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investcloud-my.sharepoint.com/personal/mslokkers_investcloud_com/Documents/Figlo/MaxHyp - Hypotheektoets/"/>
    </mc:Choice>
  </mc:AlternateContent>
  <xr:revisionPtr revIDLastSave="4" documentId="13_ncr:1_{EB003A8A-4601-4583-9B87-55D9C3857FDD}" xr6:coauthVersionLast="47" xr6:coauthVersionMax="47" xr10:uidLastSave="{1342865F-38CD-4326-A069-E8338657756A}"/>
  <workbookProtection workbookAlgorithmName="SHA-512" workbookHashValue="evVafYd6gLKzBwZhbxCSAPUZ3oAqCw9XONlihBo9zilcABWZSs7zbEFwHg0a1BD4S5XfWvEzxjam1X7GGFJ4eA==" workbookSaltValue="yde4PTZ1ypMfHny52nZOEQ==" workbookSpinCount="100000" lockStructure="1"/>
  <bookViews>
    <workbookView xWindow="-120" yWindow="-120" windowWidth="29040" windowHeight="15720" tabRatio="857" xr2:uid="{00000000-000D-0000-FFFF-FFFF00000000}"/>
  </bookViews>
  <sheets>
    <sheet name="MaxHyp Light" sheetId="4" r:id="rId1"/>
    <sheet name="Zaagtand" sheetId="98" r:id="rId2"/>
    <sheet name="Optimalisatie toetsrente" sheetId="99" r:id="rId3"/>
    <sheet name="berekening2025" sheetId="109" state="hidden" r:id="rId4"/>
    <sheet name="2025JR2BX1" sheetId="116" state="hidden" r:id="rId5"/>
    <sheet name="2025SR2BX1" sheetId="117" state="hidden" r:id="rId6"/>
    <sheet name="2025JR2BX3" sheetId="118" state="hidden" r:id="rId7"/>
    <sheet name="2025SR2BX3" sheetId="119" state="hidden" r:id="rId8"/>
    <sheet name="berekening2024" sheetId="115" state="hidden" r:id="rId9"/>
    <sheet name="2024JR2BX1" sheetId="111" state="hidden" r:id="rId10"/>
    <sheet name="2024SR2BX1" sheetId="112" state="hidden" r:id="rId11"/>
    <sheet name="2024JR2BX3" sheetId="113" state="hidden" r:id="rId12"/>
    <sheet name="2024SR2BX3" sheetId="114" state="hidden" r:id="rId13"/>
    <sheet name="berekening2023" sheetId="100" state="hidden" r:id="rId14"/>
    <sheet name="2023JR2BX1" sheetId="101" state="hidden" r:id="rId15"/>
    <sheet name="2023JR1BX1" sheetId="102" state="hidden" r:id="rId16"/>
    <sheet name="2023SR2BX1" sheetId="103" state="hidden" r:id="rId17"/>
    <sheet name="2023SR1BX1" sheetId="104" state="hidden" r:id="rId18"/>
    <sheet name="2023JR2BX3" sheetId="105" state="hidden" r:id="rId19"/>
    <sheet name="2023JR1BX3" sheetId="106" state="hidden" r:id="rId20"/>
    <sheet name="2023SR2BX3" sheetId="107" state="hidden" r:id="rId21"/>
    <sheet name="2023SR1BX3" sheetId="108" state="hidden" r:id="rId22"/>
    <sheet name="berekening2022" sheetId="89" state="hidden" r:id="rId23"/>
    <sheet name="2022JR2BX1" sheetId="90" state="hidden" r:id="rId24"/>
    <sheet name="2022JR1BX1" sheetId="91" state="hidden" r:id="rId25"/>
    <sheet name="2022SR2BX1" sheetId="92" state="hidden" r:id="rId26"/>
    <sheet name="2022SR1BX1" sheetId="93" state="hidden" r:id="rId27"/>
    <sheet name="2022JR2BX3" sheetId="94" state="hidden" r:id="rId28"/>
    <sheet name="2022JR1BX3" sheetId="95" state="hidden" r:id="rId29"/>
    <sheet name="2022SR2BX3" sheetId="96" state="hidden" r:id="rId30"/>
    <sheet name="2022SR1BX3" sheetId="97" state="hidden" r:id="rId31"/>
    <sheet name="berekening2021" sheetId="80" state="hidden" r:id="rId32"/>
    <sheet name="2021JR2BX1" sheetId="81" state="hidden" r:id="rId33"/>
    <sheet name="2021JR1BX1" sheetId="82" state="hidden" r:id="rId34"/>
    <sheet name="2021SR2BX1" sheetId="83" state="hidden" r:id="rId35"/>
    <sheet name="2021SR1BX1" sheetId="84" state="hidden" r:id="rId36"/>
    <sheet name="2021JR2BX3" sheetId="85" state="hidden" r:id="rId37"/>
    <sheet name="2021JR1BX3" sheetId="86" state="hidden" r:id="rId38"/>
    <sheet name="2021SR2BX3" sheetId="87" state="hidden" r:id="rId39"/>
    <sheet name="2021SR1BX3" sheetId="88" state="hidden" r:id="rId40"/>
    <sheet name="berekening2020" sheetId="71" state="hidden" r:id="rId41"/>
    <sheet name="2020JR2BX1" sheetId="72" state="hidden" r:id="rId42"/>
    <sheet name="2020JR1BX1" sheetId="73" state="hidden" r:id="rId43"/>
    <sheet name="2020SR2BX1" sheetId="74" state="hidden" r:id="rId44"/>
    <sheet name="2020SR1BX1" sheetId="75" state="hidden" r:id="rId45"/>
    <sheet name="2020JR2BX3" sheetId="76" state="hidden" r:id="rId46"/>
    <sheet name="2020JR1BX3" sheetId="77" state="hidden" r:id="rId47"/>
    <sheet name="2020SR2BX3" sheetId="78" state="hidden" r:id="rId48"/>
    <sheet name="2020SR1BX3" sheetId="79" state="hidden" r:id="rId49"/>
    <sheet name="berekening2019" sheetId="70" state="hidden" r:id="rId50"/>
    <sheet name="2019JR2BX1" sheetId="61" state="hidden" r:id="rId51"/>
    <sheet name="2019JR1BX1" sheetId="62" state="hidden" r:id="rId52"/>
    <sheet name="2019SR2BX1" sheetId="63" state="hidden" r:id="rId53"/>
    <sheet name="2019SR1BX1" sheetId="64" state="hidden" r:id="rId54"/>
    <sheet name="2019JR2BX3" sheetId="65" state="hidden" r:id="rId55"/>
    <sheet name="2019JR1BX3" sheetId="66" state="hidden" r:id="rId56"/>
    <sheet name="2019SR2BX3" sheetId="67" state="hidden" r:id="rId57"/>
    <sheet name="2019SR1BX3" sheetId="68" state="hidden" r:id="rId58"/>
    <sheet name="MaxHyp" sheetId="10" state="hidden" r:id="rId59"/>
    <sheet name="berekening2018" sheetId="52" state="hidden" r:id="rId60"/>
    <sheet name="berekening2017jan" sheetId="51" state="hidden" r:id="rId61"/>
    <sheet name="berekening2016jan" sheetId="34" state="hidden" r:id="rId62"/>
    <sheet name="2018JR2BX1" sheetId="53" state="hidden" r:id="rId63"/>
    <sheet name="2018JR1BX1" sheetId="55" state="hidden" r:id="rId64"/>
    <sheet name="2018SR2BX1" sheetId="54" state="hidden" r:id="rId65"/>
    <sheet name="2018SR1BX1" sheetId="56" state="hidden" r:id="rId66"/>
    <sheet name="2018JR2BX3" sheetId="57" state="hidden" r:id="rId67"/>
    <sheet name="2018JR1BX3" sheetId="58" state="hidden" r:id="rId68"/>
    <sheet name="2018SR2BX3" sheetId="59" state="hidden" r:id="rId69"/>
    <sheet name="2018SR1BX3" sheetId="60" state="hidden" r:id="rId70"/>
    <sheet name="berekening2015jan" sheetId="26" state="hidden" r:id="rId71"/>
    <sheet name="2017JanNietAowSamenBox1" sheetId="43" state="hidden" r:id="rId72"/>
    <sheet name="2017JanNietAowAlleenBox1" sheetId="44" state="hidden" r:id="rId73"/>
    <sheet name="2017JanWelAowSamenBox1" sheetId="45" state="hidden" r:id="rId74"/>
    <sheet name="2017JanWelAowAlleenBox1" sheetId="46" state="hidden" r:id="rId75"/>
    <sheet name="2017JanNietAowSamenBox3" sheetId="47" state="hidden" r:id="rId76"/>
    <sheet name="2017JanNietAowAlleenBox3" sheetId="48" state="hidden" r:id="rId77"/>
    <sheet name="2017JanWelAowSamenBox3" sheetId="49" state="hidden" r:id="rId78"/>
    <sheet name="2017JanWelAowAlleenBox3" sheetId="50" state="hidden" r:id="rId79"/>
    <sheet name="2016JanNietAowSamenBox1" sheetId="35" state="hidden" r:id="rId80"/>
    <sheet name="2016JanNietAowAlleenBox1" sheetId="36" state="hidden" r:id="rId81"/>
    <sheet name="2016JanWelAowSamenBox1" sheetId="37" state="hidden" r:id="rId82"/>
    <sheet name="2016JanWelAowAlleenBox1" sheetId="38" state="hidden" r:id="rId83"/>
    <sheet name="2016JanNietAowSamenBox3" sheetId="39" state="hidden" r:id="rId84"/>
    <sheet name="2016JanNietAowAlleenBox3" sheetId="40" state="hidden" r:id="rId85"/>
    <sheet name="2016JanWelAowSamenBox3" sheetId="41" state="hidden" r:id="rId86"/>
    <sheet name="2016JanWelAowAlleenBox3" sheetId="42" state="hidden" r:id="rId87"/>
    <sheet name="NHG2015totAOW" sheetId="24" state="hidden" r:id="rId88"/>
    <sheet name="NHG2015totAOWplus3" sheetId="27" state="hidden" r:id="rId89"/>
    <sheet name="NHG2015vanafAOW" sheetId="25" state="hidden" r:id="rId90"/>
    <sheet name="NHG2015vanafAOWplus3" sheetId="28" state="hidden" r:id="rId91"/>
    <sheet name="AOW67" sheetId="18" state="hidden" r:id="rId92"/>
    <sheet name="NHG2014" sheetId="23" state="hidden" r:id="rId93"/>
    <sheet name="MaxHypReeks" sheetId="19" state="hidden" r:id="rId94"/>
    <sheet name="berekening2014" sheetId="15" state="hidden" r:id="rId95"/>
    <sheet name="nhgwq2014" sheetId="16" state="hidden" r:id="rId96"/>
    <sheet name="nhgAOWwq2014" sheetId="17" state="hidden" r:id="rId97"/>
    <sheet name="berekening2013" sheetId="20" state="hidden" r:id="rId98"/>
    <sheet name="nhgwq2013" sheetId="21" state="hidden" r:id="rId99"/>
    <sheet name="nhg65wq2013" sheetId="22" state="hidden" r:id="rId100"/>
    <sheet name="berekening2012" sheetId="11" state="hidden" r:id="rId101"/>
    <sheet name="nhgwq2012" sheetId="13" state="hidden" r:id="rId102"/>
    <sheet name="nhg65wq2012" sheetId="14" state="hidden" r:id="rId103"/>
    <sheet name="berekening2011" sheetId="9" state="hidden" r:id="rId104"/>
    <sheet name="nhgwq2011" sheetId="7" state="hidden" r:id="rId105"/>
    <sheet name="nhg65wq2011" sheetId="8" state="hidden" r:id="rId106"/>
    <sheet name="berekening2010" sheetId="2" state="hidden" r:id="rId107"/>
    <sheet name="nhgwq2010" sheetId="5" state="hidden" r:id="rId108"/>
    <sheet name="nhg65wq2010" sheetId="6" state="hidden" r:id="rId109"/>
  </sheets>
  <definedNames>
    <definedName name="_MailOriginal" localSheetId="91">'AOW67'!$A$8</definedName>
    <definedName name="_WOONQUOTES_Range" localSheetId="108">nhg65wq2010!$A$3:$F$97</definedName>
    <definedName name="_WOONQUOTES_Range" localSheetId="107">nhgwq2010!$A$3:$F$59</definedName>
    <definedName name="_xlnm.Print_Area" localSheetId="103">berekening2011!$A$1:$I$39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5" i="99" l="1"/>
  <c r="I5" i="99"/>
  <c r="K5" i="99"/>
  <c r="H5" i="99"/>
  <c r="E7" i="99"/>
  <c r="E6" i="99"/>
  <c r="D6" i="99"/>
  <c r="AS87" i="119"/>
  <c r="AR87" i="119"/>
  <c r="AQ87" i="119"/>
  <c r="AP87" i="119"/>
  <c r="AO87" i="119"/>
  <c r="AN87" i="119"/>
  <c r="AM87" i="119"/>
  <c r="AL87" i="119"/>
  <c r="AK87" i="119"/>
  <c r="AJ87" i="119"/>
  <c r="AI87" i="119"/>
  <c r="AH87" i="119"/>
  <c r="S87" i="119"/>
  <c r="AS86" i="119"/>
  <c r="AR86" i="119"/>
  <c r="AQ86" i="119"/>
  <c r="AP86" i="119"/>
  <c r="AO86" i="119"/>
  <c r="AN86" i="119"/>
  <c r="AM86" i="119"/>
  <c r="AL86" i="119"/>
  <c r="AK86" i="119"/>
  <c r="AJ86" i="119"/>
  <c r="AI86" i="119"/>
  <c r="AH86" i="119"/>
  <c r="S86" i="119"/>
  <c r="AS85" i="119"/>
  <c r="AR85" i="119"/>
  <c r="AQ85" i="119"/>
  <c r="AP85" i="119"/>
  <c r="AO85" i="119"/>
  <c r="AN85" i="119"/>
  <c r="AM85" i="119"/>
  <c r="AL85" i="119"/>
  <c r="AK85" i="119"/>
  <c r="AJ85" i="119"/>
  <c r="AI85" i="119"/>
  <c r="AH85" i="119"/>
  <c r="S85" i="119"/>
  <c r="AS84" i="119"/>
  <c r="AR84" i="119"/>
  <c r="AQ84" i="119"/>
  <c r="AP84" i="119"/>
  <c r="AO84" i="119"/>
  <c r="AN84" i="119"/>
  <c r="AM84" i="119"/>
  <c r="AL84" i="119"/>
  <c r="AK84" i="119"/>
  <c r="AJ84" i="119"/>
  <c r="AI84" i="119"/>
  <c r="AH84" i="119"/>
  <c r="S84" i="119"/>
  <c r="AS83" i="119"/>
  <c r="AR83" i="119"/>
  <c r="AQ83" i="119"/>
  <c r="AP83" i="119"/>
  <c r="AO83" i="119"/>
  <c r="AN83" i="119"/>
  <c r="AM83" i="119"/>
  <c r="AL83" i="119"/>
  <c r="AK83" i="119"/>
  <c r="AJ83" i="119"/>
  <c r="AI83" i="119"/>
  <c r="AH83" i="119"/>
  <c r="S83" i="119"/>
  <c r="AS82" i="119"/>
  <c r="AR82" i="119"/>
  <c r="AQ82" i="119"/>
  <c r="AP82" i="119"/>
  <c r="AO82" i="119"/>
  <c r="AN82" i="119"/>
  <c r="AM82" i="119"/>
  <c r="AL82" i="119"/>
  <c r="AK82" i="119"/>
  <c r="AJ82" i="119"/>
  <c r="AI82" i="119"/>
  <c r="AH82" i="119"/>
  <c r="S82" i="119"/>
  <c r="AS81" i="119"/>
  <c r="AR81" i="119"/>
  <c r="AQ81" i="119"/>
  <c r="AP81" i="119"/>
  <c r="AO81" i="119"/>
  <c r="AN81" i="119"/>
  <c r="AM81" i="119"/>
  <c r="AL81" i="119"/>
  <c r="AK81" i="119"/>
  <c r="AJ81" i="119"/>
  <c r="AI81" i="119"/>
  <c r="AH81" i="119"/>
  <c r="S81" i="119"/>
  <c r="AS80" i="119"/>
  <c r="AR80" i="119"/>
  <c r="AQ80" i="119"/>
  <c r="AP80" i="119"/>
  <c r="AO80" i="119"/>
  <c r="AN80" i="119"/>
  <c r="AM80" i="119"/>
  <c r="AL80" i="119"/>
  <c r="AK80" i="119"/>
  <c r="AJ80" i="119"/>
  <c r="AI80" i="119"/>
  <c r="AH80" i="119"/>
  <c r="S80" i="119"/>
  <c r="AS79" i="119"/>
  <c r="AR79" i="119"/>
  <c r="AQ79" i="119"/>
  <c r="AP79" i="119"/>
  <c r="AO79" i="119"/>
  <c r="AN79" i="119"/>
  <c r="AM79" i="119"/>
  <c r="AL79" i="119"/>
  <c r="AK79" i="119"/>
  <c r="AJ79" i="119"/>
  <c r="AI79" i="119"/>
  <c r="AH79" i="119"/>
  <c r="S79" i="119"/>
  <c r="AS78" i="119"/>
  <c r="AR78" i="119"/>
  <c r="AQ78" i="119"/>
  <c r="AP78" i="119"/>
  <c r="AO78" i="119"/>
  <c r="AN78" i="119"/>
  <c r="AM78" i="119"/>
  <c r="AL78" i="119"/>
  <c r="AK78" i="119"/>
  <c r="AJ78" i="119"/>
  <c r="AI78" i="119"/>
  <c r="AH78" i="119"/>
  <c r="S78" i="119"/>
  <c r="AS77" i="119"/>
  <c r="AR77" i="119"/>
  <c r="AQ77" i="119"/>
  <c r="AP77" i="119"/>
  <c r="AO77" i="119"/>
  <c r="AN77" i="119"/>
  <c r="AM77" i="119"/>
  <c r="AL77" i="119"/>
  <c r="AK77" i="119"/>
  <c r="AJ77" i="119"/>
  <c r="AI77" i="119"/>
  <c r="AH77" i="119"/>
  <c r="S77" i="119"/>
  <c r="AS76" i="119"/>
  <c r="AR76" i="119"/>
  <c r="AQ76" i="119"/>
  <c r="AP76" i="119"/>
  <c r="AO76" i="119"/>
  <c r="AN76" i="119"/>
  <c r="AM76" i="119"/>
  <c r="AL76" i="119"/>
  <c r="AK76" i="119"/>
  <c r="AJ76" i="119"/>
  <c r="AI76" i="119"/>
  <c r="AH76" i="119"/>
  <c r="S76" i="119"/>
  <c r="AS75" i="119"/>
  <c r="AR75" i="119"/>
  <c r="AQ75" i="119"/>
  <c r="AP75" i="119"/>
  <c r="AO75" i="119"/>
  <c r="AN75" i="119"/>
  <c r="AM75" i="119"/>
  <c r="AL75" i="119"/>
  <c r="AK75" i="119"/>
  <c r="AJ75" i="119"/>
  <c r="AI75" i="119"/>
  <c r="AH75" i="119"/>
  <c r="S75" i="119"/>
  <c r="AS74" i="119"/>
  <c r="AR74" i="119"/>
  <c r="AQ74" i="119"/>
  <c r="AP74" i="119"/>
  <c r="AO74" i="119"/>
  <c r="AN74" i="119"/>
  <c r="AM74" i="119"/>
  <c r="AL74" i="119"/>
  <c r="AK74" i="119"/>
  <c r="AJ74" i="119"/>
  <c r="AI74" i="119"/>
  <c r="AH74" i="119"/>
  <c r="S74" i="119"/>
  <c r="AS73" i="119"/>
  <c r="AR73" i="119"/>
  <c r="AQ73" i="119"/>
  <c r="AP73" i="119"/>
  <c r="AO73" i="119"/>
  <c r="AN73" i="119"/>
  <c r="AM73" i="119"/>
  <c r="AL73" i="119"/>
  <c r="AK73" i="119"/>
  <c r="AJ73" i="119"/>
  <c r="AI73" i="119"/>
  <c r="AH73" i="119"/>
  <c r="S73" i="119"/>
  <c r="AS72" i="119"/>
  <c r="AR72" i="119"/>
  <c r="AQ72" i="119"/>
  <c r="AP72" i="119"/>
  <c r="AO72" i="119"/>
  <c r="AN72" i="119"/>
  <c r="AM72" i="119"/>
  <c r="AL72" i="119"/>
  <c r="AK72" i="119"/>
  <c r="AJ72" i="119"/>
  <c r="AI72" i="119"/>
  <c r="AH72" i="119"/>
  <c r="S72" i="119"/>
  <c r="AS71" i="119"/>
  <c r="AR71" i="119"/>
  <c r="AQ71" i="119"/>
  <c r="AP71" i="119"/>
  <c r="AO71" i="119"/>
  <c r="AN71" i="119"/>
  <c r="AM71" i="119"/>
  <c r="AL71" i="119"/>
  <c r="AK71" i="119"/>
  <c r="AJ71" i="119"/>
  <c r="AI71" i="119"/>
  <c r="AH71" i="119"/>
  <c r="S71" i="119"/>
  <c r="AS70" i="119"/>
  <c r="AR70" i="119"/>
  <c r="AQ70" i="119"/>
  <c r="AP70" i="119"/>
  <c r="AO70" i="119"/>
  <c r="AN70" i="119"/>
  <c r="AM70" i="119"/>
  <c r="AL70" i="119"/>
  <c r="AK70" i="119"/>
  <c r="AJ70" i="119"/>
  <c r="AI70" i="119"/>
  <c r="AH70" i="119"/>
  <c r="S70" i="119"/>
  <c r="AS69" i="119"/>
  <c r="AR69" i="119"/>
  <c r="AQ69" i="119"/>
  <c r="AP69" i="119"/>
  <c r="AO69" i="119"/>
  <c r="AN69" i="119"/>
  <c r="AM69" i="119"/>
  <c r="AL69" i="119"/>
  <c r="AK69" i="119"/>
  <c r="AJ69" i="119"/>
  <c r="AI69" i="119"/>
  <c r="AH69" i="119"/>
  <c r="S69" i="119"/>
  <c r="AS68" i="119"/>
  <c r="AR68" i="119"/>
  <c r="AQ68" i="119"/>
  <c r="AP68" i="119"/>
  <c r="AO68" i="119"/>
  <c r="AN68" i="119"/>
  <c r="AM68" i="119"/>
  <c r="AL68" i="119"/>
  <c r="AK68" i="119"/>
  <c r="AJ68" i="119"/>
  <c r="AI68" i="119"/>
  <c r="AH68" i="119"/>
  <c r="S68" i="119"/>
  <c r="AS67" i="119"/>
  <c r="AR67" i="119"/>
  <c r="AQ67" i="119"/>
  <c r="AP67" i="119"/>
  <c r="AO67" i="119"/>
  <c r="AN67" i="119"/>
  <c r="AM67" i="119"/>
  <c r="AL67" i="119"/>
  <c r="AK67" i="119"/>
  <c r="AJ67" i="119"/>
  <c r="AI67" i="119"/>
  <c r="AH67" i="119"/>
  <c r="S67" i="119"/>
  <c r="AS66" i="119"/>
  <c r="AR66" i="119"/>
  <c r="AQ66" i="119"/>
  <c r="AP66" i="119"/>
  <c r="AO66" i="119"/>
  <c r="AN66" i="119"/>
  <c r="AM66" i="119"/>
  <c r="AL66" i="119"/>
  <c r="AK66" i="119"/>
  <c r="AJ66" i="119"/>
  <c r="AI66" i="119"/>
  <c r="AH66" i="119"/>
  <c r="S66" i="119"/>
  <c r="AS65" i="119"/>
  <c r="AR65" i="119"/>
  <c r="AQ65" i="119"/>
  <c r="AP65" i="119"/>
  <c r="AO65" i="119"/>
  <c r="AN65" i="119"/>
  <c r="AM65" i="119"/>
  <c r="AL65" i="119"/>
  <c r="AK65" i="119"/>
  <c r="AJ65" i="119"/>
  <c r="AI65" i="119"/>
  <c r="AH65" i="119"/>
  <c r="S65" i="119"/>
  <c r="AS64" i="119"/>
  <c r="AR64" i="119"/>
  <c r="AQ64" i="119"/>
  <c r="AP64" i="119"/>
  <c r="AO64" i="119"/>
  <c r="AN64" i="119"/>
  <c r="AM64" i="119"/>
  <c r="AL64" i="119"/>
  <c r="AK64" i="119"/>
  <c r="AJ64" i="119"/>
  <c r="AI64" i="119"/>
  <c r="AH64" i="119"/>
  <c r="S64" i="119"/>
  <c r="AS63" i="119"/>
  <c r="AR63" i="119"/>
  <c r="AQ63" i="119"/>
  <c r="AP63" i="119"/>
  <c r="AO63" i="119"/>
  <c r="AN63" i="119"/>
  <c r="AM63" i="119"/>
  <c r="AL63" i="119"/>
  <c r="AK63" i="119"/>
  <c r="AJ63" i="119"/>
  <c r="AI63" i="119"/>
  <c r="AH63" i="119"/>
  <c r="S63" i="119"/>
  <c r="AS62" i="119"/>
  <c r="AR62" i="119"/>
  <c r="AQ62" i="119"/>
  <c r="AP62" i="119"/>
  <c r="AO62" i="119"/>
  <c r="AN62" i="119"/>
  <c r="AM62" i="119"/>
  <c r="AL62" i="119"/>
  <c r="AK62" i="119"/>
  <c r="AJ62" i="119"/>
  <c r="AI62" i="119"/>
  <c r="AH62" i="119"/>
  <c r="S62" i="119"/>
  <c r="AS61" i="119"/>
  <c r="AR61" i="119"/>
  <c r="AQ61" i="119"/>
  <c r="AP61" i="119"/>
  <c r="AO61" i="119"/>
  <c r="AN61" i="119"/>
  <c r="AM61" i="119"/>
  <c r="AL61" i="119"/>
  <c r="AK61" i="119"/>
  <c r="AJ61" i="119"/>
  <c r="AI61" i="119"/>
  <c r="AH61" i="119"/>
  <c r="S61" i="119"/>
  <c r="AS60" i="119"/>
  <c r="AR60" i="119"/>
  <c r="AQ60" i="119"/>
  <c r="AP60" i="119"/>
  <c r="AO60" i="119"/>
  <c r="AN60" i="119"/>
  <c r="AM60" i="119"/>
  <c r="AL60" i="119"/>
  <c r="AK60" i="119"/>
  <c r="AJ60" i="119"/>
  <c r="AI60" i="119"/>
  <c r="AH60" i="119"/>
  <c r="S60" i="119"/>
  <c r="AS59" i="119"/>
  <c r="AR59" i="119"/>
  <c r="AQ59" i="119"/>
  <c r="AP59" i="119"/>
  <c r="AO59" i="119"/>
  <c r="AN59" i="119"/>
  <c r="AM59" i="119"/>
  <c r="AL59" i="119"/>
  <c r="AK59" i="119"/>
  <c r="AJ59" i="119"/>
  <c r="AI59" i="119"/>
  <c r="AH59" i="119"/>
  <c r="S59" i="119"/>
  <c r="AS58" i="119"/>
  <c r="AR58" i="119"/>
  <c r="AQ58" i="119"/>
  <c r="AP58" i="119"/>
  <c r="AO58" i="119"/>
  <c r="AN58" i="119"/>
  <c r="AM58" i="119"/>
  <c r="AL58" i="119"/>
  <c r="AK58" i="119"/>
  <c r="AJ58" i="119"/>
  <c r="AI58" i="119"/>
  <c r="AH58" i="119"/>
  <c r="S58" i="119"/>
  <c r="AS57" i="119"/>
  <c r="AR57" i="119"/>
  <c r="AQ57" i="119"/>
  <c r="AP57" i="119"/>
  <c r="AO57" i="119"/>
  <c r="AN57" i="119"/>
  <c r="AM57" i="119"/>
  <c r="AL57" i="119"/>
  <c r="AK57" i="119"/>
  <c r="AJ57" i="119"/>
  <c r="AI57" i="119"/>
  <c r="AH57" i="119"/>
  <c r="S57" i="119"/>
  <c r="AS56" i="119"/>
  <c r="AR56" i="119"/>
  <c r="AQ56" i="119"/>
  <c r="AP56" i="119"/>
  <c r="AO56" i="119"/>
  <c r="AN56" i="119"/>
  <c r="AM56" i="119"/>
  <c r="AL56" i="119"/>
  <c r="AK56" i="119"/>
  <c r="AJ56" i="119"/>
  <c r="AI56" i="119"/>
  <c r="AH56" i="119"/>
  <c r="S56" i="119"/>
  <c r="AS55" i="119"/>
  <c r="AR55" i="119"/>
  <c r="AQ55" i="119"/>
  <c r="AP55" i="119"/>
  <c r="AO55" i="119"/>
  <c r="AN55" i="119"/>
  <c r="AM55" i="119"/>
  <c r="AL55" i="119"/>
  <c r="AK55" i="119"/>
  <c r="AJ55" i="119"/>
  <c r="AI55" i="119"/>
  <c r="AH55" i="119"/>
  <c r="S55" i="119"/>
  <c r="AS54" i="119"/>
  <c r="AR54" i="119"/>
  <c r="AQ54" i="119"/>
  <c r="AP54" i="119"/>
  <c r="AO54" i="119"/>
  <c r="AN54" i="119"/>
  <c r="AM54" i="119"/>
  <c r="AL54" i="119"/>
  <c r="AK54" i="119"/>
  <c r="AJ54" i="119"/>
  <c r="AI54" i="119"/>
  <c r="AH54" i="119"/>
  <c r="S54" i="119"/>
  <c r="AS53" i="119"/>
  <c r="AR53" i="119"/>
  <c r="AQ53" i="119"/>
  <c r="AP53" i="119"/>
  <c r="AO53" i="119"/>
  <c r="AN53" i="119"/>
  <c r="AM53" i="119"/>
  <c r="AL53" i="119"/>
  <c r="AK53" i="119"/>
  <c r="AJ53" i="119"/>
  <c r="AI53" i="119"/>
  <c r="AH53" i="119"/>
  <c r="S53" i="119"/>
  <c r="AS52" i="119"/>
  <c r="AR52" i="119"/>
  <c r="AQ52" i="119"/>
  <c r="AP52" i="119"/>
  <c r="AO52" i="119"/>
  <c r="AN52" i="119"/>
  <c r="AM52" i="119"/>
  <c r="AL52" i="119"/>
  <c r="AK52" i="119"/>
  <c r="AJ52" i="119"/>
  <c r="AI52" i="119"/>
  <c r="AH52" i="119"/>
  <c r="S52" i="119"/>
  <c r="AS51" i="119"/>
  <c r="AR51" i="119"/>
  <c r="AQ51" i="119"/>
  <c r="AP51" i="119"/>
  <c r="AO51" i="119"/>
  <c r="AN51" i="119"/>
  <c r="AM51" i="119"/>
  <c r="AL51" i="119"/>
  <c r="AK51" i="119"/>
  <c r="AJ51" i="119"/>
  <c r="AI51" i="119"/>
  <c r="AH51" i="119"/>
  <c r="S51" i="119"/>
  <c r="AS50" i="119"/>
  <c r="AR50" i="119"/>
  <c r="AQ50" i="119"/>
  <c r="AP50" i="119"/>
  <c r="AO50" i="119"/>
  <c r="AN50" i="119"/>
  <c r="AM50" i="119"/>
  <c r="AL50" i="119"/>
  <c r="AK50" i="119"/>
  <c r="AJ50" i="119"/>
  <c r="AI50" i="119"/>
  <c r="AH50" i="119"/>
  <c r="S50" i="119"/>
  <c r="AS49" i="119"/>
  <c r="AR49" i="119"/>
  <c r="AQ49" i="119"/>
  <c r="AP49" i="119"/>
  <c r="AO49" i="119"/>
  <c r="AN49" i="119"/>
  <c r="AM49" i="119"/>
  <c r="AL49" i="119"/>
  <c r="AK49" i="119"/>
  <c r="AJ49" i="119"/>
  <c r="AI49" i="119"/>
  <c r="AH49" i="119"/>
  <c r="S49" i="119"/>
  <c r="AS48" i="119"/>
  <c r="AR48" i="119"/>
  <c r="AQ48" i="119"/>
  <c r="AP48" i="119"/>
  <c r="AO48" i="119"/>
  <c r="AN48" i="119"/>
  <c r="AM48" i="119"/>
  <c r="AL48" i="119"/>
  <c r="AK48" i="119"/>
  <c r="AJ48" i="119"/>
  <c r="AI48" i="119"/>
  <c r="AH48" i="119"/>
  <c r="S48" i="119"/>
  <c r="AS47" i="119"/>
  <c r="AR47" i="119"/>
  <c r="AQ47" i="119"/>
  <c r="AP47" i="119"/>
  <c r="AO47" i="119"/>
  <c r="AN47" i="119"/>
  <c r="AM47" i="119"/>
  <c r="AL47" i="119"/>
  <c r="AK47" i="119"/>
  <c r="AJ47" i="119"/>
  <c r="AI47" i="119"/>
  <c r="AH47" i="119"/>
  <c r="S47" i="119"/>
  <c r="AS46" i="119"/>
  <c r="AR46" i="119"/>
  <c r="AQ46" i="119"/>
  <c r="AP46" i="119"/>
  <c r="AO46" i="119"/>
  <c r="AN46" i="119"/>
  <c r="AM46" i="119"/>
  <c r="AL46" i="119"/>
  <c r="AK46" i="119"/>
  <c r="AJ46" i="119"/>
  <c r="AI46" i="119"/>
  <c r="AH46" i="119"/>
  <c r="S46" i="119"/>
  <c r="AS45" i="119"/>
  <c r="AR45" i="119"/>
  <c r="AQ45" i="119"/>
  <c r="AP45" i="119"/>
  <c r="AO45" i="119"/>
  <c r="AN45" i="119"/>
  <c r="AM45" i="119"/>
  <c r="AL45" i="119"/>
  <c r="AK45" i="119"/>
  <c r="AJ45" i="119"/>
  <c r="AI45" i="119"/>
  <c r="AH45" i="119"/>
  <c r="S45" i="119"/>
  <c r="AS44" i="119"/>
  <c r="AR44" i="119"/>
  <c r="AQ44" i="119"/>
  <c r="AP44" i="119"/>
  <c r="AO44" i="119"/>
  <c r="AN44" i="119"/>
  <c r="AM44" i="119"/>
  <c r="AL44" i="119"/>
  <c r="AK44" i="119"/>
  <c r="AJ44" i="119"/>
  <c r="AI44" i="119"/>
  <c r="AH44" i="119"/>
  <c r="S44" i="119"/>
  <c r="AS43" i="119"/>
  <c r="AR43" i="119"/>
  <c r="AQ43" i="119"/>
  <c r="AP43" i="119"/>
  <c r="AO43" i="119"/>
  <c r="AN43" i="119"/>
  <c r="AM43" i="119"/>
  <c r="AL43" i="119"/>
  <c r="AK43" i="119"/>
  <c r="AJ43" i="119"/>
  <c r="AI43" i="119"/>
  <c r="AH43" i="119"/>
  <c r="S43" i="119"/>
  <c r="AS42" i="119"/>
  <c r="AR42" i="119"/>
  <c r="AQ42" i="119"/>
  <c r="AP42" i="119"/>
  <c r="AO42" i="119"/>
  <c r="AN42" i="119"/>
  <c r="AM42" i="119"/>
  <c r="AL42" i="119"/>
  <c r="AK42" i="119"/>
  <c r="AJ42" i="119"/>
  <c r="AI42" i="119"/>
  <c r="AH42" i="119"/>
  <c r="S42" i="119"/>
  <c r="AS41" i="119"/>
  <c r="AR41" i="119"/>
  <c r="AQ41" i="119"/>
  <c r="AP41" i="119"/>
  <c r="AO41" i="119"/>
  <c r="AN41" i="119"/>
  <c r="AM41" i="119"/>
  <c r="AL41" i="119"/>
  <c r="AK41" i="119"/>
  <c r="AJ41" i="119"/>
  <c r="AI41" i="119"/>
  <c r="AH41" i="119"/>
  <c r="S41" i="119"/>
  <c r="AS40" i="119"/>
  <c r="AR40" i="119"/>
  <c r="AQ40" i="119"/>
  <c r="AP40" i="119"/>
  <c r="AO40" i="119"/>
  <c r="AN40" i="119"/>
  <c r="AM40" i="119"/>
  <c r="AL40" i="119"/>
  <c r="AK40" i="119"/>
  <c r="AJ40" i="119"/>
  <c r="AI40" i="119"/>
  <c r="AH40" i="119"/>
  <c r="S40" i="119"/>
  <c r="AS39" i="119"/>
  <c r="AR39" i="119"/>
  <c r="AQ39" i="119"/>
  <c r="AP39" i="119"/>
  <c r="AO39" i="119"/>
  <c r="AN39" i="119"/>
  <c r="AM39" i="119"/>
  <c r="AL39" i="119"/>
  <c r="AK39" i="119"/>
  <c r="AJ39" i="119"/>
  <c r="AI39" i="119"/>
  <c r="AH39" i="119"/>
  <c r="S39" i="119"/>
  <c r="AS38" i="119"/>
  <c r="AR38" i="119"/>
  <c r="AQ38" i="119"/>
  <c r="AP38" i="119"/>
  <c r="AO38" i="119"/>
  <c r="AN38" i="119"/>
  <c r="AM38" i="119"/>
  <c r="AL38" i="119"/>
  <c r="AK38" i="119"/>
  <c r="AJ38" i="119"/>
  <c r="AI38" i="119"/>
  <c r="AH38" i="119"/>
  <c r="S38" i="119"/>
  <c r="AS37" i="119"/>
  <c r="AR37" i="119"/>
  <c r="AQ37" i="119"/>
  <c r="AP37" i="119"/>
  <c r="AO37" i="119"/>
  <c r="AN37" i="119"/>
  <c r="AM37" i="119"/>
  <c r="AL37" i="119"/>
  <c r="AK37" i="119"/>
  <c r="AJ37" i="119"/>
  <c r="AI37" i="119"/>
  <c r="AH37" i="119"/>
  <c r="S37" i="119"/>
  <c r="AS36" i="119"/>
  <c r="AR36" i="119"/>
  <c r="AQ36" i="119"/>
  <c r="AP36" i="119"/>
  <c r="AO36" i="119"/>
  <c r="AN36" i="119"/>
  <c r="AM36" i="119"/>
  <c r="AL36" i="119"/>
  <c r="AK36" i="119"/>
  <c r="AJ36" i="119"/>
  <c r="AI36" i="119"/>
  <c r="AH36" i="119"/>
  <c r="S36" i="119"/>
  <c r="AS35" i="119"/>
  <c r="AR35" i="119"/>
  <c r="AQ35" i="119"/>
  <c r="AP35" i="119"/>
  <c r="AO35" i="119"/>
  <c r="AN35" i="119"/>
  <c r="AM35" i="119"/>
  <c r="AL35" i="119"/>
  <c r="AK35" i="119"/>
  <c r="AJ35" i="119"/>
  <c r="AI35" i="119"/>
  <c r="AH35" i="119"/>
  <c r="S35" i="119"/>
  <c r="AS34" i="119"/>
  <c r="AR34" i="119"/>
  <c r="AQ34" i="119"/>
  <c r="AP34" i="119"/>
  <c r="AO34" i="119"/>
  <c r="AN34" i="119"/>
  <c r="AM34" i="119"/>
  <c r="AL34" i="119"/>
  <c r="AK34" i="119"/>
  <c r="AJ34" i="119"/>
  <c r="AI34" i="119"/>
  <c r="AH34" i="119"/>
  <c r="S34" i="119"/>
  <c r="AS33" i="119"/>
  <c r="AR33" i="119"/>
  <c r="AQ33" i="119"/>
  <c r="AP33" i="119"/>
  <c r="AO33" i="119"/>
  <c r="AN33" i="119"/>
  <c r="AM33" i="119"/>
  <c r="AL33" i="119"/>
  <c r="AK33" i="119"/>
  <c r="AJ33" i="119"/>
  <c r="AI33" i="119"/>
  <c r="AH33" i="119"/>
  <c r="S33" i="119"/>
  <c r="AS32" i="119"/>
  <c r="AR32" i="119"/>
  <c r="AQ32" i="119"/>
  <c r="AP32" i="119"/>
  <c r="AO32" i="119"/>
  <c r="AN32" i="119"/>
  <c r="AM32" i="119"/>
  <c r="AL32" i="119"/>
  <c r="AK32" i="119"/>
  <c r="AJ32" i="119"/>
  <c r="AI32" i="119"/>
  <c r="AH32" i="119"/>
  <c r="S32" i="119"/>
  <c r="AS31" i="119"/>
  <c r="AR31" i="119"/>
  <c r="AQ31" i="119"/>
  <c r="AP31" i="119"/>
  <c r="AO31" i="119"/>
  <c r="AN31" i="119"/>
  <c r="AM31" i="119"/>
  <c r="AL31" i="119"/>
  <c r="AK31" i="119"/>
  <c r="AJ31" i="119"/>
  <c r="AI31" i="119"/>
  <c r="AH31" i="119"/>
  <c r="S31" i="119"/>
  <c r="AS30" i="119"/>
  <c r="AR30" i="119"/>
  <c r="AQ30" i="119"/>
  <c r="AP30" i="119"/>
  <c r="AO30" i="119"/>
  <c r="AN30" i="119"/>
  <c r="AM30" i="119"/>
  <c r="AL30" i="119"/>
  <c r="AK30" i="119"/>
  <c r="AJ30" i="119"/>
  <c r="AI30" i="119"/>
  <c r="AH30" i="119"/>
  <c r="S30" i="119"/>
  <c r="AS29" i="119"/>
  <c r="AR29" i="119"/>
  <c r="AQ29" i="119"/>
  <c r="AP29" i="119"/>
  <c r="AO29" i="119"/>
  <c r="AN29" i="119"/>
  <c r="AM29" i="119"/>
  <c r="AL29" i="119"/>
  <c r="AK29" i="119"/>
  <c r="AJ29" i="119"/>
  <c r="AI29" i="119"/>
  <c r="AH29" i="119"/>
  <c r="S29" i="119"/>
  <c r="AS28" i="119"/>
  <c r="AR28" i="119"/>
  <c r="AQ28" i="119"/>
  <c r="AP28" i="119"/>
  <c r="AO28" i="119"/>
  <c r="AN28" i="119"/>
  <c r="AM28" i="119"/>
  <c r="AL28" i="119"/>
  <c r="AK28" i="119"/>
  <c r="AJ28" i="119"/>
  <c r="AI28" i="119"/>
  <c r="AH28" i="119"/>
  <c r="S28" i="119"/>
  <c r="AS27" i="119"/>
  <c r="AR27" i="119"/>
  <c r="AQ27" i="119"/>
  <c r="AP27" i="119"/>
  <c r="AO27" i="119"/>
  <c r="AN27" i="119"/>
  <c r="AM27" i="119"/>
  <c r="AL27" i="119"/>
  <c r="AK27" i="119"/>
  <c r="AJ27" i="119"/>
  <c r="AI27" i="119"/>
  <c r="AH27" i="119"/>
  <c r="S27" i="119"/>
  <c r="AS26" i="119"/>
  <c r="AR26" i="119"/>
  <c r="AQ26" i="119"/>
  <c r="AP26" i="119"/>
  <c r="AO26" i="119"/>
  <c r="AN26" i="119"/>
  <c r="AM26" i="119"/>
  <c r="AL26" i="119"/>
  <c r="AK26" i="119"/>
  <c r="AJ26" i="119"/>
  <c r="AI26" i="119"/>
  <c r="AH26" i="119"/>
  <c r="S26" i="119"/>
  <c r="AS25" i="119"/>
  <c r="AR25" i="119"/>
  <c r="AQ25" i="119"/>
  <c r="AP25" i="119"/>
  <c r="AO25" i="119"/>
  <c r="AN25" i="119"/>
  <c r="AM25" i="119"/>
  <c r="AL25" i="119"/>
  <c r="AK25" i="119"/>
  <c r="AJ25" i="119"/>
  <c r="AI25" i="119"/>
  <c r="AH25" i="119"/>
  <c r="S25" i="119"/>
  <c r="AS24" i="119"/>
  <c r="AR24" i="119"/>
  <c r="AQ24" i="119"/>
  <c r="AP24" i="119"/>
  <c r="AO24" i="119"/>
  <c r="AN24" i="119"/>
  <c r="AM24" i="119"/>
  <c r="AL24" i="119"/>
  <c r="AK24" i="119"/>
  <c r="AJ24" i="119"/>
  <c r="AI24" i="119"/>
  <c r="AH24" i="119"/>
  <c r="S24" i="119"/>
  <c r="AS23" i="119"/>
  <c r="AR23" i="119"/>
  <c r="AQ23" i="119"/>
  <c r="AP23" i="119"/>
  <c r="AO23" i="119"/>
  <c r="AN23" i="119"/>
  <c r="AM23" i="119"/>
  <c r="AL23" i="119"/>
  <c r="AK23" i="119"/>
  <c r="AJ23" i="119"/>
  <c r="AI23" i="119"/>
  <c r="AH23" i="119"/>
  <c r="S23" i="119"/>
  <c r="AS22" i="119"/>
  <c r="AR22" i="119"/>
  <c r="AQ22" i="119"/>
  <c r="AP22" i="119"/>
  <c r="AO22" i="119"/>
  <c r="AN22" i="119"/>
  <c r="AM22" i="119"/>
  <c r="AL22" i="119"/>
  <c r="AK22" i="119"/>
  <c r="AJ22" i="119"/>
  <c r="AI22" i="119"/>
  <c r="AH22" i="119"/>
  <c r="S22" i="119"/>
  <c r="AS21" i="119"/>
  <c r="AR21" i="119"/>
  <c r="AQ21" i="119"/>
  <c r="AP21" i="119"/>
  <c r="AO21" i="119"/>
  <c r="AN21" i="119"/>
  <c r="AM21" i="119"/>
  <c r="AL21" i="119"/>
  <c r="AK21" i="119"/>
  <c r="AJ21" i="119"/>
  <c r="AI21" i="119"/>
  <c r="AH21" i="119"/>
  <c r="S21" i="119"/>
  <c r="AS20" i="119"/>
  <c r="AR20" i="119"/>
  <c r="AQ20" i="119"/>
  <c r="AP20" i="119"/>
  <c r="AO20" i="119"/>
  <c r="AN20" i="119"/>
  <c r="AM20" i="119"/>
  <c r="AL20" i="119"/>
  <c r="AK20" i="119"/>
  <c r="AJ20" i="119"/>
  <c r="AI20" i="119"/>
  <c r="AH20" i="119"/>
  <c r="S20" i="119"/>
  <c r="AS19" i="119"/>
  <c r="AR19" i="119"/>
  <c r="AQ19" i="119"/>
  <c r="AP19" i="119"/>
  <c r="AO19" i="119"/>
  <c r="AN19" i="119"/>
  <c r="AM19" i="119"/>
  <c r="AL19" i="119"/>
  <c r="AK19" i="119"/>
  <c r="AJ19" i="119"/>
  <c r="AI19" i="119"/>
  <c r="AH19" i="119"/>
  <c r="S19" i="119"/>
  <c r="AS18" i="119"/>
  <c r="AR18" i="119"/>
  <c r="AQ18" i="119"/>
  <c r="AP18" i="119"/>
  <c r="AO18" i="119"/>
  <c r="AN18" i="119"/>
  <c r="AM18" i="119"/>
  <c r="AL18" i="119"/>
  <c r="AK18" i="119"/>
  <c r="AJ18" i="119"/>
  <c r="AI18" i="119"/>
  <c r="AH18" i="119"/>
  <c r="S18" i="119"/>
  <c r="AS17" i="119"/>
  <c r="AR17" i="119"/>
  <c r="AQ17" i="119"/>
  <c r="AP17" i="119"/>
  <c r="AO17" i="119"/>
  <c r="AN17" i="119"/>
  <c r="AM17" i="119"/>
  <c r="AL17" i="119"/>
  <c r="AK17" i="119"/>
  <c r="AJ17" i="119"/>
  <c r="AI17" i="119"/>
  <c r="AH17" i="119"/>
  <c r="S17" i="119"/>
  <c r="AS16" i="119"/>
  <c r="AR16" i="119"/>
  <c r="AQ16" i="119"/>
  <c r="AP16" i="119"/>
  <c r="AO16" i="119"/>
  <c r="AN16" i="119"/>
  <c r="AM16" i="119"/>
  <c r="AL16" i="119"/>
  <c r="AK16" i="119"/>
  <c r="AJ16" i="119"/>
  <c r="AI16" i="119"/>
  <c r="AH16" i="119"/>
  <c r="S16" i="119"/>
  <c r="AS15" i="119"/>
  <c r="AR15" i="119"/>
  <c r="AQ15" i="119"/>
  <c r="AP15" i="119"/>
  <c r="AO15" i="119"/>
  <c r="AN15" i="119"/>
  <c r="AM15" i="119"/>
  <c r="AL15" i="119"/>
  <c r="AK15" i="119"/>
  <c r="AJ15" i="119"/>
  <c r="AI15" i="119"/>
  <c r="AH15" i="119"/>
  <c r="S15" i="119"/>
  <c r="AS14" i="119"/>
  <c r="AR14" i="119"/>
  <c r="AQ14" i="119"/>
  <c r="AP14" i="119"/>
  <c r="AO14" i="119"/>
  <c r="AN14" i="119"/>
  <c r="AM14" i="119"/>
  <c r="AL14" i="119"/>
  <c r="AK14" i="119"/>
  <c r="AJ14" i="119"/>
  <c r="AI14" i="119"/>
  <c r="AH14" i="119"/>
  <c r="S14" i="119"/>
  <c r="AS13" i="119"/>
  <c r="AR13" i="119"/>
  <c r="AQ13" i="119"/>
  <c r="AP13" i="119"/>
  <c r="AO13" i="119"/>
  <c r="AN13" i="119"/>
  <c r="AM13" i="119"/>
  <c r="AL13" i="119"/>
  <c r="AK13" i="119"/>
  <c r="AJ13" i="119"/>
  <c r="AI13" i="119"/>
  <c r="AH13" i="119"/>
  <c r="S13" i="119"/>
  <c r="AS12" i="119"/>
  <c r="AR12" i="119"/>
  <c r="AQ12" i="119"/>
  <c r="AP12" i="119"/>
  <c r="AO12" i="119"/>
  <c r="AN12" i="119"/>
  <c r="AM12" i="119"/>
  <c r="AL12" i="119"/>
  <c r="AK12" i="119"/>
  <c r="AJ12" i="119"/>
  <c r="AI12" i="119"/>
  <c r="AH12" i="119"/>
  <c r="S12" i="119"/>
  <c r="AS11" i="119"/>
  <c r="AR11" i="119"/>
  <c r="AQ11" i="119"/>
  <c r="AP11" i="119"/>
  <c r="AO11" i="119"/>
  <c r="AN11" i="119"/>
  <c r="AM11" i="119"/>
  <c r="AL11" i="119"/>
  <c r="AK11" i="119"/>
  <c r="AJ11" i="119"/>
  <c r="AI11" i="119"/>
  <c r="AH11" i="119"/>
  <c r="S11" i="119"/>
  <c r="AS10" i="119"/>
  <c r="AR10" i="119"/>
  <c r="AQ10" i="119"/>
  <c r="AP10" i="119"/>
  <c r="AO10" i="119"/>
  <c r="AN10" i="119"/>
  <c r="AM10" i="119"/>
  <c r="AL10" i="119"/>
  <c r="AK10" i="119"/>
  <c r="AJ10" i="119"/>
  <c r="AI10" i="119"/>
  <c r="AH10" i="119"/>
  <c r="S10" i="119"/>
  <c r="AS9" i="119"/>
  <c r="AR9" i="119"/>
  <c r="AQ9" i="119"/>
  <c r="AP9" i="119"/>
  <c r="AO9" i="119"/>
  <c r="AN9" i="119"/>
  <c r="AM9" i="119"/>
  <c r="AL9" i="119"/>
  <c r="AK9" i="119"/>
  <c r="AJ9" i="119"/>
  <c r="AI9" i="119"/>
  <c r="AH9" i="119"/>
  <c r="S9" i="119"/>
  <c r="AS8" i="119"/>
  <c r="AR8" i="119"/>
  <c r="AQ8" i="119"/>
  <c r="AP8" i="119"/>
  <c r="AO8" i="119"/>
  <c r="AN8" i="119"/>
  <c r="AM8" i="119"/>
  <c r="AL8" i="119"/>
  <c r="AK8" i="119"/>
  <c r="AJ8" i="119"/>
  <c r="AI8" i="119"/>
  <c r="AH8" i="119"/>
  <c r="S8" i="119"/>
  <c r="AS7" i="119"/>
  <c r="AR7" i="119"/>
  <c r="AQ7" i="119"/>
  <c r="AP7" i="119"/>
  <c r="AO7" i="119"/>
  <c r="AN7" i="119"/>
  <c r="AM7" i="119"/>
  <c r="AL7" i="119"/>
  <c r="AK7" i="119"/>
  <c r="AJ7" i="119"/>
  <c r="AI7" i="119"/>
  <c r="AH7" i="119"/>
  <c r="S7" i="119"/>
  <c r="AS6" i="119"/>
  <c r="AR6" i="119"/>
  <c r="AQ6" i="119"/>
  <c r="AP6" i="119"/>
  <c r="AO6" i="119"/>
  <c r="AN6" i="119"/>
  <c r="AM6" i="119"/>
  <c r="AL6" i="119"/>
  <c r="AK6" i="119"/>
  <c r="AJ6" i="119"/>
  <c r="AI6" i="119"/>
  <c r="AH6" i="119"/>
  <c r="S6" i="119"/>
  <c r="AS5" i="119"/>
  <c r="AR5" i="119"/>
  <c r="AQ5" i="119"/>
  <c r="AP5" i="119"/>
  <c r="AO5" i="119"/>
  <c r="AN5" i="119"/>
  <c r="AM5" i="119"/>
  <c r="AL5" i="119"/>
  <c r="AK5" i="119"/>
  <c r="AJ5" i="119"/>
  <c r="AI5" i="119"/>
  <c r="AH5" i="119"/>
  <c r="S5" i="119"/>
  <c r="AS4" i="119"/>
  <c r="AR4" i="119"/>
  <c r="AQ4" i="119"/>
  <c r="AP4" i="119"/>
  <c r="AO4" i="119"/>
  <c r="AN4" i="119"/>
  <c r="AM4" i="119"/>
  <c r="AL4" i="119"/>
  <c r="AK4" i="119"/>
  <c r="AJ4" i="119"/>
  <c r="AI4" i="119"/>
  <c r="AH4" i="119"/>
  <c r="S4" i="119"/>
  <c r="AS102" i="118"/>
  <c r="AR102" i="118"/>
  <c r="AQ102" i="118"/>
  <c r="AP102" i="118"/>
  <c r="AO102" i="118"/>
  <c r="AN102" i="118"/>
  <c r="AM102" i="118"/>
  <c r="AL102" i="118"/>
  <c r="AK102" i="118"/>
  <c r="AJ102" i="118"/>
  <c r="AI102" i="118"/>
  <c r="AH102" i="118"/>
  <c r="AS101" i="118"/>
  <c r="AR101" i="118"/>
  <c r="AQ101" i="118"/>
  <c r="AP101" i="118"/>
  <c r="AO101" i="118"/>
  <c r="AN101" i="118"/>
  <c r="AM101" i="118"/>
  <c r="AL101" i="118"/>
  <c r="AK101" i="118"/>
  <c r="AJ101" i="118"/>
  <c r="AI101" i="118"/>
  <c r="AH101" i="118"/>
  <c r="AS100" i="118"/>
  <c r="AR100" i="118"/>
  <c r="AQ100" i="118"/>
  <c r="AP100" i="118"/>
  <c r="AO100" i="118"/>
  <c r="AN100" i="118"/>
  <c r="AM100" i="118"/>
  <c r="AL100" i="118"/>
  <c r="AK100" i="118"/>
  <c r="AJ100" i="118"/>
  <c r="AI100" i="118"/>
  <c r="AH100" i="118"/>
  <c r="AS99" i="118"/>
  <c r="AR99" i="118"/>
  <c r="AQ99" i="118"/>
  <c r="AP99" i="118"/>
  <c r="AO99" i="118"/>
  <c r="AN99" i="118"/>
  <c r="AM99" i="118"/>
  <c r="AL99" i="118"/>
  <c r="AK99" i="118"/>
  <c r="AJ99" i="118"/>
  <c r="AI99" i="118"/>
  <c r="AH99" i="118"/>
  <c r="AS98" i="118"/>
  <c r="AR98" i="118"/>
  <c r="AQ98" i="118"/>
  <c r="AP98" i="118"/>
  <c r="AO98" i="118"/>
  <c r="AN98" i="118"/>
  <c r="AM98" i="118"/>
  <c r="AL98" i="118"/>
  <c r="AK98" i="118"/>
  <c r="AJ98" i="118"/>
  <c r="AI98" i="118"/>
  <c r="AH98" i="118"/>
  <c r="AS97" i="118"/>
  <c r="AR97" i="118"/>
  <c r="AQ97" i="118"/>
  <c r="AP97" i="118"/>
  <c r="AO97" i="118"/>
  <c r="AN97" i="118"/>
  <c r="AM97" i="118"/>
  <c r="AL97" i="118"/>
  <c r="AK97" i="118"/>
  <c r="AJ97" i="118"/>
  <c r="AI97" i="118"/>
  <c r="AH97" i="118"/>
  <c r="AS96" i="118"/>
  <c r="AR96" i="118"/>
  <c r="AQ96" i="118"/>
  <c r="AP96" i="118"/>
  <c r="AO96" i="118"/>
  <c r="AN96" i="118"/>
  <c r="AM96" i="118"/>
  <c r="AL96" i="118"/>
  <c r="AK96" i="118"/>
  <c r="AJ96" i="118"/>
  <c r="AI96" i="118"/>
  <c r="AH96" i="118"/>
  <c r="AS95" i="118"/>
  <c r="AR95" i="118"/>
  <c r="AQ95" i="118"/>
  <c r="AP95" i="118"/>
  <c r="AO95" i="118"/>
  <c r="AN95" i="118"/>
  <c r="AM95" i="118"/>
  <c r="AL95" i="118"/>
  <c r="AK95" i="118"/>
  <c r="AJ95" i="118"/>
  <c r="AI95" i="118"/>
  <c r="AH95" i="118"/>
  <c r="AS94" i="118"/>
  <c r="AR94" i="118"/>
  <c r="AQ94" i="118"/>
  <c r="AP94" i="118"/>
  <c r="AO94" i="118"/>
  <c r="AN94" i="118"/>
  <c r="AM94" i="118"/>
  <c r="AL94" i="118"/>
  <c r="AK94" i="118"/>
  <c r="AJ94" i="118"/>
  <c r="AI94" i="118"/>
  <c r="AH94" i="118"/>
  <c r="AS93" i="118"/>
  <c r="AR93" i="118"/>
  <c r="AQ93" i="118"/>
  <c r="AP93" i="118"/>
  <c r="AO93" i="118"/>
  <c r="AN93" i="118"/>
  <c r="AM93" i="118"/>
  <c r="AL93" i="118"/>
  <c r="AK93" i="118"/>
  <c r="AJ93" i="118"/>
  <c r="AI93" i="118"/>
  <c r="AH93" i="118"/>
  <c r="AS92" i="118"/>
  <c r="AR92" i="118"/>
  <c r="AQ92" i="118"/>
  <c r="AP92" i="118"/>
  <c r="AO92" i="118"/>
  <c r="AN92" i="118"/>
  <c r="AM92" i="118"/>
  <c r="AL92" i="118"/>
  <c r="AK92" i="118"/>
  <c r="AJ92" i="118"/>
  <c r="AI92" i="118"/>
  <c r="AH92" i="118"/>
  <c r="AS91" i="118"/>
  <c r="AR91" i="118"/>
  <c r="AQ91" i="118"/>
  <c r="AP91" i="118"/>
  <c r="AO91" i="118"/>
  <c r="AN91" i="118"/>
  <c r="AM91" i="118"/>
  <c r="AL91" i="118"/>
  <c r="AK91" i="118"/>
  <c r="AJ91" i="118"/>
  <c r="AI91" i="118"/>
  <c r="AH91" i="118"/>
  <c r="AS90" i="118"/>
  <c r="AR90" i="118"/>
  <c r="AQ90" i="118"/>
  <c r="AP90" i="118"/>
  <c r="AO90" i="118"/>
  <c r="AN90" i="118"/>
  <c r="AM90" i="118"/>
  <c r="AL90" i="118"/>
  <c r="AK90" i="118"/>
  <c r="AJ90" i="118"/>
  <c r="AI90" i="118"/>
  <c r="AH90" i="118"/>
  <c r="AS89" i="118"/>
  <c r="AR89" i="118"/>
  <c r="AQ89" i="118"/>
  <c r="AP89" i="118"/>
  <c r="AO89" i="118"/>
  <c r="AN89" i="118"/>
  <c r="AM89" i="118"/>
  <c r="AL89" i="118"/>
  <c r="AK89" i="118"/>
  <c r="AJ89" i="118"/>
  <c r="AI89" i="118"/>
  <c r="AH89" i="118"/>
  <c r="S89" i="118"/>
  <c r="AS88" i="118"/>
  <c r="AR88" i="118"/>
  <c r="AQ88" i="118"/>
  <c r="AP88" i="118"/>
  <c r="AO88" i="118"/>
  <c r="AN88" i="118"/>
  <c r="AM88" i="118"/>
  <c r="AL88" i="118"/>
  <c r="AK88" i="118"/>
  <c r="AJ88" i="118"/>
  <c r="AI88" i="118"/>
  <c r="AH88" i="118"/>
  <c r="S88" i="118"/>
  <c r="AS87" i="118"/>
  <c r="AR87" i="118"/>
  <c r="AQ87" i="118"/>
  <c r="AP87" i="118"/>
  <c r="AO87" i="118"/>
  <c r="AN87" i="118"/>
  <c r="AM87" i="118"/>
  <c r="AL87" i="118"/>
  <c r="AK87" i="118"/>
  <c r="AJ87" i="118"/>
  <c r="AI87" i="118"/>
  <c r="AH87" i="118"/>
  <c r="S87" i="118"/>
  <c r="AS86" i="118"/>
  <c r="AR86" i="118"/>
  <c r="AQ86" i="118"/>
  <c r="AP86" i="118"/>
  <c r="AO86" i="118"/>
  <c r="AN86" i="118"/>
  <c r="AM86" i="118"/>
  <c r="AL86" i="118"/>
  <c r="AK86" i="118"/>
  <c r="AJ86" i="118"/>
  <c r="AI86" i="118"/>
  <c r="AH86" i="118"/>
  <c r="S86" i="118"/>
  <c r="AS85" i="118"/>
  <c r="AR85" i="118"/>
  <c r="AQ85" i="118"/>
  <c r="AP85" i="118"/>
  <c r="AO85" i="118"/>
  <c r="AN85" i="118"/>
  <c r="AM85" i="118"/>
  <c r="AL85" i="118"/>
  <c r="AK85" i="118"/>
  <c r="AJ85" i="118"/>
  <c r="AI85" i="118"/>
  <c r="AH85" i="118"/>
  <c r="S85" i="118"/>
  <c r="AS84" i="118"/>
  <c r="AR84" i="118"/>
  <c r="AQ84" i="118"/>
  <c r="AP84" i="118"/>
  <c r="AO84" i="118"/>
  <c r="AN84" i="118"/>
  <c r="AM84" i="118"/>
  <c r="AL84" i="118"/>
  <c r="AK84" i="118"/>
  <c r="AJ84" i="118"/>
  <c r="AI84" i="118"/>
  <c r="AH84" i="118"/>
  <c r="S84" i="118"/>
  <c r="AS83" i="118"/>
  <c r="AR83" i="118"/>
  <c r="AQ83" i="118"/>
  <c r="AP83" i="118"/>
  <c r="AO83" i="118"/>
  <c r="AN83" i="118"/>
  <c r="AM83" i="118"/>
  <c r="AL83" i="118"/>
  <c r="AK83" i="118"/>
  <c r="AJ83" i="118"/>
  <c r="AI83" i="118"/>
  <c r="AH83" i="118"/>
  <c r="S83" i="118"/>
  <c r="AS82" i="118"/>
  <c r="AR82" i="118"/>
  <c r="AQ82" i="118"/>
  <c r="AP82" i="118"/>
  <c r="AO82" i="118"/>
  <c r="AN82" i="118"/>
  <c r="AM82" i="118"/>
  <c r="AL82" i="118"/>
  <c r="AK82" i="118"/>
  <c r="AJ82" i="118"/>
  <c r="AI82" i="118"/>
  <c r="AH82" i="118"/>
  <c r="S82" i="118"/>
  <c r="AS81" i="118"/>
  <c r="AR81" i="118"/>
  <c r="AQ81" i="118"/>
  <c r="AP81" i="118"/>
  <c r="AO81" i="118"/>
  <c r="AN81" i="118"/>
  <c r="AM81" i="118"/>
  <c r="AL81" i="118"/>
  <c r="AK81" i="118"/>
  <c r="AJ81" i="118"/>
  <c r="AI81" i="118"/>
  <c r="AH81" i="118"/>
  <c r="S81" i="118"/>
  <c r="AS80" i="118"/>
  <c r="AR80" i="118"/>
  <c r="AQ80" i="118"/>
  <c r="AP80" i="118"/>
  <c r="AO80" i="118"/>
  <c r="AN80" i="118"/>
  <c r="AM80" i="118"/>
  <c r="AL80" i="118"/>
  <c r="AK80" i="118"/>
  <c r="AJ80" i="118"/>
  <c r="AI80" i="118"/>
  <c r="AH80" i="118"/>
  <c r="S80" i="118"/>
  <c r="AS79" i="118"/>
  <c r="AR79" i="118"/>
  <c r="AQ79" i="118"/>
  <c r="AP79" i="118"/>
  <c r="AO79" i="118"/>
  <c r="AN79" i="118"/>
  <c r="AM79" i="118"/>
  <c r="AL79" i="118"/>
  <c r="AK79" i="118"/>
  <c r="AJ79" i="118"/>
  <c r="AI79" i="118"/>
  <c r="AH79" i="118"/>
  <c r="S79" i="118"/>
  <c r="AS78" i="118"/>
  <c r="AR78" i="118"/>
  <c r="AQ78" i="118"/>
  <c r="AP78" i="118"/>
  <c r="AO78" i="118"/>
  <c r="AN78" i="118"/>
  <c r="AM78" i="118"/>
  <c r="AL78" i="118"/>
  <c r="AK78" i="118"/>
  <c r="AJ78" i="118"/>
  <c r="AI78" i="118"/>
  <c r="AH78" i="118"/>
  <c r="S78" i="118"/>
  <c r="AS77" i="118"/>
  <c r="AR77" i="118"/>
  <c r="AQ77" i="118"/>
  <c r="AP77" i="118"/>
  <c r="AO77" i="118"/>
  <c r="AN77" i="118"/>
  <c r="AM77" i="118"/>
  <c r="AL77" i="118"/>
  <c r="AK77" i="118"/>
  <c r="AJ77" i="118"/>
  <c r="AI77" i="118"/>
  <c r="AH77" i="118"/>
  <c r="S77" i="118"/>
  <c r="AS76" i="118"/>
  <c r="AR76" i="118"/>
  <c r="AQ76" i="118"/>
  <c r="AP76" i="118"/>
  <c r="AO76" i="118"/>
  <c r="AN76" i="118"/>
  <c r="AM76" i="118"/>
  <c r="AL76" i="118"/>
  <c r="AK76" i="118"/>
  <c r="AJ76" i="118"/>
  <c r="AI76" i="118"/>
  <c r="AH76" i="118"/>
  <c r="S76" i="118"/>
  <c r="AS75" i="118"/>
  <c r="AR75" i="118"/>
  <c r="AQ75" i="118"/>
  <c r="AP75" i="118"/>
  <c r="AO75" i="118"/>
  <c r="AN75" i="118"/>
  <c r="AM75" i="118"/>
  <c r="AL75" i="118"/>
  <c r="AK75" i="118"/>
  <c r="AJ75" i="118"/>
  <c r="AI75" i="118"/>
  <c r="AH75" i="118"/>
  <c r="S75" i="118"/>
  <c r="AS74" i="118"/>
  <c r="AR74" i="118"/>
  <c r="AQ74" i="118"/>
  <c r="AP74" i="118"/>
  <c r="AO74" i="118"/>
  <c r="AN74" i="118"/>
  <c r="AM74" i="118"/>
  <c r="AL74" i="118"/>
  <c r="AK74" i="118"/>
  <c r="AJ74" i="118"/>
  <c r="AI74" i="118"/>
  <c r="AH74" i="118"/>
  <c r="S74" i="118"/>
  <c r="AS73" i="118"/>
  <c r="AR73" i="118"/>
  <c r="AQ73" i="118"/>
  <c r="AP73" i="118"/>
  <c r="AO73" i="118"/>
  <c r="AN73" i="118"/>
  <c r="AM73" i="118"/>
  <c r="AL73" i="118"/>
  <c r="AK73" i="118"/>
  <c r="AJ73" i="118"/>
  <c r="AI73" i="118"/>
  <c r="AH73" i="118"/>
  <c r="S73" i="118"/>
  <c r="AS72" i="118"/>
  <c r="AR72" i="118"/>
  <c r="AQ72" i="118"/>
  <c r="AP72" i="118"/>
  <c r="AO72" i="118"/>
  <c r="AN72" i="118"/>
  <c r="AM72" i="118"/>
  <c r="AL72" i="118"/>
  <c r="AK72" i="118"/>
  <c r="AJ72" i="118"/>
  <c r="AI72" i="118"/>
  <c r="AH72" i="118"/>
  <c r="S72" i="118"/>
  <c r="AS71" i="118"/>
  <c r="AR71" i="118"/>
  <c r="AQ71" i="118"/>
  <c r="AP71" i="118"/>
  <c r="AO71" i="118"/>
  <c r="AN71" i="118"/>
  <c r="AM71" i="118"/>
  <c r="AL71" i="118"/>
  <c r="AK71" i="118"/>
  <c r="AJ71" i="118"/>
  <c r="AI71" i="118"/>
  <c r="AH71" i="118"/>
  <c r="S71" i="118"/>
  <c r="AS70" i="118"/>
  <c r="AR70" i="118"/>
  <c r="AQ70" i="118"/>
  <c r="AP70" i="118"/>
  <c r="AO70" i="118"/>
  <c r="AN70" i="118"/>
  <c r="AM70" i="118"/>
  <c r="AL70" i="118"/>
  <c r="AK70" i="118"/>
  <c r="AJ70" i="118"/>
  <c r="AI70" i="118"/>
  <c r="AH70" i="118"/>
  <c r="S70" i="118"/>
  <c r="AS69" i="118"/>
  <c r="AR69" i="118"/>
  <c r="AQ69" i="118"/>
  <c r="AP69" i="118"/>
  <c r="AO69" i="118"/>
  <c r="AN69" i="118"/>
  <c r="AM69" i="118"/>
  <c r="AL69" i="118"/>
  <c r="AK69" i="118"/>
  <c r="AJ69" i="118"/>
  <c r="AI69" i="118"/>
  <c r="AH69" i="118"/>
  <c r="S69" i="118"/>
  <c r="AS68" i="118"/>
  <c r="AR68" i="118"/>
  <c r="AQ68" i="118"/>
  <c r="AP68" i="118"/>
  <c r="AO68" i="118"/>
  <c r="AN68" i="118"/>
  <c r="AM68" i="118"/>
  <c r="AL68" i="118"/>
  <c r="AK68" i="118"/>
  <c r="AJ68" i="118"/>
  <c r="AI68" i="118"/>
  <c r="AH68" i="118"/>
  <c r="S68" i="118"/>
  <c r="AS67" i="118"/>
  <c r="AR67" i="118"/>
  <c r="AQ67" i="118"/>
  <c r="AP67" i="118"/>
  <c r="AO67" i="118"/>
  <c r="AN67" i="118"/>
  <c r="AM67" i="118"/>
  <c r="AL67" i="118"/>
  <c r="AK67" i="118"/>
  <c r="AJ67" i="118"/>
  <c r="AI67" i="118"/>
  <c r="AH67" i="118"/>
  <c r="S67" i="118"/>
  <c r="AS66" i="118"/>
  <c r="AR66" i="118"/>
  <c r="AQ66" i="118"/>
  <c r="AP66" i="118"/>
  <c r="AO66" i="118"/>
  <c r="AN66" i="118"/>
  <c r="AM66" i="118"/>
  <c r="AL66" i="118"/>
  <c r="AK66" i="118"/>
  <c r="AJ66" i="118"/>
  <c r="AI66" i="118"/>
  <c r="AH66" i="118"/>
  <c r="S66" i="118"/>
  <c r="AS65" i="118"/>
  <c r="AR65" i="118"/>
  <c r="AQ65" i="118"/>
  <c r="AP65" i="118"/>
  <c r="AO65" i="118"/>
  <c r="AN65" i="118"/>
  <c r="AM65" i="118"/>
  <c r="AL65" i="118"/>
  <c r="AK65" i="118"/>
  <c r="AJ65" i="118"/>
  <c r="AI65" i="118"/>
  <c r="AH65" i="118"/>
  <c r="S65" i="118"/>
  <c r="AS64" i="118"/>
  <c r="AR64" i="118"/>
  <c r="AQ64" i="118"/>
  <c r="AP64" i="118"/>
  <c r="AO64" i="118"/>
  <c r="AN64" i="118"/>
  <c r="AM64" i="118"/>
  <c r="AL64" i="118"/>
  <c r="AK64" i="118"/>
  <c r="AJ64" i="118"/>
  <c r="AI64" i="118"/>
  <c r="AH64" i="118"/>
  <c r="S64" i="118"/>
  <c r="AS63" i="118"/>
  <c r="AR63" i="118"/>
  <c r="AQ63" i="118"/>
  <c r="AP63" i="118"/>
  <c r="AO63" i="118"/>
  <c r="AN63" i="118"/>
  <c r="AM63" i="118"/>
  <c r="AL63" i="118"/>
  <c r="AK63" i="118"/>
  <c r="AJ63" i="118"/>
  <c r="AI63" i="118"/>
  <c r="AH63" i="118"/>
  <c r="S63" i="118"/>
  <c r="AS62" i="118"/>
  <c r="AR62" i="118"/>
  <c r="AQ62" i="118"/>
  <c r="AP62" i="118"/>
  <c r="AO62" i="118"/>
  <c r="AN62" i="118"/>
  <c r="AM62" i="118"/>
  <c r="AL62" i="118"/>
  <c r="AK62" i="118"/>
  <c r="AJ62" i="118"/>
  <c r="AI62" i="118"/>
  <c r="AH62" i="118"/>
  <c r="S62" i="118"/>
  <c r="AS61" i="118"/>
  <c r="AR61" i="118"/>
  <c r="AQ61" i="118"/>
  <c r="AP61" i="118"/>
  <c r="AO61" i="118"/>
  <c r="AN61" i="118"/>
  <c r="AM61" i="118"/>
  <c r="AL61" i="118"/>
  <c r="AK61" i="118"/>
  <c r="AJ61" i="118"/>
  <c r="AI61" i="118"/>
  <c r="AH61" i="118"/>
  <c r="S61" i="118"/>
  <c r="AS60" i="118"/>
  <c r="AR60" i="118"/>
  <c r="AQ60" i="118"/>
  <c r="AP60" i="118"/>
  <c r="AO60" i="118"/>
  <c r="AN60" i="118"/>
  <c r="AM60" i="118"/>
  <c r="AL60" i="118"/>
  <c r="AK60" i="118"/>
  <c r="AJ60" i="118"/>
  <c r="AI60" i="118"/>
  <c r="AH60" i="118"/>
  <c r="S60" i="118"/>
  <c r="AS59" i="118"/>
  <c r="AR59" i="118"/>
  <c r="AQ59" i="118"/>
  <c r="AP59" i="118"/>
  <c r="AO59" i="118"/>
  <c r="AN59" i="118"/>
  <c r="AM59" i="118"/>
  <c r="AL59" i="118"/>
  <c r="AK59" i="118"/>
  <c r="AJ59" i="118"/>
  <c r="AI59" i="118"/>
  <c r="AH59" i="118"/>
  <c r="S59" i="118"/>
  <c r="AS58" i="118"/>
  <c r="AR58" i="118"/>
  <c r="AQ58" i="118"/>
  <c r="AP58" i="118"/>
  <c r="AO58" i="118"/>
  <c r="AN58" i="118"/>
  <c r="AM58" i="118"/>
  <c r="AL58" i="118"/>
  <c r="AK58" i="118"/>
  <c r="AJ58" i="118"/>
  <c r="AI58" i="118"/>
  <c r="AH58" i="118"/>
  <c r="S58" i="118"/>
  <c r="AS57" i="118"/>
  <c r="AR57" i="118"/>
  <c r="AQ57" i="118"/>
  <c r="AP57" i="118"/>
  <c r="AO57" i="118"/>
  <c r="AN57" i="118"/>
  <c r="AM57" i="118"/>
  <c r="AL57" i="118"/>
  <c r="AK57" i="118"/>
  <c r="AJ57" i="118"/>
  <c r="AI57" i="118"/>
  <c r="AH57" i="118"/>
  <c r="S57" i="118"/>
  <c r="AS56" i="118"/>
  <c r="AR56" i="118"/>
  <c r="AQ56" i="118"/>
  <c r="AP56" i="118"/>
  <c r="AO56" i="118"/>
  <c r="AN56" i="118"/>
  <c r="AM56" i="118"/>
  <c r="AL56" i="118"/>
  <c r="AK56" i="118"/>
  <c r="AJ56" i="118"/>
  <c r="AI56" i="118"/>
  <c r="AH56" i="118"/>
  <c r="S56" i="118"/>
  <c r="AS55" i="118"/>
  <c r="AR55" i="118"/>
  <c r="AQ55" i="118"/>
  <c r="AP55" i="118"/>
  <c r="AO55" i="118"/>
  <c r="AN55" i="118"/>
  <c r="AM55" i="118"/>
  <c r="AL55" i="118"/>
  <c r="AK55" i="118"/>
  <c r="AJ55" i="118"/>
  <c r="AI55" i="118"/>
  <c r="AH55" i="118"/>
  <c r="S55" i="118"/>
  <c r="AS54" i="118"/>
  <c r="AR54" i="118"/>
  <c r="AQ54" i="118"/>
  <c r="AP54" i="118"/>
  <c r="AO54" i="118"/>
  <c r="AN54" i="118"/>
  <c r="AM54" i="118"/>
  <c r="AL54" i="118"/>
  <c r="AK54" i="118"/>
  <c r="AJ54" i="118"/>
  <c r="AI54" i="118"/>
  <c r="AH54" i="118"/>
  <c r="S54" i="118"/>
  <c r="AS53" i="118"/>
  <c r="AR53" i="118"/>
  <c r="AQ53" i="118"/>
  <c r="AP53" i="118"/>
  <c r="AO53" i="118"/>
  <c r="AN53" i="118"/>
  <c r="AM53" i="118"/>
  <c r="AL53" i="118"/>
  <c r="AK53" i="118"/>
  <c r="AJ53" i="118"/>
  <c r="AI53" i="118"/>
  <c r="AH53" i="118"/>
  <c r="S53" i="118"/>
  <c r="AS52" i="118"/>
  <c r="AR52" i="118"/>
  <c r="AQ52" i="118"/>
  <c r="AP52" i="118"/>
  <c r="AO52" i="118"/>
  <c r="AN52" i="118"/>
  <c r="AM52" i="118"/>
  <c r="AL52" i="118"/>
  <c r="AK52" i="118"/>
  <c r="AJ52" i="118"/>
  <c r="AI52" i="118"/>
  <c r="AH52" i="118"/>
  <c r="S52" i="118"/>
  <c r="AS51" i="118"/>
  <c r="AR51" i="118"/>
  <c r="AQ51" i="118"/>
  <c r="AP51" i="118"/>
  <c r="AO51" i="118"/>
  <c r="AN51" i="118"/>
  <c r="AM51" i="118"/>
  <c r="AL51" i="118"/>
  <c r="AK51" i="118"/>
  <c r="AJ51" i="118"/>
  <c r="AI51" i="118"/>
  <c r="AH51" i="118"/>
  <c r="S51" i="118"/>
  <c r="AS50" i="118"/>
  <c r="AR50" i="118"/>
  <c r="AQ50" i="118"/>
  <c r="AP50" i="118"/>
  <c r="AO50" i="118"/>
  <c r="AN50" i="118"/>
  <c r="AM50" i="118"/>
  <c r="AL50" i="118"/>
  <c r="AK50" i="118"/>
  <c r="AJ50" i="118"/>
  <c r="AI50" i="118"/>
  <c r="AH50" i="118"/>
  <c r="S50" i="118"/>
  <c r="AS49" i="118"/>
  <c r="AR49" i="118"/>
  <c r="AQ49" i="118"/>
  <c r="AP49" i="118"/>
  <c r="AO49" i="118"/>
  <c r="AN49" i="118"/>
  <c r="AM49" i="118"/>
  <c r="AL49" i="118"/>
  <c r="AK49" i="118"/>
  <c r="AJ49" i="118"/>
  <c r="AI49" i="118"/>
  <c r="AH49" i="118"/>
  <c r="S49" i="118"/>
  <c r="AS48" i="118"/>
  <c r="AR48" i="118"/>
  <c r="AQ48" i="118"/>
  <c r="AP48" i="118"/>
  <c r="AO48" i="118"/>
  <c r="AN48" i="118"/>
  <c r="AM48" i="118"/>
  <c r="AL48" i="118"/>
  <c r="AK48" i="118"/>
  <c r="AJ48" i="118"/>
  <c r="AI48" i="118"/>
  <c r="AH48" i="118"/>
  <c r="S48" i="118"/>
  <c r="AS47" i="118"/>
  <c r="AR47" i="118"/>
  <c r="AQ47" i="118"/>
  <c r="AP47" i="118"/>
  <c r="AO47" i="118"/>
  <c r="AN47" i="118"/>
  <c r="AM47" i="118"/>
  <c r="AL47" i="118"/>
  <c r="AK47" i="118"/>
  <c r="AJ47" i="118"/>
  <c r="AI47" i="118"/>
  <c r="AH47" i="118"/>
  <c r="S47" i="118"/>
  <c r="AS46" i="118"/>
  <c r="AR46" i="118"/>
  <c r="AQ46" i="118"/>
  <c r="AP46" i="118"/>
  <c r="AO46" i="118"/>
  <c r="AN46" i="118"/>
  <c r="AM46" i="118"/>
  <c r="AL46" i="118"/>
  <c r="AK46" i="118"/>
  <c r="AJ46" i="118"/>
  <c r="AI46" i="118"/>
  <c r="AH46" i="118"/>
  <c r="S46" i="118"/>
  <c r="AS45" i="118"/>
  <c r="AR45" i="118"/>
  <c r="AQ45" i="118"/>
  <c r="AP45" i="118"/>
  <c r="AO45" i="118"/>
  <c r="AN45" i="118"/>
  <c r="AM45" i="118"/>
  <c r="AL45" i="118"/>
  <c r="AK45" i="118"/>
  <c r="AJ45" i="118"/>
  <c r="AI45" i="118"/>
  <c r="AH45" i="118"/>
  <c r="S45" i="118"/>
  <c r="AS44" i="118"/>
  <c r="AR44" i="118"/>
  <c r="AQ44" i="118"/>
  <c r="AP44" i="118"/>
  <c r="AO44" i="118"/>
  <c r="AN44" i="118"/>
  <c r="AM44" i="118"/>
  <c r="AL44" i="118"/>
  <c r="AK44" i="118"/>
  <c r="AJ44" i="118"/>
  <c r="AI44" i="118"/>
  <c r="AH44" i="118"/>
  <c r="S44" i="118"/>
  <c r="AS43" i="118"/>
  <c r="AR43" i="118"/>
  <c r="AQ43" i="118"/>
  <c r="AP43" i="118"/>
  <c r="AO43" i="118"/>
  <c r="AN43" i="118"/>
  <c r="AM43" i="118"/>
  <c r="AL43" i="118"/>
  <c r="AK43" i="118"/>
  <c r="AJ43" i="118"/>
  <c r="AI43" i="118"/>
  <c r="AH43" i="118"/>
  <c r="S43" i="118"/>
  <c r="AS42" i="118"/>
  <c r="AR42" i="118"/>
  <c r="AQ42" i="118"/>
  <c r="AP42" i="118"/>
  <c r="AO42" i="118"/>
  <c r="AN42" i="118"/>
  <c r="AM42" i="118"/>
  <c r="AL42" i="118"/>
  <c r="AK42" i="118"/>
  <c r="AJ42" i="118"/>
  <c r="AI42" i="118"/>
  <c r="AH42" i="118"/>
  <c r="S42" i="118"/>
  <c r="AS41" i="118"/>
  <c r="AR41" i="118"/>
  <c r="AQ41" i="118"/>
  <c r="AP41" i="118"/>
  <c r="AO41" i="118"/>
  <c r="AN41" i="118"/>
  <c r="AM41" i="118"/>
  <c r="AL41" i="118"/>
  <c r="AK41" i="118"/>
  <c r="AJ41" i="118"/>
  <c r="AI41" i="118"/>
  <c r="AH41" i="118"/>
  <c r="S41" i="118"/>
  <c r="AS40" i="118"/>
  <c r="AR40" i="118"/>
  <c r="AQ40" i="118"/>
  <c r="AP40" i="118"/>
  <c r="AO40" i="118"/>
  <c r="AN40" i="118"/>
  <c r="AM40" i="118"/>
  <c r="AL40" i="118"/>
  <c r="AK40" i="118"/>
  <c r="AJ40" i="118"/>
  <c r="AI40" i="118"/>
  <c r="AH40" i="118"/>
  <c r="S40" i="118"/>
  <c r="AS39" i="118"/>
  <c r="AR39" i="118"/>
  <c r="AQ39" i="118"/>
  <c r="AP39" i="118"/>
  <c r="AO39" i="118"/>
  <c r="AN39" i="118"/>
  <c r="AM39" i="118"/>
  <c r="AL39" i="118"/>
  <c r="AK39" i="118"/>
  <c r="AJ39" i="118"/>
  <c r="AI39" i="118"/>
  <c r="AH39" i="118"/>
  <c r="S39" i="118"/>
  <c r="AS38" i="118"/>
  <c r="AR38" i="118"/>
  <c r="AQ38" i="118"/>
  <c r="AP38" i="118"/>
  <c r="AO38" i="118"/>
  <c r="AN38" i="118"/>
  <c r="AM38" i="118"/>
  <c r="AL38" i="118"/>
  <c r="AK38" i="118"/>
  <c r="AJ38" i="118"/>
  <c r="AI38" i="118"/>
  <c r="AH38" i="118"/>
  <c r="S38" i="118"/>
  <c r="AS37" i="118"/>
  <c r="AR37" i="118"/>
  <c r="AQ37" i="118"/>
  <c r="AP37" i="118"/>
  <c r="AO37" i="118"/>
  <c r="AN37" i="118"/>
  <c r="AM37" i="118"/>
  <c r="AL37" i="118"/>
  <c r="AK37" i="118"/>
  <c r="AJ37" i="118"/>
  <c r="AI37" i="118"/>
  <c r="AH37" i="118"/>
  <c r="S37" i="118"/>
  <c r="AS36" i="118"/>
  <c r="AR36" i="118"/>
  <c r="AQ36" i="118"/>
  <c r="AP36" i="118"/>
  <c r="AO36" i="118"/>
  <c r="AN36" i="118"/>
  <c r="AM36" i="118"/>
  <c r="AL36" i="118"/>
  <c r="AK36" i="118"/>
  <c r="AJ36" i="118"/>
  <c r="AI36" i="118"/>
  <c r="AH36" i="118"/>
  <c r="S36" i="118"/>
  <c r="AS35" i="118"/>
  <c r="AR35" i="118"/>
  <c r="AQ35" i="118"/>
  <c r="AP35" i="118"/>
  <c r="AO35" i="118"/>
  <c r="AN35" i="118"/>
  <c r="AM35" i="118"/>
  <c r="AL35" i="118"/>
  <c r="AK35" i="118"/>
  <c r="AJ35" i="118"/>
  <c r="AI35" i="118"/>
  <c r="AH35" i="118"/>
  <c r="S35" i="118"/>
  <c r="AS34" i="118"/>
  <c r="AR34" i="118"/>
  <c r="AQ34" i="118"/>
  <c r="AP34" i="118"/>
  <c r="AO34" i="118"/>
  <c r="AN34" i="118"/>
  <c r="AM34" i="118"/>
  <c r="AL34" i="118"/>
  <c r="AK34" i="118"/>
  <c r="AJ34" i="118"/>
  <c r="AI34" i="118"/>
  <c r="AH34" i="118"/>
  <c r="S34" i="118"/>
  <c r="AS33" i="118"/>
  <c r="AR33" i="118"/>
  <c r="AQ33" i="118"/>
  <c r="AP33" i="118"/>
  <c r="AO33" i="118"/>
  <c r="AN33" i="118"/>
  <c r="AM33" i="118"/>
  <c r="AL33" i="118"/>
  <c r="AK33" i="118"/>
  <c r="AJ33" i="118"/>
  <c r="AI33" i="118"/>
  <c r="AH33" i="118"/>
  <c r="S33" i="118"/>
  <c r="AS32" i="118"/>
  <c r="AR32" i="118"/>
  <c r="AQ32" i="118"/>
  <c r="AP32" i="118"/>
  <c r="AO32" i="118"/>
  <c r="AN32" i="118"/>
  <c r="AM32" i="118"/>
  <c r="AL32" i="118"/>
  <c r="AK32" i="118"/>
  <c r="AJ32" i="118"/>
  <c r="AI32" i="118"/>
  <c r="AH32" i="118"/>
  <c r="S32" i="118"/>
  <c r="AS31" i="118"/>
  <c r="AR31" i="118"/>
  <c r="AQ31" i="118"/>
  <c r="AP31" i="118"/>
  <c r="AO31" i="118"/>
  <c r="AN31" i="118"/>
  <c r="AM31" i="118"/>
  <c r="AL31" i="118"/>
  <c r="AK31" i="118"/>
  <c r="AJ31" i="118"/>
  <c r="AI31" i="118"/>
  <c r="AH31" i="118"/>
  <c r="S31" i="118"/>
  <c r="AS30" i="118"/>
  <c r="AR30" i="118"/>
  <c r="AQ30" i="118"/>
  <c r="AP30" i="118"/>
  <c r="AO30" i="118"/>
  <c r="AN30" i="118"/>
  <c r="AM30" i="118"/>
  <c r="AL30" i="118"/>
  <c r="AK30" i="118"/>
  <c r="AJ30" i="118"/>
  <c r="AI30" i="118"/>
  <c r="AH30" i="118"/>
  <c r="S30" i="118"/>
  <c r="AS29" i="118"/>
  <c r="AR29" i="118"/>
  <c r="AQ29" i="118"/>
  <c r="AP29" i="118"/>
  <c r="AO29" i="118"/>
  <c r="AN29" i="118"/>
  <c r="AM29" i="118"/>
  <c r="AL29" i="118"/>
  <c r="AK29" i="118"/>
  <c r="AJ29" i="118"/>
  <c r="AI29" i="118"/>
  <c r="AH29" i="118"/>
  <c r="S29" i="118"/>
  <c r="AS28" i="118"/>
  <c r="AR28" i="118"/>
  <c r="AQ28" i="118"/>
  <c r="AP28" i="118"/>
  <c r="AO28" i="118"/>
  <c r="AN28" i="118"/>
  <c r="AM28" i="118"/>
  <c r="AL28" i="118"/>
  <c r="AK28" i="118"/>
  <c r="AJ28" i="118"/>
  <c r="AI28" i="118"/>
  <c r="AH28" i="118"/>
  <c r="S28" i="118"/>
  <c r="AS27" i="118"/>
  <c r="AR27" i="118"/>
  <c r="AQ27" i="118"/>
  <c r="AP27" i="118"/>
  <c r="AO27" i="118"/>
  <c r="AN27" i="118"/>
  <c r="AM27" i="118"/>
  <c r="AL27" i="118"/>
  <c r="AK27" i="118"/>
  <c r="AJ27" i="118"/>
  <c r="AI27" i="118"/>
  <c r="AH27" i="118"/>
  <c r="S27" i="118"/>
  <c r="AS26" i="118"/>
  <c r="AR26" i="118"/>
  <c r="AQ26" i="118"/>
  <c r="AP26" i="118"/>
  <c r="AO26" i="118"/>
  <c r="AN26" i="118"/>
  <c r="AM26" i="118"/>
  <c r="AL26" i="118"/>
  <c r="AK26" i="118"/>
  <c r="AJ26" i="118"/>
  <c r="AI26" i="118"/>
  <c r="AH26" i="118"/>
  <c r="S26" i="118"/>
  <c r="AS25" i="118"/>
  <c r="AR25" i="118"/>
  <c r="AQ25" i="118"/>
  <c r="AP25" i="118"/>
  <c r="AO25" i="118"/>
  <c r="AN25" i="118"/>
  <c r="AM25" i="118"/>
  <c r="AL25" i="118"/>
  <c r="AK25" i="118"/>
  <c r="AJ25" i="118"/>
  <c r="AI25" i="118"/>
  <c r="AH25" i="118"/>
  <c r="S25" i="118"/>
  <c r="AS24" i="118"/>
  <c r="AR24" i="118"/>
  <c r="AQ24" i="118"/>
  <c r="AP24" i="118"/>
  <c r="AO24" i="118"/>
  <c r="AN24" i="118"/>
  <c r="AM24" i="118"/>
  <c r="AL24" i="118"/>
  <c r="AK24" i="118"/>
  <c r="AJ24" i="118"/>
  <c r="AI24" i="118"/>
  <c r="AH24" i="118"/>
  <c r="S24" i="118"/>
  <c r="AS23" i="118"/>
  <c r="AR23" i="118"/>
  <c r="AQ23" i="118"/>
  <c r="AP23" i="118"/>
  <c r="AO23" i="118"/>
  <c r="AN23" i="118"/>
  <c r="AM23" i="118"/>
  <c r="AL23" i="118"/>
  <c r="AK23" i="118"/>
  <c r="AJ23" i="118"/>
  <c r="AI23" i="118"/>
  <c r="AH23" i="118"/>
  <c r="S23" i="118"/>
  <c r="AS22" i="118"/>
  <c r="AR22" i="118"/>
  <c r="AQ22" i="118"/>
  <c r="AP22" i="118"/>
  <c r="AO22" i="118"/>
  <c r="AN22" i="118"/>
  <c r="AM22" i="118"/>
  <c r="AL22" i="118"/>
  <c r="AK22" i="118"/>
  <c r="AJ22" i="118"/>
  <c r="AI22" i="118"/>
  <c r="AH22" i="118"/>
  <c r="S22" i="118"/>
  <c r="AS21" i="118"/>
  <c r="AR21" i="118"/>
  <c r="AQ21" i="118"/>
  <c r="AP21" i="118"/>
  <c r="AO21" i="118"/>
  <c r="AN21" i="118"/>
  <c r="AM21" i="118"/>
  <c r="AL21" i="118"/>
  <c r="AK21" i="118"/>
  <c r="AJ21" i="118"/>
  <c r="AI21" i="118"/>
  <c r="AH21" i="118"/>
  <c r="S21" i="118"/>
  <c r="AS20" i="118"/>
  <c r="AR20" i="118"/>
  <c r="AQ20" i="118"/>
  <c r="AP20" i="118"/>
  <c r="AO20" i="118"/>
  <c r="AN20" i="118"/>
  <c r="AM20" i="118"/>
  <c r="AL20" i="118"/>
  <c r="AK20" i="118"/>
  <c r="AJ20" i="118"/>
  <c r="AI20" i="118"/>
  <c r="AH20" i="118"/>
  <c r="S20" i="118"/>
  <c r="AS19" i="118"/>
  <c r="AR19" i="118"/>
  <c r="AQ19" i="118"/>
  <c r="AP19" i="118"/>
  <c r="AO19" i="118"/>
  <c r="AN19" i="118"/>
  <c r="AM19" i="118"/>
  <c r="AL19" i="118"/>
  <c r="AK19" i="118"/>
  <c r="AJ19" i="118"/>
  <c r="AI19" i="118"/>
  <c r="AH19" i="118"/>
  <c r="S19" i="118"/>
  <c r="AS18" i="118"/>
  <c r="AR18" i="118"/>
  <c r="AQ18" i="118"/>
  <c r="AP18" i="118"/>
  <c r="AO18" i="118"/>
  <c r="AN18" i="118"/>
  <c r="AM18" i="118"/>
  <c r="AL18" i="118"/>
  <c r="AK18" i="118"/>
  <c r="AJ18" i="118"/>
  <c r="AI18" i="118"/>
  <c r="AH18" i="118"/>
  <c r="S18" i="118"/>
  <c r="AS17" i="118"/>
  <c r="AR17" i="118"/>
  <c r="AQ17" i="118"/>
  <c r="AP17" i="118"/>
  <c r="AO17" i="118"/>
  <c r="AN17" i="118"/>
  <c r="AM17" i="118"/>
  <c r="AL17" i="118"/>
  <c r="AK17" i="118"/>
  <c r="AJ17" i="118"/>
  <c r="AI17" i="118"/>
  <c r="AH17" i="118"/>
  <c r="S17" i="118"/>
  <c r="AS16" i="118"/>
  <c r="AR16" i="118"/>
  <c r="AQ16" i="118"/>
  <c r="AP16" i="118"/>
  <c r="AO16" i="118"/>
  <c r="AN16" i="118"/>
  <c r="AM16" i="118"/>
  <c r="AL16" i="118"/>
  <c r="AK16" i="118"/>
  <c r="AJ16" i="118"/>
  <c r="AI16" i="118"/>
  <c r="AH16" i="118"/>
  <c r="S16" i="118"/>
  <c r="AS15" i="118"/>
  <c r="AR15" i="118"/>
  <c r="AQ15" i="118"/>
  <c r="AP15" i="118"/>
  <c r="AO15" i="118"/>
  <c r="AN15" i="118"/>
  <c r="AM15" i="118"/>
  <c r="AL15" i="118"/>
  <c r="AK15" i="118"/>
  <c r="AJ15" i="118"/>
  <c r="AI15" i="118"/>
  <c r="AH15" i="118"/>
  <c r="S15" i="118"/>
  <c r="AS14" i="118"/>
  <c r="AR14" i="118"/>
  <c r="AQ14" i="118"/>
  <c r="AP14" i="118"/>
  <c r="AO14" i="118"/>
  <c r="AN14" i="118"/>
  <c r="AM14" i="118"/>
  <c r="AL14" i="118"/>
  <c r="AK14" i="118"/>
  <c r="AJ14" i="118"/>
  <c r="AI14" i="118"/>
  <c r="AH14" i="118"/>
  <c r="S14" i="118"/>
  <c r="AS13" i="118"/>
  <c r="AR13" i="118"/>
  <c r="AQ13" i="118"/>
  <c r="AP13" i="118"/>
  <c r="AO13" i="118"/>
  <c r="AN13" i="118"/>
  <c r="AM13" i="118"/>
  <c r="AL13" i="118"/>
  <c r="AK13" i="118"/>
  <c r="AJ13" i="118"/>
  <c r="AI13" i="118"/>
  <c r="AH13" i="118"/>
  <c r="S13" i="118"/>
  <c r="AS12" i="118"/>
  <c r="AR12" i="118"/>
  <c r="AQ12" i="118"/>
  <c r="AP12" i="118"/>
  <c r="AO12" i="118"/>
  <c r="AN12" i="118"/>
  <c r="AM12" i="118"/>
  <c r="AL12" i="118"/>
  <c r="AK12" i="118"/>
  <c r="AJ12" i="118"/>
  <c r="AI12" i="118"/>
  <c r="AH12" i="118"/>
  <c r="S12" i="118"/>
  <c r="AS11" i="118"/>
  <c r="AR11" i="118"/>
  <c r="AQ11" i="118"/>
  <c r="AP11" i="118"/>
  <c r="AO11" i="118"/>
  <c r="AN11" i="118"/>
  <c r="AM11" i="118"/>
  <c r="AL11" i="118"/>
  <c r="AK11" i="118"/>
  <c r="AJ11" i="118"/>
  <c r="AI11" i="118"/>
  <c r="AH11" i="118"/>
  <c r="S11" i="118"/>
  <c r="AS10" i="118"/>
  <c r="AR10" i="118"/>
  <c r="AQ10" i="118"/>
  <c r="AP10" i="118"/>
  <c r="AO10" i="118"/>
  <c r="AN10" i="118"/>
  <c r="AM10" i="118"/>
  <c r="AL10" i="118"/>
  <c r="AK10" i="118"/>
  <c r="AJ10" i="118"/>
  <c r="AI10" i="118"/>
  <c r="AH10" i="118"/>
  <c r="S10" i="118"/>
  <c r="AS9" i="118"/>
  <c r="AR9" i="118"/>
  <c r="AQ9" i="118"/>
  <c r="AP9" i="118"/>
  <c r="AO9" i="118"/>
  <c r="AN9" i="118"/>
  <c r="AM9" i="118"/>
  <c r="AL9" i="118"/>
  <c r="AK9" i="118"/>
  <c r="AJ9" i="118"/>
  <c r="AI9" i="118"/>
  <c r="AH9" i="118"/>
  <c r="S9" i="118"/>
  <c r="AS8" i="118"/>
  <c r="AR8" i="118"/>
  <c r="AQ8" i="118"/>
  <c r="AP8" i="118"/>
  <c r="AO8" i="118"/>
  <c r="AN8" i="118"/>
  <c r="AM8" i="118"/>
  <c r="AL8" i="118"/>
  <c r="AK8" i="118"/>
  <c r="AJ8" i="118"/>
  <c r="AI8" i="118"/>
  <c r="AH8" i="118"/>
  <c r="S8" i="118"/>
  <c r="AS7" i="118"/>
  <c r="AR7" i="118"/>
  <c r="AQ7" i="118"/>
  <c r="AP7" i="118"/>
  <c r="AO7" i="118"/>
  <c r="AN7" i="118"/>
  <c r="AM7" i="118"/>
  <c r="AL7" i="118"/>
  <c r="AK7" i="118"/>
  <c r="AJ7" i="118"/>
  <c r="AI7" i="118"/>
  <c r="AH7" i="118"/>
  <c r="S7" i="118"/>
  <c r="AS6" i="118"/>
  <c r="AR6" i="118"/>
  <c r="AQ6" i="118"/>
  <c r="AP6" i="118"/>
  <c r="AO6" i="118"/>
  <c r="AN6" i="118"/>
  <c r="AM6" i="118"/>
  <c r="AL6" i="118"/>
  <c r="AK6" i="118"/>
  <c r="AJ6" i="118"/>
  <c r="AI6" i="118"/>
  <c r="AH6" i="118"/>
  <c r="S6" i="118"/>
  <c r="AS5" i="118"/>
  <c r="AR5" i="118"/>
  <c r="AQ5" i="118"/>
  <c r="AP5" i="118"/>
  <c r="AO5" i="118"/>
  <c r="AN5" i="118"/>
  <c r="AM5" i="118"/>
  <c r="AL5" i="118"/>
  <c r="AK5" i="118"/>
  <c r="AJ5" i="118"/>
  <c r="AI5" i="118"/>
  <c r="AH5" i="118"/>
  <c r="S5" i="118"/>
  <c r="AS4" i="118"/>
  <c r="AR4" i="118"/>
  <c r="AQ4" i="118"/>
  <c r="AP4" i="118"/>
  <c r="AO4" i="118"/>
  <c r="AN4" i="118"/>
  <c r="AM4" i="118"/>
  <c r="AL4" i="118"/>
  <c r="AK4" i="118"/>
  <c r="AJ4" i="118"/>
  <c r="AI4" i="118"/>
  <c r="AH4" i="118"/>
  <c r="S4" i="118"/>
  <c r="AS87" i="117"/>
  <c r="AR87" i="117"/>
  <c r="AQ87" i="117"/>
  <c r="AP87" i="117"/>
  <c r="AO87" i="117"/>
  <c r="AN87" i="117"/>
  <c r="AM87" i="117"/>
  <c r="AL87" i="117"/>
  <c r="AK87" i="117"/>
  <c r="AJ87" i="117"/>
  <c r="AI87" i="117"/>
  <c r="AH87" i="117"/>
  <c r="S87" i="117"/>
  <c r="AS86" i="117"/>
  <c r="AR86" i="117"/>
  <c r="AQ86" i="117"/>
  <c r="AP86" i="117"/>
  <c r="AO86" i="117"/>
  <c r="AN86" i="117"/>
  <c r="AM86" i="117"/>
  <c r="AL86" i="117"/>
  <c r="AK86" i="117"/>
  <c r="AJ86" i="117"/>
  <c r="AI86" i="117"/>
  <c r="AH86" i="117"/>
  <c r="S86" i="117"/>
  <c r="AS85" i="117"/>
  <c r="AR85" i="117"/>
  <c r="AQ85" i="117"/>
  <c r="AP85" i="117"/>
  <c r="AO85" i="117"/>
  <c r="AN85" i="117"/>
  <c r="AM85" i="117"/>
  <c r="AL85" i="117"/>
  <c r="AK85" i="117"/>
  <c r="AJ85" i="117"/>
  <c r="AI85" i="117"/>
  <c r="AH85" i="117"/>
  <c r="S85" i="117"/>
  <c r="AS84" i="117"/>
  <c r="AR84" i="117"/>
  <c r="AQ84" i="117"/>
  <c r="AP84" i="117"/>
  <c r="AO84" i="117"/>
  <c r="AN84" i="117"/>
  <c r="AM84" i="117"/>
  <c r="AL84" i="117"/>
  <c r="AK84" i="117"/>
  <c r="AJ84" i="117"/>
  <c r="AI84" i="117"/>
  <c r="AH84" i="117"/>
  <c r="S84" i="117"/>
  <c r="AS83" i="117"/>
  <c r="AR83" i="117"/>
  <c r="AQ83" i="117"/>
  <c r="AP83" i="117"/>
  <c r="AO83" i="117"/>
  <c r="AN83" i="117"/>
  <c r="AM83" i="117"/>
  <c r="AL83" i="117"/>
  <c r="AK83" i="117"/>
  <c r="AJ83" i="117"/>
  <c r="AI83" i="117"/>
  <c r="AH83" i="117"/>
  <c r="S83" i="117"/>
  <c r="AS82" i="117"/>
  <c r="AR82" i="117"/>
  <c r="AQ82" i="117"/>
  <c r="AP82" i="117"/>
  <c r="AO82" i="117"/>
  <c r="AN82" i="117"/>
  <c r="AM82" i="117"/>
  <c r="AL82" i="117"/>
  <c r="AK82" i="117"/>
  <c r="AJ82" i="117"/>
  <c r="AI82" i="117"/>
  <c r="AH82" i="117"/>
  <c r="S82" i="117"/>
  <c r="AS81" i="117"/>
  <c r="AR81" i="117"/>
  <c r="AQ81" i="117"/>
  <c r="AP81" i="117"/>
  <c r="AO81" i="117"/>
  <c r="AN81" i="117"/>
  <c r="AM81" i="117"/>
  <c r="AL81" i="117"/>
  <c r="AK81" i="117"/>
  <c r="AJ81" i="117"/>
  <c r="AI81" i="117"/>
  <c r="AH81" i="117"/>
  <c r="S81" i="117"/>
  <c r="AS80" i="117"/>
  <c r="AR80" i="117"/>
  <c r="AQ80" i="117"/>
  <c r="AP80" i="117"/>
  <c r="AO80" i="117"/>
  <c r="AN80" i="117"/>
  <c r="AM80" i="117"/>
  <c r="AL80" i="117"/>
  <c r="AK80" i="117"/>
  <c r="AJ80" i="117"/>
  <c r="AI80" i="117"/>
  <c r="AH80" i="117"/>
  <c r="S80" i="117"/>
  <c r="AS79" i="117"/>
  <c r="AR79" i="117"/>
  <c r="AQ79" i="117"/>
  <c r="AP79" i="117"/>
  <c r="AO79" i="117"/>
  <c r="AN79" i="117"/>
  <c r="AM79" i="117"/>
  <c r="AL79" i="117"/>
  <c r="AK79" i="117"/>
  <c r="AJ79" i="117"/>
  <c r="AI79" i="117"/>
  <c r="AH79" i="117"/>
  <c r="S79" i="117"/>
  <c r="AS78" i="117"/>
  <c r="AR78" i="117"/>
  <c r="AQ78" i="117"/>
  <c r="AP78" i="117"/>
  <c r="AO78" i="117"/>
  <c r="AN78" i="117"/>
  <c r="AM78" i="117"/>
  <c r="AL78" i="117"/>
  <c r="AK78" i="117"/>
  <c r="AJ78" i="117"/>
  <c r="AI78" i="117"/>
  <c r="AH78" i="117"/>
  <c r="S78" i="117"/>
  <c r="AS77" i="117"/>
  <c r="AR77" i="117"/>
  <c r="AQ77" i="117"/>
  <c r="AP77" i="117"/>
  <c r="AO77" i="117"/>
  <c r="AN77" i="117"/>
  <c r="AM77" i="117"/>
  <c r="AL77" i="117"/>
  <c r="AK77" i="117"/>
  <c r="AJ77" i="117"/>
  <c r="AI77" i="117"/>
  <c r="AH77" i="117"/>
  <c r="S77" i="117"/>
  <c r="AS76" i="117"/>
  <c r="AR76" i="117"/>
  <c r="AQ76" i="117"/>
  <c r="AP76" i="117"/>
  <c r="AO76" i="117"/>
  <c r="AN76" i="117"/>
  <c r="AM76" i="117"/>
  <c r="AL76" i="117"/>
  <c r="AK76" i="117"/>
  <c r="AJ76" i="117"/>
  <c r="AI76" i="117"/>
  <c r="AH76" i="117"/>
  <c r="S76" i="117"/>
  <c r="AS75" i="117"/>
  <c r="AR75" i="117"/>
  <c r="AQ75" i="117"/>
  <c r="AP75" i="117"/>
  <c r="AO75" i="117"/>
  <c r="AN75" i="117"/>
  <c r="AM75" i="117"/>
  <c r="AL75" i="117"/>
  <c r="AK75" i="117"/>
  <c r="AJ75" i="117"/>
  <c r="AI75" i="117"/>
  <c r="AH75" i="117"/>
  <c r="S75" i="117"/>
  <c r="AS74" i="117"/>
  <c r="AR74" i="117"/>
  <c r="AQ74" i="117"/>
  <c r="AP74" i="117"/>
  <c r="AO74" i="117"/>
  <c r="AN74" i="117"/>
  <c r="AM74" i="117"/>
  <c r="AL74" i="117"/>
  <c r="AK74" i="117"/>
  <c r="AJ74" i="117"/>
  <c r="AI74" i="117"/>
  <c r="AH74" i="117"/>
  <c r="S74" i="117"/>
  <c r="AS73" i="117"/>
  <c r="AR73" i="117"/>
  <c r="AQ73" i="117"/>
  <c r="AP73" i="117"/>
  <c r="AO73" i="117"/>
  <c r="AN73" i="117"/>
  <c r="AM73" i="117"/>
  <c r="AL73" i="117"/>
  <c r="AK73" i="117"/>
  <c r="AJ73" i="117"/>
  <c r="AI73" i="117"/>
  <c r="AH73" i="117"/>
  <c r="S73" i="117"/>
  <c r="AS72" i="117"/>
  <c r="AR72" i="117"/>
  <c r="AQ72" i="117"/>
  <c r="AP72" i="117"/>
  <c r="AO72" i="117"/>
  <c r="AN72" i="117"/>
  <c r="AM72" i="117"/>
  <c r="AL72" i="117"/>
  <c r="AK72" i="117"/>
  <c r="AJ72" i="117"/>
  <c r="AI72" i="117"/>
  <c r="AH72" i="117"/>
  <c r="S72" i="117"/>
  <c r="AS71" i="117"/>
  <c r="AR71" i="117"/>
  <c r="AQ71" i="117"/>
  <c r="AP71" i="117"/>
  <c r="AO71" i="117"/>
  <c r="AN71" i="117"/>
  <c r="AM71" i="117"/>
  <c r="AL71" i="117"/>
  <c r="AK71" i="117"/>
  <c r="AJ71" i="117"/>
  <c r="AI71" i="117"/>
  <c r="AH71" i="117"/>
  <c r="S71" i="117"/>
  <c r="AS70" i="117"/>
  <c r="AR70" i="117"/>
  <c r="AQ70" i="117"/>
  <c r="AP70" i="117"/>
  <c r="AO70" i="117"/>
  <c r="AN70" i="117"/>
  <c r="AM70" i="117"/>
  <c r="AL70" i="117"/>
  <c r="AK70" i="117"/>
  <c r="AJ70" i="117"/>
  <c r="AI70" i="117"/>
  <c r="AH70" i="117"/>
  <c r="S70" i="117"/>
  <c r="AS69" i="117"/>
  <c r="AR69" i="117"/>
  <c r="AQ69" i="117"/>
  <c r="AP69" i="117"/>
  <c r="AO69" i="117"/>
  <c r="AN69" i="117"/>
  <c r="AM69" i="117"/>
  <c r="AL69" i="117"/>
  <c r="AK69" i="117"/>
  <c r="AJ69" i="117"/>
  <c r="AI69" i="117"/>
  <c r="AH69" i="117"/>
  <c r="S69" i="117"/>
  <c r="AS68" i="117"/>
  <c r="AR68" i="117"/>
  <c r="AQ68" i="117"/>
  <c r="AP68" i="117"/>
  <c r="AO68" i="117"/>
  <c r="AN68" i="117"/>
  <c r="AM68" i="117"/>
  <c r="AL68" i="117"/>
  <c r="AK68" i="117"/>
  <c r="AJ68" i="117"/>
  <c r="AI68" i="117"/>
  <c r="AH68" i="117"/>
  <c r="S68" i="117"/>
  <c r="AS67" i="117"/>
  <c r="AR67" i="117"/>
  <c r="AQ67" i="117"/>
  <c r="AP67" i="117"/>
  <c r="AO67" i="117"/>
  <c r="AN67" i="117"/>
  <c r="AM67" i="117"/>
  <c r="AL67" i="117"/>
  <c r="AK67" i="117"/>
  <c r="AJ67" i="117"/>
  <c r="AI67" i="117"/>
  <c r="AH67" i="117"/>
  <c r="S67" i="117"/>
  <c r="AS66" i="117"/>
  <c r="AR66" i="117"/>
  <c r="AQ66" i="117"/>
  <c r="AP66" i="117"/>
  <c r="AO66" i="117"/>
  <c r="AN66" i="117"/>
  <c r="AM66" i="117"/>
  <c r="AL66" i="117"/>
  <c r="AK66" i="117"/>
  <c r="AJ66" i="117"/>
  <c r="AI66" i="117"/>
  <c r="AH66" i="117"/>
  <c r="S66" i="117"/>
  <c r="AS65" i="117"/>
  <c r="AR65" i="117"/>
  <c r="AQ65" i="117"/>
  <c r="AP65" i="117"/>
  <c r="AO65" i="117"/>
  <c r="AN65" i="117"/>
  <c r="AM65" i="117"/>
  <c r="AL65" i="117"/>
  <c r="AK65" i="117"/>
  <c r="AJ65" i="117"/>
  <c r="AI65" i="117"/>
  <c r="AH65" i="117"/>
  <c r="S65" i="117"/>
  <c r="AS64" i="117"/>
  <c r="AR64" i="117"/>
  <c r="AQ64" i="117"/>
  <c r="AP64" i="117"/>
  <c r="AO64" i="117"/>
  <c r="AN64" i="117"/>
  <c r="AM64" i="117"/>
  <c r="AL64" i="117"/>
  <c r="AK64" i="117"/>
  <c r="AJ64" i="117"/>
  <c r="AI64" i="117"/>
  <c r="AH64" i="117"/>
  <c r="S64" i="117"/>
  <c r="AS63" i="117"/>
  <c r="AR63" i="117"/>
  <c r="AQ63" i="117"/>
  <c r="AP63" i="117"/>
  <c r="AO63" i="117"/>
  <c r="AN63" i="117"/>
  <c r="AM63" i="117"/>
  <c r="AL63" i="117"/>
  <c r="AK63" i="117"/>
  <c r="AJ63" i="117"/>
  <c r="AI63" i="117"/>
  <c r="AH63" i="117"/>
  <c r="S63" i="117"/>
  <c r="AS62" i="117"/>
  <c r="AR62" i="117"/>
  <c r="AQ62" i="117"/>
  <c r="AP62" i="117"/>
  <c r="AO62" i="117"/>
  <c r="AN62" i="117"/>
  <c r="AM62" i="117"/>
  <c r="AL62" i="117"/>
  <c r="AK62" i="117"/>
  <c r="AJ62" i="117"/>
  <c r="AI62" i="117"/>
  <c r="AH62" i="117"/>
  <c r="S62" i="117"/>
  <c r="AS61" i="117"/>
  <c r="AR61" i="117"/>
  <c r="AQ61" i="117"/>
  <c r="AP61" i="117"/>
  <c r="AO61" i="117"/>
  <c r="AN61" i="117"/>
  <c r="AM61" i="117"/>
  <c r="AL61" i="117"/>
  <c r="AK61" i="117"/>
  <c r="AJ61" i="117"/>
  <c r="AI61" i="117"/>
  <c r="AH61" i="117"/>
  <c r="S61" i="117"/>
  <c r="AS60" i="117"/>
  <c r="AR60" i="117"/>
  <c r="AQ60" i="117"/>
  <c r="AP60" i="117"/>
  <c r="AO60" i="117"/>
  <c r="AN60" i="117"/>
  <c r="AM60" i="117"/>
  <c r="AL60" i="117"/>
  <c r="AK60" i="117"/>
  <c r="AJ60" i="117"/>
  <c r="AI60" i="117"/>
  <c r="AH60" i="117"/>
  <c r="S60" i="117"/>
  <c r="AS59" i="117"/>
  <c r="AR59" i="117"/>
  <c r="AQ59" i="117"/>
  <c r="AP59" i="117"/>
  <c r="AO59" i="117"/>
  <c r="AN59" i="117"/>
  <c r="AM59" i="117"/>
  <c r="AL59" i="117"/>
  <c r="AK59" i="117"/>
  <c r="AJ59" i="117"/>
  <c r="AI59" i="117"/>
  <c r="AH59" i="117"/>
  <c r="S59" i="117"/>
  <c r="AS58" i="117"/>
  <c r="AR58" i="117"/>
  <c r="AQ58" i="117"/>
  <c r="AP58" i="117"/>
  <c r="AO58" i="117"/>
  <c r="AN58" i="117"/>
  <c r="AM58" i="117"/>
  <c r="AL58" i="117"/>
  <c r="AK58" i="117"/>
  <c r="AJ58" i="117"/>
  <c r="AI58" i="117"/>
  <c r="AH58" i="117"/>
  <c r="S58" i="117"/>
  <c r="AS57" i="117"/>
  <c r="AR57" i="117"/>
  <c r="AQ57" i="117"/>
  <c r="AP57" i="117"/>
  <c r="AO57" i="117"/>
  <c r="AN57" i="117"/>
  <c r="AM57" i="117"/>
  <c r="AL57" i="117"/>
  <c r="AK57" i="117"/>
  <c r="AJ57" i="117"/>
  <c r="AI57" i="117"/>
  <c r="AH57" i="117"/>
  <c r="S57" i="117"/>
  <c r="AS56" i="117"/>
  <c r="AR56" i="117"/>
  <c r="AQ56" i="117"/>
  <c r="AP56" i="117"/>
  <c r="AO56" i="117"/>
  <c r="AN56" i="117"/>
  <c r="AM56" i="117"/>
  <c r="AL56" i="117"/>
  <c r="AK56" i="117"/>
  <c r="AJ56" i="117"/>
  <c r="AI56" i="117"/>
  <c r="AH56" i="117"/>
  <c r="S56" i="117"/>
  <c r="AS55" i="117"/>
  <c r="AR55" i="117"/>
  <c r="AQ55" i="117"/>
  <c r="AP55" i="117"/>
  <c r="AO55" i="117"/>
  <c r="AN55" i="117"/>
  <c r="AM55" i="117"/>
  <c r="AL55" i="117"/>
  <c r="AK55" i="117"/>
  <c r="AJ55" i="117"/>
  <c r="AI55" i="117"/>
  <c r="AH55" i="117"/>
  <c r="S55" i="117"/>
  <c r="AS54" i="117"/>
  <c r="AR54" i="117"/>
  <c r="AQ54" i="117"/>
  <c r="AP54" i="117"/>
  <c r="AO54" i="117"/>
  <c r="AN54" i="117"/>
  <c r="AM54" i="117"/>
  <c r="AL54" i="117"/>
  <c r="AK54" i="117"/>
  <c r="AJ54" i="117"/>
  <c r="AI54" i="117"/>
  <c r="AH54" i="117"/>
  <c r="S54" i="117"/>
  <c r="AS53" i="117"/>
  <c r="AR53" i="117"/>
  <c r="AQ53" i="117"/>
  <c r="AP53" i="117"/>
  <c r="AO53" i="117"/>
  <c r="AN53" i="117"/>
  <c r="AM53" i="117"/>
  <c r="AL53" i="117"/>
  <c r="AK53" i="117"/>
  <c r="AJ53" i="117"/>
  <c r="AI53" i="117"/>
  <c r="AH53" i="117"/>
  <c r="S53" i="117"/>
  <c r="AS52" i="117"/>
  <c r="AR52" i="117"/>
  <c r="AQ52" i="117"/>
  <c r="AP52" i="117"/>
  <c r="AO52" i="117"/>
  <c r="AN52" i="117"/>
  <c r="AM52" i="117"/>
  <c r="AL52" i="117"/>
  <c r="AK52" i="117"/>
  <c r="AJ52" i="117"/>
  <c r="AI52" i="117"/>
  <c r="AH52" i="117"/>
  <c r="S52" i="117"/>
  <c r="AS51" i="117"/>
  <c r="AR51" i="117"/>
  <c r="AQ51" i="117"/>
  <c r="AP51" i="117"/>
  <c r="AO51" i="117"/>
  <c r="AN51" i="117"/>
  <c r="AM51" i="117"/>
  <c r="AL51" i="117"/>
  <c r="AK51" i="117"/>
  <c r="AJ51" i="117"/>
  <c r="AI51" i="117"/>
  <c r="AH51" i="117"/>
  <c r="S51" i="117"/>
  <c r="AS50" i="117"/>
  <c r="AR50" i="117"/>
  <c r="AQ50" i="117"/>
  <c r="AP50" i="117"/>
  <c r="AO50" i="117"/>
  <c r="AN50" i="117"/>
  <c r="AM50" i="117"/>
  <c r="AL50" i="117"/>
  <c r="AK50" i="117"/>
  <c r="AJ50" i="117"/>
  <c r="AI50" i="117"/>
  <c r="AH50" i="117"/>
  <c r="S50" i="117"/>
  <c r="AS49" i="117"/>
  <c r="AR49" i="117"/>
  <c r="AQ49" i="117"/>
  <c r="AP49" i="117"/>
  <c r="AO49" i="117"/>
  <c r="AN49" i="117"/>
  <c r="AM49" i="117"/>
  <c r="AL49" i="117"/>
  <c r="AK49" i="117"/>
  <c r="AJ49" i="117"/>
  <c r="AI49" i="117"/>
  <c r="AH49" i="117"/>
  <c r="S49" i="117"/>
  <c r="AS48" i="117"/>
  <c r="AR48" i="117"/>
  <c r="AQ48" i="117"/>
  <c r="AP48" i="117"/>
  <c r="AO48" i="117"/>
  <c r="AN48" i="117"/>
  <c r="AM48" i="117"/>
  <c r="AL48" i="117"/>
  <c r="AK48" i="117"/>
  <c r="AJ48" i="117"/>
  <c r="AI48" i="117"/>
  <c r="AH48" i="117"/>
  <c r="S48" i="117"/>
  <c r="AS47" i="117"/>
  <c r="AR47" i="117"/>
  <c r="AQ47" i="117"/>
  <c r="AP47" i="117"/>
  <c r="AO47" i="117"/>
  <c r="AN47" i="117"/>
  <c r="AM47" i="117"/>
  <c r="AL47" i="117"/>
  <c r="AK47" i="117"/>
  <c r="AJ47" i="117"/>
  <c r="AI47" i="117"/>
  <c r="AH47" i="117"/>
  <c r="S47" i="117"/>
  <c r="AS46" i="117"/>
  <c r="AR46" i="117"/>
  <c r="AQ46" i="117"/>
  <c r="AP46" i="117"/>
  <c r="AO46" i="117"/>
  <c r="AN46" i="117"/>
  <c r="AM46" i="117"/>
  <c r="AL46" i="117"/>
  <c r="AK46" i="117"/>
  <c r="AJ46" i="117"/>
  <c r="AI46" i="117"/>
  <c r="AH46" i="117"/>
  <c r="S46" i="117"/>
  <c r="AS45" i="117"/>
  <c r="AR45" i="117"/>
  <c r="AQ45" i="117"/>
  <c r="AP45" i="117"/>
  <c r="AO45" i="117"/>
  <c r="AN45" i="117"/>
  <c r="AM45" i="117"/>
  <c r="AL45" i="117"/>
  <c r="AK45" i="117"/>
  <c r="AJ45" i="117"/>
  <c r="AI45" i="117"/>
  <c r="AH45" i="117"/>
  <c r="S45" i="117"/>
  <c r="AS44" i="117"/>
  <c r="AR44" i="117"/>
  <c r="AQ44" i="117"/>
  <c r="AP44" i="117"/>
  <c r="AO44" i="117"/>
  <c r="AN44" i="117"/>
  <c r="AM44" i="117"/>
  <c r="AL44" i="117"/>
  <c r="AK44" i="117"/>
  <c r="AJ44" i="117"/>
  <c r="AI44" i="117"/>
  <c r="AH44" i="117"/>
  <c r="S44" i="117"/>
  <c r="AS43" i="117"/>
  <c r="AR43" i="117"/>
  <c r="AQ43" i="117"/>
  <c r="AP43" i="117"/>
  <c r="AO43" i="117"/>
  <c r="AN43" i="117"/>
  <c r="AM43" i="117"/>
  <c r="AL43" i="117"/>
  <c r="AK43" i="117"/>
  <c r="AJ43" i="117"/>
  <c r="AI43" i="117"/>
  <c r="AH43" i="117"/>
  <c r="S43" i="117"/>
  <c r="AS42" i="117"/>
  <c r="AR42" i="117"/>
  <c r="AQ42" i="117"/>
  <c r="AP42" i="117"/>
  <c r="AO42" i="117"/>
  <c r="AN42" i="117"/>
  <c r="AM42" i="117"/>
  <c r="AL42" i="117"/>
  <c r="AK42" i="117"/>
  <c r="AJ42" i="117"/>
  <c r="AI42" i="117"/>
  <c r="AH42" i="117"/>
  <c r="S42" i="117"/>
  <c r="AS41" i="117"/>
  <c r="AR41" i="117"/>
  <c r="AQ41" i="117"/>
  <c r="AP41" i="117"/>
  <c r="AO41" i="117"/>
  <c r="AN41" i="117"/>
  <c r="AM41" i="117"/>
  <c r="AL41" i="117"/>
  <c r="AK41" i="117"/>
  <c r="AJ41" i="117"/>
  <c r="AI41" i="117"/>
  <c r="AH41" i="117"/>
  <c r="S41" i="117"/>
  <c r="AS40" i="117"/>
  <c r="AR40" i="117"/>
  <c r="AQ40" i="117"/>
  <c r="AP40" i="117"/>
  <c r="AO40" i="117"/>
  <c r="AN40" i="117"/>
  <c r="AM40" i="117"/>
  <c r="AL40" i="117"/>
  <c r="AK40" i="117"/>
  <c r="AJ40" i="117"/>
  <c r="AI40" i="117"/>
  <c r="AH40" i="117"/>
  <c r="S40" i="117"/>
  <c r="AS39" i="117"/>
  <c r="AR39" i="117"/>
  <c r="AQ39" i="117"/>
  <c r="AP39" i="117"/>
  <c r="AO39" i="117"/>
  <c r="AN39" i="117"/>
  <c r="AM39" i="117"/>
  <c r="AL39" i="117"/>
  <c r="AK39" i="117"/>
  <c r="AJ39" i="117"/>
  <c r="AI39" i="117"/>
  <c r="AH39" i="117"/>
  <c r="S39" i="117"/>
  <c r="AS38" i="117"/>
  <c r="AR38" i="117"/>
  <c r="AQ38" i="117"/>
  <c r="AP38" i="117"/>
  <c r="AO38" i="117"/>
  <c r="AN38" i="117"/>
  <c r="AM38" i="117"/>
  <c r="AL38" i="117"/>
  <c r="AK38" i="117"/>
  <c r="AJ38" i="117"/>
  <c r="AI38" i="117"/>
  <c r="AH38" i="117"/>
  <c r="S38" i="117"/>
  <c r="AS37" i="117"/>
  <c r="AR37" i="117"/>
  <c r="AQ37" i="117"/>
  <c r="AP37" i="117"/>
  <c r="AO37" i="117"/>
  <c r="AN37" i="117"/>
  <c r="AM37" i="117"/>
  <c r="AL37" i="117"/>
  <c r="AK37" i="117"/>
  <c r="AJ37" i="117"/>
  <c r="AI37" i="117"/>
  <c r="AH37" i="117"/>
  <c r="S37" i="117"/>
  <c r="AS36" i="117"/>
  <c r="AR36" i="117"/>
  <c r="AQ36" i="117"/>
  <c r="AP36" i="117"/>
  <c r="AO36" i="117"/>
  <c r="AN36" i="117"/>
  <c r="AM36" i="117"/>
  <c r="AL36" i="117"/>
  <c r="AK36" i="117"/>
  <c r="AJ36" i="117"/>
  <c r="AI36" i="117"/>
  <c r="AH36" i="117"/>
  <c r="S36" i="117"/>
  <c r="AS35" i="117"/>
  <c r="AR35" i="117"/>
  <c r="AQ35" i="117"/>
  <c r="AP35" i="117"/>
  <c r="AO35" i="117"/>
  <c r="AN35" i="117"/>
  <c r="AM35" i="117"/>
  <c r="AL35" i="117"/>
  <c r="AK35" i="117"/>
  <c r="AJ35" i="117"/>
  <c r="AI35" i="117"/>
  <c r="AH35" i="117"/>
  <c r="S35" i="117"/>
  <c r="AS34" i="117"/>
  <c r="AR34" i="117"/>
  <c r="AQ34" i="117"/>
  <c r="AP34" i="117"/>
  <c r="AO34" i="117"/>
  <c r="AN34" i="117"/>
  <c r="AM34" i="117"/>
  <c r="AL34" i="117"/>
  <c r="AK34" i="117"/>
  <c r="AJ34" i="117"/>
  <c r="AI34" i="117"/>
  <c r="AH34" i="117"/>
  <c r="S34" i="117"/>
  <c r="AS33" i="117"/>
  <c r="AR33" i="117"/>
  <c r="AQ33" i="117"/>
  <c r="AP33" i="117"/>
  <c r="AO33" i="117"/>
  <c r="AN33" i="117"/>
  <c r="AM33" i="117"/>
  <c r="AL33" i="117"/>
  <c r="AK33" i="117"/>
  <c r="AJ33" i="117"/>
  <c r="AI33" i="117"/>
  <c r="AH33" i="117"/>
  <c r="S33" i="117"/>
  <c r="AS32" i="117"/>
  <c r="AR32" i="117"/>
  <c r="AQ32" i="117"/>
  <c r="AP32" i="117"/>
  <c r="AO32" i="117"/>
  <c r="AN32" i="117"/>
  <c r="AM32" i="117"/>
  <c r="AL32" i="117"/>
  <c r="AK32" i="117"/>
  <c r="AJ32" i="117"/>
  <c r="AI32" i="117"/>
  <c r="AH32" i="117"/>
  <c r="S32" i="117"/>
  <c r="AS31" i="117"/>
  <c r="AR31" i="117"/>
  <c r="AQ31" i="117"/>
  <c r="AP31" i="117"/>
  <c r="AO31" i="117"/>
  <c r="AN31" i="117"/>
  <c r="AM31" i="117"/>
  <c r="AL31" i="117"/>
  <c r="AK31" i="117"/>
  <c r="AJ31" i="117"/>
  <c r="AI31" i="117"/>
  <c r="AH31" i="117"/>
  <c r="S31" i="117"/>
  <c r="AS30" i="117"/>
  <c r="AR30" i="117"/>
  <c r="AQ30" i="117"/>
  <c r="AP30" i="117"/>
  <c r="AO30" i="117"/>
  <c r="AN30" i="117"/>
  <c r="AM30" i="117"/>
  <c r="AL30" i="117"/>
  <c r="AK30" i="117"/>
  <c r="AJ30" i="117"/>
  <c r="AI30" i="117"/>
  <c r="AH30" i="117"/>
  <c r="S30" i="117"/>
  <c r="AS29" i="117"/>
  <c r="AR29" i="117"/>
  <c r="AQ29" i="117"/>
  <c r="AP29" i="117"/>
  <c r="AO29" i="117"/>
  <c r="AN29" i="117"/>
  <c r="AM29" i="117"/>
  <c r="AL29" i="117"/>
  <c r="AK29" i="117"/>
  <c r="AJ29" i="117"/>
  <c r="AI29" i="117"/>
  <c r="AH29" i="117"/>
  <c r="S29" i="117"/>
  <c r="AS28" i="117"/>
  <c r="AR28" i="117"/>
  <c r="AQ28" i="117"/>
  <c r="AP28" i="117"/>
  <c r="AO28" i="117"/>
  <c r="AN28" i="117"/>
  <c r="AM28" i="117"/>
  <c r="AL28" i="117"/>
  <c r="AK28" i="117"/>
  <c r="AJ28" i="117"/>
  <c r="AI28" i="117"/>
  <c r="AH28" i="117"/>
  <c r="S28" i="117"/>
  <c r="AS27" i="117"/>
  <c r="AR27" i="117"/>
  <c r="AQ27" i="117"/>
  <c r="AP27" i="117"/>
  <c r="AO27" i="117"/>
  <c r="AN27" i="117"/>
  <c r="AM27" i="117"/>
  <c r="AL27" i="117"/>
  <c r="AK27" i="117"/>
  <c r="AJ27" i="117"/>
  <c r="AI27" i="117"/>
  <c r="AH27" i="117"/>
  <c r="S27" i="117"/>
  <c r="AS26" i="117"/>
  <c r="AR26" i="117"/>
  <c r="AQ26" i="117"/>
  <c r="AP26" i="117"/>
  <c r="AO26" i="117"/>
  <c r="AN26" i="117"/>
  <c r="AM26" i="117"/>
  <c r="AL26" i="117"/>
  <c r="AK26" i="117"/>
  <c r="AJ26" i="117"/>
  <c r="AI26" i="117"/>
  <c r="AH26" i="117"/>
  <c r="S26" i="117"/>
  <c r="AS25" i="117"/>
  <c r="AR25" i="117"/>
  <c r="AQ25" i="117"/>
  <c r="AP25" i="117"/>
  <c r="AO25" i="117"/>
  <c r="AN25" i="117"/>
  <c r="AM25" i="117"/>
  <c r="AL25" i="117"/>
  <c r="AK25" i="117"/>
  <c r="AJ25" i="117"/>
  <c r="AI25" i="117"/>
  <c r="AH25" i="117"/>
  <c r="S25" i="117"/>
  <c r="AS24" i="117"/>
  <c r="AR24" i="117"/>
  <c r="AQ24" i="117"/>
  <c r="AP24" i="117"/>
  <c r="AO24" i="117"/>
  <c r="AN24" i="117"/>
  <c r="AM24" i="117"/>
  <c r="AL24" i="117"/>
  <c r="AK24" i="117"/>
  <c r="AJ24" i="117"/>
  <c r="AI24" i="117"/>
  <c r="AH24" i="117"/>
  <c r="S24" i="117"/>
  <c r="AS23" i="117"/>
  <c r="AR23" i="117"/>
  <c r="AQ23" i="117"/>
  <c r="AP23" i="117"/>
  <c r="AO23" i="117"/>
  <c r="AN23" i="117"/>
  <c r="AM23" i="117"/>
  <c r="AL23" i="117"/>
  <c r="AK23" i="117"/>
  <c r="AJ23" i="117"/>
  <c r="AI23" i="117"/>
  <c r="AH23" i="117"/>
  <c r="S23" i="117"/>
  <c r="AS22" i="117"/>
  <c r="AR22" i="117"/>
  <c r="AQ22" i="117"/>
  <c r="AP22" i="117"/>
  <c r="AO22" i="117"/>
  <c r="AN22" i="117"/>
  <c r="AM22" i="117"/>
  <c r="AL22" i="117"/>
  <c r="AK22" i="117"/>
  <c r="AJ22" i="117"/>
  <c r="AI22" i="117"/>
  <c r="AH22" i="117"/>
  <c r="S22" i="117"/>
  <c r="AS21" i="117"/>
  <c r="AR21" i="117"/>
  <c r="AQ21" i="117"/>
  <c r="AP21" i="117"/>
  <c r="AO21" i="117"/>
  <c r="AN21" i="117"/>
  <c r="AM21" i="117"/>
  <c r="AL21" i="117"/>
  <c r="AK21" i="117"/>
  <c r="AJ21" i="117"/>
  <c r="AI21" i="117"/>
  <c r="AH21" i="117"/>
  <c r="S21" i="117"/>
  <c r="AS20" i="117"/>
  <c r="AR20" i="117"/>
  <c r="AQ20" i="117"/>
  <c r="AP20" i="117"/>
  <c r="AO20" i="117"/>
  <c r="AN20" i="117"/>
  <c r="AM20" i="117"/>
  <c r="AL20" i="117"/>
  <c r="AK20" i="117"/>
  <c r="AJ20" i="117"/>
  <c r="AI20" i="117"/>
  <c r="AH20" i="117"/>
  <c r="S20" i="117"/>
  <c r="AS19" i="117"/>
  <c r="AR19" i="117"/>
  <c r="AQ19" i="117"/>
  <c r="AP19" i="117"/>
  <c r="AO19" i="117"/>
  <c r="AN19" i="117"/>
  <c r="AM19" i="117"/>
  <c r="AL19" i="117"/>
  <c r="AK19" i="117"/>
  <c r="AJ19" i="117"/>
  <c r="AI19" i="117"/>
  <c r="AH19" i="117"/>
  <c r="S19" i="117"/>
  <c r="AS18" i="117"/>
  <c r="AR18" i="117"/>
  <c r="AQ18" i="117"/>
  <c r="AP18" i="117"/>
  <c r="AO18" i="117"/>
  <c r="AN18" i="117"/>
  <c r="AM18" i="117"/>
  <c r="AL18" i="117"/>
  <c r="AK18" i="117"/>
  <c r="AJ18" i="117"/>
  <c r="AI18" i="117"/>
  <c r="AH18" i="117"/>
  <c r="S18" i="117"/>
  <c r="AS17" i="117"/>
  <c r="AR17" i="117"/>
  <c r="AQ17" i="117"/>
  <c r="AP17" i="117"/>
  <c r="AO17" i="117"/>
  <c r="AN17" i="117"/>
  <c r="AM17" i="117"/>
  <c r="AL17" i="117"/>
  <c r="AK17" i="117"/>
  <c r="AJ17" i="117"/>
  <c r="AI17" i="117"/>
  <c r="AH17" i="117"/>
  <c r="S17" i="117"/>
  <c r="AS16" i="117"/>
  <c r="AR16" i="117"/>
  <c r="AQ16" i="117"/>
  <c r="AP16" i="117"/>
  <c r="AO16" i="117"/>
  <c r="AN16" i="117"/>
  <c r="AM16" i="117"/>
  <c r="AL16" i="117"/>
  <c r="AK16" i="117"/>
  <c r="AJ16" i="117"/>
  <c r="AI16" i="117"/>
  <c r="AH16" i="117"/>
  <c r="S16" i="117"/>
  <c r="AS15" i="117"/>
  <c r="AR15" i="117"/>
  <c r="AQ15" i="117"/>
  <c r="AP15" i="117"/>
  <c r="AO15" i="117"/>
  <c r="AN15" i="117"/>
  <c r="AM15" i="117"/>
  <c r="AL15" i="117"/>
  <c r="AK15" i="117"/>
  <c r="AJ15" i="117"/>
  <c r="AI15" i="117"/>
  <c r="AH15" i="117"/>
  <c r="S15" i="117"/>
  <c r="AS14" i="117"/>
  <c r="AR14" i="117"/>
  <c r="AQ14" i="117"/>
  <c r="AP14" i="117"/>
  <c r="AO14" i="117"/>
  <c r="AN14" i="117"/>
  <c r="AM14" i="117"/>
  <c r="AL14" i="117"/>
  <c r="AK14" i="117"/>
  <c r="AJ14" i="117"/>
  <c r="AI14" i="117"/>
  <c r="AH14" i="117"/>
  <c r="S14" i="117"/>
  <c r="AS13" i="117"/>
  <c r="AR13" i="117"/>
  <c r="AQ13" i="117"/>
  <c r="AP13" i="117"/>
  <c r="AO13" i="117"/>
  <c r="AN13" i="117"/>
  <c r="AM13" i="117"/>
  <c r="AL13" i="117"/>
  <c r="AK13" i="117"/>
  <c r="AJ13" i="117"/>
  <c r="AI13" i="117"/>
  <c r="AH13" i="117"/>
  <c r="S13" i="117"/>
  <c r="AS12" i="117"/>
  <c r="AR12" i="117"/>
  <c r="AQ12" i="117"/>
  <c r="AP12" i="117"/>
  <c r="AO12" i="117"/>
  <c r="AN12" i="117"/>
  <c r="AM12" i="117"/>
  <c r="AL12" i="117"/>
  <c r="AK12" i="117"/>
  <c r="AJ12" i="117"/>
  <c r="AI12" i="117"/>
  <c r="AH12" i="117"/>
  <c r="S12" i="117"/>
  <c r="AS11" i="117"/>
  <c r="AR11" i="117"/>
  <c r="AQ11" i="117"/>
  <c r="AP11" i="117"/>
  <c r="AO11" i="117"/>
  <c r="AN11" i="117"/>
  <c r="AM11" i="117"/>
  <c r="AL11" i="117"/>
  <c r="AK11" i="117"/>
  <c r="AJ11" i="117"/>
  <c r="AI11" i="117"/>
  <c r="AH11" i="117"/>
  <c r="S11" i="117"/>
  <c r="AS10" i="117"/>
  <c r="AR10" i="117"/>
  <c r="AQ10" i="117"/>
  <c r="AP10" i="117"/>
  <c r="AO10" i="117"/>
  <c r="AN10" i="117"/>
  <c r="AM10" i="117"/>
  <c r="AL10" i="117"/>
  <c r="AK10" i="117"/>
  <c r="AJ10" i="117"/>
  <c r="AI10" i="117"/>
  <c r="AH10" i="117"/>
  <c r="S10" i="117"/>
  <c r="AS9" i="117"/>
  <c r="AR9" i="117"/>
  <c r="AQ9" i="117"/>
  <c r="AP9" i="117"/>
  <c r="AO9" i="117"/>
  <c r="AN9" i="117"/>
  <c r="AM9" i="117"/>
  <c r="AL9" i="117"/>
  <c r="AK9" i="117"/>
  <c r="AJ9" i="117"/>
  <c r="AI9" i="117"/>
  <c r="AH9" i="117"/>
  <c r="S9" i="117"/>
  <c r="AS8" i="117"/>
  <c r="AR8" i="117"/>
  <c r="AQ8" i="117"/>
  <c r="AP8" i="117"/>
  <c r="AO8" i="117"/>
  <c r="AN8" i="117"/>
  <c r="AM8" i="117"/>
  <c r="AL8" i="117"/>
  <c r="AK8" i="117"/>
  <c r="AJ8" i="117"/>
  <c r="AI8" i="117"/>
  <c r="AH8" i="117"/>
  <c r="S8" i="117"/>
  <c r="AS7" i="117"/>
  <c r="AR7" i="117"/>
  <c r="AQ7" i="117"/>
  <c r="AP7" i="117"/>
  <c r="AO7" i="117"/>
  <c r="AN7" i="117"/>
  <c r="AM7" i="117"/>
  <c r="AL7" i="117"/>
  <c r="AK7" i="117"/>
  <c r="AJ7" i="117"/>
  <c r="AI7" i="117"/>
  <c r="AH7" i="117"/>
  <c r="S7" i="117"/>
  <c r="AS6" i="117"/>
  <c r="AR6" i="117"/>
  <c r="AQ6" i="117"/>
  <c r="AP6" i="117"/>
  <c r="AO6" i="117"/>
  <c r="AN6" i="117"/>
  <c r="AM6" i="117"/>
  <c r="AL6" i="117"/>
  <c r="AK6" i="117"/>
  <c r="AJ6" i="117"/>
  <c r="AI6" i="117"/>
  <c r="AH6" i="117"/>
  <c r="S6" i="117"/>
  <c r="AS5" i="117"/>
  <c r="AR5" i="117"/>
  <c r="AQ5" i="117"/>
  <c r="AP5" i="117"/>
  <c r="AO5" i="117"/>
  <c r="AN5" i="117"/>
  <c r="AM5" i="117"/>
  <c r="AL5" i="117"/>
  <c r="AK5" i="117"/>
  <c r="AJ5" i="117"/>
  <c r="AI5" i="117"/>
  <c r="AH5" i="117"/>
  <c r="S5" i="117"/>
  <c r="AS4" i="117"/>
  <c r="AR4" i="117"/>
  <c r="AQ4" i="117"/>
  <c r="AP4" i="117"/>
  <c r="AO4" i="117"/>
  <c r="AN4" i="117"/>
  <c r="AM4" i="117"/>
  <c r="AL4" i="117"/>
  <c r="AK4" i="117"/>
  <c r="AJ4" i="117"/>
  <c r="AI4" i="117"/>
  <c r="AH4" i="117"/>
  <c r="S4" i="117"/>
  <c r="AS102" i="116"/>
  <c r="AR102" i="116"/>
  <c r="AQ102" i="116"/>
  <c r="AP102" i="116"/>
  <c r="AO102" i="116"/>
  <c r="AN102" i="116"/>
  <c r="AM102" i="116"/>
  <c r="AL102" i="116"/>
  <c r="AK102" i="116"/>
  <c r="AJ102" i="116"/>
  <c r="AI102" i="116"/>
  <c r="AH102" i="116"/>
  <c r="AS101" i="116"/>
  <c r="AR101" i="116"/>
  <c r="AQ101" i="116"/>
  <c r="AP101" i="116"/>
  <c r="AO101" i="116"/>
  <c r="AN101" i="116"/>
  <c r="AM101" i="116"/>
  <c r="AL101" i="116"/>
  <c r="AK101" i="116"/>
  <c r="AJ101" i="116"/>
  <c r="AI101" i="116"/>
  <c r="AH101" i="116"/>
  <c r="AS100" i="116"/>
  <c r="AR100" i="116"/>
  <c r="AQ100" i="116"/>
  <c r="AP100" i="116"/>
  <c r="AO100" i="116"/>
  <c r="AN100" i="116"/>
  <c r="AM100" i="116"/>
  <c r="AL100" i="116"/>
  <c r="AK100" i="116"/>
  <c r="AJ100" i="116"/>
  <c r="AI100" i="116"/>
  <c r="AH100" i="116"/>
  <c r="AS99" i="116"/>
  <c r="AR99" i="116"/>
  <c r="AQ99" i="116"/>
  <c r="AP99" i="116"/>
  <c r="AO99" i="116"/>
  <c r="AN99" i="116"/>
  <c r="AM99" i="116"/>
  <c r="AL99" i="116"/>
  <c r="AK99" i="116"/>
  <c r="AJ99" i="116"/>
  <c r="AI99" i="116"/>
  <c r="AH99" i="116"/>
  <c r="AS98" i="116"/>
  <c r="AR98" i="116"/>
  <c r="AQ98" i="116"/>
  <c r="AP98" i="116"/>
  <c r="AO98" i="116"/>
  <c r="AN98" i="116"/>
  <c r="AM98" i="116"/>
  <c r="AL98" i="116"/>
  <c r="AK98" i="116"/>
  <c r="AJ98" i="116"/>
  <c r="AI98" i="116"/>
  <c r="AH98" i="116"/>
  <c r="AS97" i="116"/>
  <c r="AR97" i="116"/>
  <c r="AQ97" i="116"/>
  <c r="AP97" i="116"/>
  <c r="AO97" i="116"/>
  <c r="AN97" i="116"/>
  <c r="AM97" i="116"/>
  <c r="AL97" i="116"/>
  <c r="AK97" i="116"/>
  <c r="AJ97" i="116"/>
  <c r="AI97" i="116"/>
  <c r="AH97" i="116"/>
  <c r="AS96" i="116"/>
  <c r="AR96" i="116"/>
  <c r="AQ96" i="116"/>
  <c r="AP96" i="116"/>
  <c r="AO96" i="116"/>
  <c r="AN96" i="116"/>
  <c r="AM96" i="116"/>
  <c r="AL96" i="116"/>
  <c r="AK96" i="116"/>
  <c r="AJ96" i="116"/>
  <c r="AI96" i="116"/>
  <c r="AH96" i="116"/>
  <c r="AS95" i="116"/>
  <c r="AR95" i="116"/>
  <c r="AQ95" i="116"/>
  <c r="AP95" i="116"/>
  <c r="AO95" i="116"/>
  <c r="AN95" i="116"/>
  <c r="AM95" i="116"/>
  <c r="AL95" i="116"/>
  <c r="AK95" i="116"/>
  <c r="AJ95" i="116"/>
  <c r="AI95" i="116"/>
  <c r="AH95" i="116"/>
  <c r="AS94" i="116"/>
  <c r="AR94" i="116"/>
  <c r="AQ94" i="116"/>
  <c r="AP94" i="116"/>
  <c r="AO94" i="116"/>
  <c r="AN94" i="116"/>
  <c r="AM94" i="116"/>
  <c r="AL94" i="116"/>
  <c r="AK94" i="116"/>
  <c r="AJ94" i="116"/>
  <c r="AI94" i="116"/>
  <c r="AH94" i="116"/>
  <c r="AS93" i="116"/>
  <c r="AR93" i="116"/>
  <c r="AQ93" i="116"/>
  <c r="AP93" i="116"/>
  <c r="AO93" i="116"/>
  <c r="AN93" i="116"/>
  <c r="AM93" i="116"/>
  <c r="AL93" i="116"/>
  <c r="AK93" i="116"/>
  <c r="AJ93" i="116"/>
  <c r="AI93" i="116"/>
  <c r="AH93" i="116"/>
  <c r="AS92" i="116"/>
  <c r="AR92" i="116"/>
  <c r="AQ92" i="116"/>
  <c r="AP92" i="116"/>
  <c r="AO92" i="116"/>
  <c r="AN92" i="116"/>
  <c r="AM92" i="116"/>
  <c r="AL92" i="116"/>
  <c r="AK92" i="116"/>
  <c r="AJ92" i="116"/>
  <c r="AI92" i="116"/>
  <c r="AH92" i="116"/>
  <c r="AS91" i="116"/>
  <c r="AR91" i="116"/>
  <c r="AQ91" i="116"/>
  <c r="AP91" i="116"/>
  <c r="AO91" i="116"/>
  <c r="AN91" i="116"/>
  <c r="AM91" i="116"/>
  <c r="AL91" i="116"/>
  <c r="AK91" i="116"/>
  <c r="AJ91" i="116"/>
  <c r="AI91" i="116"/>
  <c r="AH91" i="116"/>
  <c r="AS90" i="116"/>
  <c r="AR90" i="116"/>
  <c r="AQ90" i="116"/>
  <c r="AP90" i="116"/>
  <c r="AO90" i="116"/>
  <c r="AN90" i="116"/>
  <c r="AM90" i="116"/>
  <c r="AL90" i="116"/>
  <c r="AK90" i="116"/>
  <c r="AJ90" i="116"/>
  <c r="AI90" i="116"/>
  <c r="AH90" i="116"/>
  <c r="AS89" i="116"/>
  <c r="AR89" i="116"/>
  <c r="AQ89" i="116"/>
  <c r="AP89" i="116"/>
  <c r="AO89" i="116"/>
  <c r="AN89" i="116"/>
  <c r="AM89" i="116"/>
  <c r="AL89" i="116"/>
  <c r="AK89" i="116"/>
  <c r="AJ89" i="116"/>
  <c r="AI89" i="116"/>
  <c r="AH89" i="116"/>
  <c r="S89" i="116"/>
  <c r="AS88" i="116"/>
  <c r="AR88" i="116"/>
  <c r="AQ88" i="116"/>
  <c r="AP88" i="116"/>
  <c r="AO88" i="116"/>
  <c r="AN88" i="116"/>
  <c r="AM88" i="116"/>
  <c r="AL88" i="116"/>
  <c r="AK88" i="116"/>
  <c r="AJ88" i="116"/>
  <c r="AI88" i="116"/>
  <c r="AH88" i="116"/>
  <c r="S88" i="116"/>
  <c r="AS87" i="116"/>
  <c r="AR87" i="116"/>
  <c r="AQ87" i="116"/>
  <c r="AP87" i="116"/>
  <c r="AO87" i="116"/>
  <c r="AN87" i="116"/>
  <c r="AM87" i="116"/>
  <c r="AL87" i="116"/>
  <c r="AK87" i="116"/>
  <c r="AJ87" i="116"/>
  <c r="AI87" i="116"/>
  <c r="AH87" i="116"/>
  <c r="S87" i="116"/>
  <c r="AS86" i="116"/>
  <c r="AR86" i="116"/>
  <c r="AQ86" i="116"/>
  <c r="AP86" i="116"/>
  <c r="AO86" i="116"/>
  <c r="AN86" i="116"/>
  <c r="AM86" i="116"/>
  <c r="AL86" i="116"/>
  <c r="AK86" i="116"/>
  <c r="AJ86" i="116"/>
  <c r="AI86" i="116"/>
  <c r="AH86" i="116"/>
  <c r="S86" i="116"/>
  <c r="AS85" i="116"/>
  <c r="AR85" i="116"/>
  <c r="AQ85" i="116"/>
  <c r="AP85" i="116"/>
  <c r="AO85" i="116"/>
  <c r="AN85" i="116"/>
  <c r="AM85" i="116"/>
  <c r="AL85" i="116"/>
  <c r="AK85" i="116"/>
  <c r="AJ85" i="116"/>
  <c r="AI85" i="116"/>
  <c r="AH85" i="116"/>
  <c r="S85" i="116"/>
  <c r="AS84" i="116"/>
  <c r="AR84" i="116"/>
  <c r="AQ84" i="116"/>
  <c r="AP84" i="116"/>
  <c r="AO84" i="116"/>
  <c r="AN84" i="116"/>
  <c r="AM84" i="116"/>
  <c r="AL84" i="116"/>
  <c r="AK84" i="116"/>
  <c r="AJ84" i="116"/>
  <c r="AI84" i="116"/>
  <c r="AH84" i="116"/>
  <c r="S84" i="116"/>
  <c r="AS83" i="116"/>
  <c r="AR83" i="116"/>
  <c r="AQ83" i="116"/>
  <c r="AP83" i="116"/>
  <c r="AO83" i="116"/>
  <c r="AN83" i="116"/>
  <c r="AM83" i="116"/>
  <c r="AL83" i="116"/>
  <c r="AK83" i="116"/>
  <c r="AJ83" i="116"/>
  <c r="AI83" i="116"/>
  <c r="AH83" i="116"/>
  <c r="S83" i="116"/>
  <c r="AS82" i="116"/>
  <c r="AR82" i="116"/>
  <c r="AQ82" i="116"/>
  <c r="AP82" i="116"/>
  <c r="AO82" i="116"/>
  <c r="AN82" i="116"/>
  <c r="AM82" i="116"/>
  <c r="AL82" i="116"/>
  <c r="AK82" i="116"/>
  <c r="AJ82" i="116"/>
  <c r="AI82" i="116"/>
  <c r="AH82" i="116"/>
  <c r="S82" i="116"/>
  <c r="AS81" i="116"/>
  <c r="AR81" i="116"/>
  <c r="AQ81" i="116"/>
  <c r="AP81" i="116"/>
  <c r="AO81" i="116"/>
  <c r="AN81" i="116"/>
  <c r="AM81" i="116"/>
  <c r="AL81" i="116"/>
  <c r="AK81" i="116"/>
  <c r="AJ81" i="116"/>
  <c r="AI81" i="116"/>
  <c r="AH81" i="116"/>
  <c r="S81" i="116"/>
  <c r="AS80" i="116"/>
  <c r="AR80" i="116"/>
  <c r="AQ80" i="116"/>
  <c r="AP80" i="116"/>
  <c r="AO80" i="116"/>
  <c r="AN80" i="116"/>
  <c r="AM80" i="116"/>
  <c r="AL80" i="116"/>
  <c r="AK80" i="116"/>
  <c r="AJ80" i="116"/>
  <c r="AI80" i="116"/>
  <c r="AH80" i="116"/>
  <c r="S80" i="116"/>
  <c r="AS79" i="116"/>
  <c r="AR79" i="116"/>
  <c r="AQ79" i="116"/>
  <c r="AP79" i="116"/>
  <c r="AO79" i="116"/>
  <c r="AN79" i="116"/>
  <c r="AM79" i="116"/>
  <c r="AL79" i="116"/>
  <c r="AK79" i="116"/>
  <c r="AJ79" i="116"/>
  <c r="AI79" i="116"/>
  <c r="AH79" i="116"/>
  <c r="S79" i="116"/>
  <c r="AS78" i="116"/>
  <c r="AR78" i="116"/>
  <c r="AQ78" i="116"/>
  <c r="AP78" i="116"/>
  <c r="AO78" i="116"/>
  <c r="AN78" i="116"/>
  <c r="AM78" i="116"/>
  <c r="AL78" i="116"/>
  <c r="AK78" i="116"/>
  <c r="AJ78" i="116"/>
  <c r="AI78" i="116"/>
  <c r="AH78" i="116"/>
  <c r="S78" i="116"/>
  <c r="AS77" i="116"/>
  <c r="AR77" i="116"/>
  <c r="AQ77" i="116"/>
  <c r="AP77" i="116"/>
  <c r="AO77" i="116"/>
  <c r="AN77" i="116"/>
  <c r="AM77" i="116"/>
  <c r="AL77" i="116"/>
  <c r="AK77" i="116"/>
  <c r="AJ77" i="116"/>
  <c r="AI77" i="116"/>
  <c r="AH77" i="116"/>
  <c r="S77" i="116"/>
  <c r="AS76" i="116"/>
  <c r="AR76" i="116"/>
  <c r="AQ76" i="116"/>
  <c r="AP76" i="116"/>
  <c r="AO76" i="116"/>
  <c r="AN76" i="116"/>
  <c r="AM76" i="116"/>
  <c r="AL76" i="116"/>
  <c r="AK76" i="116"/>
  <c r="AJ76" i="116"/>
  <c r="AI76" i="116"/>
  <c r="AH76" i="116"/>
  <c r="S76" i="116"/>
  <c r="AS75" i="116"/>
  <c r="AR75" i="116"/>
  <c r="AQ75" i="116"/>
  <c r="AP75" i="116"/>
  <c r="AO75" i="116"/>
  <c r="AN75" i="116"/>
  <c r="AM75" i="116"/>
  <c r="AL75" i="116"/>
  <c r="AK75" i="116"/>
  <c r="AJ75" i="116"/>
  <c r="AI75" i="116"/>
  <c r="AH75" i="116"/>
  <c r="S75" i="116"/>
  <c r="AS74" i="116"/>
  <c r="AR74" i="116"/>
  <c r="AQ74" i="116"/>
  <c r="AP74" i="116"/>
  <c r="AO74" i="116"/>
  <c r="AN74" i="116"/>
  <c r="AM74" i="116"/>
  <c r="AL74" i="116"/>
  <c r="AK74" i="116"/>
  <c r="AJ74" i="116"/>
  <c r="AI74" i="116"/>
  <c r="AH74" i="116"/>
  <c r="S74" i="116"/>
  <c r="AS73" i="116"/>
  <c r="AR73" i="116"/>
  <c r="AQ73" i="116"/>
  <c r="AP73" i="116"/>
  <c r="AO73" i="116"/>
  <c r="AN73" i="116"/>
  <c r="AM73" i="116"/>
  <c r="AL73" i="116"/>
  <c r="AK73" i="116"/>
  <c r="AJ73" i="116"/>
  <c r="AI73" i="116"/>
  <c r="AH73" i="116"/>
  <c r="S73" i="116"/>
  <c r="AS72" i="116"/>
  <c r="AR72" i="116"/>
  <c r="AQ72" i="116"/>
  <c r="AP72" i="116"/>
  <c r="AO72" i="116"/>
  <c r="AN72" i="116"/>
  <c r="AM72" i="116"/>
  <c r="AL72" i="116"/>
  <c r="AK72" i="116"/>
  <c r="AJ72" i="116"/>
  <c r="AI72" i="116"/>
  <c r="AH72" i="116"/>
  <c r="S72" i="116"/>
  <c r="AS71" i="116"/>
  <c r="AR71" i="116"/>
  <c r="AQ71" i="116"/>
  <c r="AP71" i="116"/>
  <c r="AO71" i="116"/>
  <c r="AN71" i="116"/>
  <c r="AM71" i="116"/>
  <c r="AL71" i="116"/>
  <c r="AK71" i="116"/>
  <c r="AJ71" i="116"/>
  <c r="AI71" i="116"/>
  <c r="AH71" i="116"/>
  <c r="S71" i="116"/>
  <c r="AS70" i="116"/>
  <c r="AR70" i="116"/>
  <c r="AQ70" i="116"/>
  <c r="AP70" i="116"/>
  <c r="AO70" i="116"/>
  <c r="AN70" i="116"/>
  <c r="AM70" i="116"/>
  <c r="AL70" i="116"/>
  <c r="AK70" i="116"/>
  <c r="AJ70" i="116"/>
  <c r="AI70" i="116"/>
  <c r="AH70" i="116"/>
  <c r="S70" i="116"/>
  <c r="AS69" i="116"/>
  <c r="AR69" i="116"/>
  <c r="AQ69" i="116"/>
  <c r="AP69" i="116"/>
  <c r="AO69" i="116"/>
  <c r="AN69" i="116"/>
  <c r="AM69" i="116"/>
  <c r="AL69" i="116"/>
  <c r="AK69" i="116"/>
  <c r="AJ69" i="116"/>
  <c r="AI69" i="116"/>
  <c r="AH69" i="116"/>
  <c r="S69" i="116"/>
  <c r="AS68" i="116"/>
  <c r="AR68" i="116"/>
  <c r="AQ68" i="116"/>
  <c r="AP68" i="116"/>
  <c r="AO68" i="116"/>
  <c r="AN68" i="116"/>
  <c r="AM68" i="116"/>
  <c r="AL68" i="116"/>
  <c r="AK68" i="116"/>
  <c r="AJ68" i="116"/>
  <c r="AI68" i="116"/>
  <c r="AH68" i="116"/>
  <c r="S68" i="116"/>
  <c r="AS67" i="116"/>
  <c r="AR67" i="116"/>
  <c r="AQ67" i="116"/>
  <c r="AP67" i="116"/>
  <c r="AO67" i="116"/>
  <c r="AN67" i="116"/>
  <c r="AM67" i="116"/>
  <c r="AL67" i="116"/>
  <c r="AK67" i="116"/>
  <c r="AJ67" i="116"/>
  <c r="AI67" i="116"/>
  <c r="AH67" i="116"/>
  <c r="S67" i="116"/>
  <c r="AS66" i="116"/>
  <c r="AR66" i="116"/>
  <c r="AQ66" i="116"/>
  <c r="AP66" i="116"/>
  <c r="AO66" i="116"/>
  <c r="AN66" i="116"/>
  <c r="AM66" i="116"/>
  <c r="AL66" i="116"/>
  <c r="AK66" i="116"/>
  <c r="AJ66" i="116"/>
  <c r="AI66" i="116"/>
  <c r="AH66" i="116"/>
  <c r="S66" i="116"/>
  <c r="AS65" i="116"/>
  <c r="AR65" i="116"/>
  <c r="AQ65" i="116"/>
  <c r="AP65" i="116"/>
  <c r="AO65" i="116"/>
  <c r="AN65" i="116"/>
  <c r="AM65" i="116"/>
  <c r="AL65" i="116"/>
  <c r="AK65" i="116"/>
  <c r="AJ65" i="116"/>
  <c r="AI65" i="116"/>
  <c r="AH65" i="116"/>
  <c r="S65" i="116"/>
  <c r="AS64" i="116"/>
  <c r="AR64" i="116"/>
  <c r="AQ64" i="116"/>
  <c r="AP64" i="116"/>
  <c r="AO64" i="116"/>
  <c r="AN64" i="116"/>
  <c r="AM64" i="116"/>
  <c r="AL64" i="116"/>
  <c r="AK64" i="116"/>
  <c r="AJ64" i="116"/>
  <c r="AI64" i="116"/>
  <c r="AH64" i="116"/>
  <c r="S64" i="116"/>
  <c r="AS63" i="116"/>
  <c r="AR63" i="116"/>
  <c r="AQ63" i="116"/>
  <c r="AP63" i="116"/>
  <c r="AO63" i="116"/>
  <c r="AN63" i="116"/>
  <c r="AM63" i="116"/>
  <c r="AL63" i="116"/>
  <c r="AK63" i="116"/>
  <c r="AJ63" i="116"/>
  <c r="AI63" i="116"/>
  <c r="AH63" i="116"/>
  <c r="S63" i="116"/>
  <c r="AS62" i="116"/>
  <c r="AR62" i="116"/>
  <c r="AQ62" i="116"/>
  <c r="AP62" i="116"/>
  <c r="AO62" i="116"/>
  <c r="AN62" i="116"/>
  <c r="AM62" i="116"/>
  <c r="AL62" i="116"/>
  <c r="AK62" i="116"/>
  <c r="AJ62" i="116"/>
  <c r="AI62" i="116"/>
  <c r="AH62" i="116"/>
  <c r="S62" i="116"/>
  <c r="AS61" i="116"/>
  <c r="AR61" i="116"/>
  <c r="AQ61" i="116"/>
  <c r="AP61" i="116"/>
  <c r="AO61" i="116"/>
  <c r="AN61" i="116"/>
  <c r="AM61" i="116"/>
  <c r="AL61" i="116"/>
  <c r="AK61" i="116"/>
  <c r="AJ61" i="116"/>
  <c r="AI61" i="116"/>
  <c r="AH61" i="116"/>
  <c r="S61" i="116"/>
  <c r="AS60" i="116"/>
  <c r="AR60" i="116"/>
  <c r="AQ60" i="116"/>
  <c r="AP60" i="116"/>
  <c r="AO60" i="116"/>
  <c r="AN60" i="116"/>
  <c r="AM60" i="116"/>
  <c r="AL60" i="116"/>
  <c r="AK60" i="116"/>
  <c r="AJ60" i="116"/>
  <c r="AI60" i="116"/>
  <c r="AH60" i="116"/>
  <c r="S60" i="116"/>
  <c r="AS59" i="116"/>
  <c r="AR59" i="116"/>
  <c r="AQ59" i="116"/>
  <c r="AP59" i="116"/>
  <c r="AO59" i="116"/>
  <c r="AN59" i="116"/>
  <c r="AM59" i="116"/>
  <c r="AL59" i="116"/>
  <c r="AK59" i="116"/>
  <c r="AJ59" i="116"/>
  <c r="AI59" i="116"/>
  <c r="AH59" i="116"/>
  <c r="S59" i="116"/>
  <c r="AS58" i="116"/>
  <c r="AR58" i="116"/>
  <c r="AQ58" i="116"/>
  <c r="AP58" i="116"/>
  <c r="AO58" i="116"/>
  <c r="AN58" i="116"/>
  <c r="AM58" i="116"/>
  <c r="AL58" i="116"/>
  <c r="AK58" i="116"/>
  <c r="AJ58" i="116"/>
  <c r="AI58" i="116"/>
  <c r="AH58" i="116"/>
  <c r="S58" i="116"/>
  <c r="AS57" i="116"/>
  <c r="AR57" i="116"/>
  <c r="AQ57" i="116"/>
  <c r="AP57" i="116"/>
  <c r="AO57" i="116"/>
  <c r="AN57" i="116"/>
  <c r="AM57" i="116"/>
  <c r="AL57" i="116"/>
  <c r="AK57" i="116"/>
  <c r="AJ57" i="116"/>
  <c r="AI57" i="116"/>
  <c r="AH57" i="116"/>
  <c r="S57" i="116"/>
  <c r="AS56" i="116"/>
  <c r="AR56" i="116"/>
  <c r="AQ56" i="116"/>
  <c r="AP56" i="116"/>
  <c r="AO56" i="116"/>
  <c r="AN56" i="116"/>
  <c r="AM56" i="116"/>
  <c r="AL56" i="116"/>
  <c r="AK56" i="116"/>
  <c r="AJ56" i="116"/>
  <c r="AI56" i="116"/>
  <c r="AH56" i="116"/>
  <c r="S56" i="116"/>
  <c r="AS55" i="116"/>
  <c r="AR55" i="116"/>
  <c r="AQ55" i="116"/>
  <c r="AP55" i="116"/>
  <c r="AO55" i="116"/>
  <c r="AN55" i="116"/>
  <c r="AM55" i="116"/>
  <c r="AL55" i="116"/>
  <c r="AK55" i="116"/>
  <c r="AJ55" i="116"/>
  <c r="AI55" i="116"/>
  <c r="AH55" i="116"/>
  <c r="S55" i="116"/>
  <c r="AS54" i="116"/>
  <c r="AR54" i="116"/>
  <c r="AQ54" i="116"/>
  <c r="AP54" i="116"/>
  <c r="AO54" i="116"/>
  <c r="AN54" i="116"/>
  <c r="AM54" i="116"/>
  <c r="AL54" i="116"/>
  <c r="AK54" i="116"/>
  <c r="AJ54" i="116"/>
  <c r="AI54" i="116"/>
  <c r="AH54" i="116"/>
  <c r="S54" i="116"/>
  <c r="AS53" i="116"/>
  <c r="AR53" i="116"/>
  <c r="AQ53" i="116"/>
  <c r="AP53" i="116"/>
  <c r="AO53" i="116"/>
  <c r="AN53" i="116"/>
  <c r="AM53" i="116"/>
  <c r="AL53" i="116"/>
  <c r="AK53" i="116"/>
  <c r="AJ53" i="116"/>
  <c r="AI53" i="116"/>
  <c r="AH53" i="116"/>
  <c r="S53" i="116"/>
  <c r="AS52" i="116"/>
  <c r="AR52" i="116"/>
  <c r="AQ52" i="116"/>
  <c r="AP52" i="116"/>
  <c r="AO52" i="116"/>
  <c r="AN52" i="116"/>
  <c r="AM52" i="116"/>
  <c r="AL52" i="116"/>
  <c r="AK52" i="116"/>
  <c r="AJ52" i="116"/>
  <c r="AI52" i="116"/>
  <c r="AH52" i="116"/>
  <c r="S52" i="116"/>
  <c r="AS51" i="116"/>
  <c r="AR51" i="116"/>
  <c r="AQ51" i="116"/>
  <c r="AP51" i="116"/>
  <c r="AO51" i="116"/>
  <c r="AN51" i="116"/>
  <c r="AM51" i="116"/>
  <c r="AL51" i="116"/>
  <c r="AK51" i="116"/>
  <c r="AJ51" i="116"/>
  <c r="AI51" i="116"/>
  <c r="AH51" i="116"/>
  <c r="S51" i="116"/>
  <c r="AS50" i="116"/>
  <c r="AR50" i="116"/>
  <c r="AQ50" i="116"/>
  <c r="AP50" i="116"/>
  <c r="AO50" i="116"/>
  <c r="AN50" i="116"/>
  <c r="AM50" i="116"/>
  <c r="AL50" i="116"/>
  <c r="AK50" i="116"/>
  <c r="AJ50" i="116"/>
  <c r="AI50" i="116"/>
  <c r="AH50" i="116"/>
  <c r="S50" i="116"/>
  <c r="AS49" i="116"/>
  <c r="AR49" i="116"/>
  <c r="AQ49" i="116"/>
  <c r="AP49" i="116"/>
  <c r="AO49" i="116"/>
  <c r="AN49" i="116"/>
  <c r="AM49" i="116"/>
  <c r="AL49" i="116"/>
  <c r="AK49" i="116"/>
  <c r="AJ49" i="116"/>
  <c r="AI49" i="116"/>
  <c r="AH49" i="116"/>
  <c r="S49" i="116"/>
  <c r="AS48" i="116"/>
  <c r="AR48" i="116"/>
  <c r="AQ48" i="116"/>
  <c r="AP48" i="116"/>
  <c r="AO48" i="116"/>
  <c r="AN48" i="116"/>
  <c r="AM48" i="116"/>
  <c r="AL48" i="116"/>
  <c r="AK48" i="116"/>
  <c r="AJ48" i="116"/>
  <c r="AI48" i="116"/>
  <c r="AH48" i="116"/>
  <c r="S48" i="116"/>
  <c r="AS47" i="116"/>
  <c r="AR47" i="116"/>
  <c r="AQ47" i="116"/>
  <c r="AP47" i="116"/>
  <c r="AO47" i="116"/>
  <c r="AN47" i="116"/>
  <c r="AM47" i="116"/>
  <c r="AL47" i="116"/>
  <c r="AK47" i="116"/>
  <c r="AJ47" i="116"/>
  <c r="AI47" i="116"/>
  <c r="AH47" i="116"/>
  <c r="S47" i="116"/>
  <c r="AS46" i="116"/>
  <c r="AR46" i="116"/>
  <c r="AQ46" i="116"/>
  <c r="AP46" i="116"/>
  <c r="AO46" i="116"/>
  <c r="AN46" i="116"/>
  <c r="AM46" i="116"/>
  <c r="AL46" i="116"/>
  <c r="AK46" i="116"/>
  <c r="AJ46" i="116"/>
  <c r="AI46" i="116"/>
  <c r="AH46" i="116"/>
  <c r="S46" i="116"/>
  <c r="AS45" i="116"/>
  <c r="AR45" i="116"/>
  <c r="AQ45" i="116"/>
  <c r="AP45" i="116"/>
  <c r="AO45" i="116"/>
  <c r="AN45" i="116"/>
  <c r="AM45" i="116"/>
  <c r="AL45" i="116"/>
  <c r="AK45" i="116"/>
  <c r="AJ45" i="116"/>
  <c r="AI45" i="116"/>
  <c r="AH45" i="116"/>
  <c r="S45" i="116"/>
  <c r="AS44" i="116"/>
  <c r="AR44" i="116"/>
  <c r="AQ44" i="116"/>
  <c r="AP44" i="116"/>
  <c r="AO44" i="116"/>
  <c r="AN44" i="116"/>
  <c r="AM44" i="116"/>
  <c r="AL44" i="116"/>
  <c r="AK44" i="116"/>
  <c r="AJ44" i="116"/>
  <c r="AI44" i="116"/>
  <c r="AH44" i="116"/>
  <c r="S44" i="116"/>
  <c r="AS43" i="116"/>
  <c r="AR43" i="116"/>
  <c r="AQ43" i="116"/>
  <c r="AP43" i="116"/>
  <c r="AO43" i="116"/>
  <c r="AN43" i="116"/>
  <c r="AM43" i="116"/>
  <c r="AL43" i="116"/>
  <c r="AK43" i="116"/>
  <c r="AJ43" i="116"/>
  <c r="AI43" i="116"/>
  <c r="AH43" i="116"/>
  <c r="S43" i="116"/>
  <c r="AS42" i="116"/>
  <c r="AR42" i="116"/>
  <c r="AQ42" i="116"/>
  <c r="AP42" i="116"/>
  <c r="AO42" i="116"/>
  <c r="AN42" i="116"/>
  <c r="AM42" i="116"/>
  <c r="AL42" i="116"/>
  <c r="AK42" i="116"/>
  <c r="AJ42" i="116"/>
  <c r="AI42" i="116"/>
  <c r="AH42" i="116"/>
  <c r="S42" i="116"/>
  <c r="AS41" i="116"/>
  <c r="AR41" i="116"/>
  <c r="AQ41" i="116"/>
  <c r="AP41" i="116"/>
  <c r="AO41" i="116"/>
  <c r="AN41" i="116"/>
  <c r="AM41" i="116"/>
  <c r="AL41" i="116"/>
  <c r="AK41" i="116"/>
  <c r="AJ41" i="116"/>
  <c r="AI41" i="116"/>
  <c r="AH41" i="116"/>
  <c r="S41" i="116"/>
  <c r="AS40" i="116"/>
  <c r="AR40" i="116"/>
  <c r="AQ40" i="116"/>
  <c r="AP40" i="116"/>
  <c r="AO40" i="116"/>
  <c r="AN40" i="116"/>
  <c r="AM40" i="116"/>
  <c r="AL40" i="116"/>
  <c r="AK40" i="116"/>
  <c r="AJ40" i="116"/>
  <c r="AI40" i="116"/>
  <c r="AH40" i="116"/>
  <c r="S40" i="116"/>
  <c r="AS39" i="116"/>
  <c r="AR39" i="116"/>
  <c r="AQ39" i="116"/>
  <c r="AP39" i="116"/>
  <c r="AO39" i="116"/>
  <c r="AN39" i="116"/>
  <c r="AM39" i="116"/>
  <c r="AL39" i="116"/>
  <c r="AK39" i="116"/>
  <c r="AJ39" i="116"/>
  <c r="AI39" i="116"/>
  <c r="AH39" i="116"/>
  <c r="S39" i="116"/>
  <c r="AS38" i="116"/>
  <c r="AR38" i="116"/>
  <c r="AQ38" i="116"/>
  <c r="AP38" i="116"/>
  <c r="AO38" i="116"/>
  <c r="AN38" i="116"/>
  <c r="AM38" i="116"/>
  <c r="AL38" i="116"/>
  <c r="AK38" i="116"/>
  <c r="AJ38" i="116"/>
  <c r="AI38" i="116"/>
  <c r="AH38" i="116"/>
  <c r="S38" i="116"/>
  <c r="AS37" i="116"/>
  <c r="AR37" i="116"/>
  <c r="AQ37" i="116"/>
  <c r="AP37" i="116"/>
  <c r="AO37" i="116"/>
  <c r="AN37" i="116"/>
  <c r="AM37" i="116"/>
  <c r="AL37" i="116"/>
  <c r="AK37" i="116"/>
  <c r="AJ37" i="116"/>
  <c r="AI37" i="116"/>
  <c r="AH37" i="116"/>
  <c r="S37" i="116"/>
  <c r="AS36" i="116"/>
  <c r="AR36" i="116"/>
  <c r="AQ36" i="116"/>
  <c r="AP36" i="116"/>
  <c r="AO36" i="116"/>
  <c r="AN36" i="116"/>
  <c r="AM36" i="116"/>
  <c r="AL36" i="116"/>
  <c r="AK36" i="116"/>
  <c r="AJ36" i="116"/>
  <c r="AI36" i="116"/>
  <c r="AH36" i="116"/>
  <c r="S36" i="116"/>
  <c r="AS35" i="116"/>
  <c r="AR35" i="116"/>
  <c r="AQ35" i="116"/>
  <c r="AP35" i="116"/>
  <c r="AO35" i="116"/>
  <c r="AN35" i="116"/>
  <c r="AM35" i="116"/>
  <c r="AL35" i="116"/>
  <c r="AK35" i="116"/>
  <c r="AJ35" i="116"/>
  <c r="AI35" i="116"/>
  <c r="AH35" i="116"/>
  <c r="S35" i="116"/>
  <c r="AS34" i="116"/>
  <c r="AR34" i="116"/>
  <c r="AQ34" i="116"/>
  <c r="AP34" i="116"/>
  <c r="AO34" i="116"/>
  <c r="AN34" i="116"/>
  <c r="AM34" i="116"/>
  <c r="AL34" i="116"/>
  <c r="AK34" i="116"/>
  <c r="AJ34" i="116"/>
  <c r="AI34" i="116"/>
  <c r="AH34" i="116"/>
  <c r="S34" i="116"/>
  <c r="AS33" i="116"/>
  <c r="AR33" i="116"/>
  <c r="AQ33" i="116"/>
  <c r="AP33" i="116"/>
  <c r="AO33" i="116"/>
  <c r="AN33" i="116"/>
  <c r="AM33" i="116"/>
  <c r="AL33" i="116"/>
  <c r="AK33" i="116"/>
  <c r="AJ33" i="116"/>
  <c r="AI33" i="116"/>
  <c r="AH33" i="116"/>
  <c r="S33" i="116"/>
  <c r="AS32" i="116"/>
  <c r="AR32" i="116"/>
  <c r="AQ32" i="116"/>
  <c r="AP32" i="116"/>
  <c r="AO32" i="116"/>
  <c r="AN32" i="116"/>
  <c r="AM32" i="116"/>
  <c r="AL32" i="116"/>
  <c r="AK32" i="116"/>
  <c r="AJ32" i="116"/>
  <c r="AI32" i="116"/>
  <c r="AH32" i="116"/>
  <c r="S32" i="116"/>
  <c r="AS31" i="116"/>
  <c r="AR31" i="116"/>
  <c r="AQ31" i="116"/>
  <c r="AP31" i="116"/>
  <c r="AO31" i="116"/>
  <c r="AN31" i="116"/>
  <c r="AM31" i="116"/>
  <c r="AL31" i="116"/>
  <c r="AK31" i="116"/>
  <c r="AJ31" i="116"/>
  <c r="AI31" i="116"/>
  <c r="AH31" i="116"/>
  <c r="S31" i="116"/>
  <c r="AS30" i="116"/>
  <c r="AR30" i="116"/>
  <c r="AQ30" i="116"/>
  <c r="AP30" i="116"/>
  <c r="AO30" i="116"/>
  <c r="AN30" i="116"/>
  <c r="AM30" i="116"/>
  <c r="AL30" i="116"/>
  <c r="AK30" i="116"/>
  <c r="AJ30" i="116"/>
  <c r="AI30" i="116"/>
  <c r="AH30" i="116"/>
  <c r="S30" i="116"/>
  <c r="AS29" i="116"/>
  <c r="AR29" i="116"/>
  <c r="AQ29" i="116"/>
  <c r="AP29" i="116"/>
  <c r="AO29" i="116"/>
  <c r="AN29" i="116"/>
  <c r="AM29" i="116"/>
  <c r="AL29" i="116"/>
  <c r="AK29" i="116"/>
  <c r="AJ29" i="116"/>
  <c r="AI29" i="116"/>
  <c r="AH29" i="116"/>
  <c r="S29" i="116"/>
  <c r="AS28" i="116"/>
  <c r="AR28" i="116"/>
  <c r="AQ28" i="116"/>
  <c r="AP28" i="116"/>
  <c r="AO28" i="116"/>
  <c r="AN28" i="116"/>
  <c r="AM28" i="116"/>
  <c r="AL28" i="116"/>
  <c r="AK28" i="116"/>
  <c r="AJ28" i="116"/>
  <c r="AI28" i="116"/>
  <c r="AH28" i="116"/>
  <c r="S28" i="116"/>
  <c r="AS27" i="116"/>
  <c r="AR27" i="116"/>
  <c r="AQ27" i="116"/>
  <c r="AP27" i="116"/>
  <c r="AO27" i="116"/>
  <c r="AN27" i="116"/>
  <c r="AM27" i="116"/>
  <c r="AL27" i="116"/>
  <c r="AK27" i="116"/>
  <c r="AJ27" i="116"/>
  <c r="AI27" i="116"/>
  <c r="AH27" i="116"/>
  <c r="S27" i="116"/>
  <c r="AS26" i="116"/>
  <c r="AR26" i="116"/>
  <c r="AQ26" i="116"/>
  <c r="AP26" i="116"/>
  <c r="AO26" i="116"/>
  <c r="AN26" i="116"/>
  <c r="AM26" i="116"/>
  <c r="AL26" i="116"/>
  <c r="AK26" i="116"/>
  <c r="AJ26" i="116"/>
  <c r="AI26" i="116"/>
  <c r="AH26" i="116"/>
  <c r="S26" i="116"/>
  <c r="AS25" i="116"/>
  <c r="AR25" i="116"/>
  <c r="AQ25" i="116"/>
  <c r="AP25" i="116"/>
  <c r="AO25" i="116"/>
  <c r="AN25" i="116"/>
  <c r="AM25" i="116"/>
  <c r="AL25" i="116"/>
  <c r="AK25" i="116"/>
  <c r="AJ25" i="116"/>
  <c r="AI25" i="116"/>
  <c r="AH25" i="116"/>
  <c r="S25" i="116"/>
  <c r="AS24" i="116"/>
  <c r="AR24" i="116"/>
  <c r="AQ24" i="116"/>
  <c r="AP24" i="116"/>
  <c r="AO24" i="116"/>
  <c r="AN24" i="116"/>
  <c r="AM24" i="116"/>
  <c r="AL24" i="116"/>
  <c r="AK24" i="116"/>
  <c r="AJ24" i="116"/>
  <c r="AI24" i="116"/>
  <c r="AH24" i="116"/>
  <c r="S24" i="116"/>
  <c r="AS23" i="116"/>
  <c r="AR23" i="116"/>
  <c r="AQ23" i="116"/>
  <c r="AP23" i="116"/>
  <c r="AO23" i="116"/>
  <c r="AN23" i="116"/>
  <c r="AM23" i="116"/>
  <c r="AL23" i="116"/>
  <c r="AK23" i="116"/>
  <c r="AJ23" i="116"/>
  <c r="AI23" i="116"/>
  <c r="AH23" i="116"/>
  <c r="S23" i="116"/>
  <c r="AS22" i="116"/>
  <c r="AR22" i="116"/>
  <c r="AQ22" i="116"/>
  <c r="AP22" i="116"/>
  <c r="AO22" i="116"/>
  <c r="AN22" i="116"/>
  <c r="AM22" i="116"/>
  <c r="AL22" i="116"/>
  <c r="AK22" i="116"/>
  <c r="AJ22" i="116"/>
  <c r="AI22" i="116"/>
  <c r="AH22" i="116"/>
  <c r="S22" i="116"/>
  <c r="AS21" i="116"/>
  <c r="AR21" i="116"/>
  <c r="AQ21" i="116"/>
  <c r="AP21" i="116"/>
  <c r="AO21" i="116"/>
  <c r="AN21" i="116"/>
  <c r="AM21" i="116"/>
  <c r="AL21" i="116"/>
  <c r="AK21" i="116"/>
  <c r="AJ21" i="116"/>
  <c r="AI21" i="116"/>
  <c r="AH21" i="116"/>
  <c r="S21" i="116"/>
  <c r="AS20" i="116"/>
  <c r="AR20" i="116"/>
  <c r="AQ20" i="116"/>
  <c r="AP20" i="116"/>
  <c r="AO20" i="116"/>
  <c r="AN20" i="116"/>
  <c r="AM20" i="116"/>
  <c r="AL20" i="116"/>
  <c r="AK20" i="116"/>
  <c r="AJ20" i="116"/>
  <c r="AI20" i="116"/>
  <c r="AH20" i="116"/>
  <c r="S20" i="116"/>
  <c r="AS19" i="116"/>
  <c r="AR19" i="116"/>
  <c r="AQ19" i="116"/>
  <c r="AP19" i="116"/>
  <c r="AO19" i="116"/>
  <c r="AN19" i="116"/>
  <c r="AM19" i="116"/>
  <c r="AL19" i="116"/>
  <c r="AK19" i="116"/>
  <c r="AJ19" i="116"/>
  <c r="AI19" i="116"/>
  <c r="AH19" i="116"/>
  <c r="S19" i="116"/>
  <c r="AS18" i="116"/>
  <c r="AR18" i="116"/>
  <c r="AQ18" i="116"/>
  <c r="AP18" i="116"/>
  <c r="AO18" i="116"/>
  <c r="AN18" i="116"/>
  <c r="AM18" i="116"/>
  <c r="AL18" i="116"/>
  <c r="AK18" i="116"/>
  <c r="AJ18" i="116"/>
  <c r="AI18" i="116"/>
  <c r="AH18" i="116"/>
  <c r="S18" i="116"/>
  <c r="AS17" i="116"/>
  <c r="AR17" i="116"/>
  <c r="AQ17" i="116"/>
  <c r="AP17" i="116"/>
  <c r="AO17" i="116"/>
  <c r="AN17" i="116"/>
  <c r="AM17" i="116"/>
  <c r="AL17" i="116"/>
  <c r="AK17" i="116"/>
  <c r="AJ17" i="116"/>
  <c r="AI17" i="116"/>
  <c r="AH17" i="116"/>
  <c r="S17" i="116"/>
  <c r="AS16" i="116"/>
  <c r="AR16" i="116"/>
  <c r="AQ16" i="116"/>
  <c r="AP16" i="116"/>
  <c r="AO16" i="116"/>
  <c r="AN16" i="116"/>
  <c r="AM16" i="116"/>
  <c r="AL16" i="116"/>
  <c r="AK16" i="116"/>
  <c r="AJ16" i="116"/>
  <c r="AI16" i="116"/>
  <c r="AH16" i="116"/>
  <c r="S16" i="116"/>
  <c r="AS15" i="116"/>
  <c r="AR15" i="116"/>
  <c r="AQ15" i="116"/>
  <c r="AP15" i="116"/>
  <c r="AO15" i="116"/>
  <c r="AN15" i="116"/>
  <c r="AM15" i="116"/>
  <c r="AL15" i="116"/>
  <c r="AK15" i="116"/>
  <c r="AJ15" i="116"/>
  <c r="AI15" i="116"/>
  <c r="AH15" i="116"/>
  <c r="S15" i="116"/>
  <c r="AS14" i="116"/>
  <c r="AR14" i="116"/>
  <c r="AQ14" i="116"/>
  <c r="AP14" i="116"/>
  <c r="AO14" i="116"/>
  <c r="AN14" i="116"/>
  <c r="AM14" i="116"/>
  <c r="AL14" i="116"/>
  <c r="AK14" i="116"/>
  <c r="AJ14" i="116"/>
  <c r="AI14" i="116"/>
  <c r="AH14" i="116"/>
  <c r="S14" i="116"/>
  <c r="AS13" i="116"/>
  <c r="AR13" i="116"/>
  <c r="AQ13" i="116"/>
  <c r="AP13" i="116"/>
  <c r="AO13" i="116"/>
  <c r="AN13" i="116"/>
  <c r="AM13" i="116"/>
  <c r="AL13" i="116"/>
  <c r="AK13" i="116"/>
  <c r="AJ13" i="116"/>
  <c r="AI13" i="116"/>
  <c r="AH13" i="116"/>
  <c r="S13" i="116"/>
  <c r="AS12" i="116"/>
  <c r="AR12" i="116"/>
  <c r="AQ12" i="116"/>
  <c r="AP12" i="116"/>
  <c r="AO12" i="116"/>
  <c r="AN12" i="116"/>
  <c r="AM12" i="116"/>
  <c r="AL12" i="116"/>
  <c r="AK12" i="116"/>
  <c r="AJ12" i="116"/>
  <c r="AI12" i="116"/>
  <c r="AH12" i="116"/>
  <c r="S12" i="116"/>
  <c r="AS11" i="116"/>
  <c r="AR11" i="116"/>
  <c r="AQ11" i="116"/>
  <c r="AP11" i="116"/>
  <c r="AO11" i="116"/>
  <c r="AN11" i="116"/>
  <c r="AM11" i="116"/>
  <c r="AL11" i="116"/>
  <c r="AK11" i="116"/>
  <c r="AJ11" i="116"/>
  <c r="AI11" i="116"/>
  <c r="AH11" i="116"/>
  <c r="S11" i="116"/>
  <c r="AS10" i="116"/>
  <c r="AR10" i="116"/>
  <c r="AQ10" i="116"/>
  <c r="AP10" i="116"/>
  <c r="AO10" i="116"/>
  <c r="AN10" i="116"/>
  <c r="AM10" i="116"/>
  <c r="AL10" i="116"/>
  <c r="AK10" i="116"/>
  <c r="AJ10" i="116"/>
  <c r="AI10" i="116"/>
  <c r="AH10" i="116"/>
  <c r="S10" i="116"/>
  <c r="AS9" i="116"/>
  <c r="AR9" i="116"/>
  <c r="AQ9" i="116"/>
  <c r="AP9" i="116"/>
  <c r="AO9" i="116"/>
  <c r="AN9" i="116"/>
  <c r="AM9" i="116"/>
  <c r="AL9" i="116"/>
  <c r="AK9" i="116"/>
  <c r="AJ9" i="116"/>
  <c r="AI9" i="116"/>
  <c r="AH9" i="116"/>
  <c r="S9" i="116"/>
  <c r="AS8" i="116"/>
  <c r="AR8" i="116"/>
  <c r="AQ8" i="116"/>
  <c r="AP8" i="116"/>
  <c r="AO8" i="116"/>
  <c r="AN8" i="116"/>
  <c r="AM8" i="116"/>
  <c r="AL8" i="116"/>
  <c r="AK8" i="116"/>
  <c r="AJ8" i="116"/>
  <c r="AI8" i="116"/>
  <c r="AH8" i="116"/>
  <c r="S8" i="116"/>
  <c r="AS7" i="116"/>
  <c r="AR7" i="116"/>
  <c r="AQ7" i="116"/>
  <c r="AP7" i="116"/>
  <c r="AO7" i="116"/>
  <c r="AN7" i="116"/>
  <c r="AM7" i="116"/>
  <c r="AL7" i="116"/>
  <c r="AK7" i="116"/>
  <c r="AJ7" i="116"/>
  <c r="AI7" i="116"/>
  <c r="AH7" i="116"/>
  <c r="S7" i="116"/>
  <c r="AS6" i="116"/>
  <c r="AR6" i="116"/>
  <c r="AQ6" i="116"/>
  <c r="AP6" i="116"/>
  <c r="AO6" i="116"/>
  <c r="AN6" i="116"/>
  <c r="AM6" i="116"/>
  <c r="AL6" i="116"/>
  <c r="AK6" i="116"/>
  <c r="AJ6" i="116"/>
  <c r="AI6" i="116"/>
  <c r="AH6" i="116"/>
  <c r="S6" i="116"/>
  <c r="AS5" i="116"/>
  <c r="AR5" i="116"/>
  <c r="AQ5" i="116"/>
  <c r="AP5" i="116"/>
  <c r="AO5" i="116"/>
  <c r="AN5" i="116"/>
  <c r="AM5" i="116"/>
  <c r="AL5" i="116"/>
  <c r="AK5" i="116"/>
  <c r="AJ5" i="116"/>
  <c r="AI5" i="116"/>
  <c r="AH5" i="116"/>
  <c r="S5" i="116"/>
  <c r="AS4" i="116"/>
  <c r="AR4" i="116"/>
  <c r="AQ4" i="116"/>
  <c r="AP4" i="116"/>
  <c r="AO4" i="116"/>
  <c r="AN4" i="116"/>
  <c r="AM4" i="116"/>
  <c r="AL4" i="116"/>
  <c r="AK4" i="116"/>
  <c r="AJ4" i="116"/>
  <c r="AI4" i="116"/>
  <c r="AH4" i="116"/>
  <c r="S4" i="116"/>
  <c r="H30" i="115" a="1"/>
  <c r="H30" i="115" s="1"/>
  <c r="D30" i="115"/>
  <c r="H27" i="115" a="1"/>
  <c r="H27" i="115" s="1"/>
  <c r="D18" i="115"/>
  <c r="D17" i="115"/>
  <c r="H17" i="115" s="1"/>
  <c r="D13" i="115"/>
  <c r="D7" i="115"/>
  <c r="H6" i="115"/>
  <c r="D4" i="115"/>
  <c r="E3" i="115"/>
  <c r="E2" i="115"/>
  <c r="D1" i="115" a="1"/>
  <c r="D1" i="115" s="1"/>
  <c r="G11" i="4"/>
  <c r="D19" i="115" l="1"/>
  <c r="D2" i="115"/>
  <c r="D3" i="115"/>
  <c r="H29" i="115"/>
  <c r="H31" i="115" s="1"/>
  <c r="H28" i="115"/>
  <c r="D31" i="115"/>
  <c r="H33" i="115"/>
  <c r="D15" i="4"/>
  <c r="D13" i="4"/>
  <c r="H30" i="109" a="1"/>
  <c r="H30" i="109" s="1"/>
  <c r="H27" i="109" a="1"/>
  <c r="H27" i="109" s="1"/>
  <c r="H28" i="109" s="1"/>
  <c r="B24" i="4" s="1"/>
  <c r="AS87" i="114"/>
  <c r="AR87" i="114"/>
  <c r="AQ87" i="114"/>
  <c r="AP87" i="114"/>
  <c r="AO87" i="114"/>
  <c r="AN87" i="114"/>
  <c r="AM87" i="114"/>
  <c r="AL87" i="114"/>
  <c r="AK87" i="114"/>
  <c r="AJ87" i="114"/>
  <c r="AI87" i="114"/>
  <c r="AH87" i="114"/>
  <c r="S87" i="114"/>
  <c r="AS86" i="114"/>
  <c r="AR86" i="114"/>
  <c r="AQ86" i="114"/>
  <c r="AP86" i="114"/>
  <c r="AO86" i="114"/>
  <c r="AN86" i="114"/>
  <c r="AM86" i="114"/>
  <c r="AL86" i="114"/>
  <c r="AK86" i="114"/>
  <c r="AJ86" i="114"/>
  <c r="AI86" i="114"/>
  <c r="AH86" i="114"/>
  <c r="S86" i="114"/>
  <c r="AS85" i="114"/>
  <c r="AR85" i="114"/>
  <c r="AQ85" i="114"/>
  <c r="AP85" i="114"/>
  <c r="AO85" i="114"/>
  <c r="AN85" i="114"/>
  <c r="AM85" i="114"/>
  <c r="AL85" i="114"/>
  <c r="AK85" i="114"/>
  <c r="AJ85" i="114"/>
  <c r="AI85" i="114"/>
  <c r="AH85" i="114"/>
  <c r="S85" i="114"/>
  <c r="AS84" i="114"/>
  <c r="AR84" i="114"/>
  <c r="AQ84" i="114"/>
  <c r="AP84" i="114"/>
  <c r="AO84" i="114"/>
  <c r="AN84" i="114"/>
  <c r="AM84" i="114"/>
  <c r="AL84" i="114"/>
  <c r="AK84" i="114"/>
  <c r="AJ84" i="114"/>
  <c r="AI84" i="114"/>
  <c r="AH84" i="114"/>
  <c r="S84" i="114"/>
  <c r="AS83" i="114"/>
  <c r="AR83" i="114"/>
  <c r="AQ83" i="114"/>
  <c r="AP83" i="114"/>
  <c r="AO83" i="114"/>
  <c r="AN83" i="114"/>
  <c r="AM83" i="114"/>
  <c r="AL83" i="114"/>
  <c r="AK83" i="114"/>
  <c r="AJ83" i="114"/>
  <c r="AI83" i="114"/>
  <c r="AH83" i="114"/>
  <c r="S83" i="114"/>
  <c r="AS82" i="114"/>
  <c r="AR82" i="114"/>
  <c r="AQ82" i="114"/>
  <c r="AP82" i="114"/>
  <c r="AO82" i="114"/>
  <c r="AN82" i="114"/>
  <c r="AM82" i="114"/>
  <c r="AL82" i="114"/>
  <c r="AK82" i="114"/>
  <c r="AJ82" i="114"/>
  <c r="AI82" i="114"/>
  <c r="AH82" i="114"/>
  <c r="S82" i="114"/>
  <c r="AS81" i="114"/>
  <c r="AR81" i="114"/>
  <c r="AQ81" i="114"/>
  <c r="AP81" i="114"/>
  <c r="AO81" i="114"/>
  <c r="AN81" i="114"/>
  <c r="AM81" i="114"/>
  <c r="AL81" i="114"/>
  <c r="AK81" i="114"/>
  <c r="AJ81" i="114"/>
  <c r="AI81" i="114"/>
  <c r="AH81" i="114"/>
  <c r="S81" i="114"/>
  <c r="AS80" i="114"/>
  <c r="AR80" i="114"/>
  <c r="AQ80" i="114"/>
  <c r="AP80" i="114"/>
  <c r="AO80" i="114"/>
  <c r="AN80" i="114"/>
  <c r="AM80" i="114"/>
  <c r="AL80" i="114"/>
  <c r="AK80" i="114"/>
  <c r="AJ80" i="114"/>
  <c r="AI80" i="114"/>
  <c r="AH80" i="114"/>
  <c r="S80" i="114"/>
  <c r="AS79" i="114"/>
  <c r="AR79" i="114"/>
  <c r="AQ79" i="114"/>
  <c r="AP79" i="114"/>
  <c r="AO79" i="114"/>
  <c r="AN79" i="114"/>
  <c r="AM79" i="114"/>
  <c r="AL79" i="114"/>
  <c r="AK79" i="114"/>
  <c r="AJ79" i="114"/>
  <c r="AI79" i="114"/>
  <c r="AH79" i="114"/>
  <c r="S79" i="114"/>
  <c r="AS78" i="114"/>
  <c r="AR78" i="114"/>
  <c r="AQ78" i="114"/>
  <c r="AP78" i="114"/>
  <c r="AO78" i="114"/>
  <c r="AN78" i="114"/>
  <c r="AM78" i="114"/>
  <c r="AL78" i="114"/>
  <c r="AK78" i="114"/>
  <c r="AJ78" i="114"/>
  <c r="AI78" i="114"/>
  <c r="AH78" i="114"/>
  <c r="S78" i="114"/>
  <c r="AS77" i="114"/>
  <c r="AR77" i="114"/>
  <c r="AQ77" i="114"/>
  <c r="AP77" i="114"/>
  <c r="AO77" i="114"/>
  <c r="AN77" i="114"/>
  <c r="AM77" i="114"/>
  <c r="AL77" i="114"/>
  <c r="AK77" i="114"/>
  <c r="AJ77" i="114"/>
  <c r="AI77" i="114"/>
  <c r="AH77" i="114"/>
  <c r="S77" i="114"/>
  <c r="AS76" i="114"/>
  <c r="AR76" i="114"/>
  <c r="AQ76" i="114"/>
  <c r="AP76" i="114"/>
  <c r="AO76" i="114"/>
  <c r="AN76" i="114"/>
  <c r="AM76" i="114"/>
  <c r="AL76" i="114"/>
  <c r="AK76" i="114"/>
  <c r="AJ76" i="114"/>
  <c r="AI76" i="114"/>
  <c r="AH76" i="114"/>
  <c r="S76" i="114"/>
  <c r="AS75" i="114"/>
  <c r="AR75" i="114"/>
  <c r="AQ75" i="114"/>
  <c r="AP75" i="114"/>
  <c r="AO75" i="114"/>
  <c r="AN75" i="114"/>
  <c r="AM75" i="114"/>
  <c r="AL75" i="114"/>
  <c r="AK75" i="114"/>
  <c r="AJ75" i="114"/>
  <c r="AI75" i="114"/>
  <c r="AH75" i="114"/>
  <c r="S75" i="114"/>
  <c r="AS74" i="114"/>
  <c r="AR74" i="114"/>
  <c r="AQ74" i="114"/>
  <c r="AP74" i="114"/>
  <c r="AO74" i="114"/>
  <c r="AN74" i="114"/>
  <c r="AM74" i="114"/>
  <c r="AL74" i="114"/>
  <c r="AK74" i="114"/>
  <c r="AJ74" i="114"/>
  <c r="AI74" i="114"/>
  <c r="AH74" i="114"/>
  <c r="S74" i="114"/>
  <c r="AS73" i="114"/>
  <c r="AR73" i="114"/>
  <c r="AQ73" i="114"/>
  <c r="AP73" i="114"/>
  <c r="AO73" i="114"/>
  <c r="AN73" i="114"/>
  <c r="AM73" i="114"/>
  <c r="AL73" i="114"/>
  <c r="AK73" i="114"/>
  <c r="AJ73" i="114"/>
  <c r="AI73" i="114"/>
  <c r="AH73" i="114"/>
  <c r="S73" i="114"/>
  <c r="AS72" i="114"/>
  <c r="AR72" i="114"/>
  <c r="AQ72" i="114"/>
  <c r="AP72" i="114"/>
  <c r="AO72" i="114"/>
  <c r="AN72" i="114"/>
  <c r="AM72" i="114"/>
  <c r="AL72" i="114"/>
  <c r="AK72" i="114"/>
  <c r="AJ72" i="114"/>
  <c r="AI72" i="114"/>
  <c r="AH72" i="114"/>
  <c r="S72" i="114"/>
  <c r="AS71" i="114"/>
  <c r="AR71" i="114"/>
  <c r="AQ71" i="114"/>
  <c r="AP71" i="114"/>
  <c r="AO71" i="114"/>
  <c r="AN71" i="114"/>
  <c r="AM71" i="114"/>
  <c r="AL71" i="114"/>
  <c r="AK71" i="114"/>
  <c r="AJ71" i="114"/>
  <c r="AI71" i="114"/>
  <c r="AH71" i="114"/>
  <c r="S71" i="114"/>
  <c r="AS70" i="114"/>
  <c r="AR70" i="114"/>
  <c r="AQ70" i="114"/>
  <c r="AP70" i="114"/>
  <c r="AO70" i="114"/>
  <c r="AN70" i="114"/>
  <c r="AM70" i="114"/>
  <c r="AL70" i="114"/>
  <c r="AK70" i="114"/>
  <c r="AJ70" i="114"/>
  <c r="AI70" i="114"/>
  <c r="AH70" i="114"/>
  <c r="S70" i="114"/>
  <c r="AS69" i="114"/>
  <c r="AR69" i="114"/>
  <c r="AQ69" i="114"/>
  <c r="AP69" i="114"/>
  <c r="AO69" i="114"/>
  <c r="AN69" i="114"/>
  <c r="AM69" i="114"/>
  <c r="AL69" i="114"/>
  <c r="AK69" i="114"/>
  <c r="AJ69" i="114"/>
  <c r="AI69" i="114"/>
  <c r="AH69" i="114"/>
  <c r="S69" i="114"/>
  <c r="AS68" i="114"/>
  <c r="AR68" i="114"/>
  <c r="AQ68" i="114"/>
  <c r="AP68" i="114"/>
  <c r="AO68" i="114"/>
  <c r="AN68" i="114"/>
  <c r="AM68" i="114"/>
  <c r="AL68" i="114"/>
  <c r="AK68" i="114"/>
  <c r="AJ68" i="114"/>
  <c r="AI68" i="114"/>
  <c r="AH68" i="114"/>
  <c r="S68" i="114"/>
  <c r="AS67" i="114"/>
  <c r="AR67" i="114"/>
  <c r="AQ67" i="114"/>
  <c r="AP67" i="114"/>
  <c r="AO67" i="114"/>
  <c r="AN67" i="114"/>
  <c r="AM67" i="114"/>
  <c r="AL67" i="114"/>
  <c r="AK67" i="114"/>
  <c r="AJ67" i="114"/>
  <c r="AI67" i="114"/>
  <c r="AH67" i="114"/>
  <c r="S67" i="114"/>
  <c r="AS66" i="114"/>
  <c r="AR66" i="114"/>
  <c r="AQ66" i="114"/>
  <c r="AP66" i="114"/>
  <c r="AO66" i="114"/>
  <c r="AN66" i="114"/>
  <c r="AM66" i="114"/>
  <c r="AL66" i="114"/>
  <c r="AK66" i="114"/>
  <c r="AJ66" i="114"/>
  <c r="AI66" i="114"/>
  <c r="AH66" i="114"/>
  <c r="S66" i="114"/>
  <c r="AS65" i="114"/>
  <c r="AR65" i="114"/>
  <c r="AQ65" i="114"/>
  <c r="AP65" i="114"/>
  <c r="AO65" i="114"/>
  <c r="AN65" i="114"/>
  <c r="AM65" i="114"/>
  <c r="AL65" i="114"/>
  <c r="AK65" i="114"/>
  <c r="AJ65" i="114"/>
  <c r="AI65" i="114"/>
  <c r="AH65" i="114"/>
  <c r="S65" i="114"/>
  <c r="AS64" i="114"/>
  <c r="AR64" i="114"/>
  <c r="AQ64" i="114"/>
  <c r="AP64" i="114"/>
  <c r="AO64" i="114"/>
  <c r="AN64" i="114"/>
  <c r="AM64" i="114"/>
  <c r="AL64" i="114"/>
  <c r="AK64" i="114"/>
  <c r="AJ64" i="114"/>
  <c r="AI64" i="114"/>
  <c r="AH64" i="114"/>
  <c r="S64" i="114"/>
  <c r="AS63" i="114"/>
  <c r="AR63" i="114"/>
  <c r="AQ63" i="114"/>
  <c r="AP63" i="114"/>
  <c r="AO63" i="114"/>
  <c r="AN63" i="114"/>
  <c r="AM63" i="114"/>
  <c r="AL63" i="114"/>
  <c r="AK63" i="114"/>
  <c r="AJ63" i="114"/>
  <c r="AI63" i="114"/>
  <c r="AH63" i="114"/>
  <c r="S63" i="114"/>
  <c r="AS62" i="114"/>
  <c r="AR62" i="114"/>
  <c r="AQ62" i="114"/>
  <c r="AP62" i="114"/>
  <c r="AO62" i="114"/>
  <c r="AN62" i="114"/>
  <c r="AM62" i="114"/>
  <c r="AL62" i="114"/>
  <c r="AK62" i="114"/>
  <c r="AJ62" i="114"/>
  <c r="AI62" i="114"/>
  <c r="AH62" i="114"/>
  <c r="S62" i="114"/>
  <c r="AS61" i="114"/>
  <c r="AR61" i="114"/>
  <c r="AQ61" i="114"/>
  <c r="AP61" i="114"/>
  <c r="AO61" i="114"/>
  <c r="AN61" i="114"/>
  <c r="AM61" i="114"/>
  <c r="AL61" i="114"/>
  <c r="AK61" i="114"/>
  <c r="AJ61" i="114"/>
  <c r="AI61" i="114"/>
  <c r="AH61" i="114"/>
  <c r="S61" i="114"/>
  <c r="AS60" i="114"/>
  <c r="AR60" i="114"/>
  <c r="AQ60" i="114"/>
  <c r="AP60" i="114"/>
  <c r="AO60" i="114"/>
  <c r="AN60" i="114"/>
  <c r="AM60" i="114"/>
  <c r="AL60" i="114"/>
  <c r="AK60" i="114"/>
  <c r="AJ60" i="114"/>
  <c r="AI60" i="114"/>
  <c r="AH60" i="114"/>
  <c r="S60" i="114"/>
  <c r="AS59" i="114"/>
  <c r="AR59" i="114"/>
  <c r="AQ59" i="114"/>
  <c r="AP59" i="114"/>
  <c r="AO59" i="114"/>
  <c r="AN59" i="114"/>
  <c r="AM59" i="114"/>
  <c r="AL59" i="114"/>
  <c r="AK59" i="114"/>
  <c r="AJ59" i="114"/>
  <c r="AI59" i="114"/>
  <c r="AH59" i="114"/>
  <c r="S59" i="114"/>
  <c r="AS58" i="114"/>
  <c r="AR58" i="114"/>
  <c r="AQ58" i="114"/>
  <c r="AP58" i="114"/>
  <c r="AO58" i="114"/>
  <c r="AN58" i="114"/>
  <c r="AM58" i="114"/>
  <c r="AL58" i="114"/>
  <c r="AK58" i="114"/>
  <c r="AJ58" i="114"/>
  <c r="AI58" i="114"/>
  <c r="AH58" i="114"/>
  <c r="S58" i="114"/>
  <c r="AS57" i="114"/>
  <c r="AR57" i="114"/>
  <c r="AQ57" i="114"/>
  <c r="AP57" i="114"/>
  <c r="AO57" i="114"/>
  <c r="AN57" i="114"/>
  <c r="AM57" i="114"/>
  <c r="AL57" i="114"/>
  <c r="AK57" i="114"/>
  <c r="AJ57" i="114"/>
  <c r="AI57" i="114"/>
  <c r="AH57" i="114"/>
  <c r="S57" i="114"/>
  <c r="AS56" i="114"/>
  <c r="AR56" i="114"/>
  <c r="AQ56" i="114"/>
  <c r="AP56" i="114"/>
  <c r="AO56" i="114"/>
  <c r="AN56" i="114"/>
  <c r="AM56" i="114"/>
  <c r="AL56" i="114"/>
  <c r="AK56" i="114"/>
  <c r="AJ56" i="114"/>
  <c r="AI56" i="114"/>
  <c r="AH56" i="114"/>
  <c r="S56" i="114"/>
  <c r="AS55" i="114"/>
  <c r="AR55" i="114"/>
  <c r="AQ55" i="114"/>
  <c r="AP55" i="114"/>
  <c r="AO55" i="114"/>
  <c r="AN55" i="114"/>
  <c r="AM55" i="114"/>
  <c r="AL55" i="114"/>
  <c r="AK55" i="114"/>
  <c r="AJ55" i="114"/>
  <c r="AI55" i="114"/>
  <c r="AH55" i="114"/>
  <c r="S55" i="114"/>
  <c r="AS54" i="114"/>
  <c r="AR54" i="114"/>
  <c r="AQ54" i="114"/>
  <c r="AP54" i="114"/>
  <c r="AO54" i="114"/>
  <c r="AN54" i="114"/>
  <c r="AM54" i="114"/>
  <c r="AL54" i="114"/>
  <c r="AK54" i="114"/>
  <c r="AJ54" i="114"/>
  <c r="AI54" i="114"/>
  <c r="AH54" i="114"/>
  <c r="S54" i="114"/>
  <c r="AS53" i="114"/>
  <c r="AR53" i="114"/>
  <c r="AQ53" i="114"/>
  <c r="AP53" i="114"/>
  <c r="AO53" i="114"/>
  <c r="AN53" i="114"/>
  <c r="AM53" i="114"/>
  <c r="AL53" i="114"/>
  <c r="AK53" i="114"/>
  <c r="AJ53" i="114"/>
  <c r="AI53" i="114"/>
  <c r="AH53" i="114"/>
  <c r="S53" i="114"/>
  <c r="AS52" i="114"/>
  <c r="AR52" i="114"/>
  <c r="AQ52" i="114"/>
  <c r="AP52" i="114"/>
  <c r="AO52" i="114"/>
  <c r="AN52" i="114"/>
  <c r="AM52" i="114"/>
  <c r="AL52" i="114"/>
  <c r="AK52" i="114"/>
  <c r="AJ52" i="114"/>
  <c r="AI52" i="114"/>
  <c r="AH52" i="114"/>
  <c r="S52" i="114"/>
  <c r="AS51" i="114"/>
  <c r="AR51" i="114"/>
  <c r="AQ51" i="114"/>
  <c r="AP51" i="114"/>
  <c r="AO51" i="114"/>
  <c r="AN51" i="114"/>
  <c r="AM51" i="114"/>
  <c r="AL51" i="114"/>
  <c r="AK51" i="114"/>
  <c r="AJ51" i="114"/>
  <c r="AI51" i="114"/>
  <c r="AH51" i="114"/>
  <c r="S51" i="114"/>
  <c r="AS50" i="114"/>
  <c r="AR50" i="114"/>
  <c r="AQ50" i="114"/>
  <c r="AP50" i="114"/>
  <c r="AO50" i="114"/>
  <c r="AN50" i="114"/>
  <c r="AM50" i="114"/>
  <c r="AL50" i="114"/>
  <c r="AK50" i="114"/>
  <c r="AJ50" i="114"/>
  <c r="AI50" i="114"/>
  <c r="AH50" i="114"/>
  <c r="S50" i="114"/>
  <c r="AS49" i="114"/>
  <c r="AR49" i="114"/>
  <c r="AQ49" i="114"/>
  <c r="AP49" i="114"/>
  <c r="AO49" i="114"/>
  <c r="AN49" i="114"/>
  <c r="AM49" i="114"/>
  <c r="AL49" i="114"/>
  <c r="AK49" i="114"/>
  <c r="AJ49" i="114"/>
  <c r="AI49" i="114"/>
  <c r="AH49" i="114"/>
  <c r="S49" i="114"/>
  <c r="AS48" i="114"/>
  <c r="AR48" i="114"/>
  <c r="AQ48" i="114"/>
  <c r="AP48" i="114"/>
  <c r="AO48" i="114"/>
  <c r="AN48" i="114"/>
  <c r="AM48" i="114"/>
  <c r="AL48" i="114"/>
  <c r="AK48" i="114"/>
  <c r="AJ48" i="114"/>
  <c r="AI48" i="114"/>
  <c r="AH48" i="114"/>
  <c r="S48" i="114"/>
  <c r="AS47" i="114"/>
  <c r="AR47" i="114"/>
  <c r="AQ47" i="114"/>
  <c r="AP47" i="114"/>
  <c r="AO47" i="114"/>
  <c r="AN47" i="114"/>
  <c r="AM47" i="114"/>
  <c r="AL47" i="114"/>
  <c r="AK47" i="114"/>
  <c r="AJ47" i="114"/>
  <c r="AI47" i="114"/>
  <c r="AH47" i="114"/>
  <c r="S47" i="114"/>
  <c r="AS46" i="114"/>
  <c r="AR46" i="114"/>
  <c r="AQ46" i="114"/>
  <c r="AP46" i="114"/>
  <c r="AO46" i="114"/>
  <c r="AN46" i="114"/>
  <c r="AM46" i="114"/>
  <c r="AL46" i="114"/>
  <c r="AK46" i="114"/>
  <c r="AJ46" i="114"/>
  <c r="AI46" i="114"/>
  <c r="AH46" i="114"/>
  <c r="S46" i="114"/>
  <c r="AS45" i="114"/>
  <c r="AR45" i="114"/>
  <c r="AQ45" i="114"/>
  <c r="AP45" i="114"/>
  <c r="AO45" i="114"/>
  <c r="AN45" i="114"/>
  <c r="AM45" i="114"/>
  <c r="AL45" i="114"/>
  <c r="AK45" i="114"/>
  <c r="AJ45" i="114"/>
  <c r="AI45" i="114"/>
  <c r="AH45" i="114"/>
  <c r="S45" i="114"/>
  <c r="AS44" i="114"/>
  <c r="AR44" i="114"/>
  <c r="AQ44" i="114"/>
  <c r="AP44" i="114"/>
  <c r="AO44" i="114"/>
  <c r="AN44" i="114"/>
  <c r="AM44" i="114"/>
  <c r="AL44" i="114"/>
  <c r="AK44" i="114"/>
  <c r="AJ44" i="114"/>
  <c r="AI44" i="114"/>
  <c r="AH44" i="114"/>
  <c r="S44" i="114"/>
  <c r="AS43" i="114"/>
  <c r="AR43" i="114"/>
  <c r="AQ43" i="114"/>
  <c r="AP43" i="114"/>
  <c r="AO43" i="114"/>
  <c r="AN43" i="114"/>
  <c r="AM43" i="114"/>
  <c r="AL43" i="114"/>
  <c r="AK43" i="114"/>
  <c r="AJ43" i="114"/>
  <c r="AI43" i="114"/>
  <c r="AH43" i="114"/>
  <c r="S43" i="114"/>
  <c r="AS42" i="114"/>
  <c r="AR42" i="114"/>
  <c r="AQ42" i="114"/>
  <c r="AP42" i="114"/>
  <c r="AO42" i="114"/>
  <c r="AN42" i="114"/>
  <c r="AM42" i="114"/>
  <c r="AL42" i="114"/>
  <c r="AK42" i="114"/>
  <c r="AJ42" i="114"/>
  <c r="AI42" i="114"/>
  <c r="AH42" i="114"/>
  <c r="S42" i="114"/>
  <c r="AS41" i="114"/>
  <c r="AR41" i="114"/>
  <c r="AQ41" i="114"/>
  <c r="AP41" i="114"/>
  <c r="AO41" i="114"/>
  <c r="AN41" i="114"/>
  <c r="AM41" i="114"/>
  <c r="AL41" i="114"/>
  <c r="AK41" i="114"/>
  <c r="AJ41" i="114"/>
  <c r="AI41" i="114"/>
  <c r="AH41" i="114"/>
  <c r="S41" i="114"/>
  <c r="AS40" i="114"/>
  <c r="AR40" i="114"/>
  <c r="AQ40" i="114"/>
  <c r="AP40" i="114"/>
  <c r="AO40" i="114"/>
  <c r="AN40" i="114"/>
  <c r="AM40" i="114"/>
  <c r="AL40" i="114"/>
  <c r="AK40" i="114"/>
  <c r="AJ40" i="114"/>
  <c r="AI40" i="114"/>
  <c r="AH40" i="114"/>
  <c r="S40" i="114"/>
  <c r="AS39" i="114"/>
  <c r="AR39" i="114"/>
  <c r="AQ39" i="114"/>
  <c r="AP39" i="114"/>
  <c r="AO39" i="114"/>
  <c r="AN39" i="114"/>
  <c r="AM39" i="114"/>
  <c r="AL39" i="114"/>
  <c r="AK39" i="114"/>
  <c r="AJ39" i="114"/>
  <c r="AI39" i="114"/>
  <c r="AH39" i="114"/>
  <c r="S39" i="114"/>
  <c r="AS38" i="114"/>
  <c r="AR38" i="114"/>
  <c r="AQ38" i="114"/>
  <c r="AP38" i="114"/>
  <c r="AO38" i="114"/>
  <c r="AN38" i="114"/>
  <c r="AM38" i="114"/>
  <c r="AL38" i="114"/>
  <c r="AK38" i="114"/>
  <c r="AJ38" i="114"/>
  <c r="AI38" i="114"/>
  <c r="AH38" i="114"/>
  <c r="S38" i="114"/>
  <c r="AS37" i="114"/>
  <c r="AR37" i="114"/>
  <c r="AQ37" i="114"/>
  <c r="AP37" i="114"/>
  <c r="AO37" i="114"/>
  <c r="AN37" i="114"/>
  <c r="AM37" i="114"/>
  <c r="AL37" i="114"/>
  <c r="AK37" i="114"/>
  <c r="AJ37" i="114"/>
  <c r="AI37" i="114"/>
  <c r="AH37" i="114"/>
  <c r="S37" i="114"/>
  <c r="AS36" i="114"/>
  <c r="AR36" i="114"/>
  <c r="AQ36" i="114"/>
  <c r="AP36" i="114"/>
  <c r="AO36" i="114"/>
  <c r="AN36" i="114"/>
  <c r="AM36" i="114"/>
  <c r="AL36" i="114"/>
  <c r="AK36" i="114"/>
  <c r="AJ36" i="114"/>
  <c r="AI36" i="114"/>
  <c r="AH36" i="114"/>
  <c r="S36" i="114"/>
  <c r="AS35" i="114"/>
  <c r="AR35" i="114"/>
  <c r="AQ35" i="114"/>
  <c r="AP35" i="114"/>
  <c r="AO35" i="114"/>
  <c r="AN35" i="114"/>
  <c r="AM35" i="114"/>
  <c r="AL35" i="114"/>
  <c r="AK35" i="114"/>
  <c r="AJ35" i="114"/>
  <c r="AI35" i="114"/>
  <c r="AH35" i="114"/>
  <c r="S35" i="114"/>
  <c r="AS34" i="114"/>
  <c r="AR34" i="114"/>
  <c r="AQ34" i="114"/>
  <c r="AP34" i="114"/>
  <c r="AO34" i="114"/>
  <c r="AN34" i="114"/>
  <c r="AM34" i="114"/>
  <c r="AL34" i="114"/>
  <c r="AK34" i="114"/>
  <c r="AJ34" i="114"/>
  <c r="AI34" i="114"/>
  <c r="AH34" i="114"/>
  <c r="S34" i="114"/>
  <c r="AS33" i="114"/>
  <c r="AR33" i="114"/>
  <c r="AQ33" i="114"/>
  <c r="AP33" i="114"/>
  <c r="AO33" i="114"/>
  <c r="AN33" i="114"/>
  <c r="AM33" i="114"/>
  <c r="AL33" i="114"/>
  <c r="AK33" i="114"/>
  <c r="AJ33" i="114"/>
  <c r="AI33" i="114"/>
  <c r="AH33" i="114"/>
  <c r="S33" i="114"/>
  <c r="AS32" i="114"/>
  <c r="AR32" i="114"/>
  <c r="AQ32" i="114"/>
  <c r="AP32" i="114"/>
  <c r="AO32" i="114"/>
  <c r="AN32" i="114"/>
  <c r="AM32" i="114"/>
  <c r="AL32" i="114"/>
  <c r="AK32" i="114"/>
  <c r="AJ32" i="114"/>
  <c r="AI32" i="114"/>
  <c r="AH32" i="114"/>
  <c r="S32" i="114"/>
  <c r="AS31" i="114"/>
  <c r="AR31" i="114"/>
  <c r="AQ31" i="114"/>
  <c r="AP31" i="114"/>
  <c r="AO31" i="114"/>
  <c r="AN31" i="114"/>
  <c r="AM31" i="114"/>
  <c r="AL31" i="114"/>
  <c r="AK31" i="114"/>
  <c r="AJ31" i="114"/>
  <c r="AI31" i="114"/>
  <c r="AH31" i="114"/>
  <c r="S31" i="114"/>
  <c r="AS30" i="114"/>
  <c r="AR30" i="114"/>
  <c r="AQ30" i="114"/>
  <c r="AP30" i="114"/>
  <c r="AO30" i="114"/>
  <c r="AN30" i="114"/>
  <c r="AM30" i="114"/>
  <c r="AL30" i="114"/>
  <c r="AK30" i="114"/>
  <c r="AJ30" i="114"/>
  <c r="AI30" i="114"/>
  <c r="AH30" i="114"/>
  <c r="S30" i="114"/>
  <c r="AS29" i="114"/>
  <c r="AR29" i="114"/>
  <c r="AQ29" i="114"/>
  <c r="AP29" i="114"/>
  <c r="AO29" i="114"/>
  <c r="AN29" i="114"/>
  <c r="AM29" i="114"/>
  <c r="AL29" i="114"/>
  <c r="AK29" i="114"/>
  <c r="AJ29" i="114"/>
  <c r="AI29" i="114"/>
  <c r="AH29" i="114"/>
  <c r="S29" i="114"/>
  <c r="AS28" i="114"/>
  <c r="AR28" i="114"/>
  <c r="AQ28" i="114"/>
  <c r="AP28" i="114"/>
  <c r="AO28" i="114"/>
  <c r="AN28" i="114"/>
  <c r="AM28" i="114"/>
  <c r="AL28" i="114"/>
  <c r="AK28" i="114"/>
  <c r="AJ28" i="114"/>
  <c r="AI28" i="114"/>
  <c r="AH28" i="114"/>
  <c r="S28" i="114"/>
  <c r="AS27" i="114"/>
  <c r="AR27" i="114"/>
  <c r="AQ27" i="114"/>
  <c r="AP27" i="114"/>
  <c r="AO27" i="114"/>
  <c r="AN27" i="114"/>
  <c r="AM27" i="114"/>
  <c r="AL27" i="114"/>
  <c r="AK27" i="114"/>
  <c r="AJ27" i="114"/>
  <c r="AI27" i="114"/>
  <c r="AH27" i="114"/>
  <c r="S27" i="114"/>
  <c r="AS26" i="114"/>
  <c r="AR26" i="114"/>
  <c r="AQ26" i="114"/>
  <c r="AP26" i="114"/>
  <c r="AO26" i="114"/>
  <c r="AN26" i="114"/>
  <c r="AM26" i="114"/>
  <c r="AL26" i="114"/>
  <c r="AK26" i="114"/>
  <c r="AJ26" i="114"/>
  <c r="AI26" i="114"/>
  <c r="AH26" i="114"/>
  <c r="S26" i="114"/>
  <c r="AS25" i="114"/>
  <c r="AR25" i="114"/>
  <c r="AQ25" i="114"/>
  <c r="AP25" i="114"/>
  <c r="AO25" i="114"/>
  <c r="AN25" i="114"/>
  <c r="AM25" i="114"/>
  <c r="AL25" i="114"/>
  <c r="AK25" i="114"/>
  <c r="AJ25" i="114"/>
  <c r="AI25" i="114"/>
  <c r="AH25" i="114"/>
  <c r="S25" i="114"/>
  <c r="AS24" i="114"/>
  <c r="AR24" i="114"/>
  <c r="AQ24" i="114"/>
  <c r="AP24" i="114"/>
  <c r="AO24" i="114"/>
  <c r="AN24" i="114"/>
  <c r="AM24" i="114"/>
  <c r="AL24" i="114"/>
  <c r="AK24" i="114"/>
  <c r="AJ24" i="114"/>
  <c r="AI24" i="114"/>
  <c r="AH24" i="114"/>
  <c r="S24" i="114"/>
  <c r="AS23" i="114"/>
  <c r="AR23" i="114"/>
  <c r="AQ23" i="114"/>
  <c r="AP23" i="114"/>
  <c r="AO23" i="114"/>
  <c r="AN23" i="114"/>
  <c r="AM23" i="114"/>
  <c r="AL23" i="114"/>
  <c r="AK23" i="114"/>
  <c r="AJ23" i="114"/>
  <c r="AI23" i="114"/>
  <c r="AH23" i="114"/>
  <c r="S23" i="114"/>
  <c r="AS22" i="114"/>
  <c r="AR22" i="114"/>
  <c r="AQ22" i="114"/>
  <c r="AP22" i="114"/>
  <c r="AO22" i="114"/>
  <c r="AN22" i="114"/>
  <c r="AM22" i="114"/>
  <c r="AL22" i="114"/>
  <c r="AK22" i="114"/>
  <c r="AJ22" i="114"/>
  <c r="AI22" i="114"/>
  <c r="AH22" i="114"/>
  <c r="S22" i="114"/>
  <c r="AS21" i="114"/>
  <c r="AR21" i="114"/>
  <c r="AQ21" i="114"/>
  <c r="AP21" i="114"/>
  <c r="AO21" i="114"/>
  <c r="AN21" i="114"/>
  <c r="AM21" i="114"/>
  <c r="AL21" i="114"/>
  <c r="AK21" i="114"/>
  <c r="AJ21" i="114"/>
  <c r="AI21" i="114"/>
  <c r="AH21" i="114"/>
  <c r="S21" i="114"/>
  <c r="AS20" i="114"/>
  <c r="AR20" i="114"/>
  <c r="AQ20" i="114"/>
  <c r="AP20" i="114"/>
  <c r="AO20" i="114"/>
  <c r="AN20" i="114"/>
  <c r="AM20" i="114"/>
  <c r="AL20" i="114"/>
  <c r="AK20" i="114"/>
  <c r="AJ20" i="114"/>
  <c r="AI20" i="114"/>
  <c r="AH20" i="114"/>
  <c r="S20" i="114"/>
  <c r="AS19" i="114"/>
  <c r="AR19" i="114"/>
  <c r="AQ19" i="114"/>
  <c r="AP19" i="114"/>
  <c r="AO19" i="114"/>
  <c r="AN19" i="114"/>
  <c r="AM19" i="114"/>
  <c r="AL19" i="114"/>
  <c r="AK19" i="114"/>
  <c r="AJ19" i="114"/>
  <c r="AI19" i="114"/>
  <c r="AH19" i="114"/>
  <c r="S19" i="114"/>
  <c r="AS18" i="114"/>
  <c r="AR18" i="114"/>
  <c r="AQ18" i="114"/>
  <c r="AP18" i="114"/>
  <c r="AO18" i="114"/>
  <c r="AN18" i="114"/>
  <c r="AM18" i="114"/>
  <c r="AL18" i="114"/>
  <c r="AK18" i="114"/>
  <c r="AJ18" i="114"/>
  <c r="AI18" i="114"/>
  <c r="AH18" i="114"/>
  <c r="S18" i="114"/>
  <c r="AS17" i="114"/>
  <c r="AR17" i="114"/>
  <c r="AQ17" i="114"/>
  <c r="AP17" i="114"/>
  <c r="AO17" i="114"/>
  <c r="AN17" i="114"/>
  <c r="AM17" i="114"/>
  <c r="AL17" i="114"/>
  <c r="AK17" i="114"/>
  <c r="AJ17" i="114"/>
  <c r="AI17" i="114"/>
  <c r="AH17" i="114"/>
  <c r="S17" i="114"/>
  <c r="AS16" i="114"/>
  <c r="AR16" i="114"/>
  <c r="AQ16" i="114"/>
  <c r="AP16" i="114"/>
  <c r="AO16" i="114"/>
  <c r="AN16" i="114"/>
  <c r="AM16" i="114"/>
  <c r="AL16" i="114"/>
  <c r="AK16" i="114"/>
  <c r="AJ16" i="114"/>
  <c r="AI16" i="114"/>
  <c r="AH16" i="114"/>
  <c r="S16" i="114"/>
  <c r="AS15" i="114"/>
  <c r="AR15" i="114"/>
  <c r="AQ15" i="114"/>
  <c r="AP15" i="114"/>
  <c r="AO15" i="114"/>
  <c r="AN15" i="114"/>
  <c r="AM15" i="114"/>
  <c r="AL15" i="114"/>
  <c r="AK15" i="114"/>
  <c r="AJ15" i="114"/>
  <c r="AI15" i="114"/>
  <c r="AH15" i="114"/>
  <c r="S15" i="114"/>
  <c r="AS14" i="114"/>
  <c r="AR14" i="114"/>
  <c r="AQ14" i="114"/>
  <c r="AP14" i="114"/>
  <c r="AO14" i="114"/>
  <c r="AN14" i="114"/>
  <c r="AM14" i="114"/>
  <c r="AL14" i="114"/>
  <c r="AK14" i="114"/>
  <c r="AJ14" i="114"/>
  <c r="AI14" i="114"/>
  <c r="AH14" i="114"/>
  <c r="S14" i="114"/>
  <c r="AS13" i="114"/>
  <c r="AR13" i="114"/>
  <c r="AQ13" i="114"/>
  <c r="AP13" i="114"/>
  <c r="AO13" i="114"/>
  <c r="AN13" i="114"/>
  <c r="AM13" i="114"/>
  <c r="AL13" i="114"/>
  <c r="AK13" i="114"/>
  <c r="AJ13" i="114"/>
  <c r="AI13" i="114"/>
  <c r="AH13" i="114"/>
  <c r="S13" i="114"/>
  <c r="AS12" i="114"/>
  <c r="AR12" i="114"/>
  <c r="AQ12" i="114"/>
  <c r="AP12" i="114"/>
  <c r="AO12" i="114"/>
  <c r="AN12" i="114"/>
  <c r="AM12" i="114"/>
  <c r="AL12" i="114"/>
  <c r="AK12" i="114"/>
  <c r="AJ12" i="114"/>
  <c r="AI12" i="114"/>
  <c r="AH12" i="114"/>
  <c r="S12" i="114"/>
  <c r="AS11" i="114"/>
  <c r="AR11" i="114"/>
  <c r="AQ11" i="114"/>
  <c r="AP11" i="114"/>
  <c r="AO11" i="114"/>
  <c r="AN11" i="114"/>
  <c r="AM11" i="114"/>
  <c r="AL11" i="114"/>
  <c r="AK11" i="114"/>
  <c r="AJ11" i="114"/>
  <c r="AI11" i="114"/>
  <c r="AH11" i="114"/>
  <c r="S11" i="114"/>
  <c r="AS10" i="114"/>
  <c r="AR10" i="114"/>
  <c r="AQ10" i="114"/>
  <c r="AP10" i="114"/>
  <c r="AO10" i="114"/>
  <c r="AN10" i="114"/>
  <c r="AM10" i="114"/>
  <c r="AL10" i="114"/>
  <c r="AK10" i="114"/>
  <c r="AJ10" i="114"/>
  <c r="AI10" i="114"/>
  <c r="AH10" i="114"/>
  <c r="S10" i="114"/>
  <c r="AS9" i="114"/>
  <c r="AR9" i="114"/>
  <c r="AQ9" i="114"/>
  <c r="AP9" i="114"/>
  <c r="AO9" i="114"/>
  <c r="AN9" i="114"/>
  <c r="AM9" i="114"/>
  <c r="AL9" i="114"/>
  <c r="AK9" i="114"/>
  <c r="AJ9" i="114"/>
  <c r="AI9" i="114"/>
  <c r="AH9" i="114"/>
  <c r="S9" i="114"/>
  <c r="AS8" i="114"/>
  <c r="AR8" i="114"/>
  <c r="AQ8" i="114"/>
  <c r="AP8" i="114"/>
  <c r="AO8" i="114"/>
  <c r="AN8" i="114"/>
  <c r="AM8" i="114"/>
  <c r="AL8" i="114"/>
  <c r="AK8" i="114"/>
  <c r="AJ8" i="114"/>
  <c r="AI8" i="114"/>
  <c r="AH8" i="114"/>
  <c r="S8" i="114"/>
  <c r="AS7" i="114"/>
  <c r="AR7" i="114"/>
  <c r="AQ7" i="114"/>
  <c r="AP7" i="114"/>
  <c r="AO7" i="114"/>
  <c r="AN7" i="114"/>
  <c r="AM7" i="114"/>
  <c r="AL7" i="114"/>
  <c r="AK7" i="114"/>
  <c r="AJ7" i="114"/>
  <c r="AI7" i="114"/>
  <c r="AH7" i="114"/>
  <c r="S7" i="114"/>
  <c r="AS6" i="114"/>
  <c r="AR6" i="114"/>
  <c r="AQ6" i="114"/>
  <c r="AP6" i="114"/>
  <c r="AO6" i="114"/>
  <c r="AN6" i="114"/>
  <c r="AM6" i="114"/>
  <c r="AL6" i="114"/>
  <c r="AK6" i="114"/>
  <c r="AJ6" i="114"/>
  <c r="AI6" i="114"/>
  <c r="AH6" i="114"/>
  <c r="S6" i="114"/>
  <c r="AS5" i="114"/>
  <c r="AR5" i="114"/>
  <c r="AQ5" i="114"/>
  <c r="AP5" i="114"/>
  <c r="AO5" i="114"/>
  <c r="AN5" i="114"/>
  <c r="AM5" i="114"/>
  <c r="AL5" i="114"/>
  <c r="AK5" i="114"/>
  <c r="AJ5" i="114"/>
  <c r="AI5" i="114"/>
  <c r="AH5" i="114"/>
  <c r="S5" i="114"/>
  <c r="AS4" i="114"/>
  <c r="AR4" i="114"/>
  <c r="AQ4" i="114"/>
  <c r="AP4" i="114"/>
  <c r="AO4" i="114"/>
  <c r="AN4" i="114"/>
  <c r="AM4" i="114"/>
  <c r="AL4" i="114"/>
  <c r="AK4" i="114"/>
  <c r="AJ4" i="114"/>
  <c r="AI4" i="114"/>
  <c r="AH4" i="114"/>
  <c r="S4" i="114"/>
  <c r="AS102" i="113"/>
  <c r="AR102" i="113"/>
  <c r="AQ102" i="113"/>
  <c r="AP102" i="113"/>
  <c r="AO102" i="113"/>
  <c r="AN102" i="113"/>
  <c r="AM102" i="113"/>
  <c r="AL102" i="113"/>
  <c r="AK102" i="113"/>
  <c r="AJ102" i="113"/>
  <c r="AI102" i="113"/>
  <c r="AH102" i="113"/>
  <c r="AS101" i="113"/>
  <c r="AR101" i="113"/>
  <c r="AQ101" i="113"/>
  <c r="AP101" i="113"/>
  <c r="AO101" i="113"/>
  <c r="AN101" i="113"/>
  <c r="AM101" i="113"/>
  <c r="AL101" i="113"/>
  <c r="AK101" i="113"/>
  <c r="AJ101" i="113"/>
  <c r="AI101" i="113"/>
  <c r="AH101" i="113"/>
  <c r="AS100" i="113"/>
  <c r="AR100" i="113"/>
  <c r="AQ100" i="113"/>
  <c r="AP100" i="113"/>
  <c r="AO100" i="113"/>
  <c r="AN100" i="113"/>
  <c r="AM100" i="113"/>
  <c r="AL100" i="113"/>
  <c r="AK100" i="113"/>
  <c r="AJ100" i="113"/>
  <c r="AI100" i="113"/>
  <c r="AH100" i="113"/>
  <c r="AS99" i="113"/>
  <c r="AR99" i="113"/>
  <c r="AQ99" i="113"/>
  <c r="AP99" i="113"/>
  <c r="AO99" i="113"/>
  <c r="AN99" i="113"/>
  <c r="AM99" i="113"/>
  <c r="AL99" i="113"/>
  <c r="AK99" i="113"/>
  <c r="AJ99" i="113"/>
  <c r="AI99" i="113"/>
  <c r="AH99" i="113"/>
  <c r="AS98" i="113"/>
  <c r="AR98" i="113"/>
  <c r="AQ98" i="113"/>
  <c r="AP98" i="113"/>
  <c r="AO98" i="113"/>
  <c r="AN98" i="113"/>
  <c r="AM98" i="113"/>
  <c r="AL98" i="113"/>
  <c r="AK98" i="113"/>
  <c r="AJ98" i="113"/>
  <c r="AI98" i="113"/>
  <c r="AH98" i="113"/>
  <c r="AS97" i="113"/>
  <c r="AR97" i="113"/>
  <c r="AQ97" i="113"/>
  <c r="AP97" i="113"/>
  <c r="AO97" i="113"/>
  <c r="AN97" i="113"/>
  <c r="AM97" i="113"/>
  <c r="AL97" i="113"/>
  <c r="AK97" i="113"/>
  <c r="AJ97" i="113"/>
  <c r="AI97" i="113"/>
  <c r="AH97" i="113"/>
  <c r="AS96" i="113"/>
  <c r="AR96" i="113"/>
  <c r="AQ96" i="113"/>
  <c r="AP96" i="113"/>
  <c r="AO96" i="113"/>
  <c r="AN96" i="113"/>
  <c r="AM96" i="113"/>
  <c r="AL96" i="113"/>
  <c r="AK96" i="113"/>
  <c r="AJ96" i="113"/>
  <c r="AI96" i="113"/>
  <c r="AH96" i="113"/>
  <c r="AS95" i="113"/>
  <c r="AR95" i="113"/>
  <c r="AQ95" i="113"/>
  <c r="AP95" i="113"/>
  <c r="AO95" i="113"/>
  <c r="AN95" i="113"/>
  <c r="AM95" i="113"/>
  <c r="AL95" i="113"/>
  <c r="AK95" i="113"/>
  <c r="AJ95" i="113"/>
  <c r="AI95" i="113"/>
  <c r="AH95" i="113"/>
  <c r="AS94" i="113"/>
  <c r="AR94" i="113"/>
  <c r="AQ94" i="113"/>
  <c r="AP94" i="113"/>
  <c r="AO94" i="113"/>
  <c r="AN94" i="113"/>
  <c r="AM94" i="113"/>
  <c r="AL94" i="113"/>
  <c r="AK94" i="113"/>
  <c r="AJ94" i="113"/>
  <c r="AI94" i="113"/>
  <c r="AH94" i="113"/>
  <c r="AS93" i="113"/>
  <c r="AR93" i="113"/>
  <c r="AQ93" i="113"/>
  <c r="AP93" i="113"/>
  <c r="AO93" i="113"/>
  <c r="AN93" i="113"/>
  <c r="AM93" i="113"/>
  <c r="AL93" i="113"/>
  <c r="AK93" i="113"/>
  <c r="AJ93" i="113"/>
  <c r="AI93" i="113"/>
  <c r="AH93" i="113"/>
  <c r="AS92" i="113"/>
  <c r="AR92" i="113"/>
  <c r="AQ92" i="113"/>
  <c r="AP92" i="113"/>
  <c r="AO92" i="113"/>
  <c r="AN92" i="113"/>
  <c r="AM92" i="113"/>
  <c r="AL92" i="113"/>
  <c r="AK92" i="113"/>
  <c r="AJ92" i="113"/>
  <c r="AI92" i="113"/>
  <c r="AH92" i="113"/>
  <c r="AS91" i="113"/>
  <c r="AR91" i="113"/>
  <c r="AQ91" i="113"/>
  <c r="AP91" i="113"/>
  <c r="AO91" i="113"/>
  <c r="AN91" i="113"/>
  <c r="AM91" i="113"/>
  <c r="AL91" i="113"/>
  <c r="AK91" i="113"/>
  <c r="AJ91" i="113"/>
  <c r="AI91" i="113"/>
  <c r="AH91" i="113"/>
  <c r="AS90" i="113"/>
  <c r="AR90" i="113"/>
  <c r="AQ90" i="113"/>
  <c r="AP90" i="113"/>
  <c r="AO90" i="113"/>
  <c r="AN90" i="113"/>
  <c r="AM90" i="113"/>
  <c r="AL90" i="113"/>
  <c r="AK90" i="113"/>
  <c r="AJ90" i="113"/>
  <c r="AI90" i="113"/>
  <c r="AH90" i="113"/>
  <c r="AS89" i="113"/>
  <c r="AR89" i="113"/>
  <c r="AQ89" i="113"/>
  <c r="AP89" i="113"/>
  <c r="AO89" i="113"/>
  <c r="AN89" i="113"/>
  <c r="AM89" i="113"/>
  <c r="AL89" i="113"/>
  <c r="AK89" i="113"/>
  <c r="AJ89" i="113"/>
  <c r="AI89" i="113"/>
  <c r="AH89" i="113"/>
  <c r="S89" i="113"/>
  <c r="AS88" i="113"/>
  <c r="AR88" i="113"/>
  <c r="AQ88" i="113"/>
  <c r="AP88" i="113"/>
  <c r="AO88" i="113"/>
  <c r="AN88" i="113"/>
  <c r="AM88" i="113"/>
  <c r="AL88" i="113"/>
  <c r="AK88" i="113"/>
  <c r="AJ88" i="113"/>
  <c r="AI88" i="113"/>
  <c r="AH88" i="113"/>
  <c r="S88" i="113"/>
  <c r="AS87" i="113"/>
  <c r="AR87" i="113"/>
  <c r="AQ87" i="113"/>
  <c r="AP87" i="113"/>
  <c r="AO87" i="113"/>
  <c r="AN87" i="113"/>
  <c r="AM87" i="113"/>
  <c r="AL87" i="113"/>
  <c r="AK87" i="113"/>
  <c r="AJ87" i="113"/>
  <c r="AI87" i="113"/>
  <c r="AH87" i="113"/>
  <c r="S87" i="113"/>
  <c r="AS86" i="113"/>
  <c r="AR86" i="113"/>
  <c r="AQ86" i="113"/>
  <c r="AP86" i="113"/>
  <c r="AO86" i="113"/>
  <c r="AN86" i="113"/>
  <c r="AM86" i="113"/>
  <c r="AL86" i="113"/>
  <c r="AK86" i="113"/>
  <c r="AJ86" i="113"/>
  <c r="AI86" i="113"/>
  <c r="AH86" i="113"/>
  <c r="S86" i="113"/>
  <c r="AS85" i="113"/>
  <c r="AR85" i="113"/>
  <c r="AQ85" i="113"/>
  <c r="AP85" i="113"/>
  <c r="AO85" i="113"/>
  <c r="AN85" i="113"/>
  <c r="AM85" i="113"/>
  <c r="AL85" i="113"/>
  <c r="AK85" i="113"/>
  <c r="AJ85" i="113"/>
  <c r="AI85" i="113"/>
  <c r="AH85" i="113"/>
  <c r="S85" i="113"/>
  <c r="AS84" i="113"/>
  <c r="AR84" i="113"/>
  <c r="AQ84" i="113"/>
  <c r="AP84" i="113"/>
  <c r="AO84" i="113"/>
  <c r="AN84" i="113"/>
  <c r="AM84" i="113"/>
  <c r="AL84" i="113"/>
  <c r="AK84" i="113"/>
  <c r="AJ84" i="113"/>
  <c r="AI84" i="113"/>
  <c r="AH84" i="113"/>
  <c r="S84" i="113"/>
  <c r="AS83" i="113"/>
  <c r="AR83" i="113"/>
  <c r="AQ83" i="113"/>
  <c r="AP83" i="113"/>
  <c r="AO83" i="113"/>
  <c r="AN83" i="113"/>
  <c r="AM83" i="113"/>
  <c r="AL83" i="113"/>
  <c r="AK83" i="113"/>
  <c r="AJ83" i="113"/>
  <c r="AI83" i="113"/>
  <c r="AH83" i="113"/>
  <c r="S83" i="113"/>
  <c r="AS82" i="113"/>
  <c r="AR82" i="113"/>
  <c r="AQ82" i="113"/>
  <c r="AP82" i="113"/>
  <c r="AO82" i="113"/>
  <c r="AN82" i="113"/>
  <c r="AM82" i="113"/>
  <c r="AL82" i="113"/>
  <c r="AK82" i="113"/>
  <c r="AJ82" i="113"/>
  <c r="AI82" i="113"/>
  <c r="AH82" i="113"/>
  <c r="S82" i="113"/>
  <c r="AS81" i="113"/>
  <c r="AR81" i="113"/>
  <c r="AQ81" i="113"/>
  <c r="AP81" i="113"/>
  <c r="AO81" i="113"/>
  <c r="AN81" i="113"/>
  <c r="AM81" i="113"/>
  <c r="AL81" i="113"/>
  <c r="AK81" i="113"/>
  <c r="AJ81" i="113"/>
  <c r="AI81" i="113"/>
  <c r="AH81" i="113"/>
  <c r="S81" i="113"/>
  <c r="AS80" i="113"/>
  <c r="AR80" i="113"/>
  <c r="AQ80" i="113"/>
  <c r="AP80" i="113"/>
  <c r="AO80" i="113"/>
  <c r="AN80" i="113"/>
  <c r="AM80" i="113"/>
  <c r="AL80" i="113"/>
  <c r="AK80" i="113"/>
  <c r="AJ80" i="113"/>
  <c r="AI80" i="113"/>
  <c r="AH80" i="113"/>
  <c r="S80" i="113"/>
  <c r="AS79" i="113"/>
  <c r="AR79" i="113"/>
  <c r="AQ79" i="113"/>
  <c r="AP79" i="113"/>
  <c r="AO79" i="113"/>
  <c r="AN79" i="113"/>
  <c r="AM79" i="113"/>
  <c r="AL79" i="113"/>
  <c r="AK79" i="113"/>
  <c r="AJ79" i="113"/>
  <c r="AI79" i="113"/>
  <c r="AH79" i="113"/>
  <c r="S79" i="113"/>
  <c r="AS78" i="113"/>
  <c r="AR78" i="113"/>
  <c r="AQ78" i="113"/>
  <c r="AP78" i="113"/>
  <c r="AO78" i="113"/>
  <c r="AN78" i="113"/>
  <c r="AM78" i="113"/>
  <c r="AL78" i="113"/>
  <c r="AK78" i="113"/>
  <c r="AJ78" i="113"/>
  <c r="AI78" i="113"/>
  <c r="AH78" i="113"/>
  <c r="S78" i="113"/>
  <c r="AS77" i="113"/>
  <c r="AR77" i="113"/>
  <c r="AQ77" i="113"/>
  <c r="AP77" i="113"/>
  <c r="AO77" i="113"/>
  <c r="AN77" i="113"/>
  <c r="AM77" i="113"/>
  <c r="AL77" i="113"/>
  <c r="AK77" i="113"/>
  <c r="AJ77" i="113"/>
  <c r="AI77" i="113"/>
  <c r="AH77" i="113"/>
  <c r="S77" i="113"/>
  <c r="AS76" i="113"/>
  <c r="AR76" i="113"/>
  <c r="AQ76" i="113"/>
  <c r="AP76" i="113"/>
  <c r="AO76" i="113"/>
  <c r="AN76" i="113"/>
  <c r="AM76" i="113"/>
  <c r="AL76" i="113"/>
  <c r="AK76" i="113"/>
  <c r="AJ76" i="113"/>
  <c r="AI76" i="113"/>
  <c r="AH76" i="113"/>
  <c r="S76" i="113"/>
  <c r="AS75" i="113"/>
  <c r="AR75" i="113"/>
  <c r="AQ75" i="113"/>
  <c r="AP75" i="113"/>
  <c r="AO75" i="113"/>
  <c r="AN75" i="113"/>
  <c r="AM75" i="113"/>
  <c r="AL75" i="113"/>
  <c r="AK75" i="113"/>
  <c r="AJ75" i="113"/>
  <c r="AI75" i="113"/>
  <c r="AH75" i="113"/>
  <c r="S75" i="113"/>
  <c r="AS74" i="113"/>
  <c r="AR74" i="113"/>
  <c r="AQ74" i="113"/>
  <c r="AP74" i="113"/>
  <c r="AO74" i="113"/>
  <c r="AN74" i="113"/>
  <c r="AM74" i="113"/>
  <c r="AL74" i="113"/>
  <c r="AK74" i="113"/>
  <c r="AJ74" i="113"/>
  <c r="AI74" i="113"/>
  <c r="AH74" i="113"/>
  <c r="S74" i="113"/>
  <c r="AS73" i="113"/>
  <c r="AR73" i="113"/>
  <c r="AQ73" i="113"/>
  <c r="AP73" i="113"/>
  <c r="AO73" i="113"/>
  <c r="AN73" i="113"/>
  <c r="AM73" i="113"/>
  <c r="AL73" i="113"/>
  <c r="AK73" i="113"/>
  <c r="AJ73" i="113"/>
  <c r="AI73" i="113"/>
  <c r="AH73" i="113"/>
  <c r="S73" i="113"/>
  <c r="AS72" i="113"/>
  <c r="AR72" i="113"/>
  <c r="AQ72" i="113"/>
  <c r="AP72" i="113"/>
  <c r="AO72" i="113"/>
  <c r="AN72" i="113"/>
  <c r="AM72" i="113"/>
  <c r="AL72" i="113"/>
  <c r="AK72" i="113"/>
  <c r="AJ72" i="113"/>
  <c r="AI72" i="113"/>
  <c r="AH72" i="113"/>
  <c r="S72" i="113"/>
  <c r="AS71" i="113"/>
  <c r="AR71" i="113"/>
  <c r="AQ71" i="113"/>
  <c r="AP71" i="113"/>
  <c r="AO71" i="113"/>
  <c r="AN71" i="113"/>
  <c r="AM71" i="113"/>
  <c r="AL71" i="113"/>
  <c r="AK71" i="113"/>
  <c r="AJ71" i="113"/>
  <c r="AI71" i="113"/>
  <c r="AH71" i="113"/>
  <c r="S71" i="113"/>
  <c r="AS70" i="113"/>
  <c r="AR70" i="113"/>
  <c r="AQ70" i="113"/>
  <c r="AP70" i="113"/>
  <c r="AO70" i="113"/>
  <c r="AN70" i="113"/>
  <c r="AM70" i="113"/>
  <c r="AL70" i="113"/>
  <c r="AK70" i="113"/>
  <c r="AJ70" i="113"/>
  <c r="AI70" i="113"/>
  <c r="AH70" i="113"/>
  <c r="S70" i="113"/>
  <c r="AS69" i="113"/>
  <c r="AR69" i="113"/>
  <c r="AQ69" i="113"/>
  <c r="AP69" i="113"/>
  <c r="AO69" i="113"/>
  <c r="AN69" i="113"/>
  <c r="AM69" i="113"/>
  <c r="AL69" i="113"/>
  <c r="AK69" i="113"/>
  <c r="AJ69" i="113"/>
  <c r="AI69" i="113"/>
  <c r="AH69" i="113"/>
  <c r="S69" i="113"/>
  <c r="AS68" i="113"/>
  <c r="AR68" i="113"/>
  <c r="AQ68" i="113"/>
  <c r="AP68" i="113"/>
  <c r="AO68" i="113"/>
  <c r="AN68" i="113"/>
  <c r="AM68" i="113"/>
  <c r="AL68" i="113"/>
  <c r="AK68" i="113"/>
  <c r="AJ68" i="113"/>
  <c r="AI68" i="113"/>
  <c r="AH68" i="113"/>
  <c r="S68" i="113"/>
  <c r="AS67" i="113"/>
  <c r="AR67" i="113"/>
  <c r="AQ67" i="113"/>
  <c r="AP67" i="113"/>
  <c r="AO67" i="113"/>
  <c r="AN67" i="113"/>
  <c r="AM67" i="113"/>
  <c r="AL67" i="113"/>
  <c r="AK67" i="113"/>
  <c r="AJ67" i="113"/>
  <c r="AI67" i="113"/>
  <c r="AH67" i="113"/>
  <c r="S67" i="113"/>
  <c r="AS66" i="113"/>
  <c r="AR66" i="113"/>
  <c r="AQ66" i="113"/>
  <c r="AP66" i="113"/>
  <c r="AO66" i="113"/>
  <c r="AN66" i="113"/>
  <c r="AM66" i="113"/>
  <c r="AL66" i="113"/>
  <c r="AK66" i="113"/>
  <c r="AJ66" i="113"/>
  <c r="AI66" i="113"/>
  <c r="AH66" i="113"/>
  <c r="S66" i="113"/>
  <c r="AS65" i="113"/>
  <c r="AR65" i="113"/>
  <c r="AQ65" i="113"/>
  <c r="AP65" i="113"/>
  <c r="AO65" i="113"/>
  <c r="AN65" i="113"/>
  <c r="AM65" i="113"/>
  <c r="AL65" i="113"/>
  <c r="AK65" i="113"/>
  <c r="AJ65" i="113"/>
  <c r="AI65" i="113"/>
  <c r="AH65" i="113"/>
  <c r="S65" i="113"/>
  <c r="AS64" i="113"/>
  <c r="AR64" i="113"/>
  <c r="AQ64" i="113"/>
  <c r="AP64" i="113"/>
  <c r="AO64" i="113"/>
  <c r="AN64" i="113"/>
  <c r="AM64" i="113"/>
  <c r="AL64" i="113"/>
  <c r="AK64" i="113"/>
  <c r="AJ64" i="113"/>
  <c r="AI64" i="113"/>
  <c r="AH64" i="113"/>
  <c r="S64" i="113"/>
  <c r="AS63" i="113"/>
  <c r="AR63" i="113"/>
  <c r="AQ63" i="113"/>
  <c r="AP63" i="113"/>
  <c r="AO63" i="113"/>
  <c r="AN63" i="113"/>
  <c r="AM63" i="113"/>
  <c r="AL63" i="113"/>
  <c r="AK63" i="113"/>
  <c r="AJ63" i="113"/>
  <c r="AI63" i="113"/>
  <c r="AH63" i="113"/>
  <c r="S63" i="113"/>
  <c r="AS62" i="113"/>
  <c r="AR62" i="113"/>
  <c r="AQ62" i="113"/>
  <c r="AP62" i="113"/>
  <c r="AO62" i="113"/>
  <c r="AN62" i="113"/>
  <c r="AM62" i="113"/>
  <c r="AL62" i="113"/>
  <c r="AK62" i="113"/>
  <c r="AJ62" i="113"/>
  <c r="AI62" i="113"/>
  <c r="AH62" i="113"/>
  <c r="S62" i="113"/>
  <c r="AS61" i="113"/>
  <c r="AR61" i="113"/>
  <c r="AQ61" i="113"/>
  <c r="AP61" i="113"/>
  <c r="AO61" i="113"/>
  <c r="AN61" i="113"/>
  <c r="AM61" i="113"/>
  <c r="AL61" i="113"/>
  <c r="AK61" i="113"/>
  <c r="AJ61" i="113"/>
  <c r="AI61" i="113"/>
  <c r="AH61" i="113"/>
  <c r="S61" i="113"/>
  <c r="AS60" i="113"/>
  <c r="AR60" i="113"/>
  <c r="AQ60" i="113"/>
  <c r="AP60" i="113"/>
  <c r="AO60" i="113"/>
  <c r="AN60" i="113"/>
  <c r="AM60" i="113"/>
  <c r="AL60" i="113"/>
  <c r="AK60" i="113"/>
  <c r="AJ60" i="113"/>
  <c r="AI60" i="113"/>
  <c r="AH60" i="113"/>
  <c r="S60" i="113"/>
  <c r="AS59" i="113"/>
  <c r="AR59" i="113"/>
  <c r="AQ59" i="113"/>
  <c r="AP59" i="113"/>
  <c r="AO59" i="113"/>
  <c r="AN59" i="113"/>
  <c r="AM59" i="113"/>
  <c r="AL59" i="113"/>
  <c r="AK59" i="113"/>
  <c r="AJ59" i="113"/>
  <c r="AI59" i="113"/>
  <c r="AH59" i="113"/>
  <c r="S59" i="113"/>
  <c r="AS58" i="113"/>
  <c r="AR58" i="113"/>
  <c r="AQ58" i="113"/>
  <c r="AP58" i="113"/>
  <c r="AO58" i="113"/>
  <c r="AN58" i="113"/>
  <c r="AM58" i="113"/>
  <c r="AL58" i="113"/>
  <c r="AK58" i="113"/>
  <c r="AJ58" i="113"/>
  <c r="AI58" i="113"/>
  <c r="AH58" i="113"/>
  <c r="S58" i="113"/>
  <c r="AS57" i="113"/>
  <c r="AR57" i="113"/>
  <c r="AQ57" i="113"/>
  <c r="AP57" i="113"/>
  <c r="AO57" i="113"/>
  <c r="AN57" i="113"/>
  <c r="AM57" i="113"/>
  <c r="AL57" i="113"/>
  <c r="AK57" i="113"/>
  <c r="AJ57" i="113"/>
  <c r="AI57" i="113"/>
  <c r="AH57" i="113"/>
  <c r="S57" i="113"/>
  <c r="AS56" i="113"/>
  <c r="AR56" i="113"/>
  <c r="AQ56" i="113"/>
  <c r="AP56" i="113"/>
  <c r="AO56" i="113"/>
  <c r="AN56" i="113"/>
  <c r="AM56" i="113"/>
  <c r="AL56" i="113"/>
  <c r="AK56" i="113"/>
  <c r="AJ56" i="113"/>
  <c r="AI56" i="113"/>
  <c r="AH56" i="113"/>
  <c r="S56" i="113"/>
  <c r="AS55" i="113"/>
  <c r="AR55" i="113"/>
  <c r="AQ55" i="113"/>
  <c r="AP55" i="113"/>
  <c r="AO55" i="113"/>
  <c r="AN55" i="113"/>
  <c r="AM55" i="113"/>
  <c r="AL55" i="113"/>
  <c r="AK55" i="113"/>
  <c r="AJ55" i="113"/>
  <c r="AI55" i="113"/>
  <c r="AH55" i="113"/>
  <c r="S55" i="113"/>
  <c r="AS54" i="113"/>
  <c r="AR54" i="113"/>
  <c r="AQ54" i="113"/>
  <c r="AP54" i="113"/>
  <c r="AO54" i="113"/>
  <c r="AN54" i="113"/>
  <c r="AM54" i="113"/>
  <c r="AL54" i="113"/>
  <c r="AK54" i="113"/>
  <c r="AJ54" i="113"/>
  <c r="AI54" i="113"/>
  <c r="AH54" i="113"/>
  <c r="S54" i="113"/>
  <c r="AS53" i="113"/>
  <c r="AR53" i="113"/>
  <c r="AQ53" i="113"/>
  <c r="AP53" i="113"/>
  <c r="AO53" i="113"/>
  <c r="AN53" i="113"/>
  <c r="AM53" i="113"/>
  <c r="AL53" i="113"/>
  <c r="AK53" i="113"/>
  <c r="AJ53" i="113"/>
  <c r="AI53" i="113"/>
  <c r="AH53" i="113"/>
  <c r="S53" i="113"/>
  <c r="AS52" i="113"/>
  <c r="AR52" i="113"/>
  <c r="AQ52" i="113"/>
  <c r="AP52" i="113"/>
  <c r="AO52" i="113"/>
  <c r="AN52" i="113"/>
  <c r="AM52" i="113"/>
  <c r="AL52" i="113"/>
  <c r="AK52" i="113"/>
  <c r="AJ52" i="113"/>
  <c r="AI52" i="113"/>
  <c r="AH52" i="113"/>
  <c r="S52" i="113"/>
  <c r="AS51" i="113"/>
  <c r="AR51" i="113"/>
  <c r="AQ51" i="113"/>
  <c r="AP51" i="113"/>
  <c r="AO51" i="113"/>
  <c r="AN51" i="113"/>
  <c r="AM51" i="113"/>
  <c r="AL51" i="113"/>
  <c r="AK51" i="113"/>
  <c r="AJ51" i="113"/>
  <c r="AI51" i="113"/>
  <c r="AH51" i="113"/>
  <c r="S51" i="113"/>
  <c r="AS50" i="113"/>
  <c r="AR50" i="113"/>
  <c r="AQ50" i="113"/>
  <c r="AP50" i="113"/>
  <c r="AO50" i="113"/>
  <c r="AN50" i="113"/>
  <c r="AM50" i="113"/>
  <c r="AL50" i="113"/>
  <c r="AK50" i="113"/>
  <c r="AJ50" i="113"/>
  <c r="AI50" i="113"/>
  <c r="AH50" i="113"/>
  <c r="S50" i="113"/>
  <c r="AS49" i="113"/>
  <c r="AR49" i="113"/>
  <c r="AQ49" i="113"/>
  <c r="AP49" i="113"/>
  <c r="AO49" i="113"/>
  <c r="AN49" i="113"/>
  <c r="AM49" i="113"/>
  <c r="AL49" i="113"/>
  <c r="AK49" i="113"/>
  <c r="AJ49" i="113"/>
  <c r="AI49" i="113"/>
  <c r="AH49" i="113"/>
  <c r="S49" i="113"/>
  <c r="AS48" i="113"/>
  <c r="AR48" i="113"/>
  <c r="AQ48" i="113"/>
  <c r="AP48" i="113"/>
  <c r="AO48" i="113"/>
  <c r="AN48" i="113"/>
  <c r="AM48" i="113"/>
  <c r="AL48" i="113"/>
  <c r="AK48" i="113"/>
  <c r="AJ48" i="113"/>
  <c r="AI48" i="113"/>
  <c r="AH48" i="113"/>
  <c r="S48" i="113"/>
  <c r="AS47" i="113"/>
  <c r="AR47" i="113"/>
  <c r="AQ47" i="113"/>
  <c r="AP47" i="113"/>
  <c r="AO47" i="113"/>
  <c r="AN47" i="113"/>
  <c r="AM47" i="113"/>
  <c r="AL47" i="113"/>
  <c r="AK47" i="113"/>
  <c r="AJ47" i="113"/>
  <c r="AI47" i="113"/>
  <c r="AH47" i="113"/>
  <c r="S47" i="113"/>
  <c r="AS46" i="113"/>
  <c r="AR46" i="113"/>
  <c r="AQ46" i="113"/>
  <c r="AP46" i="113"/>
  <c r="AO46" i="113"/>
  <c r="AN46" i="113"/>
  <c r="AM46" i="113"/>
  <c r="AL46" i="113"/>
  <c r="AK46" i="113"/>
  <c r="AJ46" i="113"/>
  <c r="AI46" i="113"/>
  <c r="AH46" i="113"/>
  <c r="S46" i="113"/>
  <c r="AS45" i="113"/>
  <c r="AR45" i="113"/>
  <c r="AQ45" i="113"/>
  <c r="AP45" i="113"/>
  <c r="AO45" i="113"/>
  <c r="AN45" i="113"/>
  <c r="AM45" i="113"/>
  <c r="AL45" i="113"/>
  <c r="AK45" i="113"/>
  <c r="AJ45" i="113"/>
  <c r="AI45" i="113"/>
  <c r="AH45" i="113"/>
  <c r="S45" i="113"/>
  <c r="AS44" i="113"/>
  <c r="AR44" i="113"/>
  <c r="AQ44" i="113"/>
  <c r="AP44" i="113"/>
  <c r="AO44" i="113"/>
  <c r="AN44" i="113"/>
  <c r="AM44" i="113"/>
  <c r="AL44" i="113"/>
  <c r="AK44" i="113"/>
  <c r="AJ44" i="113"/>
  <c r="AI44" i="113"/>
  <c r="AH44" i="113"/>
  <c r="S44" i="113"/>
  <c r="AS43" i="113"/>
  <c r="AR43" i="113"/>
  <c r="AQ43" i="113"/>
  <c r="AP43" i="113"/>
  <c r="AO43" i="113"/>
  <c r="AN43" i="113"/>
  <c r="AM43" i="113"/>
  <c r="AL43" i="113"/>
  <c r="AK43" i="113"/>
  <c r="AJ43" i="113"/>
  <c r="AI43" i="113"/>
  <c r="AH43" i="113"/>
  <c r="S43" i="113"/>
  <c r="AS42" i="113"/>
  <c r="AR42" i="113"/>
  <c r="AQ42" i="113"/>
  <c r="AP42" i="113"/>
  <c r="AO42" i="113"/>
  <c r="AN42" i="113"/>
  <c r="AM42" i="113"/>
  <c r="AL42" i="113"/>
  <c r="AK42" i="113"/>
  <c r="AJ42" i="113"/>
  <c r="AI42" i="113"/>
  <c r="AH42" i="113"/>
  <c r="S42" i="113"/>
  <c r="AS41" i="113"/>
  <c r="AR41" i="113"/>
  <c r="AQ41" i="113"/>
  <c r="AP41" i="113"/>
  <c r="AO41" i="113"/>
  <c r="AN41" i="113"/>
  <c r="AM41" i="113"/>
  <c r="AL41" i="113"/>
  <c r="AK41" i="113"/>
  <c r="AJ41" i="113"/>
  <c r="AI41" i="113"/>
  <c r="AH41" i="113"/>
  <c r="S41" i="113"/>
  <c r="AS40" i="113"/>
  <c r="AR40" i="113"/>
  <c r="AQ40" i="113"/>
  <c r="AP40" i="113"/>
  <c r="AO40" i="113"/>
  <c r="AN40" i="113"/>
  <c r="AM40" i="113"/>
  <c r="AL40" i="113"/>
  <c r="AK40" i="113"/>
  <c r="AJ40" i="113"/>
  <c r="AI40" i="113"/>
  <c r="AH40" i="113"/>
  <c r="S40" i="113"/>
  <c r="AS39" i="113"/>
  <c r="AR39" i="113"/>
  <c r="AQ39" i="113"/>
  <c r="AP39" i="113"/>
  <c r="AO39" i="113"/>
  <c r="AN39" i="113"/>
  <c r="AM39" i="113"/>
  <c r="AL39" i="113"/>
  <c r="AK39" i="113"/>
  <c r="AJ39" i="113"/>
  <c r="AI39" i="113"/>
  <c r="AH39" i="113"/>
  <c r="S39" i="113"/>
  <c r="AS38" i="113"/>
  <c r="AR38" i="113"/>
  <c r="AQ38" i="113"/>
  <c r="AP38" i="113"/>
  <c r="AO38" i="113"/>
  <c r="AN38" i="113"/>
  <c r="AM38" i="113"/>
  <c r="AL38" i="113"/>
  <c r="AK38" i="113"/>
  <c r="AJ38" i="113"/>
  <c r="AI38" i="113"/>
  <c r="AH38" i="113"/>
  <c r="S38" i="113"/>
  <c r="AS37" i="113"/>
  <c r="AR37" i="113"/>
  <c r="AQ37" i="113"/>
  <c r="AP37" i="113"/>
  <c r="AO37" i="113"/>
  <c r="AN37" i="113"/>
  <c r="AM37" i="113"/>
  <c r="AL37" i="113"/>
  <c r="AK37" i="113"/>
  <c r="AJ37" i="113"/>
  <c r="AI37" i="113"/>
  <c r="AH37" i="113"/>
  <c r="S37" i="113"/>
  <c r="AS36" i="113"/>
  <c r="AR36" i="113"/>
  <c r="AQ36" i="113"/>
  <c r="AP36" i="113"/>
  <c r="AO36" i="113"/>
  <c r="AN36" i="113"/>
  <c r="AM36" i="113"/>
  <c r="AL36" i="113"/>
  <c r="AK36" i="113"/>
  <c r="AJ36" i="113"/>
  <c r="AI36" i="113"/>
  <c r="AH36" i="113"/>
  <c r="S36" i="113"/>
  <c r="AS35" i="113"/>
  <c r="AR35" i="113"/>
  <c r="AQ35" i="113"/>
  <c r="AP35" i="113"/>
  <c r="AO35" i="113"/>
  <c r="AN35" i="113"/>
  <c r="AM35" i="113"/>
  <c r="AL35" i="113"/>
  <c r="AK35" i="113"/>
  <c r="AJ35" i="113"/>
  <c r="AI35" i="113"/>
  <c r="AH35" i="113"/>
  <c r="S35" i="113"/>
  <c r="AS34" i="113"/>
  <c r="AR34" i="113"/>
  <c r="AQ34" i="113"/>
  <c r="AP34" i="113"/>
  <c r="AO34" i="113"/>
  <c r="AN34" i="113"/>
  <c r="AM34" i="113"/>
  <c r="AL34" i="113"/>
  <c r="AK34" i="113"/>
  <c r="AJ34" i="113"/>
  <c r="AI34" i="113"/>
  <c r="AH34" i="113"/>
  <c r="S34" i="113"/>
  <c r="AS33" i="113"/>
  <c r="AR33" i="113"/>
  <c r="AQ33" i="113"/>
  <c r="AP33" i="113"/>
  <c r="AO33" i="113"/>
  <c r="AN33" i="113"/>
  <c r="AM33" i="113"/>
  <c r="AL33" i="113"/>
  <c r="AK33" i="113"/>
  <c r="AJ33" i="113"/>
  <c r="AI33" i="113"/>
  <c r="AH33" i="113"/>
  <c r="S33" i="113"/>
  <c r="AS32" i="113"/>
  <c r="AR32" i="113"/>
  <c r="AQ32" i="113"/>
  <c r="AP32" i="113"/>
  <c r="AO32" i="113"/>
  <c r="AN32" i="113"/>
  <c r="AM32" i="113"/>
  <c r="AL32" i="113"/>
  <c r="AK32" i="113"/>
  <c r="AJ32" i="113"/>
  <c r="AI32" i="113"/>
  <c r="AH32" i="113"/>
  <c r="S32" i="113"/>
  <c r="AS31" i="113"/>
  <c r="AR31" i="113"/>
  <c r="AQ31" i="113"/>
  <c r="AP31" i="113"/>
  <c r="AO31" i="113"/>
  <c r="AN31" i="113"/>
  <c r="AM31" i="113"/>
  <c r="AL31" i="113"/>
  <c r="AK31" i="113"/>
  <c r="AJ31" i="113"/>
  <c r="AI31" i="113"/>
  <c r="AH31" i="113"/>
  <c r="S31" i="113"/>
  <c r="AS30" i="113"/>
  <c r="AR30" i="113"/>
  <c r="AQ30" i="113"/>
  <c r="AP30" i="113"/>
  <c r="AO30" i="113"/>
  <c r="AN30" i="113"/>
  <c r="AM30" i="113"/>
  <c r="AL30" i="113"/>
  <c r="AK30" i="113"/>
  <c r="AJ30" i="113"/>
  <c r="AI30" i="113"/>
  <c r="AH30" i="113"/>
  <c r="S30" i="113"/>
  <c r="AS29" i="113"/>
  <c r="AR29" i="113"/>
  <c r="AQ29" i="113"/>
  <c r="AP29" i="113"/>
  <c r="AO29" i="113"/>
  <c r="AN29" i="113"/>
  <c r="AM29" i="113"/>
  <c r="AL29" i="113"/>
  <c r="AK29" i="113"/>
  <c r="AJ29" i="113"/>
  <c r="AI29" i="113"/>
  <c r="AH29" i="113"/>
  <c r="S29" i="113"/>
  <c r="AS28" i="113"/>
  <c r="AR28" i="113"/>
  <c r="AQ28" i="113"/>
  <c r="AP28" i="113"/>
  <c r="AO28" i="113"/>
  <c r="AN28" i="113"/>
  <c r="AM28" i="113"/>
  <c r="AL28" i="113"/>
  <c r="AK28" i="113"/>
  <c r="AJ28" i="113"/>
  <c r="AI28" i="113"/>
  <c r="AH28" i="113"/>
  <c r="S28" i="113"/>
  <c r="AS27" i="113"/>
  <c r="AR27" i="113"/>
  <c r="AQ27" i="113"/>
  <c r="AP27" i="113"/>
  <c r="AO27" i="113"/>
  <c r="AN27" i="113"/>
  <c r="AM27" i="113"/>
  <c r="AL27" i="113"/>
  <c r="AK27" i="113"/>
  <c r="AJ27" i="113"/>
  <c r="AI27" i="113"/>
  <c r="AH27" i="113"/>
  <c r="S27" i="113"/>
  <c r="AS26" i="113"/>
  <c r="AR26" i="113"/>
  <c r="AQ26" i="113"/>
  <c r="AP26" i="113"/>
  <c r="AO26" i="113"/>
  <c r="AN26" i="113"/>
  <c r="AM26" i="113"/>
  <c r="AL26" i="113"/>
  <c r="AK26" i="113"/>
  <c r="AJ26" i="113"/>
  <c r="AI26" i="113"/>
  <c r="AH26" i="113"/>
  <c r="S26" i="113"/>
  <c r="AS25" i="113"/>
  <c r="AR25" i="113"/>
  <c r="AQ25" i="113"/>
  <c r="AP25" i="113"/>
  <c r="AO25" i="113"/>
  <c r="AN25" i="113"/>
  <c r="AM25" i="113"/>
  <c r="AL25" i="113"/>
  <c r="AK25" i="113"/>
  <c r="AJ25" i="113"/>
  <c r="AI25" i="113"/>
  <c r="AH25" i="113"/>
  <c r="S25" i="113"/>
  <c r="AS24" i="113"/>
  <c r="AR24" i="113"/>
  <c r="AQ24" i="113"/>
  <c r="AP24" i="113"/>
  <c r="AO24" i="113"/>
  <c r="AN24" i="113"/>
  <c r="AM24" i="113"/>
  <c r="AL24" i="113"/>
  <c r="AK24" i="113"/>
  <c r="AJ24" i="113"/>
  <c r="AI24" i="113"/>
  <c r="AH24" i="113"/>
  <c r="S24" i="113"/>
  <c r="AS23" i="113"/>
  <c r="AR23" i="113"/>
  <c r="AQ23" i="113"/>
  <c r="AP23" i="113"/>
  <c r="AO23" i="113"/>
  <c r="AN23" i="113"/>
  <c r="AM23" i="113"/>
  <c r="AL23" i="113"/>
  <c r="AK23" i="113"/>
  <c r="AJ23" i="113"/>
  <c r="AI23" i="113"/>
  <c r="AH23" i="113"/>
  <c r="S23" i="113"/>
  <c r="AS22" i="113"/>
  <c r="AR22" i="113"/>
  <c r="AQ22" i="113"/>
  <c r="AP22" i="113"/>
  <c r="AO22" i="113"/>
  <c r="AN22" i="113"/>
  <c r="AM22" i="113"/>
  <c r="AL22" i="113"/>
  <c r="AK22" i="113"/>
  <c r="AJ22" i="113"/>
  <c r="AI22" i="113"/>
  <c r="AH22" i="113"/>
  <c r="S22" i="113"/>
  <c r="AS21" i="113"/>
  <c r="AR21" i="113"/>
  <c r="AQ21" i="113"/>
  <c r="AP21" i="113"/>
  <c r="AO21" i="113"/>
  <c r="AN21" i="113"/>
  <c r="AM21" i="113"/>
  <c r="AL21" i="113"/>
  <c r="AK21" i="113"/>
  <c r="AJ21" i="113"/>
  <c r="AI21" i="113"/>
  <c r="AH21" i="113"/>
  <c r="S21" i="113"/>
  <c r="AS20" i="113"/>
  <c r="AR20" i="113"/>
  <c r="AQ20" i="113"/>
  <c r="AP20" i="113"/>
  <c r="AO20" i="113"/>
  <c r="AN20" i="113"/>
  <c r="AM20" i="113"/>
  <c r="AL20" i="113"/>
  <c r="AK20" i="113"/>
  <c r="AJ20" i="113"/>
  <c r="AI20" i="113"/>
  <c r="AH20" i="113"/>
  <c r="S20" i="113"/>
  <c r="AS19" i="113"/>
  <c r="AR19" i="113"/>
  <c r="AQ19" i="113"/>
  <c r="AP19" i="113"/>
  <c r="AO19" i="113"/>
  <c r="AN19" i="113"/>
  <c r="AM19" i="113"/>
  <c r="AL19" i="113"/>
  <c r="AK19" i="113"/>
  <c r="AJ19" i="113"/>
  <c r="AI19" i="113"/>
  <c r="AH19" i="113"/>
  <c r="S19" i="113"/>
  <c r="AS18" i="113"/>
  <c r="AR18" i="113"/>
  <c r="AQ18" i="113"/>
  <c r="AP18" i="113"/>
  <c r="AO18" i="113"/>
  <c r="AN18" i="113"/>
  <c r="AM18" i="113"/>
  <c r="AL18" i="113"/>
  <c r="AK18" i="113"/>
  <c r="AJ18" i="113"/>
  <c r="AI18" i="113"/>
  <c r="AH18" i="113"/>
  <c r="S18" i="113"/>
  <c r="AS17" i="113"/>
  <c r="AR17" i="113"/>
  <c r="AQ17" i="113"/>
  <c r="AP17" i="113"/>
  <c r="AO17" i="113"/>
  <c r="AN17" i="113"/>
  <c r="AM17" i="113"/>
  <c r="AL17" i="113"/>
  <c r="AK17" i="113"/>
  <c r="AJ17" i="113"/>
  <c r="AI17" i="113"/>
  <c r="AH17" i="113"/>
  <c r="S17" i="113"/>
  <c r="AS16" i="113"/>
  <c r="AR16" i="113"/>
  <c r="AQ16" i="113"/>
  <c r="AP16" i="113"/>
  <c r="AO16" i="113"/>
  <c r="AN16" i="113"/>
  <c r="AM16" i="113"/>
  <c r="AL16" i="113"/>
  <c r="AK16" i="113"/>
  <c r="AJ16" i="113"/>
  <c r="AI16" i="113"/>
  <c r="AH16" i="113"/>
  <c r="S16" i="113"/>
  <c r="AS15" i="113"/>
  <c r="AR15" i="113"/>
  <c r="AQ15" i="113"/>
  <c r="AP15" i="113"/>
  <c r="AO15" i="113"/>
  <c r="AN15" i="113"/>
  <c r="AM15" i="113"/>
  <c r="AL15" i="113"/>
  <c r="AK15" i="113"/>
  <c r="AJ15" i="113"/>
  <c r="AI15" i="113"/>
  <c r="AH15" i="113"/>
  <c r="S15" i="113"/>
  <c r="AS14" i="113"/>
  <c r="AR14" i="113"/>
  <c r="AQ14" i="113"/>
  <c r="AP14" i="113"/>
  <c r="AO14" i="113"/>
  <c r="AN14" i="113"/>
  <c r="AM14" i="113"/>
  <c r="AL14" i="113"/>
  <c r="AK14" i="113"/>
  <c r="AJ14" i="113"/>
  <c r="AI14" i="113"/>
  <c r="AH14" i="113"/>
  <c r="S14" i="113"/>
  <c r="AS13" i="113"/>
  <c r="AR13" i="113"/>
  <c r="AQ13" i="113"/>
  <c r="AP13" i="113"/>
  <c r="AO13" i="113"/>
  <c r="AN13" i="113"/>
  <c r="AM13" i="113"/>
  <c r="AL13" i="113"/>
  <c r="AK13" i="113"/>
  <c r="AJ13" i="113"/>
  <c r="AI13" i="113"/>
  <c r="AH13" i="113"/>
  <c r="S13" i="113"/>
  <c r="AS12" i="113"/>
  <c r="AR12" i="113"/>
  <c r="AQ12" i="113"/>
  <c r="AP12" i="113"/>
  <c r="AO12" i="113"/>
  <c r="AN12" i="113"/>
  <c r="AM12" i="113"/>
  <c r="AL12" i="113"/>
  <c r="AK12" i="113"/>
  <c r="AJ12" i="113"/>
  <c r="AI12" i="113"/>
  <c r="AH12" i="113"/>
  <c r="S12" i="113"/>
  <c r="AS11" i="113"/>
  <c r="AR11" i="113"/>
  <c r="AQ11" i="113"/>
  <c r="AP11" i="113"/>
  <c r="AO11" i="113"/>
  <c r="AN11" i="113"/>
  <c r="AM11" i="113"/>
  <c r="AL11" i="113"/>
  <c r="AK11" i="113"/>
  <c r="AJ11" i="113"/>
  <c r="AI11" i="113"/>
  <c r="AH11" i="113"/>
  <c r="S11" i="113"/>
  <c r="AS10" i="113"/>
  <c r="AR10" i="113"/>
  <c r="AQ10" i="113"/>
  <c r="AP10" i="113"/>
  <c r="AO10" i="113"/>
  <c r="AN10" i="113"/>
  <c r="AM10" i="113"/>
  <c r="AL10" i="113"/>
  <c r="AK10" i="113"/>
  <c r="AJ10" i="113"/>
  <c r="AI10" i="113"/>
  <c r="AH10" i="113"/>
  <c r="S10" i="113"/>
  <c r="AS9" i="113"/>
  <c r="AR9" i="113"/>
  <c r="AQ9" i="113"/>
  <c r="AP9" i="113"/>
  <c r="AO9" i="113"/>
  <c r="AN9" i="113"/>
  <c r="AM9" i="113"/>
  <c r="AL9" i="113"/>
  <c r="AK9" i="113"/>
  <c r="AJ9" i="113"/>
  <c r="AI9" i="113"/>
  <c r="AH9" i="113"/>
  <c r="S9" i="113"/>
  <c r="AS8" i="113"/>
  <c r="AR8" i="113"/>
  <c r="AQ8" i="113"/>
  <c r="AP8" i="113"/>
  <c r="AO8" i="113"/>
  <c r="AN8" i="113"/>
  <c r="AM8" i="113"/>
  <c r="AL8" i="113"/>
  <c r="AK8" i="113"/>
  <c r="AJ8" i="113"/>
  <c r="AI8" i="113"/>
  <c r="AH8" i="113"/>
  <c r="S8" i="113"/>
  <c r="AS7" i="113"/>
  <c r="AR7" i="113"/>
  <c r="AQ7" i="113"/>
  <c r="AP7" i="113"/>
  <c r="AO7" i="113"/>
  <c r="AN7" i="113"/>
  <c r="AM7" i="113"/>
  <c r="AL7" i="113"/>
  <c r="AK7" i="113"/>
  <c r="AJ7" i="113"/>
  <c r="AI7" i="113"/>
  <c r="AH7" i="113"/>
  <c r="S7" i="113"/>
  <c r="AS6" i="113"/>
  <c r="AR6" i="113"/>
  <c r="AQ6" i="113"/>
  <c r="AP6" i="113"/>
  <c r="AO6" i="113"/>
  <c r="AN6" i="113"/>
  <c r="AM6" i="113"/>
  <c r="AL6" i="113"/>
  <c r="AK6" i="113"/>
  <c r="AJ6" i="113"/>
  <c r="AI6" i="113"/>
  <c r="AH6" i="113"/>
  <c r="S6" i="113"/>
  <c r="AS5" i="113"/>
  <c r="AR5" i="113"/>
  <c r="AQ5" i="113"/>
  <c r="AP5" i="113"/>
  <c r="AO5" i="113"/>
  <c r="AN5" i="113"/>
  <c r="AM5" i="113"/>
  <c r="AL5" i="113"/>
  <c r="AK5" i="113"/>
  <c r="AJ5" i="113"/>
  <c r="AI5" i="113"/>
  <c r="AH5" i="113"/>
  <c r="S5" i="113"/>
  <c r="AS4" i="113"/>
  <c r="AR4" i="113"/>
  <c r="AQ4" i="113"/>
  <c r="AP4" i="113"/>
  <c r="AO4" i="113"/>
  <c r="AN4" i="113"/>
  <c r="AM4" i="113"/>
  <c r="AL4" i="113"/>
  <c r="AK4" i="113"/>
  <c r="AJ4" i="113"/>
  <c r="AI4" i="113"/>
  <c r="AH4" i="113"/>
  <c r="S4" i="113"/>
  <c r="AS87" i="112"/>
  <c r="AR87" i="112"/>
  <c r="AQ87" i="112"/>
  <c r="AP87" i="112"/>
  <c r="AO87" i="112"/>
  <c r="AN87" i="112"/>
  <c r="AM87" i="112"/>
  <c r="AL87" i="112"/>
  <c r="AK87" i="112"/>
  <c r="AJ87" i="112"/>
  <c r="AI87" i="112"/>
  <c r="AH87" i="112"/>
  <c r="S87" i="112"/>
  <c r="AS86" i="112"/>
  <c r="AR86" i="112"/>
  <c r="AQ86" i="112"/>
  <c r="AP86" i="112"/>
  <c r="AO86" i="112"/>
  <c r="AN86" i="112"/>
  <c r="AM86" i="112"/>
  <c r="AL86" i="112"/>
  <c r="AK86" i="112"/>
  <c r="AJ86" i="112"/>
  <c r="AI86" i="112"/>
  <c r="AH86" i="112"/>
  <c r="S86" i="112"/>
  <c r="AS85" i="112"/>
  <c r="AR85" i="112"/>
  <c r="AQ85" i="112"/>
  <c r="AP85" i="112"/>
  <c r="AO85" i="112"/>
  <c r="AN85" i="112"/>
  <c r="AM85" i="112"/>
  <c r="AL85" i="112"/>
  <c r="AK85" i="112"/>
  <c r="AJ85" i="112"/>
  <c r="AI85" i="112"/>
  <c r="AH85" i="112"/>
  <c r="S85" i="112"/>
  <c r="AS84" i="112"/>
  <c r="AR84" i="112"/>
  <c r="AQ84" i="112"/>
  <c r="AP84" i="112"/>
  <c r="AO84" i="112"/>
  <c r="AN84" i="112"/>
  <c r="AM84" i="112"/>
  <c r="AL84" i="112"/>
  <c r="AK84" i="112"/>
  <c r="AJ84" i="112"/>
  <c r="AI84" i="112"/>
  <c r="AH84" i="112"/>
  <c r="S84" i="112"/>
  <c r="AS83" i="112"/>
  <c r="AR83" i="112"/>
  <c r="AQ83" i="112"/>
  <c r="AP83" i="112"/>
  <c r="AO83" i="112"/>
  <c r="AN83" i="112"/>
  <c r="AM83" i="112"/>
  <c r="AL83" i="112"/>
  <c r="AK83" i="112"/>
  <c r="AJ83" i="112"/>
  <c r="AI83" i="112"/>
  <c r="AH83" i="112"/>
  <c r="S83" i="112"/>
  <c r="AS82" i="112"/>
  <c r="AR82" i="112"/>
  <c r="AQ82" i="112"/>
  <c r="AP82" i="112"/>
  <c r="AO82" i="112"/>
  <c r="AN82" i="112"/>
  <c r="AM82" i="112"/>
  <c r="AL82" i="112"/>
  <c r="AK82" i="112"/>
  <c r="AJ82" i="112"/>
  <c r="AI82" i="112"/>
  <c r="AH82" i="112"/>
  <c r="S82" i="112"/>
  <c r="AS81" i="112"/>
  <c r="AR81" i="112"/>
  <c r="AQ81" i="112"/>
  <c r="AP81" i="112"/>
  <c r="AO81" i="112"/>
  <c r="AN81" i="112"/>
  <c r="AM81" i="112"/>
  <c r="AL81" i="112"/>
  <c r="AK81" i="112"/>
  <c r="AJ81" i="112"/>
  <c r="AI81" i="112"/>
  <c r="AH81" i="112"/>
  <c r="S81" i="112"/>
  <c r="AS80" i="112"/>
  <c r="AR80" i="112"/>
  <c r="AQ80" i="112"/>
  <c r="AP80" i="112"/>
  <c r="AO80" i="112"/>
  <c r="AN80" i="112"/>
  <c r="AM80" i="112"/>
  <c r="AL80" i="112"/>
  <c r="AK80" i="112"/>
  <c r="AJ80" i="112"/>
  <c r="AI80" i="112"/>
  <c r="AH80" i="112"/>
  <c r="S80" i="112"/>
  <c r="AS79" i="112"/>
  <c r="AR79" i="112"/>
  <c r="AQ79" i="112"/>
  <c r="AP79" i="112"/>
  <c r="AO79" i="112"/>
  <c r="AN79" i="112"/>
  <c r="AM79" i="112"/>
  <c r="AL79" i="112"/>
  <c r="AK79" i="112"/>
  <c r="AJ79" i="112"/>
  <c r="AI79" i="112"/>
  <c r="AH79" i="112"/>
  <c r="S79" i="112"/>
  <c r="AS78" i="112"/>
  <c r="AR78" i="112"/>
  <c r="AQ78" i="112"/>
  <c r="AP78" i="112"/>
  <c r="AO78" i="112"/>
  <c r="AN78" i="112"/>
  <c r="AM78" i="112"/>
  <c r="AL78" i="112"/>
  <c r="AK78" i="112"/>
  <c r="AJ78" i="112"/>
  <c r="AI78" i="112"/>
  <c r="AH78" i="112"/>
  <c r="S78" i="112"/>
  <c r="AS77" i="112"/>
  <c r="AR77" i="112"/>
  <c r="AQ77" i="112"/>
  <c r="AP77" i="112"/>
  <c r="AO77" i="112"/>
  <c r="AN77" i="112"/>
  <c r="AM77" i="112"/>
  <c r="AL77" i="112"/>
  <c r="AK77" i="112"/>
  <c r="AJ77" i="112"/>
  <c r="AI77" i="112"/>
  <c r="AH77" i="112"/>
  <c r="S77" i="112"/>
  <c r="AS76" i="112"/>
  <c r="AR76" i="112"/>
  <c r="AQ76" i="112"/>
  <c r="AP76" i="112"/>
  <c r="AO76" i="112"/>
  <c r="AN76" i="112"/>
  <c r="AM76" i="112"/>
  <c r="AL76" i="112"/>
  <c r="AK76" i="112"/>
  <c r="AJ76" i="112"/>
  <c r="AI76" i="112"/>
  <c r="AH76" i="112"/>
  <c r="S76" i="112"/>
  <c r="AS75" i="112"/>
  <c r="AR75" i="112"/>
  <c r="AQ75" i="112"/>
  <c r="AP75" i="112"/>
  <c r="AO75" i="112"/>
  <c r="AN75" i="112"/>
  <c r="AM75" i="112"/>
  <c r="AL75" i="112"/>
  <c r="AK75" i="112"/>
  <c r="AJ75" i="112"/>
  <c r="AI75" i="112"/>
  <c r="AH75" i="112"/>
  <c r="S75" i="112"/>
  <c r="AS74" i="112"/>
  <c r="AR74" i="112"/>
  <c r="AQ74" i="112"/>
  <c r="AP74" i="112"/>
  <c r="AO74" i="112"/>
  <c r="AN74" i="112"/>
  <c r="AM74" i="112"/>
  <c r="AL74" i="112"/>
  <c r="AK74" i="112"/>
  <c r="AJ74" i="112"/>
  <c r="AI74" i="112"/>
  <c r="AH74" i="112"/>
  <c r="S74" i="112"/>
  <c r="AS73" i="112"/>
  <c r="AR73" i="112"/>
  <c r="AQ73" i="112"/>
  <c r="AP73" i="112"/>
  <c r="AO73" i="112"/>
  <c r="AN73" i="112"/>
  <c r="AM73" i="112"/>
  <c r="AL73" i="112"/>
  <c r="AK73" i="112"/>
  <c r="AJ73" i="112"/>
  <c r="AI73" i="112"/>
  <c r="AH73" i="112"/>
  <c r="S73" i="112"/>
  <c r="AS72" i="112"/>
  <c r="AR72" i="112"/>
  <c r="AQ72" i="112"/>
  <c r="AP72" i="112"/>
  <c r="AO72" i="112"/>
  <c r="AN72" i="112"/>
  <c r="AM72" i="112"/>
  <c r="AL72" i="112"/>
  <c r="AK72" i="112"/>
  <c r="AJ72" i="112"/>
  <c r="AI72" i="112"/>
  <c r="AH72" i="112"/>
  <c r="S72" i="112"/>
  <c r="AS71" i="112"/>
  <c r="AR71" i="112"/>
  <c r="AQ71" i="112"/>
  <c r="AP71" i="112"/>
  <c r="AO71" i="112"/>
  <c r="AN71" i="112"/>
  <c r="AM71" i="112"/>
  <c r="AL71" i="112"/>
  <c r="AK71" i="112"/>
  <c r="AJ71" i="112"/>
  <c r="AI71" i="112"/>
  <c r="AH71" i="112"/>
  <c r="S71" i="112"/>
  <c r="AS70" i="112"/>
  <c r="AR70" i="112"/>
  <c r="AQ70" i="112"/>
  <c r="AP70" i="112"/>
  <c r="AO70" i="112"/>
  <c r="AN70" i="112"/>
  <c r="AM70" i="112"/>
  <c r="AL70" i="112"/>
  <c r="AK70" i="112"/>
  <c r="AJ70" i="112"/>
  <c r="AI70" i="112"/>
  <c r="AH70" i="112"/>
  <c r="S70" i="112"/>
  <c r="AS69" i="112"/>
  <c r="AR69" i="112"/>
  <c r="AQ69" i="112"/>
  <c r="AP69" i="112"/>
  <c r="AO69" i="112"/>
  <c r="AN69" i="112"/>
  <c r="AM69" i="112"/>
  <c r="AL69" i="112"/>
  <c r="AK69" i="112"/>
  <c r="AJ69" i="112"/>
  <c r="AI69" i="112"/>
  <c r="AH69" i="112"/>
  <c r="S69" i="112"/>
  <c r="AS68" i="112"/>
  <c r="AR68" i="112"/>
  <c r="AQ68" i="112"/>
  <c r="AP68" i="112"/>
  <c r="AO68" i="112"/>
  <c r="AN68" i="112"/>
  <c r="AM68" i="112"/>
  <c r="AL68" i="112"/>
  <c r="AK68" i="112"/>
  <c r="AJ68" i="112"/>
  <c r="AI68" i="112"/>
  <c r="AH68" i="112"/>
  <c r="S68" i="112"/>
  <c r="AS67" i="112"/>
  <c r="AR67" i="112"/>
  <c r="AQ67" i="112"/>
  <c r="AP67" i="112"/>
  <c r="AO67" i="112"/>
  <c r="AN67" i="112"/>
  <c r="AM67" i="112"/>
  <c r="AL67" i="112"/>
  <c r="AK67" i="112"/>
  <c r="AJ67" i="112"/>
  <c r="AI67" i="112"/>
  <c r="AH67" i="112"/>
  <c r="S67" i="112"/>
  <c r="AS66" i="112"/>
  <c r="AR66" i="112"/>
  <c r="AQ66" i="112"/>
  <c r="AP66" i="112"/>
  <c r="AO66" i="112"/>
  <c r="AN66" i="112"/>
  <c r="AM66" i="112"/>
  <c r="AL66" i="112"/>
  <c r="AK66" i="112"/>
  <c r="AJ66" i="112"/>
  <c r="AI66" i="112"/>
  <c r="AH66" i="112"/>
  <c r="S66" i="112"/>
  <c r="AS65" i="112"/>
  <c r="AR65" i="112"/>
  <c r="AQ65" i="112"/>
  <c r="AP65" i="112"/>
  <c r="AO65" i="112"/>
  <c r="AN65" i="112"/>
  <c r="AM65" i="112"/>
  <c r="AL65" i="112"/>
  <c r="AK65" i="112"/>
  <c r="AJ65" i="112"/>
  <c r="AI65" i="112"/>
  <c r="AH65" i="112"/>
  <c r="S65" i="112"/>
  <c r="AS64" i="112"/>
  <c r="AR64" i="112"/>
  <c r="AQ64" i="112"/>
  <c r="AP64" i="112"/>
  <c r="AO64" i="112"/>
  <c r="AN64" i="112"/>
  <c r="AM64" i="112"/>
  <c r="AL64" i="112"/>
  <c r="AK64" i="112"/>
  <c r="AJ64" i="112"/>
  <c r="AI64" i="112"/>
  <c r="AH64" i="112"/>
  <c r="S64" i="112"/>
  <c r="AS63" i="112"/>
  <c r="AR63" i="112"/>
  <c r="AQ63" i="112"/>
  <c r="AP63" i="112"/>
  <c r="AO63" i="112"/>
  <c r="AN63" i="112"/>
  <c r="AM63" i="112"/>
  <c r="AL63" i="112"/>
  <c r="AK63" i="112"/>
  <c r="AJ63" i="112"/>
  <c r="AI63" i="112"/>
  <c r="AH63" i="112"/>
  <c r="S63" i="112"/>
  <c r="AS62" i="112"/>
  <c r="AR62" i="112"/>
  <c r="AQ62" i="112"/>
  <c r="AP62" i="112"/>
  <c r="AO62" i="112"/>
  <c r="AN62" i="112"/>
  <c r="AM62" i="112"/>
  <c r="AL62" i="112"/>
  <c r="AK62" i="112"/>
  <c r="AJ62" i="112"/>
  <c r="AI62" i="112"/>
  <c r="AH62" i="112"/>
  <c r="S62" i="112"/>
  <c r="AS61" i="112"/>
  <c r="AR61" i="112"/>
  <c r="AQ61" i="112"/>
  <c r="AP61" i="112"/>
  <c r="AO61" i="112"/>
  <c r="AN61" i="112"/>
  <c r="AM61" i="112"/>
  <c r="AL61" i="112"/>
  <c r="AK61" i="112"/>
  <c r="AJ61" i="112"/>
  <c r="AI61" i="112"/>
  <c r="AH61" i="112"/>
  <c r="S61" i="112"/>
  <c r="AS60" i="112"/>
  <c r="AR60" i="112"/>
  <c r="AQ60" i="112"/>
  <c r="AP60" i="112"/>
  <c r="AO60" i="112"/>
  <c r="AN60" i="112"/>
  <c r="AM60" i="112"/>
  <c r="AL60" i="112"/>
  <c r="AK60" i="112"/>
  <c r="AJ60" i="112"/>
  <c r="AI60" i="112"/>
  <c r="AH60" i="112"/>
  <c r="S60" i="112"/>
  <c r="AS59" i="112"/>
  <c r="AR59" i="112"/>
  <c r="AQ59" i="112"/>
  <c r="AP59" i="112"/>
  <c r="AO59" i="112"/>
  <c r="AN59" i="112"/>
  <c r="AM59" i="112"/>
  <c r="AL59" i="112"/>
  <c r="AK59" i="112"/>
  <c r="AJ59" i="112"/>
  <c r="AI59" i="112"/>
  <c r="AH59" i="112"/>
  <c r="S59" i="112"/>
  <c r="AS58" i="112"/>
  <c r="AR58" i="112"/>
  <c r="AQ58" i="112"/>
  <c r="AP58" i="112"/>
  <c r="AO58" i="112"/>
  <c r="AN58" i="112"/>
  <c r="AM58" i="112"/>
  <c r="AL58" i="112"/>
  <c r="AK58" i="112"/>
  <c r="AJ58" i="112"/>
  <c r="AI58" i="112"/>
  <c r="AH58" i="112"/>
  <c r="S58" i="112"/>
  <c r="AS57" i="112"/>
  <c r="AR57" i="112"/>
  <c r="AQ57" i="112"/>
  <c r="AP57" i="112"/>
  <c r="AO57" i="112"/>
  <c r="AN57" i="112"/>
  <c r="AM57" i="112"/>
  <c r="AL57" i="112"/>
  <c r="AK57" i="112"/>
  <c r="AJ57" i="112"/>
  <c r="AI57" i="112"/>
  <c r="AH57" i="112"/>
  <c r="S57" i="112"/>
  <c r="AS56" i="112"/>
  <c r="AR56" i="112"/>
  <c r="AQ56" i="112"/>
  <c r="AP56" i="112"/>
  <c r="AO56" i="112"/>
  <c r="AN56" i="112"/>
  <c r="AM56" i="112"/>
  <c r="AL56" i="112"/>
  <c r="AK56" i="112"/>
  <c r="AJ56" i="112"/>
  <c r="AI56" i="112"/>
  <c r="AH56" i="112"/>
  <c r="S56" i="112"/>
  <c r="AS55" i="112"/>
  <c r="AR55" i="112"/>
  <c r="AQ55" i="112"/>
  <c r="AP55" i="112"/>
  <c r="AO55" i="112"/>
  <c r="AN55" i="112"/>
  <c r="AM55" i="112"/>
  <c r="AL55" i="112"/>
  <c r="AK55" i="112"/>
  <c r="AJ55" i="112"/>
  <c r="AI55" i="112"/>
  <c r="AH55" i="112"/>
  <c r="S55" i="112"/>
  <c r="AS54" i="112"/>
  <c r="AR54" i="112"/>
  <c r="AQ54" i="112"/>
  <c r="AP54" i="112"/>
  <c r="AO54" i="112"/>
  <c r="AN54" i="112"/>
  <c r="AM54" i="112"/>
  <c r="AL54" i="112"/>
  <c r="AK54" i="112"/>
  <c r="AJ54" i="112"/>
  <c r="AI54" i="112"/>
  <c r="AH54" i="112"/>
  <c r="S54" i="112"/>
  <c r="AS53" i="112"/>
  <c r="AR53" i="112"/>
  <c r="AQ53" i="112"/>
  <c r="AP53" i="112"/>
  <c r="AO53" i="112"/>
  <c r="AN53" i="112"/>
  <c r="AM53" i="112"/>
  <c r="AL53" i="112"/>
  <c r="AK53" i="112"/>
  <c r="AJ53" i="112"/>
  <c r="AI53" i="112"/>
  <c r="AH53" i="112"/>
  <c r="S53" i="112"/>
  <c r="AS52" i="112"/>
  <c r="AR52" i="112"/>
  <c r="AQ52" i="112"/>
  <c r="AP52" i="112"/>
  <c r="AO52" i="112"/>
  <c r="AN52" i="112"/>
  <c r="AM52" i="112"/>
  <c r="AL52" i="112"/>
  <c r="AK52" i="112"/>
  <c r="AJ52" i="112"/>
  <c r="AI52" i="112"/>
  <c r="AH52" i="112"/>
  <c r="S52" i="112"/>
  <c r="AS51" i="112"/>
  <c r="AR51" i="112"/>
  <c r="AQ51" i="112"/>
  <c r="AP51" i="112"/>
  <c r="AO51" i="112"/>
  <c r="AN51" i="112"/>
  <c r="AM51" i="112"/>
  <c r="AL51" i="112"/>
  <c r="AK51" i="112"/>
  <c r="AJ51" i="112"/>
  <c r="AI51" i="112"/>
  <c r="AH51" i="112"/>
  <c r="S51" i="112"/>
  <c r="AS50" i="112"/>
  <c r="AR50" i="112"/>
  <c r="AQ50" i="112"/>
  <c r="AP50" i="112"/>
  <c r="AO50" i="112"/>
  <c r="AN50" i="112"/>
  <c r="AM50" i="112"/>
  <c r="AL50" i="112"/>
  <c r="AK50" i="112"/>
  <c r="AJ50" i="112"/>
  <c r="AI50" i="112"/>
  <c r="AH50" i="112"/>
  <c r="S50" i="112"/>
  <c r="AS49" i="112"/>
  <c r="AR49" i="112"/>
  <c r="AQ49" i="112"/>
  <c r="AP49" i="112"/>
  <c r="AO49" i="112"/>
  <c r="AN49" i="112"/>
  <c r="AM49" i="112"/>
  <c r="AL49" i="112"/>
  <c r="AK49" i="112"/>
  <c r="AJ49" i="112"/>
  <c r="AI49" i="112"/>
  <c r="AH49" i="112"/>
  <c r="S49" i="112"/>
  <c r="AS48" i="112"/>
  <c r="AR48" i="112"/>
  <c r="AQ48" i="112"/>
  <c r="AP48" i="112"/>
  <c r="AO48" i="112"/>
  <c r="AN48" i="112"/>
  <c r="AM48" i="112"/>
  <c r="AL48" i="112"/>
  <c r="AK48" i="112"/>
  <c r="AJ48" i="112"/>
  <c r="AI48" i="112"/>
  <c r="AH48" i="112"/>
  <c r="S48" i="112"/>
  <c r="AS47" i="112"/>
  <c r="AR47" i="112"/>
  <c r="AQ47" i="112"/>
  <c r="AP47" i="112"/>
  <c r="AO47" i="112"/>
  <c r="AN47" i="112"/>
  <c r="AM47" i="112"/>
  <c r="AL47" i="112"/>
  <c r="AK47" i="112"/>
  <c r="AJ47" i="112"/>
  <c r="AI47" i="112"/>
  <c r="AH47" i="112"/>
  <c r="S47" i="112"/>
  <c r="AS46" i="112"/>
  <c r="AR46" i="112"/>
  <c r="AQ46" i="112"/>
  <c r="AP46" i="112"/>
  <c r="AO46" i="112"/>
  <c r="AN46" i="112"/>
  <c r="AM46" i="112"/>
  <c r="AL46" i="112"/>
  <c r="AK46" i="112"/>
  <c r="AJ46" i="112"/>
  <c r="AI46" i="112"/>
  <c r="AH46" i="112"/>
  <c r="S46" i="112"/>
  <c r="AS45" i="112"/>
  <c r="AR45" i="112"/>
  <c r="AQ45" i="112"/>
  <c r="AP45" i="112"/>
  <c r="AO45" i="112"/>
  <c r="AN45" i="112"/>
  <c r="AM45" i="112"/>
  <c r="AL45" i="112"/>
  <c r="AK45" i="112"/>
  <c r="AJ45" i="112"/>
  <c r="AI45" i="112"/>
  <c r="AH45" i="112"/>
  <c r="S45" i="112"/>
  <c r="AS44" i="112"/>
  <c r="AR44" i="112"/>
  <c r="AQ44" i="112"/>
  <c r="AP44" i="112"/>
  <c r="AO44" i="112"/>
  <c r="AN44" i="112"/>
  <c r="AM44" i="112"/>
  <c r="AL44" i="112"/>
  <c r="AK44" i="112"/>
  <c r="AJ44" i="112"/>
  <c r="AI44" i="112"/>
  <c r="AH44" i="112"/>
  <c r="S44" i="112"/>
  <c r="AS43" i="112"/>
  <c r="AR43" i="112"/>
  <c r="AQ43" i="112"/>
  <c r="AP43" i="112"/>
  <c r="AO43" i="112"/>
  <c r="AN43" i="112"/>
  <c r="AM43" i="112"/>
  <c r="AL43" i="112"/>
  <c r="AK43" i="112"/>
  <c r="AJ43" i="112"/>
  <c r="AI43" i="112"/>
  <c r="AH43" i="112"/>
  <c r="S43" i="112"/>
  <c r="AS42" i="112"/>
  <c r="AR42" i="112"/>
  <c r="AQ42" i="112"/>
  <c r="AP42" i="112"/>
  <c r="AO42" i="112"/>
  <c r="AN42" i="112"/>
  <c r="AM42" i="112"/>
  <c r="AL42" i="112"/>
  <c r="AK42" i="112"/>
  <c r="AJ42" i="112"/>
  <c r="AI42" i="112"/>
  <c r="AH42" i="112"/>
  <c r="S42" i="112"/>
  <c r="AS41" i="112"/>
  <c r="AR41" i="112"/>
  <c r="AQ41" i="112"/>
  <c r="AP41" i="112"/>
  <c r="AO41" i="112"/>
  <c r="AN41" i="112"/>
  <c r="AM41" i="112"/>
  <c r="AL41" i="112"/>
  <c r="AK41" i="112"/>
  <c r="AJ41" i="112"/>
  <c r="AI41" i="112"/>
  <c r="AH41" i="112"/>
  <c r="S41" i="112"/>
  <c r="AS40" i="112"/>
  <c r="AR40" i="112"/>
  <c r="AQ40" i="112"/>
  <c r="AP40" i="112"/>
  <c r="AO40" i="112"/>
  <c r="AN40" i="112"/>
  <c r="AM40" i="112"/>
  <c r="AL40" i="112"/>
  <c r="AK40" i="112"/>
  <c r="AJ40" i="112"/>
  <c r="AI40" i="112"/>
  <c r="AH40" i="112"/>
  <c r="S40" i="112"/>
  <c r="AS39" i="112"/>
  <c r="AR39" i="112"/>
  <c r="AQ39" i="112"/>
  <c r="AP39" i="112"/>
  <c r="AO39" i="112"/>
  <c r="AN39" i="112"/>
  <c r="AM39" i="112"/>
  <c r="AL39" i="112"/>
  <c r="AK39" i="112"/>
  <c r="AJ39" i="112"/>
  <c r="AI39" i="112"/>
  <c r="AH39" i="112"/>
  <c r="S39" i="112"/>
  <c r="AS38" i="112"/>
  <c r="AR38" i="112"/>
  <c r="AQ38" i="112"/>
  <c r="AP38" i="112"/>
  <c r="AO38" i="112"/>
  <c r="AN38" i="112"/>
  <c r="AM38" i="112"/>
  <c r="AL38" i="112"/>
  <c r="AK38" i="112"/>
  <c r="AJ38" i="112"/>
  <c r="AI38" i="112"/>
  <c r="AH38" i="112"/>
  <c r="S38" i="112"/>
  <c r="AS37" i="112"/>
  <c r="AR37" i="112"/>
  <c r="AQ37" i="112"/>
  <c r="AP37" i="112"/>
  <c r="AO37" i="112"/>
  <c r="AN37" i="112"/>
  <c r="AM37" i="112"/>
  <c r="AL37" i="112"/>
  <c r="AK37" i="112"/>
  <c r="AJ37" i="112"/>
  <c r="AI37" i="112"/>
  <c r="AH37" i="112"/>
  <c r="S37" i="112"/>
  <c r="AS36" i="112"/>
  <c r="AR36" i="112"/>
  <c r="AQ36" i="112"/>
  <c r="AP36" i="112"/>
  <c r="AO36" i="112"/>
  <c r="AN36" i="112"/>
  <c r="AM36" i="112"/>
  <c r="AL36" i="112"/>
  <c r="AK36" i="112"/>
  <c r="AJ36" i="112"/>
  <c r="AI36" i="112"/>
  <c r="AH36" i="112"/>
  <c r="S36" i="112"/>
  <c r="AS35" i="112"/>
  <c r="AR35" i="112"/>
  <c r="AQ35" i="112"/>
  <c r="AP35" i="112"/>
  <c r="AO35" i="112"/>
  <c r="AN35" i="112"/>
  <c r="AM35" i="112"/>
  <c r="AL35" i="112"/>
  <c r="AK35" i="112"/>
  <c r="AJ35" i="112"/>
  <c r="AI35" i="112"/>
  <c r="AH35" i="112"/>
  <c r="S35" i="112"/>
  <c r="AS34" i="112"/>
  <c r="AR34" i="112"/>
  <c r="AQ34" i="112"/>
  <c r="AP34" i="112"/>
  <c r="AO34" i="112"/>
  <c r="AN34" i="112"/>
  <c r="AM34" i="112"/>
  <c r="AL34" i="112"/>
  <c r="AK34" i="112"/>
  <c r="AJ34" i="112"/>
  <c r="AI34" i="112"/>
  <c r="AH34" i="112"/>
  <c r="S34" i="112"/>
  <c r="AS33" i="112"/>
  <c r="AR33" i="112"/>
  <c r="AQ33" i="112"/>
  <c r="AP33" i="112"/>
  <c r="AO33" i="112"/>
  <c r="AN33" i="112"/>
  <c r="AM33" i="112"/>
  <c r="AL33" i="112"/>
  <c r="AK33" i="112"/>
  <c r="AJ33" i="112"/>
  <c r="AI33" i="112"/>
  <c r="AH33" i="112"/>
  <c r="S33" i="112"/>
  <c r="AS32" i="112"/>
  <c r="AR32" i="112"/>
  <c r="AQ32" i="112"/>
  <c r="AP32" i="112"/>
  <c r="AO32" i="112"/>
  <c r="AN32" i="112"/>
  <c r="AM32" i="112"/>
  <c r="AL32" i="112"/>
  <c r="AK32" i="112"/>
  <c r="AJ32" i="112"/>
  <c r="AI32" i="112"/>
  <c r="AH32" i="112"/>
  <c r="S32" i="112"/>
  <c r="AS31" i="112"/>
  <c r="AR31" i="112"/>
  <c r="AQ31" i="112"/>
  <c r="AP31" i="112"/>
  <c r="AO31" i="112"/>
  <c r="AN31" i="112"/>
  <c r="AM31" i="112"/>
  <c r="AL31" i="112"/>
  <c r="AK31" i="112"/>
  <c r="AJ31" i="112"/>
  <c r="AI31" i="112"/>
  <c r="AH31" i="112"/>
  <c r="S31" i="112"/>
  <c r="AS30" i="112"/>
  <c r="AR30" i="112"/>
  <c r="AQ30" i="112"/>
  <c r="AP30" i="112"/>
  <c r="AO30" i="112"/>
  <c r="AN30" i="112"/>
  <c r="AM30" i="112"/>
  <c r="AL30" i="112"/>
  <c r="AK30" i="112"/>
  <c r="AJ30" i="112"/>
  <c r="AI30" i="112"/>
  <c r="AH30" i="112"/>
  <c r="S30" i="112"/>
  <c r="AS29" i="112"/>
  <c r="AR29" i="112"/>
  <c r="AQ29" i="112"/>
  <c r="AP29" i="112"/>
  <c r="AO29" i="112"/>
  <c r="AN29" i="112"/>
  <c r="AM29" i="112"/>
  <c r="AL29" i="112"/>
  <c r="AK29" i="112"/>
  <c r="AJ29" i="112"/>
  <c r="AI29" i="112"/>
  <c r="AH29" i="112"/>
  <c r="S29" i="112"/>
  <c r="AS28" i="112"/>
  <c r="AR28" i="112"/>
  <c r="AQ28" i="112"/>
  <c r="AP28" i="112"/>
  <c r="AO28" i="112"/>
  <c r="AN28" i="112"/>
  <c r="AM28" i="112"/>
  <c r="AL28" i="112"/>
  <c r="AK28" i="112"/>
  <c r="AJ28" i="112"/>
  <c r="AI28" i="112"/>
  <c r="AH28" i="112"/>
  <c r="S28" i="112"/>
  <c r="AS27" i="112"/>
  <c r="AR27" i="112"/>
  <c r="AQ27" i="112"/>
  <c r="AP27" i="112"/>
  <c r="AO27" i="112"/>
  <c r="AN27" i="112"/>
  <c r="AM27" i="112"/>
  <c r="AL27" i="112"/>
  <c r="AK27" i="112"/>
  <c r="AJ27" i="112"/>
  <c r="AI27" i="112"/>
  <c r="AH27" i="112"/>
  <c r="S27" i="112"/>
  <c r="AS26" i="112"/>
  <c r="AR26" i="112"/>
  <c r="AQ26" i="112"/>
  <c r="AP26" i="112"/>
  <c r="AO26" i="112"/>
  <c r="AN26" i="112"/>
  <c r="AM26" i="112"/>
  <c r="AL26" i="112"/>
  <c r="AK26" i="112"/>
  <c r="AJ26" i="112"/>
  <c r="AI26" i="112"/>
  <c r="AH26" i="112"/>
  <c r="S26" i="112"/>
  <c r="AS25" i="112"/>
  <c r="AR25" i="112"/>
  <c r="AQ25" i="112"/>
  <c r="AP25" i="112"/>
  <c r="AO25" i="112"/>
  <c r="AN25" i="112"/>
  <c r="AM25" i="112"/>
  <c r="AL25" i="112"/>
  <c r="AK25" i="112"/>
  <c r="AJ25" i="112"/>
  <c r="AI25" i="112"/>
  <c r="AH25" i="112"/>
  <c r="S25" i="112"/>
  <c r="AS24" i="112"/>
  <c r="AR24" i="112"/>
  <c r="AQ24" i="112"/>
  <c r="AP24" i="112"/>
  <c r="AO24" i="112"/>
  <c r="AN24" i="112"/>
  <c r="AM24" i="112"/>
  <c r="AL24" i="112"/>
  <c r="AK24" i="112"/>
  <c r="AJ24" i="112"/>
  <c r="AI24" i="112"/>
  <c r="AH24" i="112"/>
  <c r="S24" i="112"/>
  <c r="AS23" i="112"/>
  <c r="AR23" i="112"/>
  <c r="AQ23" i="112"/>
  <c r="AP23" i="112"/>
  <c r="AO23" i="112"/>
  <c r="AN23" i="112"/>
  <c r="AM23" i="112"/>
  <c r="AL23" i="112"/>
  <c r="AK23" i="112"/>
  <c r="AJ23" i="112"/>
  <c r="AI23" i="112"/>
  <c r="AH23" i="112"/>
  <c r="S23" i="112"/>
  <c r="AS22" i="112"/>
  <c r="AR22" i="112"/>
  <c r="AQ22" i="112"/>
  <c r="AP22" i="112"/>
  <c r="AO22" i="112"/>
  <c r="AN22" i="112"/>
  <c r="AM22" i="112"/>
  <c r="AL22" i="112"/>
  <c r="AK22" i="112"/>
  <c r="AJ22" i="112"/>
  <c r="AI22" i="112"/>
  <c r="AH22" i="112"/>
  <c r="S22" i="112"/>
  <c r="AS21" i="112"/>
  <c r="AR21" i="112"/>
  <c r="AQ21" i="112"/>
  <c r="AP21" i="112"/>
  <c r="AO21" i="112"/>
  <c r="AN21" i="112"/>
  <c r="AM21" i="112"/>
  <c r="AL21" i="112"/>
  <c r="AK21" i="112"/>
  <c r="AJ21" i="112"/>
  <c r="AI21" i="112"/>
  <c r="AH21" i="112"/>
  <c r="S21" i="112"/>
  <c r="AS20" i="112"/>
  <c r="AR20" i="112"/>
  <c r="AQ20" i="112"/>
  <c r="AP20" i="112"/>
  <c r="AO20" i="112"/>
  <c r="AN20" i="112"/>
  <c r="AM20" i="112"/>
  <c r="AL20" i="112"/>
  <c r="AK20" i="112"/>
  <c r="AJ20" i="112"/>
  <c r="AI20" i="112"/>
  <c r="AH20" i="112"/>
  <c r="S20" i="112"/>
  <c r="AS19" i="112"/>
  <c r="AR19" i="112"/>
  <c r="AQ19" i="112"/>
  <c r="AP19" i="112"/>
  <c r="AO19" i="112"/>
  <c r="AN19" i="112"/>
  <c r="AM19" i="112"/>
  <c r="AL19" i="112"/>
  <c r="AK19" i="112"/>
  <c r="AJ19" i="112"/>
  <c r="AI19" i="112"/>
  <c r="AH19" i="112"/>
  <c r="S19" i="112"/>
  <c r="AS18" i="112"/>
  <c r="AR18" i="112"/>
  <c r="AQ18" i="112"/>
  <c r="AP18" i="112"/>
  <c r="AO18" i="112"/>
  <c r="AN18" i="112"/>
  <c r="AM18" i="112"/>
  <c r="AL18" i="112"/>
  <c r="AK18" i="112"/>
  <c r="AJ18" i="112"/>
  <c r="AI18" i="112"/>
  <c r="AH18" i="112"/>
  <c r="S18" i="112"/>
  <c r="AS17" i="112"/>
  <c r="AR17" i="112"/>
  <c r="AQ17" i="112"/>
  <c r="AP17" i="112"/>
  <c r="AO17" i="112"/>
  <c r="AN17" i="112"/>
  <c r="AM17" i="112"/>
  <c r="AL17" i="112"/>
  <c r="AK17" i="112"/>
  <c r="AJ17" i="112"/>
  <c r="AI17" i="112"/>
  <c r="AH17" i="112"/>
  <c r="S17" i="112"/>
  <c r="AS16" i="112"/>
  <c r="AR16" i="112"/>
  <c r="AQ16" i="112"/>
  <c r="AP16" i="112"/>
  <c r="AO16" i="112"/>
  <c r="AN16" i="112"/>
  <c r="AM16" i="112"/>
  <c r="AL16" i="112"/>
  <c r="AK16" i="112"/>
  <c r="AJ16" i="112"/>
  <c r="AI16" i="112"/>
  <c r="AH16" i="112"/>
  <c r="S16" i="112"/>
  <c r="AS15" i="112"/>
  <c r="AR15" i="112"/>
  <c r="AQ15" i="112"/>
  <c r="AP15" i="112"/>
  <c r="AO15" i="112"/>
  <c r="AN15" i="112"/>
  <c r="AM15" i="112"/>
  <c r="AL15" i="112"/>
  <c r="AK15" i="112"/>
  <c r="AJ15" i="112"/>
  <c r="AI15" i="112"/>
  <c r="AH15" i="112"/>
  <c r="S15" i="112"/>
  <c r="AS14" i="112"/>
  <c r="AR14" i="112"/>
  <c r="AQ14" i="112"/>
  <c r="AP14" i="112"/>
  <c r="AO14" i="112"/>
  <c r="AN14" i="112"/>
  <c r="AM14" i="112"/>
  <c r="AL14" i="112"/>
  <c r="AK14" i="112"/>
  <c r="AJ14" i="112"/>
  <c r="AI14" i="112"/>
  <c r="AH14" i="112"/>
  <c r="S14" i="112"/>
  <c r="AS13" i="112"/>
  <c r="AR13" i="112"/>
  <c r="AQ13" i="112"/>
  <c r="AP13" i="112"/>
  <c r="AO13" i="112"/>
  <c r="AN13" i="112"/>
  <c r="AM13" i="112"/>
  <c r="AL13" i="112"/>
  <c r="AK13" i="112"/>
  <c r="AJ13" i="112"/>
  <c r="AI13" i="112"/>
  <c r="AH13" i="112"/>
  <c r="S13" i="112"/>
  <c r="AS12" i="112"/>
  <c r="AR12" i="112"/>
  <c r="AQ12" i="112"/>
  <c r="AP12" i="112"/>
  <c r="AO12" i="112"/>
  <c r="AN12" i="112"/>
  <c r="AM12" i="112"/>
  <c r="AL12" i="112"/>
  <c r="AK12" i="112"/>
  <c r="AJ12" i="112"/>
  <c r="AI12" i="112"/>
  <c r="AH12" i="112"/>
  <c r="S12" i="112"/>
  <c r="AS11" i="112"/>
  <c r="AR11" i="112"/>
  <c r="AQ11" i="112"/>
  <c r="AP11" i="112"/>
  <c r="AO11" i="112"/>
  <c r="AN11" i="112"/>
  <c r="AM11" i="112"/>
  <c r="AL11" i="112"/>
  <c r="AK11" i="112"/>
  <c r="AJ11" i="112"/>
  <c r="AI11" i="112"/>
  <c r="AH11" i="112"/>
  <c r="S11" i="112"/>
  <c r="AS10" i="112"/>
  <c r="AR10" i="112"/>
  <c r="AQ10" i="112"/>
  <c r="AP10" i="112"/>
  <c r="AO10" i="112"/>
  <c r="AN10" i="112"/>
  <c r="AM10" i="112"/>
  <c r="AL10" i="112"/>
  <c r="AK10" i="112"/>
  <c r="AJ10" i="112"/>
  <c r="AI10" i="112"/>
  <c r="AH10" i="112"/>
  <c r="S10" i="112"/>
  <c r="AS9" i="112"/>
  <c r="AR9" i="112"/>
  <c r="AQ9" i="112"/>
  <c r="AP9" i="112"/>
  <c r="AO9" i="112"/>
  <c r="AN9" i="112"/>
  <c r="AM9" i="112"/>
  <c r="AL9" i="112"/>
  <c r="AK9" i="112"/>
  <c r="AJ9" i="112"/>
  <c r="AI9" i="112"/>
  <c r="AH9" i="112"/>
  <c r="S9" i="112"/>
  <c r="AS8" i="112"/>
  <c r="AR8" i="112"/>
  <c r="AQ8" i="112"/>
  <c r="AP8" i="112"/>
  <c r="AO8" i="112"/>
  <c r="AN8" i="112"/>
  <c r="AM8" i="112"/>
  <c r="AL8" i="112"/>
  <c r="AK8" i="112"/>
  <c r="AJ8" i="112"/>
  <c r="AI8" i="112"/>
  <c r="AH8" i="112"/>
  <c r="S8" i="112"/>
  <c r="AS7" i="112"/>
  <c r="AR7" i="112"/>
  <c r="AQ7" i="112"/>
  <c r="AP7" i="112"/>
  <c r="AO7" i="112"/>
  <c r="AN7" i="112"/>
  <c r="AM7" i="112"/>
  <c r="AL7" i="112"/>
  <c r="AK7" i="112"/>
  <c r="AJ7" i="112"/>
  <c r="AI7" i="112"/>
  <c r="AH7" i="112"/>
  <c r="S7" i="112"/>
  <c r="AS6" i="112"/>
  <c r="AR6" i="112"/>
  <c r="AQ6" i="112"/>
  <c r="AP6" i="112"/>
  <c r="AO6" i="112"/>
  <c r="AN6" i="112"/>
  <c r="AM6" i="112"/>
  <c r="AL6" i="112"/>
  <c r="AK6" i="112"/>
  <c r="AJ6" i="112"/>
  <c r="AI6" i="112"/>
  <c r="AH6" i="112"/>
  <c r="S6" i="112"/>
  <c r="AS5" i="112"/>
  <c r="AR5" i="112"/>
  <c r="AQ5" i="112"/>
  <c r="AP5" i="112"/>
  <c r="AO5" i="112"/>
  <c r="AN5" i="112"/>
  <c r="AM5" i="112"/>
  <c r="AL5" i="112"/>
  <c r="AK5" i="112"/>
  <c r="AJ5" i="112"/>
  <c r="AI5" i="112"/>
  <c r="AH5" i="112"/>
  <c r="S5" i="112"/>
  <c r="AS4" i="112"/>
  <c r="AR4" i="112"/>
  <c r="AQ4" i="112"/>
  <c r="AP4" i="112"/>
  <c r="AO4" i="112"/>
  <c r="AN4" i="112"/>
  <c r="AM4" i="112"/>
  <c r="AL4" i="112"/>
  <c r="AK4" i="112"/>
  <c r="AJ4" i="112"/>
  <c r="AI4" i="112"/>
  <c r="AH4" i="112"/>
  <c r="S4" i="112"/>
  <c r="AS102" i="111"/>
  <c r="AR102" i="111"/>
  <c r="AQ102" i="111"/>
  <c r="AP102" i="111"/>
  <c r="AO102" i="111"/>
  <c r="AN102" i="111"/>
  <c r="AM102" i="111"/>
  <c r="AL102" i="111"/>
  <c r="AK102" i="111"/>
  <c r="AJ102" i="111"/>
  <c r="AI102" i="111"/>
  <c r="AH102" i="111"/>
  <c r="AS101" i="111"/>
  <c r="AR101" i="111"/>
  <c r="AQ101" i="111"/>
  <c r="AP101" i="111"/>
  <c r="AO101" i="111"/>
  <c r="AN101" i="111"/>
  <c r="AM101" i="111"/>
  <c r="AL101" i="111"/>
  <c r="AK101" i="111"/>
  <c r="AJ101" i="111"/>
  <c r="AI101" i="111"/>
  <c r="AH101" i="111"/>
  <c r="AS100" i="111"/>
  <c r="AR100" i="111"/>
  <c r="AQ100" i="111"/>
  <c r="AP100" i="111"/>
  <c r="AO100" i="111"/>
  <c r="AN100" i="111"/>
  <c r="AM100" i="111"/>
  <c r="AL100" i="111"/>
  <c r="AK100" i="111"/>
  <c r="AJ100" i="111"/>
  <c r="AI100" i="111"/>
  <c r="AH100" i="111"/>
  <c r="AS99" i="111"/>
  <c r="AR99" i="111"/>
  <c r="AQ99" i="111"/>
  <c r="AP99" i="111"/>
  <c r="AO99" i="111"/>
  <c r="AN99" i="111"/>
  <c r="AM99" i="111"/>
  <c r="AL99" i="111"/>
  <c r="AK99" i="111"/>
  <c r="AJ99" i="111"/>
  <c r="AI99" i="111"/>
  <c r="AH99" i="111"/>
  <c r="AS98" i="111"/>
  <c r="AR98" i="111"/>
  <c r="AQ98" i="111"/>
  <c r="AP98" i="111"/>
  <c r="AO98" i="111"/>
  <c r="AN98" i="111"/>
  <c r="AM98" i="111"/>
  <c r="AL98" i="111"/>
  <c r="AK98" i="111"/>
  <c r="AJ98" i="111"/>
  <c r="AI98" i="111"/>
  <c r="AH98" i="111"/>
  <c r="AS97" i="111"/>
  <c r="AR97" i="111"/>
  <c r="AQ97" i="111"/>
  <c r="AP97" i="111"/>
  <c r="AO97" i="111"/>
  <c r="AN97" i="111"/>
  <c r="AM97" i="111"/>
  <c r="AL97" i="111"/>
  <c r="AK97" i="111"/>
  <c r="AJ97" i="111"/>
  <c r="AI97" i="111"/>
  <c r="AH97" i="111"/>
  <c r="AS96" i="111"/>
  <c r="AR96" i="111"/>
  <c r="AQ96" i="111"/>
  <c r="AP96" i="111"/>
  <c r="AO96" i="111"/>
  <c r="AN96" i="111"/>
  <c r="AM96" i="111"/>
  <c r="AL96" i="111"/>
  <c r="AK96" i="111"/>
  <c r="AJ96" i="111"/>
  <c r="AI96" i="111"/>
  <c r="AH96" i="111"/>
  <c r="AS95" i="111"/>
  <c r="AR95" i="111"/>
  <c r="AQ95" i="111"/>
  <c r="AP95" i="111"/>
  <c r="AO95" i="111"/>
  <c r="AN95" i="111"/>
  <c r="AM95" i="111"/>
  <c r="AL95" i="111"/>
  <c r="AK95" i="111"/>
  <c r="AJ95" i="111"/>
  <c r="AI95" i="111"/>
  <c r="AH95" i="111"/>
  <c r="AS94" i="111"/>
  <c r="AR94" i="111"/>
  <c r="AQ94" i="111"/>
  <c r="AP94" i="111"/>
  <c r="AO94" i="111"/>
  <c r="AN94" i="111"/>
  <c r="AM94" i="111"/>
  <c r="AL94" i="111"/>
  <c r="AK94" i="111"/>
  <c r="AJ94" i="111"/>
  <c r="AI94" i="111"/>
  <c r="AH94" i="111"/>
  <c r="AS93" i="111"/>
  <c r="AR93" i="111"/>
  <c r="AQ93" i="111"/>
  <c r="AP93" i="111"/>
  <c r="AO93" i="111"/>
  <c r="AN93" i="111"/>
  <c r="AM93" i="111"/>
  <c r="AL93" i="111"/>
  <c r="AK93" i="111"/>
  <c r="AJ93" i="111"/>
  <c r="AI93" i="111"/>
  <c r="AH93" i="111"/>
  <c r="AS92" i="111"/>
  <c r="AR92" i="111"/>
  <c r="AQ92" i="111"/>
  <c r="AP92" i="111"/>
  <c r="AO92" i="111"/>
  <c r="AN92" i="111"/>
  <c r="AM92" i="111"/>
  <c r="AL92" i="111"/>
  <c r="AK92" i="111"/>
  <c r="AJ92" i="111"/>
  <c r="AI92" i="111"/>
  <c r="AH92" i="111"/>
  <c r="AS91" i="111"/>
  <c r="AR91" i="111"/>
  <c r="AQ91" i="111"/>
  <c r="AP91" i="111"/>
  <c r="AO91" i="111"/>
  <c r="AN91" i="111"/>
  <c r="AM91" i="111"/>
  <c r="AL91" i="111"/>
  <c r="AK91" i="111"/>
  <c r="AJ91" i="111"/>
  <c r="AI91" i="111"/>
  <c r="AH91" i="111"/>
  <c r="AS90" i="111"/>
  <c r="AR90" i="111"/>
  <c r="AQ90" i="111"/>
  <c r="AP90" i="111"/>
  <c r="AO90" i="111"/>
  <c r="AN90" i="111"/>
  <c r="AM90" i="111"/>
  <c r="AL90" i="111"/>
  <c r="AK90" i="111"/>
  <c r="AJ90" i="111"/>
  <c r="AI90" i="111"/>
  <c r="AH90" i="111"/>
  <c r="AS89" i="111"/>
  <c r="AR89" i="111"/>
  <c r="AQ89" i="111"/>
  <c r="AP89" i="111"/>
  <c r="AO89" i="111"/>
  <c r="AN89" i="111"/>
  <c r="AM89" i="111"/>
  <c r="AL89" i="111"/>
  <c r="AK89" i="111"/>
  <c r="AJ89" i="111"/>
  <c r="AI89" i="111"/>
  <c r="AH89" i="111"/>
  <c r="AS88" i="111"/>
  <c r="AR88" i="111"/>
  <c r="AQ88" i="111"/>
  <c r="AP88" i="111"/>
  <c r="AO88" i="111"/>
  <c r="AN88" i="111"/>
  <c r="AM88" i="111"/>
  <c r="AL88" i="111"/>
  <c r="AK88" i="111"/>
  <c r="AJ88" i="111"/>
  <c r="AI88" i="111"/>
  <c r="AH88" i="111"/>
  <c r="AS87" i="111"/>
  <c r="AR87" i="111"/>
  <c r="AQ87" i="111"/>
  <c r="AP87" i="111"/>
  <c r="AO87" i="111"/>
  <c r="AN87" i="111"/>
  <c r="AM87" i="111"/>
  <c r="AL87" i="111"/>
  <c r="AK87" i="111"/>
  <c r="AJ87" i="111"/>
  <c r="AI87" i="111"/>
  <c r="AH87" i="111"/>
  <c r="AS86" i="111"/>
  <c r="AR86" i="111"/>
  <c r="AQ86" i="111"/>
  <c r="AP86" i="111"/>
  <c r="AO86" i="111"/>
  <c r="AN86" i="111"/>
  <c r="AM86" i="111"/>
  <c r="AL86" i="111"/>
  <c r="AK86" i="111"/>
  <c r="AJ86" i="111"/>
  <c r="AI86" i="111"/>
  <c r="AH86" i="111"/>
  <c r="AS85" i="111"/>
  <c r="AR85" i="111"/>
  <c r="AQ85" i="111"/>
  <c r="AP85" i="111"/>
  <c r="AO85" i="111"/>
  <c r="AN85" i="111"/>
  <c r="AM85" i="111"/>
  <c r="AL85" i="111"/>
  <c r="AK85" i="111"/>
  <c r="AJ85" i="111"/>
  <c r="AI85" i="111"/>
  <c r="AH85" i="111"/>
  <c r="AS84" i="111"/>
  <c r="AR84" i="111"/>
  <c r="AQ84" i="111"/>
  <c r="AP84" i="111"/>
  <c r="AO84" i="111"/>
  <c r="AN84" i="111"/>
  <c r="AM84" i="111"/>
  <c r="AL84" i="111"/>
  <c r="AK84" i="111"/>
  <c r="AJ84" i="111"/>
  <c r="AI84" i="111"/>
  <c r="AH84" i="111"/>
  <c r="AS83" i="111"/>
  <c r="AR83" i="111"/>
  <c r="AQ83" i="111"/>
  <c r="AP83" i="111"/>
  <c r="AO83" i="111"/>
  <c r="AN83" i="111"/>
  <c r="AM83" i="111"/>
  <c r="AL83" i="111"/>
  <c r="AK83" i="111"/>
  <c r="AJ83" i="111"/>
  <c r="AI83" i="111"/>
  <c r="AH83" i="111"/>
  <c r="AS82" i="111"/>
  <c r="AR82" i="111"/>
  <c r="AQ82" i="111"/>
  <c r="AP82" i="111"/>
  <c r="AO82" i="111"/>
  <c r="AN82" i="111"/>
  <c r="AM82" i="111"/>
  <c r="AL82" i="111"/>
  <c r="AK82" i="111"/>
  <c r="AJ82" i="111"/>
  <c r="AI82" i="111"/>
  <c r="AH82" i="111"/>
  <c r="AS81" i="111"/>
  <c r="AR81" i="111"/>
  <c r="AQ81" i="111"/>
  <c r="AP81" i="111"/>
  <c r="AO81" i="111"/>
  <c r="AN81" i="111"/>
  <c r="AM81" i="111"/>
  <c r="AL81" i="111"/>
  <c r="AK81" i="111"/>
  <c r="AJ81" i="111"/>
  <c r="AI81" i="111"/>
  <c r="AH81" i="111"/>
  <c r="AS80" i="111"/>
  <c r="AR80" i="111"/>
  <c r="AQ80" i="111"/>
  <c r="AP80" i="111"/>
  <c r="AO80" i="111"/>
  <c r="AN80" i="111"/>
  <c r="AM80" i="111"/>
  <c r="AL80" i="111"/>
  <c r="AK80" i="111"/>
  <c r="AJ80" i="111"/>
  <c r="AI80" i="111"/>
  <c r="AH80" i="111"/>
  <c r="AS79" i="111"/>
  <c r="AR79" i="111"/>
  <c r="AQ79" i="111"/>
  <c r="AP79" i="111"/>
  <c r="AO79" i="111"/>
  <c r="AN79" i="111"/>
  <c r="AM79" i="111"/>
  <c r="AL79" i="111"/>
  <c r="AK79" i="111"/>
  <c r="AJ79" i="111"/>
  <c r="AI79" i="111"/>
  <c r="AH79" i="111"/>
  <c r="AS78" i="111"/>
  <c r="AR78" i="111"/>
  <c r="AQ78" i="111"/>
  <c r="AP78" i="111"/>
  <c r="AO78" i="111"/>
  <c r="AN78" i="111"/>
  <c r="AM78" i="111"/>
  <c r="AL78" i="111"/>
  <c r="AK78" i="111"/>
  <c r="AJ78" i="111"/>
  <c r="AI78" i="111"/>
  <c r="AH78" i="111"/>
  <c r="AS77" i="111"/>
  <c r="AR77" i="111"/>
  <c r="AQ77" i="111"/>
  <c r="AP77" i="111"/>
  <c r="AO77" i="111"/>
  <c r="AN77" i="111"/>
  <c r="AM77" i="111"/>
  <c r="AL77" i="111"/>
  <c r="AK77" i="111"/>
  <c r="AJ77" i="111"/>
  <c r="AI77" i="111"/>
  <c r="AH77" i="111"/>
  <c r="AS76" i="111"/>
  <c r="AR76" i="111"/>
  <c r="AQ76" i="111"/>
  <c r="AP76" i="111"/>
  <c r="AO76" i="111"/>
  <c r="AN76" i="111"/>
  <c r="AM76" i="111"/>
  <c r="AL76" i="111"/>
  <c r="AK76" i="111"/>
  <c r="AJ76" i="111"/>
  <c r="AI76" i="111"/>
  <c r="AH76" i="111"/>
  <c r="AS75" i="111"/>
  <c r="AR75" i="111"/>
  <c r="AQ75" i="111"/>
  <c r="AP75" i="111"/>
  <c r="AO75" i="111"/>
  <c r="AN75" i="111"/>
  <c r="AM75" i="111"/>
  <c r="AL75" i="111"/>
  <c r="AK75" i="111"/>
  <c r="AJ75" i="111"/>
  <c r="AI75" i="111"/>
  <c r="AH75" i="111"/>
  <c r="AS74" i="111"/>
  <c r="AR74" i="111"/>
  <c r="AQ74" i="111"/>
  <c r="AP74" i="111"/>
  <c r="AO74" i="111"/>
  <c r="AN74" i="111"/>
  <c r="AM74" i="111"/>
  <c r="AL74" i="111"/>
  <c r="AK74" i="111"/>
  <c r="AJ74" i="111"/>
  <c r="AI74" i="111"/>
  <c r="AH74" i="111"/>
  <c r="AS73" i="111"/>
  <c r="AR73" i="111"/>
  <c r="AQ73" i="111"/>
  <c r="AP73" i="111"/>
  <c r="AO73" i="111"/>
  <c r="AN73" i="111"/>
  <c r="AM73" i="111"/>
  <c r="AL73" i="111"/>
  <c r="AK73" i="111"/>
  <c r="AJ73" i="111"/>
  <c r="AI73" i="111"/>
  <c r="AH73" i="111"/>
  <c r="AS72" i="111"/>
  <c r="AR72" i="111"/>
  <c r="AQ72" i="111"/>
  <c r="AP72" i="111"/>
  <c r="AO72" i="111"/>
  <c r="AN72" i="111"/>
  <c r="AM72" i="111"/>
  <c r="AL72" i="111"/>
  <c r="AK72" i="111"/>
  <c r="AJ72" i="111"/>
  <c r="AI72" i="111"/>
  <c r="AH72" i="111"/>
  <c r="AS71" i="111"/>
  <c r="AR71" i="111"/>
  <c r="AQ71" i="111"/>
  <c r="AP71" i="111"/>
  <c r="AO71" i="111"/>
  <c r="AN71" i="111"/>
  <c r="AM71" i="111"/>
  <c r="AL71" i="111"/>
  <c r="AK71" i="111"/>
  <c r="AJ71" i="111"/>
  <c r="AI71" i="111"/>
  <c r="AH71" i="111"/>
  <c r="AS70" i="111"/>
  <c r="AR70" i="111"/>
  <c r="AQ70" i="111"/>
  <c r="AP70" i="111"/>
  <c r="AO70" i="111"/>
  <c r="AN70" i="111"/>
  <c r="AM70" i="111"/>
  <c r="AL70" i="111"/>
  <c r="AK70" i="111"/>
  <c r="AJ70" i="111"/>
  <c r="AI70" i="111"/>
  <c r="AH70" i="111"/>
  <c r="AS69" i="111"/>
  <c r="AR69" i="111"/>
  <c r="AQ69" i="111"/>
  <c r="AP69" i="111"/>
  <c r="AO69" i="111"/>
  <c r="AN69" i="111"/>
  <c r="AM69" i="111"/>
  <c r="AL69" i="111"/>
  <c r="AK69" i="111"/>
  <c r="AJ69" i="111"/>
  <c r="AI69" i="111"/>
  <c r="AH69" i="111"/>
  <c r="AS68" i="111"/>
  <c r="AR68" i="111"/>
  <c r="AQ68" i="111"/>
  <c r="AP68" i="111"/>
  <c r="AO68" i="111"/>
  <c r="AN68" i="111"/>
  <c r="AM68" i="111"/>
  <c r="AL68" i="111"/>
  <c r="AK68" i="111"/>
  <c r="AJ68" i="111"/>
  <c r="AI68" i="111"/>
  <c r="AH68" i="111"/>
  <c r="AS67" i="111"/>
  <c r="AR67" i="111"/>
  <c r="AQ67" i="111"/>
  <c r="AP67" i="111"/>
  <c r="AO67" i="111"/>
  <c r="AN67" i="111"/>
  <c r="AM67" i="111"/>
  <c r="AL67" i="111"/>
  <c r="AK67" i="111"/>
  <c r="AJ67" i="111"/>
  <c r="AI67" i="111"/>
  <c r="AH67" i="111"/>
  <c r="AS66" i="111"/>
  <c r="AR66" i="111"/>
  <c r="AQ66" i="111"/>
  <c r="AP66" i="111"/>
  <c r="AO66" i="111"/>
  <c r="AN66" i="111"/>
  <c r="AM66" i="111"/>
  <c r="AL66" i="111"/>
  <c r="AK66" i="111"/>
  <c r="AJ66" i="111"/>
  <c r="AI66" i="111"/>
  <c r="AH66" i="111"/>
  <c r="AS65" i="111"/>
  <c r="AR65" i="111"/>
  <c r="AQ65" i="111"/>
  <c r="AP65" i="111"/>
  <c r="AO65" i="111"/>
  <c r="AN65" i="111"/>
  <c r="AM65" i="111"/>
  <c r="AL65" i="111"/>
  <c r="AK65" i="111"/>
  <c r="AJ65" i="111"/>
  <c r="AI65" i="111"/>
  <c r="AH65" i="111"/>
  <c r="AS64" i="111"/>
  <c r="AR64" i="111"/>
  <c r="AQ64" i="111"/>
  <c r="AP64" i="111"/>
  <c r="AO64" i="111"/>
  <c r="AN64" i="111"/>
  <c r="AM64" i="111"/>
  <c r="AL64" i="111"/>
  <c r="AK64" i="111"/>
  <c r="AJ64" i="111"/>
  <c r="AI64" i="111"/>
  <c r="AH64" i="111"/>
  <c r="AS63" i="111"/>
  <c r="AR63" i="111"/>
  <c r="AQ63" i="111"/>
  <c r="AP63" i="111"/>
  <c r="AO63" i="111"/>
  <c r="AN63" i="111"/>
  <c r="AM63" i="111"/>
  <c r="AL63" i="111"/>
  <c r="AK63" i="111"/>
  <c r="AJ63" i="111"/>
  <c r="AI63" i="111"/>
  <c r="AH63" i="111"/>
  <c r="AS62" i="111"/>
  <c r="AR62" i="111"/>
  <c r="AQ62" i="111"/>
  <c r="AP62" i="111"/>
  <c r="AO62" i="111"/>
  <c r="AN62" i="111"/>
  <c r="AM62" i="111"/>
  <c r="AL62" i="111"/>
  <c r="AK62" i="111"/>
  <c r="AJ62" i="111"/>
  <c r="AI62" i="111"/>
  <c r="AH62" i="111"/>
  <c r="AS61" i="111"/>
  <c r="AR61" i="111"/>
  <c r="AQ61" i="111"/>
  <c r="AP61" i="111"/>
  <c r="AO61" i="111"/>
  <c r="AN61" i="111"/>
  <c r="AM61" i="111"/>
  <c r="AL61" i="111"/>
  <c r="AK61" i="111"/>
  <c r="AJ61" i="111"/>
  <c r="AI61" i="111"/>
  <c r="AH61" i="111"/>
  <c r="AS60" i="111"/>
  <c r="AR60" i="111"/>
  <c r="AQ60" i="111"/>
  <c r="AP60" i="111"/>
  <c r="AO60" i="111"/>
  <c r="AN60" i="111"/>
  <c r="AM60" i="111"/>
  <c r="AL60" i="111"/>
  <c r="AK60" i="111"/>
  <c r="AJ60" i="111"/>
  <c r="AI60" i="111"/>
  <c r="AH60" i="111"/>
  <c r="AS59" i="111"/>
  <c r="AR59" i="111"/>
  <c r="AQ59" i="111"/>
  <c r="AP59" i="111"/>
  <c r="AO59" i="111"/>
  <c r="AN59" i="111"/>
  <c r="AM59" i="111"/>
  <c r="AL59" i="111"/>
  <c r="AK59" i="111"/>
  <c r="AJ59" i="111"/>
  <c r="AI59" i="111"/>
  <c r="AH59" i="111"/>
  <c r="AS58" i="111"/>
  <c r="AR58" i="111"/>
  <c r="AQ58" i="111"/>
  <c r="AP58" i="111"/>
  <c r="AO58" i="111"/>
  <c r="AN58" i="111"/>
  <c r="AM58" i="111"/>
  <c r="AL58" i="111"/>
  <c r="AK58" i="111"/>
  <c r="AJ58" i="111"/>
  <c r="AI58" i="111"/>
  <c r="AH58" i="111"/>
  <c r="AS57" i="111"/>
  <c r="AR57" i="111"/>
  <c r="AQ57" i="111"/>
  <c r="AP57" i="111"/>
  <c r="AO57" i="111"/>
  <c r="AN57" i="111"/>
  <c r="AM57" i="111"/>
  <c r="AL57" i="111"/>
  <c r="AK57" i="111"/>
  <c r="AJ57" i="111"/>
  <c r="AI57" i="111"/>
  <c r="AH57" i="111"/>
  <c r="AS56" i="111"/>
  <c r="AR56" i="111"/>
  <c r="AQ56" i="111"/>
  <c r="AP56" i="111"/>
  <c r="AO56" i="111"/>
  <c r="AN56" i="111"/>
  <c r="AM56" i="111"/>
  <c r="AL56" i="111"/>
  <c r="AK56" i="111"/>
  <c r="AJ56" i="111"/>
  <c r="AI56" i="111"/>
  <c r="AH56" i="111"/>
  <c r="AS55" i="111"/>
  <c r="AR55" i="111"/>
  <c r="AQ55" i="111"/>
  <c r="AP55" i="111"/>
  <c r="AO55" i="111"/>
  <c r="AN55" i="111"/>
  <c r="AM55" i="111"/>
  <c r="AL55" i="111"/>
  <c r="AK55" i="111"/>
  <c r="AJ55" i="111"/>
  <c r="AI55" i="111"/>
  <c r="AH55" i="111"/>
  <c r="AS54" i="111"/>
  <c r="AR54" i="111"/>
  <c r="AQ54" i="111"/>
  <c r="AP54" i="111"/>
  <c r="AO54" i="111"/>
  <c r="AN54" i="111"/>
  <c r="AM54" i="111"/>
  <c r="AL54" i="111"/>
  <c r="AK54" i="111"/>
  <c r="AJ54" i="111"/>
  <c r="AI54" i="111"/>
  <c r="AH54" i="111"/>
  <c r="AS53" i="111"/>
  <c r="AR53" i="111"/>
  <c r="AQ53" i="111"/>
  <c r="AP53" i="111"/>
  <c r="AO53" i="111"/>
  <c r="AN53" i="111"/>
  <c r="AM53" i="111"/>
  <c r="AL53" i="111"/>
  <c r="AK53" i="111"/>
  <c r="AJ53" i="111"/>
  <c r="AI53" i="111"/>
  <c r="AH53" i="111"/>
  <c r="AS52" i="111"/>
  <c r="AR52" i="111"/>
  <c r="AQ52" i="111"/>
  <c r="AP52" i="111"/>
  <c r="AO52" i="111"/>
  <c r="AN52" i="111"/>
  <c r="AM52" i="111"/>
  <c r="AL52" i="111"/>
  <c r="AK52" i="111"/>
  <c r="AJ52" i="111"/>
  <c r="AI52" i="111"/>
  <c r="AH52" i="111"/>
  <c r="AS51" i="111"/>
  <c r="AR51" i="111"/>
  <c r="AQ51" i="111"/>
  <c r="AP51" i="111"/>
  <c r="AO51" i="111"/>
  <c r="AN51" i="111"/>
  <c r="AM51" i="111"/>
  <c r="AL51" i="111"/>
  <c r="AK51" i="111"/>
  <c r="AJ51" i="111"/>
  <c r="AI51" i="111"/>
  <c r="AH51" i="111"/>
  <c r="AS50" i="111"/>
  <c r="AR50" i="111"/>
  <c r="AQ50" i="111"/>
  <c r="AP50" i="111"/>
  <c r="AO50" i="111"/>
  <c r="AN50" i="111"/>
  <c r="AM50" i="111"/>
  <c r="AL50" i="111"/>
  <c r="AK50" i="111"/>
  <c r="AJ50" i="111"/>
  <c r="AI50" i="111"/>
  <c r="AH50" i="111"/>
  <c r="AS49" i="111"/>
  <c r="AR49" i="111"/>
  <c r="AQ49" i="111"/>
  <c r="AP49" i="111"/>
  <c r="AO49" i="111"/>
  <c r="AN49" i="111"/>
  <c r="AM49" i="111"/>
  <c r="AL49" i="111"/>
  <c r="AK49" i="111"/>
  <c r="AJ49" i="111"/>
  <c r="AI49" i="111"/>
  <c r="AH49" i="111"/>
  <c r="AS48" i="111"/>
  <c r="AR48" i="111"/>
  <c r="AQ48" i="111"/>
  <c r="AP48" i="111"/>
  <c r="AO48" i="111"/>
  <c r="AN48" i="111"/>
  <c r="AM48" i="111"/>
  <c r="AL48" i="111"/>
  <c r="AK48" i="111"/>
  <c r="AJ48" i="111"/>
  <c r="AI48" i="111"/>
  <c r="AH48" i="111"/>
  <c r="AS47" i="111"/>
  <c r="AR47" i="111"/>
  <c r="AQ47" i="111"/>
  <c r="AP47" i="111"/>
  <c r="AO47" i="111"/>
  <c r="AN47" i="111"/>
  <c r="AM47" i="111"/>
  <c r="AL47" i="111"/>
  <c r="AK47" i="111"/>
  <c r="AJ47" i="111"/>
  <c r="AI47" i="111"/>
  <c r="AH47" i="111"/>
  <c r="AS46" i="111"/>
  <c r="AR46" i="111"/>
  <c r="AQ46" i="111"/>
  <c r="AP46" i="111"/>
  <c r="AO46" i="111"/>
  <c r="AN46" i="111"/>
  <c r="AM46" i="111"/>
  <c r="AL46" i="111"/>
  <c r="AK46" i="111"/>
  <c r="AJ46" i="111"/>
  <c r="AI46" i="111"/>
  <c r="AH46" i="111"/>
  <c r="AS45" i="111"/>
  <c r="AR45" i="111"/>
  <c r="AQ45" i="111"/>
  <c r="AP45" i="111"/>
  <c r="AO45" i="111"/>
  <c r="AN45" i="111"/>
  <c r="AM45" i="111"/>
  <c r="AL45" i="111"/>
  <c r="AK45" i="111"/>
  <c r="AJ45" i="111"/>
  <c r="AI45" i="111"/>
  <c r="AH45" i="111"/>
  <c r="AS44" i="111"/>
  <c r="AR44" i="111"/>
  <c r="AQ44" i="111"/>
  <c r="AP44" i="111"/>
  <c r="AO44" i="111"/>
  <c r="AN44" i="111"/>
  <c r="AM44" i="111"/>
  <c r="AL44" i="111"/>
  <c r="AK44" i="111"/>
  <c r="AJ44" i="111"/>
  <c r="AI44" i="111"/>
  <c r="AH44" i="111"/>
  <c r="AS43" i="111"/>
  <c r="AR43" i="111"/>
  <c r="AQ43" i="111"/>
  <c r="AP43" i="111"/>
  <c r="AO43" i="111"/>
  <c r="AN43" i="111"/>
  <c r="AM43" i="111"/>
  <c r="AL43" i="111"/>
  <c r="AK43" i="111"/>
  <c r="AJ43" i="111"/>
  <c r="AI43" i="111"/>
  <c r="AH43" i="111"/>
  <c r="AS42" i="111"/>
  <c r="AR42" i="111"/>
  <c r="AQ42" i="111"/>
  <c r="AP42" i="111"/>
  <c r="AO42" i="111"/>
  <c r="AN42" i="111"/>
  <c r="AM42" i="111"/>
  <c r="AL42" i="111"/>
  <c r="AK42" i="111"/>
  <c r="AJ42" i="111"/>
  <c r="AI42" i="111"/>
  <c r="AH42" i="111"/>
  <c r="AS41" i="111"/>
  <c r="AR41" i="111"/>
  <c r="AQ41" i="111"/>
  <c r="AP41" i="111"/>
  <c r="AO41" i="111"/>
  <c r="AN41" i="111"/>
  <c r="AM41" i="111"/>
  <c r="AL41" i="111"/>
  <c r="AK41" i="111"/>
  <c r="AJ41" i="111"/>
  <c r="AI41" i="111"/>
  <c r="AH41" i="111"/>
  <c r="AS40" i="111"/>
  <c r="AR40" i="111"/>
  <c r="AQ40" i="111"/>
  <c r="AP40" i="111"/>
  <c r="AO40" i="111"/>
  <c r="AN40" i="111"/>
  <c r="AM40" i="111"/>
  <c r="AL40" i="111"/>
  <c r="AK40" i="111"/>
  <c r="AJ40" i="111"/>
  <c r="AI40" i="111"/>
  <c r="AH40" i="111"/>
  <c r="AS39" i="111"/>
  <c r="AR39" i="111"/>
  <c r="AQ39" i="111"/>
  <c r="AP39" i="111"/>
  <c r="AO39" i="111"/>
  <c r="AN39" i="111"/>
  <c r="AM39" i="111"/>
  <c r="AL39" i="111"/>
  <c r="AK39" i="111"/>
  <c r="AJ39" i="111"/>
  <c r="AI39" i="111"/>
  <c r="AH39" i="111"/>
  <c r="AS38" i="111"/>
  <c r="AR38" i="111"/>
  <c r="AQ38" i="111"/>
  <c r="AP38" i="111"/>
  <c r="AO38" i="111"/>
  <c r="AN38" i="111"/>
  <c r="AM38" i="111"/>
  <c r="AL38" i="111"/>
  <c r="AK38" i="111"/>
  <c r="AJ38" i="111"/>
  <c r="AI38" i="111"/>
  <c r="AH38" i="111"/>
  <c r="AS37" i="111"/>
  <c r="AR37" i="111"/>
  <c r="AQ37" i="111"/>
  <c r="AP37" i="111"/>
  <c r="AO37" i="111"/>
  <c r="AN37" i="111"/>
  <c r="AM37" i="111"/>
  <c r="AL37" i="111"/>
  <c r="AK37" i="111"/>
  <c r="AJ37" i="111"/>
  <c r="AI37" i="111"/>
  <c r="AH37" i="111"/>
  <c r="AS36" i="111"/>
  <c r="AR36" i="111"/>
  <c r="AQ36" i="111"/>
  <c r="AP36" i="111"/>
  <c r="AO36" i="111"/>
  <c r="AN36" i="111"/>
  <c r="AM36" i="111"/>
  <c r="AL36" i="111"/>
  <c r="AK36" i="111"/>
  <c r="AJ36" i="111"/>
  <c r="AI36" i="111"/>
  <c r="AH36" i="111"/>
  <c r="AS35" i="111"/>
  <c r="AR35" i="111"/>
  <c r="AQ35" i="111"/>
  <c r="AP35" i="111"/>
  <c r="AO35" i="111"/>
  <c r="AN35" i="111"/>
  <c r="AM35" i="111"/>
  <c r="AL35" i="111"/>
  <c r="AK35" i="111"/>
  <c r="AJ35" i="111"/>
  <c r="AI35" i="111"/>
  <c r="AH35" i="111"/>
  <c r="AS34" i="111"/>
  <c r="AR34" i="111"/>
  <c r="AQ34" i="111"/>
  <c r="AP34" i="111"/>
  <c r="AO34" i="111"/>
  <c r="AN34" i="111"/>
  <c r="AM34" i="111"/>
  <c r="AL34" i="111"/>
  <c r="AK34" i="111"/>
  <c r="AJ34" i="111"/>
  <c r="AI34" i="111"/>
  <c r="AH34" i="111"/>
  <c r="AS33" i="111"/>
  <c r="AR33" i="111"/>
  <c r="AQ33" i="111"/>
  <c r="AP33" i="111"/>
  <c r="AO33" i="111"/>
  <c r="AN33" i="111"/>
  <c r="AM33" i="111"/>
  <c r="AL33" i="111"/>
  <c r="AK33" i="111"/>
  <c r="AJ33" i="111"/>
  <c r="AI33" i="111"/>
  <c r="AH33" i="111"/>
  <c r="AS32" i="111"/>
  <c r="AR32" i="111"/>
  <c r="AQ32" i="111"/>
  <c r="AP32" i="111"/>
  <c r="AO32" i="111"/>
  <c r="AN32" i="111"/>
  <c r="AM32" i="111"/>
  <c r="AL32" i="111"/>
  <c r="AK32" i="111"/>
  <c r="AJ32" i="111"/>
  <c r="AI32" i="111"/>
  <c r="AH32" i="111"/>
  <c r="AS31" i="111"/>
  <c r="AR31" i="111"/>
  <c r="AQ31" i="111"/>
  <c r="AP31" i="111"/>
  <c r="AO31" i="111"/>
  <c r="AN31" i="111"/>
  <c r="AM31" i="111"/>
  <c r="AL31" i="111"/>
  <c r="AK31" i="111"/>
  <c r="AJ31" i="111"/>
  <c r="AI31" i="111"/>
  <c r="AH31" i="111"/>
  <c r="AS30" i="111"/>
  <c r="AR30" i="111"/>
  <c r="AQ30" i="111"/>
  <c r="AP30" i="111"/>
  <c r="AO30" i="111"/>
  <c r="AN30" i="111"/>
  <c r="AM30" i="111"/>
  <c r="AL30" i="111"/>
  <c r="AK30" i="111"/>
  <c r="AJ30" i="111"/>
  <c r="AI30" i="111"/>
  <c r="AH30" i="111"/>
  <c r="AS29" i="111"/>
  <c r="AR29" i="111"/>
  <c r="AQ29" i="111"/>
  <c r="AP29" i="111"/>
  <c r="AO29" i="111"/>
  <c r="AN29" i="111"/>
  <c r="AM29" i="111"/>
  <c r="AL29" i="111"/>
  <c r="AK29" i="111"/>
  <c r="AJ29" i="111"/>
  <c r="AI29" i="111"/>
  <c r="AH29" i="111"/>
  <c r="AS28" i="111"/>
  <c r="AR28" i="111"/>
  <c r="AQ28" i="111"/>
  <c r="AP28" i="111"/>
  <c r="AO28" i="111"/>
  <c r="AN28" i="111"/>
  <c r="AM28" i="111"/>
  <c r="AL28" i="111"/>
  <c r="AK28" i="111"/>
  <c r="AJ28" i="111"/>
  <c r="AI28" i="111"/>
  <c r="AH28" i="111"/>
  <c r="AS27" i="111"/>
  <c r="AR27" i="111"/>
  <c r="AQ27" i="111"/>
  <c r="AP27" i="111"/>
  <c r="AO27" i="111"/>
  <c r="AN27" i="111"/>
  <c r="AM27" i="111"/>
  <c r="AL27" i="111"/>
  <c r="AK27" i="111"/>
  <c r="AJ27" i="111"/>
  <c r="AI27" i="111"/>
  <c r="AH27" i="111"/>
  <c r="AS26" i="111"/>
  <c r="AR26" i="111"/>
  <c r="AQ26" i="111"/>
  <c r="AP26" i="111"/>
  <c r="AO26" i="111"/>
  <c r="AN26" i="111"/>
  <c r="AM26" i="111"/>
  <c r="AL26" i="111"/>
  <c r="AK26" i="111"/>
  <c r="AJ26" i="111"/>
  <c r="AI26" i="111"/>
  <c r="AH26" i="111"/>
  <c r="AS25" i="111"/>
  <c r="AR25" i="111"/>
  <c r="AQ25" i="111"/>
  <c r="AP25" i="111"/>
  <c r="AO25" i="111"/>
  <c r="AN25" i="111"/>
  <c r="AM25" i="111"/>
  <c r="AL25" i="111"/>
  <c r="AK25" i="111"/>
  <c r="AJ25" i="111"/>
  <c r="AI25" i="111"/>
  <c r="AH25" i="111"/>
  <c r="AS24" i="111"/>
  <c r="AR24" i="111"/>
  <c r="AQ24" i="111"/>
  <c r="AP24" i="111"/>
  <c r="AO24" i="111"/>
  <c r="AN24" i="111"/>
  <c r="AM24" i="111"/>
  <c r="AL24" i="111"/>
  <c r="AK24" i="111"/>
  <c r="AJ24" i="111"/>
  <c r="AI24" i="111"/>
  <c r="AH24" i="111"/>
  <c r="AS23" i="111"/>
  <c r="AR23" i="111"/>
  <c r="AQ23" i="111"/>
  <c r="AP23" i="111"/>
  <c r="AO23" i="111"/>
  <c r="AN23" i="111"/>
  <c r="AM23" i="111"/>
  <c r="AL23" i="111"/>
  <c r="AK23" i="111"/>
  <c r="AJ23" i="111"/>
  <c r="AI23" i="111"/>
  <c r="AH23" i="111"/>
  <c r="AS22" i="111"/>
  <c r="AR22" i="111"/>
  <c r="AQ22" i="111"/>
  <c r="AP22" i="111"/>
  <c r="AO22" i="111"/>
  <c r="AN22" i="111"/>
  <c r="AM22" i="111"/>
  <c r="AL22" i="111"/>
  <c r="AK22" i="111"/>
  <c r="AJ22" i="111"/>
  <c r="AI22" i="111"/>
  <c r="AH22" i="111"/>
  <c r="AS21" i="111"/>
  <c r="AR21" i="111"/>
  <c r="AQ21" i="111"/>
  <c r="AP21" i="111"/>
  <c r="AO21" i="111"/>
  <c r="AN21" i="111"/>
  <c r="AM21" i="111"/>
  <c r="AL21" i="111"/>
  <c r="AK21" i="111"/>
  <c r="AJ21" i="111"/>
  <c r="AI21" i="111"/>
  <c r="AH21" i="111"/>
  <c r="AS20" i="111"/>
  <c r="AR20" i="111"/>
  <c r="AQ20" i="111"/>
  <c r="AP20" i="111"/>
  <c r="AO20" i="111"/>
  <c r="AN20" i="111"/>
  <c r="AM20" i="111"/>
  <c r="AL20" i="111"/>
  <c r="AK20" i="111"/>
  <c r="AJ20" i="111"/>
  <c r="AI20" i="111"/>
  <c r="AH20" i="111"/>
  <c r="AS19" i="111"/>
  <c r="AR19" i="111"/>
  <c r="AQ19" i="111"/>
  <c r="AP19" i="111"/>
  <c r="AO19" i="111"/>
  <c r="AN19" i="111"/>
  <c r="AM19" i="111"/>
  <c r="AL19" i="111"/>
  <c r="AK19" i="111"/>
  <c r="AJ19" i="111"/>
  <c r="AI19" i="111"/>
  <c r="AH19" i="111"/>
  <c r="AS18" i="111"/>
  <c r="AR18" i="111"/>
  <c r="AQ18" i="111"/>
  <c r="AP18" i="111"/>
  <c r="AO18" i="111"/>
  <c r="AN18" i="111"/>
  <c r="AM18" i="111"/>
  <c r="AL18" i="111"/>
  <c r="AK18" i="111"/>
  <c r="AJ18" i="111"/>
  <c r="AI18" i="111"/>
  <c r="AH18" i="111"/>
  <c r="AS17" i="111"/>
  <c r="AR17" i="111"/>
  <c r="AQ17" i="111"/>
  <c r="AP17" i="111"/>
  <c r="AO17" i="111"/>
  <c r="AN17" i="111"/>
  <c r="AM17" i="111"/>
  <c r="AL17" i="111"/>
  <c r="AK17" i="111"/>
  <c r="AJ17" i="111"/>
  <c r="AI17" i="111"/>
  <c r="AH17" i="111"/>
  <c r="AS16" i="111"/>
  <c r="AR16" i="111"/>
  <c r="AQ16" i="111"/>
  <c r="AP16" i="111"/>
  <c r="AO16" i="111"/>
  <c r="AN16" i="111"/>
  <c r="AM16" i="111"/>
  <c r="AL16" i="111"/>
  <c r="AK16" i="111"/>
  <c r="AJ16" i="111"/>
  <c r="AI16" i="111"/>
  <c r="AH16" i="111"/>
  <c r="AS15" i="111"/>
  <c r="AR15" i="111"/>
  <c r="AQ15" i="111"/>
  <c r="AP15" i="111"/>
  <c r="AO15" i="111"/>
  <c r="AN15" i="111"/>
  <c r="AM15" i="111"/>
  <c r="AL15" i="111"/>
  <c r="AK15" i="111"/>
  <c r="AJ15" i="111"/>
  <c r="AI15" i="111"/>
  <c r="AH15" i="111"/>
  <c r="AS14" i="111"/>
  <c r="AR14" i="111"/>
  <c r="AQ14" i="111"/>
  <c r="AP14" i="111"/>
  <c r="AO14" i="111"/>
  <c r="AN14" i="111"/>
  <c r="AM14" i="111"/>
  <c r="AL14" i="111"/>
  <c r="AK14" i="111"/>
  <c r="AJ14" i="111"/>
  <c r="AI14" i="111"/>
  <c r="AH14" i="111"/>
  <c r="AS13" i="111"/>
  <c r="AR13" i="111"/>
  <c r="AQ13" i="111"/>
  <c r="AP13" i="111"/>
  <c r="AO13" i="111"/>
  <c r="AN13" i="111"/>
  <c r="AM13" i="111"/>
  <c r="AL13" i="111"/>
  <c r="AK13" i="111"/>
  <c r="AJ13" i="111"/>
  <c r="AI13" i="111"/>
  <c r="AH13" i="111"/>
  <c r="AS12" i="111"/>
  <c r="AR12" i="111"/>
  <c r="AQ12" i="111"/>
  <c r="AP12" i="111"/>
  <c r="AO12" i="111"/>
  <c r="AN12" i="111"/>
  <c r="AM12" i="111"/>
  <c r="AL12" i="111"/>
  <c r="AK12" i="111"/>
  <c r="AJ12" i="111"/>
  <c r="AI12" i="111"/>
  <c r="AH12" i="111"/>
  <c r="AS11" i="111"/>
  <c r="AR11" i="111"/>
  <c r="AQ11" i="111"/>
  <c r="AP11" i="111"/>
  <c r="AO11" i="111"/>
  <c r="AN11" i="111"/>
  <c r="AM11" i="111"/>
  <c r="AL11" i="111"/>
  <c r="AK11" i="111"/>
  <c r="AJ11" i="111"/>
  <c r="AI11" i="111"/>
  <c r="AH11" i="111"/>
  <c r="AS10" i="111"/>
  <c r="AR10" i="111"/>
  <c r="AQ10" i="111"/>
  <c r="AP10" i="111"/>
  <c r="AO10" i="111"/>
  <c r="AN10" i="111"/>
  <c r="AM10" i="111"/>
  <c r="AL10" i="111"/>
  <c r="AK10" i="111"/>
  <c r="AJ10" i="111"/>
  <c r="AI10" i="111"/>
  <c r="AH10" i="111"/>
  <c r="AS9" i="111"/>
  <c r="AR9" i="111"/>
  <c r="AQ9" i="111"/>
  <c r="AP9" i="111"/>
  <c r="AO9" i="111"/>
  <c r="AN9" i="111"/>
  <c r="AM9" i="111"/>
  <c r="AL9" i="111"/>
  <c r="AK9" i="111"/>
  <c r="AJ9" i="111"/>
  <c r="AI9" i="111"/>
  <c r="AH9" i="111"/>
  <c r="AS8" i="111"/>
  <c r="AR8" i="111"/>
  <c r="AQ8" i="111"/>
  <c r="AP8" i="111"/>
  <c r="AO8" i="111"/>
  <c r="AN8" i="111"/>
  <c r="AM8" i="111"/>
  <c r="AL8" i="111"/>
  <c r="AK8" i="111"/>
  <c r="AJ8" i="111"/>
  <c r="AI8" i="111"/>
  <c r="AH8" i="111"/>
  <c r="AS7" i="111"/>
  <c r="AR7" i="111"/>
  <c r="AQ7" i="111"/>
  <c r="AP7" i="111"/>
  <c r="AO7" i="111"/>
  <c r="AN7" i="111"/>
  <c r="AM7" i="111"/>
  <c r="AL7" i="111"/>
  <c r="AK7" i="111"/>
  <c r="AJ7" i="111"/>
  <c r="AI7" i="111"/>
  <c r="AH7" i="111"/>
  <c r="AS6" i="111"/>
  <c r="AR6" i="111"/>
  <c r="AQ6" i="111"/>
  <c r="AP6" i="111"/>
  <c r="AO6" i="111"/>
  <c r="AN6" i="111"/>
  <c r="AM6" i="111"/>
  <c r="AL6" i="111"/>
  <c r="AK6" i="111"/>
  <c r="AJ6" i="111"/>
  <c r="AI6" i="111"/>
  <c r="AH6" i="111"/>
  <c r="AS5" i="111"/>
  <c r="AR5" i="111"/>
  <c r="AQ5" i="111"/>
  <c r="AP5" i="111"/>
  <c r="AO5" i="111"/>
  <c r="AN5" i="111"/>
  <c r="AM5" i="111"/>
  <c r="AL5" i="111"/>
  <c r="AK5" i="111"/>
  <c r="AJ5" i="111"/>
  <c r="AI5" i="111"/>
  <c r="AH5" i="111"/>
  <c r="S89" i="111"/>
  <c r="S88" i="111"/>
  <c r="S87" i="111"/>
  <c r="S86" i="111"/>
  <c r="S85" i="111"/>
  <c r="S84" i="111"/>
  <c r="S83" i="111"/>
  <c r="S82" i="111"/>
  <c r="S81" i="111"/>
  <c r="S80" i="111"/>
  <c r="S79" i="111"/>
  <c r="S78" i="111"/>
  <c r="S77" i="111"/>
  <c r="S76" i="111"/>
  <c r="S75" i="111"/>
  <c r="S74" i="111"/>
  <c r="S73" i="111"/>
  <c r="S72" i="111"/>
  <c r="S71" i="111"/>
  <c r="S70" i="111"/>
  <c r="S69" i="111"/>
  <c r="S68" i="111"/>
  <c r="S67" i="111"/>
  <c r="S66" i="111"/>
  <c r="S65" i="111"/>
  <c r="S64" i="111"/>
  <c r="S63" i="111"/>
  <c r="S62" i="111"/>
  <c r="S61" i="111"/>
  <c r="S60" i="111"/>
  <c r="S59" i="111"/>
  <c r="S58" i="111"/>
  <c r="S57" i="111"/>
  <c r="S56" i="111"/>
  <c r="S55" i="111"/>
  <c r="S54" i="111"/>
  <c r="S53" i="111"/>
  <c r="S52" i="111"/>
  <c r="S51" i="111"/>
  <c r="S50" i="111"/>
  <c r="S49" i="111"/>
  <c r="S48" i="111"/>
  <c r="S47" i="111"/>
  <c r="S46" i="111"/>
  <c r="S45" i="111"/>
  <c r="S44" i="111"/>
  <c r="S43" i="111"/>
  <c r="S42" i="111"/>
  <c r="S41" i="111"/>
  <c r="S40" i="111"/>
  <c r="S39" i="111"/>
  <c r="S38" i="111"/>
  <c r="S37" i="111"/>
  <c r="S36" i="111"/>
  <c r="S35" i="111"/>
  <c r="S34" i="111"/>
  <c r="S33" i="111"/>
  <c r="S32" i="111"/>
  <c r="S31" i="111"/>
  <c r="S30" i="111"/>
  <c r="S29" i="111"/>
  <c r="S28" i="111"/>
  <c r="S27" i="111"/>
  <c r="S26" i="111"/>
  <c r="S25" i="111"/>
  <c r="S24" i="111"/>
  <c r="S23" i="111"/>
  <c r="S22" i="111"/>
  <c r="S21" i="111"/>
  <c r="S20" i="111"/>
  <c r="S19" i="111"/>
  <c r="S18" i="111"/>
  <c r="S17" i="111"/>
  <c r="S16" i="111"/>
  <c r="S15" i="111"/>
  <c r="S14" i="111"/>
  <c r="S13" i="111"/>
  <c r="S12" i="111"/>
  <c r="S11" i="111"/>
  <c r="S10" i="111"/>
  <c r="S9" i="111"/>
  <c r="S8" i="111"/>
  <c r="S7" i="111"/>
  <c r="S6" i="111"/>
  <c r="S5" i="111"/>
  <c r="AS4" i="111"/>
  <c r="AR4" i="111"/>
  <c r="AQ4" i="111"/>
  <c r="AP4" i="111"/>
  <c r="AO4" i="111"/>
  <c r="AN4" i="111"/>
  <c r="AM4" i="111"/>
  <c r="AL4" i="111"/>
  <c r="AK4" i="111"/>
  <c r="AJ4" i="111"/>
  <c r="AI4" i="111"/>
  <c r="AH4" i="111"/>
  <c r="S4" i="111"/>
  <c r="D30" i="109"/>
  <c r="D18" i="109"/>
  <c r="D17" i="109"/>
  <c r="D13" i="109"/>
  <c r="D7" i="109"/>
  <c r="H6" i="109"/>
  <c r="H33" i="109" s="1"/>
  <c r="B26" i="4" s="1"/>
  <c r="D4" i="109"/>
  <c r="E3" i="109"/>
  <c r="E2" i="109"/>
  <c r="D1" i="109" a="1"/>
  <c r="D1" i="109" s="1"/>
  <c r="H11" i="4"/>
  <c r="I2" i="100" s="1"/>
  <c r="B11" i="4"/>
  <c r="D19" i="109" l="1"/>
  <c r="D31" i="109" s="1"/>
  <c r="H17" i="109"/>
  <c r="H2" i="115"/>
  <c r="H3" i="115" s="1"/>
  <c r="H5" i="115" s="1"/>
  <c r="I2" i="109"/>
  <c r="I2" i="115"/>
  <c r="D34" i="115"/>
  <c r="H29" i="109"/>
  <c r="H31" i="109" s="1"/>
  <c r="B25" i="4" s="1"/>
  <c r="D3" i="109"/>
  <c r="C7" i="4" s="1"/>
  <c r="D2" i="109"/>
  <c r="I21" i="115" l="1"/>
  <c r="H21" i="115"/>
  <c r="H18" i="115"/>
  <c r="I18" i="115"/>
  <c r="H19" i="115"/>
  <c r="I19" i="115"/>
  <c r="H20" i="115"/>
  <c r="I20" i="115"/>
  <c r="H21" i="109"/>
  <c r="I21" i="109"/>
  <c r="I20" i="109"/>
  <c r="H20" i="109"/>
  <c r="I19" i="109"/>
  <c r="H19" i="109"/>
  <c r="I18" i="109"/>
  <c r="H18" i="109"/>
  <c r="H2" i="109"/>
  <c r="H3" i="109" s="1"/>
  <c r="H5" i="109" s="1"/>
  <c r="B7" i="4"/>
  <c r="D34" i="109"/>
  <c r="D3" i="100"/>
  <c r="D2" i="100"/>
  <c r="H23" i="115" l="1"/>
  <c r="D9" i="115" s="1"/>
  <c r="H22" i="115"/>
  <c r="D8" i="115" s="1"/>
  <c r="AI3" i="98"/>
  <c r="AS10" i="108"/>
  <c r="AR10" i="108"/>
  <c r="AQ10" i="108"/>
  <c r="AP10" i="108"/>
  <c r="AO10" i="108"/>
  <c r="AN10" i="108"/>
  <c r="AM10" i="108"/>
  <c r="AL10" i="108"/>
  <c r="AK10" i="108"/>
  <c r="AJ10" i="108"/>
  <c r="AI10" i="108"/>
  <c r="AH10" i="108"/>
  <c r="AS9" i="108"/>
  <c r="AR9" i="108"/>
  <c r="AQ9" i="108"/>
  <c r="AP9" i="108"/>
  <c r="AO9" i="108"/>
  <c r="AN9" i="108"/>
  <c r="AM9" i="108"/>
  <c r="AL9" i="108"/>
  <c r="AK9" i="108"/>
  <c r="AJ9" i="108"/>
  <c r="AI9" i="108"/>
  <c r="AH9" i="108"/>
  <c r="AS8" i="108"/>
  <c r="AR8" i="108"/>
  <c r="AQ8" i="108"/>
  <c r="AP8" i="108"/>
  <c r="AO8" i="108"/>
  <c r="AN8" i="108"/>
  <c r="AM8" i="108"/>
  <c r="AL8" i="108"/>
  <c r="AK8" i="108"/>
  <c r="AJ8" i="108"/>
  <c r="AI8" i="108"/>
  <c r="AH8" i="108"/>
  <c r="AS7" i="108"/>
  <c r="AR7" i="108"/>
  <c r="AQ7" i="108"/>
  <c r="AP7" i="108"/>
  <c r="AO7" i="108"/>
  <c r="AN7" i="108"/>
  <c r="AM7" i="108"/>
  <c r="AL7" i="108"/>
  <c r="AK7" i="108"/>
  <c r="AJ7" i="108"/>
  <c r="AI7" i="108"/>
  <c r="AH7" i="108"/>
  <c r="AS6" i="108"/>
  <c r="AR6" i="108"/>
  <c r="AQ6" i="108"/>
  <c r="AP6" i="108"/>
  <c r="AO6" i="108"/>
  <c r="AN6" i="108"/>
  <c r="AM6" i="108"/>
  <c r="AL6" i="108"/>
  <c r="AK6" i="108"/>
  <c r="AJ6" i="108"/>
  <c r="AI6" i="108"/>
  <c r="AH6" i="108"/>
  <c r="AS5" i="108"/>
  <c r="AR5" i="108"/>
  <c r="AQ5" i="108"/>
  <c r="AP5" i="108"/>
  <c r="AO5" i="108"/>
  <c r="AN5" i="108"/>
  <c r="AM5" i="108"/>
  <c r="AL5" i="108"/>
  <c r="AK5" i="108"/>
  <c r="AJ5" i="108"/>
  <c r="AI5" i="108"/>
  <c r="AH5" i="108"/>
  <c r="AS18" i="108"/>
  <c r="AR18" i="108"/>
  <c r="AQ18" i="108"/>
  <c r="AP18" i="108"/>
  <c r="AO18" i="108"/>
  <c r="AN18" i="108"/>
  <c r="AM18" i="108"/>
  <c r="AL18" i="108"/>
  <c r="AK18" i="108"/>
  <c r="AJ18" i="108"/>
  <c r="AI18" i="108"/>
  <c r="AH18" i="108"/>
  <c r="AS17" i="108"/>
  <c r="AR17" i="108"/>
  <c r="AQ17" i="108"/>
  <c r="AP17" i="108"/>
  <c r="AO17" i="108"/>
  <c r="AN17" i="108"/>
  <c r="AM17" i="108"/>
  <c r="AL17" i="108"/>
  <c r="AK17" i="108"/>
  <c r="AJ17" i="108"/>
  <c r="AI17" i="108"/>
  <c r="AH17" i="108"/>
  <c r="AS16" i="108"/>
  <c r="AR16" i="108"/>
  <c r="AQ16" i="108"/>
  <c r="AP16" i="108"/>
  <c r="AO16" i="108"/>
  <c r="AN16" i="108"/>
  <c r="AM16" i="108"/>
  <c r="AL16" i="108"/>
  <c r="AK16" i="108"/>
  <c r="AJ16" i="108"/>
  <c r="AI16" i="108"/>
  <c r="AH16" i="108"/>
  <c r="AS15" i="108"/>
  <c r="AR15" i="108"/>
  <c r="AQ15" i="108"/>
  <c r="AP15" i="108"/>
  <c r="AO15" i="108"/>
  <c r="AN15" i="108"/>
  <c r="AM15" i="108"/>
  <c r="AL15" i="108"/>
  <c r="AK15" i="108"/>
  <c r="AJ15" i="108"/>
  <c r="AI15" i="108"/>
  <c r="AH15" i="108"/>
  <c r="AS14" i="108"/>
  <c r="AR14" i="108"/>
  <c r="AQ14" i="108"/>
  <c r="AP14" i="108"/>
  <c r="AO14" i="108"/>
  <c r="AN14" i="108"/>
  <c r="AM14" i="108"/>
  <c r="AL14" i="108"/>
  <c r="AK14" i="108"/>
  <c r="AJ14" i="108"/>
  <c r="AI14" i="108"/>
  <c r="AH14" i="108"/>
  <c r="AS13" i="108"/>
  <c r="AR13" i="108"/>
  <c r="AQ13" i="108"/>
  <c r="AP13" i="108"/>
  <c r="AO13" i="108"/>
  <c r="AN13" i="108"/>
  <c r="AM13" i="108"/>
  <c r="AL13" i="108"/>
  <c r="AK13" i="108"/>
  <c r="AJ13" i="108"/>
  <c r="AI13" i="108"/>
  <c r="AH13" i="108"/>
  <c r="AS12" i="108"/>
  <c r="AR12" i="108"/>
  <c r="AQ12" i="108"/>
  <c r="AP12" i="108"/>
  <c r="AO12" i="108"/>
  <c r="AN12" i="108"/>
  <c r="AM12" i="108"/>
  <c r="AL12" i="108"/>
  <c r="AK12" i="108"/>
  <c r="AJ12" i="108"/>
  <c r="AI12" i="108"/>
  <c r="AH12" i="108"/>
  <c r="AS11" i="108"/>
  <c r="AR11" i="108"/>
  <c r="AQ11" i="108"/>
  <c r="AP11" i="108"/>
  <c r="AO11" i="108"/>
  <c r="AN11" i="108"/>
  <c r="AM11" i="108"/>
  <c r="AL11" i="108"/>
  <c r="AK11" i="108"/>
  <c r="AJ11" i="108"/>
  <c r="AI11" i="108"/>
  <c r="AH11" i="108"/>
  <c r="AS10" i="106"/>
  <c r="AR10" i="106"/>
  <c r="AQ10" i="106"/>
  <c r="AP10" i="106"/>
  <c r="AO10" i="106"/>
  <c r="AN10" i="106"/>
  <c r="AM10" i="106"/>
  <c r="AL10" i="106"/>
  <c r="AK10" i="106"/>
  <c r="AJ10" i="106"/>
  <c r="AI10" i="106"/>
  <c r="AH10" i="106"/>
  <c r="AS9" i="106"/>
  <c r="AR9" i="106"/>
  <c r="AQ9" i="106"/>
  <c r="AP9" i="106"/>
  <c r="AO9" i="106"/>
  <c r="AN9" i="106"/>
  <c r="AM9" i="106"/>
  <c r="AL9" i="106"/>
  <c r="AK9" i="106"/>
  <c r="AJ9" i="106"/>
  <c r="AI9" i="106"/>
  <c r="AH9" i="106"/>
  <c r="AS8" i="106"/>
  <c r="AR8" i="106"/>
  <c r="AQ8" i="106"/>
  <c r="AP8" i="106"/>
  <c r="AO8" i="106"/>
  <c r="AN8" i="106"/>
  <c r="AM8" i="106"/>
  <c r="AL8" i="106"/>
  <c r="AK8" i="106"/>
  <c r="AJ8" i="106"/>
  <c r="AI8" i="106"/>
  <c r="AH8" i="106"/>
  <c r="AS7" i="106"/>
  <c r="AR7" i="106"/>
  <c r="AQ7" i="106"/>
  <c r="AP7" i="106"/>
  <c r="AO7" i="106"/>
  <c r="AN7" i="106"/>
  <c r="AM7" i="106"/>
  <c r="AL7" i="106"/>
  <c r="AK7" i="106"/>
  <c r="AJ7" i="106"/>
  <c r="AI7" i="106"/>
  <c r="AH7" i="106"/>
  <c r="AS6" i="106"/>
  <c r="AR6" i="106"/>
  <c r="AQ6" i="106"/>
  <c r="AP6" i="106"/>
  <c r="AO6" i="106"/>
  <c r="AN6" i="106"/>
  <c r="AM6" i="106"/>
  <c r="AL6" i="106"/>
  <c r="AK6" i="106"/>
  <c r="AJ6" i="106"/>
  <c r="AI6" i="106"/>
  <c r="AH6" i="106"/>
  <c r="AS5" i="106"/>
  <c r="AR5" i="106"/>
  <c r="AQ5" i="106"/>
  <c r="AP5" i="106"/>
  <c r="AO5" i="106"/>
  <c r="AN5" i="106"/>
  <c r="AM5" i="106"/>
  <c r="AL5" i="106"/>
  <c r="AK5" i="106"/>
  <c r="AJ5" i="106"/>
  <c r="AI5" i="106"/>
  <c r="AH5" i="106"/>
  <c r="AS18" i="106"/>
  <c r="AR18" i="106"/>
  <c r="AQ18" i="106"/>
  <c r="AP18" i="106"/>
  <c r="AO18" i="106"/>
  <c r="AN18" i="106"/>
  <c r="AM18" i="106"/>
  <c r="AL18" i="106"/>
  <c r="AK18" i="106"/>
  <c r="AJ18" i="106"/>
  <c r="AI18" i="106"/>
  <c r="AH18" i="106"/>
  <c r="AS17" i="106"/>
  <c r="AR17" i="106"/>
  <c r="AQ17" i="106"/>
  <c r="AP17" i="106"/>
  <c r="AO17" i="106"/>
  <c r="AN17" i="106"/>
  <c r="AM17" i="106"/>
  <c r="AL17" i="106"/>
  <c r="AK17" i="106"/>
  <c r="AJ17" i="106"/>
  <c r="AI17" i="106"/>
  <c r="AH17" i="106"/>
  <c r="AS16" i="106"/>
  <c r="AR16" i="106"/>
  <c r="AQ16" i="106"/>
  <c r="AP16" i="106"/>
  <c r="AO16" i="106"/>
  <c r="AN16" i="106"/>
  <c r="AM16" i="106"/>
  <c r="AL16" i="106"/>
  <c r="AK16" i="106"/>
  <c r="AJ16" i="106"/>
  <c r="AI16" i="106"/>
  <c r="AH16" i="106"/>
  <c r="AS15" i="106"/>
  <c r="AR15" i="106"/>
  <c r="AQ15" i="106"/>
  <c r="AP15" i="106"/>
  <c r="AO15" i="106"/>
  <c r="AN15" i="106"/>
  <c r="AM15" i="106"/>
  <c r="AL15" i="106"/>
  <c r="AK15" i="106"/>
  <c r="AJ15" i="106"/>
  <c r="AI15" i="106"/>
  <c r="AH15" i="106"/>
  <c r="AS14" i="106"/>
  <c r="AR14" i="106"/>
  <c r="AQ14" i="106"/>
  <c r="AP14" i="106"/>
  <c r="AO14" i="106"/>
  <c r="AN14" i="106"/>
  <c r="AM14" i="106"/>
  <c r="AL14" i="106"/>
  <c r="AK14" i="106"/>
  <c r="AJ14" i="106"/>
  <c r="AI14" i="106"/>
  <c r="AH14" i="106"/>
  <c r="AS13" i="106"/>
  <c r="AR13" i="106"/>
  <c r="AQ13" i="106"/>
  <c r="AP13" i="106"/>
  <c r="AO13" i="106"/>
  <c r="AN13" i="106"/>
  <c r="AM13" i="106"/>
  <c r="AL13" i="106"/>
  <c r="AK13" i="106"/>
  <c r="AJ13" i="106"/>
  <c r="AI13" i="106"/>
  <c r="AH13" i="106"/>
  <c r="AS12" i="106"/>
  <c r="AR12" i="106"/>
  <c r="AQ12" i="106"/>
  <c r="AP12" i="106"/>
  <c r="AO12" i="106"/>
  <c r="AN12" i="106"/>
  <c r="AM12" i="106"/>
  <c r="AL12" i="106"/>
  <c r="AK12" i="106"/>
  <c r="AJ12" i="106"/>
  <c r="AI12" i="106"/>
  <c r="AH12" i="106"/>
  <c r="AS11" i="106"/>
  <c r="AR11" i="106"/>
  <c r="AQ11" i="106"/>
  <c r="AP11" i="106"/>
  <c r="AO11" i="106"/>
  <c r="AN11" i="106"/>
  <c r="AM11" i="106"/>
  <c r="AL11" i="106"/>
  <c r="AK11" i="106"/>
  <c r="AJ11" i="106"/>
  <c r="AI11" i="106"/>
  <c r="AH11" i="106"/>
  <c r="AS10" i="104"/>
  <c r="AR10" i="104"/>
  <c r="AQ10" i="104"/>
  <c r="AP10" i="104"/>
  <c r="AO10" i="104"/>
  <c r="AN10" i="104"/>
  <c r="AM10" i="104"/>
  <c r="AL10" i="104"/>
  <c r="AK10" i="104"/>
  <c r="AJ10" i="104"/>
  <c r="AI10" i="104"/>
  <c r="AH10" i="104"/>
  <c r="AS9" i="104"/>
  <c r="AR9" i="104"/>
  <c r="AQ9" i="104"/>
  <c r="AP9" i="104"/>
  <c r="AO9" i="104"/>
  <c r="AN9" i="104"/>
  <c r="AM9" i="104"/>
  <c r="AL9" i="104"/>
  <c r="AK9" i="104"/>
  <c r="AJ9" i="104"/>
  <c r="AI9" i="104"/>
  <c r="AH9" i="104"/>
  <c r="AS8" i="104"/>
  <c r="AR8" i="104"/>
  <c r="AQ8" i="104"/>
  <c r="AP8" i="104"/>
  <c r="AO8" i="104"/>
  <c r="AN8" i="104"/>
  <c r="AM8" i="104"/>
  <c r="AL8" i="104"/>
  <c r="AK8" i="104"/>
  <c r="AJ8" i="104"/>
  <c r="AI8" i="104"/>
  <c r="AH8" i="104"/>
  <c r="AS7" i="104"/>
  <c r="AR7" i="104"/>
  <c r="AQ7" i="104"/>
  <c r="AP7" i="104"/>
  <c r="AO7" i="104"/>
  <c r="AN7" i="104"/>
  <c r="AM7" i="104"/>
  <c r="AL7" i="104"/>
  <c r="AK7" i="104"/>
  <c r="AJ7" i="104"/>
  <c r="AI7" i="104"/>
  <c r="AH7" i="104"/>
  <c r="AS6" i="104"/>
  <c r="AR6" i="104"/>
  <c r="AQ6" i="104"/>
  <c r="AP6" i="104"/>
  <c r="AO6" i="104"/>
  <c r="AN6" i="104"/>
  <c r="AM6" i="104"/>
  <c r="AL6" i="104"/>
  <c r="AK6" i="104"/>
  <c r="AJ6" i="104"/>
  <c r="AI6" i="104"/>
  <c r="AH6" i="104"/>
  <c r="AS5" i="104"/>
  <c r="AR5" i="104"/>
  <c r="AQ5" i="104"/>
  <c r="AP5" i="104"/>
  <c r="AO5" i="104"/>
  <c r="AN5" i="104"/>
  <c r="AM5" i="104"/>
  <c r="AL5" i="104"/>
  <c r="AK5" i="104"/>
  <c r="AJ5" i="104"/>
  <c r="AI5" i="104"/>
  <c r="AH5" i="104"/>
  <c r="AS23" i="104"/>
  <c r="AR23" i="104"/>
  <c r="AQ23" i="104"/>
  <c r="AP23" i="104"/>
  <c r="AO23" i="104"/>
  <c r="AN23" i="104"/>
  <c r="AM23" i="104"/>
  <c r="AL23" i="104"/>
  <c r="AK23" i="104"/>
  <c r="AJ23" i="104"/>
  <c r="AI23" i="104"/>
  <c r="AH23" i="104"/>
  <c r="AS22" i="104"/>
  <c r="AR22" i="104"/>
  <c r="AQ22" i="104"/>
  <c r="AP22" i="104"/>
  <c r="AO22" i="104"/>
  <c r="AN22" i="104"/>
  <c r="AM22" i="104"/>
  <c r="AL22" i="104"/>
  <c r="AK22" i="104"/>
  <c r="AJ22" i="104"/>
  <c r="AI22" i="104"/>
  <c r="AH22" i="104"/>
  <c r="AS21" i="104"/>
  <c r="AR21" i="104"/>
  <c r="AQ21" i="104"/>
  <c r="AP21" i="104"/>
  <c r="AO21" i="104"/>
  <c r="AN21" i="104"/>
  <c r="AM21" i="104"/>
  <c r="AL21" i="104"/>
  <c r="AK21" i="104"/>
  <c r="AJ21" i="104"/>
  <c r="AI21" i="104"/>
  <c r="AH21" i="104"/>
  <c r="AS20" i="104"/>
  <c r="AR20" i="104"/>
  <c r="AQ20" i="104"/>
  <c r="AP20" i="104"/>
  <c r="AO20" i="104"/>
  <c r="AN20" i="104"/>
  <c r="AM20" i="104"/>
  <c r="AL20" i="104"/>
  <c r="AK20" i="104"/>
  <c r="AJ20" i="104"/>
  <c r="AI20" i="104"/>
  <c r="AH20" i="104"/>
  <c r="AS19" i="104"/>
  <c r="AR19" i="104"/>
  <c r="AQ19" i="104"/>
  <c r="AP19" i="104"/>
  <c r="AO19" i="104"/>
  <c r="AN19" i="104"/>
  <c r="AM19" i="104"/>
  <c r="AL19" i="104"/>
  <c r="AK19" i="104"/>
  <c r="AJ19" i="104"/>
  <c r="AI19" i="104"/>
  <c r="AH19" i="104"/>
  <c r="AS18" i="104"/>
  <c r="AR18" i="104"/>
  <c r="AQ18" i="104"/>
  <c r="AP18" i="104"/>
  <c r="AO18" i="104"/>
  <c r="AN18" i="104"/>
  <c r="AM18" i="104"/>
  <c r="AL18" i="104"/>
  <c r="AK18" i="104"/>
  <c r="AJ18" i="104"/>
  <c r="AI18" i="104"/>
  <c r="AH18" i="104"/>
  <c r="AS17" i="104"/>
  <c r="AR17" i="104"/>
  <c r="AQ17" i="104"/>
  <c r="AP17" i="104"/>
  <c r="AO17" i="104"/>
  <c r="AN17" i="104"/>
  <c r="AM17" i="104"/>
  <c r="AL17" i="104"/>
  <c r="AK17" i="104"/>
  <c r="AJ17" i="104"/>
  <c r="AI17" i="104"/>
  <c r="AH17" i="104"/>
  <c r="AS16" i="104"/>
  <c r="AR16" i="104"/>
  <c r="AQ16" i="104"/>
  <c r="AP16" i="104"/>
  <c r="AO16" i="104"/>
  <c r="AN16" i="104"/>
  <c r="AM16" i="104"/>
  <c r="AL16" i="104"/>
  <c r="AK16" i="104"/>
  <c r="AJ16" i="104"/>
  <c r="AI16" i="104"/>
  <c r="AH16" i="104"/>
  <c r="AS15" i="104"/>
  <c r="AR15" i="104"/>
  <c r="AQ15" i="104"/>
  <c r="AP15" i="104"/>
  <c r="AO15" i="104"/>
  <c r="AN15" i="104"/>
  <c r="AM15" i="104"/>
  <c r="AL15" i="104"/>
  <c r="AK15" i="104"/>
  <c r="AJ15" i="104"/>
  <c r="AI15" i="104"/>
  <c r="AH15" i="104"/>
  <c r="AS14" i="104"/>
  <c r="AR14" i="104"/>
  <c r="AQ14" i="104"/>
  <c r="AP14" i="104"/>
  <c r="AO14" i="104"/>
  <c r="AN14" i="104"/>
  <c r="AM14" i="104"/>
  <c r="AL14" i="104"/>
  <c r="AK14" i="104"/>
  <c r="AJ14" i="104"/>
  <c r="AI14" i="104"/>
  <c r="AH14" i="104"/>
  <c r="AS13" i="104"/>
  <c r="AR13" i="104"/>
  <c r="AQ13" i="104"/>
  <c r="AP13" i="104"/>
  <c r="AO13" i="104"/>
  <c r="AN13" i="104"/>
  <c r="AM13" i="104"/>
  <c r="AL13" i="104"/>
  <c r="AK13" i="104"/>
  <c r="AJ13" i="104"/>
  <c r="AI13" i="104"/>
  <c r="AH13" i="104"/>
  <c r="AS12" i="104"/>
  <c r="AR12" i="104"/>
  <c r="AQ12" i="104"/>
  <c r="AP12" i="104"/>
  <c r="AO12" i="104"/>
  <c r="AN12" i="104"/>
  <c r="AM12" i="104"/>
  <c r="AL12" i="104"/>
  <c r="AK12" i="104"/>
  <c r="AJ12" i="104"/>
  <c r="AI12" i="104"/>
  <c r="AH12" i="104"/>
  <c r="AS11" i="104"/>
  <c r="AR11" i="104"/>
  <c r="AQ11" i="104"/>
  <c r="AP11" i="104"/>
  <c r="AO11" i="104"/>
  <c r="AN11" i="104"/>
  <c r="AM11" i="104"/>
  <c r="AL11" i="104"/>
  <c r="AK11" i="104"/>
  <c r="AJ11" i="104"/>
  <c r="AI11" i="104"/>
  <c r="AH11" i="104"/>
  <c r="AS10" i="102"/>
  <c r="AR10" i="102"/>
  <c r="AQ10" i="102"/>
  <c r="AP10" i="102"/>
  <c r="AO10" i="102"/>
  <c r="AN10" i="102"/>
  <c r="AM10" i="102"/>
  <c r="AL10" i="102"/>
  <c r="AK10" i="102"/>
  <c r="AJ10" i="102"/>
  <c r="AI10" i="102"/>
  <c r="AH10" i="102"/>
  <c r="AS9" i="102"/>
  <c r="AR9" i="102"/>
  <c r="AQ9" i="102"/>
  <c r="AP9" i="102"/>
  <c r="AO9" i="102"/>
  <c r="AN9" i="102"/>
  <c r="AM9" i="102"/>
  <c r="AL9" i="102"/>
  <c r="AK9" i="102"/>
  <c r="AJ9" i="102"/>
  <c r="AI9" i="102"/>
  <c r="AH9" i="102"/>
  <c r="AS8" i="102"/>
  <c r="AR8" i="102"/>
  <c r="AQ8" i="102"/>
  <c r="AP8" i="102"/>
  <c r="AO8" i="102"/>
  <c r="AN8" i="102"/>
  <c r="AM8" i="102"/>
  <c r="AL8" i="102"/>
  <c r="AK8" i="102"/>
  <c r="AJ8" i="102"/>
  <c r="AI8" i="102"/>
  <c r="AH8" i="102"/>
  <c r="AS7" i="102"/>
  <c r="AR7" i="102"/>
  <c r="AQ7" i="102"/>
  <c r="AP7" i="102"/>
  <c r="AO7" i="102"/>
  <c r="AN7" i="102"/>
  <c r="AM7" i="102"/>
  <c r="AL7" i="102"/>
  <c r="AK7" i="102"/>
  <c r="AJ7" i="102"/>
  <c r="AI7" i="102"/>
  <c r="AH7" i="102"/>
  <c r="AS6" i="102"/>
  <c r="AR6" i="102"/>
  <c r="AQ6" i="102"/>
  <c r="AP6" i="102"/>
  <c r="AO6" i="102"/>
  <c r="AN6" i="102"/>
  <c r="AM6" i="102"/>
  <c r="AL6" i="102"/>
  <c r="AK6" i="102"/>
  <c r="AJ6" i="102"/>
  <c r="AI6" i="102"/>
  <c r="AH6" i="102"/>
  <c r="AS5" i="102"/>
  <c r="AR5" i="102"/>
  <c r="AQ5" i="102"/>
  <c r="AP5" i="102"/>
  <c r="AO5" i="102"/>
  <c r="AN5" i="102"/>
  <c r="AM5" i="102"/>
  <c r="AL5" i="102"/>
  <c r="AK5" i="102"/>
  <c r="AJ5" i="102"/>
  <c r="AI5" i="102"/>
  <c r="AH5" i="102"/>
  <c r="AS21" i="102"/>
  <c r="AR21" i="102"/>
  <c r="AQ21" i="102"/>
  <c r="AP21" i="102"/>
  <c r="AO21" i="102"/>
  <c r="AN21" i="102"/>
  <c r="AM21" i="102"/>
  <c r="AL21" i="102"/>
  <c r="AK21" i="102"/>
  <c r="AJ21" i="102"/>
  <c r="AI21" i="102"/>
  <c r="AH21" i="102"/>
  <c r="AS20" i="102"/>
  <c r="AR20" i="102"/>
  <c r="AQ20" i="102"/>
  <c r="AP20" i="102"/>
  <c r="AO20" i="102"/>
  <c r="AN20" i="102"/>
  <c r="AM20" i="102"/>
  <c r="AL20" i="102"/>
  <c r="AK20" i="102"/>
  <c r="AJ20" i="102"/>
  <c r="AI20" i="102"/>
  <c r="AH20" i="102"/>
  <c r="AS19" i="102"/>
  <c r="AR19" i="102"/>
  <c r="AQ19" i="102"/>
  <c r="AP19" i="102"/>
  <c r="AO19" i="102"/>
  <c r="AN19" i="102"/>
  <c r="AM19" i="102"/>
  <c r="AL19" i="102"/>
  <c r="AK19" i="102"/>
  <c r="AJ19" i="102"/>
  <c r="AI19" i="102"/>
  <c r="AH19" i="102"/>
  <c r="AS18" i="102"/>
  <c r="AR18" i="102"/>
  <c r="AQ18" i="102"/>
  <c r="AP18" i="102"/>
  <c r="AO18" i="102"/>
  <c r="AN18" i="102"/>
  <c r="AM18" i="102"/>
  <c r="AL18" i="102"/>
  <c r="AK18" i="102"/>
  <c r="AJ18" i="102"/>
  <c r="AI18" i="102"/>
  <c r="AH18" i="102"/>
  <c r="AS17" i="102"/>
  <c r="AR17" i="102"/>
  <c r="AQ17" i="102"/>
  <c r="AP17" i="102"/>
  <c r="AO17" i="102"/>
  <c r="AN17" i="102"/>
  <c r="AM17" i="102"/>
  <c r="AL17" i="102"/>
  <c r="AK17" i="102"/>
  <c r="AJ17" i="102"/>
  <c r="AI17" i="102"/>
  <c r="AH17" i="102"/>
  <c r="AS16" i="102"/>
  <c r="AR16" i="102"/>
  <c r="AQ16" i="102"/>
  <c r="AP16" i="102"/>
  <c r="AO16" i="102"/>
  <c r="AN16" i="102"/>
  <c r="AM16" i="102"/>
  <c r="AL16" i="102"/>
  <c r="AK16" i="102"/>
  <c r="AJ16" i="102"/>
  <c r="AI16" i="102"/>
  <c r="AH16" i="102"/>
  <c r="AS15" i="102"/>
  <c r="AR15" i="102"/>
  <c r="AQ15" i="102"/>
  <c r="AP15" i="102"/>
  <c r="AO15" i="102"/>
  <c r="AN15" i="102"/>
  <c r="AM15" i="102"/>
  <c r="AL15" i="102"/>
  <c r="AK15" i="102"/>
  <c r="AJ15" i="102"/>
  <c r="AI15" i="102"/>
  <c r="AH15" i="102"/>
  <c r="AS14" i="102"/>
  <c r="AR14" i="102"/>
  <c r="AQ14" i="102"/>
  <c r="AP14" i="102"/>
  <c r="AO14" i="102"/>
  <c r="AN14" i="102"/>
  <c r="AM14" i="102"/>
  <c r="AL14" i="102"/>
  <c r="AK14" i="102"/>
  <c r="AJ14" i="102"/>
  <c r="AI14" i="102"/>
  <c r="AH14" i="102"/>
  <c r="AS13" i="102"/>
  <c r="AR13" i="102"/>
  <c r="AQ13" i="102"/>
  <c r="AP13" i="102"/>
  <c r="AO13" i="102"/>
  <c r="AN13" i="102"/>
  <c r="AM13" i="102"/>
  <c r="AL13" i="102"/>
  <c r="AK13" i="102"/>
  <c r="AJ13" i="102"/>
  <c r="AI13" i="102"/>
  <c r="AH13" i="102"/>
  <c r="AS12" i="102"/>
  <c r="AR12" i="102"/>
  <c r="AQ12" i="102"/>
  <c r="AP12" i="102"/>
  <c r="AO12" i="102"/>
  <c r="AN12" i="102"/>
  <c r="AM12" i="102"/>
  <c r="AL12" i="102"/>
  <c r="AK12" i="102"/>
  <c r="AJ12" i="102"/>
  <c r="AI12" i="102"/>
  <c r="AH12" i="102"/>
  <c r="AS11" i="102"/>
  <c r="AR11" i="102"/>
  <c r="AQ11" i="102"/>
  <c r="AP11" i="102"/>
  <c r="AO11" i="102"/>
  <c r="AN11" i="102"/>
  <c r="AM11" i="102"/>
  <c r="AL11" i="102"/>
  <c r="AK11" i="102"/>
  <c r="AJ11" i="102"/>
  <c r="AI11" i="102"/>
  <c r="AH11" i="102"/>
  <c r="AS90" i="102"/>
  <c r="AR90" i="102"/>
  <c r="AQ90" i="102"/>
  <c r="AP90" i="102"/>
  <c r="AO90" i="102"/>
  <c r="AN90" i="102"/>
  <c r="AM90" i="102"/>
  <c r="AL90" i="102"/>
  <c r="AK90" i="102"/>
  <c r="AJ90" i="102"/>
  <c r="AI90" i="102"/>
  <c r="AH90" i="102"/>
  <c r="AS90" i="101"/>
  <c r="AR90" i="101"/>
  <c r="AQ90" i="101"/>
  <c r="AP90" i="101"/>
  <c r="AO90" i="101"/>
  <c r="AN90" i="101"/>
  <c r="AM90" i="101"/>
  <c r="AL90" i="101"/>
  <c r="AK90" i="101"/>
  <c r="AJ90" i="101"/>
  <c r="AI90" i="101"/>
  <c r="AH90" i="101"/>
  <c r="AS90" i="108"/>
  <c r="AR90" i="108"/>
  <c r="AQ90" i="108"/>
  <c r="AP90" i="108"/>
  <c r="AO90" i="108"/>
  <c r="AN90" i="108"/>
  <c r="AM90" i="108"/>
  <c r="AL90" i="108"/>
  <c r="AK90" i="108"/>
  <c r="AJ90" i="108"/>
  <c r="AI90" i="108"/>
  <c r="AH90" i="108"/>
  <c r="S90" i="108"/>
  <c r="AS89" i="108"/>
  <c r="AR89" i="108"/>
  <c r="AQ89" i="108"/>
  <c r="AP89" i="108"/>
  <c r="AO89" i="108"/>
  <c r="AN89" i="108"/>
  <c r="AM89" i="108"/>
  <c r="AL89" i="108"/>
  <c r="AK89" i="108"/>
  <c r="AJ89" i="108"/>
  <c r="AI89" i="108"/>
  <c r="AH89" i="108"/>
  <c r="S89" i="108"/>
  <c r="AS88" i="108"/>
  <c r="AR88" i="108"/>
  <c r="AQ88" i="108"/>
  <c r="AP88" i="108"/>
  <c r="AO88" i="108"/>
  <c r="AN88" i="108"/>
  <c r="AM88" i="108"/>
  <c r="AL88" i="108"/>
  <c r="AK88" i="108"/>
  <c r="AJ88" i="108"/>
  <c r="AI88" i="108"/>
  <c r="AH88" i="108"/>
  <c r="S88" i="108"/>
  <c r="AS87" i="108"/>
  <c r="AR87" i="108"/>
  <c r="AQ87" i="108"/>
  <c r="AP87" i="108"/>
  <c r="AO87" i="108"/>
  <c r="AN87" i="108"/>
  <c r="AM87" i="108"/>
  <c r="AL87" i="108"/>
  <c r="AK87" i="108"/>
  <c r="AJ87" i="108"/>
  <c r="AI87" i="108"/>
  <c r="AH87" i="108"/>
  <c r="S87" i="108"/>
  <c r="AS86" i="108"/>
  <c r="AR86" i="108"/>
  <c r="AQ86" i="108"/>
  <c r="AP86" i="108"/>
  <c r="AO86" i="108"/>
  <c r="AN86" i="108"/>
  <c r="AM86" i="108"/>
  <c r="AL86" i="108"/>
  <c r="AK86" i="108"/>
  <c r="AJ86" i="108"/>
  <c r="AI86" i="108"/>
  <c r="AH86" i="108"/>
  <c r="S86" i="108"/>
  <c r="AS85" i="108"/>
  <c r="AR85" i="108"/>
  <c r="AQ85" i="108"/>
  <c r="AP85" i="108"/>
  <c r="AO85" i="108"/>
  <c r="AN85" i="108"/>
  <c r="AM85" i="108"/>
  <c r="AL85" i="108"/>
  <c r="AK85" i="108"/>
  <c r="AJ85" i="108"/>
  <c r="AI85" i="108"/>
  <c r="AH85" i="108"/>
  <c r="S85" i="108"/>
  <c r="AS84" i="108"/>
  <c r="AR84" i="108"/>
  <c r="AQ84" i="108"/>
  <c r="AP84" i="108"/>
  <c r="AO84" i="108"/>
  <c r="AN84" i="108"/>
  <c r="AM84" i="108"/>
  <c r="AL84" i="108"/>
  <c r="AK84" i="108"/>
  <c r="AJ84" i="108"/>
  <c r="AI84" i="108"/>
  <c r="AH84" i="108"/>
  <c r="S84" i="108"/>
  <c r="AS83" i="108"/>
  <c r="AR83" i="108"/>
  <c r="AQ83" i="108"/>
  <c r="AP83" i="108"/>
  <c r="AO83" i="108"/>
  <c r="AN83" i="108"/>
  <c r="AM83" i="108"/>
  <c r="AL83" i="108"/>
  <c r="AK83" i="108"/>
  <c r="AJ83" i="108"/>
  <c r="AI83" i="108"/>
  <c r="AH83" i="108"/>
  <c r="S83" i="108"/>
  <c r="AS82" i="108"/>
  <c r="AR82" i="108"/>
  <c r="AQ82" i="108"/>
  <c r="AP82" i="108"/>
  <c r="AO82" i="108"/>
  <c r="AN82" i="108"/>
  <c r="AM82" i="108"/>
  <c r="AL82" i="108"/>
  <c r="AK82" i="108"/>
  <c r="AJ82" i="108"/>
  <c r="AI82" i="108"/>
  <c r="AH82" i="108"/>
  <c r="S82" i="108"/>
  <c r="AS81" i="108"/>
  <c r="AR81" i="108"/>
  <c r="AQ81" i="108"/>
  <c r="AP81" i="108"/>
  <c r="AO81" i="108"/>
  <c r="AN81" i="108"/>
  <c r="AM81" i="108"/>
  <c r="AL81" i="108"/>
  <c r="AK81" i="108"/>
  <c r="AJ81" i="108"/>
  <c r="AI81" i="108"/>
  <c r="AH81" i="108"/>
  <c r="S81" i="108"/>
  <c r="AS80" i="108"/>
  <c r="AR80" i="108"/>
  <c r="AQ80" i="108"/>
  <c r="AP80" i="108"/>
  <c r="AO80" i="108"/>
  <c r="AN80" i="108"/>
  <c r="AM80" i="108"/>
  <c r="AL80" i="108"/>
  <c r="AK80" i="108"/>
  <c r="AJ80" i="108"/>
  <c r="AI80" i="108"/>
  <c r="AH80" i="108"/>
  <c r="S80" i="108"/>
  <c r="AS79" i="108"/>
  <c r="AR79" i="108"/>
  <c r="AQ79" i="108"/>
  <c r="AP79" i="108"/>
  <c r="AO79" i="108"/>
  <c r="AN79" i="108"/>
  <c r="AM79" i="108"/>
  <c r="AL79" i="108"/>
  <c r="AK79" i="108"/>
  <c r="AJ79" i="108"/>
  <c r="AI79" i="108"/>
  <c r="AH79" i="108"/>
  <c r="S79" i="108"/>
  <c r="AS78" i="108"/>
  <c r="AR78" i="108"/>
  <c r="AQ78" i="108"/>
  <c r="AP78" i="108"/>
  <c r="AO78" i="108"/>
  <c r="AN78" i="108"/>
  <c r="AM78" i="108"/>
  <c r="AL78" i="108"/>
  <c r="AK78" i="108"/>
  <c r="AJ78" i="108"/>
  <c r="AI78" i="108"/>
  <c r="AH78" i="108"/>
  <c r="S78" i="108"/>
  <c r="AS77" i="108"/>
  <c r="AR77" i="108"/>
  <c r="AQ77" i="108"/>
  <c r="AP77" i="108"/>
  <c r="AO77" i="108"/>
  <c r="AN77" i="108"/>
  <c r="AM77" i="108"/>
  <c r="AL77" i="108"/>
  <c r="AK77" i="108"/>
  <c r="AJ77" i="108"/>
  <c r="AI77" i="108"/>
  <c r="AH77" i="108"/>
  <c r="S77" i="108"/>
  <c r="AS76" i="108"/>
  <c r="AR76" i="108"/>
  <c r="AQ76" i="108"/>
  <c r="AP76" i="108"/>
  <c r="AO76" i="108"/>
  <c r="AN76" i="108"/>
  <c r="AM76" i="108"/>
  <c r="AL76" i="108"/>
  <c r="AK76" i="108"/>
  <c r="AJ76" i="108"/>
  <c r="AI76" i="108"/>
  <c r="AH76" i="108"/>
  <c r="S76" i="108"/>
  <c r="AS75" i="108"/>
  <c r="AR75" i="108"/>
  <c r="AQ75" i="108"/>
  <c r="AP75" i="108"/>
  <c r="AO75" i="108"/>
  <c r="AN75" i="108"/>
  <c r="AM75" i="108"/>
  <c r="AL75" i="108"/>
  <c r="AK75" i="108"/>
  <c r="AJ75" i="108"/>
  <c r="AI75" i="108"/>
  <c r="AH75" i="108"/>
  <c r="S75" i="108"/>
  <c r="AS74" i="108"/>
  <c r="AR74" i="108"/>
  <c r="AQ74" i="108"/>
  <c r="AP74" i="108"/>
  <c r="AO74" i="108"/>
  <c r="AN74" i="108"/>
  <c r="AM74" i="108"/>
  <c r="AL74" i="108"/>
  <c r="AK74" i="108"/>
  <c r="AJ74" i="108"/>
  <c r="AI74" i="108"/>
  <c r="AH74" i="108"/>
  <c r="S74" i="108"/>
  <c r="AS73" i="108"/>
  <c r="AR73" i="108"/>
  <c r="AQ73" i="108"/>
  <c r="AP73" i="108"/>
  <c r="AO73" i="108"/>
  <c r="AN73" i="108"/>
  <c r="AM73" i="108"/>
  <c r="AL73" i="108"/>
  <c r="AK73" i="108"/>
  <c r="AJ73" i="108"/>
  <c r="AI73" i="108"/>
  <c r="AH73" i="108"/>
  <c r="S73" i="108"/>
  <c r="AS72" i="108"/>
  <c r="AR72" i="108"/>
  <c r="AQ72" i="108"/>
  <c r="AP72" i="108"/>
  <c r="AO72" i="108"/>
  <c r="AN72" i="108"/>
  <c r="AM72" i="108"/>
  <c r="AL72" i="108"/>
  <c r="AK72" i="108"/>
  <c r="AJ72" i="108"/>
  <c r="AI72" i="108"/>
  <c r="AH72" i="108"/>
  <c r="S72" i="108"/>
  <c r="AS71" i="108"/>
  <c r="AR71" i="108"/>
  <c r="AQ71" i="108"/>
  <c r="AP71" i="108"/>
  <c r="AO71" i="108"/>
  <c r="AN71" i="108"/>
  <c r="AM71" i="108"/>
  <c r="AL71" i="108"/>
  <c r="AK71" i="108"/>
  <c r="AJ71" i="108"/>
  <c r="AI71" i="108"/>
  <c r="AH71" i="108"/>
  <c r="S71" i="108"/>
  <c r="AS70" i="108"/>
  <c r="AR70" i="108"/>
  <c r="AQ70" i="108"/>
  <c r="AP70" i="108"/>
  <c r="AO70" i="108"/>
  <c r="AN70" i="108"/>
  <c r="AM70" i="108"/>
  <c r="AL70" i="108"/>
  <c r="AK70" i="108"/>
  <c r="AJ70" i="108"/>
  <c r="AI70" i="108"/>
  <c r="AH70" i="108"/>
  <c r="S70" i="108"/>
  <c r="AS69" i="108"/>
  <c r="AR69" i="108"/>
  <c r="AQ69" i="108"/>
  <c r="AP69" i="108"/>
  <c r="AO69" i="108"/>
  <c r="AN69" i="108"/>
  <c r="AM69" i="108"/>
  <c r="AL69" i="108"/>
  <c r="AK69" i="108"/>
  <c r="AJ69" i="108"/>
  <c r="AI69" i="108"/>
  <c r="AH69" i="108"/>
  <c r="S69" i="108"/>
  <c r="AS68" i="108"/>
  <c r="AR68" i="108"/>
  <c r="AQ68" i="108"/>
  <c r="AP68" i="108"/>
  <c r="AO68" i="108"/>
  <c r="AN68" i="108"/>
  <c r="AM68" i="108"/>
  <c r="AL68" i="108"/>
  <c r="AK68" i="108"/>
  <c r="AJ68" i="108"/>
  <c r="AI68" i="108"/>
  <c r="AH68" i="108"/>
  <c r="S68" i="108"/>
  <c r="AS67" i="108"/>
  <c r="AR67" i="108"/>
  <c r="AQ67" i="108"/>
  <c r="AP67" i="108"/>
  <c r="AO67" i="108"/>
  <c r="AN67" i="108"/>
  <c r="AM67" i="108"/>
  <c r="AL67" i="108"/>
  <c r="AK67" i="108"/>
  <c r="AJ67" i="108"/>
  <c r="AI67" i="108"/>
  <c r="AH67" i="108"/>
  <c r="S67" i="108"/>
  <c r="AS66" i="108"/>
  <c r="AR66" i="108"/>
  <c r="AQ66" i="108"/>
  <c r="AP66" i="108"/>
  <c r="AO66" i="108"/>
  <c r="AN66" i="108"/>
  <c r="AM66" i="108"/>
  <c r="AL66" i="108"/>
  <c r="AK66" i="108"/>
  <c r="AJ66" i="108"/>
  <c r="AI66" i="108"/>
  <c r="AH66" i="108"/>
  <c r="S66" i="108"/>
  <c r="AS65" i="108"/>
  <c r="AR65" i="108"/>
  <c r="AQ65" i="108"/>
  <c r="AP65" i="108"/>
  <c r="AO65" i="108"/>
  <c r="AN65" i="108"/>
  <c r="AM65" i="108"/>
  <c r="AL65" i="108"/>
  <c r="AK65" i="108"/>
  <c r="AJ65" i="108"/>
  <c r="AI65" i="108"/>
  <c r="AH65" i="108"/>
  <c r="S65" i="108"/>
  <c r="AS64" i="108"/>
  <c r="AR64" i="108"/>
  <c r="AQ64" i="108"/>
  <c r="AP64" i="108"/>
  <c r="AO64" i="108"/>
  <c r="AN64" i="108"/>
  <c r="AM64" i="108"/>
  <c r="AL64" i="108"/>
  <c r="AK64" i="108"/>
  <c r="AJ64" i="108"/>
  <c r="AI64" i="108"/>
  <c r="AH64" i="108"/>
  <c r="S64" i="108"/>
  <c r="AS63" i="108"/>
  <c r="AR63" i="108"/>
  <c r="AQ63" i="108"/>
  <c r="AP63" i="108"/>
  <c r="AO63" i="108"/>
  <c r="AN63" i="108"/>
  <c r="AM63" i="108"/>
  <c r="AL63" i="108"/>
  <c r="AK63" i="108"/>
  <c r="AJ63" i="108"/>
  <c r="AI63" i="108"/>
  <c r="AH63" i="108"/>
  <c r="S63" i="108"/>
  <c r="AS62" i="108"/>
  <c r="AR62" i="108"/>
  <c r="AQ62" i="108"/>
  <c r="AP62" i="108"/>
  <c r="AO62" i="108"/>
  <c r="AN62" i="108"/>
  <c r="AM62" i="108"/>
  <c r="AL62" i="108"/>
  <c r="AK62" i="108"/>
  <c r="AJ62" i="108"/>
  <c r="AI62" i="108"/>
  <c r="AH62" i="108"/>
  <c r="S62" i="108"/>
  <c r="AS61" i="108"/>
  <c r="AR61" i="108"/>
  <c r="AQ61" i="108"/>
  <c r="AP61" i="108"/>
  <c r="AO61" i="108"/>
  <c r="AN61" i="108"/>
  <c r="AM61" i="108"/>
  <c r="AL61" i="108"/>
  <c r="AK61" i="108"/>
  <c r="AJ61" i="108"/>
  <c r="AI61" i="108"/>
  <c r="AH61" i="108"/>
  <c r="S61" i="108"/>
  <c r="AS60" i="108"/>
  <c r="AR60" i="108"/>
  <c r="AQ60" i="108"/>
  <c r="AP60" i="108"/>
  <c r="AO60" i="108"/>
  <c r="AN60" i="108"/>
  <c r="AM60" i="108"/>
  <c r="AL60" i="108"/>
  <c r="AK60" i="108"/>
  <c r="AJ60" i="108"/>
  <c r="AI60" i="108"/>
  <c r="AH60" i="108"/>
  <c r="S60" i="108"/>
  <c r="AS59" i="108"/>
  <c r="AR59" i="108"/>
  <c r="AQ59" i="108"/>
  <c r="AP59" i="108"/>
  <c r="AO59" i="108"/>
  <c r="AN59" i="108"/>
  <c r="AM59" i="108"/>
  <c r="AL59" i="108"/>
  <c r="AK59" i="108"/>
  <c r="AJ59" i="108"/>
  <c r="AI59" i="108"/>
  <c r="AH59" i="108"/>
  <c r="S59" i="108"/>
  <c r="AS58" i="108"/>
  <c r="AR58" i="108"/>
  <c r="AQ58" i="108"/>
  <c r="AP58" i="108"/>
  <c r="AO58" i="108"/>
  <c r="AN58" i="108"/>
  <c r="AM58" i="108"/>
  <c r="AL58" i="108"/>
  <c r="AK58" i="108"/>
  <c r="AJ58" i="108"/>
  <c r="AI58" i="108"/>
  <c r="AH58" i="108"/>
  <c r="S58" i="108"/>
  <c r="AS57" i="108"/>
  <c r="AR57" i="108"/>
  <c r="AQ57" i="108"/>
  <c r="AP57" i="108"/>
  <c r="AO57" i="108"/>
  <c r="AN57" i="108"/>
  <c r="AM57" i="108"/>
  <c r="AL57" i="108"/>
  <c r="AK57" i="108"/>
  <c r="AJ57" i="108"/>
  <c r="AI57" i="108"/>
  <c r="AH57" i="108"/>
  <c r="S57" i="108"/>
  <c r="AS56" i="108"/>
  <c r="AR56" i="108"/>
  <c r="AQ56" i="108"/>
  <c r="AP56" i="108"/>
  <c r="AO56" i="108"/>
  <c r="AN56" i="108"/>
  <c r="AM56" i="108"/>
  <c r="AL56" i="108"/>
  <c r="AK56" i="108"/>
  <c r="AJ56" i="108"/>
  <c r="AI56" i="108"/>
  <c r="AH56" i="108"/>
  <c r="S56" i="108"/>
  <c r="AS55" i="108"/>
  <c r="AR55" i="108"/>
  <c r="AQ55" i="108"/>
  <c r="AP55" i="108"/>
  <c r="AO55" i="108"/>
  <c r="AN55" i="108"/>
  <c r="AM55" i="108"/>
  <c r="AL55" i="108"/>
  <c r="AK55" i="108"/>
  <c r="AJ55" i="108"/>
  <c r="AI55" i="108"/>
  <c r="AH55" i="108"/>
  <c r="S55" i="108"/>
  <c r="AS54" i="108"/>
  <c r="AR54" i="108"/>
  <c r="AQ54" i="108"/>
  <c r="AP54" i="108"/>
  <c r="AO54" i="108"/>
  <c r="AN54" i="108"/>
  <c r="AM54" i="108"/>
  <c r="AL54" i="108"/>
  <c r="AK54" i="108"/>
  <c r="AJ54" i="108"/>
  <c r="AI54" i="108"/>
  <c r="AH54" i="108"/>
  <c r="S54" i="108"/>
  <c r="AS53" i="108"/>
  <c r="AR53" i="108"/>
  <c r="AQ53" i="108"/>
  <c r="AP53" i="108"/>
  <c r="AO53" i="108"/>
  <c r="AN53" i="108"/>
  <c r="AM53" i="108"/>
  <c r="AL53" i="108"/>
  <c r="AK53" i="108"/>
  <c r="AJ53" i="108"/>
  <c r="AI53" i="108"/>
  <c r="AH53" i="108"/>
  <c r="S53" i="108"/>
  <c r="AS52" i="108"/>
  <c r="AR52" i="108"/>
  <c r="AQ52" i="108"/>
  <c r="AP52" i="108"/>
  <c r="AO52" i="108"/>
  <c r="AN52" i="108"/>
  <c r="AM52" i="108"/>
  <c r="AL52" i="108"/>
  <c r="AK52" i="108"/>
  <c r="AJ52" i="108"/>
  <c r="AI52" i="108"/>
  <c r="AH52" i="108"/>
  <c r="S52" i="108"/>
  <c r="AS51" i="108"/>
  <c r="AR51" i="108"/>
  <c r="AQ51" i="108"/>
  <c r="AP51" i="108"/>
  <c r="AO51" i="108"/>
  <c r="AN51" i="108"/>
  <c r="AM51" i="108"/>
  <c r="AL51" i="108"/>
  <c r="AK51" i="108"/>
  <c r="AJ51" i="108"/>
  <c r="AI51" i="108"/>
  <c r="AH51" i="108"/>
  <c r="S51" i="108"/>
  <c r="AS50" i="108"/>
  <c r="AR50" i="108"/>
  <c r="AQ50" i="108"/>
  <c r="AP50" i="108"/>
  <c r="AO50" i="108"/>
  <c r="AN50" i="108"/>
  <c r="AM50" i="108"/>
  <c r="AL50" i="108"/>
  <c r="AK50" i="108"/>
  <c r="AJ50" i="108"/>
  <c r="AI50" i="108"/>
  <c r="AH50" i="108"/>
  <c r="S50" i="108"/>
  <c r="AS49" i="108"/>
  <c r="AR49" i="108"/>
  <c r="AQ49" i="108"/>
  <c r="AP49" i="108"/>
  <c r="AO49" i="108"/>
  <c r="AN49" i="108"/>
  <c r="AM49" i="108"/>
  <c r="AL49" i="108"/>
  <c r="AK49" i="108"/>
  <c r="AJ49" i="108"/>
  <c r="AI49" i="108"/>
  <c r="AH49" i="108"/>
  <c r="S49" i="108"/>
  <c r="AS48" i="108"/>
  <c r="AR48" i="108"/>
  <c r="AQ48" i="108"/>
  <c r="AP48" i="108"/>
  <c r="AO48" i="108"/>
  <c r="AN48" i="108"/>
  <c r="AM48" i="108"/>
  <c r="AL48" i="108"/>
  <c r="AK48" i="108"/>
  <c r="AJ48" i="108"/>
  <c r="AI48" i="108"/>
  <c r="AH48" i="108"/>
  <c r="S48" i="108"/>
  <c r="AS47" i="108"/>
  <c r="AR47" i="108"/>
  <c r="AQ47" i="108"/>
  <c r="AP47" i="108"/>
  <c r="AO47" i="108"/>
  <c r="AN47" i="108"/>
  <c r="AM47" i="108"/>
  <c r="AL47" i="108"/>
  <c r="AK47" i="108"/>
  <c r="AJ47" i="108"/>
  <c r="AI47" i="108"/>
  <c r="AH47" i="108"/>
  <c r="S47" i="108"/>
  <c r="AS46" i="108"/>
  <c r="AR46" i="108"/>
  <c r="AQ46" i="108"/>
  <c r="AP46" i="108"/>
  <c r="AO46" i="108"/>
  <c r="AN46" i="108"/>
  <c r="AM46" i="108"/>
  <c r="AL46" i="108"/>
  <c r="AK46" i="108"/>
  <c r="AJ46" i="108"/>
  <c r="AI46" i="108"/>
  <c r="AH46" i="108"/>
  <c r="S46" i="108"/>
  <c r="AS45" i="108"/>
  <c r="AR45" i="108"/>
  <c r="AQ45" i="108"/>
  <c r="AP45" i="108"/>
  <c r="AO45" i="108"/>
  <c r="AN45" i="108"/>
  <c r="AM45" i="108"/>
  <c r="AL45" i="108"/>
  <c r="AK45" i="108"/>
  <c r="AJ45" i="108"/>
  <c r="AI45" i="108"/>
  <c r="AH45" i="108"/>
  <c r="S45" i="108"/>
  <c r="AS44" i="108"/>
  <c r="AR44" i="108"/>
  <c r="AQ44" i="108"/>
  <c r="AP44" i="108"/>
  <c r="AO44" i="108"/>
  <c r="AN44" i="108"/>
  <c r="AM44" i="108"/>
  <c r="AL44" i="108"/>
  <c r="AK44" i="108"/>
  <c r="AJ44" i="108"/>
  <c r="AI44" i="108"/>
  <c r="AH44" i="108"/>
  <c r="S44" i="108"/>
  <c r="AS43" i="108"/>
  <c r="AR43" i="108"/>
  <c r="AQ43" i="108"/>
  <c r="AP43" i="108"/>
  <c r="AO43" i="108"/>
  <c r="AN43" i="108"/>
  <c r="AM43" i="108"/>
  <c r="AL43" i="108"/>
  <c r="AK43" i="108"/>
  <c r="AJ43" i="108"/>
  <c r="AI43" i="108"/>
  <c r="AH43" i="108"/>
  <c r="S43" i="108"/>
  <c r="AS42" i="108"/>
  <c r="AR42" i="108"/>
  <c r="AQ42" i="108"/>
  <c r="AP42" i="108"/>
  <c r="AO42" i="108"/>
  <c r="AN42" i="108"/>
  <c r="AM42" i="108"/>
  <c r="AL42" i="108"/>
  <c r="AK42" i="108"/>
  <c r="AJ42" i="108"/>
  <c r="AI42" i="108"/>
  <c r="AH42" i="108"/>
  <c r="S42" i="108"/>
  <c r="AS41" i="108"/>
  <c r="AR41" i="108"/>
  <c r="AQ41" i="108"/>
  <c r="AP41" i="108"/>
  <c r="AO41" i="108"/>
  <c r="AN41" i="108"/>
  <c r="AM41" i="108"/>
  <c r="AL41" i="108"/>
  <c r="AK41" i="108"/>
  <c r="AJ41" i="108"/>
  <c r="AI41" i="108"/>
  <c r="AH41" i="108"/>
  <c r="S41" i="108"/>
  <c r="AS40" i="108"/>
  <c r="AR40" i="108"/>
  <c r="AQ40" i="108"/>
  <c r="AP40" i="108"/>
  <c r="AO40" i="108"/>
  <c r="AN40" i="108"/>
  <c r="AM40" i="108"/>
  <c r="AL40" i="108"/>
  <c r="AK40" i="108"/>
  <c r="AJ40" i="108"/>
  <c r="AI40" i="108"/>
  <c r="AH40" i="108"/>
  <c r="S40" i="108"/>
  <c r="AS39" i="108"/>
  <c r="AR39" i="108"/>
  <c r="AQ39" i="108"/>
  <c r="AP39" i="108"/>
  <c r="AO39" i="108"/>
  <c r="AN39" i="108"/>
  <c r="AM39" i="108"/>
  <c r="AL39" i="108"/>
  <c r="AK39" i="108"/>
  <c r="AJ39" i="108"/>
  <c r="AI39" i="108"/>
  <c r="AH39" i="108"/>
  <c r="S39" i="108"/>
  <c r="AS38" i="108"/>
  <c r="AR38" i="108"/>
  <c r="AQ38" i="108"/>
  <c r="AP38" i="108"/>
  <c r="AO38" i="108"/>
  <c r="AN38" i="108"/>
  <c r="AM38" i="108"/>
  <c r="AL38" i="108"/>
  <c r="AK38" i="108"/>
  <c r="AJ38" i="108"/>
  <c r="AI38" i="108"/>
  <c r="AH38" i="108"/>
  <c r="S38" i="108"/>
  <c r="AS37" i="108"/>
  <c r="AR37" i="108"/>
  <c r="AQ37" i="108"/>
  <c r="AP37" i="108"/>
  <c r="AO37" i="108"/>
  <c r="AN37" i="108"/>
  <c r="AM37" i="108"/>
  <c r="AL37" i="108"/>
  <c r="AK37" i="108"/>
  <c r="AJ37" i="108"/>
  <c r="AI37" i="108"/>
  <c r="AH37" i="108"/>
  <c r="S37" i="108"/>
  <c r="AS36" i="108"/>
  <c r="AR36" i="108"/>
  <c r="AQ36" i="108"/>
  <c r="AP36" i="108"/>
  <c r="AO36" i="108"/>
  <c r="AN36" i="108"/>
  <c r="AM36" i="108"/>
  <c r="AL36" i="108"/>
  <c r="AK36" i="108"/>
  <c r="AJ36" i="108"/>
  <c r="AI36" i="108"/>
  <c r="AH36" i="108"/>
  <c r="S36" i="108"/>
  <c r="AS35" i="108"/>
  <c r="AR35" i="108"/>
  <c r="AQ35" i="108"/>
  <c r="AP35" i="108"/>
  <c r="AO35" i="108"/>
  <c r="AN35" i="108"/>
  <c r="AM35" i="108"/>
  <c r="AL35" i="108"/>
  <c r="AK35" i="108"/>
  <c r="AJ35" i="108"/>
  <c r="AI35" i="108"/>
  <c r="AH35" i="108"/>
  <c r="S35" i="108"/>
  <c r="AS34" i="108"/>
  <c r="AR34" i="108"/>
  <c r="AQ34" i="108"/>
  <c r="AP34" i="108"/>
  <c r="AO34" i="108"/>
  <c r="AN34" i="108"/>
  <c r="AM34" i="108"/>
  <c r="AL34" i="108"/>
  <c r="AK34" i="108"/>
  <c r="AJ34" i="108"/>
  <c r="AI34" i="108"/>
  <c r="AH34" i="108"/>
  <c r="S34" i="108"/>
  <c r="AS33" i="108"/>
  <c r="AR33" i="108"/>
  <c r="AQ33" i="108"/>
  <c r="AP33" i="108"/>
  <c r="AO33" i="108"/>
  <c r="AN33" i="108"/>
  <c r="AM33" i="108"/>
  <c r="AL33" i="108"/>
  <c r="AK33" i="108"/>
  <c r="AJ33" i="108"/>
  <c r="AI33" i="108"/>
  <c r="AH33" i="108"/>
  <c r="S33" i="108"/>
  <c r="AS32" i="108"/>
  <c r="AR32" i="108"/>
  <c r="AQ32" i="108"/>
  <c r="AP32" i="108"/>
  <c r="AO32" i="108"/>
  <c r="AN32" i="108"/>
  <c r="AM32" i="108"/>
  <c r="AL32" i="108"/>
  <c r="AK32" i="108"/>
  <c r="AJ32" i="108"/>
  <c r="AI32" i="108"/>
  <c r="AH32" i="108"/>
  <c r="S32" i="108"/>
  <c r="AS31" i="108"/>
  <c r="AR31" i="108"/>
  <c r="AQ31" i="108"/>
  <c r="AP31" i="108"/>
  <c r="AO31" i="108"/>
  <c r="AN31" i="108"/>
  <c r="AM31" i="108"/>
  <c r="AL31" i="108"/>
  <c r="AK31" i="108"/>
  <c r="AJ31" i="108"/>
  <c r="AI31" i="108"/>
  <c r="AH31" i="108"/>
  <c r="S31" i="108"/>
  <c r="AS30" i="108"/>
  <c r="AR30" i="108"/>
  <c r="AQ30" i="108"/>
  <c r="AP30" i="108"/>
  <c r="AO30" i="108"/>
  <c r="AN30" i="108"/>
  <c r="AM30" i="108"/>
  <c r="AL30" i="108"/>
  <c r="AK30" i="108"/>
  <c r="AJ30" i="108"/>
  <c r="AI30" i="108"/>
  <c r="AH30" i="108"/>
  <c r="S30" i="108"/>
  <c r="AS29" i="108"/>
  <c r="AR29" i="108"/>
  <c r="AQ29" i="108"/>
  <c r="AP29" i="108"/>
  <c r="AO29" i="108"/>
  <c r="AN29" i="108"/>
  <c r="AM29" i="108"/>
  <c r="AL29" i="108"/>
  <c r="AK29" i="108"/>
  <c r="AJ29" i="108"/>
  <c r="AI29" i="108"/>
  <c r="AH29" i="108"/>
  <c r="S29" i="108"/>
  <c r="AS28" i="108"/>
  <c r="AR28" i="108"/>
  <c r="AQ28" i="108"/>
  <c r="AP28" i="108"/>
  <c r="AO28" i="108"/>
  <c r="AN28" i="108"/>
  <c r="AM28" i="108"/>
  <c r="AL28" i="108"/>
  <c r="AK28" i="108"/>
  <c r="AJ28" i="108"/>
  <c r="AI28" i="108"/>
  <c r="AH28" i="108"/>
  <c r="S28" i="108"/>
  <c r="AS27" i="108"/>
  <c r="AR27" i="108"/>
  <c r="AQ27" i="108"/>
  <c r="AP27" i="108"/>
  <c r="AO27" i="108"/>
  <c r="AN27" i="108"/>
  <c r="AM27" i="108"/>
  <c r="AL27" i="108"/>
  <c r="AK27" i="108"/>
  <c r="AJ27" i="108"/>
  <c r="AI27" i="108"/>
  <c r="AH27" i="108"/>
  <c r="S27" i="108"/>
  <c r="AS26" i="108"/>
  <c r="AR26" i="108"/>
  <c r="AQ26" i="108"/>
  <c r="AP26" i="108"/>
  <c r="AO26" i="108"/>
  <c r="AN26" i="108"/>
  <c r="AM26" i="108"/>
  <c r="AL26" i="108"/>
  <c r="AK26" i="108"/>
  <c r="AJ26" i="108"/>
  <c r="AI26" i="108"/>
  <c r="AH26" i="108"/>
  <c r="S26" i="108"/>
  <c r="AS25" i="108"/>
  <c r="AR25" i="108"/>
  <c r="AQ25" i="108"/>
  <c r="AP25" i="108"/>
  <c r="AO25" i="108"/>
  <c r="AN25" i="108"/>
  <c r="AM25" i="108"/>
  <c r="AL25" i="108"/>
  <c r="AK25" i="108"/>
  <c r="AJ25" i="108"/>
  <c r="AI25" i="108"/>
  <c r="AH25" i="108"/>
  <c r="S25" i="108"/>
  <c r="AS24" i="108"/>
  <c r="AR24" i="108"/>
  <c r="AQ24" i="108"/>
  <c r="AP24" i="108"/>
  <c r="AO24" i="108"/>
  <c r="AN24" i="108"/>
  <c r="AM24" i="108"/>
  <c r="AL24" i="108"/>
  <c r="AK24" i="108"/>
  <c r="AJ24" i="108"/>
  <c r="AI24" i="108"/>
  <c r="AH24" i="108"/>
  <c r="S24" i="108"/>
  <c r="AS23" i="108"/>
  <c r="AR23" i="108"/>
  <c r="AQ23" i="108"/>
  <c r="AP23" i="108"/>
  <c r="AO23" i="108"/>
  <c r="AN23" i="108"/>
  <c r="AM23" i="108"/>
  <c r="AL23" i="108"/>
  <c r="AK23" i="108"/>
  <c r="AJ23" i="108"/>
  <c r="AI23" i="108"/>
  <c r="AH23" i="108"/>
  <c r="S23" i="108"/>
  <c r="AS22" i="108"/>
  <c r="AR22" i="108"/>
  <c r="AQ22" i="108"/>
  <c r="AP22" i="108"/>
  <c r="AO22" i="108"/>
  <c r="AN22" i="108"/>
  <c r="AM22" i="108"/>
  <c r="AL22" i="108"/>
  <c r="AK22" i="108"/>
  <c r="AJ22" i="108"/>
  <c r="AI22" i="108"/>
  <c r="AH22" i="108"/>
  <c r="S22" i="108"/>
  <c r="AS21" i="108"/>
  <c r="AR21" i="108"/>
  <c r="AQ21" i="108"/>
  <c r="AP21" i="108"/>
  <c r="AO21" i="108"/>
  <c r="AN21" i="108"/>
  <c r="AM21" i="108"/>
  <c r="AL21" i="108"/>
  <c r="AK21" i="108"/>
  <c r="AJ21" i="108"/>
  <c r="AI21" i="108"/>
  <c r="AH21" i="108"/>
  <c r="S21" i="108"/>
  <c r="AS20" i="108"/>
  <c r="AR20" i="108"/>
  <c r="AQ20" i="108"/>
  <c r="AP20" i="108"/>
  <c r="AO20" i="108"/>
  <c r="AN20" i="108"/>
  <c r="AM20" i="108"/>
  <c r="AL20" i="108"/>
  <c r="AK20" i="108"/>
  <c r="AJ20" i="108"/>
  <c r="AI20" i="108"/>
  <c r="AH20" i="108"/>
  <c r="S20" i="108"/>
  <c r="AS19" i="108"/>
  <c r="AR19" i="108"/>
  <c r="AQ19" i="108"/>
  <c r="AP19" i="108"/>
  <c r="AO19" i="108"/>
  <c r="AN19" i="108"/>
  <c r="AM19" i="108"/>
  <c r="AL19" i="108"/>
  <c r="AK19" i="108"/>
  <c r="AJ19" i="108"/>
  <c r="AI19" i="108"/>
  <c r="AH19" i="108"/>
  <c r="S19" i="108"/>
  <c r="S18" i="108"/>
  <c r="S17" i="108"/>
  <c r="S16" i="108"/>
  <c r="S15" i="108"/>
  <c r="S14" i="108"/>
  <c r="S13" i="108"/>
  <c r="S12" i="108"/>
  <c r="S11" i="108"/>
  <c r="S10" i="108"/>
  <c r="S9" i="108"/>
  <c r="S8" i="108"/>
  <c r="S7" i="108"/>
  <c r="S6" i="108"/>
  <c r="S5" i="108"/>
  <c r="AS4" i="108"/>
  <c r="AR4" i="108"/>
  <c r="AQ4" i="108"/>
  <c r="AP4" i="108"/>
  <c r="AO4" i="108"/>
  <c r="AN4" i="108"/>
  <c r="AM4" i="108"/>
  <c r="AL4" i="108"/>
  <c r="AK4" i="108"/>
  <c r="AJ4" i="108"/>
  <c r="AI4" i="108"/>
  <c r="AH4" i="108"/>
  <c r="S4" i="108"/>
  <c r="AS90" i="107"/>
  <c r="AR90" i="107"/>
  <c r="AQ90" i="107"/>
  <c r="AP90" i="107"/>
  <c r="AO90" i="107"/>
  <c r="AN90" i="107"/>
  <c r="AM90" i="107"/>
  <c r="AL90" i="107"/>
  <c r="AK90" i="107"/>
  <c r="AJ90" i="107"/>
  <c r="AI90" i="107"/>
  <c r="AH90" i="107"/>
  <c r="S90" i="107"/>
  <c r="AS89" i="107"/>
  <c r="AR89" i="107"/>
  <c r="AQ89" i="107"/>
  <c r="AP89" i="107"/>
  <c r="AO89" i="107"/>
  <c r="AN89" i="107"/>
  <c r="AM89" i="107"/>
  <c r="AL89" i="107"/>
  <c r="AK89" i="107"/>
  <c r="AJ89" i="107"/>
  <c r="AI89" i="107"/>
  <c r="AH89" i="107"/>
  <c r="S89" i="107"/>
  <c r="AS88" i="107"/>
  <c r="AR88" i="107"/>
  <c r="AQ88" i="107"/>
  <c r="AP88" i="107"/>
  <c r="AO88" i="107"/>
  <c r="AN88" i="107"/>
  <c r="AM88" i="107"/>
  <c r="AL88" i="107"/>
  <c r="AK88" i="107"/>
  <c r="AJ88" i="107"/>
  <c r="AI88" i="107"/>
  <c r="AH88" i="107"/>
  <c r="S88" i="107"/>
  <c r="AS87" i="107"/>
  <c r="AR87" i="107"/>
  <c r="AQ87" i="107"/>
  <c r="AP87" i="107"/>
  <c r="AO87" i="107"/>
  <c r="AN87" i="107"/>
  <c r="AM87" i="107"/>
  <c r="AL87" i="107"/>
  <c r="AK87" i="107"/>
  <c r="AJ87" i="107"/>
  <c r="AI87" i="107"/>
  <c r="AH87" i="107"/>
  <c r="S87" i="107"/>
  <c r="AS86" i="107"/>
  <c r="AR86" i="107"/>
  <c r="AQ86" i="107"/>
  <c r="AP86" i="107"/>
  <c r="AO86" i="107"/>
  <c r="AN86" i="107"/>
  <c r="AM86" i="107"/>
  <c r="AL86" i="107"/>
  <c r="AK86" i="107"/>
  <c r="AJ86" i="107"/>
  <c r="AI86" i="107"/>
  <c r="AH86" i="107"/>
  <c r="S86" i="107"/>
  <c r="AS85" i="107"/>
  <c r="AR85" i="107"/>
  <c r="AQ85" i="107"/>
  <c r="AP85" i="107"/>
  <c r="AO85" i="107"/>
  <c r="AN85" i="107"/>
  <c r="AM85" i="107"/>
  <c r="AL85" i="107"/>
  <c r="AK85" i="107"/>
  <c r="AJ85" i="107"/>
  <c r="AI85" i="107"/>
  <c r="AH85" i="107"/>
  <c r="S85" i="107"/>
  <c r="AS84" i="107"/>
  <c r="AR84" i="107"/>
  <c r="AQ84" i="107"/>
  <c r="AP84" i="107"/>
  <c r="AO84" i="107"/>
  <c r="AN84" i="107"/>
  <c r="AM84" i="107"/>
  <c r="AL84" i="107"/>
  <c r="AK84" i="107"/>
  <c r="AJ84" i="107"/>
  <c r="AI84" i="107"/>
  <c r="AH84" i="107"/>
  <c r="S84" i="107"/>
  <c r="AS83" i="107"/>
  <c r="AR83" i="107"/>
  <c r="AQ83" i="107"/>
  <c r="AP83" i="107"/>
  <c r="AO83" i="107"/>
  <c r="AN83" i="107"/>
  <c r="AM83" i="107"/>
  <c r="AL83" i="107"/>
  <c r="AK83" i="107"/>
  <c r="AJ83" i="107"/>
  <c r="AI83" i="107"/>
  <c r="AH83" i="107"/>
  <c r="S83" i="107"/>
  <c r="AS82" i="107"/>
  <c r="AR82" i="107"/>
  <c r="AQ82" i="107"/>
  <c r="AP82" i="107"/>
  <c r="AO82" i="107"/>
  <c r="AN82" i="107"/>
  <c r="AM82" i="107"/>
  <c r="AL82" i="107"/>
  <c r="AK82" i="107"/>
  <c r="AJ82" i="107"/>
  <c r="AI82" i="107"/>
  <c r="AH82" i="107"/>
  <c r="S82" i="107"/>
  <c r="AS81" i="107"/>
  <c r="AR81" i="107"/>
  <c r="AQ81" i="107"/>
  <c r="AP81" i="107"/>
  <c r="AO81" i="107"/>
  <c r="AN81" i="107"/>
  <c r="AM81" i="107"/>
  <c r="AL81" i="107"/>
  <c r="AK81" i="107"/>
  <c r="AJ81" i="107"/>
  <c r="AI81" i="107"/>
  <c r="AH81" i="107"/>
  <c r="S81" i="107"/>
  <c r="AS80" i="107"/>
  <c r="AR80" i="107"/>
  <c r="AQ80" i="107"/>
  <c r="AP80" i="107"/>
  <c r="AO80" i="107"/>
  <c r="AN80" i="107"/>
  <c r="AM80" i="107"/>
  <c r="AL80" i="107"/>
  <c r="AK80" i="107"/>
  <c r="AJ80" i="107"/>
  <c r="AI80" i="107"/>
  <c r="AH80" i="107"/>
  <c r="S80" i="107"/>
  <c r="AS79" i="107"/>
  <c r="AR79" i="107"/>
  <c r="AQ79" i="107"/>
  <c r="AP79" i="107"/>
  <c r="AO79" i="107"/>
  <c r="AN79" i="107"/>
  <c r="AM79" i="107"/>
  <c r="AL79" i="107"/>
  <c r="AK79" i="107"/>
  <c r="AJ79" i="107"/>
  <c r="AI79" i="107"/>
  <c r="AH79" i="107"/>
  <c r="S79" i="107"/>
  <c r="AS78" i="107"/>
  <c r="AR78" i="107"/>
  <c r="AQ78" i="107"/>
  <c r="AP78" i="107"/>
  <c r="AO78" i="107"/>
  <c r="AN78" i="107"/>
  <c r="AM78" i="107"/>
  <c r="AL78" i="107"/>
  <c r="AK78" i="107"/>
  <c r="AJ78" i="107"/>
  <c r="AI78" i="107"/>
  <c r="AH78" i="107"/>
  <c r="S78" i="107"/>
  <c r="AS77" i="107"/>
  <c r="AR77" i="107"/>
  <c r="AQ77" i="107"/>
  <c r="AP77" i="107"/>
  <c r="AO77" i="107"/>
  <c r="AN77" i="107"/>
  <c r="AM77" i="107"/>
  <c r="AL77" i="107"/>
  <c r="AK77" i="107"/>
  <c r="AJ77" i="107"/>
  <c r="AI77" i="107"/>
  <c r="AH77" i="107"/>
  <c r="S77" i="107"/>
  <c r="AS76" i="107"/>
  <c r="AR76" i="107"/>
  <c r="AQ76" i="107"/>
  <c r="AP76" i="107"/>
  <c r="AO76" i="107"/>
  <c r="AN76" i="107"/>
  <c r="AM76" i="107"/>
  <c r="AL76" i="107"/>
  <c r="AK76" i="107"/>
  <c r="AJ76" i="107"/>
  <c r="AI76" i="107"/>
  <c r="AH76" i="107"/>
  <c r="S76" i="107"/>
  <c r="AS75" i="107"/>
  <c r="AR75" i="107"/>
  <c r="AQ75" i="107"/>
  <c r="AP75" i="107"/>
  <c r="AO75" i="107"/>
  <c r="AN75" i="107"/>
  <c r="AM75" i="107"/>
  <c r="AL75" i="107"/>
  <c r="AK75" i="107"/>
  <c r="AJ75" i="107"/>
  <c r="AI75" i="107"/>
  <c r="AH75" i="107"/>
  <c r="S75" i="107"/>
  <c r="AS74" i="107"/>
  <c r="AR74" i="107"/>
  <c r="AQ74" i="107"/>
  <c r="AP74" i="107"/>
  <c r="AO74" i="107"/>
  <c r="AN74" i="107"/>
  <c r="AM74" i="107"/>
  <c r="AL74" i="107"/>
  <c r="AK74" i="107"/>
  <c r="AJ74" i="107"/>
  <c r="AI74" i="107"/>
  <c r="AH74" i="107"/>
  <c r="S74" i="107"/>
  <c r="AS73" i="107"/>
  <c r="AR73" i="107"/>
  <c r="AQ73" i="107"/>
  <c r="AP73" i="107"/>
  <c r="AO73" i="107"/>
  <c r="AN73" i="107"/>
  <c r="AM73" i="107"/>
  <c r="AL73" i="107"/>
  <c r="AK73" i="107"/>
  <c r="AJ73" i="107"/>
  <c r="AI73" i="107"/>
  <c r="AH73" i="107"/>
  <c r="S73" i="107"/>
  <c r="AS72" i="107"/>
  <c r="AR72" i="107"/>
  <c r="AQ72" i="107"/>
  <c r="AP72" i="107"/>
  <c r="AO72" i="107"/>
  <c r="AN72" i="107"/>
  <c r="AM72" i="107"/>
  <c r="AL72" i="107"/>
  <c r="AK72" i="107"/>
  <c r="AJ72" i="107"/>
  <c r="AI72" i="107"/>
  <c r="AH72" i="107"/>
  <c r="S72" i="107"/>
  <c r="AS71" i="107"/>
  <c r="AR71" i="107"/>
  <c r="AQ71" i="107"/>
  <c r="AP71" i="107"/>
  <c r="AO71" i="107"/>
  <c r="AN71" i="107"/>
  <c r="AM71" i="107"/>
  <c r="AL71" i="107"/>
  <c r="AK71" i="107"/>
  <c r="AJ71" i="107"/>
  <c r="AI71" i="107"/>
  <c r="AH71" i="107"/>
  <c r="S71" i="107"/>
  <c r="AS70" i="107"/>
  <c r="AR70" i="107"/>
  <c r="AQ70" i="107"/>
  <c r="AP70" i="107"/>
  <c r="AO70" i="107"/>
  <c r="AN70" i="107"/>
  <c r="AM70" i="107"/>
  <c r="AL70" i="107"/>
  <c r="AK70" i="107"/>
  <c r="AJ70" i="107"/>
  <c r="AI70" i="107"/>
  <c r="AH70" i="107"/>
  <c r="S70" i="107"/>
  <c r="AS69" i="107"/>
  <c r="AR69" i="107"/>
  <c r="AQ69" i="107"/>
  <c r="AP69" i="107"/>
  <c r="AO69" i="107"/>
  <c r="AN69" i="107"/>
  <c r="AM69" i="107"/>
  <c r="AL69" i="107"/>
  <c r="AK69" i="107"/>
  <c r="AJ69" i="107"/>
  <c r="AI69" i="107"/>
  <c r="AH69" i="107"/>
  <c r="S69" i="107"/>
  <c r="AS68" i="107"/>
  <c r="AR68" i="107"/>
  <c r="AQ68" i="107"/>
  <c r="AP68" i="107"/>
  <c r="AO68" i="107"/>
  <c r="AN68" i="107"/>
  <c r="AM68" i="107"/>
  <c r="AL68" i="107"/>
  <c r="AK68" i="107"/>
  <c r="AJ68" i="107"/>
  <c r="AI68" i="107"/>
  <c r="AH68" i="107"/>
  <c r="S68" i="107"/>
  <c r="AS67" i="107"/>
  <c r="AR67" i="107"/>
  <c r="AQ67" i="107"/>
  <c r="AP67" i="107"/>
  <c r="AO67" i="107"/>
  <c r="AN67" i="107"/>
  <c r="AM67" i="107"/>
  <c r="AL67" i="107"/>
  <c r="AK67" i="107"/>
  <c r="AJ67" i="107"/>
  <c r="AI67" i="107"/>
  <c r="AH67" i="107"/>
  <c r="S67" i="107"/>
  <c r="AS66" i="107"/>
  <c r="AR66" i="107"/>
  <c r="AQ66" i="107"/>
  <c r="AP66" i="107"/>
  <c r="AO66" i="107"/>
  <c r="AN66" i="107"/>
  <c r="AM66" i="107"/>
  <c r="AL66" i="107"/>
  <c r="AK66" i="107"/>
  <c r="AJ66" i="107"/>
  <c r="AI66" i="107"/>
  <c r="AH66" i="107"/>
  <c r="S66" i="107"/>
  <c r="AS65" i="107"/>
  <c r="AR65" i="107"/>
  <c r="AQ65" i="107"/>
  <c r="AP65" i="107"/>
  <c r="AO65" i="107"/>
  <c r="AN65" i="107"/>
  <c r="AM65" i="107"/>
  <c r="AL65" i="107"/>
  <c r="AK65" i="107"/>
  <c r="AJ65" i="107"/>
  <c r="AI65" i="107"/>
  <c r="AH65" i="107"/>
  <c r="S65" i="107"/>
  <c r="AS64" i="107"/>
  <c r="AR64" i="107"/>
  <c r="AQ64" i="107"/>
  <c r="AP64" i="107"/>
  <c r="AO64" i="107"/>
  <c r="AN64" i="107"/>
  <c r="AM64" i="107"/>
  <c r="AL64" i="107"/>
  <c r="AK64" i="107"/>
  <c r="AJ64" i="107"/>
  <c r="AI64" i="107"/>
  <c r="AH64" i="107"/>
  <c r="S64" i="107"/>
  <c r="AS63" i="107"/>
  <c r="AR63" i="107"/>
  <c r="AQ63" i="107"/>
  <c r="AP63" i="107"/>
  <c r="AO63" i="107"/>
  <c r="AN63" i="107"/>
  <c r="AM63" i="107"/>
  <c r="AL63" i="107"/>
  <c r="AK63" i="107"/>
  <c r="AJ63" i="107"/>
  <c r="AI63" i="107"/>
  <c r="AH63" i="107"/>
  <c r="S63" i="107"/>
  <c r="AS62" i="107"/>
  <c r="AR62" i="107"/>
  <c r="AQ62" i="107"/>
  <c r="AP62" i="107"/>
  <c r="AO62" i="107"/>
  <c r="AN62" i="107"/>
  <c r="AM62" i="107"/>
  <c r="AL62" i="107"/>
  <c r="AK62" i="107"/>
  <c r="AJ62" i="107"/>
  <c r="AI62" i="107"/>
  <c r="AH62" i="107"/>
  <c r="S62" i="107"/>
  <c r="AS61" i="107"/>
  <c r="AR61" i="107"/>
  <c r="AQ61" i="107"/>
  <c r="AP61" i="107"/>
  <c r="AO61" i="107"/>
  <c r="AN61" i="107"/>
  <c r="AM61" i="107"/>
  <c r="AL61" i="107"/>
  <c r="AK61" i="107"/>
  <c r="AJ61" i="107"/>
  <c r="AI61" i="107"/>
  <c r="AH61" i="107"/>
  <c r="S61" i="107"/>
  <c r="AS60" i="107"/>
  <c r="AR60" i="107"/>
  <c r="AQ60" i="107"/>
  <c r="AP60" i="107"/>
  <c r="AO60" i="107"/>
  <c r="AN60" i="107"/>
  <c r="AM60" i="107"/>
  <c r="AL60" i="107"/>
  <c r="AK60" i="107"/>
  <c r="AJ60" i="107"/>
  <c r="AI60" i="107"/>
  <c r="AH60" i="107"/>
  <c r="S60" i="107"/>
  <c r="AS59" i="107"/>
  <c r="AR59" i="107"/>
  <c r="AQ59" i="107"/>
  <c r="AP59" i="107"/>
  <c r="AO59" i="107"/>
  <c r="AN59" i="107"/>
  <c r="AM59" i="107"/>
  <c r="AL59" i="107"/>
  <c r="AK59" i="107"/>
  <c r="AJ59" i="107"/>
  <c r="AI59" i="107"/>
  <c r="AH59" i="107"/>
  <c r="S59" i="107"/>
  <c r="AS58" i="107"/>
  <c r="AR58" i="107"/>
  <c r="AQ58" i="107"/>
  <c r="AP58" i="107"/>
  <c r="AO58" i="107"/>
  <c r="AN58" i="107"/>
  <c r="AM58" i="107"/>
  <c r="AL58" i="107"/>
  <c r="AK58" i="107"/>
  <c r="AJ58" i="107"/>
  <c r="AI58" i="107"/>
  <c r="AH58" i="107"/>
  <c r="S58" i="107"/>
  <c r="AS57" i="107"/>
  <c r="AR57" i="107"/>
  <c r="AQ57" i="107"/>
  <c r="AP57" i="107"/>
  <c r="AO57" i="107"/>
  <c r="AN57" i="107"/>
  <c r="AM57" i="107"/>
  <c r="AL57" i="107"/>
  <c r="AK57" i="107"/>
  <c r="AJ57" i="107"/>
  <c r="AI57" i="107"/>
  <c r="AH57" i="107"/>
  <c r="S57" i="107"/>
  <c r="AS56" i="107"/>
  <c r="AR56" i="107"/>
  <c r="AQ56" i="107"/>
  <c r="AP56" i="107"/>
  <c r="AO56" i="107"/>
  <c r="AN56" i="107"/>
  <c r="AM56" i="107"/>
  <c r="AL56" i="107"/>
  <c r="AK56" i="107"/>
  <c r="AJ56" i="107"/>
  <c r="AI56" i="107"/>
  <c r="AH56" i="107"/>
  <c r="S56" i="107"/>
  <c r="AS55" i="107"/>
  <c r="AR55" i="107"/>
  <c r="AQ55" i="107"/>
  <c r="AP55" i="107"/>
  <c r="AO55" i="107"/>
  <c r="AN55" i="107"/>
  <c r="AM55" i="107"/>
  <c r="AL55" i="107"/>
  <c r="AK55" i="107"/>
  <c r="AJ55" i="107"/>
  <c r="AI55" i="107"/>
  <c r="AH55" i="107"/>
  <c r="S55" i="107"/>
  <c r="AS54" i="107"/>
  <c r="AR54" i="107"/>
  <c r="AQ54" i="107"/>
  <c r="AP54" i="107"/>
  <c r="AO54" i="107"/>
  <c r="AN54" i="107"/>
  <c r="AM54" i="107"/>
  <c r="AL54" i="107"/>
  <c r="AK54" i="107"/>
  <c r="AJ54" i="107"/>
  <c r="AI54" i="107"/>
  <c r="AH54" i="107"/>
  <c r="S54" i="107"/>
  <c r="AS53" i="107"/>
  <c r="AR53" i="107"/>
  <c r="AQ53" i="107"/>
  <c r="AP53" i="107"/>
  <c r="AO53" i="107"/>
  <c r="AN53" i="107"/>
  <c r="AM53" i="107"/>
  <c r="AL53" i="107"/>
  <c r="AK53" i="107"/>
  <c r="AJ53" i="107"/>
  <c r="AI53" i="107"/>
  <c r="AH53" i="107"/>
  <c r="S53" i="107"/>
  <c r="AS52" i="107"/>
  <c r="AR52" i="107"/>
  <c r="AQ52" i="107"/>
  <c r="AP52" i="107"/>
  <c r="AO52" i="107"/>
  <c r="AN52" i="107"/>
  <c r="AM52" i="107"/>
  <c r="AL52" i="107"/>
  <c r="AK52" i="107"/>
  <c r="AJ52" i="107"/>
  <c r="AI52" i="107"/>
  <c r="AH52" i="107"/>
  <c r="S52" i="107"/>
  <c r="AS51" i="107"/>
  <c r="AR51" i="107"/>
  <c r="AQ51" i="107"/>
  <c r="AP51" i="107"/>
  <c r="AO51" i="107"/>
  <c r="AN51" i="107"/>
  <c r="AM51" i="107"/>
  <c r="AL51" i="107"/>
  <c r="AK51" i="107"/>
  <c r="AJ51" i="107"/>
  <c r="AI51" i="107"/>
  <c r="AH51" i="107"/>
  <c r="S51" i="107"/>
  <c r="AS50" i="107"/>
  <c r="AR50" i="107"/>
  <c r="AQ50" i="107"/>
  <c r="AP50" i="107"/>
  <c r="AO50" i="107"/>
  <c r="AN50" i="107"/>
  <c r="AM50" i="107"/>
  <c r="AL50" i="107"/>
  <c r="AK50" i="107"/>
  <c r="AJ50" i="107"/>
  <c r="AI50" i="107"/>
  <c r="AH50" i="107"/>
  <c r="S50" i="107"/>
  <c r="AS49" i="107"/>
  <c r="AR49" i="107"/>
  <c r="AQ49" i="107"/>
  <c r="AP49" i="107"/>
  <c r="AO49" i="107"/>
  <c r="AN49" i="107"/>
  <c r="AM49" i="107"/>
  <c r="AL49" i="107"/>
  <c r="AK49" i="107"/>
  <c r="AJ49" i="107"/>
  <c r="AI49" i="107"/>
  <c r="AH49" i="107"/>
  <c r="S49" i="107"/>
  <c r="AS48" i="107"/>
  <c r="AR48" i="107"/>
  <c r="AQ48" i="107"/>
  <c r="AP48" i="107"/>
  <c r="AO48" i="107"/>
  <c r="AN48" i="107"/>
  <c r="AM48" i="107"/>
  <c r="AL48" i="107"/>
  <c r="AK48" i="107"/>
  <c r="AJ48" i="107"/>
  <c r="AI48" i="107"/>
  <c r="AH48" i="107"/>
  <c r="S48" i="107"/>
  <c r="AS47" i="107"/>
  <c r="AR47" i="107"/>
  <c r="AQ47" i="107"/>
  <c r="AP47" i="107"/>
  <c r="AO47" i="107"/>
  <c r="AN47" i="107"/>
  <c r="AM47" i="107"/>
  <c r="AL47" i="107"/>
  <c r="AK47" i="107"/>
  <c r="AJ47" i="107"/>
  <c r="AI47" i="107"/>
  <c r="AH47" i="107"/>
  <c r="S47" i="107"/>
  <c r="AS46" i="107"/>
  <c r="AR46" i="107"/>
  <c r="AQ46" i="107"/>
  <c r="AP46" i="107"/>
  <c r="AO46" i="107"/>
  <c r="AN46" i="107"/>
  <c r="AM46" i="107"/>
  <c r="AL46" i="107"/>
  <c r="AK46" i="107"/>
  <c r="AJ46" i="107"/>
  <c r="AI46" i="107"/>
  <c r="AH46" i="107"/>
  <c r="S46" i="107"/>
  <c r="AS45" i="107"/>
  <c r="AR45" i="107"/>
  <c r="AQ45" i="107"/>
  <c r="AP45" i="107"/>
  <c r="AO45" i="107"/>
  <c r="AN45" i="107"/>
  <c r="AM45" i="107"/>
  <c r="AL45" i="107"/>
  <c r="AK45" i="107"/>
  <c r="AJ45" i="107"/>
  <c r="AI45" i="107"/>
  <c r="AH45" i="107"/>
  <c r="S45" i="107"/>
  <c r="AS44" i="107"/>
  <c r="AR44" i="107"/>
  <c r="AQ44" i="107"/>
  <c r="AP44" i="107"/>
  <c r="AO44" i="107"/>
  <c r="AN44" i="107"/>
  <c r="AM44" i="107"/>
  <c r="AL44" i="107"/>
  <c r="AK44" i="107"/>
  <c r="AJ44" i="107"/>
  <c r="AI44" i="107"/>
  <c r="AH44" i="107"/>
  <c r="S44" i="107"/>
  <c r="AS43" i="107"/>
  <c r="AR43" i="107"/>
  <c r="AQ43" i="107"/>
  <c r="AP43" i="107"/>
  <c r="AO43" i="107"/>
  <c r="AN43" i="107"/>
  <c r="AM43" i="107"/>
  <c r="AL43" i="107"/>
  <c r="AK43" i="107"/>
  <c r="AJ43" i="107"/>
  <c r="AI43" i="107"/>
  <c r="AH43" i="107"/>
  <c r="S43" i="107"/>
  <c r="AS42" i="107"/>
  <c r="AR42" i="107"/>
  <c r="AQ42" i="107"/>
  <c r="AP42" i="107"/>
  <c r="AO42" i="107"/>
  <c r="AN42" i="107"/>
  <c r="AM42" i="107"/>
  <c r="AL42" i="107"/>
  <c r="AK42" i="107"/>
  <c r="AJ42" i="107"/>
  <c r="AI42" i="107"/>
  <c r="AH42" i="107"/>
  <c r="S42" i="107"/>
  <c r="AS41" i="107"/>
  <c r="AR41" i="107"/>
  <c r="AQ41" i="107"/>
  <c r="AP41" i="107"/>
  <c r="AO41" i="107"/>
  <c r="AN41" i="107"/>
  <c r="AM41" i="107"/>
  <c r="AL41" i="107"/>
  <c r="AK41" i="107"/>
  <c r="AJ41" i="107"/>
  <c r="AI41" i="107"/>
  <c r="AH41" i="107"/>
  <c r="S41" i="107"/>
  <c r="AS40" i="107"/>
  <c r="AR40" i="107"/>
  <c r="AQ40" i="107"/>
  <c r="AP40" i="107"/>
  <c r="AO40" i="107"/>
  <c r="AN40" i="107"/>
  <c r="AM40" i="107"/>
  <c r="AL40" i="107"/>
  <c r="AK40" i="107"/>
  <c r="AJ40" i="107"/>
  <c r="AI40" i="107"/>
  <c r="AH40" i="107"/>
  <c r="S40" i="107"/>
  <c r="AS39" i="107"/>
  <c r="AR39" i="107"/>
  <c r="AQ39" i="107"/>
  <c r="AP39" i="107"/>
  <c r="AO39" i="107"/>
  <c r="AN39" i="107"/>
  <c r="AM39" i="107"/>
  <c r="AL39" i="107"/>
  <c r="AK39" i="107"/>
  <c r="AJ39" i="107"/>
  <c r="AI39" i="107"/>
  <c r="AH39" i="107"/>
  <c r="S39" i="107"/>
  <c r="AS38" i="107"/>
  <c r="AR38" i="107"/>
  <c r="AQ38" i="107"/>
  <c r="AP38" i="107"/>
  <c r="AO38" i="107"/>
  <c r="AN38" i="107"/>
  <c r="AM38" i="107"/>
  <c r="AL38" i="107"/>
  <c r="AK38" i="107"/>
  <c r="AJ38" i="107"/>
  <c r="AI38" i="107"/>
  <c r="AH38" i="107"/>
  <c r="S38" i="107"/>
  <c r="AS37" i="107"/>
  <c r="AR37" i="107"/>
  <c r="AQ37" i="107"/>
  <c r="AP37" i="107"/>
  <c r="AO37" i="107"/>
  <c r="AN37" i="107"/>
  <c r="AM37" i="107"/>
  <c r="AL37" i="107"/>
  <c r="AK37" i="107"/>
  <c r="AJ37" i="107"/>
  <c r="AI37" i="107"/>
  <c r="AH37" i="107"/>
  <c r="S37" i="107"/>
  <c r="AS36" i="107"/>
  <c r="AR36" i="107"/>
  <c r="AQ36" i="107"/>
  <c r="AP36" i="107"/>
  <c r="AO36" i="107"/>
  <c r="AN36" i="107"/>
  <c r="AM36" i="107"/>
  <c r="AL36" i="107"/>
  <c r="AK36" i="107"/>
  <c r="AJ36" i="107"/>
  <c r="AI36" i="107"/>
  <c r="AH36" i="107"/>
  <c r="S36" i="107"/>
  <c r="AS35" i="107"/>
  <c r="AR35" i="107"/>
  <c r="AQ35" i="107"/>
  <c r="AP35" i="107"/>
  <c r="AO35" i="107"/>
  <c r="AN35" i="107"/>
  <c r="AM35" i="107"/>
  <c r="AL35" i="107"/>
  <c r="AK35" i="107"/>
  <c r="AJ35" i="107"/>
  <c r="AI35" i="107"/>
  <c r="AH35" i="107"/>
  <c r="S35" i="107"/>
  <c r="AS34" i="107"/>
  <c r="AR34" i="107"/>
  <c r="AQ34" i="107"/>
  <c r="AP34" i="107"/>
  <c r="AO34" i="107"/>
  <c r="AN34" i="107"/>
  <c r="AM34" i="107"/>
  <c r="AL34" i="107"/>
  <c r="AK34" i="107"/>
  <c r="AJ34" i="107"/>
  <c r="AI34" i="107"/>
  <c r="AH34" i="107"/>
  <c r="S34" i="107"/>
  <c r="AS33" i="107"/>
  <c r="AR33" i="107"/>
  <c r="AQ33" i="107"/>
  <c r="AP33" i="107"/>
  <c r="AO33" i="107"/>
  <c r="AN33" i="107"/>
  <c r="AM33" i="107"/>
  <c r="AL33" i="107"/>
  <c r="AK33" i="107"/>
  <c r="AJ33" i="107"/>
  <c r="AI33" i="107"/>
  <c r="AH33" i="107"/>
  <c r="S33" i="107"/>
  <c r="AS32" i="107"/>
  <c r="AR32" i="107"/>
  <c r="AQ32" i="107"/>
  <c r="AP32" i="107"/>
  <c r="AO32" i="107"/>
  <c r="AN32" i="107"/>
  <c r="AM32" i="107"/>
  <c r="AL32" i="107"/>
  <c r="AK32" i="107"/>
  <c r="AJ32" i="107"/>
  <c r="AI32" i="107"/>
  <c r="AH32" i="107"/>
  <c r="S32" i="107"/>
  <c r="AS31" i="107"/>
  <c r="AR31" i="107"/>
  <c r="AQ31" i="107"/>
  <c r="AP31" i="107"/>
  <c r="AO31" i="107"/>
  <c r="AN31" i="107"/>
  <c r="AM31" i="107"/>
  <c r="AL31" i="107"/>
  <c r="AK31" i="107"/>
  <c r="AJ31" i="107"/>
  <c r="AI31" i="107"/>
  <c r="AH31" i="107"/>
  <c r="S31" i="107"/>
  <c r="AS30" i="107"/>
  <c r="AR30" i="107"/>
  <c r="AQ30" i="107"/>
  <c r="AP30" i="107"/>
  <c r="AO30" i="107"/>
  <c r="AN30" i="107"/>
  <c r="AM30" i="107"/>
  <c r="AL30" i="107"/>
  <c r="AK30" i="107"/>
  <c r="AJ30" i="107"/>
  <c r="AI30" i="107"/>
  <c r="AH30" i="107"/>
  <c r="S30" i="107"/>
  <c r="AS29" i="107"/>
  <c r="AR29" i="107"/>
  <c r="AQ29" i="107"/>
  <c r="AP29" i="107"/>
  <c r="AO29" i="107"/>
  <c r="AN29" i="107"/>
  <c r="AM29" i="107"/>
  <c r="AL29" i="107"/>
  <c r="AK29" i="107"/>
  <c r="AJ29" i="107"/>
  <c r="AI29" i="107"/>
  <c r="AH29" i="107"/>
  <c r="S29" i="107"/>
  <c r="AS28" i="107"/>
  <c r="AR28" i="107"/>
  <c r="AQ28" i="107"/>
  <c r="AP28" i="107"/>
  <c r="AO28" i="107"/>
  <c r="AN28" i="107"/>
  <c r="AM28" i="107"/>
  <c r="AL28" i="107"/>
  <c r="AK28" i="107"/>
  <c r="AJ28" i="107"/>
  <c r="AI28" i="107"/>
  <c r="AH28" i="107"/>
  <c r="S28" i="107"/>
  <c r="AS27" i="107"/>
  <c r="AR27" i="107"/>
  <c r="AQ27" i="107"/>
  <c r="AP27" i="107"/>
  <c r="AO27" i="107"/>
  <c r="AN27" i="107"/>
  <c r="AM27" i="107"/>
  <c r="AL27" i="107"/>
  <c r="AK27" i="107"/>
  <c r="AJ27" i="107"/>
  <c r="AI27" i="107"/>
  <c r="AH27" i="107"/>
  <c r="S27" i="107"/>
  <c r="AS26" i="107"/>
  <c r="AR26" i="107"/>
  <c r="AQ26" i="107"/>
  <c r="AP26" i="107"/>
  <c r="AO26" i="107"/>
  <c r="AN26" i="107"/>
  <c r="AM26" i="107"/>
  <c r="AL26" i="107"/>
  <c r="AK26" i="107"/>
  <c r="AJ26" i="107"/>
  <c r="AI26" i="107"/>
  <c r="AH26" i="107"/>
  <c r="S26" i="107"/>
  <c r="AS25" i="107"/>
  <c r="AR25" i="107"/>
  <c r="AQ25" i="107"/>
  <c r="AP25" i="107"/>
  <c r="AO25" i="107"/>
  <c r="AN25" i="107"/>
  <c r="AM25" i="107"/>
  <c r="AL25" i="107"/>
  <c r="AK25" i="107"/>
  <c r="AJ25" i="107"/>
  <c r="AI25" i="107"/>
  <c r="AH25" i="107"/>
  <c r="S25" i="107"/>
  <c r="AS24" i="107"/>
  <c r="AR24" i="107"/>
  <c r="AQ24" i="107"/>
  <c r="AP24" i="107"/>
  <c r="AO24" i="107"/>
  <c r="AN24" i="107"/>
  <c r="AM24" i="107"/>
  <c r="AL24" i="107"/>
  <c r="AK24" i="107"/>
  <c r="AJ24" i="107"/>
  <c r="AI24" i="107"/>
  <c r="AH24" i="107"/>
  <c r="S24" i="107"/>
  <c r="AS23" i="107"/>
  <c r="AR23" i="107"/>
  <c r="AQ23" i="107"/>
  <c r="AP23" i="107"/>
  <c r="AO23" i="107"/>
  <c r="AN23" i="107"/>
  <c r="AM23" i="107"/>
  <c r="AL23" i="107"/>
  <c r="AK23" i="107"/>
  <c r="AJ23" i="107"/>
  <c r="AI23" i="107"/>
  <c r="AH23" i="107"/>
  <c r="S23" i="107"/>
  <c r="AS22" i="107"/>
  <c r="AR22" i="107"/>
  <c r="AQ22" i="107"/>
  <c r="AP22" i="107"/>
  <c r="AO22" i="107"/>
  <c r="AN22" i="107"/>
  <c r="AM22" i="107"/>
  <c r="AL22" i="107"/>
  <c r="AK22" i="107"/>
  <c r="AJ22" i="107"/>
  <c r="AI22" i="107"/>
  <c r="AH22" i="107"/>
  <c r="S22" i="107"/>
  <c r="AS21" i="107"/>
  <c r="AR21" i="107"/>
  <c r="AQ21" i="107"/>
  <c r="AP21" i="107"/>
  <c r="AO21" i="107"/>
  <c r="AN21" i="107"/>
  <c r="AM21" i="107"/>
  <c r="AL21" i="107"/>
  <c r="AK21" i="107"/>
  <c r="AJ21" i="107"/>
  <c r="AI21" i="107"/>
  <c r="AH21" i="107"/>
  <c r="S21" i="107"/>
  <c r="AS20" i="107"/>
  <c r="AR20" i="107"/>
  <c r="AQ20" i="107"/>
  <c r="AP20" i="107"/>
  <c r="AO20" i="107"/>
  <c r="AN20" i="107"/>
  <c r="AM20" i="107"/>
  <c r="AL20" i="107"/>
  <c r="AK20" i="107"/>
  <c r="AJ20" i="107"/>
  <c r="AI20" i="107"/>
  <c r="AH20" i="107"/>
  <c r="S20" i="107"/>
  <c r="AS19" i="107"/>
  <c r="AR19" i="107"/>
  <c r="AQ19" i="107"/>
  <c r="AP19" i="107"/>
  <c r="AO19" i="107"/>
  <c r="AN19" i="107"/>
  <c r="AM19" i="107"/>
  <c r="AL19" i="107"/>
  <c r="AK19" i="107"/>
  <c r="AJ19" i="107"/>
  <c r="AI19" i="107"/>
  <c r="AH19" i="107"/>
  <c r="S19" i="107"/>
  <c r="AS18" i="107"/>
  <c r="AR18" i="107"/>
  <c r="AQ18" i="107"/>
  <c r="AP18" i="107"/>
  <c r="AO18" i="107"/>
  <c r="AN18" i="107"/>
  <c r="AM18" i="107"/>
  <c r="AL18" i="107"/>
  <c r="AK18" i="107"/>
  <c r="AJ18" i="107"/>
  <c r="AI18" i="107"/>
  <c r="AH18" i="107"/>
  <c r="S18" i="107"/>
  <c r="AS17" i="107"/>
  <c r="AR17" i="107"/>
  <c r="AQ17" i="107"/>
  <c r="AP17" i="107"/>
  <c r="AO17" i="107"/>
  <c r="AN17" i="107"/>
  <c r="AM17" i="107"/>
  <c r="AL17" i="107"/>
  <c r="AK17" i="107"/>
  <c r="AJ17" i="107"/>
  <c r="AI17" i="107"/>
  <c r="AH17" i="107"/>
  <c r="S17" i="107"/>
  <c r="AS16" i="107"/>
  <c r="AR16" i="107"/>
  <c r="AQ16" i="107"/>
  <c r="AP16" i="107"/>
  <c r="AO16" i="107"/>
  <c r="AN16" i="107"/>
  <c r="AM16" i="107"/>
  <c r="AL16" i="107"/>
  <c r="AK16" i="107"/>
  <c r="AJ16" i="107"/>
  <c r="AI16" i="107"/>
  <c r="AH16" i="107"/>
  <c r="S16" i="107"/>
  <c r="AS15" i="107"/>
  <c r="AR15" i="107"/>
  <c r="AQ15" i="107"/>
  <c r="AP15" i="107"/>
  <c r="AO15" i="107"/>
  <c r="AN15" i="107"/>
  <c r="AM15" i="107"/>
  <c r="AL15" i="107"/>
  <c r="AK15" i="107"/>
  <c r="AJ15" i="107"/>
  <c r="AI15" i="107"/>
  <c r="AH15" i="107"/>
  <c r="S15" i="107"/>
  <c r="AS14" i="107"/>
  <c r="AR14" i="107"/>
  <c r="AQ14" i="107"/>
  <c r="AP14" i="107"/>
  <c r="AO14" i="107"/>
  <c r="AN14" i="107"/>
  <c r="AM14" i="107"/>
  <c r="AL14" i="107"/>
  <c r="AK14" i="107"/>
  <c r="AJ14" i="107"/>
  <c r="AI14" i="107"/>
  <c r="AH14" i="107"/>
  <c r="S14" i="107"/>
  <c r="AS13" i="107"/>
  <c r="AR13" i="107"/>
  <c r="AQ13" i="107"/>
  <c r="AP13" i="107"/>
  <c r="AO13" i="107"/>
  <c r="AN13" i="107"/>
  <c r="AM13" i="107"/>
  <c r="AL13" i="107"/>
  <c r="AK13" i="107"/>
  <c r="AJ13" i="107"/>
  <c r="AI13" i="107"/>
  <c r="AH13" i="107"/>
  <c r="S13" i="107"/>
  <c r="AS12" i="107"/>
  <c r="AR12" i="107"/>
  <c r="AQ12" i="107"/>
  <c r="AP12" i="107"/>
  <c r="AO12" i="107"/>
  <c r="AN12" i="107"/>
  <c r="AM12" i="107"/>
  <c r="AL12" i="107"/>
  <c r="AK12" i="107"/>
  <c r="AJ12" i="107"/>
  <c r="AI12" i="107"/>
  <c r="AH12" i="107"/>
  <c r="S12" i="107"/>
  <c r="AS11" i="107"/>
  <c r="AR11" i="107"/>
  <c r="AQ11" i="107"/>
  <c r="AP11" i="107"/>
  <c r="AO11" i="107"/>
  <c r="AN11" i="107"/>
  <c r="AM11" i="107"/>
  <c r="AL11" i="107"/>
  <c r="AK11" i="107"/>
  <c r="AJ11" i="107"/>
  <c r="AI11" i="107"/>
  <c r="AH11" i="107"/>
  <c r="S11" i="107"/>
  <c r="AS10" i="107"/>
  <c r="AR10" i="107"/>
  <c r="AQ10" i="107"/>
  <c r="AP10" i="107"/>
  <c r="AO10" i="107"/>
  <c r="AN10" i="107"/>
  <c r="AM10" i="107"/>
  <c r="AL10" i="107"/>
  <c r="AK10" i="107"/>
  <c r="AJ10" i="107"/>
  <c r="AI10" i="107"/>
  <c r="AH10" i="107"/>
  <c r="S10" i="107"/>
  <c r="AS9" i="107"/>
  <c r="AR9" i="107"/>
  <c r="AQ9" i="107"/>
  <c r="AP9" i="107"/>
  <c r="AO9" i="107"/>
  <c r="AN9" i="107"/>
  <c r="AM9" i="107"/>
  <c r="AL9" i="107"/>
  <c r="AK9" i="107"/>
  <c r="AJ9" i="107"/>
  <c r="AI9" i="107"/>
  <c r="AH9" i="107"/>
  <c r="S9" i="107"/>
  <c r="AS8" i="107"/>
  <c r="AR8" i="107"/>
  <c r="AQ8" i="107"/>
  <c r="AP8" i="107"/>
  <c r="AO8" i="107"/>
  <c r="AN8" i="107"/>
  <c r="AM8" i="107"/>
  <c r="AL8" i="107"/>
  <c r="AK8" i="107"/>
  <c r="AJ8" i="107"/>
  <c r="AI8" i="107"/>
  <c r="AH8" i="107"/>
  <c r="S8" i="107"/>
  <c r="AS7" i="107"/>
  <c r="AR7" i="107"/>
  <c r="AQ7" i="107"/>
  <c r="AP7" i="107"/>
  <c r="AO7" i="107"/>
  <c r="AN7" i="107"/>
  <c r="AM7" i="107"/>
  <c r="AL7" i="107"/>
  <c r="AK7" i="107"/>
  <c r="AJ7" i="107"/>
  <c r="AI7" i="107"/>
  <c r="AH7" i="107"/>
  <c r="S7" i="107"/>
  <c r="AS6" i="107"/>
  <c r="AR6" i="107"/>
  <c r="AQ6" i="107"/>
  <c r="AP6" i="107"/>
  <c r="AO6" i="107"/>
  <c r="AN6" i="107"/>
  <c r="AM6" i="107"/>
  <c r="AL6" i="107"/>
  <c r="AK6" i="107"/>
  <c r="AJ6" i="107"/>
  <c r="AI6" i="107"/>
  <c r="AH6" i="107"/>
  <c r="S6" i="107"/>
  <c r="AS5" i="107"/>
  <c r="AR5" i="107"/>
  <c r="AQ5" i="107"/>
  <c r="AP5" i="107"/>
  <c r="AO5" i="107"/>
  <c r="AN5" i="107"/>
  <c r="AM5" i="107"/>
  <c r="AL5" i="107"/>
  <c r="AK5" i="107"/>
  <c r="AJ5" i="107"/>
  <c r="AI5" i="107"/>
  <c r="AH5" i="107"/>
  <c r="S5" i="107"/>
  <c r="AS4" i="107"/>
  <c r="AR4" i="107"/>
  <c r="AQ4" i="107"/>
  <c r="AP4" i="107"/>
  <c r="AO4" i="107"/>
  <c r="AN4" i="107"/>
  <c r="AM4" i="107"/>
  <c r="AL4" i="107"/>
  <c r="AK4" i="107"/>
  <c r="AJ4" i="107"/>
  <c r="AI4" i="107"/>
  <c r="AH4" i="107"/>
  <c r="S4" i="107"/>
  <c r="AS90" i="106"/>
  <c r="AR90" i="106"/>
  <c r="AQ90" i="106"/>
  <c r="AP90" i="106"/>
  <c r="AO90" i="106"/>
  <c r="AN90" i="106"/>
  <c r="AM90" i="106"/>
  <c r="AL90" i="106"/>
  <c r="AK90" i="106"/>
  <c r="AJ90" i="106"/>
  <c r="AI90" i="106"/>
  <c r="AH90" i="106"/>
  <c r="S90" i="106"/>
  <c r="AS89" i="106"/>
  <c r="AR89" i="106"/>
  <c r="AQ89" i="106"/>
  <c r="AP89" i="106"/>
  <c r="AO89" i="106"/>
  <c r="AN89" i="106"/>
  <c r="AM89" i="106"/>
  <c r="AL89" i="106"/>
  <c r="AK89" i="106"/>
  <c r="AJ89" i="106"/>
  <c r="AI89" i="106"/>
  <c r="AH89" i="106"/>
  <c r="S89" i="106"/>
  <c r="AS88" i="106"/>
  <c r="AR88" i="106"/>
  <c r="AQ88" i="106"/>
  <c r="AP88" i="106"/>
  <c r="AO88" i="106"/>
  <c r="AN88" i="106"/>
  <c r="AM88" i="106"/>
  <c r="AL88" i="106"/>
  <c r="AK88" i="106"/>
  <c r="AJ88" i="106"/>
  <c r="AI88" i="106"/>
  <c r="AH88" i="106"/>
  <c r="S88" i="106"/>
  <c r="AS87" i="106"/>
  <c r="AR87" i="106"/>
  <c r="AQ87" i="106"/>
  <c r="AP87" i="106"/>
  <c r="AO87" i="106"/>
  <c r="AN87" i="106"/>
  <c r="AM87" i="106"/>
  <c r="AL87" i="106"/>
  <c r="AK87" i="106"/>
  <c r="AJ87" i="106"/>
  <c r="AI87" i="106"/>
  <c r="AH87" i="106"/>
  <c r="S87" i="106"/>
  <c r="AS86" i="106"/>
  <c r="AR86" i="106"/>
  <c r="AQ86" i="106"/>
  <c r="AP86" i="106"/>
  <c r="AO86" i="106"/>
  <c r="AN86" i="106"/>
  <c r="AM86" i="106"/>
  <c r="AL86" i="106"/>
  <c r="AK86" i="106"/>
  <c r="AJ86" i="106"/>
  <c r="AI86" i="106"/>
  <c r="AH86" i="106"/>
  <c r="S86" i="106"/>
  <c r="AS85" i="106"/>
  <c r="AR85" i="106"/>
  <c r="AQ85" i="106"/>
  <c r="AP85" i="106"/>
  <c r="AO85" i="106"/>
  <c r="AN85" i="106"/>
  <c r="AM85" i="106"/>
  <c r="AL85" i="106"/>
  <c r="AK85" i="106"/>
  <c r="AJ85" i="106"/>
  <c r="AI85" i="106"/>
  <c r="AH85" i="106"/>
  <c r="S85" i="106"/>
  <c r="AS84" i="106"/>
  <c r="AR84" i="106"/>
  <c r="AQ84" i="106"/>
  <c r="AP84" i="106"/>
  <c r="AO84" i="106"/>
  <c r="AN84" i="106"/>
  <c r="AM84" i="106"/>
  <c r="AL84" i="106"/>
  <c r="AK84" i="106"/>
  <c r="AJ84" i="106"/>
  <c r="AI84" i="106"/>
  <c r="AH84" i="106"/>
  <c r="S84" i="106"/>
  <c r="AS83" i="106"/>
  <c r="AR83" i="106"/>
  <c r="AQ83" i="106"/>
  <c r="AP83" i="106"/>
  <c r="AO83" i="106"/>
  <c r="AN83" i="106"/>
  <c r="AM83" i="106"/>
  <c r="AL83" i="106"/>
  <c r="AK83" i="106"/>
  <c r="AJ83" i="106"/>
  <c r="AI83" i="106"/>
  <c r="AH83" i="106"/>
  <c r="S83" i="106"/>
  <c r="AS82" i="106"/>
  <c r="AR82" i="106"/>
  <c r="AQ82" i="106"/>
  <c r="AP82" i="106"/>
  <c r="AO82" i="106"/>
  <c r="AN82" i="106"/>
  <c r="AM82" i="106"/>
  <c r="AL82" i="106"/>
  <c r="AK82" i="106"/>
  <c r="AJ82" i="106"/>
  <c r="AI82" i="106"/>
  <c r="AH82" i="106"/>
  <c r="S82" i="106"/>
  <c r="AS81" i="106"/>
  <c r="AR81" i="106"/>
  <c r="AQ81" i="106"/>
  <c r="AP81" i="106"/>
  <c r="AO81" i="106"/>
  <c r="AN81" i="106"/>
  <c r="AM81" i="106"/>
  <c r="AL81" i="106"/>
  <c r="AK81" i="106"/>
  <c r="AJ81" i="106"/>
  <c r="AI81" i="106"/>
  <c r="AH81" i="106"/>
  <c r="S81" i="106"/>
  <c r="AS80" i="106"/>
  <c r="AR80" i="106"/>
  <c r="AQ80" i="106"/>
  <c r="AP80" i="106"/>
  <c r="AO80" i="106"/>
  <c r="AN80" i="106"/>
  <c r="AM80" i="106"/>
  <c r="AL80" i="106"/>
  <c r="AK80" i="106"/>
  <c r="AJ80" i="106"/>
  <c r="AI80" i="106"/>
  <c r="AH80" i="106"/>
  <c r="S80" i="106"/>
  <c r="AS79" i="106"/>
  <c r="AR79" i="106"/>
  <c r="AQ79" i="106"/>
  <c r="AP79" i="106"/>
  <c r="AO79" i="106"/>
  <c r="AN79" i="106"/>
  <c r="AM79" i="106"/>
  <c r="AL79" i="106"/>
  <c r="AK79" i="106"/>
  <c r="AJ79" i="106"/>
  <c r="AI79" i="106"/>
  <c r="AH79" i="106"/>
  <c r="S79" i="106"/>
  <c r="AS78" i="106"/>
  <c r="AR78" i="106"/>
  <c r="AQ78" i="106"/>
  <c r="AP78" i="106"/>
  <c r="AO78" i="106"/>
  <c r="AN78" i="106"/>
  <c r="AM78" i="106"/>
  <c r="AL78" i="106"/>
  <c r="AK78" i="106"/>
  <c r="AJ78" i="106"/>
  <c r="AI78" i="106"/>
  <c r="AH78" i="106"/>
  <c r="S78" i="106"/>
  <c r="AS77" i="106"/>
  <c r="AR77" i="106"/>
  <c r="AQ77" i="106"/>
  <c r="AP77" i="106"/>
  <c r="AO77" i="106"/>
  <c r="AN77" i="106"/>
  <c r="AM77" i="106"/>
  <c r="AL77" i="106"/>
  <c r="AK77" i="106"/>
  <c r="AJ77" i="106"/>
  <c r="AI77" i="106"/>
  <c r="AH77" i="106"/>
  <c r="S77" i="106"/>
  <c r="AS76" i="106"/>
  <c r="AR76" i="106"/>
  <c r="AQ76" i="106"/>
  <c r="AP76" i="106"/>
  <c r="AO76" i="106"/>
  <c r="AN76" i="106"/>
  <c r="AM76" i="106"/>
  <c r="AL76" i="106"/>
  <c r="AK76" i="106"/>
  <c r="AJ76" i="106"/>
  <c r="AI76" i="106"/>
  <c r="AH76" i="106"/>
  <c r="S76" i="106"/>
  <c r="AS75" i="106"/>
  <c r="AR75" i="106"/>
  <c r="AQ75" i="106"/>
  <c r="AP75" i="106"/>
  <c r="AO75" i="106"/>
  <c r="AN75" i="106"/>
  <c r="AM75" i="106"/>
  <c r="AL75" i="106"/>
  <c r="AK75" i="106"/>
  <c r="AJ75" i="106"/>
  <c r="AI75" i="106"/>
  <c r="AH75" i="106"/>
  <c r="S75" i="106"/>
  <c r="AS74" i="106"/>
  <c r="AR74" i="106"/>
  <c r="AQ74" i="106"/>
  <c r="AP74" i="106"/>
  <c r="AO74" i="106"/>
  <c r="AN74" i="106"/>
  <c r="AM74" i="106"/>
  <c r="AL74" i="106"/>
  <c r="AK74" i="106"/>
  <c r="AJ74" i="106"/>
  <c r="AI74" i="106"/>
  <c r="AH74" i="106"/>
  <c r="S74" i="106"/>
  <c r="AS73" i="106"/>
  <c r="AR73" i="106"/>
  <c r="AQ73" i="106"/>
  <c r="AP73" i="106"/>
  <c r="AO73" i="106"/>
  <c r="AN73" i="106"/>
  <c r="AM73" i="106"/>
  <c r="AL73" i="106"/>
  <c r="AK73" i="106"/>
  <c r="AJ73" i="106"/>
  <c r="AI73" i="106"/>
  <c r="AH73" i="106"/>
  <c r="S73" i="106"/>
  <c r="AS72" i="106"/>
  <c r="AR72" i="106"/>
  <c r="AQ72" i="106"/>
  <c r="AP72" i="106"/>
  <c r="AO72" i="106"/>
  <c r="AN72" i="106"/>
  <c r="AM72" i="106"/>
  <c r="AL72" i="106"/>
  <c r="AK72" i="106"/>
  <c r="AJ72" i="106"/>
  <c r="AI72" i="106"/>
  <c r="AH72" i="106"/>
  <c r="S72" i="106"/>
  <c r="AS71" i="106"/>
  <c r="AR71" i="106"/>
  <c r="AQ71" i="106"/>
  <c r="AP71" i="106"/>
  <c r="AO71" i="106"/>
  <c r="AN71" i="106"/>
  <c r="AM71" i="106"/>
  <c r="AL71" i="106"/>
  <c r="AK71" i="106"/>
  <c r="AJ71" i="106"/>
  <c r="AI71" i="106"/>
  <c r="AH71" i="106"/>
  <c r="S71" i="106"/>
  <c r="AS70" i="106"/>
  <c r="AR70" i="106"/>
  <c r="AQ70" i="106"/>
  <c r="AP70" i="106"/>
  <c r="AO70" i="106"/>
  <c r="AN70" i="106"/>
  <c r="AM70" i="106"/>
  <c r="AL70" i="106"/>
  <c r="AK70" i="106"/>
  <c r="AJ70" i="106"/>
  <c r="AI70" i="106"/>
  <c r="AH70" i="106"/>
  <c r="S70" i="106"/>
  <c r="AS69" i="106"/>
  <c r="AR69" i="106"/>
  <c r="AQ69" i="106"/>
  <c r="AP69" i="106"/>
  <c r="AO69" i="106"/>
  <c r="AN69" i="106"/>
  <c r="AM69" i="106"/>
  <c r="AL69" i="106"/>
  <c r="AK69" i="106"/>
  <c r="AJ69" i="106"/>
  <c r="AI69" i="106"/>
  <c r="AH69" i="106"/>
  <c r="S69" i="106"/>
  <c r="AS68" i="106"/>
  <c r="AR68" i="106"/>
  <c r="AQ68" i="106"/>
  <c r="AP68" i="106"/>
  <c r="AO68" i="106"/>
  <c r="AN68" i="106"/>
  <c r="AM68" i="106"/>
  <c r="AL68" i="106"/>
  <c r="AK68" i="106"/>
  <c r="AJ68" i="106"/>
  <c r="AI68" i="106"/>
  <c r="AH68" i="106"/>
  <c r="S68" i="106"/>
  <c r="AS67" i="106"/>
  <c r="AR67" i="106"/>
  <c r="AQ67" i="106"/>
  <c r="AP67" i="106"/>
  <c r="AO67" i="106"/>
  <c r="AN67" i="106"/>
  <c r="AM67" i="106"/>
  <c r="AL67" i="106"/>
  <c r="AK67" i="106"/>
  <c r="AJ67" i="106"/>
  <c r="AI67" i="106"/>
  <c r="AH67" i="106"/>
  <c r="S67" i="106"/>
  <c r="AS66" i="106"/>
  <c r="AR66" i="106"/>
  <c r="AQ66" i="106"/>
  <c r="AP66" i="106"/>
  <c r="AO66" i="106"/>
  <c r="AN66" i="106"/>
  <c r="AM66" i="106"/>
  <c r="AL66" i="106"/>
  <c r="AK66" i="106"/>
  <c r="AJ66" i="106"/>
  <c r="AI66" i="106"/>
  <c r="AH66" i="106"/>
  <c r="S66" i="106"/>
  <c r="AS65" i="106"/>
  <c r="AR65" i="106"/>
  <c r="AQ65" i="106"/>
  <c r="AP65" i="106"/>
  <c r="AO65" i="106"/>
  <c r="AN65" i="106"/>
  <c r="AM65" i="106"/>
  <c r="AL65" i="106"/>
  <c r="AK65" i="106"/>
  <c r="AJ65" i="106"/>
  <c r="AI65" i="106"/>
  <c r="AH65" i="106"/>
  <c r="S65" i="106"/>
  <c r="AS64" i="106"/>
  <c r="AR64" i="106"/>
  <c r="AQ64" i="106"/>
  <c r="AP64" i="106"/>
  <c r="AO64" i="106"/>
  <c r="AN64" i="106"/>
  <c r="AM64" i="106"/>
  <c r="AL64" i="106"/>
  <c r="AK64" i="106"/>
  <c r="AJ64" i="106"/>
  <c r="AI64" i="106"/>
  <c r="AH64" i="106"/>
  <c r="S64" i="106"/>
  <c r="AS63" i="106"/>
  <c r="AR63" i="106"/>
  <c r="AQ63" i="106"/>
  <c r="AP63" i="106"/>
  <c r="AO63" i="106"/>
  <c r="AN63" i="106"/>
  <c r="AM63" i="106"/>
  <c r="AL63" i="106"/>
  <c r="AK63" i="106"/>
  <c r="AJ63" i="106"/>
  <c r="AI63" i="106"/>
  <c r="AH63" i="106"/>
  <c r="S63" i="106"/>
  <c r="AS62" i="106"/>
  <c r="AR62" i="106"/>
  <c r="AQ62" i="106"/>
  <c r="AP62" i="106"/>
  <c r="AO62" i="106"/>
  <c r="AN62" i="106"/>
  <c r="AM62" i="106"/>
  <c r="AL62" i="106"/>
  <c r="AK62" i="106"/>
  <c r="AJ62" i="106"/>
  <c r="AI62" i="106"/>
  <c r="AH62" i="106"/>
  <c r="S62" i="106"/>
  <c r="AS61" i="106"/>
  <c r="AR61" i="106"/>
  <c r="AQ61" i="106"/>
  <c r="AP61" i="106"/>
  <c r="AO61" i="106"/>
  <c r="AN61" i="106"/>
  <c r="AM61" i="106"/>
  <c r="AL61" i="106"/>
  <c r="AK61" i="106"/>
  <c r="AJ61" i="106"/>
  <c r="AI61" i="106"/>
  <c r="AH61" i="106"/>
  <c r="S61" i="106"/>
  <c r="AS60" i="106"/>
  <c r="AR60" i="106"/>
  <c r="AQ60" i="106"/>
  <c r="AP60" i="106"/>
  <c r="AO60" i="106"/>
  <c r="AN60" i="106"/>
  <c r="AM60" i="106"/>
  <c r="AL60" i="106"/>
  <c r="AK60" i="106"/>
  <c r="AJ60" i="106"/>
  <c r="AI60" i="106"/>
  <c r="AH60" i="106"/>
  <c r="S60" i="106"/>
  <c r="AS59" i="106"/>
  <c r="AR59" i="106"/>
  <c r="AQ59" i="106"/>
  <c r="AP59" i="106"/>
  <c r="AO59" i="106"/>
  <c r="AN59" i="106"/>
  <c r="AM59" i="106"/>
  <c r="AL59" i="106"/>
  <c r="AK59" i="106"/>
  <c r="AJ59" i="106"/>
  <c r="AI59" i="106"/>
  <c r="AH59" i="106"/>
  <c r="S59" i="106"/>
  <c r="AS58" i="106"/>
  <c r="AR58" i="106"/>
  <c r="AQ58" i="106"/>
  <c r="AP58" i="106"/>
  <c r="AO58" i="106"/>
  <c r="AN58" i="106"/>
  <c r="AM58" i="106"/>
  <c r="AL58" i="106"/>
  <c r="AK58" i="106"/>
  <c r="AJ58" i="106"/>
  <c r="AI58" i="106"/>
  <c r="AH58" i="106"/>
  <c r="S58" i="106"/>
  <c r="AS57" i="106"/>
  <c r="AR57" i="106"/>
  <c r="AQ57" i="106"/>
  <c r="AP57" i="106"/>
  <c r="AO57" i="106"/>
  <c r="AN57" i="106"/>
  <c r="AM57" i="106"/>
  <c r="AL57" i="106"/>
  <c r="AK57" i="106"/>
  <c r="AJ57" i="106"/>
  <c r="AI57" i="106"/>
  <c r="AH57" i="106"/>
  <c r="S57" i="106"/>
  <c r="AS56" i="106"/>
  <c r="AR56" i="106"/>
  <c r="AQ56" i="106"/>
  <c r="AP56" i="106"/>
  <c r="AO56" i="106"/>
  <c r="AN56" i="106"/>
  <c r="AM56" i="106"/>
  <c r="AL56" i="106"/>
  <c r="AK56" i="106"/>
  <c r="AJ56" i="106"/>
  <c r="AI56" i="106"/>
  <c r="AH56" i="106"/>
  <c r="S56" i="106"/>
  <c r="AS55" i="106"/>
  <c r="AR55" i="106"/>
  <c r="AQ55" i="106"/>
  <c r="AP55" i="106"/>
  <c r="AO55" i="106"/>
  <c r="AN55" i="106"/>
  <c r="AM55" i="106"/>
  <c r="AL55" i="106"/>
  <c r="AK55" i="106"/>
  <c r="AJ55" i="106"/>
  <c r="AI55" i="106"/>
  <c r="AH55" i="106"/>
  <c r="S55" i="106"/>
  <c r="AS54" i="106"/>
  <c r="AR54" i="106"/>
  <c r="AQ54" i="106"/>
  <c r="AP54" i="106"/>
  <c r="AO54" i="106"/>
  <c r="AN54" i="106"/>
  <c r="AM54" i="106"/>
  <c r="AL54" i="106"/>
  <c r="AK54" i="106"/>
  <c r="AJ54" i="106"/>
  <c r="AI54" i="106"/>
  <c r="AH54" i="106"/>
  <c r="S54" i="106"/>
  <c r="AS53" i="106"/>
  <c r="AR53" i="106"/>
  <c r="AQ53" i="106"/>
  <c r="AP53" i="106"/>
  <c r="AO53" i="106"/>
  <c r="AN53" i="106"/>
  <c r="AM53" i="106"/>
  <c r="AL53" i="106"/>
  <c r="AK53" i="106"/>
  <c r="AJ53" i="106"/>
  <c r="AI53" i="106"/>
  <c r="AH53" i="106"/>
  <c r="S53" i="106"/>
  <c r="AS52" i="106"/>
  <c r="AR52" i="106"/>
  <c r="AQ52" i="106"/>
  <c r="AP52" i="106"/>
  <c r="AO52" i="106"/>
  <c r="AN52" i="106"/>
  <c r="AM52" i="106"/>
  <c r="AL52" i="106"/>
  <c r="AK52" i="106"/>
  <c r="AJ52" i="106"/>
  <c r="AI52" i="106"/>
  <c r="AH52" i="106"/>
  <c r="S52" i="106"/>
  <c r="AS51" i="106"/>
  <c r="AR51" i="106"/>
  <c r="AQ51" i="106"/>
  <c r="AP51" i="106"/>
  <c r="AO51" i="106"/>
  <c r="AN51" i="106"/>
  <c r="AM51" i="106"/>
  <c r="AL51" i="106"/>
  <c r="AK51" i="106"/>
  <c r="AJ51" i="106"/>
  <c r="AI51" i="106"/>
  <c r="AH51" i="106"/>
  <c r="S51" i="106"/>
  <c r="AS50" i="106"/>
  <c r="AR50" i="106"/>
  <c r="AQ50" i="106"/>
  <c r="AP50" i="106"/>
  <c r="AO50" i="106"/>
  <c r="AN50" i="106"/>
  <c r="AM50" i="106"/>
  <c r="AL50" i="106"/>
  <c r="AK50" i="106"/>
  <c r="AJ50" i="106"/>
  <c r="AI50" i="106"/>
  <c r="AH50" i="106"/>
  <c r="S50" i="106"/>
  <c r="AS49" i="106"/>
  <c r="AR49" i="106"/>
  <c r="AQ49" i="106"/>
  <c r="AP49" i="106"/>
  <c r="AO49" i="106"/>
  <c r="AN49" i="106"/>
  <c r="AM49" i="106"/>
  <c r="AL49" i="106"/>
  <c r="AK49" i="106"/>
  <c r="AJ49" i="106"/>
  <c r="AI49" i="106"/>
  <c r="AH49" i="106"/>
  <c r="S49" i="106"/>
  <c r="AS48" i="106"/>
  <c r="AR48" i="106"/>
  <c r="AQ48" i="106"/>
  <c r="AP48" i="106"/>
  <c r="AO48" i="106"/>
  <c r="AN48" i="106"/>
  <c r="AM48" i="106"/>
  <c r="AL48" i="106"/>
  <c r="AK48" i="106"/>
  <c r="AJ48" i="106"/>
  <c r="AI48" i="106"/>
  <c r="AH48" i="106"/>
  <c r="S48" i="106"/>
  <c r="AS47" i="106"/>
  <c r="AR47" i="106"/>
  <c r="AQ47" i="106"/>
  <c r="AP47" i="106"/>
  <c r="AO47" i="106"/>
  <c r="AN47" i="106"/>
  <c r="AM47" i="106"/>
  <c r="AL47" i="106"/>
  <c r="AK47" i="106"/>
  <c r="AJ47" i="106"/>
  <c r="AI47" i="106"/>
  <c r="AH47" i="106"/>
  <c r="S47" i="106"/>
  <c r="AS46" i="106"/>
  <c r="AR46" i="106"/>
  <c r="AQ46" i="106"/>
  <c r="AP46" i="106"/>
  <c r="AO46" i="106"/>
  <c r="AN46" i="106"/>
  <c r="AM46" i="106"/>
  <c r="AL46" i="106"/>
  <c r="AK46" i="106"/>
  <c r="AJ46" i="106"/>
  <c r="AI46" i="106"/>
  <c r="AH46" i="106"/>
  <c r="S46" i="106"/>
  <c r="AS45" i="106"/>
  <c r="AR45" i="106"/>
  <c r="AQ45" i="106"/>
  <c r="AP45" i="106"/>
  <c r="AO45" i="106"/>
  <c r="AN45" i="106"/>
  <c r="AM45" i="106"/>
  <c r="AL45" i="106"/>
  <c r="AK45" i="106"/>
  <c r="AJ45" i="106"/>
  <c r="AI45" i="106"/>
  <c r="AH45" i="106"/>
  <c r="S45" i="106"/>
  <c r="AS44" i="106"/>
  <c r="AR44" i="106"/>
  <c r="AQ44" i="106"/>
  <c r="AP44" i="106"/>
  <c r="AO44" i="106"/>
  <c r="AN44" i="106"/>
  <c r="AM44" i="106"/>
  <c r="AL44" i="106"/>
  <c r="AK44" i="106"/>
  <c r="AJ44" i="106"/>
  <c r="AI44" i="106"/>
  <c r="AH44" i="106"/>
  <c r="S44" i="106"/>
  <c r="AS43" i="106"/>
  <c r="AR43" i="106"/>
  <c r="AQ43" i="106"/>
  <c r="AP43" i="106"/>
  <c r="AO43" i="106"/>
  <c r="AN43" i="106"/>
  <c r="AM43" i="106"/>
  <c r="AL43" i="106"/>
  <c r="AK43" i="106"/>
  <c r="AJ43" i="106"/>
  <c r="AI43" i="106"/>
  <c r="AH43" i="106"/>
  <c r="S43" i="106"/>
  <c r="AS42" i="106"/>
  <c r="AR42" i="106"/>
  <c r="AQ42" i="106"/>
  <c r="AP42" i="106"/>
  <c r="AO42" i="106"/>
  <c r="AN42" i="106"/>
  <c r="AM42" i="106"/>
  <c r="AL42" i="106"/>
  <c r="AK42" i="106"/>
  <c r="AJ42" i="106"/>
  <c r="AI42" i="106"/>
  <c r="AH42" i="106"/>
  <c r="S42" i="106"/>
  <c r="AS41" i="106"/>
  <c r="AR41" i="106"/>
  <c r="AQ41" i="106"/>
  <c r="AP41" i="106"/>
  <c r="AO41" i="106"/>
  <c r="AN41" i="106"/>
  <c r="AM41" i="106"/>
  <c r="AL41" i="106"/>
  <c r="AK41" i="106"/>
  <c r="AJ41" i="106"/>
  <c r="AI41" i="106"/>
  <c r="AH41" i="106"/>
  <c r="S41" i="106"/>
  <c r="AS40" i="106"/>
  <c r="AR40" i="106"/>
  <c r="AQ40" i="106"/>
  <c r="AP40" i="106"/>
  <c r="AO40" i="106"/>
  <c r="AN40" i="106"/>
  <c r="AM40" i="106"/>
  <c r="AL40" i="106"/>
  <c r="AK40" i="106"/>
  <c r="AJ40" i="106"/>
  <c r="AI40" i="106"/>
  <c r="AH40" i="106"/>
  <c r="S40" i="106"/>
  <c r="AS39" i="106"/>
  <c r="AR39" i="106"/>
  <c r="AQ39" i="106"/>
  <c r="AP39" i="106"/>
  <c r="AO39" i="106"/>
  <c r="AN39" i="106"/>
  <c r="AM39" i="106"/>
  <c r="AL39" i="106"/>
  <c r="AK39" i="106"/>
  <c r="AJ39" i="106"/>
  <c r="AI39" i="106"/>
  <c r="AH39" i="106"/>
  <c r="S39" i="106"/>
  <c r="AS38" i="106"/>
  <c r="AR38" i="106"/>
  <c r="AQ38" i="106"/>
  <c r="AP38" i="106"/>
  <c r="AO38" i="106"/>
  <c r="AN38" i="106"/>
  <c r="AM38" i="106"/>
  <c r="AL38" i="106"/>
  <c r="AK38" i="106"/>
  <c r="AJ38" i="106"/>
  <c r="AI38" i="106"/>
  <c r="AH38" i="106"/>
  <c r="S38" i="106"/>
  <c r="AS37" i="106"/>
  <c r="AR37" i="106"/>
  <c r="AQ37" i="106"/>
  <c r="AP37" i="106"/>
  <c r="AO37" i="106"/>
  <c r="AN37" i="106"/>
  <c r="AM37" i="106"/>
  <c r="AL37" i="106"/>
  <c r="AK37" i="106"/>
  <c r="AJ37" i="106"/>
  <c r="AI37" i="106"/>
  <c r="AH37" i="106"/>
  <c r="S37" i="106"/>
  <c r="AS36" i="106"/>
  <c r="AR36" i="106"/>
  <c r="AQ36" i="106"/>
  <c r="AP36" i="106"/>
  <c r="AO36" i="106"/>
  <c r="AN36" i="106"/>
  <c r="AM36" i="106"/>
  <c r="AL36" i="106"/>
  <c r="AK36" i="106"/>
  <c r="AJ36" i="106"/>
  <c r="AI36" i="106"/>
  <c r="AH36" i="106"/>
  <c r="S36" i="106"/>
  <c r="AS35" i="106"/>
  <c r="AR35" i="106"/>
  <c r="AQ35" i="106"/>
  <c r="AP35" i="106"/>
  <c r="AO35" i="106"/>
  <c r="AN35" i="106"/>
  <c r="AM35" i="106"/>
  <c r="AL35" i="106"/>
  <c r="AK35" i="106"/>
  <c r="AJ35" i="106"/>
  <c r="AI35" i="106"/>
  <c r="AH35" i="106"/>
  <c r="S35" i="106"/>
  <c r="AS34" i="106"/>
  <c r="AR34" i="106"/>
  <c r="AQ34" i="106"/>
  <c r="AP34" i="106"/>
  <c r="AO34" i="106"/>
  <c r="AN34" i="106"/>
  <c r="AM34" i="106"/>
  <c r="AL34" i="106"/>
  <c r="AK34" i="106"/>
  <c r="AJ34" i="106"/>
  <c r="AI34" i="106"/>
  <c r="AH34" i="106"/>
  <c r="S34" i="106"/>
  <c r="AS33" i="106"/>
  <c r="AR33" i="106"/>
  <c r="AQ33" i="106"/>
  <c r="AP33" i="106"/>
  <c r="AO33" i="106"/>
  <c r="AN33" i="106"/>
  <c r="AM33" i="106"/>
  <c r="AL33" i="106"/>
  <c r="AK33" i="106"/>
  <c r="AJ33" i="106"/>
  <c r="AI33" i="106"/>
  <c r="AH33" i="106"/>
  <c r="S33" i="106"/>
  <c r="AS32" i="106"/>
  <c r="AR32" i="106"/>
  <c r="AQ32" i="106"/>
  <c r="AP32" i="106"/>
  <c r="AO32" i="106"/>
  <c r="AN32" i="106"/>
  <c r="AM32" i="106"/>
  <c r="AL32" i="106"/>
  <c r="AK32" i="106"/>
  <c r="AJ32" i="106"/>
  <c r="AI32" i="106"/>
  <c r="AH32" i="106"/>
  <c r="S32" i="106"/>
  <c r="AS31" i="106"/>
  <c r="AR31" i="106"/>
  <c r="AQ31" i="106"/>
  <c r="AP31" i="106"/>
  <c r="AO31" i="106"/>
  <c r="AN31" i="106"/>
  <c r="AM31" i="106"/>
  <c r="AL31" i="106"/>
  <c r="AK31" i="106"/>
  <c r="AJ31" i="106"/>
  <c r="AI31" i="106"/>
  <c r="AH31" i="106"/>
  <c r="S31" i="106"/>
  <c r="AS30" i="106"/>
  <c r="AR30" i="106"/>
  <c r="AQ30" i="106"/>
  <c r="AP30" i="106"/>
  <c r="AO30" i="106"/>
  <c r="AN30" i="106"/>
  <c r="AM30" i="106"/>
  <c r="AL30" i="106"/>
  <c r="AK30" i="106"/>
  <c r="AJ30" i="106"/>
  <c r="AI30" i="106"/>
  <c r="AH30" i="106"/>
  <c r="S30" i="106"/>
  <c r="AS29" i="106"/>
  <c r="AR29" i="106"/>
  <c r="AQ29" i="106"/>
  <c r="AP29" i="106"/>
  <c r="AO29" i="106"/>
  <c r="AN29" i="106"/>
  <c r="AM29" i="106"/>
  <c r="AL29" i="106"/>
  <c r="AK29" i="106"/>
  <c r="AJ29" i="106"/>
  <c r="AI29" i="106"/>
  <c r="AH29" i="106"/>
  <c r="S29" i="106"/>
  <c r="AS28" i="106"/>
  <c r="AR28" i="106"/>
  <c r="AQ28" i="106"/>
  <c r="AP28" i="106"/>
  <c r="AO28" i="106"/>
  <c r="AN28" i="106"/>
  <c r="AM28" i="106"/>
  <c r="AL28" i="106"/>
  <c r="AK28" i="106"/>
  <c r="AJ28" i="106"/>
  <c r="AI28" i="106"/>
  <c r="AH28" i="106"/>
  <c r="S28" i="106"/>
  <c r="AS27" i="106"/>
  <c r="AR27" i="106"/>
  <c r="AQ27" i="106"/>
  <c r="AP27" i="106"/>
  <c r="AO27" i="106"/>
  <c r="AN27" i="106"/>
  <c r="AM27" i="106"/>
  <c r="AL27" i="106"/>
  <c r="AK27" i="106"/>
  <c r="AJ27" i="106"/>
  <c r="AI27" i="106"/>
  <c r="AH27" i="106"/>
  <c r="S27" i="106"/>
  <c r="AS26" i="106"/>
  <c r="AR26" i="106"/>
  <c r="AQ26" i="106"/>
  <c r="AP26" i="106"/>
  <c r="AO26" i="106"/>
  <c r="AN26" i="106"/>
  <c r="AM26" i="106"/>
  <c r="AL26" i="106"/>
  <c r="AK26" i="106"/>
  <c r="AJ26" i="106"/>
  <c r="AI26" i="106"/>
  <c r="AH26" i="106"/>
  <c r="S26" i="106"/>
  <c r="AS25" i="106"/>
  <c r="AR25" i="106"/>
  <c r="AQ25" i="106"/>
  <c r="AP25" i="106"/>
  <c r="AO25" i="106"/>
  <c r="AN25" i="106"/>
  <c r="AM25" i="106"/>
  <c r="AL25" i="106"/>
  <c r="AK25" i="106"/>
  <c r="AJ25" i="106"/>
  <c r="AI25" i="106"/>
  <c r="AH25" i="106"/>
  <c r="S25" i="106"/>
  <c r="AS24" i="106"/>
  <c r="AR24" i="106"/>
  <c r="AQ24" i="106"/>
  <c r="AP24" i="106"/>
  <c r="AO24" i="106"/>
  <c r="AN24" i="106"/>
  <c r="AM24" i="106"/>
  <c r="AL24" i="106"/>
  <c r="AK24" i="106"/>
  <c r="AJ24" i="106"/>
  <c r="AI24" i="106"/>
  <c r="AH24" i="106"/>
  <c r="S24" i="106"/>
  <c r="AS23" i="106"/>
  <c r="AR23" i="106"/>
  <c r="AQ23" i="106"/>
  <c r="AP23" i="106"/>
  <c r="AO23" i="106"/>
  <c r="AN23" i="106"/>
  <c r="AM23" i="106"/>
  <c r="AL23" i="106"/>
  <c r="AK23" i="106"/>
  <c r="AJ23" i="106"/>
  <c r="AI23" i="106"/>
  <c r="AH23" i="106"/>
  <c r="S23" i="106"/>
  <c r="AS22" i="106"/>
  <c r="AR22" i="106"/>
  <c r="AQ22" i="106"/>
  <c r="AP22" i="106"/>
  <c r="AO22" i="106"/>
  <c r="AN22" i="106"/>
  <c r="AM22" i="106"/>
  <c r="AL22" i="106"/>
  <c r="AK22" i="106"/>
  <c r="AJ22" i="106"/>
  <c r="AI22" i="106"/>
  <c r="AH22" i="106"/>
  <c r="S22" i="106"/>
  <c r="AS21" i="106"/>
  <c r="AR21" i="106"/>
  <c r="AQ21" i="106"/>
  <c r="AP21" i="106"/>
  <c r="AO21" i="106"/>
  <c r="AN21" i="106"/>
  <c r="AM21" i="106"/>
  <c r="AL21" i="106"/>
  <c r="AK21" i="106"/>
  <c r="AJ21" i="106"/>
  <c r="AI21" i="106"/>
  <c r="AH21" i="106"/>
  <c r="S21" i="106"/>
  <c r="AS20" i="106"/>
  <c r="AR20" i="106"/>
  <c r="AQ20" i="106"/>
  <c r="AP20" i="106"/>
  <c r="AO20" i="106"/>
  <c r="AN20" i="106"/>
  <c r="AM20" i="106"/>
  <c r="AL20" i="106"/>
  <c r="AK20" i="106"/>
  <c r="AJ20" i="106"/>
  <c r="AI20" i="106"/>
  <c r="AH20" i="106"/>
  <c r="S20" i="106"/>
  <c r="AS19" i="106"/>
  <c r="AR19" i="106"/>
  <c r="AQ19" i="106"/>
  <c r="AP19" i="106"/>
  <c r="AO19" i="106"/>
  <c r="AN19" i="106"/>
  <c r="AM19" i="106"/>
  <c r="AL19" i="106"/>
  <c r="AK19" i="106"/>
  <c r="AJ19" i="106"/>
  <c r="AI19" i="106"/>
  <c r="AH19" i="106"/>
  <c r="S19" i="106"/>
  <c r="S18" i="106"/>
  <c r="S17" i="106"/>
  <c r="S16" i="106"/>
  <c r="S15" i="106"/>
  <c r="S14" i="106"/>
  <c r="S13" i="106"/>
  <c r="S12" i="106"/>
  <c r="S11" i="106"/>
  <c r="S10" i="106"/>
  <c r="S9" i="106"/>
  <c r="S8" i="106"/>
  <c r="S7" i="106"/>
  <c r="S6" i="106"/>
  <c r="S5" i="106"/>
  <c r="AS4" i="106"/>
  <c r="AR4" i="106"/>
  <c r="AQ4" i="106"/>
  <c r="AP4" i="106"/>
  <c r="AO4" i="106"/>
  <c r="AN4" i="106"/>
  <c r="AM4" i="106"/>
  <c r="AL4" i="106"/>
  <c r="AK4" i="106"/>
  <c r="AJ4" i="106"/>
  <c r="AI4" i="106"/>
  <c r="AH4" i="106"/>
  <c r="S4" i="106"/>
  <c r="AS90" i="105"/>
  <c r="AR90" i="105"/>
  <c r="AQ90" i="105"/>
  <c r="AP90" i="105"/>
  <c r="AO90" i="105"/>
  <c r="AN90" i="105"/>
  <c r="AM90" i="105"/>
  <c r="AL90" i="105"/>
  <c r="AK90" i="105"/>
  <c r="AJ90" i="105"/>
  <c r="AI90" i="105"/>
  <c r="AH90" i="105"/>
  <c r="S90" i="105"/>
  <c r="AS89" i="105"/>
  <c r="AR89" i="105"/>
  <c r="AQ89" i="105"/>
  <c r="AP89" i="105"/>
  <c r="AO89" i="105"/>
  <c r="AN89" i="105"/>
  <c r="AM89" i="105"/>
  <c r="AL89" i="105"/>
  <c r="AK89" i="105"/>
  <c r="AJ89" i="105"/>
  <c r="AI89" i="105"/>
  <c r="AH89" i="105"/>
  <c r="S89" i="105"/>
  <c r="AS88" i="105"/>
  <c r="AR88" i="105"/>
  <c r="AQ88" i="105"/>
  <c r="AP88" i="105"/>
  <c r="AO88" i="105"/>
  <c r="AN88" i="105"/>
  <c r="AM88" i="105"/>
  <c r="AL88" i="105"/>
  <c r="AK88" i="105"/>
  <c r="AJ88" i="105"/>
  <c r="AI88" i="105"/>
  <c r="AH88" i="105"/>
  <c r="S88" i="105"/>
  <c r="AS87" i="105"/>
  <c r="AR87" i="105"/>
  <c r="AQ87" i="105"/>
  <c r="AP87" i="105"/>
  <c r="AO87" i="105"/>
  <c r="AN87" i="105"/>
  <c r="AM87" i="105"/>
  <c r="AL87" i="105"/>
  <c r="AK87" i="105"/>
  <c r="AJ87" i="105"/>
  <c r="AI87" i="105"/>
  <c r="AH87" i="105"/>
  <c r="S87" i="105"/>
  <c r="AS86" i="105"/>
  <c r="AR86" i="105"/>
  <c r="AQ86" i="105"/>
  <c r="AP86" i="105"/>
  <c r="AO86" i="105"/>
  <c r="AN86" i="105"/>
  <c r="AM86" i="105"/>
  <c r="AL86" i="105"/>
  <c r="AK86" i="105"/>
  <c r="AJ86" i="105"/>
  <c r="AI86" i="105"/>
  <c r="AH86" i="105"/>
  <c r="S86" i="105"/>
  <c r="AS85" i="105"/>
  <c r="AR85" i="105"/>
  <c r="AQ85" i="105"/>
  <c r="AP85" i="105"/>
  <c r="AO85" i="105"/>
  <c r="AN85" i="105"/>
  <c r="AM85" i="105"/>
  <c r="AL85" i="105"/>
  <c r="AK85" i="105"/>
  <c r="AJ85" i="105"/>
  <c r="AI85" i="105"/>
  <c r="AH85" i="105"/>
  <c r="S85" i="105"/>
  <c r="AS84" i="105"/>
  <c r="AR84" i="105"/>
  <c r="AQ84" i="105"/>
  <c r="AP84" i="105"/>
  <c r="AO84" i="105"/>
  <c r="AN84" i="105"/>
  <c r="AM84" i="105"/>
  <c r="AL84" i="105"/>
  <c r="AK84" i="105"/>
  <c r="AJ84" i="105"/>
  <c r="AI84" i="105"/>
  <c r="AH84" i="105"/>
  <c r="S84" i="105"/>
  <c r="AS83" i="105"/>
  <c r="AR83" i="105"/>
  <c r="AQ83" i="105"/>
  <c r="AP83" i="105"/>
  <c r="AO83" i="105"/>
  <c r="AN83" i="105"/>
  <c r="AM83" i="105"/>
  <c r="AL83" i="105"/>
  <c r="AK83" i="105"/>
  <c r="AJ83" i="105"/>
  <c r="AI83" i="105"/>
  <c r="AH83" i="105"/>
  <c r="S83" i="105"/>
  <c r="AS82" i="105"/>
  <c r="AR82" i="105"/>
  <c r="AQ82" i="105"/>
  <c r="AP82" i="105"/>
  <c r="AO82" i="105"/>
  <c r="AN82" i="105"/>
  <c r="AM82" i="105"/>
  <c r="AL82" i="105"/>
  <c r="AK82" i="105"/>
  <c r="AJ82" i="105"/>
  <c r="AI82" i="105"/>
  <c r="AH82" i="105"/>
  <c r="S82" i="105"/>
  <c r="AS81" i="105"/>
  <c r="AR81" i="105"/>
  <c r="AQ81" i="105"/>
  <c r="AP81" i="105"/>
  <c r="AO81" i="105"/>
  <c r="AN81" i="105"/>
  <c r="AM81" i="105"/>
  <c r="AL81" i="105"/>
  <c r="AK81" i="105"/>
  <c r="AJ81" i="105"/>
  <c r="AI81" i="105"/>
  <c r="AH81" i="105"/>
  <c r="S81" i="105"/>
  <c r="AS80" i="105"/>
  <c r="AR80" i="105"/>
  <c r="AQ80" i="105"/>
  <c r="AP80" i="105"/>
  <c r="AO80" i="105"/>
  <c r="AN80" i="105"/>
  <c r="AM80" i="105"/>
  <c r="AL80" i="105"/>
  <c r="AK80" i="105"/>
  <c r="AJ80" i="105"/>
  <c r="AI80" i="105"/>
  <c r="AH80" i="105"/>
  <c r="S80" i="105"/>
  <c r="AS79" i="105"/>
  <c r="AR79" i="105"/>
  <c r="AQ79" i="105"/>
  <c r="AP79" i="105"/>
  <c r="AO79" i="105"/>
  <c r="AN79" i="105"/>
  <c r="AM79" i="105"/>
  <c r="AL79" i="105"/>
  <c r="AK79" i="105"/>
  <c r="AJ79" i="105"/>
  <c r="AI79" i="105"/>
  <c r="AH79" i="105"/>
  <c r="S79" i="105"/>
  <c r="AS78" i="105"/>
  <c r="AR78" i="105"/>
  <c r="AQ78" i="105"/>
  <c r="AP78" i="105"/>
  <c r="AO78" i="105"/>
  <c r="AN78" i="105"/>
  <c r="AM78" i="105"/>
  <c r="AL78" i="105"/>
  <c r="AK78" i="105"/>
  <c r="AJ78" i="105"/>
  <c r="AI78" i="105"/>
  <c r="AH78" i="105"/>
  <c r="S78" i="105"/>
  <c r="AS77" i="105"/>
  <c r="AR77" i="105"/>
  <c r="AQ77" i="105"/>
  <c r="AP77" i="105"/>
  <c r="AO77" i="105"/>
  <c r="AN77" i="105"/>
  <c r="AM77" i="105"/>
  <c r="AL77" i="105"/>
  <c r="AK77" i="105"/>
  <c r="AJ77" i="105"/>
  <c r="AI77" i="105"/>
  <c r="AH77" i="105"/>
  <c r="S77" i="105"/>
  <c r="AS76" i="105"/>
  <c r="AR76" i="105"/>
  <c r="AQ76" i="105"/>
  <c r="AP76" i="105"/>
  <c r="AO76" i="105"/>
  <c r="AN76" i="105"/>
  <c r="AM76" i="105"/>
  <c r="AL76" i="105"/>
  <c r="AK76" i="105"/>
  <c r="AJ76" i="105"/>
  <c r="AI76" i="105"/>
  <c r="AH76" i="105"/>
  <c r="S76" i="105"/>
  <c r="AS75" i="105"/>
  <c r="AR75" i="105"/>
  <c r="AQ75" i="105"/>
  <c r="AP75" i="105"/>
  <c r="AO75" i="105"/>
  <c r="AN75" i="105"/>
  <c r="AM75" i="105"/>
  <c r="AL75" i="105"/>
  <c r="AK75" i="105"/>
  <c r="AJ75" i="105"/>
  <c r="AI75" i="105"/>
  <c r="AH75" i="105"/>
  <c r="S75" i="105"/>
  <c r="AS74" i="105"/>
  <c r="AR74" i="105"/>
  <c r="AQ74" i="105"/>
  <c r="AP74" i="105"/>
  <c r="AO74" i="105"/>
  <c r="AN74" i="105"/>
  <c r="AM74" i="105"/>
  <c r="AL74" i="105"/>
  <c r="AK74" i="105"/>
  <c r="AJ74" i="105"/>
  <c r="AI74" i="105"/>
  <c r="AH74" i="105"/>
  <c r="S74" i="105"/>
  <c r="AS73" i="105"/>
  <c r="AR73" i="105"/>
  <c r="AQ73" i="105"/>
  <c r="AP73" i="105"/>
  <c r="AO73" i="105"/>
  <c r="AN73" i="105"/>
  <c r="AM73" i="105"/>
  <c r="AL73" i="105"/>
  <c r="AK73" i="105"/>
  <c r="AJ73" i="105"/>
  <c r="AI73" i="105"/>
  <c r="AH73" i="105"/>
  <c r="S73" i="105"/>
  <c r="AS72" i="105"/>
  <c r="AR72" i="105"/>
  <c r="AQ72" i="105"/>
  <c r="AP72" i="105"/>
  <c r="AO72" i="105"/>
  <c r="AN72" i="105"/>
  <c r="AM72" i="105"/>
  <c r="AL72" i="105"/>
  <c r="AK72" i="105"/>
  <c r="AJ72" i="105"/>
  <c r="AI72" i="105"/>
  <c r="AH72" i="105"/>
  <c r="S72" i="105"/>
  <c r="AS71" i="105"/>
  <c r="AR71" i="105"/>
  <c r="AQ71" i="105"/>
  <c r="AP71" i="105"/>
  <c r="AO71" i="105"/>
  <c r="AN71" i="105"/>
  <c r="AM71" i="105"/>
  <c r="AL71" i="105"/>
  <c r="AK71" i="105"/>
  <c r="AJ71" i="105"/>
  <c r="AI71" i="105"/>
  <c r="AH71" i="105"/>
  <c r="S71" i="105"/>
  <c r="AS70" i="105"/>
  <c r="AR70" i="105"/>
  <c r="AQ70" i="105"/>
  <c r="AP70" i="105"/>
  <c r="AO70" i="105"/>
  <c r="AN70" i="105"/>
  <c r="AM70" i="105"/>
  <c r="AL70" i="105"/>
  <c r="AK70" i="105"/>
  <c r="AJ70" i="105"/>
  <c r="AI70" i="105"/>
  <c r="AH70" i="105"/>
  <c r="S70" i="105"/>
  <c r="AS69" i="105"/>
  <c r="AR69" i="105"/>
  <c r="AQ69" i="105"/>
  <c r="AP69" i="105"/>
  <c r="AO69" i="105"/>
  <c r="AN69" i="105"/>
  <c r="AM69" i="105"/>
  <c r="AL69" i="105"/>
  <c r="AK69" i="105"/>
  <c r="AJ69" i="105"/>
  <c r="AI69" i="105"/>
  <c r="AH69" i="105"/>
  <c r="S69" i="105"/>
  <c r="AS68" i="105"/>
  <c r="AR68" i="105"/>
  <c r="AQ68" i="105"/>
  <c r="AP68" i="105"/>
  <c r="AO68" i="105"/>
  <c r="AN68" i="105"/>
  <c r="AM68" i="105"/>
  <c r="AL68" i="105"/>
  <c r="AK68" i="105"/>
  <c r="AJ68" i="105"/>
  <c r="AI68" i="105"/>
  <c r="AH68" i="105"/>
  <c r="S68" i="105"/>
  <c r="AS67" i="105"/>
  <c r="AR67" i="105"/>
  <c r="AQ67" i="105"/>
  <c r="AP67" i="105"/>
  <c r="AO67" i="105"/>
  <c r="AN67" i="105"/>
  <c r="AM67" i="105"/>
  <c r="AL67" i="105"/>
  <c r="AK67" i="105"/>
  <c r="AJ67" i="105"/>
  <c r="AI67" i="105"/>
  <c r="AH67" i="105"/>
  <c r="S67" i="105"/>
  <c r="AS66" i="105"/>
  <c r="AR66" i="105"/>
  <c r="AQ66" i="105"/>
  <c r="AP66" i="105"/>
  <c r="AO66" i="105"/>
  <c r="AN66" i="105"/>
  <c r="AM66" i="105"/>
  <c r="AL66" i="105"/>
  <c r="AK66" i="105"/>
  <c r="AJ66" i="105"/>
  <c r="AI66" i="105"/>
  <c r="AH66" i="105"/>
  <c r="S66" i="105"/>
  <c r="AS65" i="105"/>
  <c r="AR65" i="105"/>
  <c r="AQ65" i="105"/>
  <c r="AP65" i="105"/>
  <c r="AO65" i="105"/>
  <c r="AN65" i="105"/>
  <c r="AM65" i="105"/>
  <c r="AL65" i="105"/>
  <c r="AK65" i="105"/>
  <c r="AJ65" i="105"/>
  <c r="AI65" i="105"/>
  <c r="AH65" i="105"/>
  <c r="S65" i="105"/>
  <c r="AS64" i="105"/>
  <c r="AR64" i="105"/>
  <c r="AQ64" i="105"/>
  <c r="AP64" i="105"/>
  <c r="AO64" i="105"/>
  <c r="AN64" i="105"/>
  <c r="AM64" i="105"/>
  <c r="AL64" i="105"/>
  <c r="AK64" i="105"/>
  <c r="AJ64" i="105"/>
  <c r="AI64" i="105"/>
  <c r="AH64" i="105"/>
  <c r="S64" i="105"/>
  <c r="AS63" i="105"/>
  <c r="AR63" i="105"/>
  <c r="AQ63" i="105"/>
  <c r="AP63" i="105"/>
  <c r="AO63" i="105"/>
  <c r="AN63" i="105"/>
  <c r="AM63" i="105"/>
  <c r="AL63" i="105"/>
  <c r="AK63" i="105"/>
  <c r="AJ63" i="105"/>
  <c r="AI63" i="105"/>
  <c r="AH63" i="105"/>
  <c r="S63" i="105"/>
  <c r="AS62" i="105"/>
  <c r="AR62" i="105"/>
  <c r="AQ62" i="105"/>
  <c r="AP62" i="105"/>
  <c r="AO62" i="105"/>
  <c r="AN62" i="105"/>
  <c r="AM62" i="105"/>
  <c r="AL62" i="105"/>
  <c r="AK62" i="105"/>
  <c r="AJ62" i="105"/>
  <c r="AI62" i="105"/>
  <c r="AH62" i="105"/>
  <c r="S62" i="105"/>
  <c r="AS61" i="105"/>
  <c r="AR61" i="105"/>
  <c r="AQ61" i="105"/>
  <c r="AP61" i="105"/>
  <c r="AO61" i="105"/>
  <c r="AN61" i="105"/>
  <c r="AM61" i="105"/>
  <c r="AL61" i="105"/>
  <c r="AK61" i="105"/>
  <c r="AJ61" i="105"/>
  <c r="AI61" i="105"/>
  <c r="AH61" i="105"/>
  <c r="S61" i="105"/>
  <c r="AS60" i="105"/>
  <c r="AR60" i="105"/>
  <c r="AQ60" i="105"/>
  <c r="AP60" i="105"/>
  <c r="AO60" i="105"/>
  <c r="AN60" i="105"/>
  <c r="AM60" i="105"/>
  <c r="AL60" i="105"/>
  <c r="AK60" i="105"/>
  <c r="AJ60" i="105"/>
  <c r="AI60" i="105"/>
  <c r="AH60" i="105"/>
  <c r="S60" i="105"/>
  <c r="AS59" i="105"/>
  <c r="AR59" i="105"/>
  <c r="AQ59" i="105"/>
  <c r="AP59" i="105"/>
  <c r="AO59" i="105"/>
  <c r="AN59" i="105"/>
  <c r="AM59" i="105"/>
  <c r="AL59" i="105"/>
  <c r="AK59" i="105"/>
  <c r="AJ59" i="105"/>
  <c r="AI59" i="105"/>
  <c r="AH59" i="105"/>
  <c r="S59" i="105"/>
  <c r="AS58" i="105"/>
  <c r="AR58" i="105"/>
  <c r="AQ58" i="105"/>
  <c r="AP58" i="105"/>
  <c r="AO58" i="105"/>
  <c r="AN58" i="105"/>
  <c r="AM58" i="105"/>
  <c r="AL58" i="105"/>
  <c r="AK58" i="105"/>
  <c r="AJ58" i="105"/>
  <c r="AI58" i="105"/>
  <c r="AH58" i="105"/>
  <c r="S58" i="105"/>
  <c r="AS57" i="105"/>
  <c r="AR57" i="105"/>
  <c r="AQ57" i="105"/>
  <c r="AP57" i="105"/>
  <c r="AO57" i="105"/>
  <c r="AN57" i="105"/>
  <c r="AM57" i="105"/>
  <c r="AL57" i="105"/>
  <c r="AK57" i="105"/>
  <c r="AJ57" i="105"/>
  <c r="AI57" i="105"/>
  <c r="AH57" i="105"/>
  <c r="S57" i="105"/>
  <c r="AS56" i="105"/>
  <c r="AR56" i="105"/>
  <c r="AQ56" i="105"/>
  <c r="AP56" i="105"/>
  <c r="AO56" i="105"/>
  <c r="AN56" i="105"/>
  <c r="AM56" i="105"/>
  <c r="AL56" i="105"/>
  <c r="AK56" i="105"/>
  <c r="AJ56" i="105"/>
  <c r="AI56" i="105"/>
  <c r="AH56" i="105"/>
  <c r="S56" i="105"/>
  <c r="AS55" i="105"/>
  <c r="AR55" i="105"/>
  <c r="AQ55" i="105"/>
  <c r="AP55" i="105"/>
  <c r="AO55" i="105"/>
  <c r="AN55" i="105"/>
  <c r="AM55" i="105"/>
  <c r="AL55" i="105"/>
  <c r="AK55" i="105"/>
  <c r="AJ55" i="105"/>
  <c r="AI55" i="105"/>
  <c r="AH55" i="105"/>
  <c r="S55" i="105"/>
  <c r="AS54" i="105"/>
  <c r="AR54" i="105"/>
  <c r="AQ54" i="105"/>
  <c r="AP54" i="105"/>
  <c r="AO54" i="105"/>
  <c r="AN54" i="105"/>
  <c r="AM54" i="105"/>
  <c r="AL54" i="105"/>
  <c r="AK54" i="105"/>
  <c r="AJ54" i="105"/>
  <c r="AI54" i="105"/>
  <c r="AH54" i="105"/>
  <c r="S54" i="105"/>
  <c r="AS53" i="105"/>
  <c r="AR53" i="105"/>
  <c r="AQ53" i="105"/>
  <c r="AP53" i="105"/>
  <c r="AO53" i="105"/>
  <c r="AN53" i="105"/>
  <c r="AM53" i="105"/>
  <c r="AL53" i="105"/>
  <c r="AK53" i="105"/>
  <c r="AJ53" i="105"/>
  <c r="AI53" i="105"/>
  <c r="AH53" i="105"/>
  <c r="S53" i="105"/>
  <c r="AS52" i="105"/>
  <c r="AR52" i="105"/>
  <c r="AQ52" i="105"/>
  <c r="AP52" i="105"/>
  <c r="AO52" i="105"/>
  <c r="AN52" i="105"/>
  <c r="AM52" i="105"/>
  <c r="AL52" i="105"/>
  <c r="AK52" i="105"/>
  <c r="AJ52" i="105"/>
  <c r="AI52" i="105"/>
  <c r="AH52" i="105"/>
  <c r="S52" i="105"/>
  <c r="AS51" i="105"/>
  <c r="AR51" i="105"/>
  <c r="AQ51" i="105"/>
  <c r="AP51" i="105"/>
  <c r="AO51" i="105"/>
  <c r="AN51" i="105"/>
  <c r="AM51" i="105"/>
  <c r="AL51" i="105"/>
  <c r="AK51" i="105"/>
  <c r="AJ51" i="105"/>
  <c r="AI51" i="105"/>
  <c r="AH51" i="105"/>
  <c r="S51" i="105"/>
  <c r="AS50" i="105"/>
  <c r="AR50" i="105"/>
  <c r="AQ50" i="105"/>
  <c r="AP50" i="105"/>
  <c r="AO50" i="105"/>
  <c r="AN50" i="105"/>
  <c r="AM50" i="105"/>
  <c r="AL50" i="105"/>
  <c r="AK50" i="105"/>
  <c r="AJ50" i="105"/>
  <c r="AI50" i="105"/>
  <c r="AH50" i="105"/>
  <c r="S50" i="105"/>
  <c r="AS49" i="105"/>
  <c r="AR49" i="105"/>
  <c r="AQ49" i="105"/>
  <c r="AP49" i="105"/>
  <c r="AO49" i="105"/>
  <c r="AN49" i="105"/>
  <c r="AM49" i="105"/>
  <c r="AL49" i="105"/>
  <c r="AK49" i="105"/>
  <c r="AJ49" i="105"/>
  <c r="AI49" i="105"/>
  <c r="AH49" i="105"/>
  <c r="S49" i="105"/>
  <c r="AS48" i="105"/>
  <c r="AR48" i="105"/>
  <c r="AQ48" i="105"/>
  <c r="AP48" i="105"/>
  <c r="AO48" i="105"/>
  <c r="AN48" i="105"/>
  <c r="AM48" i="105"/>
  <c r="AL48" i="105"/>
  <c r="AK48" i="105"/>
  <c r="AJ48" i="105"/>
  <c r="AI48" i="105"/>
  <c r="AH48" i="105"/>
  <c r="S48" i="105"/>
  <c r="AS47" i="105"/>
  <c r="AR47" i="105"/>
  <c r="AQ47" i="105"/>
  <c r="AP47" i="105"/>
  <c r="AO47" i="105"/>
  <c r="AN47" i="105"/>
  <c r="AM47" i="105"/>
  <c r="AL47" i="105"/>
  <c r="AK47" i="105"/>
  <c r="AJ47" i="105"/>
  <c r="AI47" i="105"/>
  <c r="AH47" i="105"/>
  <c r="S47" i="105"/>
  <c r="AS46" i="105"/>
  <c r="AR46" i="105"/>
  <c r="AQ46" i="105"/>
  <c r="AP46" i="105"/>
  <c r="AO46" i="105"/>
  <c r="AN46" i="105"/>
  <c r="AM46" i="105"/>
  <c r="AL46" i="105"/>
  <c r="AK46" i="105"/>
  <c r="AJ46" i="105"/>
  <c r="AI46" i="105"/>
  <c r="AH46" i="105"/>
  <c r="S46" i="105"/>
  <c r="AS45" i="105"/>
  <c r="AR45" i="105"/>
  <c r="AQ45" i="105"/>
  <c r="AP45" i="105"/>
  <c r="AO45" i="105"/>
  <c r="AN45" i="105"/>
  <c r="AM45" i="105"/>
  <c r="AL45" i="105"/>
  <c r="AK45" i="105"/>
  <c r="AJ45" i="105"/>
  <c r="AI45" i="105"/>
  <c r="AH45" i="105"/>
  <c r="S45" i="105"/>
  <c r="AS44" i="105"/>
  <c r="AR44" i="105"/>
  <c r="AQ44" i="105"/>
  <c r="AP44" i="105"/>
  <c r="AO44" i="105"/>
  <c r="AN44" i="105"/>
  <c r="AM44" i="105"/>
  <c r="AL44" i="105"/>
  <c r="AK44" i="105"/>
  <c r="AJ44" i="105"/>
  <c r="AI44" i="105"/>
  <c r="AH44" i="105"/>
  <c r="S44" i="105"/>
  <c r="AS43" i="105"/>
  <c r="AR43" i="105"/>
  <c r="AQ43" i="105"/>
  <c r="AP43" i="105"/>
  <c r="AO43" i="105"/>
  <c r="AN43" i="105"/>
  <c r="AM43" i="105"/>
  <c r="AL43" i="105"/>
  <c r="AK43" i="105"/>
  <c r="AJ43" i="105"/>
  <c r="AI43" i="105"/>
  <c r="AH43" i="105"/>
  <c r="S43" i="105"/>
  <c r="AS42" i="105"/>
  <c r="AR42" i="105"/>
  <c r="AQ42" i="105"/>
  <c r="AP42" i="105"/>
  <c r="AO42" i="105"/>
  <c r="AN42" i="105"/>
  <c r="AM42" i="105"/>
  <c r="AL42" i="105"/>
  <c r="AK42" i="105"/>
  <c r="AJ42" i="105"/>
  <c r="AI42" i="105"/>
  <c r="AH42" i="105"/>
  <c r="S42" i="105"/>
  <c r="AS41" i="105"/>
  <c r="AR41" i="105"/>
  <c r="AQ41" i="105"/>
  <c r="AP41" i="105"/>
  <c r="AO41" i="105"/>
  <c r="AN41" i="105"/>
  <c r="AM41" i="105"/>
  <c r="AL41" i="105"/>
  <c r="AK41" i="105"/>
  <c r="AJ41" i="105"/>
  <c r="AI41" i="105"/>
  <c r="AH41" i="105"/>
  <c r="S41" i="105"/>
  <c r="AS40" i="105"/>
  <c r="AR40" i="105"/>
  <c r="AQ40" i="105"/>
  <c r="AP40" i="105"/>
  <c r="AO40" i="105"/>
  <c r="AN40" i="105"/>
  <c r="AM40" i="105"/>
  <c r="AL40" i="105"/>
  <c r="AK40" i="105"/>
  <c r="AJ40" i="105"/>
  <c r="AI40" i="105"/>
  <c r="AH40" i="105"/>
  <c r="S40" i="105"/>
  <c r="AS39" i="105"/>
  <c r="AR39" i="105"/>
  <c r="AQ39" i="105"/>
  <c r="AP39" i="105"/>
  <c r="AO39" i="105"/>
  <c r="AN39" i="105"/>
  <c r="AM39" i="105"/>
  <c r="AL39" i="105"/>
  <c r="AK39" i="105"/>
  <c r="AJ39" i="105"/>
  <c r="AI39" i="105"/>
  <c r="AH39" i="105"/>
  <c r="S39" i="105"/>
  <c r="AS38" i="105"/>
  <c r="AR38" i="105"/>
  <c r="AQ38" i="105"/>
  <c r="AP38" i="105"/>
  <c r="AO38" i="105"/>
  <c r="AN38" i="105"/>
  <c r="AM38" i="105"/>
  <c r="AL38" i="105"/>
  <c r="AK38" i="105"/>
  <c r="AJ38" i="105"/>
  <c r="AI38" i="105"/>
  <c r="AH38" i="105"/>
  <c r="S38" i="105"/>
  <c r="AS37" i="105"/>
  <c r="AR37" i="105"/>
  <c r="AQ37" i="105"/>
  <c r="AP37" i="105"/>
  <c r="AO37" i="105"/>
  <c r="AN37" i="105"/>
  <c r="AM37" i="105"/>
  <c r="AL37" i="105"/>
  <c r="AK37" i="105"/>
  <c r="AJ37" i="105"/>
  <c r="AI37" i="105"/>
  <c r="AH37" i="105"/>
  <c r="S37" i="105"/>
  <c r="AS36" i="105"/>
  <c r="AR36" i="105"/>
  <c r="AQ36" i="105"/>
  <c r="AP36" i="105"/>
  <c r="AO36" i="105"/>
  <c r="AN36" i="105"/>
  <c r="AM36" i="105"/>
  <c r="AL36" i="105"/>
  <c r="AK36" i="105"/>
  <c r="AJ36" i="105"/>
  <c r="AI36" i="105"/>
  <c r="AH36" i="105"/>
  <c r="S36" i="105"/>
  <c r="AS35" i="105"/>
  <c r="AR35" i="105"/>
  <c r="AQ35" i="105"/>
  <c r="AP35" i="105"/>
  <c r="AO35" i="105"/>
  <c r="AN35" i="105"/>
  <c r="AM35" i="105"/>
  <c r="AL35" i="105"/>
  <c r="AK35" i="105"/>
  <c r="AJ35" i="105"/>
  <c r="AI35" i="105"/>
  <c r="AH35" i="105"/>
  <c r="S35" i="105"/>
  <c r="AS34" i="105"/>
  <c r="AR34" i="105"/>
  <c r="AQ34" i="105"/>
  <c r="AP34" i="105"/>
  <c r="AO34" i="105"/>
  <c r="AN34" i="105"/>
  <c r="AM34" i="105"/>
  <c r="AL34" i="105"/>
  <c r="AK34" i="105"/>
  <c r="AJ34" i="105"/>
  <c r="AI34" i="105"/>
  <c r="AH34" i="105"/>
  <c r="S34" i="105"/>
  <c r="AS33" i="105"/>
  <c r="AR33" i="105"/>
  <c r="AQ33" i="105"/>
  <c r="AP33" i="105"/>
  <c r="AO33" i="105"/>
  <c r="AN33" i="105"/>
  <c r="AM33" i="105"/>
  <c r="AL33" i="105"/>
  <c r="AK33" i="105"/>
  <c r="AJ33" i="105"/>
  <c r="AI33" i="105"/>
  <c r="AH33" i="105"/>
  <c r="S33" i="105"/>
  <c r="AS32" i="105"/>
  <c r="AR32" i="105"/>
  <c r="AQ32" i="105"/>
  <c r="AP32" i="105"/>
  <c r="AO32" i="105"/>
  <c r="AN32" i="105"/>
  <c r="AM32" i="105"/>
  <c r="AL32" i="105"/>
  <c r="AK32" i="105"/>
  <c r="AJ32" i="105"/>
  <c r="AI32" i="105"/>
  <c r="AH32" i="105"/>
  <c r="S32" i="105"/>
  <c r="AS31" i="105"/>
  <c r="AR31" i="105"/>
  <c r="AQ31" i="105"/>
  <c r="AP31" i="105"/>
  <c r="AO31" i="105"/>
  <c r="AN31" i="105"/>
  <c r="AM31" i="105"/>
  <c r="AL31" i="105"/>
  <c r="AK31" i="105"/>
  <c r="AJ31" i="105"/>
  <c r="AI31" i="105"/>
  <c r="AH31" i="105"/>
  <c r="S31" i="105"/>
  <c r="AS30" i="105"/>
  <c r="AR30" i="105"/>
  <c r="AQ30" i="105"/>
  <c r="AP30" i="105"/>
  <c r="AO30" i="105"/>
  <c r="AN30" i="105"/>
  <c r="AM30" i="105"/>
  <c r="AL30" i="105"/>
  <c r="AK30" i="105"/>
  <c r="AJ30" i="105"/>
  <c r="AI30" i="105"/>
  <c r="AH30" i="105"/>
  <c r="S30" i="105"/>
  <c r="AS29" i="105"/>
  <c r="AR29" i="105"/>
  <c r="AQ29" i="105"/>
  <c r="AP29" i="105"/>
  <c r="AO29" i="105"/>
  <c r="AN29" i="105"/>
  <c r="AM29" i="105"/>
  <c r="AL29" i="105"/>
  <c r="AK29" i="105"/>
  <c r="AJ29" i="105"/>
  <c r="AI29" i="105"/>
  <c r="AH29" i="105"/>
  <c r="S29" i="105"/>
  <c r="AS28" i="105"/>
  <c r="AR28" i="105"/>
  <c r="AQ28" i="105"/>
  <c r="AP28" i="105"/>
  <c r="AO28" i="105"/>
  <c r="AN28" i="105"/>
  <c r="AM28" i="105"/>
  <c r="AL28" i="105"/>
  <c r="AK28" i="105"/>
  <c r="AJ28" i="105"/>
  <c r="AI28" i="105"/>
  <c r="AH28" i="105"/>
  <c r="S28" i="105"/>
  <c r="AS27" i="105"/>
  <c r="AR27" i="105"/>
  <c r="AQ27" i="105"/>
  <c r="AP27" i="105"/>
  <c r="AO27" i="105"/>
  <c r="AN27" i="105"/>
  <c r="AM27" i="105"/>
  <c r="AL27" i="105"/>
  <c r="AK27" i="105"/>
  <c r="AJ27" i="105"/>
  <c r="AI27" i="105"/>
  <c r="AH27" i="105"/>
  <c r="S27" i="105"/>
  <c r="AS26" i="105"/>
  <c r="AR26" i="105"/>
  <c r="AQ26" i="105"/>
  <c r="AP26" i="105"/>
  <c r="AO26" i="105"/>
  <c r="AN26" i="105"/>
  <c r="AM26" i="105"/>
  <c r="AL26" i="105"/>
  <c r="AK26" i="105"/>
  <c r="AJ26" i="105"/>
  <c r="AI26" i="105"/>
  <c r="AH26" i="105"/>
  <c r="S26" i="105"/>
  <c r="AS25" i="105"/>
  <c r="AR25" i="105"/>
  <c r="AQ25" i="105"/>
  <c r="AP25" i="105"/>
  <c r="AO25" i="105"/>
  <c r="AN25" i="105"/>
  <c r="AM25" i="105"/>
  <c r="AL25" i="105"/>
  <c r="AK25" i="105"/>
  <c r="AJ25" i="105"/>
  <c r="AI25" i="105"/>
  <c r="AH25" i="105"/>
  <c r="S25" i="105"/>
  <c r="AS24" i="105"/>
  <c r="AR24" i="105"/>
  <c r="AQ24" i="105"/>
  <c r="AP24" i="105"/>
  <c r="AO24" i="105"/>
  <c r="AN24" i="105"/>
  <c r="AM24" i="105"/>
  <c r="AL24" i="105"/>
  <c r="AK24" i="105"/>
  <c r="AJ24" i="105"/>
  <c r="AI24" i="105"/>
  <c r="AH24" i="105"/>
  <c r="S24" i="105"/>
  <c r="AS23" i="105"/>
  <c r="AR23" i="105"/>
  <c r="AQ23" i="105"/>
  <c r="AP23" i="105"/>
  <c r="AO23" i="105"/>
  <c r="AN23" i="105"/>
  <c r="AM23" i="105"/>
  <c r="AL23" i="105"/>
  <c r="AK23" i="105"/>
  <c r="AJ23" i="105"/>
  <c r="AI23" i="105"/>
  <c r="AH23" i="105"/>
  <c r="S23" i="105"/>
  <c r="AS22" i="105"/>
  <c r="AR22" i="105"/>
  <c r="AQ22" i="105"/>
  <c r="AP22" i="105"/>
  <c r="AO22" i="105"/>
  <c r="AN22" i="105"/>
  <c r="AM22" i="105"/>
  <c r="AL22" i="105"/>
  <c r="AK22" i="105"/>
  <c r="AJ22" i="105"/>
  <c r="AI22" i="105"/>
  <c r="AH22" i="105"/>
  <c r="S22" i="105"/>
  <c r="AS21" i="105"/>
  <c r="AR21" i="105"/>
  <c r="AQ21" i="105"/>
  <c r="AP21" i="105"/>
  <c r="AO21" i="105"/>
  <c r="AN21" i="105"/>
  <c r="AM21" i="105"/>
  <c r="AL21" i="105"/>
  <c r="AK21" i="105"/>
  <c r="AJ21" i="105"/>
  <c r="AI21" i="105"/>
  <c r="AH21" i="105"/>
  <c r="S21" i="105"/>
  <c r="AS20" i="105"/>
  <c r="AR20" i="105"/>
  <c r="AQ20" i="105"/>
  <c r="AP20" i="105"/>
  <c r="AO20" i="105"/>
  <c r="AN20" i="105"/>
  <c r="AM20" i="105"/>
  <c r="AL20" i="105"/>
  <c r="AK20" i="105"/>
  <c r="AJ20" i="105"/>
  <c r="AI20" i="105"/>
  <c r="AH20" i="105"/>
  <c r="S20" i="105"/>
  <c r="AS19" i="105"/>
  <c r="AR19" i="105"/>
  <c r="AQ19" i="105"/>
  <c r="AP19" i="105"/>
  <c r="AO19" i="105"/>
  <c r="AN19" i="105"/>
  <c r="AM19" i="105"/>
  <c r="AL19" i="105"/>
  <c r="AK19" i="105"/>
  <c r="AJ19" i="105"/>
  <c r="AI19" i="105"/>
  <c r="AH19" i="105"/>
  <c r="S19" i="105"/>
  <c r="AS18" i="105"/>
  <c r="AR18" i="105"/>
  <c r="AQ18" i="105"/>
  <c r="AP18" i="105"/>
  <c r="AO18" i="105"/>
  <c r="AN18" i="105"/>
  <c r="AM18" i="105"/>
  <c r="AL18" i="105"/>
  <c r="AK18" i="105"/>
  <c r="AJ18" i="105"/>
  <c r="AI18" i="105"/>
  <c r="AH18" i="105"/>
  <c r="S18" i="105"/>
  <c r="AS17" i="105"/>
  <c r="AR17" i="105"/>
  <c r="AQ17" i="105"/>
  <c r="AP17" i="105"/>
  <c r="AO17" i="105"/>
  <c r="AN17" i="105"/>
  <c r="AM17" i="105"/>
  <c r="AL17" i="105"/>
  <c r="AK17" i="105"/>
  <c r="AJ17" i="105"/>
  <c r="AI17" i="105"/>
  <c r="AH17" i="105"/>
  <c r="S17" i="105"/>
  <c r="AS16" i="105"/>
  <c r="AR16" i="105"/>
  <c r="AQ16" i="105"/>
  <c r="AP16" i="105"/>
  <c r="AO16" i="105"/>
  <c r="AN16" i="105"/>
  <c r="AM16" i="105"/>
  <c r="AL16" i="105"/>
  <c r="AK16" i="105"/>
  <c r="AJ16" i="105"/>
  <c r="AI16" i="105"/>
  <c r="AH16" i="105"/>
  <c r="S16" i="105"/>
  <c r="AS15" i="105"/>
  <c r="AR15" i="105"/>
  <c r="AQ15" i="105"/>
  <c r="AP15" i="105"/>
  <c r="AO15" i="105"/>
  <c r="AN15" i="105"/>
  <c r="AM15" i="105"/>
  <c r="AL15" i="105"/>
  <c r="AK15" i="105"/>
  <c r="AJ15" i="105"/>
  <c r="AI15" i="105"/>
  <c r="AH15" i="105"/>
  <c r="S15" i="105"/>
  <c r="AS14" i="105"/>
  <c r="AR14" i="105"/>
  <c r="AQ14" i="105"/>
  <c r="AP14" i="105"/>
  <c r="AO14" i="105"/>
  <c r="AN14" i="105"/>
  <c r="AM14" i="105"/>
  <c r="AL14" i="105"/>
  <c r="AK14" i="105"/>
  <c r="AJ14" i="105"/>
  <c r="AI14" i="105"/>
  <c r="AH14" i="105"/>
  <c r="S14" i="105"/>
  <c r="AS13" i="105"/>
  <c r="AR13" i="105"/>
  <c r="AQ13" i="105"/>
  <c r="AP13" i="105"/>
  <c r="AO13" i="105"/>
  <c r="AN13" i="105"/>
  <c r="AM13" i="105"/>
  <c r="AL13" i="105"/>
  <c r="AK13" i="105"/>
  <c r="AJ13" i="105"/>
  <c r="AI13" i="105"/>
  <c r="AH13" i="105"/>
  <c r="S13" i="105"/>
  <c r="AS12" i="105"/>
  <c r="AR12" i="105"/>
  <c r="AQ12" i="105"/>
  <c r="AP12" i="105"/>
  <c r="AO12" i="105"/>
  <c r="AN12" i="105"/>
  <c r="AM12" i="105"/>
  <c r="AL12" i="105"/>
  <c r="AK12" i="105"/>
  <c r="AJ12" i="105"/>
  <c r="AI12" i="105"/>
  <c r="AH12" i="105"/>
  <c r="S12" i="105"/>
  <c r="AS11" i="105"/>
  <c r="AR11" i="105"/>
  <c r="AQ11" i="105"/>
  <c r="AP11" i="105"/>
  <c r="AO11" i="105"/>
  <c r="AN11" i="105"/>
  <c r="AM11" i="105"/>
  <c r="AL11" i="105"/>
  <c r="AK11" i="105"/>
  <c r="AJ11" i="105"/>
  <c r="AI11" i="105"/>
  <c r="AH11" i="105"/>
  <c r="S11" i="105"/>
  <c r="AS10" i="105"/>
  <c r="AR10" i="105"/>
  <c r="AQ10" i="105"/>
  <c r="AP10" i="105"/>
  <c r="AO10" i="105"/>
  <c r="AN10" i="105"/>
  <c r="AM10" i="105"/>
  <c r="AL10" i="105"/>
  <c r="AK10" i="105"/>
  <c r="AJ10" i="105"/>
  <c r="AI10" i="105"/>
  <c r="AH10" i="105"/>
  <c r="S10" i="105"/>
  <c r="AS9" i="105"/>
  <c r="AR9" i="105"/>
  <c r="AQ9" i="105"/>
  <c r="AP9" i="105"/>
  <c r="AO9" i="105"/>
  <c r="AN9" i="105"/>
  <c r="AM9" i="105"/>
  <c r="AL9" i="105"/>
  <c r="AK9" i="105"/>
  <c r="AJ9" i="105"/>
  <c r="AI9" i="105"/>
  <c r="AH9" i="105"/>
  <c r="S9" i="105"/>
  <c r="AS8" i="105"/>
  <c r="AR8" i="105"/>
  <c r="AQ8" i="105"/>
  <c r="AP8" i="105"/>
  <c r="AO8" i="105"/>
  <c r="AN8" i="105"/>
  <c r="AM8" i="105"/>
  <c r="AL8" i="105"/>
  <c r="AK8" i="105"/>
  <c r="AJ8" i="105"/>
  <c r="AI8" i="105"/>
  <c r="AH8" i="105"/>
  <c r="S8" i="105"/>
  <c r="AS7" i="105"/>
  <c r="AR7" i="105"/>
  <c r="AQ7" i="105"/>
  <c r="AP7" i="105"/>
  <c r="AO7" i="105"/>
  <c r="AN7" i="105"/>
  <c r="AM7" i="105"/>
  <c r="AL7" i="105"/>
  <c r="AK7" i="105"/>
  <c r="AJ7" i="105"/>
  <c r="AI7" i="105"/>
  <c r="AH7" i="105"/>
  <c r="S7" i="105"/>
  <c r="AS6" i="105"/>
  <c r="AR6" i="105"/>
  <c r="AQ6" i="105"/>
  <c r="AP6" i="105"/>
  <c r="AO6" i="105"/>
  <c r="AN6" i="105"/>
  <c r="AM6" i="105"/>
  <c r="AL6" i="105"/>
  <c r="AK6" i="105"/>
  <c r="AJ6" i="105"/>
  <c r="AI6" i="105"/>
  <c r="AH6" i="105"/>
  <c r="S6" i="105"/>
  <c r="AS5" i="105"/>
  <c r="AR5" i="105"/>
  <c r="AQ5" i="105"/>
  <c r="AP5" i="105"/>
  <c r="AO5" i="105"/>
  <c r="AN5" i="105"/>
  <c r="AM5" i="105"/>
  <c r="AL5" i="105"/>
  <c r="AK5" i="105"/>
  <c r="AJ5" i="105"/>
  <c r="AI5" i="105"/>
  <c r="AH5" i="105"/>
  <c r="S5" i="105"/>
  <c r="AS4" i="105"/>
  <c r="AR4" i="105"/>
  <c r="AQ4" i="105"/>
  <c r="AP4" i="105"/>
  <c r="AO4" i="105"/>
  <c r="AN4" i="105"/>
  <c r="AM4" i="105"/>
  <c r="AL4" i="105"/>
  <c r="AK4" i="105"/>
  <c r="AJ4" i="105"/>
  <c r="AI4" i="105"/>
  <c r="AH4" i="105"/>
  <c r="S4" i="105"/>
  <c r="AS90" i="104"/>
  <c r="AR90" i="104"/>
  <c r="AQ90" i="104"/>
  <c r="AP90" i="104"/>
  <c r="AO90" i="104"/>
  <c r="AN90" i="104"/>
  <c r="AM90" i="104"/>
  <c r="AL90" i="104"/>
  <c r="AK90" i="104"/>
  <c r="AJ90" i="104"/>
  <c r="AI90" i="104"/>
  <c r="AH90" i="104"/>
  <c r="S90" i="104"/>
  <c r="AS89" i="104"/>
  <c r="AR89" i="104"/>
  <c r="AQ89" i="104"/>
  <c r="AP89" i="104"/>
  <c r="AO89" i="104"/>
  <c r="AN89" i="104"/>
  <c r="AM89" i="104"/>
  <c r="AL89" i="104"/>
  <c r="AK89" i="104"/>
  <c r="AJ89" i="104"/>
  <c r="AI89" i="104"/>
  <c r="AH89" i="104"/>
  <c r="S89" i="104"/>
  <c r="AS88" i="104"/>
  <c r="AR88" i="104"/>
  <c r="AQ88" i="104"/>
  <c r="AP88" i="104"/>
  <c r="AO88" i="104"/>
  <c r="AN88" i="104"/>
  <c r="AM88" i="104"/>
  <c r="AL88" i="104"/>
  <c r="AK88" i="104"/>
  <c r="AJ88" i="104"/>
  <c r="AI88" i="104"/>
  <c r="AH88" i="104"/>
  <c r="S88" i="104"/>
  <c r="AS87" i="104"/>
  <c r="AR87" i="104"/>
  <c r="AQ87" i="104"/>
  <c r="AP87" i="104"/>
  <c r="AO87" i="104"/>
  <c r="AN87" i="104"/>
  <c r="AM87" i="104"/>
  <c r="AL87" i="104"/>
  <c r="AK87" i="104"/>
  <c r="AJ87" i="104"/>
  <c r="AI87" i="104"/>
  <c r="AH87" i="104"/>
  <c r="S87" i="104"/>
  <c r="AS86" i="104"/>
  <c r="AR86" i="104"/>
  <c r="AQ86" i="104"/>
  <c r="AP86" i="104"/>
  <c r="AO86" i="104"/>
  <c r="AN86" i="104"/>
  <c r="AM86" i="104"/>
  <c r="AL86" i="104"/>
  <c r="AK86" i="104"/>
  <c r="AJ86" i="104"/>
  <c r="AI86" i="104"/>
  <c r="AH86" i="104"/>
  <c r="S86" i="104"/>
  <c r="AS85" i="104"/>
  <c r="AR85" i="104"/>
  <c r="AQ85" i="104"/>
  <c r="AP85" i="104"/>
  <c r="AO85" i="104"/>
  <c r="AN85" i="104"/>
  <c r="AM85" i="104"/>
  <c r="AL85" i="104"/>
  <c r="AK85" i="104"/>
  <c r="AJ85" i="104"/>
  <c r="AI85" i="104"/>
  <c r="AH85" i="104"/>
  <c r="S85" i="104"/>
  <c r="AS84" i="104"/>
  <c r="AR84" i="104"/>
  <c r="AQ84" i="104"/>
  <c r="AP84" i="104"/>
  <c r="AO84" i="104"/>
  <c r="AN84" i="104"/>
  <c r="AM84" i="104"/>
  <c r="AL84" i="104"/>
  <c r="AK84" i="104"/>
  <c r="AJ84" i="104"/>
  <c r="AI84" i="104"/>
  <c r="AH84" i="104"/>
  <c r="S84" i="104"/>
  <c r="AS83" i="104"/>
  <c r="AR83" i="104"/>
  <c r="AQ83" i="104"/>
  <c r="AP83" i="104"/>
  <c r="AO83" i="104"/>
  <c r="AN83" i="104"/>
  <c r="AM83" i="104"/>
  <c r="AL83" i="104"/>
  <c r="AK83" i="104"/>
  <c r="AJ83" i="104"/>
  <c r="AI83" i="104"/>
  <c r="AH83" i="104"/>
  <c r="S83" i="104"/>
  <c r="AS82" i="104"/>
  <c r="AR82" i="104"/>
  <c r="AQ82" i="104"/>
  <c r="AP82" i="104"/>
  <c r="AO82" i="104"/>
  <c r="AN82" i="104"/>
  <c r="AM82" i="104"/>
  <c r="AL82" i="104"/>
  <c r="AK82" i="104"/>
  <c r="AJ82" i="104"/>
  <c r="AI82" i="104"/>
  <c r="AH82" i="104"/>
  <c r="S82" i="104"/>
  <c r="AS81" i="104"/>
  <c r="AR81" i="104"/>
  <c r="AQ81" i="104"/>
  <c r="AP81" i="104"/>
  <c r="AO81" i="104"/>
  <c r="AN81" i="104"/>
  <c r="AM81" i="104"/>
  <c r="AL81" i="104"/>
  <c r="AK81" i="104"/>
  <c r="AJ81" i="104"/>
  <c r="AI81" i="104"/>
  <c r="AH81" i="104"/>
  <c r="S81" i="104"/>
  <c r="AS80" i="104"/>
  <c r="AR80" i="104"/>
  <c r="AQ80" i="104"/>
  <c r="AP80" i="104"/>
  <c r="AO80" i="104"/>
  <c r="AN80" i="104"/>
  <c r="AM80" i="104"/>
  <c r="AL80" i="104"/>
  <c r="AK80" i="104"/>
  <c r="AJ80" i="104"/>
  <c r="AI80" i="104"/>
  <c r="AH80" i="104"/>
  <c r="S80" i="104"/>
  <c r="AS79" i="104"/>
  <c r="AR79" i="104"/>
  <c r="AQ79" i="104"/>
  <c r="AP79" i="104"/>
  <c r="AO79" i="104"/>
  <c r="AN79" i="104"/>
  <c r="AM79" i="104"/>
  <c r="AL79" i="104"/>
  <c r="AK79" i="104"/>
  <c r="AJ79" i="104"/>
  <c r="AI79" i="104"/>
  <c r="AH79" i="104"/>
  <c r="S79" i="104"/>
  <c r="AS78" i="104"/>
  <c r="AR78" i="104"/>
  <c r="AQ78" i="104"/>
  <c r="AP78" i="104"/>
  <c r="AO78" i="104"/>
  <c r="AN78" i="104"/>
  <c r="AM78" i="104"/>
  <c r="AL78" i="104"/>
  <c r="AK78" i="104"/>
  <c r="AJ78" i="104"/>
  <c r="AI78" i="104"/>
  <c r="AH78" i="104"/>
  <c r="S78" i="104"/>
  <c r="AS77" i="104"/>
  <c r="AR77" i="104"/>
  <c r="AQ77" i="104"/>
  <c r="AP77" i="104"/>
  <c r="AO77" i="104"/>
  <c r="AN77" i="104"/>
  <c r="AM77" i="104"/>
  <c r="AL77" i="104"/>
  <c r="AK77" i="104"/>
  <c r="AJ77" i="104"/>
  <c r="AI77" i="104"/>
  <c r="AH77" i="104"/>
  <c r="S77" i="104"/>
  <c r="AS76" i="104"/>
  <c r="AR76" i="104"/>
  <c r="AQ76" i="104"/>
  <c r="AP76" i="104"/>
  <c r="AO76" i="104"/>
  <c r="AN76" i="104"/>
  <c r="AM76" i="104"/>
  <c r="AL76" i="104"/>
  <c r="AK76" i="104"/>
  <c r="AJ76" i="104"/>
  <c r="AI76" i="104"/>
  <c r="AH76" i="104"/>
  <c r="S76" i="104"/>
  <c r="AS75" i="104"/>
  <c r="AR75" i="104"/>
  <c r="AQ75" i="104"/>
  <c r="AP75" i="104"/>
  <c r="AO75" i="104"/>
  <c r="AN75" i="104"/>
  <c r="AM75" i="104"/>
  <c r="AL75" i="104"/>
  <c r="AK75" i="104"/>
  <c r="AJ75" i="104"/>
  <c r="AI75" i="104"/>
  <c r="AH75" i="104"/>
  <c r="S75" i="104"/>
  <c r="AS74" i="104"/>
  <c r="AR74" i="104"/>
  <c r="AQ74" i="104"/>
  <c r="AP74" i="104"/>
  <c r="AO74" i="104"/>
  <c r="AN74" i="104"/>
  <c r="AM74" i="104"/>
  <c r="AL74" i="104"/>
  <c r="AK74" i="104"/>
  <c r="AJ74" i="104"/>
  <c r="AI74" i="104"/>
  <c r="AH74" i="104"/>
  <c r="S74" i="104"/>
  <c r="AS73" i="104"/>
  <c r="AR73" i="104"/>
  <c r="AQ73" i="104"/>
  <c r="AP73" i="104"/>
  <c r="AO73" i="104"/>
  <c r="AN73" i="104"/>
  <c r="AM73" i="104"/>
  <c r="AL73" i="104"/>
  <c r="AK73" i="104"/>
  <c r="AJ73" i="104"/>
  <c r="AI73" i="104"/>
  <c r="AH73" i="104"/>
  <c r="S73" i="104"/>
  <c r="AS72" i="104"/>
  <c r="AR72" i="104"/>
  <c r="AQ72" i="104"/>
  <c r="AP72" i="104"/>
  <c r="AO72" i="104"/>
  <c r="AN72" i="104"/>
  <c r="AM72" i="104"/>
  <c r="AL72" i="104"/>
  <c r="AK72" i="104"/>
  <c r="AJ72" i="104"/>
  <c r="AI72" i="104"/>
  <c r="AH72" i="104"/>
  <c r="S72" i="104"/>
  <c r="AS71" i="104"/>
  <c r="AR71" i="104"/>
  <c r="AQ71" i="104"/>
  <c r="AP71" i="104"/>
  <c r="AO71" i="104"/>
  <c r="AN71" i="104"/>
  <c r="AM71" i="104"/>
  <c r="AL71" i="104"/>
  <c r="AK71" i="104"/>
  <c r="AJ71" i="104"/>
  <c r="AI71" i="104"/>
  <c r="AH71" i="104"/>
  <c r="S71" i="104"/>
  <c r="AS70" i="104"/>
  <c r="AR70" i="104"/>
  <c r="AQ70" i="104"/>
  <c r="AP70" i="104"/>
  <c r="AO70" i="104"/>
  <c r="AN70" i="104"/>
  <c r="AM70" i="104"/>
  <c r="AL70" i="104"/>
  <c r="AK70" i="104"/>
  <c r="AJ70" i="104"/>
  <c r="AI70" i="104"/>
  <c r="AH70" i="104"/>
  <c r="S70" i="104"/>
  <c r="AS69" i="104"/>
  <c r="AR69" i="104"/>
  <c r="AQ69" i="104"/>
  <c r="AP69" i="104"/>
  <c r="AO69" i="104"/>
  <c r="AN69" i="104"/>
  <c r="AM69" i="104"/>
  <c r="AL69" i="104"/>
  <c r="AK69" i="104"/>
  <c r="AJ69" i="104"/>
  <c r="AI69" i="104"/>
  <c r="AH69" i="104"/>
  <c r="S69" i="104"/>
  <c r="AS68" i="104"/>
  <c r="AR68" i="104"/>
  <c r="AQ68" i="104"/>
  <c r="AP68" i="104"/>
  <c r="AO68" i="104"/>
  <c r="AN68" i="104"/>
  <c r="AM68" i="104"/>
  <c r="AL68" i="104"/>
  <c r="AK68" i="104"/>
  <c r="AJ68" i="104"/>
  <c r="AI68" i="104"/>
  <c r="AH68" i="104"/>
  <c r="S68" i="104"/>
  <c r="AS67" i="104"/>
  <c r="AR67" i="104"/>
  <c r="AQ67" i="104"/>
  <c r="AP67" i="104"/>
  <c r="AO67" i="104"/>
  <c r="AN67" i="104"/>
  <c r="AM67" i="104"/>
  <c r="AL67" i="104"/>
  <c r="AK67" i="104"/>
  <c r="AJ67" i="104"/>
  <c r="AI67" i="104"/>
  <c r="AH67" i="104"/>
  <c r="S67" i="104"/>
  <c r="AS66" i="104"/>
  <c r="AR66" i="104"/>
  <c r="AQ66" i="104"/>
  <c r="AP66" i="104"/>
  <c r="AO66" i="104"/>
  <c r="AN66" i="104"/>
  <c r="AM66" i="104"/>
  <c r="AL66" i="104"/>
  <c r="AK66" i="104"/>
  <c r="AJ66" i="104"/>
  <c r="AI66" i="104"/>
  <c r="AH66" i="104"/>
  <c r="S66" i="104"/>
  <c r="AS65" i="104"/>
  <c r="AR65" i="104"/>
  <c r="AQ65" i="104"/>
  <c r="AP65" i="104"/>
  <c r="AO65" i="104"/>
  <c r="AN65" i="104"/>
  <c r="AM65" i="104"/>
  <c r="AL65" i="104"/>
  <c r="AK65" i="104"/>
  <c r="AJ65" i="104"/>
  <c r="AI65" i="104"/>
  <c r="AH65" i="104"/>
  <c r="S65" i="104"/>
  <c r="AS64" i="104"/>
  <c r="AR64" i="104"/>
  <c r="AQ64" i="104"/>
  <c r="AP64" i="104"/>
  <c r="AO64" i="104"/>
  <c r="AN64" i="104"/>
  <c r="AM64" i="104"/>
  <c r="AL64" i="104"/>
  <c r="AK64" i="104"/>
  <c r="AJ64" i="104"/>
  <c r="AI64" i="104"/>
  <c r="AH64" i="104"/>
  <c r="S64" i="104"/>
  <c r="AS63" i="104"/>
  <c r="AR63" i="104"/>
  <c r="AQ63" i="104"/>
  <c r="AP63" i="104"/>
  <c r="AO63" i="104"/>
  <c r="AN63" i="104"/>
  <c r="AM63" i="104"/>
  <c r="AL63" i="104"/>
  <c r="AK63" i="104"/>
  <c r="AJ63" i="104"/>
  <c r="AI63" i="104"/>
  <c r="AH63" i="104"/>
  <c r="S63" i="104"/>
  <c r="AS62" i="104"/>
  <c r="AR62" i="104"/>
  <c r="AQ62" i="104"/>
  <c r="AP62" i="104"/>
  <c r="AO62" i="104"/>
  <c r="AN62" i="104"/>
  <c r="AM62" i="104"/>
  <c r="AL62" i="104"/>
  <c r="AK62" i="104"/>
  <c r="AJ62" i="104"/>
  <c r="AI62" i="104"/>
  <c r="AH62" i="104"/>
  <c r="S62" i="104"/>
  <c r="AS61" i="104"/>
  <c r="AR61" i="104"/>
  <c r="AQ61" i="104"/>
  <c r="AP61" i="104"/>
  <c r="AO61" i="104"/>
  <c r="AN61" i="104"/>
  <c r="AM61" i="104"/>
  <c r="AL61" i="104"/>
  <c r="AK61" i="104"/>
  <c r="AJ61" i="104"/>
  <c r="AI61" i="104"/>
  <c r="AH61" i="104"/>
  <c r="S61" i="104"/>
  <c r="AS60" i="104"/>
  <c r="AR60" i="104"/>
  <c r="AQ60" i="104"/>
  <c r="AP60" i="104"/>
  <c r="AO60" i="104"/>
  <c r="AN60" i="104"/>
  <c r="AM60" i="104"/>
  <c r="AL60" i="104"/>
  <c r="AK60" i="104"/>
  <c r="AJ60" i="104"/>
  <c r="AI60" i="104"/>
  <c r="AH60" i="104"/>
  <c r="S60" i="104"/>
  <c r="AS59" i="104"/>
  <c r="AR59" i="104"/>
  <c r="AQ59" i="104"/>
  <c r="AP59" i="104"/>
  <c r="AO59" i="104"/>
  <c r="AN59" i="104"/>
  <c r="AM59" i="104"/>
  <c r="AL59" i="104"/>
  <c r="AK59" i="104"/>
  <c r="AJ59" i="104"/>
  <c r="AI59" i="104"/>
  <c r="AH59" i="104"/>
  <c r="S59" i="104"/>
  <c r="AS58" i="104"/>
  <c r="AR58" i="104"/>
  <c r="AQ58" i="104"/>
  <c r="AP58" i="104"/>
  <c r="AO58" i="104"/>
  <c r="AN58" i="104"/>
  <c r="AM58" i="104"/>
  <c r="AL58" i="104"/>
  <c r="AK58" i="104"/>
  <c r="AJ58" i="104"/>
  <c r="AI58" i="104"/>
  <c r="AH58" i="104"/>
  <c r="S58" i="104"/>
  <c r="AS57" i="104"/>
  <c r="AR57" i="104"/>
  <c r="AQ57" i="104"/>
  <c r="AP57" i="104"/>
  <c r="AO57" i="104"/>
  <c r="AN57" i="104"/>
  <c r="AM57" i="104"/>
  <c r="AL57" i="104"/>
  <c r="AK57" i="104"/>
  <c r="AJ57" i="104"/>
  <c r="AI57" i="104"/>
  <c r="AH57" i="104"/>
  <c r="S57" i="104"/>
  <c r="AS56" i="104"/>
  <c r="AR56" i="104"/>
  <c r="AQ56" i="104"/>
  <c r="AP56" i="104"/>
  <c r="AO56" i="104"/>
  <c r="AN56" i="104"/>
  <c r="AM56" i="104"/>
  <c r="AL56" i="104"/>
  <c r="AK56" i="104"/>
  <c r="AJ56" i="104"/>
  <c r="AI56" i="104"/>
  <c r="AH56" i="104"/>
  <c r="S56" i="104"/>
  <c r="AS55" i="104"/>
  <c r="AR55" i="104"/>
  <c r="AQ55" i="104"/>
  <c r="AP55" i="104"/>
  <c r="AO55" i="104"/>
  <c r="AN55" i="104"/>
  <c r="AM55" i="104"/>
  <c r="AL55" i="104"/>
  <c r="AK55" i="104"/>
  <c r="AJ55" i="104"/>
  <c r="AI55" i="104"/>
  <c r="AH55" i="104"/>
  <c r="S55" i="104"/>
  <c r="AS54" i="104"/>
  <c r="AR54" i="104"/>
  <c r="AQ54" i="104"/>
  <c r="AP54" i="104"/>
  <c r="AO54" i="104"/>
  <c r="AN54" i="104"/>
  <c r="AM54" i="104"/>
  <c r="AL54" i="104"/>
  <c r="AK54" i="104"/>
  <c r="AJ54" i="104"/>
  <c r="AI54" i="104"/>
  <c r="AH54" i="104"/>
  <c r="S54" i="104"/>
  <c r="AS53" i="104"/>
  <c r="AR53" i="104"/>
  <c r="AQ53" i="104"/>
  <c r="AP53" i="104"/>
  <c r="AO53" i="104"/>
  <c r="AN53" i="104"/>
  <c r="AM53" i="104"/>
  <c r="AL53" i="104"/>
  <c r="AK53" i="104"/>
  <c r="AJ53" i="104"/>
  <c r="AI53" i="104"/>
  <c r="AH53" i="104"/>
  <c r="S53" i="104"/>
  <c r="AS52" i="104"/>
  <c r="AR52" i="104"/>
  <c r="AQ52" i="104"/>
  <c r="AP52" i="104"/>
  <c r="AO52" i="104"/>
  <c r="AN52" i="104"/>
  <c r="AM52" i="104"/>
  <c r="AL52" i="104"/>
  <c r="AK52" i="104"/>
  <c r="AJ52" i="104"/>
  <c r="AI52" i="104"/>
  <c r="AH52" i="104"/>
  <c r="S52" i="104"/>
  <c r="AS51" i="104"/>
  <c r="AR51" i="104"/>
  <c r="AQ51" i="104"/>
  <c r="AP51" i="104"/>
  <c r="AO51" i="104"/>
  <c r="AN51" i="104"/>
  <c r="AM51" i="104"/>
  <c r="AL51" i="104"/>
  <c r="AK51" i="104"/>
  <c r="AJ51" i="104"/>
  <c r="AI51" i="104"/>
  <c r="AH51" i="104"/>
  <c r="S51" i="104"/>
  <c r="AS50" i="104"/>
  <c r="AR50" i="104"/>
  <c r="AQ50" i="104"/>
  <c r="AP50" i="104"/>
  <c r="AO50" i="104"/>
  <c r="AN50" i="104"/>
  <c r="AM50" i="104"/>
  <c r="AL50" i="104"/>
  <c r="AK50" i="104"/>
  <c r="AJ50" i="104"/>
  <c r="AI50" i="104"/>
  <c r="AH50" i="104"/>
  <c r="S50" i="104"/>
  <c r="AS49" i="104"/>
  <c r="AR49" i="104"/>
  <c r="AQ49" i="104"/>
  <c r="AP49" i="104"/>
  <c r="AO49" i="104"/>
  <c r="AN49" i="104"/>
  <c r="AM49" i="104"/>
  <c r="AL49" i="104"/>
  <c r="AK49" i="104"/>
  <c r="AJ49" i="104"/>
  <c r="AI49" i="104"/>
  <c r="AH49" i="104"/>
  <c r="S49" i="104"/>
  <c r="AS48" i="104"/>
  <c r="AR48" i="104"/>
  <c r="AQ48" i="104"/>
  <c r="AP48" i="104"/>
  <c r="AO48" i="104"/>
  <c r="AN48" i="104"/>
  <c r="AM48" i="104"/>
  <c r="AL48" i="104"/>
  <c r="AK48" i="104"/>
  <c r="AJ48" i="104"/>
  <c r="AI48" i="104"/>
  <c r="AH48" i="104"/>
  <c r="S48" i="104"/>
  <c r="AS47" i="104"/>
  <c r="AR47" i="104"/>
  <c r="AQ47" i="104"/>
  <c r="AP47" i="104"/>
  <c r="AO47" i="104"/>
  <c r="AN47" i="104"/>
  <c r="AM47" i="104"/>
  <c r="AL47" i="104"/>
  <c r="AK47" i="104"/>
  <c r="AJ47" i="104"/>
  <c r="AI47" i="104"/>
  <c r="AH47" i="104"/>
  <c r="S47" i="104"/>
  <c r="AS46" i="104"/>
  <c r="AR46" i="104"/>
  <c r="AQ46" i="104"/>
  <c r="AP46" i="104"/>
  <c r="AO46" i="104"/>
  <c r="AN46" i="104"/>
  <c r="AM46" i="104"/>
  <c r="AL46" i="104"/>
  <c r="AK46" i="104"/>
  <c r="AJ46" i="104"/>
  <c r="AI46" i="104"/>
  <c r="AH46" i="104"/>
  <c r="S46" i="104"/>
  <c r="AS45" i="104"/>
  <c r="AR45" i="104"/>
  <c r="AQ45" i="104"/>
  <c r="AP45" i="104"/>
  <c r="AO45" i="104"/>
  <c r="AN45" i="104"/>
  <c r="AM45" i="104"/>
  <c r="AL45" i="104"/>
  <c r="AK45" i="104"/>
  <c r="AJ45" i="104"/>
  <c r="AI45" i="104"/>
  <c r="AH45" i="104"/>
  <c r="S45" i="104"/>
  <c r="AS44" i="104"/>
  <c r="AR44" i="104"/>
  <c r="AQ44" i="104"/>
  <c r="AP44" i="104"/>
  <c r="AO44" i="104"/>
  <c r="AN44" i="104"/>
  <c r="AM44" i="104"/>
  <c r="AL44" i="104"/>
  <c r="AK44" i="104"/>
  <c r="AJ44" i="104"/>
  <c r="AI44" i="104"/>
  <c r="AH44" i="104"/>
  <c r="S44" i="104"/>
  <c r="AS43" i="104"/>
  <c r="AR43" i="104"/>
  <c r="AQ43" i="104"/>
  <c r="AP43" i="104"/>
  <c r="AO43" i="104"/>
  <c r="AN43" i="104"/>
  <c r="AM43" i="104"/>
  <c r="AL43" i="104"/>
  <c r="AK43" i="104"/>
  <c r="AJ43" i="104"/>
  <c r="AI43" i="104"/>
  <c r="AH43" i="104"/>
  <c r="S43" i="104"/>
  <c r="AS42" i="104"/>
  <c r="AR42" i="104"/>
  <c r="AQ42" i="104"/>
  <c r="AP42" i="104"/>
  <c r="AO42" i="104"/>
  <c r="AN42" i="104"/>
  <c r="AM42" i="104"/>
  <c r="AL42" i="104"/>
  <c r="AK42" i="104"/>
  <c r="AJ42" i="104"/>
  <c r="AI42" i="104"/>
  <c r="AH42" i="104"/>
  <c r="S42" i="104"/>
  <c r="AS41" i="104"/>
  <c r="AR41" i="104"/>
  <c r="AQ41" i="104"/>
  <c r="AP41" i="104"/>
  <c r="AO41" i="104"/>
  <c r="AN41" i="104"/>
  <c r="AM41" i="104"/>
  <c r="AL41" i="104"/>
  <c r="AK41" i="104"/>
  <c r="AJ41" i="104"/>
  <c r="AI41" i="104"/>
  <c r="AH41" i="104"/>
  <c r="S41" i="104"/>
  <c r="AS40" i="104"/>
  <c r="AR40" i="104"/>
  <c r="AQ40" i="104"/>
  <c r="AP40" i="104"/>
  <c r="AO40" i="104"/>
  <c r="AN40" i="104"/>
  <c r="AM40" i="104"/>
  <c r="AL40" i="104"/>
  <c r="AK40" i="104"/>
  <c r="AJ40" i="104"/>
  <c r="AI40" i="104"/>
  <c r="AH40" i="104"/>
  <c r="S40" i="104"/>
  <c r="AS39" i="104"/>
  <c r="AR39" i="104"/>
  <c r="AQ39" i="104"/>
  <c r="AP39" i="104"/>
  <c r="AO39" i="104"/>
  <c r="AN39" i="104"/>
  <c r="AM39" i="104"/>
  <c r="AL39" i="104"/>
  <c r="AK39" i="104"/>
  <c r="AJ39" i="104"/>
  <c r="AI39" i="104"/>
  <c r="AH39" i="104"/>
  <c r="S39" i="104"/>
  <c r="AS38" i="104"/>
  <c r="AR38" i="104"/>
  <c r="AQ38" i="104"/>
  <c r="AP38" i="104"/>
  <c r="AO38" i="104"/>
  <c r="AN38" i="104"/>
  <c r="AM38" i="104"/>
  <c r="AL38" i="104"/>
  <c r="AK38" i="104"/>
  <c r="AJ38" i="104"/>
  <c r="AI38" i="104"/>
  <c r="AH38" i="104"/>
  <c r="S38" i="104"/>
  <c r="AS37" i="104"/>
  <c r="AR37" i="104"/>
  <c r="AQ37" i="104"/>
  <c r="AP37" i="104"/>
  <c r="AO37" i="104"/>
  <c r="AN37" i="104"/>
  <c r="AM37" i="104"/>
  <c r="AL37" i="104"/>
  <c r="AK37" i="104"/>
  <c r="AJ37" i="104"/>
  <c r="AI37" i="104"/>
  <c r="AH37" i="104"/>
  <c r="S37" i="104"/>
  <c r="AS36" i="104"/>
  <c r="AR36" i="104"/>
  <c r="AQ36" i="104"/>
  <c r="AP36" i="104"/>
  <c r="AO36" i="104"/>
  <c r="AN36" i="104"/>
  <c r="AM36" i="104"/>
  <c r="AL36" i="104"/>
  <c r="AK36" i="104"/>
  <c r="AJ36" i="104"/>
  <c r="AI36" i="104"/>
  <c r="AH36" i="104"/>
  <c r="S36" i="104"/>
  <c r="AS35" i="104"/>
  <c r="AR35" i="104"/>
  <c r="AQ35" i="104"/>
  <c r="AP35" i="104"/>
  <c r="AO35" i="104"/>
  <c r="AN35" i="104"/>
  <c r="AM35" i="104"/>
  <c r="AL35" i="104"/>
  <c r="AK35" i="104"/>
  <c r="AJ35" i="104"/>
  <c r="AI35" i="104"/>
  <c r="AH35" i="104"/>
  <c r="S35" i="104"/>
  <c r="AS34" i="104"/>
  <c r="AR34" i="104"/>
  <c r="AQ34" i="104"/>
  <c r="AP34" i="104"/>
  <c r="AO34" i="104"/>
  <c r="AN34" i="104"/>
  <c r="AM34" i="104"/>
  <c r="AL34" i="104"/>
  <c r="AK34" i="104"/>
  <c r="AJ34" i="104"/>
  <c r="AI34" i="104"/>
  <c r="AH34" i="104"/>
  <c r="S34" i="104"/>
  <c r="AS33" i="104"/>
  <c r="AR33" i="104"/>
  <c r="AQ33" i="104"/>
  <c r="AP33" i="104"/>
  <c r="AO33" i="104"/>
  <c r="AN33" i="104"/>
  <c r="AM33" i="104"/>
  <c r="AL33" i="104"/>
  <c r="AK33" i="104"/>
  <c r="AJ33" i="104"/>
  <c r="AI33" i="104"/>
  <c r="AH33" i="104"/>
  <c r="S33" i="104"/>
  <c r="AS32" i="104"/>
  <c r="AR32" i="104"/>
  <c r="AQ32" i="104"/>
  <c r="AP32" i="104"/>
  <c r="AO32" i="104"/>
  <c r="AN32" i="104"/>
  <c r="AM32" i="104"/>
  <c r="AL32" i="104"/>
  <c r="AK32" i="104"/>
  <c r="AJ32" i="104"/>
  <c r="AI32" i="104"/>
  <c r="AH32" i="104"/>
  <c r="S32" i="104"/>
  <c r="AS31" i="104"/>
  <c r="AR31" i="104"/>
  <c r="AQ31" i="104"/>
  <c r="AP31" i="104"/>
  <c r="AO31" i="104"/>
  <c r="AN31" i="104"/>
  <c r="AM31" i="104"/>
  <c r="AL31" i="104"/>
  <c r="AK31" i="104"/>
  <c r="AJ31" i="104"/>
  <c r="AI31" i="104"/>
  <c r="AH31" i="104"/>
  <c r="S31" i="104"/>
  <c r="AS30" i="104"/>
  <c r="AR30" i="104"/>
  <c r="AQ30" i="104"/>
  <c r="AP30" i="104"/>
  <c r="AO30" i="104"/>
  <c r="AN30" i="104"/>
  <c r="AM30" i="104"/>
  <c r="AL30" i="104"/>
  <c r="AK30" i="104"/>
  <c r="AJ30" i="104"/>
  <c r="AI30" i="104"/>
  <c r="AH30" i="104"/>
  <c r="S30" i="104"/>
  <c r="AS29" i="104"/>
  <c r="AR29" i="104"/>
  <c r="AQ29" i="104"/>
  <c r="AP29" i="104"/>
  <c r="AO29" i="104"/>
  <c r="AN29" i="104"/>
  <c r="AM29" i="104"/>
  <c r="AL29" i="104"/>
  <c r="AK29" i="104"/>
  <c r="AJ29" i="104"/>
  <c r="AI29" i="104"/>
  <c r="AH29" i="104"/>
  <c r="S29" i="104"/>
  <c r="AS28" i="104"/>
  <c r="AR28" i="104"/>
  <c r="AQ28" i="104"/>
  <c r="AP28" i="104"/>
  <c r="AO28" i="104"/>
  <c r="AN28" i="104"/>
  <c r="AM28" i="104"/>
  <c r="AL28" i="104"/>
  <c r="AK28" i="104"/>
  <c r="AJ28" i="104"/>
  <c r="AI28" i="104"/>
  <c r="AH28" i="104"/>
  <c r="S28" i="104"/>
  <c r="AS27" i="104"/>
  <c r="AR27" i="104"/>
  <c r="AQ27" i="104"/>
  <c r="AP27" i="104"/>
  <c r="AO27" i="104"/>
  <c r="AN27" i="104"/>
  <c r="AM27" i="104"/>
  <c r="AL27" i="104"/>
  <c r="AK27" i="104"/>
  <c r="AJ27" i="104"/>
  <c r="AI27" i="104"/>
  <c r="AH27" i="104"/>
  <c r="S27" i="104"/>
  <c r="AS26" i="104"/>
  <c r="AR26" i="104"/>
  <c r="AQ26" i="104"/>
  <c r="AP26" i="104"/>
  <c r="AO26" i="104"/>
  <c r="AN26" i="104"/>
  <c r="AM26" i="104"/>
  <c r="AL26" i="104"/>
  <c r="AK26" i="104"/>
  <c r="AJ26" i="104"/>
  <c r="AI26" i="104"/>
  <c r="AH26" i="104"/>
  <c r="S26" i="104"/>
  <c r="AS25" i="104"/>
  <c r="AR25" i="104"/>
  <c r="AQ25" i="104"/>
  <c r="AP25" i="104"/>
  <c r="AO25" i="104"/>
  <c r="AN25" i="104"/>
  <c r="AM25" i="104"/>
  <c r="AL25" i="104"/>
  <c r="AK25" i="104"/>
  <c r="AJ25" i="104"/>
  <c r="AI25" i="104"/>
  <c r="AH25" i="104"/>
  <c r="S25" i="104"/>
  <c r="AS24" i="104"/>
  <c r="AR24" i="104"/>
  <c r="AQ24" i="104"/>
  <c r="AP24" i="104"/>
  <c r="AO24" i="104"/>
  <c r="AN24" i="104"/>
  <c r="AM24" i="104"/>
  <c r="AL24" i="104"/>
  <c r="AK24" i="104"/>
  <c r="AJ24" i="104"/>
  <c r="AI24" i="104"/>
  <c r="AH24" i="104"/>
  <c r="S24" i="104"/>
  <c r="S23" i="104"/>
  <c r="S22" i="104"/>
  <c r="S21" i="104"/>
  <c r="S20" i="104"/>
  <c r="S19" i="104"/>
  <c r="S18" i="104"/>
  <c r="S17" i="104"/>
  <c r="S16" i="104"/>
  <c r="S15" i="104"/>
  <c r="S14" i="104"/>
  <c r="S13" i="104"/>
  <c r="S12" i="104"/>
  <c r="S11" i="104"/>
  <c r="S10" i="104"/>
  <c r="S9" i="104"/>
  <c r="S8" i="104"/>
  <c r="S7" i="104"/>
  <c r="S6" i="104"/>
  <c r="S5" i="104"/>
  <c r="AS4" i="104"/>
  <c r="AR4" i="104"/>
  <c r="AQ4" i="104"/>
  <c r="AP4" i="104"/>
  <c r="AO4" i="104"/>
  <c r="AN4" i="104"/>
  <c r="AM4" i="104"/>
  <c r="AL4" i="104"/>
  <c r="AK4" i="104"/>
  <c r="AJ4" i="104"/>
  <c r="AI4" i="104"/>
  <c r="AH4" i="104"/>
  <c r="S4" i="104"/>
  <c r="AS90" i="103"/>
  <c r="AR90" i="103"/>
  <c r="AQ90" i="103"/>
  <c r="AP90" i="103"/>
  <c r="AO90" i="103"/>
  <c r="AN90" i="103"/>
  <c r="AM90" i="103"/>
  <c r="AL90" i="103"/>
  <c r="AK90" i="103"/>
  <c r="AJ90" i="103"/>
  <c r="AI90" i="103"/>
  <c r="AH90" i="103"/>
  <c r="S90" i="103"/>
  <c r="AS89" i="103"/>
  <c r="AR89" i="103"/>
  <c r="AQ89" i="103"/>
  <c r="AP89" i="103"/>
  <c r="AO89" i="103"/>
  <c r="AN89" i="103"/>
  <c r="AM89" i="103"/>
  <c r="AL89" i="103"/>
  <c r="AK89" i="103"/>
  <c r="AJ89" i="103"/>
  <c r="AI89" i="103"/>
  <c r="AH89" i="103"/>
  <c r="S89" i="103"/>
  <c r="AS88" i="103"/>
  <c r="AR88" i="103"/>
  <c r="AQ88" i="103"/>
  <c r="AP88" i="103"/>
  <c r="AO88" i="103"/>
  <c r="AN88" i="103"/>
  <c r="AM88" i="103"/>
  <c r="AL88" i="103"/>
  <c r="AK88" i="103"/>
  <c r="AJ88" i="103"/>
  <c r="AI88" i="103"/>
  <c r="AH88" i="103"/>
  <c r="S88" i="103"/>
  <c r="AS87" i="103"/>
  <c r="AR87" i="103"/>
  <c r="AQ87" i="103"/>
  <c r="AP87" i="103"/>
  <c r="AO87" i="103"/>
  <c r="AN87" i="103"/>
  <c r="AM87" i="103"/>
  <c r="AL87" i="103"/>
  <c r="AK87" i="103"/>
  <c r="AJ87" i="103"/>
  <c r="AI87" i="103"/>
  <c r="AH87" i="103"/>
  <c r="S87" i="103"/>
  <c r="AS86" i="103"/>
  <c r="AR86" i="103"/>
  <c r="AQ86" i="103"/>
  <c r="AP86" i="103"/>
  <c r="AO86" i="103"/>
  <c r="AN86" i="103"/>
  <c r="AM86" i="103"/>
  <c r="AL86" i="103"/>
  <c r="AK86" i="103"/>
  <c r="AJ86" i="103"/>
  <c r="AI86" i="103"/>
  <c r="AH86" i="103"/>
  <c r="S86" i="103"/>
  <c r="AS85" i="103"/>
  <c r="AR85" i="103"/>
  <c r="AQ85" i="103"/>
  <c r="AP85" i="103"/>
  <c r="AO85" i="103"/>
  <c r="AN85" i="103"/>
  <c r="AM85" i="103"/>
  <c r="AL85" i="103"/>
  <c r="AK85" i="103"/>
  <c r="AJ85" i="103"/>
  <c r="AI85" i="103"/>
  <c r="AH85" i="103"/>
  <c r="S85" i="103"/>
  <c r="AS84" i="103"/>
  <c r="AR84" i="103"/>
  <c r="AQ84" i="103"/>
  <c r="AP84" i="103"/>
  <c r="AO84" i="103"/>
  <c r="AN84" i="103"/>
  <c r="AM84" i="103"/>
  <c r="AL84" i="103"/>
  <c r="AK84" i="103"/>
  <c r="AJ84" i="103"/>
  <c r="AI84" i="103"/>
  <c r="AH84" i="103"/>
  <c r="S84" i="103"/>
  <c r="AS83" i="103"/>
  <c r="AR83" i="103"/>
  <c r="AQ83" i="103"/>
  <c r="AP83" i="103"/>
  <c r="AO83" i="103"/>
  <c r="AN83" i="103"/>
  <c r="AM83" i="103"/>
  <c r="AL83" i="103"/>
  <c r="AK83" i="103"/>
  <c r="AJ83" i="103"/>
  <c r="AI83" i="103"/>
  <c r="AH83" i="103"/>
  <c r="S83" i="103"/>
  <c r="AS82" i="103"/>
  <c r="AR82" i="103"/>
  <c r="AQ82" i="103"/>
  <c r="AP82" i="103"/>
  <c r="AO82" i="103"/>
  <c r="AN82" i="103"/>
  <c r="AM82" i="103"/>
  <c r="AL82" i="103"/>
  <c r="AK82" i="103"/>
  <c r="AJ82" i="103"/>
  <c r="AI82" i="103"/>
  <c r="AH82" i="103"/>
  <c r="S82" i="103"/>
  <c r="AS81" i="103"/>
  <c r="AR81" i="103"/>
  <c r="AQ81" i="103"/>
  <c r="AP81" i="103"/>
  <c r="AO81" i="103"/>
  <c r="AN81" i="103"/>
  <c r="AM81" i="103"/>
  <c r="AL81" i="103"/>
  <c r="AK81" i="103"/>
  <c r="AJ81" i="103"/>
  <c r="AI81" i="103"/>
  <c r="AH81" i="103"/>
  <c r="S81" i="103"/>
  <c r="AS80" i="103"/>
  <c r="AR80" i="103"/>
  <c r="AQ80" i="103"/>
  <c r="AP80" i="103"/>
  <c r="AO80" i="103"/>
  <c r="AN80" i="103"/>
  <c r="AM80" i="103"/>
  <c r="AL80" i="103"/>
  <c r="AK80" i="103"/>
  <c r="AJ80" i="103"/>
  <c r="AI80" i="103"/>
  <c r="AH80" i="103"/>
  <c r="S80" i="103"/>
  <c r="AS79" i="103"/>
  <c r="AR79" i="103"/>
  <c r="AQ79" i="103"/>
  <c r="AP79" i="103"/>
  <c r="AO79" i="103"/>
  <c r="AN79" i="103"/>
  <c r="AM79" i="103"/>
  <c r="AL79" i="103"/>
  <c r="AK79" i="103"/>
  <c r="AJ79" i="103"/>
  <c r="AI79" i="103"/>
  <c r="AH79" i="103"/>
  <c r="S79" i="103"/>
  <c r="AS78" i="103"/>
  <c r="AR78" i="103"/>
  <c r="AQ78" i="103"/>
  <c r="AP78" i="103"/>
  <c r="AO78" i="103"/>
  <c r="AN78" i="103"/>
  <c r="AM78" i="103"/>
  <c r="AL78" i="103"/>
  <c r="AK78" i="103"/>
  <c r="AJ78" i="103"/>
  <c r="AI78" i="103"/>
  <c r="AH78" i="103"/>
  <c r="S78" i="103"/>
  <c r="AS77" i="103"/>
  <c r="AR77" i="103"/>
  <c r="AQ77" i="103"/>
  <c r="AP77" i="103"/>
  <c r="AO77" i="103"/>
  <c r="AN77" i="103"/>
  <c r="AM77" i="103"/>
  <c r="AL77" i="103"/>
  <c r="AK77" i="103"/>
  <c r="AJ77" i="103"/>
  <c r="AI77" i="103"/>
  <c r="AH77" i="103"/>
  <c r="S77" i="103"/>
  <c r="AS76" i="103"/>
  <c r="AR76" i="103"/>
  <c r="AQ76" i="103"/>
  <c r="AP76" i="103"/>
  <c r="AO76" i="103"/>
  <c r="AN76" i="103"/>
  <c r="AM76" i="103"/>
  <c r="AL76" i="103"/>
  <c r="AK76" i="103"/>
  <c r="AJ76" i="103"/>
  <c r="AI76" i="103"/>
  <c r="AH76" i="103"/>
  <c r="S76" i="103"/>
  <c r="AS75" i="103"/>
  <c r="AR75" i="103"/>
  <c r="AQ75" i="103"/>
  <c r="AP75" i="103"/>
  <c r="AO75" i="103"/>
  <c r="AN75" i="103"/>
  <c r="AM75" i="103"/>
  <c r="AL75" i="103"/>
  <c r="AK75" i="103"/>
  <c r="AJ75" i="103"/>
  <c r="AI75" i="103"/>
  <c r="AH75" i="103"/>
  <c r="S75" i="103"/>
  <c r="AS74" i="103"/>
  <c r="AR74" i="103"/>
  <c r="AQ74" i="103"/>
  <c r="AP74" i="103"/>
  <c r="AO74" i="103"/>
  <c r="AN74" i="103"/>
  <c r="AM74" i="103"/>
  <c r="AL74" i="103"/>
  <c r="AK74" i="103"/>
  <c r="AJ74" i="103"/>
  <c r="AI74" i="103"/>
  <c r="AH74" i="103"/>
  <c r="S74" i="103"/>
  <c r="AS73" i="103"/>
  <c r="AR73" i="103"/>
  <c r="AQ73" i="103"/>
  <c r="AP73" i="103"/>
  <c r="AO73" i="103"/>
  <c r="AN73" i="103"/>
  <c r="AM73" i="103"/>
  <c r="AL73" i="103"/>
  <c r="AK73" i="103"/>
  <c r="AJ73" i="103"/>
  <c r="AI73" i="103"/>
  <c r="AH73" i="103"/>
  <c r="S73" i="103"/>
  <c r="AS72" i="103"/>
  <c r="AR72" i="103"/>
  <c r="AQ72" i="103"/>
  <c r="AP72" i="103"/>
  <c r="AO72" i="103"/>
  <c r="AN72" i="103"/>
  <c r="AM72" i="103"/>
  <c r="AL72" i="103"/>
  <c r="AK72" i="103"/>
  <c r="AJ72" i="103"/>
  <c r="AI72" i="103"/>
  <c r="AH72" i="103"/>
  <c r="S72" i="103"/>
  <c r="AS71" i="103"/>
  <c r="AR71" i="103"/>
  <c r="AQ71" i="103"/>
  <c r="AP71" i="103"/>
  <c r="AO71" i="103"/>
  <c r="AN71" i="103"/>
  <c r="AM71" i="103"/>
  <c r="AL71" i="103"/>
  <c r="AK71" i="103"/>
  <c r="AJ71" i="103"/>
  <c r="AI71" i="103"/>
  <c r="AH71" i="103"/>
  <c r="S71" i="103"/>
  <c r="AS70" i="103"/>
  <c r="AR70" i="103"/>
  <c r="AQ70" i="103"/>
  <c r="AP70" i="103"/>
  <c r="AO70" i="103"/>
  <c r="AN70" i="103"/>
  <c r="AM70" i="103"/>
  <c r="AL70" i="103"/>
  <c r="AK70" i="103"/>
  <c r="AJ70" i="103"/>
  <c r="AI70" i="103"/>
  <c r="AH70" i="103"/>
  <c r="S70" i="103"/>
  <c r="AS69" i="103"/>
  <c r="AR69" i="103"/>
  <c r="AQ69" i="103"/>
  <c r="AP69" i="103"/>
  <c r="AO69" i="103"/>
  <c r="AN69" i="103"/>
  <c r="AM69" i="103"/>
  <c r="AL69" i="103"/>
  <c r="AK69" i="103"/>
  <c r="AJ69" i="103"/>
  <c r="AI69" i="103"/>
  <c r="AH69" i="103"/>
  <c r="S69" i="103"/>
  <c r="AS68" i="103"/>
  <c r="AR68" i="103"/>
  <c r="AQ68" i="103"/>
  <c r="AP68" i="103"/>
  <c r="AO68" i="103"/>
  <c r="AN68" i="103"/>
  <c r="AM68" i="103"/>
  <c r="AL68" i="103"/>
  <c r="AK68" i="103"/>
  <c r="AJ68" i="103"/>
  <c r="AI68" i="103"/>
  <c r="AH68" i="103"/>
  <c r="S68" i="103"/>
  <c r="AS67" i="103"/>
  <c r="AR67" i="103"/>
  <c r="AQ67" i="103"/>
  <c r="AP67" i="103"/>
  <c r="AO67" i="103"/>
  <c r="AN67" i="103"/>
  <c r="AM67" i="103"/>
  <c r="AL67" i="103"/>
  <c r="AK67" i="103"/>
  <c r="AJ67" i="103"/>
  <c r="AI67" i="103"/>
  <c r="AH67" i="103"/>
  <c r="S67" i="103"/>
  <c r="AS66" i="103"/>
  <c r="AR66" i="103"/>
  <c r="AQ66" i="103"/>
  <c r="AP66" i="103"/>
  <c r="AO66" i="103"/>
  <c r="AN66" i="103"/>
  <c r="AM66" i="103"/>
  <c r="AL66" i="103"/>
  <c r="AK66" i="103"/>
  <c r="AJ66" i="103"/>
  <c r="AI66" i="103"/>
  <c r="AH66" i="103"/>
  <c r="S66" i="103"/>
  <c r="AS65" i="103"/>
  <c r="AR65" i="103"/>
  <c r="AQ65" i="103"/>
  <c r="AP65" i="103"/>
  <c r="AO65" i="103"/>
  <c r="AN65" i="103"/>
  <c r="AM65" i="103"/>
  <c r="AL65" i="103"/>
  <c r="AK65" i="103"/>
  <c r="AJ65" i="103"/>
  <c r="AI65" i="103"/>
  <c r="AH65" i="103"/>
  <c r="S65" i="103"/>
  <c r="AS64" i="103"/>
  <c r="AR64" i="103"/>
  <c r="AQ64" i="103"/>
  <c r="AP64" i="103"/>
  <c r="AO64" i="103"/>
  <c r="AN64" i="103"/>
  <c r="AM64" i="103"/>
  <c r="AL64" i="103"/>
  <c r="AK64" i="103"/>
  <c r="AJ64" i="103"/>
  <c r="AI64" i="103"/>
  <c r="AH64" i="103"/>
  <c r="S64" i="103"/>
  <c r="AS63" i="103"/>
  <c r="AR63" i="103"/>
  <c r="AQ63" i="103"/>
  <c r="AP63" i="103"/>
  <c r="AO63" i="103"/>
  <c r="AN63" i="103"/>
  <c r="AM63" i="103"/>
  <c r="AL63" i="103"/>
  <c r="AK63" i="103"/>
  <c r="AJ63" i="103"/>
  <c r="AI63" i="103"/>
  <c r="AH63" i="103"/>
  <c r="S63" i="103"/>
  <c r="AS62" i="103"/>
  <c r="AR62" i="103"/>
  <c r="AQ62" i="103"/>
  <c r="AP62" i="103"/>
  <c r="AO62" i="103"/>
  <c r="AN62" i="103"/>
  <c r="AM62" i="103"/>
  <c r="AL62" i="103"/>
  <c r="AK62" i="103"/>
  <c r="AJ62" i="103"/>
  <c r="AI62" i="103"/>
  <c r="AH62" i="103"/>
  <c r="S62" i="103"/>
  <c r="AS61" i="103"/>
  <c r="AR61" i="103"/>
  <c r="AQ61" i="103"/>
  <c r="AP61" i="103"/>
  <c r="AO61" i="103"/>
  <c r="AN61" i="103"/>
  <c r="AM61" i="103"/>
  <c r="AL61" i="103"/>
  <c r="AK61" i="103"/>
  <c r="AJ61" i="103"/>
  <c r="AI61" i="103"/>
  <c r="AH61" i="103"/>
  <c r="S61" i="103"/>
  <c r="AS60" i="103"/>
  <c r="AR60" i="103"/>
  <c r="AQ60" i="103"/>
  <c r="AP60" i="103"/>
  <c r="AO60" i="103"/>
  <c r="AN60" i="103"/>
  <c r="AM60" i="103"/>
  <c r="AL60" i="103"/>
  <c r="AK60" i="103"/>
  <c r="AJ60" i="103"/>
  <c r="AI60" i="103"/>
  <c r="AH60" i="103"/>
  <c r="S60" i="103"/>
  <c r="AS59" i="103"/>
  <c r="AR59" i="103"/>
  <c r="AQ59" i="103"/>
  <c r="AP59" i="103"/>
  <c r="AO59" i="103"/>
  <c r="AN59" i="103"/>
  <c r="AM59" i="103"/>
  <c r="AL59" i="103"/>
  <c r="AK59" i="103"/>
  <c r="AJ59" i="103"/>
  <c r="AI59" i="103"/>
  <c r="AH59" i="103"/>
  <c r="S59" i="103"/>
  <c r="AS58" i="103"/>
  <c r="AR58" i="103"/>
  <c r="AQ58" i="103"/>
  <c r="AP58" i="103"/>
  <c r="AO58" i="103"/>
  <c r="AN58" i="103"/>
  <c r="AM58" i="103"/>
  <c r="AL58" i="103"/>
  <c r="AK58" i="103"/>
  <c r="AJ58" i="103"/>
  <c r="AI58" i="103"/>
  <c r="AH58" i="103"/>
  <c r="S58" i="103"/>
  <c r="AS57" i="103"/>
  <c r="AR57" i="103"/>
  <c r="AQ57" i="103"/>
  <c r="AP57" i="103"/>
  <c r="AO57" i="103"/>
  <c r="AN57" i="103"/>
  <c r="AM57" i="103"/>
  <c r="AL57" i="103"/>
  <c r="AK57" i="103"/>
  <c r="AJ57" i="103"/>
  <c r="AI57" i="103"/>
  <c r="AH57" i="103"/>
  <c r="S57" i="103"/>
  <c r="AS56" i="103"/>
  <c r="AR56" i="103"/>
  <c r="AQ56" i="103"/>
  <c r="AP56" i="103"/>
  <c r="AO56" i="103"/>
  <c r="AN56" i="103"/>
  <c r="AM56" i="103"/>
  <c r="AL56" i="103"/>
  <c r="AK56" i="103"/>
  <c r="AJ56" i="103"/>
  <c r="AI56" i="103"/>
  <c r="AH56" i="103"/>
  <c r="S56" i="103"/>
  <c r="AS55" i="103"/>
  <c r="AR55" i="103"/>
  <c r="AQ55" i="103"/>
  <c r="AP55" i="103"/>
  <c r="AO55" i="103"/>
  <c r="AN55" i="103"/>
  <c r="AM55" i="103"/>
  <c r="AL55" i="103"/>
  <c r="AK55" i="103"/>
  <c r="AJ55" i="103"/>
  <c r="AI55" i="103"/>
  <c r="AH55" i="103"/>
  <c r="S55" i="103"/>
  <c r="AS54" i="103"/>
  <c r="AR54" i="103"/>
  <c r="AQ54" i="103"/>
  <c r="AP54" i="103"/>
  <c r="AO54" i="103"/>
  <c r="AN54" i="103"/>
  <c r="AM54" i="103"/>
  <c r="AL54" i="103"/>
  <c r="AK54" i="103"/>
  <c r="AJ54" i="103"/>
  <c r="AI54" i="103"/>
  <c r="AH54" i="103"/>
  <c r="S54" i="103"/>
  <c r="AS53" i="103"/>
  <c r="AR53" i="103"/>
  <c r="AQ53" i="103"/>
  <c r="AP53" i="103"/>
  <c r="AO53" i="103"/>
  <c r="AN53" i="103"/>
  <c r="AM53" i="103"/>
  <c r="AL53" i="103"/>
  <c r="AK53" i="103"/>
  <c r="AJ53" i="103"/>
  <c r="AI53" i="103"/>
  <c r="AH53" i="103"/>
  <c r="S53" i="103"/>
  <c r="AS52" i="103"/>
  <c r="AR52" i="103"/>
  <c r="AQ52" i="103"/>
  <c r="AP52" i="103"/>
  <c r="AO52" i="103"/>
  <c r="AN52" i="103"/>
  <c r="AM52" i="103"/>
  <c r="AL52" i="103"/>
  <c r="AK52" i="103"/>
  <c r="AJ52" i="103"/>
  <c r="AI52" i="103"/>
  <c r="AH52" i="103"/>
  <c r="S52" i="103"/>
  <c r="AS51" i="103"/>
  <c r="AR51" i="103"/>
  <c r="AQ51" i="103"/>
  <c r="AP51" i="103"/>
  <c r="AO51" i="103"/>
  <c r="AN51" i="103"/>
  <c r="AM51" i="103"/>
  <c r="AL51" i="103"/>
  <c r="AK51" i="103"/>
  <c r="AJ51" i="103"/>
  <c r="AI51" i="103"/>
  <c r="AH51" i="103"/>
  <c r="S51" i="103"/>
  <c r="AS50" i="103"/>
  <c r="AR50" i="103"/>
  <c r="AQ50" i="103"/>
  <c r="AP50" i="103"/>
  <c r="AO50" i="103"/>
  <c r="AN50" i="103"/>
  <c r="AM50" i="103"/>
  <c r="AL50" i="103"/>
  <c r="AK50" i="103"/>
  <c r="AJ50" i="103"/>
  <c r="AI50" i="103"/>
  <c r="AH50" i="103"/>
  <c r="S50" i="103"/>
  <c r="AS49" i="103"/>
  <c r="AR49" i="103"/>
  <c r="AQ49" i="103"/>
  <c r="AP49" i="103"/>
  <c r="AO49" i="103"/>
  <c r="AN49" i="103"/>
  <c r="AM49" i="103"/>
  <c r="AL49" i="103"/>
  <c r="AK49" i="103"/>
  <c r="AJ49" i="103"/>
  <c r="AI49" i="103"/>
  <c r="AH49" i="103"/>
  <c r="S49" i="103"/>
  <c r="AS48" i="103"/>
  <c r="AR48" i="103"/>
  <c r="AQ48" i="103"/>
  <c r="AP48" i="103"/>
  <c r="AO48" i="103"/>
  <c r="AN48" i="103"/>
  <c r="AM48" i="103"/>
  <c r="AL48" i="103"/>
  <c r="AK48" i="103"/>
  <c r="AJ48" i="103"/>
  <c r="AI48" i="103"/>
  <c r="AH48" i="103"/>
  <c r="S48" i="103"/>
  <c r="AS47" i="103"/>
  <c r="AR47" i="103"/>
  <c r="AQ47" i="103"/>
  <c r="AP47" i="103"/>
  <c r="AO47" i="103"/>
  <c r="AN47" i="103"/>
  <c r="AM47" i="103"/>
  <c r="AL47" i="103"/>
  <c r="AK47" i="103"/>
  <c r="AJ47" i="103"/>
  <c r="AI47" i="103"/>
  <c r="AH47" i="103"/>
  <c r="S47" i="103"/>
  <c r="AS46" i="103"/>
  <c r="AR46" i="103"/>
  <c r="AQ46" i="103"/>
  <c r="AP46" i="103"/>
  <c r="AO46" i="103"/>
  <c r="AN46" i="103"/>
  <c r="AM46" i="103"/>
  <c r="AL46" i="103"/>
  <c r="AK46" i="103"/>
  <c r="AJ46" i="103"/>
  <c r="AI46" i="103"/>
  <c r="AH46" i="103"/>
  <c r="S46" i="103"/>
  <c r="AS45" i="103"/>
  <c r="AR45" i="103"/>
  <c r="AQ45" i="103"/>
  <c r="AP45" i="103"/>
  <c r="AO45" i="103"/>
  <c r="AN45" i="103"/>
  <c r="AM45" i="103"/>
  <c r="AL45" i="103"/>
  <c r="AK45" i="103"/>
  <c r="AJ45" i="103"/>
  <c r="AI45" i="103"/>
  <c r="AH45" i="103"/>
  <c r="S45" i="103"/>
  <c r="AS44" i="103"/>
  <c r="AR44" i="103"/>
  <c r="AQ44" i="103"/>
  <c r="AP44" i="103"/>
  <c r="AO44" i="103"/>
  <c r="AN44" i="103"/>
  <c r="AM44" i="103"/>
  <c r="AL44" i="103"/>
  <c r="AK44" i="103"/>
  <c r="AJ44" i="103"/>
  <c r="AI44" i="103"/>
  <c r="AH44" i="103"/>
  <c r="S44" i="103"/>
  <c r="AS43" i="103"/>
  <c r="AR43" i="103"/>
  <c r="AQ43" i="103"/>
  <c r="AP43" i="103"/>
  <c r="AO43" i="103"/>
  <c r="AN43" i="103"/>
  <c r="AM43" i="103"/>
  <c r="AL43" i="103"/>
  <c r="AK43" i="103"/>
  <c r="AJ43" i="103"/>
  <c r="AI43" i="103"/>
  <c r="AH43" i="103"/>
  <c r="S43" i="103"/>
  <c r="AS42" i="103"/>
  <c r="AR42" i="103"/>
  <c r="AQ42" i="103"/>
  <c r="AP42" i="103"/>
  <c r="AO42" i="103"/>
  <c r="AN42" i="103"/>
  <c r="AM42" i="103"/>
  <c r="AL42" i="103"/>
  <c r="AK42" i="103"/>
  <c r="AJ42" i="103"/>
  <c r="AI42" i="103"/>
  <c r="AH42" i="103"/>
  <c r="S42" i="103"/>
  <c r="AS41" i="103"/>
  <c r="AR41" i="103"/>
  <c r="AQ41" i="103"/>
  <c r="AP41" i="103"/>
  <c r="AO41" i="103"/>
  <c r="AN41" i="103"/>
  <c r="AM41" i="103"/>
  <c r="AL41" i="103"/>
  <c r="AK41" i="103"/>
  <c r="AJ41" i="103"/>
  <c r="AI41" i="103"/>
  <c r="AH41" i="103"/>
  <c r="S41" i="103"/>
  <c r="AS40" i="103"/>
  <c r="AR40" i="103"/>
  <c r="AQ40" i="103"/>
  <c r="AP40" i="103"/>
  <c r="AO40" i="103"/>
  <c r="AN40" i="103"/>
  <c r="AM40" i="103"/>
  <c r="AL40" i="103"/>
  <c r="AK40" i="103"/>
  <c r="AJ40" i="103"/>
  <c r="AI40" i="103"/>
  <c r="AH40" i="103"/>
  <c r="S40" i="103"/>
  <c r="AS39" i="103"/>
  <c r="AR39" i="103"/>
  <c r="AQ39" i="103"/>
  <c r="AP39" i="103"/>
  <c r="AO39" i="103"/>
  <c r="AN39" i="103"/>
  <c r="AM39" i="103"/>
  <c r="AL39" i="103"/>
  <c r="AK39" i="103"/>
  <c r="AJ39" i="103"/>
  <c r="AI39" i="103"/>
  <c r="AH39" i="103"/>
  <c r="S39" i="103"/>
  <c r="AS38" i="103"/>
  <c r="AR38" i="103"/>
  <c r="AQ38" i="103"/>
  <c r="AP38" i="103"/>
  <c r="AO38" i="103"/>
  <c r="AN38" i="103"/>
  <c r="AM38" i="103"/>
  <c r="AL38" i="103"/>
  <c r="AK38" i="103"/>
  <c r="AJ38" i="103"/>
  <c r="AI38" i="103"/>
  <c r="AH38" i="103"/>
  <c r="S38" i="103"/>
  <c r="AS37" i="103"/>
  <c r="AR37" i="103"/>
  <c r="AQ37" i="103"/>
  <c r="AP37" i="103"/>
  <c r="AO37" i="103"/>
  <c r="AN37" i="103"/>
  <c r="AM37" i="103"/>
  <c r="AL37" i="103"/>
  <c r="AK37" i="103"/>
  <c r="AJ37" i="103"/>
  <c r="AI37" i="103"/>
  <c r="AH37" i="103"/>
  <c r="S37" i="103"/>
  <c r="AS36" i="103"/>
  <c r="AR36" i="103"/>
  <c r="AQ36" i="103"/>
  <c r="AP36" i="103"/>
  <c r="AO36" i="103"/>
  <c r="AN36" i="103"/>
  <c r="AM36" i="103"/>
  <c r="AL36" i="103"/>
  <c r="AK36" i="103"/>
  <c r="AJ36" i="103"/>
  <c r="AI36" i="103"/>
  <c r="AH36" i="103"/>
  <c r="S36" i="103"/>
  <c r="AS35" i="103"/>
  <c r="AR35" i="103"/>
  <c r="AQ35" i="103"/>
  <c r="AP35" i="103"/>
  <c r="AO35" i="103"/>
  <c r="AN35" i="103"/>
  <c r="AM35" i="103"/>
  <c r="AL35" i="103"/>
  <c r="AK35" i="103"/>
  <c r="AJ35" i="103"/>
  <c r="AI35" i="103"/>
  <c r="AH35" i="103"/>
  <c r="S35" i="103"/>
  <c r="AS34" i="103"/>
  <c r="AR34" i="103"/>
  <c r="AQ34" i="103"/>
  <c r="AP34" i="103"/>
  <c r="AO34" i="103"/>
  <c r="AN34" i="103"/>
  <c r="AM34" i="103"/>
  <c r="AL34" i="103"/>
  <c r="AK34" i="103"/>
  <c r="AJ34" i="103"/>
  <c r="AI34" i="103"/>
  <c r="AH34" i="103"/>
  <c r="S34" i="103"/>
  <c r="AS33" i="103"/>
  <c r="AR33" i="103"/>
  <c r="AQ33" i="103"/>
  <c r="AP33" i="103"/>
  <c r="AO33" i="103"/>
  <c r="AN33" i="103"/>
  <c r="AM33" i="103"/>
  <c r="AL33" i="103"/>
  <c r="AK33" i="103"/>
  <c r="AJ33" i="103"/>
  <c r="AI33" i="103"/>
  <c r="AH33" i="103"/>
  <c r="S33" i="103"/>
  <c r="AS32" i="103"/>
  <c r="AR32" i="103"/>
  <c r="AQ32" i="103"/>
  <c r="AP32" i="103"/>
  <c r="AO32" i="103"/>
  <c r="AN32" i="103"/>
  <c r="AM32" i="103"/>
  <c r="AL32" i="103"/>
  <c r="AK32" i="103"/>
  <c r="AJ32" i="103"/>
  <c r="AI32" i="103"/>
  <c r="AH32" i="103"/>
  <c r="S32" i="103"/>
  <c r="AS31" i="103"/>
  <c r="AR31" i="103"/>
  <c r="AQ31" i="103"/>
  <c r="AP31" i="103"/>
  <c r="AO31" i="103"/>
  <c r="AN31" i="103"/>
  <c r="AM31" i="103"/>
  <c r="AL31" i="103"/>
  <c r="AK31" i="103"/>
  <c r="AJ31" i="103"/>
  <c r="AI31" i="103"/>
  <c r="AH31" i="103"/>
  <c r="S31" i="103"/>
  <c r="AS30" i="103"/>
  <c r="AR30" i="103"/>
  <c r="AQ30" i="103"/>
  <c r="AP30" i="103"/>
  <c r="AO30" i="103"/>
  <c r="AN30" i="103"/>
  <c r="AM30" i="103"/>
  <c r="AL30" i="103"/>
  <c r="AK30" i="103"/>
  <c r="AJ30" i="103"/>
  <c r="AI30" i="103"/>
  <c r="AH30" i="103"/>
  <c r="S30" i="103"/>
  <c r="AS29" i="103"/>
  <c r="AR29" i="103"/>
  <c r="AQ29" i="103"/>
  <c r="AP29" i="103"/>
  <c r="AO29" i="103"/>
  <c r="AN29" i="103"/>
  <c r="AM29" i="103"/>
  <c r="AL29" i="103"/>
  <c r="AK29" i="103"/>
  <c r="AJ29" i="103"/>
  <c r="AI29" i="103"/>
  <c r="AH29" i="103"/>
  <c r="S29" i="103"/>
  <c r="AS28" i="103"/>
  <c r="AR28" i="103"/>
  <c r="AQ28" i="103"/>
  <c r="AP28" i="103"/>
  <c r="AO28" i="103"/>
  <c r="AN28" i="103"/>
  <c r="AM28" i="103"/>
  <c r="AL28" i="103"/>
  <c r="AK28" i="103"/>
  <c r="AJ28" i="103"/>
  <c r="AI28" i="103"/>
  <c r="AH28" i="103"/>
  <c r="S28" i="103"/>
  <c r="AS27" i="103"/>
  <c r="AR27" i="103"/>
  <c r="AQ27" i="103"/>
  <c r="AP27" i="103"/>
  <c r="AO27" i="103"/>
  <c r="AN27" i="103"/>
  <c r="AM27" i="103"/>
  <c r="AL27" i="103"/>
  <c r="AK27" i="103"/>
  <c r="AJ27" i="103"/>
  <c r="AI27" i="103"/>
  <c r="AH27" i="103"/>
  <c r="S27" i="103"/>
  <c r="AS26" i="103"/>
  <c r="AR26" i="103"/>
  <c r="AQ26" i="103"/>
  <c r="AP26" i="103"/>
  <c r="AO26" i="103"/>
  <c r="AN26" i="103"/>
  <c r="AM26" i="103"/>
  <c r="AL26" i="103"/>
  <c r="AK26" i="103"/>
  <c r="AJ26" i="103"/>
  <c r="AI26" i="103"/>
  <c r="AH26" i="103"/>
  <c r="S26" i="103"/>
  <c r="AS25" i="103"/>
  <c r="AR25" i="103"/>
  <c r="AQ25" i="103"/>
  <c r="AP25" i="103"/>
  <c r="AO25" i="103"/>
  <c r="AN25" i="103"/>
  <c r="AM25" i="103"/>
  <c r="AL25" i="103"/>
  <c r="AK25" i="103"/>
  <c r="AJ25" i="103"/>
  <c r="AI25" i="103"/>
  <c r="AH25" i="103"/>
  <c r="S25" i="103"/>
  <c r="AS24" i="103"/>
  <c r="AR24" i="103"/>
  <c r="AQ24" i="103"/>
  <c r="AP24" i="103"/>
  <c r="AO24" i="103"/>
  <c r="AN24" i="103"/>
  <c r="AM24" i="103"/>
  <c r="AL24" i="103"/>
  <c r="AK24" i="103"/>
  <c r="AJ24" i="103"/>
  <c r="AI24" i="103"/>
  <c r="AH24" i="103"/>
  <c r="S24" i="103"/>
  <c r="AS23" i="103"/>
  <c r="AR23" i="103"/>
  <c r="AQ23" i="103"/>
  <c r="AP23" i="103"/>
  <c r="AO23" i="103"/>
  <c r="AN23" i="103"/>
  <c r="AM23" i="103"/>
  <c r="AL23" i="103"/>
  <c r="AK23" i="103"/>
  <c r="AJ23" i="103"/>
  <c r="AI23" i="103"/>
  <c r="AH23" i="103"/>
  <c r="S23" i="103"/>
  <c r="AS22" i="103"/>
  <c r="AR22" i="103"/>
  <c r="AQ22" i="103"/>
  <c r="AP22" i="103"/>
  <c r="AO22" i="103"/>
  <c r="AN22" i="103"/>
  <c r="AM22" i="103"/>
  <c r="AL22" i="103"/>
  <c r="AK22" i="103"/>
  <c r="AJ22" i="103"/>
  <c r="AI22" i="103"/>
  <c r="AH22" i="103"/>
  <c r="S22" i="103"/>
  <c r="AS21" i="103"/>
  <c r="AR21" i="103"/>
  <c r="AQ21" i="103"/>
  <c r="AP21" i="103"/>
  <c r="AO21" i="103"/>
  <c r="AN21" i="103"/>
  <c r="AM21" i="103"/>
  <c r="AL21" i="103"/>
  <c r="AK21" i="103"/>
  <c r="AJ21" i="103"/>
  <c r="AI21" i="103"/>
  <c r="AH21" i="103"/>
  <c r="S21" i="103"/>
  <c r="AS20" i="103"/>
  <c r="AR20" i="103"/>
  <c r="AQ20" i="103"/>
  <c r="AP20" i="103"/>
  <c r="AO20" i="103"/>
  <c r="AN20" i="103"/>
  <c r="AM20" i="103"/>
  <c r="AL20" i="103"/>
  <c r="AK20" i="103"/>
  <c r="AJ20" i="103"/>
  <c r="AI20" i="103"/>
  <c r="AH20" i="103"/>
  <c r="S20" i="103"/>
  <c r="AS19" i="103"/>
  <c r="AR19" i="103"/>
  <c r="AQ19" i="103"/>
  <c r="AP19" i="103"/>
  <c r="AO19" i="103"/>
  <c r="AN19" i="103"/>
  <c r="AM19" i="103"/>
  <c r="AL19" i="103"/>
  <c r="AK19" i="103"/>
  <c r="AJ19" i="103"/>
  <c r="AI19" i="103"/>
  <c r="AH19" i="103"/>
  <c r="S19" i="103"/>
  <c r="AS18" i="103"/>
  <c r="AR18" i="103"/>
  <c r="AQ18" i="103"/>
  <c r="AP18" i="103"/>
  <c r="AO18" i="103"/>
  <c r="AN18" i="103"/>
  <c r="AM18" i="103"/>
  <c r="AL18" i="103"/>
  <c r="AK18" i="103"/>
  <c r="AJ18" i="103"/>
  <c r="AI18" i="103"/>
  <c r="AH18" i="103"/>
  <c r="S18" i="103"/>
  <c r="AS17" i="103"/>
  <c r="AR17" i="103"/>
  <c r="AQ17" i="103"/>
  <c r="AP17" i="103"/>
  <c r="AO17" i="103"/>
  <c r="AN17" i="103"/>
  <c r="AM17" i="103"/>
  <c r="AL17" i="103"/>
  <c r="AK17" i="103"/>
  <c r="AJ17" i="103"/>
  <c r="AI17" i="103"/>
  <c r="AH17" i="103"/>
  <c r="S17" i="103"/>
  <c r="AS16" i="103"/>
  <c r="AR16" i="103"/>
  <c r="AQ16" i="103"/>
  <c r="AP16" i="103"/>
  <c r="AO16" i="103"/>
  <c r="AN16" i="103"/>
  <c r="AM16" i="103"/>
  <c r="AL16" i="103"/>
  <c r="AK16" i="103"/>
  <c r="AJ16" i="103"/>
  <c r="AI16" i="103"/>
  <c r="AH16" i="103"/>
  <c r="S16" i="103"/>
  <c r="AS15" i="103"/>
  <c r="AR15" i="103"/>
  <c r="AQ15" i="103"/>
  <c r="AP15" i="103"/>
  <c r="AO15" i="103"/>
  <c r="AN15" i="103"/>
  <c r="AM15" i="103"/>
  <c r="AL15" i="103"/>
  <c r="AK15" i="103"/>
  <c r="AJ15" i="103"/>
  <c r="AI15" i="103"/>
  <c r="AH15" i="103"/>
  <c r="S15" i="103"/>
  <c r="AS14" i="103"/>
  <c r="AR14" i="103"/>
  <c r="AQ14" i="103"/>
  <c r="AP14" i="103"/>
  <c r="AO14" i="103"/>
  <c r="AN14" i="103"/>
  <c r="AM14" i="103"/>
  <c r="AL14" i="103"/>
  <c r="AK14" i="103"/>
  <c r="AJ14" i="103"/>
  <c r="AI14" i="103"/>
  <c r="AH14" i="103"/>
  <c r="S14" i="103"/>
  <c r="AS13" i="103"/>
  <c r="AR13" i="103"/>
  <c r="AQ13" i="103"/>
  <c r="AP13" i="103"/>
  <c r="AO13" i="103"/>
  <c r="AN13" i="103"/>
  <c r="AM13" i="103"/>
  <c r="AL13" i="103"/>
  <c r="AK13" i="103"/>
  <c r="AJ13" i="103"/>
  <c r="AI13" i="103"/>
  <c r="AH13" i="103"/>
  <c r="S13" i="103"/>
  <c r="AS12" i="103"/>
  <c r="AR12" i="103"/>
  <c r="AQ12" i="103"/>
  <c r="AP12" i="103"/>
  <c r="AO12" i="103"/>
  <c r="AN12" i="103"/>
  <c r="AM12" i="103"/>
  <c r="AL12" i="103"/>
  <c r="AK12" i="103"/>
  <c r="AJ12" i="103"/>
  <c r="AI12" i="103"/>
  <c r="AH12" i="103"/>
  <c r="S12" i="103"/>
  <c r="AS11" i="103"/>
  <c r="AR11" i="103"/>
  <c r="AQ11" i="103"/>
  <c r="AP11" i="103"/>
  <c r="AO11" i="103"/>
  <c r="AN11" i="103"/>
  <c r="AM11" i="103"/>
  <c r="AL11" i="103"/>
  <c r="AK11" i="103"/>
  <c r="AJ11" i="103"/>
  <c r="AI11" i="103"/>
  <c r="AH11" i="103"/>
  <c r="S11" i="103"/>
  <c r="AS10" i="103"/>
  <c r="AR10" i="103"/>
  <c r="AQ10" i="103"/>
  <c r="AP10" i="103"/>
  <c r="AO10" i="103"/>
  <c r="AN10" i="103"/>
  <c r="AM10" i="103"/>
  <c r="AL10" i="103"/>
  <c r="AK10" i="103"/>
  <c r="AJ10" i="103"/>
  <c r="AI10" i="103"/>
  <c r="AH10" i="103"/>
  <c r="S10" i="103"/>
  <c r="AS9" i="103"/>
  <c r="AR9" i="103"/>
  <c r="AQ9" i="103"/>
  <c r="AP9" i="103"/>
  <c r="AO9" i="103"/>
  <c r="AN9" i="103"/>
  <c r="AM9" i="103"/>
  <c r="AL9" i="103"/>
  <c r="AK9" i="103"/>
  <c r="AJ9" i="103"/>
  <c r="AI9" i="103"/>
  <c r="AH9" i="103"/>
  <c r="S9" i="103"/>
  <c r="AS8" i="103"/>
  <c r="AR8" i="103"/>
  <c r="AQ8" i="103"/>
  <c r="AP8" i="103"/>
  <c r="AO8" i="103"/>
  <c r="AN8" i="103"/>
  <c r="AM8" i="103"/>
  <c r="AL8" i="103"/>
  <c r="AK8" i="103"/>
  <c r="AJ8" i="103"/>
  <c r="AI8" i="103"/>
  <c r="AH8" i="103"/>
  <c r="S8" i="103"/>
  <c r="AS7" i="103"/>
  <c r="AR7" i="103"/>
  <c r="AQ7" i="103"/>
  <c r="AP7" i="103"/>
  <c r="AO7" i="103"/>
  <c r="AN7" i="103"/>
  <c r="AM7" i="103"/>
  <c r="AL7" i="103"/>
  <c r="AK7" i="103"/>
  <c r="AJ7" i="103"/>
  <c r="AI7" i="103"/>
  <c r="AH7" i="103"/>
  <c r="S7" i="103"/>
  <c r="AS6" i="103"/>
  <c r="AR6" i="103"/>
  <c r="AQ6" i="103"/>
  <c r="AP6" i="103"/>
  <c r="AO6" i="103"/>
  <c r="AN6" i="103"/>
  <c r="AM6" i="103"/>
  <c r="AL6" i="103"/>
  <c r="AK6" i="103"/>
  <c r="AJ6" i="103"/>
  <c r="AI6" i="103"/>
  <c r="AH6" i="103"/>
  <c r="S6" i="103"/>
  <c r="AS5" i="103"/>
  <c r="AR5" i="103"/>
  <c r="AQ5" i="103"/>
  <c r="AP5" i="103"/>
  <c r="AO5" i="103"/>
  <c r="AN5" i="103"/>
  <c r="AM5" i="103"/>
  <c r="AL5" i="103"/>
  <c r="AK5" i="103"/>
  <c r="AJ5" i="103"/>
  <c r="AI5" i="103"/>
  <c r="AH5" i="103"/>
  <c r="S5" i="103"/>
  <c r="AS4" i="103"/>
  <c r="AR4" i="103"/>
  <c r="AQ4" i="103"/>
  <c r="AP4" i="103"/>
  <c r="AO4" i="103"/>
  <c r="AN4" i="103"/>
  <c r="AM4" i="103"/>
  <c r="AL4" i="103"/>
  <c r="AK4" i="103"/>
  <c r="AJ4" i="103"/>
  <c r="AI4" i="103"/>
  <c r="AH4" i="103"/>
  <c r="S4" i="103"/>
  <c r="AS89" i="102"/>
  <c r="AR89" i="102"/>
  <c r="AQ89" i="102"/>
  <c r="AP89" i="102"/>
  <c r="AO89" i="102"/>
  <c r="AN89" i="102"/>
  <c r="AM89" i="102"/>
  <c r="AL89" i="102"/>
  <c r="AK89" i="102"/>
  <c r="AJ89" i="102"/>
  <c r="AI89" i="102"/>
  <c r="AH89" i="102"/>
  <c r="S89" i="102"/>
  <c r="AS88" i="102"/>
  <c r="AR88" i="102"/>
  <c r="AQ88" i="102"/>
  <c r="AP88" i="102"/>
  <c r="AO88" i="102"/>
  <c r="AN88" i="102"/>
  <c r="AM88" i="102"/>
  <c r="AL88" i="102"/>
  <c r="AK88" i="102"/>
  <c r="AJ88" i="102"/>
  <c r="AI88" i="102"/>
  <c r="AH88" i="102"/>
  <c r="S88" i="102"/>
  <c r="AS87" i="102"/>
  <c r="AR87" i="102"/>
  <c r="AQ87" i="102"/>
  <c r="AP87" i="102"/>
  <c r="AO87" i="102"/>
  <c r="AN87" i="102"/>
  <c r="AM87" i="102"/>
  <c r="AL87" i="102"/>
  <c r="AK87" i="102"/>
  <c r="AJ87" i="102"/>
  <c r="AI87" i="102"/>
  <c r="AH87" i="102"/>
  <c r="S87" i="102"/>
  <c r="AS86" i="102"/>
  <c r="AR86" i="102"/>
  <c r="AQ86" i="102"/>
  <c r="AP86" i="102"/>
  <c r="AO86" i="102"/>
  <c r="AN86" i="102"/>
  <c r="AM86" i="102"/>
  <c r="AL86" i="102"/>
  <c r="AK86" i="102"/>
  <c r="AJ86" i="102"/>
  <c r="AI86" i="102"/>
  <c r="AH86" i="102"/>
  <c r="S86" i="102"/>
  <c r="AS85" i="102"/>
  <c r="AR85" i="102"/>
  <c r="AQ85" i="102"/>
  <c r="AP85" i="102"/>
  <c r="AO85" i="102"/>
  <c r="AN85" i="102"/>
  <c r="AM85" i="102"/>
  <c r="AL85" i="102"/>
  <c r="AK85" i="102"/>
  <c r="AJ85" i="102"/>
  <c r="AI85" i="102"/>
  <c r="AH85" i="102"/>
  <c r="S85" i="102"/>
  <c r="AS84" i="102"/>
  <c r="AR84" i="102"/>
  <c r="AQ84" i="102"/>
  <c r="AP84" i="102"/>
  <c r="AO84" i="102"/>
  <c r="AN84" i="102"/>
  <c r="AM84" i="102"/>
  <c r="AL84" i="102"/>
  <c r="AK84" i="102"/>
  <c r="AJ84" i="102"/>
  <c r="AI84" i="102"/>
  <c r="AH84" i="102"/>
  <c r="S84" i="102"/>
  <c r="AS83" i="102"/>
  <c r="AR83" i="102"/>
  <c r="AQ83" i="102"/>
  <c r="AP83" i="102"/>
  <c r="AO83" i="102"/>
  <c r="AN83" i="102"/>
  <c r="AM83" i="102"/>
  <c r="AL83" i="102"/>
  <c r="AK83" i="102"/>
  <c r="AJ83" i="102"/>
  <c r="AI83" i="102"/>
  <c r="AH83" i="102"/>
  <c r="S83" i="102"/>
  <c r="AS82" i="102"/>
  <c r="AR82" i="102"/>
  <c r="AQ82" i="102"/>
  <c r="AP82" i="102"/>
  <c r="AO82" i="102"/>
  <c r="AN82" i="102"/>
  <c r="AM82" i="102"/>
  <c r="AL82" i="102"/>
  <c r="AK82" i="102"/>
  <c r="AJ82" i="102"/>
  <c r="AI82" i="102"/>
  <c r="AH82" i="102"/>
  <c r="S82" i="102"/>
  <c r="AS81" i="102"/>
  <c r="AR81" i="102"/>
  <c r="AQ81" i="102"/>
  <c r="AP81" i="102"/>
  <c r="AO81" i="102"/>
  <c r="AN81" i="102"/>
  <c r="AM81" i="102"/>
  <c r="AL81" i="102"/>
  <c r="AK81" i="102"/>
  <c r="AJ81" i="102"/>
  <c r="AI81" i="102"/>
  <c r="AH81" i="102"/>
  <c r="S81" i="102"/>
  <c r="AS80" i="102"/>
  <c r="AR80" i="102"/>
  <c r="AQ80" i="102"/>
  <c r="AP80" i="102"/>
  <c r="AO80" i="102"/>
  <c r="AN80" i="102"/>
  <c r="AM80" i="102"/>
  <c r="AL80" i="102"/>
  <c r="AK80" i="102"/>
  <c r="AJ80" i="102"/>
  <c r="AI80" i="102"/>
  <c r="AH80" i="102"/>
  <c r="S80" i="102"/>
  <c r="AS79" i="102"/>
  <c r="AR79" i="102"/>
  <c r="AQ79" i="102"/>
  <c r="AP79" i="102"/>
  <c r="AO79" i="102"/>
  <c r="AN79" i="102"/>
  <c r="AM79" i="102"/>
  <c r="AL79" i="102"/>
  <c r="AK79" i="102"/>
  <c r="AJ79" i="102"/>
  <c r="AI79" i="102"/>
  <c r="AH79" i="102"/>
  <c r="S79" i="102"/>
  <c r="AS78" i="102"/>
  <c r="AR78" i="102"/>
  <c r="AQ78" i="102"/>
  <c r="AP78" i="102"/>
  <c r="AO78" i="102"/>
  <c r="AN78" i="102"/>
  <c r="AM78" i="102"/>
  <c r="AL78" i="102"/>
  <c r="AK78" i="102"/>
  <c r="AJ78" i="102"/>
  <c r="AI78" i="102"/>
  <c r="AH78" i="102"/>
  <c r="S78" i="102"/>
  <c r="AS77" i="102"/>
  <c r="AR77" i="102"/>
  <c r="AQ77" i="102"/>
  <c r="AP77" i="102"/>
  <c r="AO77" i="102"/>
  <c r="AN77" i="102"/>
  <c r="AM77" i="102"/>
  <c r="AL77" i="102"/>
  <c r="AK77" i="102"/>
  <c r="AJ77" i="102"/>
  <c r="AI77" i="102"/>
  <c r="AH77" i="102"/>
  <c r="S77" i="102"/>
  <c r="AS76" i="102"/>
  <c r="AR76" i="102"/>
  <c r="AQ76" i="102"/>
  <c r="AP76" i="102"/>
  <c r="AO76" i="102"/>
  <c r="AN76" i="102"/>
  <c r="AM76" i="102"/>
  <c r="AL76" i="102"/>
  <c r="AK76" i="102"/>
  <c r="AJ76" i="102"/>
  <c r="AI76" i="102"/>
  <c r="AH76" i="102"/>
  <c r="S76" i="102"/>
  <c r="AS75" i="102"/>
  <c r="AR75" i="102"/>
  <c r="AQ75" i="102"/>
  <c r="AP75" i="102"/>
  <c r="AO75" i="102"/>
  <c r="AN75" i="102"/>
  <c r="AM75" i="102"/>
  <c r="AL75" i="102"/>
  <c r="AK75" i="102"/>
  <c r="AJ75" i="102"/>
  <c r="AI75" i="102"/>
  <c r="AH75" i="102"/>
  <c r="S75" i="102"/>
  <c r="AS74" i="102"/>
  <c r="AR74" i="102"/>
  <c r="AQ74" i="102"/>
  <c r="AP74" i="102"/>
  <c r="AO74" i="102"/>
  <c r="AN74" i="102"/>
  <c r="AM74" i="102"/>
  <c r="AL74" i="102"/>
  <c r="AK74" i="102"/>
  <c r="AJ74" i="102"/>
  <c r="AI74" i="102"/>
  <c r="AH74" i="102"/>
  <c r="S74" i="102"/>
  <c r="AS73" i="102"/>
  <c r="AR73" i="102"/>
  <c r="AQ73" i="102"/>
  <c r="AP73" i="102"/>
  <c r="AO73" i="102"/>
  <c r="AN73" i="102"/>
  <c r="AM73" i="102"/>
  <c r="AL73" i="102"/>
  <c r="AK73" i="102"/>
  <c r="AJ73" i="102"/>
  <c r="AI73" i="102"/>
  <c r="AH73" i="102"/>
  <c r="S73" i="102"/>
  <c r="AS72" i="102"/>
  <c r="AR72" i="102"/>
  <c r="AQ72" i="102"/>
  <c r="AP72" i="102"/>
  <c r="AO72" i="102"/>
  <c r="AN72" i="102"/>
  <c r="AM72" i="102"/>
  <c r="AL72" i="102"/>
  <c r="AK72" i="102"/>
  <c r="AJ72" i="102"/>
  <c r="AI72" i="102"/>
  <c r="AH72" i="102"/>
  <c r="S72" i="102"/>
  <c r="AS71" i="102"/>
  <c r="AR71" i="102"/>
  <c r="AQ71" i="102"/>
  <c r="AP71" i="102"/>
  <c r="AO71" i="102"/>
  <c r="AN71" i="102"/>
  <c r="AM71" i="102"/>
  <c r="AL71" i="102"/>
  <c r="AK71" i="102"/>
  <c r="AJ71" i="102"/>
  <c r="AI71" i="102"/>
  <c r="AH71" i="102"/>
  <c r="S71" i="102"/>
  <c r="AS70" i="102"/>
  <c r="AR70" i="102"/>
  <c r="AQ70" i="102"/>
  <c r="AP70" i="102"/>
  <c r="AO70" i="102"/>
  <c r="AN70" i="102"/>
  <c r="AM70" i="102"/>
  <c r="AL70" i="102"/>
  <c r="AK70" i="102"/>
  <c r="AJ70" i="102"/>
  <c r="AI70" i="102"/>
  <c r="AH70" i="102"/>
  <c r="S70" i="102"/>
  <c r="AS69" i="102"/>
  <c r="AR69" i="102"/>
  <c r="AQ69" i="102"/>
  <c r="AP69" i="102"/>
  <c r="AO69" i="102"/>
  <c r="AN69" i="102"/>
  <c r="AM69" i="102"/>
  <c r="AL69" i="102"/>
  <c r="AK69" i="102"/>
  <c r="AJ69" i="102"/>
  <c r="AI69" i="102"/>
  <c r="AH69" i="102"/>
  <c r="S69" i="102"/>
  <c r="AS68" i="102"/>
  <c r="AR68" i="102"/>
  <c r="AQ68" i="102"/>
  <c r="AP68" i="102"/>
  <c r="AO68" i="102"/>
  <c r="AN68" i="102"/>
  <c r="AM68" i="102"/>
  <c r="AL68" i="102"/>
  <c r="AK68" i="102"/>
  <c r="AJ68" i="102"/>
  <c r="AI68" i="102"/>
  <c r="AH68" i="102"/>
  <c r="S68" i="102"/>
  <c r="AS67" i="102"/>
  <c r="AR67" i="102"/>
  <c r="AQ67" i="102"/>
  <c r="AP67" i="102"/>
  <c r="AO67" i="102"/>
  <c r="AN67" i="102"/>
  <c r="AM67" i="102"/>
  <c r="AL67" i="102"/>
  <c r="AK67" i="102"/>
  <c r="AJ67" i="102"/>
  <c r="AI67" i="102"/>
  <c r="AH67" i="102"/>
  <c r="S67" i="102"/>
  <c r="AS66" i="102"/>
  <c r="AR66" i="102"/>
  <c r="AQ66" i="102"/>
  <c r="AP66" i="102"/>
  <c r="AO66" i="102"/>
  <c r="AN66" i="102"/>
  <c r="AM66" i="102"/>
  <c r="AL66" i="102"/>
  <c r="AK66" i="102"/>
  <c r="AJ66" i="102"/>
  <c r="AI66" i="102"/>
  <c r="AH66" i="102"/>
  <c r="S66" i="102"/>
  <c r="AS65" i="102"/>
  <c r="AR65" i="102"/>
  <c r="AQ65" i="102"/>
  <c r="AP65" i="102"/>
  <c r="AO65" i="102"/>
  <c r="AN65" i="102"/>
  <c r="AM65" i="102"/>
  <c r="AL65" i="102"/>
  <c r="AK65" i="102"/>
  <c r="AJ65" i="102"/>
  <c r="AI65" i="102"/>
  <c r="AH65" i="102"/>
  <c r="S65" i="102"/>
  <c r="AS64" i="102"/>
  <c r="AR64" i="102"/>
  <c r="AQ64" i="102"/>
  <c r="AP64" i="102"/>
  <c r="AO64" i="102"/>
  <c r="AN64" i="102"/>
  <c r="AM64" i="102"/>
  <c r="AL64" i="102"/>
  <c r="AK64" i="102"/>
  <c r="AJ64" i="102"/>
  <c r="AI64" i="102"/>
  <c r="AH64" i="102"/>
  <c r="S64" i="102"/>
  <c r="AS63" i="102"/>
  <c r="AR63" i="102"/>
  <c r="AQ63" i="102"/>
  <c r="AP63" i="102"/>
  <c r="AO63" i="102"/>
  <c r="AN63" i="102"/>
  <c r="AM63" i="102"/>
  <c r="AL63" i="102"/>
  <c r="AK63" i="102"/>
  <c r="AJ63" i="102"/>
  <c r="AI63" i="102"/>
  <c r="AH63" i="102"/>
  <c r="S63" i="102"/>
  <c r="AS62" i="102"/>
  <c r="AR62" i="102"/>
  <c r="AQ62" i="102"/>
  <c r="AP62" i="102"/>
  <c r="AO62" i="102"/>
  <c r="AN62" i="102"/>
  <c r="AM62" i="102"/>
  <c r="AL62" i="102"/>
  <c r="AK62" i="102"/>
  <c r="AJ62" i="102"/>
  <c r="AI62" i="102"/>
  <c r="AH62" i="102"/>
  <c r="S62" i="102"/>
  <c r="AS61" i="102"/>
  <c r="AR61" i="102"/>
  <c r="AQ61" i="102"/>
  <c r="AP61" i="102"/>
  <c r="AO61" i="102"/>
  <c r="AN61" i="102"/>
  <c r="AM61" i="102"/>
  <c r="AL61" i="102"/>
  <c r="AK61" i="102"/>
  <c r="AJ61" i="102"/>
  <c r="AI61" i="102"/>
  <c r="AH61" i="102"/>
  <c r="S61" i="102"/>
  <c r="AS60" i="102"/>
  <c r="AR60" i="102"/>
  <c r="AQ60" i="102"/>
  <c r="AP60" i="102"/>
  <c r="AO60" i="102"/>
  <c r="AN60" i="102"/>
  <c r="AM60" i="102"/>
  <c r="AL60" i="102"/>
  <c r="AK60" i="102"/>
  <c r="AJ60" i="102"/>
  <c r="AI60" i="102"/>
  <c r="AH60" i="102"/>
  <c r="S60" i="102"/>
  <c r="AS59" i="102"/>
  <c r="AR59" i="102"/>
  <c r="AQ59" i="102"/>
  <c r="AP59" i="102"/>
  <c r="AO59" i="102"/>
  <c r="AN59" i="102"/>
  <c r="AM59" i="102"/>
  <c r="AL59" i="102"/>
  <c r="AK59" i="102"/>
  <c r="AJ59" i="102"/>
  <c r="AI59" i="102"/>
  <c r="AH59" i="102"/>
  <c r="S59" i="102"/>
  <c r="AS58" i="102"/>
  <c r="AR58" i="102"/>
  <c r="AQ58" i="102"/>
  <c r="AP58" i="102"/>
  <c r="AO58" i="102"/>
  <c r="AN58" i="102"/>
  <c r="AM58" i="102"/>
  <c r="AL58" i="102"/>
  <c r="AK58" i="102"/>
  <c r="AJ58" i="102"/>
  <c r="AI58" i="102"/>
  <c r="AH58" i="102"/>
  <c r="S58" i="102"/>
  <c r="AS57" i="102"/>
  <c r="AR57" i="102"/>
  <c r="AQ57" i="102"/>
  <c r="AP57" i="102"/>
  <c r="AO57" i="102"/>
  <c r="AN57" i="102"/>
  <c r="AM57" i="102"/>
  <c r="AL57" i="102"/>
  <c r="AK57" i="102"/>
  <c r="AJ57" i="102"/>
  <c r="AI57" i="102"/>
  <c r="AH57" i="102"/>
  <c r="S57" i="102"/>
  <c r="AS56" i="102"/>
  <c r="AR56" i="102"/>
  <c r="AQ56" i="102"/>
  <c r="AP56" i="102"/>
  <c r="AO56" i="102"/>
  <c r="AN56" i="102"/>
  <c r="AM56" i="102"/>
  <c r="AL56" i="102"/>
  <c r="AK56" i="102"/>
  <c r="AJ56" i="102"/>
  <c r="AI56" i="102"/>
  <c r="AH56" i="102"/>
  <c r="S56" i="102"/>
  <c r="AS55" i="102"/>
  <c r="AR55" i="102"/>
  <c r="AQ55" i="102"/>
  <c r="AP55" i="102"/>
  <c r="AO55" i="102"/>
  <c r="AN55" i="102"/>
  <c r="AM55" i="102"/>
  <c r="AL55" i="102"/>
  <c r="AK55" i="102"/>
  <c r="AJ55" i="102"/>
  <c r="AI55" i="102"/>
  <c r="AH55" i="102"/>
  <c r="S55" i="102"/>
  <c r="AS54" i="102"/>
  <c r="AR54" i="102"/>
  <c r="AQ54" i="102"/>
  <c r="AP54" i="102"/>
  <c r="AO54" i="102"/>
  <c r="AN54" i="102"/>
  <c r="AM54" i="102"/>
  <c r="AL54" i="102"/>
  <c r="AK54" i="102"/>
  <c r="AJ54" i="102"/>
  <c r="AI54" i="102"/>
  <c r="AH54" i="102"/>
  <c r="S54" i="102"/>
  <c r="AS53" i="102"/>
  <c r="AR53" i="102"/>
  <c r="AQ53" i="102"/>
  <c r="AP53" i="102"/>
  <c r="AO53" i="102"/>
  <c r="AN53" i="102"/>
  <c r="AM53" i="102"/>
  <c r="AL53" i="102"/>
  <c r="AK53" i="102"/>
  <c r="AJ53" i="102"/>
  <c r="AI53" i="102"/>
  <c r="AH53" i="102"/>
  <c r="S53" i="102"/>
  <c r="AS52" i="102"/>
  <c r="AR52" i="102"/>
  <c r="AQ52" i="102"/>
  <c r="AP52" i="102"/>
  <c r="AO52" i="102"/>
  <c r="AN52" i="102"/>
  <c r="AM52" i="102"/>
  <c r="AL52" i="102"/>
  <c r="AK52" i="102"/>
  <c r="AJ52" i="102"/>
  <c r="AI52" i="102"/>
  <c r="AH52" i="102"/>
  <c r="S52" i="102"/>
  <c r="AS51" i="102"/>
  <c r="AR51" i="102"/>
  <c r="AQ51" i="102"/>
  <c r="AP51" i="102"/>
  <c r="AO51" i="102"/>
  <c r="AN51" i="102"/>
  <c r="AM51" i="102"/>
  <c r="AL51" i="102"/>
  <c r="AK51" i="102"/>
  <c r="AJ51" i="102"/>
  <c r="AI51" i="102"/>
  <c r="AH51" i="102"/>
  <c r="S51" i="102"/>
  <c r="AS50" i="102"/>
  <c r="AR50" i="102"/>
  <c r="AQ50" i="102"/>
  <c r="AP50" i="102"/>
  <c r="AO50" i="102"/>
  <c r="AN50" i="102"/>
  <c r="AM50" i="102"/>
  <c r="AL50" i="102"/>
  <c r="AK50" i="102"/>
  <c r="AJ50" i="102"/>
  <c r="AI50" i="102"/>
  <c r="AH50" i="102"/>
  <c r="S50" i="102"/>
  <c r="AS49" i="102"/>
  <c r="AR49" i="102"/>
  <c r="AQ49" i="102"/>
  <c r="AP49" i="102"/>
  <c r="AO49" i="102"/>
  <c r="AN49" i="102"/>
  <c r="AM49" i="102"/>
  <c r="AL49" i="102"/>
  <c r="AK49" i="102"/>
  <c r="AJ49" i="102"/>
  <c r="AI49" i="102"/>
  <c r="AH49" i="102"/>
  <c r="S49" i="102"/>
  <c r="AS48" i="102"/>
  <c r="AR48" i="102"/>
  <c r="AQ48" i="102"/>
  <c r="AP48" i="102"/>
  <c r="AO48" i="102"/>
  <c r="AN48" i="102"/>
  <c r="AM48" i="102"/>
  <c r="AL48" i="102"/>
  <c r="AK48" i="102"/>
  <c r="AJ48" i="102"/>
  <c r="AI48" i="102"/>
  <c r="AH48" i="102"/>
  <c r="S48" i="102"/>
  <c r="AS47" i="102"/>
  <c r="AR47" i="102"/>
  <c r="AQ47" i="102"/>
  <c r="AP47" i="102"/>
  <c r="AO47" i="102"/>
  <c r="AN47" i="102"/>
  <c r="AM47" i="102"/>
  <c r="AL47" i="102"/>
  <c r="AK47" i="102"/>
  <c r="AJ47" i="102"/>
  <c r="AI47" i="102"/>
  <c r="AH47" i="102"/>
  <c r="S47" i="102"/>
  <c r="AS46" i="102"/>
  <c r="AR46" i="102"/>
  <c r="AQ46" i="102"/>
  <c r="AP46" i="102"/>
  <c r="AO46" i="102"/>
  <c r="AN46" i="102"/>
  <c r="AM46" i="102"/>
  <c r="AL46" i="102"/>
  <c r="AK46" i="102"/>
  <c r="AJ46" i="102"/>
  <c r="AI46" i="102"/>
  <c r="AH46" i="102"/>
  <c r="S46" i="102"/>
  <c r="AS45" i="102"/>
  <c r="AR45" i="102"/>
  <c r="AQ45" i="102"/>
  <c r="AP45" i="102"/>
  <c r="AO45" i="102"/>
  <c r="AN45" i="102"/>
  <c r="AM45" i="102"/>
  <c r="AL45" i="102"/>
  <c r="AK45" i="102"/>
  <c r="AJ45" i="102"/>
  <c r="AI45" i="102"/>
  <c r="AH45" i="102"/>
  <c r="S45" i="102"/>
  <c r="AS44" i="102"/>
  <c r="AR44" i="102"/>
  <c r="AQ44" i="102"/>
  <c r="AP44" i="102"/>
  <c r="AO44" i="102"/>
  <c r="AN44" i="102"/>
  <c r="AM44" i="102"/>
  <c r="AL44" i="102"/>
  <c r="AK44" i="102"/>
  <c r="AJ44" i="102"/>
  <c r="AI44" i="102"/>
  <c r="AH44" i="102"/>
  <c r="S44" i="102"/>
  <c r="AS43" i="102"/>
  <c r="AR43" i="102"/>
  <c r="AQ43" i="102"/>
  <c r="AP43" i="102"/>
  <c r="AO43" i="102"/>
  <c r="AN43" i="102"/>
  <c r="AM43" i="102"/>
  <c r="AL43" i="102"/>
  <c r="AK43" i="102"/>
  <c r="AJ43" i="102"/>
  <c r="AI43" i="102"/>
  <c r="AH43" i="102"/>
  <c r="S43" i="102"/>
  <c r="AS42" i="102"/>
  <c r="AR42" i="102"/>
  <c r="AQ42" i="102"/>
  <c r="AP42" i="102"/>
  <c r="AO42" i="102"/>
  <c r="AN42" i="102"/>
  <c r="AM42" i="102"/>
  <c r="AL42" i="102"/>
  <c r="AK42" i="102"/>
  <c r="AJ42" i="102"/>
  <c r="AI42" i="102"/>
  <c r="AH42" i="102"/>
  <c r="S42" i="102"/>
  <c r="AS41" i="102"/>
  <c r="AR41" i="102"/>
  <c r="AQ41" i="102"/>
  <c r="AP41" i="102"/>
  <c r="AO41" i="102"/>
  <c r="AN41" i="102"/>
  <c r="AM41" i="102"/>
  <c r="AL41" i="102"/>
  <c r="AK41" i="102"/>
  <c r="AJ41" i="102"/>
  <c r="AI41" i="102"/>
  <c r="AH41" i="102"/>
  <c r="S41" i="102"/>
  <c r="AS40" i="102"/>
  <c r="AR40" i="102"/>
  <c r="AQ40" i="102"/>
  <c r="AP40" i="102"/>
  <c r="AO40" i="102"/>
  <c r="AN40" i="102"/>
  <c r="AM40" i="102"/>
  <c r="AL40" i="102"/>
  <c r="AK40" i="102"/>
  <c r="AJ40" i="102"/>
  <c r="AI40" i="102"/>
  <c r="AH40" i="102"/>
  <c r="S40" i="102"/>
  <c r="AS39" i="102"/>
  <c r="AR39" i="102"/>
  <c r="AQ39" i="102"/>
  <c r="AP39" i="102"/>
  <c r="AO39" i="102"/>
  <c r="AN39" i="102"/>
  <c r="AM39" i="102"/>
  <c r="AL39" i="102"/>
  <c r="AK39" i="102"/>
  <c r="AJ39" i="102"/>
  <c r="AI39" i="102"/>
  <c r="AH39" i="102"/>
  <c r="S39" i="102"/>
  <c r="AS38" i="102"/>
  <c r="AR38" i="102"/>
  <c r="AQ38" i="102"/>
  <c r="AP38" i="102"/>
  <c r="AO38" i="102"/>
  <c r="AN38" i="102"/>
  <c r="AM38" i="102"/>
  <c r="AL38" i="102"/>
  <c r="AK38" i="102"/>
  <c r="AJ38" i="102"/>
  <c r="AI38" i="102"/>
  <c r="AH38" i="102"/>
  <c r="S38" i="102"/>
  <c r="AS37" i="102"/>
  <c r="AR37" i="102"/>
  <c r="AQ37" i="102"/>
  <c r="AP37" i="102"/>
  <c r="AO37" i="102"/>
  <c r="AN37" i="102"/>
  <c r="AM37" i="102"/>
  <c r="AL37" i="102"/>
  <c r="AK37" i="102"/>
  <c r="AJ37" i="102"/>
  <c r="AI37" i="102"/>
  <c r="AH37" i="102"/>
  <c r="S37" i="102"/>
  <c r="AS36" i="102"/>
  <c r="AR36" i="102"/>
  <c r="AQ36" i="102"/>
  <c r="AP36" i="102"/>
  <c r="AO36" i="102"/>
  <c r="AN36" i="102"/>
  <c r="AM36" i="102"/>
  <c r="AL36" i="102"/>
  <c r="AK36" i="102"/>
  <c r="AJ36" i="102"/>
  <c r="AI36" i="102"/>
  <c r="AH36" i="102"/>
  <c r="S36" i="102"/>
  <c r="AS35" i="102"/>
  <c r="AR35" i="102"/>
  <c r="AQ35" i="102"/>
  <c r="AP35" i="102"/>
  <c r="AO35" i="102"/>
  <c r="AN35" i="102"/>
  <c r="AM35" i="102"/>
  <c r="AL35" i="102"/>
  <c r="AK35" i="102"/>
  <c r="AJ35" i="102"/>
  <c r="AI35" i="102"/>
  <c r="AH35" i="102"/>
  <c r="S35" i="102"/>
  <c r="AS34" i="102"/>
  <c r="AR34" i="102"/>
  <c r="AQ34" i="102"/>
  <c r="AP34" i="102"/>
  <c r="AO34" i="102"/>
  <c r="AN34" i="102"/>
  <c r="AM34" i="102"/>
  <c r="AL34" i="102"/>
  <c r="AK34" i="102"/>
  <c r="AJ34" i="102"/>
  <c r="AI34" i="102"/>
  <c r="AH34" i="102"/>
  <c r="S34" i="102"/>
  <c r="AS33" i="102"/>
  <c r="AR33" i="102"/>
  <c r="AQ33" i="102"/>
  <c r="AP33" i="102"/>
  <c r="AO33" i="102"/>
  <c r="AN33" i="102"/>
  <c r="AM33" i="102"/>
  <c r="AL33" i="102"/>
  <c r="AK33" i="102"/>
  <c r="AJ33" i="102"/>
  <c r="AI33" i="102"/>
  <c r="AH33" i="102"/>
  <c r="S33" i="102"/>
  <c r="AS32" i="102"/>
  <c r="AR32" i="102"/>
  <c r="AQ32" i="102"/>
  <c r="AP32" i="102"/>
  <c r="AO32" i="102"/>
  <c r="AN32" i="102"/>
  <c r="AM32" i="102"/>
  <c r="AL32" i="102"/>
  <c r="AK32" i="102"/>
  <c r="AJ32" i="102"/>
  <c r="AI32" i="102"/>
  <c r="AH32" i="102"/>
  <c r="S32" i="102"/>
  <c r="AS31" i="102"/>
  <c r="AR31" i="102"/>
  <c r="AQ31" i="102"/>
  <c r="AP31" i="102"/>
  <c r="AO31" i="102"/>
  <c r="AN31" i="102"/>
  <c r="AM31" i="102"/>
  <c r="AL31" i="102"/>
  <c r="AK31" i="102"/>
  <c r="AJ31" i="102"/>
  <c r="AI31" i="102"/>
  <c r="AH31" i="102"/>
  <c r="S31" i="102"/>
  <c r="AS30" i="102"/>
  <c r="AR30" i="102"/>
  <c r="AQ30" i="102"/>
  <c r="AP30" i="102"/>
  <c r="AO30" i="102"/>
  <c r="AN30" i="102"/>
  <c r="AM30" i="102"/>
  <c r="AL30" i="102"/>
  <c r="AK30" i="102"/>
  <c r="AJ30" i="102"/>
  <c r="AI30" i="102"/>
  <c r="AH30" i="102"/>
  <c r="S30" i="102"/>
  <c r="AS29" i="102"/>
  <c r="AR29" i="102"/>
  <c r="AQ29" i="102"/>
  <c r="AP29" i="102"/>
  <c r="AO29" i="102"/>
  <c r="AN29" i="102"/>
  <c r="AM29" i="102"/>
  <c r="AL29" i="102"/>
  <c r="AK29" i="102"/>
  <c r="AJ29" i="102"/>
  <c r="AI29" i="102"/>
  <c r="AH29" i="102"/>
  <c r="S29" i="102"/>
  <c r="AS28" i="102"/>
  <c r="AR28" i="102"/>
  <c r="AQ28" i="102"/>
  <c r="AP28" i="102"/>
  <c r="AO28" i="102"/>
  <c r="AN28" i="102"/>
  <c r="AM28" i="102"/>
  <c r="AL28" i="102"/>
  <c r="AK28" i="102"/>
  <c r="AJ28" i="102"/>
  <c r="AI28" i="102"/>
  <c r="AH28" i="102"/>
  <c r="S28" i="102"/>
  <c r="AS27" i="102"/>
  <c r="AR27" i="102"/>
  <c r="AQ27" i="102"/>
  <c r="AP27" i="102"/>
  <c r="AO27" i="102"/>
  <c r="AN27" i="102"/>
  <c r="AM27" i="102"/>
  <c r="AL27" i="102"/>
  <c r="AK27" i="102"/>
  <c r="AJ27" i="102"/>
  <c r="AI27" i="102"/>
  <c r="AH27" i="102"/>
  <c r="S27" i="102"/>
  <c r="AS26" i="102"/>
  <c r="AR26" i="102"/>
  <c r="AQ26" i="102"/>
  <c r="AP26" i="102"/>
  <c r="AO26" i="102"/>
  <c r="AN26" i="102"/>
  <c r="AM26" i="102"/>
  <c r="AL26" i="102"/>
  <c r="AK26" i="102"/>
  <c r="AJ26" i="102"/>
  <c r="AI26" i="102"/>
  <c r="AH26" i="102"/>
  <c r="S26" i="102"/>
  <c r="AS25" i="102"/>
  <c r="AR25" i="102"/>
  <c r="AQ25" i="102"/>
  <c r="AP25" i="102"/>
  <c r="AO25" i="102"/>
  <c r="AN25" i="102"/>
  <c r="AM25" i="102"/>
  <c r="AL25" i="102"/>
  <c r="AK25" i="102"/>
  <c r="AJ25" i="102"/>
  <c r="AI25" i="102"/>
  <c r="AH25" i="102"/>
  <c r="S25" i="102"/>
  <c r="AS24" i="102"/>
  <c r="AR24" i="102"/>
  <c r="AQ24" i="102"/>
  <c r="AP24" i="102"/>
  <c r="AO24" i="102"/>
  <c r="AN24" i="102"/>
  <c r="AM24" i="102"/>
  <c r="AL24" i="102"/>
  <c r="AK24" i="102"/>
  <c r="AJ24" i="102"/>
  <c r="AI24" i="102"/>
  <c r="AH24" i="102"/>
  <c r="S24" i="102"/>
  <c r="AS23" i="102"/>
  <c r="AR23" i="102"/>
  <c r="AQ23" i="102"/>
  <c r="AP23" i="102"/>
  <c r="AO23" i="102"/>
  <c r="AN23" i="102"/>
  <c r="AM23" i="102"/>
  <c r="AL23" i="102"/>
  <c r="AK23" i="102"/>
  <c r="AJ23" i="102"/>
  <c r="AI23" i="102"/>
  <c r="AH23" i="102"/>
  <c r="S23" i="102"/>
  <c r="AS22" i="102"/>
  <c r="AR22" i="102"/>
  <c r="AQ22" i="102"/>
  <c r="AP22" i="102"/>
  <c r="AO22" i="102"/>
  <c r="AN22" i="102"/>
  <c r="AM22" i="102"/>
  <c r="AL22" i="102"/>
  <c r="AK22" i="102"/>
  <c r="AJ22" i="102"/>
  <c r="AI22" i="102"/>
  <c r="AH22" i="102"/>
  <c r="S22" i="102"/>
  <c r="S21" i="102"/>
  <c r="S20" i="102"/>
  <c r="S19" i="102"/>
  <c r="S18" i="102"/>
  <c r="S17" i="102"/>
  <c r="S16" i="102"/>
  <c r="S15" i="102"/>
  <c r="S14" i="102"/>
  <c r="S13" i="102"/>
  <c r="S12" i="102"/>
  <c r="S11" i="102"/>
  <c r="S10" i="102"/>
  <c r="S9" i="102"/>
  <c r="S8" i="102"/>
  <c r="S7" i="102"/>
  <c r="S6" i="102"/>
  <c r="S5" i="102"/>
  <c r="AS4" i="102"/>
  <c r="AR4" i="102"/>
  <c r="AQ4" i="102"/>
  <c r="AP4" i="102"/>
  <c r="AO4" i="102"/>
  <c r="AN4" i="102"/>
  <c r="AM4" i="102"/>
  <c r="AL4" i="102"/>
  <c r="AK4" i="102"/>
  <c r="AJ4" i="102"/>
  <c r="AI4" i="102"/>
  <c r="AH4" i="102"/>
  <c r="S4" i="102"/>
  <c r="AS89" i="101"/>
  <c r="AR89" i="101"/>
  <c r="AQ89" i="101"/>
  <c r="AP89" i="101"/>
  <c r="AO89" i="101"/>
  <c r="AN89" i="101"/>
  <c r="AM89" i="101"/>
  <c r="AL89" i="101"/>
  <c r="AK89" i="101"/>
  <c r="AJ89" i="101"/>
  <c r="AI89" i="101"/>
  <c r="AH89" i="101"/>
  <c r="S89" i="101"/>
  <c r="AS88" i="101"/>
  <c r="AR88" i="101"/>
  <c r="AQ88" i="101"/>
  <c r="AP88" i="101"/>
  <c r="AO88" i="101"/>
  <c r="AN88" i="101"/>
  <c r="AM88" i="101"/>
  <c r="AL88" i="101"/>
  <c r="AK88" i="101"/>
  <c r="AJ88" i="101"/>
  <c r="AI88" i="101"/>
  <c r="AH88" i="101"/>
  <c r="S88" i="101"/>
  <c r="AS87" i="101"/>
  <c r="AR87" i="101"/>
  <c r="AQ87" i="101"/>
  <c r="AP87" i="101"/>
  <c r="AO87" i="101"/>
  <c r="AN87" i="101"/>
  <c r="AM87" i="101"/>
  <c r="AL87" i="101"/>
  <c r="AK87" i="101"/>
  <c r="AJ87" i="101"/>
  <c r="AI87" i="101"/>
  <c r="AH87" i="101"/>
  <c r="S87" i="101"/>
  <c r="AS86" i="101"/>
  <c r="AR86" i="101"/>
  <c r="AQ86" i="101"/>
  <c r="AP86" i="101"/>
  <c r="AO86" i="101"/>
  <c r="AN86" i="101"/>
  <c r="AM86" i="101"/>
  <c r="AL86" i="101"/>
  <c r="AK86" i="101"/>
  <c r="AJ86" i="101"/>
  <c r="AI86" i="101"/>
  <c r="AH86" i="101"/>
  <c r="S86" i="101"/>
  <c r="AS85" i="101"/>
  <c r="AR85" i="101"/>
  <c r="AQ85" i="101"/>
  <c r="AP85" i="101"/>
  <c r="AO85" i="101"/>
  <c r="AN85" i="101"/>
  <c r="AM85" i="101"/>
  <c r="AL85" i="101"/>
  <c r="AK85" i="101"/>
  <c r="AJ85" i="101"/>
  <c r="AI85" i="101"/>
  <c r="AH85" i="101"/>
  <c r="S85" i="101"/>
  <c r="AS84" i="101"/>
  <c r="AR84" i="101"/>
  <c r="AQ84" i="101"/>
  <c r="AP84" i="101"/>
  <c r="AO84" i="101"/>
  <c r="AN84" i="101"/>
  <c r="AM84" i="101"/>
  <c r="AL84" i="101"/>
  <c r="AK84" i="101"/>
  <c r="AJ84" i="101"/>
  <c r="AI84" i="101"/>
  <c r="AH84" i="101"/>
  <c r="S84" i="101"/>
  <c r="AS83" i="101"/>
  <c r="AR83" i="101"/>
  <c r="AQ83" i="101"/>
  <c r="AP83" i="101"/>
  <c r="AO83" i="101"/>
  <c r="AN83" i="101"/>
  <c r="AM83" i="101"/>
  <c r="AL83" i="101"/>
  <c r="AK83" i="101"/>
  <c r="AJ83" i="101"/>
  <c r="AI83" i="101"/>
  <c r="AH83" i="101"/>
  <c r="S83" i="101"/>
  <c r="AS82" i="101"/>
  <c r="AR82" i="101"/>
  <c r="AQ82" i="101"/>
  <c r="AP82" i="101"/>
  <c r="AO82" i="101"/>
  <c r="AN82" i="101"/>
  <c r="AM82" i="101"/>
  <c r="AL82" i="101"/>
  <c r="AK82" i="101"/>
  <c r="AJ82" i="101"/>
  <c r="AI82" i="101"/>
  <c r="AH82" i="101"/>
  <c r="S82" i="101"/>
  <c r="AS81" i="101"/>
  <c r="AR81" i="101"/>
  <c r="AQ81" i="101"/>
  <c r="AP81" i="101"/>
  <c r="AO81" i="101"/>
  <c r="AN81" i="101"/>
  <c r="AM81" i="101"/>
  <c r="AL81" i="101"/>
  <c r="AK81" i="101"/>
  <c r="AJ81" i="101"/>
  <c r="AI81" i="101"/>
  <c r="AH81" i="101"/>
  <c r="S81" i="101"/>
  <c r="AS80" i="101"/>
  <c r="AR80" i="101"/>
  <c r="AQ80" i="101"/>
  <c r="AP80" i="101"/>
  <c r="AO80" i="101"/>
  <c r="AN80" i="101"/>
  <c r="AM80" i="101"/>
  <c r="AL80" i="101"/>
  <c r="AK80" i="101"/>
  <c r="AJ80" i="101"/>
  <c r="AI80" i="101"/>
  <c r="AH80" i="101"/>
  <c r="S80" i="101"/>
  <c r="AS79" i="101"/>
  <c r="AR79" i="101"/>
  <c r="AQ79" i="101"/>
  <c r="AP79" i="101"/>
  <c r="AO79" i="101"/>
  <c r="AN79" i="101"/>
  <c r="AM79" i="101"/>
  <c r="AL79" i="101"/>
  <c r="AK79" i="101"/>
  <c r="AJ79" i="101"/>
  <c r="AI79" i="101"/>
  <c r="AH79" i="101"/>
  <c r="S79" i="101"/>
  <c r="AS78" i="101"/>
  <c r="AR78" i="101"/>
  <c r="AQ78" i="101"/>
  <c r="AP78" i="101"/>
  <c r="AO78" i="101"/>
  <c r="AN78" i="101"/>
  <c r="AM78" i="101"/>
  <c r="AL78" i="101"/>
  <c r="AK78" i="101"/>
  <c r="AJ78" i="101"/>
  <c r="AI78" i="101"/>
  <c r="AH78" i="101"/>
  <c r="S78" i="101"/>
  <c r="AS77" i="101"/>
  <c r="AR77" i="101"/>
  <c r="AQ77" i="101"/>
  <c r="AP77" i="101"/>
  <c r="AO77" i="101"/>
  <c r="AN77" i="101"/>
  <c r="AM77" i="101"/>
  <c r="AL77" i="101"/>
  <c r="AK77" i="101"/>
  <c r="AJ77" i="101"/>
  <c r="AI77" i="101"/>
  <c r="AH77" i="101"/>
  <c r="S77" i="101"/>
  <c r="AS76" i="101"/>
  <c r="AR76" i="101"/>
  <c r="AQ76" i="101"/>
  <c r="AP76" i="101"/>
  <c r="AO76" i="101"/>
  <c r="AN76" i="101"/>
  <c r="AM76" i="101"/>
  <c r="AL76" i="101"/>
  <c r="AK76" i="101"/>
  <c r="AJ76" i="101"/>
  <c r="AI76" i="101"/>
  <c r="AH76" i="101"/>
  <c r="S76" i="101"/>
  <c r="AS75" i="101"/>
  <c r="AR75" i="101"/>
  <c r="AQ75" i="101"/>
  <c r="AP75" i="101"/>
  <c r="AO75" i="101"/>
  <c r="AN75" i="101"/>
  <c r="AM75" i="101"/>
  <c r="AL75" i="101"/>
  <c r="AK75" i="101"/>
  <c r="AJ75" i="101"/>
  <c r="AI75" i="101"/>
  <c r="AH75" i="101"/>
  <c r="S75" i="101"/>
  <c r="AS74" i="101"/>
  <c r="AR74" i="101"/>
  <c r="AQ74" i="101"/>
  <c r="AP74" i="101"/>
  <c r="AO74" i="101"/>
  <c r="AN74" i="101"/>
  <c r="AM74" i="101"/>
  <c r="AL74" i="101"/>
  <c r="AK74" i="101"/>
  <c r="AJ74" i="101"/>
  <c r="AI74" i="101"/>
  <c r="AH74" i="101"/>
  <c r="S74" i="101"/>
  <c r="AS73" i="101"/>
  <c r="AR73" i="101"/>
  <c r="AQ73" i="101"/>
  <c r="AP73" i="101"/>
  <c r="AO73" i="101"/>
  <c r="AN73" i="101"/>
  <c r="AM73" i="101"/>
  <c r="AL73" i="101"/>
  <c r="AK73" i="101"/>
  <c r="AJ73" i="101"/>
  <c r="AI73" i="101"/>
  <c r="AH73" i="101"/>
  <c r="S73" i="101"/>
  <c r="AS72" i="101"/>
  <c r="AR72" i="101"/>
  <c r="AQ72" i="101"/>
  <c r="AP72" i="101"/>
  <c r="AO72" i="101"/>
  <c r="AN72" i="101"/>
  <c r="AM72" i="101"/>
  <c r="AL72" i="101"/>
  <c r="AK72" i="101"/>
  <c r="AJ72" i="101"/>
  <c r="AI72" i="101"/>
  <c r="AH72" i="101"/>
  <c r="S72" i="101"/>
  <c r="AS71" i="101"/>
  <c r="AR71" i="101"/>
  <c r="AQ71" i="101"/>
  <c r="AP71" i="101"/>
  <c r="AO71" i="101"/>
  <c r="AN71" i="101"/>
  <c r="AM71" i="101"/>
  <c r="AL71" i="101"/>
  <c r="AK71" i="101"/>
  <c r="AJ71" i="101"/>
  <c r="AI71" i="101"/>
  <c r="AH71" i="101"/>
  <c r="S71" i="101"/>
  <c r="AS70" i="101"/>
  <c r="AR70" i="101"/>
  <c r="AQ70" i="101"/>
  <c r="AP70" i="101"/>
  <c r="AO70" i="101"/>
  <c r="AN70" i="101"/>
  <c r="AM70" i="101"/>
  <c r="AL70" i="101"/>
  <c r="AK70" i="101"/>
  <c r="AJ70" i="101"/>
  <c r="AI70" i="101"/>
  <c r="AH70" i="101"/>
  <c r="S70" i="101"/>
  <c r="AS69" i="101"/>
  <c r="AR69" i="101"/>
  <c r="AQ69" i="101"/>
  <c r="AP69" i="101"/>
  <c r="AO69" i="101"/>
  <c r="AN69" i="101"/>
  <c r="AM69" i="101"/>
  <c r="AL69" i="101"/>
  <c r="AK69" i="101"/>
  <c r="AJ69" i="101"/>
  <c r="AI69" i="101"/>
  <c r="AH69" i="101"/>
  <c r="S69" i="101"/>
  <c r="AS68" i="101"/>
  <c r="AR68" i="101"/>
  <c r="AQ68" i="101"/>
  <c r="AP68" i="101"/>
  <c r="AO68" i="101"/>
  <c r="AN68" i="101"/>
  <c r="AM68" i="101"/>
  <c r="AL68" i="101"/>
  <c r="AK68" i="101"/>
  <c r="AJ68" i="101"/>
  <c r="AI68" i="101"/>
  <c r="AH68" i="101"/>
  <c r="S68" i="101"/>
  <c r="AS67" i="101"/>
  <c r="AR67" i="101"/>
  <c r="AQ67" i="101"/>
  <c r="AP67" i="101"/>
  <c r="AO67" i="101"/>
  <c r="AN67" i="101"/>
  <c r="AM67" i="101"/>
  <c r="AL67" i="101"/>
  <c r="AK67" i="101"/>
  <c r="AJ67" i="101"/>
  <c r="AI67" i="101"/>
  <c r="AH67" i="101"/>
  <c r="S67" i="101"/>
  <c r="AS66" i="101"/>
  <c r="AR66" i="101"/>
  <c r="AQ66" i="101"/>
  <c r="AP66" i="101"/>
  <c r="AO66" i="101"/>
  <c r="AN66" i="101"/>
  <c r="AM66" i="101"/>
  <c r="AL66" i="101"/>
  <c r="AK66" i="101"/>
  <c r="AJ66" i="101"/>
  <c r="AI66" i="101"/>
  <c r="AH66" i="101"/>
  <c r="S66" i="101"/>
  <c r="AS65" i="101"/>
  <c r="AR65" i="101"/>
  <c r="AQ65" i="101"/>
  <c r="AP65" i="101"/>
  <c r="AO65" i="101"/>
  <c r="AN65" i="101"/>
  <c r="AM65" i="101"/>
  <c r="AL65" i="101"/>
  <c r="AK65" i="101"/>
  <c r="AJ65" i="101"/>
  <c r="AI65" i="101"/>
  <c r="AH65" i="101"/>
  <c r="S65" i="101"/>
  <c r="AS64" i="101"/>
  <c r="AR64" i="101"/>
  <c r="AQ64" i="101"/>
  <c r="AP64" i="101"/>
  <c r="AO64" i="101"/>
  <c r="AN64" i="101"/>
  <c r="AM64" i="101"/>
  <c r="AL64" i="101"/>
  <c r="AK64" i="101"/>
  <c r="AJ64" i="101"/>
  <c r="AI64" i="101"/>
  <c r="AH64" i="101"/>
  <c r="S64" i="101"/>
  <c r="AS63" i="101"/>
  <c r="AR63" i="101"/>
  <c r="AQ63" i="101"/>
  <c r="AP63" i="101"/>
  <c r="AO63" i="101"/>
  <c r="AN63" i="101"/>
  <c r="AM63" i="101"/>
  <c r="AL63" i="101"/>
  <c r="AK63" i="101"/>
  <c r="AJ63" i="101"/>
  <c r="AI63" i="101"/>
  <c r="AH63" i="101"/>
  <c r="S63" i="101"/>
  <c r="AS62" i="101"/>
  <c r="AR62" i="101"/>
  <c r="AQ62" i="101"/>
  <c r="AP62" i="101"/>
  <c r="AO62" i="101"/>
  <c r="AN62" i="101"/>
  <c r="AM62" i="101"/>
  <c r="AL62" i="101"/>
  <c r="AK62" i="101"/>
  <c r="AJ62" i="101"/>
  <c r="AI62" i="101"/>
  <c r="AH62" i="101"/>
  <c r="S62" i="101"/>
  <c r="AS61" i="101"/>
  <c r="AR61" i="101"/>
  <c r="AQ61" i="101"/>
  <c r="AP61" i="101"/>
  <c r="AO61" i="101"/>
  <c r="AN61" i="101"/>
  <c r="AM61" i="101"/>
  <c r="AL61" i="101"/>
  <c r="AK61" i="101"/>
  <c r="AJ61" i="101"/>
  <c r="AI61" i="101"/>
  <c r="AH61" i="101"/>
  <c r="S61" i="101"/>
  <c r="AS60" i="101"/>
  <c r="AR60" i="101"/>
  <c r="AQ60" i="101"/>
  <c r="AP60" i="101"/>
  <c r="AO60" i="101"/>
  <c r="AN60" i="101"/>
  <c r="AM60" i="101"/>
  <c r="AL60" i="101"/>
  <c r="AK60" i="101"/>
  <c r="AJ60" i="101"/>
  <c r="AI60" i="101"/>
  <c r="AH60" i="101"/>
  <c r="S60" i="101"/>
  <c r="AS59" i="101"/>
  <c r="AR59" i="101"/>
  <c r="AQ59" i="101"/>
  <c r="AP59" i="101"/>
  <c r="AO59" i="101"/>
  <c r="AN59" i="101"/>
  <c r="AM59" i="101"/>
  <c r="AL59" i="101"/>
  <c r="AK59" i="101"/>
  <c r="AJ59" i="101"/>
  <c r="AI59" i="101"/>
  <c r="AH59" i="101"/>
  <c r="S59" i="101"/>
  <c r="AS58" i="101"/>
  <c r="AR58" i="101"/>
  <c r="AQ58" i="101"/>
  <c r="AP58" i="101"/>
  <c r="AO58" i="101"/>
  <c r="AN58" i="101"/>
  <c r="AM58" i="101"/>
  <c r="AL58" i="101"/>
  <c r="AK58" i="101"/>
  <c r="AJ58" i="101"/>
  <c r="AI58" i="101"/>
  <c r="AH58" i="101"/>
  <c r="S58" i="101"/>
  <c r="AS57" i="101"/>
  <c r="AR57" i="101"/>
  <c r="AQ57" i="101"/>
  <c r="AP57" i="101"/>
  <c r="AO57" i="101"/>
  <c r="AN57" i="101"/>
  <c r="AM57" i="101"/>
  <c r="AL57" i="101"/>
  <c r="AK57" i="101"/>
  <c r="AJ57" i="101"/>
  <c r="AI57" i="101"/>
  <c r="AH57" i="101"/>
  <c r="S57" i="101"/>
  <c r="AS56" i="101"/>
  <c r="AR56" i="101"/>
  <c r="AQ56" i="101"/>
  <c r="AP56" i="101"/>
  <c r="AO56" i="101"/>
  <c r="AN56" i="101"/>
  <c r="AM56" i="101"/>
  <c r="AL56" i="101"/>
  <c r="AK56" i="101"/>
  <c r="AJ56" i="101"/>
  <c r="AI56" i="101"/>
  <c r="AH56" i="101"/>
  <c r="S56" i="101"/>
  <c r="AS55" i="101"/>
  <c r="AR55" i="101"/>
  <c r="AQ55" i="101"/>
  <c r="AP55" i="101"/>
  <c r="AO55" i="101"/>
  <c r="AN55" i="101"/>
  <c r="AM55" i="101"/>
  <c r="AL55" i="101"/>
  <c r="AK55" i="101"/>
  <c r="AJ55" i="101"/>
  <c r="AI55" i="101"/>
  <c r="AH55" i="101"/>
  <c r="S55" i="101"/>
  <c r="AS54" i="101"/>
  <c r="AR54" i="101"/>
  <c r="AQ54" i="101"/>
  <c r="AP54" i="101"/>
  <c r="AO54" i="101"/>
  <c r="AN54" i="101"/>
  <c r="AM54" i="101"/>
  <c r="AL54" i="101"/>
  <c r="AK54" i="101"/>
  <c r="AJ54" i="101"/>
  <c r="AI54" i="101"/>
  <c r="AH54" i="101"/>
  <c r="S54" i="101"/>
  <c r="AS53" i="101"/>
  <c r="AR53" i="101"/>
  <c r="AQ53" i="101"/>
  <c r="AP53" i="101"/>
  <c r="AO53" i="101"/>
  <c r="AN53" i="101"/>
  <c r="AM53" i="101"/>
  <c r="AL53" i="101"/>
  <c r="AK53" i="101"/>
  <c r="AJ53" i="101"/>
  <c r="AI53" i="101"/>
  <c r="AH53" i="101"/>
  <c r="S53" i="101"/>
  <c r="AS52" i="101"/>
  <c r="AR52" i="101"/>
  <c r="AQ52" i="101"/>
  <c r="AP52" i="101"/>
  <c r="AO52" i="101"/>
  <c r="AN52" i="101"/>
  <c r="AM52" i="101"/>
  <c r="AL52" i="101"/>
  <c r="AK52" i="101"/>
  <c r="AJ52" i="101"/>
  <c r="AI52" i="101"/>
  <c r="AH52" i="101"/>
  <c r="S52" i="101"/>
  <c r="AS51" i="101"/>
  <c r="AR51" i="101"/>
  <c r="AQ51" i="101"/>
  <c r="AP51" i="101"/>
  <c r="AO51" i="101"/>
  <c r="AN51" i="101"/>
  <c r="AM51" i="101"/>
  <c r="AL51" i="101"/>
  <c r="AK51" i="101"/>
  <c r="AJ51" i="101"/>
  <c r="AI51" i="101"/>
  <c r="AH51" i="101"/>
  <c r="S51" i="101"/>
  <c r="AS50" i="101"/>
  <c r="AR50" i="101"/>
  <c r="AQ50" i="101"/>
  <c r="AP50" i="101"/>
  <c r="AO50" i="101"/>
  <c r="AN50" i="101"/>
  <c r="AM50" i="101"/>
  <c r="AL50" i="101"/>
  <c r="AK50" i="101"/>
  <c r="AJ50" i="101"/>
  <c r="AI50" i="101"/>
  <c r="AH50" i="101"/>
  <c r="S50" i="101"/>
  <c r="AS49" i="101"/>
  <c r="AR49" i="101"/>
  <c r="AQ49" i="101"/>
  <c r="AP49" i="101"/>
  <c r="AO49" i="101"/>
  <c r="AN49" i="101"/>
  <c r="AM49" i="101"/>
  <c r="AL49" i="101"/>
  <c r="AK49" i="101"/>
  <c r="AJ49" i="101"/>
  <c r="AI49" i="101"/>
  <c r="AH49" i="101"/>
  <c r="S49" i="101"/>
  <c r="AS48" i="101"/>
  <c r="AR48" i="101"/>
  <c r="AQ48" i="101"/>
  <c r="AP48" i="101"/>
  <c r="AO48" i="101"/>
  <c r="AN48" i="101"/>
  <c r="AM48" i="101"/>
  <c r="AL48" i="101"/>
  <c r="AK48" i="101"/>
  <c r="AJ48" i="101"/>
  <c r="AI48" i="101"/>
  <c r="AH48" i="101"/>
  <c r="S48" i="101"/>
  <c r="AS47" i="101"/>
  <c r="AR47" i="101"/>
  <c r="AQ47" i="101"/>
  <c r="AP47" i="101"/>
  <c r="AO47" i="101"/>
  <c r="AN47" i="101"/>
  <c r="AM47" i="101"/>
  <c r="AL47" i="101"/>
  <c r="AK47" i="101"/>
  <c r="AJ47" i="101"/>
  <c r="AI47" i="101"/>
  <c r="AH47" i="101"/>
  <c r="S47" i="101"/>
  <c r="AS46" i="101"/>
  <c r="AR46" i="101"/>
  <c r="AQ46" i="101"/>
  <c r="AP46" i="101"/>
  <c r="AO46" i="101"/>
  <c r="AN46" i="101"/>
  <c r="AM46" i="101"/>
  <c r="AL46" i="101"/>
  <c r="AK46" i="101"/>
  <c r="AJ46" i="101"/>
  <c r="AI46" i="101"/>
  <c r="AH46" i="101"/>
  <c r="S46" i="101"/>
  <c r="AS45" i="101"/>
  <c r="AR45" i="101"/>
  <c r="AQ45" i="101"/>
  <c r="AP45" i="101"/>
  <c r="AO45" i="101"/>
  <c r="AN45" i="101"/>
  <c r="AM45" i="101"/>
  <c r="AL45" i="101"/>
  <c r="AK45" i="101"/>
  <c r="AJ45" i="101"/>
  <c r="AI45" i="101"/>
  <c r="AH45" i="101"/>
  <c r="S45" i="101"/>
  <c r="AS44" i="101"/>
  <c r="AR44" i="101"/>
  <c r="AQ44" i="101"/>
  <c r="AP44" i="101"/>
  <c r="AO44" i="101"/>
  <c r="AN44" i="101"/>
  <c r="AM44" i="101"/>
  <c r="AL44" i="101"/>
  <c r="AK44" i="101"/>
  <c r="AJ44" i="101"/>
  <c r="AI44" i="101"/>
  <c r="AH44" i="101"/>
  <c r="S44" i="101"/>
  <c r="AS43" i="101"/>
  <c r="AR43" i="101"/>
  <c r="AQ43" i="101"/>
  <c r="AP43" i="101"/>
  <c r="AO43" i="101"/>
  <c r="AN43" i="101"/>
  <c r="AM43" i="101"/>
  <c r="AL43" i="101"/>
  <c r="AK43" i="101"/>
  <c r="AJ43" i="101"/>
  <c r="AI43" i="101"/>
  <c r="AH43" i="101"/>
  <c r="S43" i="101"/>
  <c r="AS42" i="101"/>
  <c r="AR42" i="101"/>
  <c r="AQ42" i="101"/>
  <c r="AP42" i="101"/>
  <c r="AO42" i="101"/>
  <c r="AN42" i="101"/>
  <c r="AM42" i="101"/>
  <c r="AL42" i="101"/>
  <c r="AK42" i="101"/>
  <c r="AJ42" i="101"/>
  <c r="AI42" i="101"/>
  <c r="AH42" i="101"/>
  <c r="S42" i="101"/>
  <c r="AS41" i="101"/>
  <c r="AR41" i="101"/>
  <c r="AQ41" i="101"/>
  <c r="AP41" i="101"/>
  <c r="AO41" i="101"/>
  <c r="AN41" i="101"/>
  <c r="AM41" i="101"/>
  <c r="AL41" i="101"/>
  <c r="AK41" i="101"/>
  <c r="AJ41" i="101"/>
  <c r="AI41" i="101"/>
  <c r="AH41" i="101"/>
  <c r="S41" i="101"/>
  <c r="AS40" i="101"/>
  <c r="AR40" i="101"/>
  <c r="AQ40" i="101"/>
  <c r="AP40" i="101"/>
  <c r="AO40" i="101"/>
  <c r="AN40" i="101"/>
  <c r="AM40" i="101"/>
  <c r="AL40" i="101"/>
  <c r="AK40" i="101"/>
  <c r="AJ40" i="101"/>
  <c r="AI40" i="101"/>
  <c r="AH40" i="101"/>
  <c r="S40" i="101"/>
  <c r="AS39" i="101"/>
  <c r="AR39" i="101"/>
  <c r="AQ39" i="101"/>
  <c r="AP39" i="101"/>
  <c r="AO39" i="101"/>
  <c r="AN39" i="101"/>
  <c r="AM39" i="101"/>
  <c r="AL39" i="101"/>
  <c r="AK39" i="101"/>
  <c r="AJ39" i="101"/>
  <c r="AI39" i="101"/>
  <c r="AH39" i="101"/>
  <c r="S39" i="101"/>
  <c r="AS38" i="101"/>
  <c r="AR38" i="101"/>
  <c r="AQ38" i="101"/>
  <c r="AP38" i="101"/>
  <c r="AO38" i="101"/>
  <c r="AN38" i="101"/>
  <c r="AM38" i="101"/>
  <c r="AL38" i="101"/>
  <c r="AK38" i="101"/>
  <c r="AJ38" i="101"/>
  <c r="AI38" i="101"/>
  <c r="AH38" i="101"/>
  <c r="S38" i="101"/>
  <c r="AS37" i="101"/>
  <c r="AR37" i="101"/>
  <c r="AQ37" i="101"/>
  <c r="AP37" i="101"/>
  <c r="AO37" i="101"/>
  <c r="AN37" i="101"/>
  <c r="AM37" i="101"/>
  <c r="AL37" i="101"/>
  <c r="AK37" i="101"/>
  <c r="AJ37" i="101"/>
  <c r="AI37" i="101"/>
  <c r="AH37" i="101"/>
  <c r="S37" i="101"/>
  <c r="AS36" i="101"/>
  <c r="AR36" i="101"/>
  <c r="AQ36" i="101"/>
  <c r="AP36" i="101"/>
  <c r="AO36" i="101"/>
  <c r="AN36" i="101"/>
  <c r="AM36" i="101"/>
  <c r="AL36" i="101"/>
  <c r="AK36" i="101"/>
  <c r="AJ36" i="101"/>
  <c r="AI36" i="101"/>
  <c r="AH36" i="101"/>
  <c r="S36" i="101"/>
  <c r="AS35" i="101"/>
  <c r="AR35" i="101"/>
  <c r="AQ35" i="101"/>
  <c r="AP35" i="101"/>
  <c r="AO35" i="101"/>
  <c r="AN35" i="101"/>
  <c r="AM35" i="101"/>
  <c r="AL35" i="101"/>
  <c r="AK35" i="101"/>
  <c r="AJ35" i="101"/>
  <c r="AI35" i="101"/>
  <c r="AH35" i="101"/>
  <c r="S35" i="101"/>
  <c r="AS34" i="101"/>
  <c r="AR34" i="101"/>
  <c r="AQ34" i="101"/>
  <c r="AP34" i="101"/>
  <c r="AO34" i="101"/>
  <c r="AN34" i="101"/>
  <c r="AM34" i="101"/>
  <c r="AL34" i="101"/>
  <c r="AK34" i="101"/>
  <c r="AJ34" i="101"/>
  <c r="AI34" i="101"/>
  <c r="AH34" i="101"/>
  <c r="S34" i="101"/>
  <c r="AS33" i="101"/>
  <c r="AR33" i="101"/>
  <c r="AQ33" i="101"/>
  <c r="AP33" i="101"/>
  <c r="AO33" i="101"/>
  <c r="AN33" i="101"/>
  <c r="AM33" i="101"/>
  <c r="AL33" i="101"/>
  <c r="AK33" i="101"/>
  <c r="AJ33" i="101"/>
  <c r="AI33" i="101"/>
  <c r="AH33" i="101"/>
  <c r="S33" i="101"/>
  <c r="AS32" i="101"/>
  <c r="AR32" i="101"/>
  <c r="AQ32" i="101"/>
  <c r="AP32" i="101"/>
  <c r="AO32" i="101"/>
  <c r="AN32" i="101"/>
  <c r="AM32" i="101"/>
  <c r="AL32" i="101"/>
  <c r="AK32" i="101"/>
  <c r="AJ32" i="101"/>
  <c r="AI32" i="101"/>
  <c r="AH32" i="101"/>
  <c r="S32" i="101"/>
  <c r="AS31" i="101"/>
  <c r="AR31" i="101"/>
  <c r="AQ31" i="101"/>
  <c r="AP31" i="101"/>
  <c r="AO31" i="101"/>
  <c r="AN31" i="101"/>
  <c r="AM31" i="101"/>
  <c r="AL31" i="101"/>
  <c r="AK31" i="101"/>
  <c r="AJ31" i="101"/>
  <c r="AI31" i="101"/>
  <c r="AH31" i="101"/>
  <c r="S31" i="101"/>
  <c r="AS30" i="101"/>
  <c r="AR30" i="101"/>
  <c r="AQ30" i="101"/>
  <c r="AP30" i="101"/>
  <c r="AO30" i="101"/>
  <c r="AN30" i="101"/>
  <c r="AM30" i="101"/>
  <c r="AL30" i="101"/>
  <c r="AK30" i="101"/>
  <c r="AJ30" i="101"/>
  <c r="AI30" i="101"/>
  <c r="AH30" i="101"/>
  <c r="S30" i="101"/>
  <c r="AS29" i="101"/>
  <c r="AR29" i="101"/>
  <c r="AQ29" i="101"/>
  <c r="AP29" i="101"/>
  <c r="AO29" i="101"/>
  <c r="AN29" i="101"/>
  <c r="AM29" i="101"/>
  <c r="AL29" i="101"/>
  <c r="AK29" i="101"/>
  <c r="AJ29" i="101"/>
  <c r="AI29" i="101"/>
  <c r="AH29" i="101"/>
  <c r="S29" i="101"/>
  <c r="AS28" i="101"/>
  <c r="AR28" i="101"/>
  <c r="AQ28" i="101"/>
  <c r="AP28" i="101"/>
  <c r="AO28" i="101"/>
  <c r="AN28" i="101"/>
  <c r="AM28" i="101"/>
  <c r="AL28" i="101"/>
  <c r="AK28" i="101"/>
  <c r="AJ28" i="101"/>
  <c r="AI28" i="101"/>
  <c r="AH28" i="101"/>
  <c r="S28" i="101"/>
  <c r="AS27" i="101"/>
  <c r="AR27" i="101"/>
  <c r="AQ27" i="101"/>
  <c r="AP27" i="101"/>
  <c r="AO27" i="101"/>
  <c r="AN27" i="101"/>
  <c r="AM27" i="101"/>
  <c r="AL27" i="101"/>
  <c r="AK27" i="101"/>
  <c r="AJ27" i="101"/>
  <c r="AI27" i="101"/>
  <c r="AH27" i="101"/>
  <c r="S27" i="101"/>
  <c r="AS26" i="101"/>
  <c r="AR26" i="101"/>
  <c r="AQ26" i="101"/>
  <c r="AP26" i="101"/>
  <c r="AO26" i="101"/>
  <c r="AN26" i="101"/>
  <c r="AM26" i="101"/>
  <c r="AL26" i="101"/>
  <c r="AK26" i="101"/>
  <c r="AJ26" i="101"/>
  <c r="AI26" i="101"/>
  <c r="AH26" i="101"/>
  <c r="S26" i="101"/>
  <c r="AS25" i="101"/>
  <c r="AR25" i="101"/>
  <c r="AQ25" i="101"/>
  <c r="AP25" i="101"/>
  <c r="AO25" i="101"/>
  <c r="AN25" i="101"/>
  <c r="AM25" i="101"/>
  <c r="AL25" i="101"/>
  <c r="AK25" i="101"/>
  <c r="AJ25" i="101"/>
  <c r="AI25" i="101"/>
  <c r="AH25" i="101"/>
  <c r="S25" i="101"/>
  <c r="AS24" i="101"/>
  <c r="AR24" i="101"/>
  <c r="AQ24" i="101"/>
  <c r="AP24" i="101"/>
  <c r="AO24" i="101"/>
  <c r="AN24" i="101"/>
  <c r="AM24" i="101"/>
  <c r="AL24" i="101"/>
  <c r="AK24" i="101"/>
  <c r="AJ24" i="101"/>
  <c r="AI24" i="101"/>
  <c r="AH24" i="101"/>
  <c r="S24" i="101"/>
  <c r="AS23" i="101"/>
  <c r="AR23" i="101"/>
  <c r="AQ23" i="101"/>
  <c r="AP23" i="101"/>
  <c r="AO23" i="101"/>
  <c r="AN23" i="101"/>
  <c r="AM23" i="101"/>
  <c r="AL23" i="101"/>
  <c r="AK23" i="101"/>
  <c r="AJ23" i="101"/>
  <c r="AI23" i="101"/>
  <c r="AH23" i="101"/>
  <c r="S23" i="101"/>
  <c r="AS22" i="101"/>
  <c r="AR22" i="101"/>
  <c r="AQ22" i="101"/>
  <c r="AP22" i="101"/>
  <c r="AO22" i="101"/>
  <c r="AN22" i="101"/>
  <c r="AM22" i="101"/>
  <c r="AL22" i="101"/>
  <c r="AK22" i="101"/>
  <c r="AJ22" i="101"/>
  <c r="AI22" i="101"/>
  <c r="AH22" i="101"/>
  <c r="S22" i="101"/>
  <c r="AS21" i="101"/>
  <c r="AR21" i="101"/>
  <c r="AQ21" i="101"/>
  <c r="AP21" i="101"/>
  <c r="AO21" i="101"/>
  <c r="AN21" i="101"/>
  <c r="AM21" i="101"/>
  <c r="AL21" i="101"/>
  <c r="AK21" i="101"/>
  <c r="AJ21" i="101"/>
  <c r="AI21" i="101"/>
  <c r="AH21" i="101"/>
  <c r="S21" i="101"/>
  <c r="AS20" i="101"/>
  <c r="AR20" i="101"/>
  <c r="AQ20" i="101"/>
  <c r="AP20" i="101"/>
  <c r="AO20" i="101"/>
  <c r="AN20" i="101"/>
  <c r="AM20" i="101"/>
  <c r="AL20" i="101"/>
  <c r="AK20" i="101"/>
  <c r="AJ20" i="101"/>
  <c r="AI20" i="101"/>
  <c r="AH20" i="101"/>
  <c r="S20" i="101"/>
  <c r="AS19" i="101"/>
  <c r="AR19" i="101"/>
  <c r="AQ19" i="101"/>
  <c r="AP19" i="101"/>
  <c r="AO19" i="101"/>
  <c r="AN19" i="101"/>
  <c r="AM19" i="101"/>
  <c r="AL19" i="101"/>
  <c r="AK19" i="101"/>
  <c r="AJ19" i="101"/>
  <c r="AI19" i="101"/>
  <c r="AH19" i="101"/>
  <c r="S19" i="101"/>
  <c r="AS18" i="101"/>
  <c r="AR18" i="101"/>
  <c r="AQ18" i="101"/>
  <c r="AP18" i="101"/>
  <c r="AO18" i="101"/>
  <c r="AN18" i="101"/>
  <c r="AM18" i="101"/>
  <c r="AL18" i="101"/>
  <c r="AK18" i="101"/>
  <c r="AJ18" i="101"/>
  <c r="AI18" i="101"/>
  <c r="AH18" i="101"/>
  <c r="S18" i="101"/>
  <c r="AS17" i="101"/>
  <c r="AR17" i="101"/>
  <c r="AQ17" i="101"/>
  <c r="AP17" i="101"/>
  <c r="AO17" i="101"/>
  <c r="AN17" i="101"/>
  <c r="AM17" i="101"/>
  <c r="AL17" i="101"/>
  <c r="AK17" i="101"/>
  <c r="AJ17" i="101"/>
  <c r="AI17" i="101"/>
  <c r="AH17" i="101"/>
  <c r="S17" i="101"/>
  <c r="AS16" i="101"/>
  <c r="AR16" i="101"/>
  <c r="AQ16" i="101"/>
  <c r="AP16" i="101"/>
  <c r="AO16" i="101"/>
  <c r="AN16" i="101"/>
  <c r="AM16" i="101"/>
  <c r="AL16" i="101"/>
  <c r="AK16" i="101"/>
  <c r="AJ16" i="101"/>
  <c r="AI16" i="101"/>
  <c r="AH16" i="101"/>
  <c r="S16" i="101"/>
  <c r="AS15" i="101"/>
  <c r="AR15" i="101"/>
  <c r="AQ15" i="101"/>
  <c r="AP15" i="101"/>
  <c r="AO15" i="101"/>
  <c r="AN15" i="101"/>
  <c r="AM15" i="101"/>
  <c r="AL15" i="101"/>
  <c r="AK15" i="101"/>
  <c r="AJ15" i="101"/>
  <c r="AI15" i="101"/>
  <c r="AH15" i="101"/>
  <c r="S15" i="101"/>
  <c r="AS14" i="101"/>
  <c r="AR14" i="101"/>
  <c r="AQ14" i="101"/>
  <c r="AP14" i="101"/>
  <c r="AO14" i="101"/>
  <c r="AN14" i="101"/>
  <c r="AM14" i="101"/>
  <c r="AL14" i="101"/>
  <c r="AK14" i="101"/>
  <c r="AJ14" i="101"/>
  <c r="AI14" i="101"/>
  <c r="AH14" i="101"/>
  <c r="S14" i="101"/>
  <c r="AS13" i="101"/>
  <c r="AR13" i="101"/>
  <c r="AQ13" i="101"/>
  <c r="AP13" i="101"/>
  <c r="AO13" i="101"/>
  <c r="AN13" i="101"/>
  <c r="AM13" i="101"/>
  <c r="AL13" i="101"/>
  <c r="AK13" i="101"/>
  <c r="AJ13" i="101"/>
  <c r="AI13" i="101"/>
  <c r="AH13" i="101"/>
  <c r="S13" i="101"/>
  <c r="AS12" i="101"/>
  <c r="AR12" i="101"/>
  <c r="AQ12" i="101"/>
  <c r="AP12" i="101"/>
  <c r="AO12" i="101"/>
  <c r="AN12" i="101"/>
  <c r="AM12" i="101"/>
  <c r="AL12" i="101"/>
  <c r="AK12" i="101"/>
  <c r="AJ12" i="101"/>
  <c r="AI12" i="101"/>
  <c r="AH12" i="101"/>
  <c r="S12" i="101"/>
  <c r="AS11" i="101"/>
  <c r="AR11" i="101"/>
  <c r="AQ11" i="101"/>
  <c r="AP11" i="101"/>
  <c r="AO11" i="101"/>
  <c r="AN11" i="101"/>
  <c r="AM11" i="101"/>
  <c r="AL11" i="101"/>
  <c r="AK11" i="101"/>
  <c r="AJ11" i="101"/>
  <c r="AI11" i="101"/>
  <c r="AH11" i="101"/>
  <c r="S11" i="101"/>
  <c r="AS10" i="101"/>
  <c r="AR10" i="101"/>
  <c r="AQ10" i="101"/>
  <c r="AP10" i="101"/>
  <c r="AO10" i="101"/>
  <c r="AN10" i="101"/>
  <c r="AM10" i="101"/>
  <c r="AL10" i="101"/>
  <c r="AK10" i="101"/>
  <c r="AJ10" i="101"/>
  <c r="AI10" i="101"/>
  <c r="AH10" i="101"/>
  <c r="S10" i="101"/>
  <c r="AS9" i="101"/>
  <c r="AR9" i="101"/>
  <c r="AQ9" i="101"/>
  <c r="AP9" i="101"/>
  <c r="AO9" i="101"/>
  <c r="AN9" i="101"/>
  <c r="AM9" i="101"/>
  <c r="AL9" i="101"/>
  <c r="AK9" i="101"/>
  <c r="AJ9" i="101"/>
  <c r="AI9" i="101"/>
  <c r="AH9" i="101"/>
  <c r="S9" i="101"/>
  <c r="AS8" i="101"/>
  <c r="AR8" i="101"/>
  <c r="AQ8" i="101"/>
  <c r="AP8" i="101"/>
  <c r="AO8" i="101"/>
  <c r="AN8" i="101"/>
  <c r="AM8" i="101"/>
  <c r="AL8" i="101"/>
  <c r="AK8" i="101"/>
  <c r="AJ8" i="101"/>
  <c r="AI8" i="101"/>
  <c r="AH8" i="101"/>
  <c r="S8" i="101"/>
  <c r="AS7" i="101"/>
  <c r="AR7" i="101"/>
  <c r="AQ7" i="101"/>
  <c r="AP7" i="101"/>
  <c r="AO7" i="101"/>
  <c r="AN7" i="101"/>
  <c r="AM7" i="101"/>
  <c r="AL7" i="101"/>
  <c r="AK7" i="101"/>
  <c r="AJ7" i="101"/>
  <c r="AI7" i="101"/>
  <c r="AH7" i="101"/>
  <c r="S7" i="101"/>
  <c r="AS6" i="101"/>
  <c r="AR6" i="101"/>
  <c r="AQ6" i="101"/>
  <c r="AP6" i="101"/>
  <c r="AO6" i="101"/>
  <c r="AN6" i="101"/>
  <c r="AM6" i="101"/>
  <c r="AL6" i="101"/>
  <c r="AK6" i="101"/>
  <c r="AJ6" i="101"/>
  <c r="AI6" i="101"/>
  <c r="AH6" i="101"/>
  <c r="S6" i="101"/>
  <c r="AS5" i="101"/>
  <c r="AR5" i="101"/>
  <c r="AQ5" i="101"/>
  <c r="AP5" i="101"/>
  <c r="AO5" i="101"/>
  <c r="AN5" i="101"/>
  <c r="AM5" i="101"/>
  <c r="AL5" i="101"/>
  <c r="AK5" i="101"/>
  <c r="AJ5" i="101"/>
  <c r="AI5" i="101"/>
  <c r="AH5" i="101"/>
  <c r="S5" i="101"/>
  <c r="AS4" i="101"/>
  <c r="AR4" i="101"/>
  <c r="AQ4" i="101"/>
  <c r="AP4" i="101"/>
  <c r="AO4" i="101"/>
  <c r="AN4" i="101"/>
  <c r="AM4" i="101"/>
  <c r="AL4" i="101"/>
  <c r="AK4" i="101"/>
  <c r="AJ4" i="101"/>
  <c r="AI4" i="101"/>
  <c r="AH4" i="101"/>
  <c r="S4" i="101"/>
  <c r="E2" i="4"/>
  <c r="I11" i="4"/>
  <c r="D30" i="100"/>
  <c r="D18" i="100"/>
  <c r="D17" i="100"/>
  <c r="H17" i="100" s="1"/>
  <c r="D13" i="100"/>
  <c r="D7" i="100"/>
  <c r="H6" i="100"/>
  <c r="D4" i="100"/>
  <c r="E3" i="100"/>
  <c r="E2" i="100"/>
  <c r="L12" i="99"/>
  <c r="K12" i="99"/>
  <c r="I12" i="99"/>
  <c r="H12" i="99"/>
  <c r="L11" i="99"/>
  <c r="K11" i="99"/>
  <c r="I11" i="99"/>
  <c r="H11" i="99"/>
  <c r="L10" i="99"/>
  <c r="K10" i="99"/>
  <c r="I10" i="99"/>
  <c r="H10" i="99"/>
  <c r="L9" i="99"/>
  <c r="K9" i="99"/>
  <c r="I9" i="99"/>
  <c r="H9" i="99"/>
  <c r="L8" i="99"/>
  <c r="K8" i="99"/>
  <c r="I8" i="99"/>
  <c r="H8" i="99"/>
  <c r="C7" i="99"/>
  <c r="C6" i="99" s="1"/>
  <c r="AS97" i="97"/>
  <c r="AR97" i="97"/>
  <c r="AQ97" i="97"/>
  <c r="AP97" i="97"/>
  <c r="AO97" i="97"/>
  <c r="AN97" i="97"/>
  <c r="AM97" i="97"/>
  <c r="AL97" i="97"/>
  <c r="AK97" i="97"/>
  <c r="AJ97" i="97"/>
  <c r="AI97" i="97"/>
  <c r="AH97" i="97"/>
  <c r="S97" i="97"/>
  <c r="AS96" i="97"/>
  <c r="AR96" i="97"/>
  <c r="AQ96" i="97"/>
  <c r="AP96" i="97"/>
  <c r="AO96" i="97"/>
  <c r="AN96" i="97"/>
  <c r="AM96" i="97"/>
  <c r="AL96" i="97"/>
  <c r="AK96" i="97"/>
  <c r="AJ96" i="97"/>
  <c r="AI96" i="97"/>
  <c r="AH96" i="97"/>
  <c r="S96" i="97"/>
  <c r="AS95" i="97"/>
  <c r="AR95" i="97"/>
  <c r="AQ95" i="97"/>
  <c r="AP95" i="97"/>
  <c r="AO95" i="97"/>
  <c r="AN95" i="97"/>
  <c r="AM95" i="97"/>
  <c r="AL95" i="97"/>
  <c r="AK95" i="97"/>
  <c r="AJ95" i="97"/>
  <c r="AI95" i="97"/>
  <c r="AH95" i="97"/>
  <c r="S95" i="97"/>
  <c r="AS94" i="97"/>
  <c r="AR94" i="97"/>
  <c r="AQ94" i="97"/>
  <c r="AP94" i="97"/>
  <c r="AO94" i="97"/>
  <c r="AN94" i="97"/>
  <c r="AM94" i="97"/>
  <c r="AL94" i="97"/>
  <c r="AK94" i="97"/>
  <c r="AJ94" i="97"/>
  <c r="AI94" i="97"/>
  <c r="AH94" i="97"/>
  <c r="S94" i="97"/>
  <c r="AS93" i="97"/>
  <c r="AR93" i="97"/>
  <c r="AQ93" i="97"/>
  <c r="AP93" i="97"/>
  <c r="AO93" i="97"/>
  <c r="AN93" i="97"/>
  <c r="AM93" i="97"/>
  <c r="AL93" i="97"/>
  <c r="AK93" i="97"/>
  <c r="AJ93" i="97"/>
  <c r="AI93" i="97"/>
  <c r="AH93" i="97"/>
  <c r="S93" i="97"/>
  <c r="AS92" i="97"/>
  <c r="AR92" i="97"/>
  <c r="AQ92" i="97"/>
  <c r="AP92" i="97"/>
  <c r="AO92" i="97"/>
  <c r="AN92" i="97"/>
  <c r="AM92" i="97"/>
  <c r="AL92" i="97"/>
  <c r="AK92" i="97"/>
  <c r="AJ92" i="97"/>
  <c r="AI92" i="97"/>
  <c r="AH92" i="97"/>
  <c r="S92" i="97"/>
  <c r="AS91" i="97"/>
  <c r="AR91" i="97"/>
  <c r="AQ91" i="97"/>
  <c r="AP91" i="97"/>
  <c r="AO91" i="97"/>
  <c r="AN91" i="97"/>
  <c r="AM91" i="97"/>
  <c r="AL91" i="97"/>
  <c r="AK91" i="97"/>
  <c r="AJ91" i="97"/>
  <c r="AI91" i="97"/>
  <c r="AH91" i="97"/>
  <c r="S91" i="97"/>
  <c r="AS90" i="97"/>
  <c r="AR90" i="97"/>
  <c r="AQ90" i="97"/>
  <c r="AP90" i="97"/>
  <c r="AO90" i="97"/>
  <c r="AN90" i="97"/>
  <c r="AM90" i="97"/>
  <c r="AL90" i="97"/>
  <c r="AK90" i="97"/>
  <c r="AJ90" i="97"/>
  <c r="AI90" i="97"/>
  <c r="AH90" i="97"/>
  <c r="S90" i="97"/>
  <c r="AS89" i="97"/>
  <c r="AR89" i="97"/>
  <c r="AQ89" i="97"/>
  <c r="AP89" i="97"/>
  <c r="AO89" i="97"/>
  <c r="AN89" i="97"/>
  <c r="AM89" i="97"/>
  <c r="AL89" i="97"/>
  <c r="AK89" i="97"/>
  <c r="AJ89" i="97"/>
  <c r="AI89" i="97"/>
  <c r="AH89" i="97"/>
  <c r="S89" i="97"/>
  <c r="AS88" i="97"/>
  <c r="AR88" i="97"/>
  <c r="AQ88" i="97"/>
  <c r="AP88" i="97"/>
  <c r="AO88" i="97"/>
  <c r="AN88" i="97"/>
  <c r="AM88" i="97"/>
  <c r="AL88" i="97"/>
  <c r="AK88" i="97"/>
  <c r="AJ88" i="97"/>
  <c r="AI88" i="97"/>
  <c r="AH88" i="97"/>
  <c r="S88" i="97"/>
  <c r="AS87" i="97"/>
  <c r="AR87" i="97"/>
  <c r="AQ87" i="97"/>
  <c r="AP87" i="97"/>
  <c r="AO87" i="97"/>
  <c r="AN87" i="97"/>
  <c r="AM87" i="97"/>
  <c r="AL87" i="97"/>
  <c r="AK87" i="97"/>
  <c r="AJ87" i="97"/>
  <c r="AI87" i="97"/>
  <c r="AH87" i="97"/>
  <c r="S87" i="97"/>
  <c r="AS86" i="97"/>
  <c r="AR86" i="97"/>
  <c r="AQ86" i="97"/>
  <c r="AP86" i="97"/>
  <c r="AO86" i="97"/>
  <c r="AN86" i="97"/>
  <c r="AM86" i="97"/>
  <c r="AL86" i="97"/>
  <c r="AK86" i="97"/>
  <c r="AJ86" i="97"/>
  <c r="AI86" i="97"/>
  <c r="AH86" i="97"/>
  <c r="S86" i="97"/>
  <c r="AS85" i="97"/>
  <c r="AR85" i="97"/>
  <c r="AQ85" i="97"/>
  <c r="AP85" i="97"/>
  <c r="AO85" i="97"/>
  <c r="AN85" i="97"/>
  <c r="AM85" i="97"/>
  <c r="AL85" i="97"/>
  <c r="AK85" i="97"/>
  <c r="AJ85" i="97"/>
  <c r="AI85" i="97"/>
  <c r="AH85" i="97"/>
  <c r="S85" i="97"/>
  <c r="AS84" i="97"/>
  <c r="AR84" i="97"/>
  <c r="AQ84" i="97"/>
  <c r="AP84" i="97"/>
  <c r="AO84" i="97"/>
  <c r="AN84" i="97"/>
  <c r="AM84" i="97"/>
  <c r="AL84" i="97"/>
  <c r="AK84" i="97"/>
  <c r="AJ84" i="97"/>
  <c r="AI84" i="97"/>
  <c r="AH84" i="97"/>
  <c r="S84" i="97"/>
  <c r="AS83" i="97"/>
  <c r="AR83" i="97"/>
  <c r="AQ83" i="97"/>
  <c r="AP83" i="97"/>
  <c r="AO83" i="97"/>
  <c r="AN83" i="97"/>
  <c r="AM83" i="97"/>
  <c r="AL83" i="97"/>
  <c r="AK83" i="97"/>
  <c r="AJ83" i="97"/>
  <c r="AI83" i="97"/>
  <c r="AH83" i="97"/>
  <c r="S83" i="97"/>
  <c r="AS82" i="97"/>
  <c r="AR82" i="97"/>
  <c r="AQ82" i="97"/>
  <c r="AP82" i="97"/>
  <c r="AO82" i="97"/>
  <c r="AN82" i="97"/>
  <c r="AM82" i="97"/>
  <c r="AL82" i="97"/>
  <c r="AK82" i="97"/>
  <c r="AJ82" i="97"/>
  <c r="AI82" i="97"/>
  <c r="AH82" i="97"/>
  <c r="S82" i="97"/>
  <c r="AS81" i="97"/>
  <c r="AR81" i="97"/>
  <c r="AQ81" i="97"/>
  <c r="AP81" i="97"/>
  <c r="AO81" i="97"/>
  <c r="AN81" i="97"/>
  <c r="AM81" i="97"/>
  <c r="AL81" i="97"/>
  <c r="AK81" i="97"/>
  <c r="AJ81" i="97"/>
  <c r="AI81" i="97"/>
  <c r="AH81" i="97"/>
  <c r="S81" i="97"/>
  <c r="AS80" i="97"/>
  <c r="AR80" i="97"/>
  <c r="AQ80" i="97"/>
  <c r="AP80" i="97"/>
  <c r="AO80" i="97"/>
  <c r="AN80" i="97"/>
  <c r="AM80" i="97"/>
  <c r="AL80" i="97"/>
  <c r="AK80" i="97"/>
  <c r="AJ80" i="97"/>
  <c r="AI80" i="97"/>
  <c r="AH80" i="97"/>
  <c r="S80" i="97"/>
  <c r="AS79" i="97"/>
  <c r="AR79" i="97"/>
  <c r="AQ79" i="97"/>
  <c r="AP79" i="97"/>
  <c r="AO79" i="97"/>
  <c r="AN79" i="97"/>
  <c r="AM79" i="97"/>
  <c r="AL79" i="97"/>
  <c r="AK79" i="97"/>
  <c r="AJ79" i="97"/>
  <c r="AI79" i="97"/>
  <c r="AH79" i="97"/>
  <c r="S79" i="97"/>
  <c r="AS78" i="97"/>
  <c r="AR78" i="97"/>
  <c r="AQ78" i="97"/>
  <c r="AP78" i="97"/>
  <c r="AO78" i="97"/>
  <c r="AN78" i="97"/>
  <c r="AM78" i="97"/>
  <c r="AL78" i="97"/>
  <c r="AK78" i="97"/>
  <c r="AJ78" i="97"/>
  <c r="AI78" i="97"/>
  <c r="AH78" i="97"/>
  <c r="S78" i="97"/>
  <c r="AS77" i="97"/>
  <c r="AR77" i="97"/>
  <c r="AQ77" i="97"/>
  <c r="AP77" i="97"/>
  <c r="AO77" i="97"/>
  <c r="AN77" i="97"/>
  <c r="AM77" i="97"/>
  <c r="AL77" i="97"/>
  <c r="AK77" i="97"/>
  <c r="AJ77" i="97"/>
  <c r="AI77" i="97"/>
  <c r="AH77" i="97"/>
  <c r="S77" i="97"/>
  <c r="AS76" i="97"/>
  <c r="AR76" i="97"/>
  <c r="AQ76" i="97"/>
  <c r="AP76" i="97"/>
  <c r="AO76" i="97"/>
  <c r="AN76" i="97"/>
  <c r="AM76" i="97"/>
  <c r="AL76" i="97"/>
  <c r="AK76" i="97"/>
  <c r="AJ76" i="97"/>
  <c r="AI76" i="97"/>
  <c r="AH76" i="97"/>
  <c r="S76" i="97"/>
  <c r="AS75" i="97"/>
  <c r="AR75" i="97"/>
  <c r="AQ75" i="97"/>
  <c r="AP75" i="97"/>
  <c r="AO75" i="97"/>
  <c r="AN75" i="97"/>
  <c r="AM75" i="97"/>
  <c r="AL75" i="97"/>
  <c r="AK75" i="97"/>
  <c r="AJ75" i="97"/>
  <c r="AI75" i="97"/>
  <c r="AH75" i="97"/>
  <c r="S75" i="97"/>
  <c r="AS74" i="97"/>
  <c r="AR74" i="97"/>
  <c r="AQ74" i="97"/>
  <c r="AP74" i="97"/>
  <c r="AO74" i="97"/>
  <c r="AN74" i="97"/>
  <c r="AM74" i="97"/>
  <c r="AL74" i="97"/>
  <c r="AK74" i="97"/>
  <c r="AJ74" i="97"/>
  <c r="AI74" i="97"/>
  <c r="AH74" i="97"/>
  <c r="S74" i="97"/>
  <c r="AS73" i="97"/>
  <c r="AR73" i="97"/>
  <c r="AQ73" i="97"/>
  <c r="AP73" i="97"/>
  <c r="AO73" i="97"/>
  <c r="AN73" i="97"/>
  <c r="AM73" i="97"/>
  <c r="AL73" i="97"/>
  <c r="AK73" i="97"/>
  <c r="AJ73" i="97"/>
  <c r="AI73" i="97"/>
  <c r="AH73" i="97"/>
  <c r="S73" i="97"/>
  <c r="AS72" i="97"/>
  <c r="AR72" i="97"/>
  <c r="AQ72" i="97"/>
  <c r="AP72" i="97"/>
  <c r="AO72" i="97"/>
  <c r="AN72" i="97"/>
  <c r="AM72" i="97"/>
  <c r="AL72" i="97"/>
  <c r="AK72" i="97"/>
  <c r="AJ72" i="97"/>
  <c r="AI72" i="97"/>
  <c r="AH72" i="97"/>
  <c r="S72" i="97"/>
  <c r="AS71" i="97"/>
  <c r="AR71" i="97"/>
  <c r="AQ71" i="97"/>
  <c r="AP71" i="97"/>
  <c r="AO71" i="97"/>
  <c r="AN71" i="97"/>
  <c r="AM71" i="97"/>
  <c r="AL71" i="97"/>
  <c r="AK71" i="97"/>
  <c r="AJ71" i="97"/>
  <c r="AI71" i="97"/>
  <c r="AH71" i="97"/>
  <c r="S71" i="97"/>
  <c r="AS70" i="97"/>
  <c r="AR70" i="97"/>
  <c r="AQ70" i="97"/>
  <c r="AP70" i="97"/>
  <c r="AO70" i="97"/>
  <c r="AN70" i="97"/>
  <c r="AM70" i="97"/>
  <c r="AL70" i="97"/>
  <c r="AK70" i="97"/>
  <c r="AJ70" i="97"/>
  <c r="AI70" i="97"/>
  <c r="AH70" i="97"/>
  <c r="S70" i="97"/>
  <c r="AS69" i="97"/>
  <c r="AR69" i="97"/>
  <c r="AQ69" i="97"/>
  <c r="AP69" i="97"/>
  <c r="AO69" i="97"/>
  <c r="AN69" i="97"/>
  <c r="AM69" i="97"/>
  <c r="AL69" i="97"/>
  <c r="AK69" i="97"/>
  <c r="AJ69" i="97"/>
  <c r="AI69" i="97"/>
  <c r="AH69" i="97"/>
  <c r="S69" i="97"/>
  <c r="AS68" i="97"/>
  <c r="AR68" i="97"/>
  <c r="AQ68" i="97"/>
  <c r="AP68" i="97"/>
  <c r="AO68" i="97"/>
  <c r="AN68" i="97"/>
  <c r="AM68" i="97"/>
  <c r="AL68" i="97"/>
  <c r="AK68" i="97"/>
  <c r="AJ68" i="97"/>
  <c r="AI68" i="97"/>
  <c r="AH68" i="97"/>
  <c r="S68" i="97"/>
  <c r="AS67" i="97"/>
  <c r="AR67" i="97"/>
  <c r="AQ67" i="97"/>
  <c r="AP67" i="97"/>
  <c r="AO67" i="97"/>
  <c r="AN67" i="97"/>
  <c r="AM67" i="97"/>
  <c r="AL67" i="97"/>
  <c r="AK67" i="97"/>
  <c r="AJ67" i="97"/>
  <c r="AI67" i="97"/>
  <c r="AH67" i="97"/>
  <c r="S67" i="97"/>
  <c r="AS66" i="97"/>
  <c r="AR66" i="97"/>
  <c r="AQ66" i="97"/>
  <c r="AP66" i="97"/>
  <c r="AO66" i="97"/>
  <c r="AN66" i="97"/>
  <c r="AM66" i="97"/>
  <c r="AL66" i="97"/>
  <c r="AK66" i="97"/>
  <c r="AJ66" i="97"/>
  <c r="AI66" i="97"/>
  <c r="AH66" i="97"/>
  <c r="S66" i="97"/>
  <c r="AS65" i="97"/>
  <c r="AR65" i="97"/>
  <c r="AQ65" i="97"/>
  <c r="AP65" i="97"/>
  <c r="AO65" i="97"/>
  <c r="AN65" i="97"/>
  <c r="AM65" i="97"/>
  <c r="AL65" i="97"/>
  <c r="AK65" i="97"/>
  <c r="AJ65" i="97"/>
  <c r="AI65" i="97"/>
  <c r="AH65" i="97"/>
  <c r="S65" i="97"/>
  <c r="AS64" i="97"/>
  <c r="AR64" i="97"/>
  <c r="AQ64" i="97"/>
  <c r="AP64" i="97"/>
  <c r="AO64" i="97"/>
  <c r="AN64" i="97"/>
  <c r="AM64" i="97"/>
  <c r="AL64" i="97"/>
  <c r="AK64" i="97"/>
  <c r="AJ64" i="97"/>
  <c r="AI64" i="97"/>
  <c r="AH64" i="97"/>
  <c r="S64" i="97"/>
  <c r="AS63" i="97"/>
  <c r="AR63" i="97"/>
  <c r="AQ63" i="97"/>
  <c r="AP63" i="97"/>
  <c r="AO63" i="97"/>
  <c r="AN63" i="97"/>
  <c r="AM63" i="97"/>
  <c r="AL63" i="97"/>
  <c r="AK63" i="97"/>
  <c r="AJ63" i="97"/>
  <c r="AI63" i="97"/>
  <c r="AH63" i="97"/>
  <c r="S63" i="97"/>
  <c r="AS62" i="97"/>
  <c r="AR62" i="97"/>
  <c r="AQ62" i="97"/>
  <c r="AP62" i="97"/>
  <c r="AO62" i="97"/>
  <c r="AN62" i="97"/>
  <c r="AM62" i="97"/>
  <c r="AL62" i="97"/>
  <c r="AK62" i="97"/>
  <c r="AJ62" i="97"/>
  <c r="AI62" i="97"/>
  <c r="AH62" i="97"/>
  <c r="S62" i="97"/>
  <c r="AS61" i="97"/>
  <c r="AR61" i="97"/>
  <c r="AQ61" i="97"/>
  <c r="AP61" i="97"/>
  <c r="AO61" i="97"/>
  <c r="AN61" i="97"/>
  <c r="AM61" i="97"/>
  <c r="AL61" i="97"/>
  <c r="AK61" i="97"/>
  <c r="AJ61" i="97"/>
  <c r="AI61" i="97"/>
  <c r="AH61" i="97"/>
  <c r="S61" i="97"/>
  <c r="AS60" i="97"/>
  <c r="AR60" i="97"/>
  <c r="AQ60" i="97"/>
  <c r="AP60" i="97"/>
  <c r="AO60" i="97"/>
  <c r="AN60" i="97"/>
  <c r="AM60" i="97"/>
  <c r="AL60" i="97"/>
  <c r="AK60" i="97"/>
  <c r="AJ60" i="97"/>
  <c r="AI60" i="97"/>
  <c r="AH60" i="97"/>
  <c r="S60" i="97"/>
  <c r="AS59" i="97"/>
  <c r="AR59" i="97"/>
  <c r="AQ59" i="97"/>
  <c r="AP59" i="97"/>
  <c r="AO59" i="97"/>
  <c r="AN59" i="97"/>
  <c r="AM59" i="97"/>
  <c r="AL59" i="97"/>
  <c r="AK59" i="97"/>
  <c r="AJ59" i="97"/>
  <c r="AI59" i="97"/>
  <c r="AH59" i="97"/>
  <c r="S59" i="97"/>
  <c r="AS58" i="97"/>
  <c r="AR58" i="97"/>
  <c r="AQ58" i="97"/>
  <c r="AP58" i="97"/>
  <c r="AO58" i="97"/>
  <c r="AN58" i="97"/>
  <c r="AM58" i="97"/>
  <c r="AL58" i="97"/>
  <c r="AK58" i="97"/>
  <c r="AJ58" i="97"/>
  <c r="AI58" i="97"/>
  <c r="AH58" i="97"/>
  <c r="S58" i="97"/>
  <c r="AS57" i="97"/>
  <c r="AR57" i="97"/>
  <c r="AQ57" i="97"/>
  <c r="AP57" i="97"/>
  <c r="AO57" i="97"/>
  <c r="AN57" i="97"/>
  <c r="AM57" i="97"/>
  <c r="AL57" i="97"/>
  <c r="AK57" i="97"/>
  <c r="AJ57" i="97"/>
  <c r="AI57" i="97"/>
  <c r="AH57" i="97"/>
  <c r="S57" i="97"/>
  <c r="AS56" i="97"/>
  <c r="AR56" i="97"/>
  <c r="AQ56" i="97"/>
  <c r="AP56" i="97"/>
  <c r="AO56" i="97"/>
  <c r="AN56" i="97"/>
  <c r="AM56" i="97"/>
  <c r="AL56" i="97"/>
  <c r="AK56" i="97"/>
  <c r="AJ56" i="97"/>
  <c r="AI56" i="97"/>
  <c r="AH56" i="97"/>
  <c r="S56" i="97"/>
  <c r="AS55" i="97"/>
  <c r="AR55" i="97"/>
  <c r="AQ55" i="97"/>
  <c r="AP55" i="97"/>
  <c r="AO55" i="97"/>
  <c r="AN55" i="97"/>
  <c r="AM55" i="97"/>
  <c r="AL55" i="97"/>
  <c r="AK55" i="97"/>
  <c r="AJ55" i="97"/>
  <c r="AI55" i="97"/>
  <c r="AH55" i="97"/>
  <c r="S55" i="97"/>
  <c r="AS54" i="97"/>
  <c r="AR54" i="97"/>
  <c r="AQ54" i="97"/>
  <c r="AP54" i="97"/>
  <c r="AO54" i="97"/>
  <c r="AN54" i="97"/>
  <c r="AM54" i="97"/>
  <c r="AL54" i="97"/>
  <c r="AK54" i="97"/>
  <c r="AJ54" i="97"/>
  <c r="AI54" i="97"/>
  <c r="AH54" i="97"/>
  <c r="S54" i="97"/>
  <c r="AS53" i="97"/>
  <c r="AR53" i="97"/>
  <c r="AQ53" i="97"/>
  <c r="AP53" i="97"/>
  <c r="AO53" i="97"/>
  <c r="AN53" i="97"/>
  <c r="AM53" i="97"/>
  <c r="AL53" i="97"/>
  <c r="AK53" i="97"/>
  <c r="AJ53" i="97"/>
  <c r="AI53" i="97"/>
  <c r="AH53" i="97"/>
  <c r="S53" i="97"/>
  <c r="AS52" i="97"/>
  <c r="AR52" i="97"/>
  <c r="AQ52" i="97"/>
  <c r="AP52" i="97"/>
  <c r="AO52" i="97"/>
  <c r="AN52" i="97"/>
  <c r="AM52" i="97"/>
  <c r="AL52" i="97"/>
  <c r="AK52" i="97"/>
  <c r="AJ52" i="97"/>
  <c r="AI52" i="97"/>
  <c r="AH52" i="97"/>
  <c r="S52" i="97"/>
  <c r="AS51" i="97"/>
  <c r="AR51" i="97"/>
  <c r="AQ51" i="97"/>
  <c r="AP51" i="97"/>
  <c r="AO51" i="97"/>
  <c r="AN51" i="97"/>
  <c r="AM51" i="97"/>
  <c r="AL51" i="97"/>
  <c r="AK51" i="97"/>
  <c r="AJ51" i="97"/>
  <c r="AI51" i="97"/>
  <c r="AH51" i="97"/>
  <c r="S51" i="97"/>
  <c r="AS50" i="97"/>
  <c r="AR50" i="97"/>
  <c r="AQ50" i="97"/>
  <c r="AP50" i="97"/>
  <c r="AO50" i="97"/>
  <c r="AN50" i="97"/>
  <c r="AM50" i="97"/>
  <c r="AL50" i="97"/>
  <c r="AK50" i="97"/>
  <c r="AJ50" i="97"/>
  <c r="AI50" i="97"/>
  <c r="AH50" i="97"/>
  <c r="S50" i="97"/>
  <c r="AS49" i="97"/>
  <c r="AR49" i="97"/>
  <c r="AQ49" i="97"/>
  <c r="AP49" i="97"/>
  <c r="AO49" i="97"/>
  <c r="AN49" i="97"/>
  <c r="AM49" i="97"/>
  <c r="AL49" i="97"/>
  <c r="AK49" i="97"/>
  <c r="AJ49" i="97"/>
  <c r="AI49" i="97"/>
  <c r="AH49" i="97"/>
  <c r="S49" i="97"/>
  <c r="AS48" i="97"/>
  <c r="AR48" i="97"/>
  <c r="AQ48" i="97"/>
  <c r="AP48" i="97"/>
  <c r="AO48" i="97"/>
  <c r="AN48" i="97"/>
  <c r="AM48" i="97"/>
  <c r="AL48" i="97"/>
  <c r="AK48" i="97"/>
  <c r="AJ48" i="97"/>
  <c r="AI48" i="97"/>
  <c r="AH48" i="97"/>
  <c r="S48" i="97"/>
  <c r="AS47" i="97"/>
  <c r="AR47" i="97"/>
  <c r="AQ47" i="97"/>
  <c r="AP47" i="97"/>
  <c r="AO47" i="97"/>
  <c r="AN47" i="97"/>
  <c r="AM47" i="97"/>
  <c r="AL47" i="97"/>
  <c r="AK47" i="97"/>
  <c r="AJ47" i="97"/>
  <c r="AI47" i="97"/>
  <c r="AH47" i="97"/>
  <c r="S47" i="97"/>
  <c r="AS46" i="97"/>
  <c r="AR46" i="97"/>
  <c r="AQ46" i="97"/>
  <c r="AP46" i="97"/>
  <c r="AO46" i="97"/>
  <c r="AN46" i="97"/>
  <c r="AM46" i="97"/>
  <c r="AL46" i="97"/>
  <c r="AK46" i="97"/>
  <c r="AJ46" i="97"/>
  <c r="AI46" i="97"/>
  <c r="AH46" i="97"/>
  <c r="S46" i="97"/>
  <c r="AS45" i="97"/>
  <c r="AR45" i="97"/>
  <c r="AQ45" i="97"/>
  <c r="AP45" i="97"/>
  <c r="AO45" i="97"/>
  <c r="AN45" i="97"/>
  <c r="AM45" i="97"/>
  <c r="AL45" i="97"/>
  <c r="AK45" i="97"/>
  <c r="AJ45" i="97"/>
  <c r="AI45" i="97"/>
  <c r="AH45" i="97"/>
  <c r="S45" i="97"/>
  <c r="AS44" i="97"/>
  <c r="AR44" i="97"/>
  <c r="AQ44" i="97"/>
  <c r="AP44" i="97"/>
  <c r="AO44" i="97"/>
  <c r="AN44" i="97"/>
  <c r="AM44" i="97"/>
  <c r="AL44" i="97"/>
  <c r="AK44" i="97"/>
  <c r="AJ44" i="97"/>
  <c r="AI44" i="97"/>
  <c r="AH44" i="97"/>
  <c r="S44" i="97"/>
  <c r="AS43" i="97"/>
  <c r="AR43" i="97"/>
  <c r="AQ43" i="97"/>
  <c r="AP43" i="97"/>
  <c r="AO43" i="97"/>
  <c r="AN43" i="97"/>
  <c r="AM43" i="97"/>
  <c r="AL43" i="97"/>
  <c r="AK43" i="97"/>
  <c r="AJ43" i="97"/>
  <c r="AI43" i="97"/>
  <c r="AH43" i="97"/>
  <c r="S43" i="97"/>
  <c r="AS42" i="97"/>
  <c r="AR42" i="97"/>
  <c r="AQ42" i="97"/>
  <c r="AP42" i="97"/>
  <c r="AO42" i="97"/>
  <c r="AN42" i="97"/>
  <c r="AM42" i="97"/>
  <c r="AL42" i="97"/>
  <c r="AK42" i="97"/>
  <c r="AJ42" i="97"/>
  <c r="AI42" i="97"/>
  <c r="AH42" i="97"/>
  <c r="S42" i="97"/>
  <c r="AS41" i="97"/>
  <c r="AR41" i="97"/>
  <c r="AQ41" i="97"/>
  <c r="AP41" i="97"/>
  <c r="AO41" i="97"/>
  <c r="AN41" i="97"/>
  <c r="AM41" i="97"/>
  <c r="AL41" i="97"/>
  <c r="AK41" i="97"/>
  <c r="AJ41" i="97"/>
  <c r="AI41" i="97"/>
  <c r="AH41" i="97"/>
  <c r="S41" i="97"/>
  <c r="AS40" i="97"/>
  <c r="AR40" i="97"/>
  <c r="AQ40" i="97"/>
  <c r="AP40" i="97"/>
  <c r="AO40" i="97"/>
  <c r="AN40" i="97"/>
  <c r="AM40" i="97"/>
  <c r="AL40" i="97"/>
  <c r="AK40" i="97"/>
  <c r="AJ40" i="97"/>
  <c r="AI40" i="97"/>
  <c r="AH40" i="97"/>
  <c r="S40" i="97"/>
  <c r="AS39" i="97"/>
  <c r="AR39" i="97"/>
  <c r="AQ39" i="97"/>
  <c r="AP39" i="97"/>
  <c r="AO39" i="97"/>
  <c r="AN39" i="97"/>
  <c r="AM39" i="97"/>
  <c r="AL39" i="97"/>
  <c r="AK39" i="97"/>
  <c r="AJ39" i="97"/>
  <c r="AI39" i="97"/>
  <c r="AH39" i="97"/>
  <c r="S39" i="97"/>
  <c r="AS38" i="97"/>
  <c r="AR38" i="97"/>
  <c r="AQ38" i="97"/>
  <c r="AP38" i="97"/>
  <c r="AO38" i="97"/>
  <c r="AN38" i="97"/>
  <c r="AM38" i="97"/>
  <c r="AL38" i="97"/>
  <c r="AK38" i="97"/>
  <c r="AJ38" i="97"/>
  <c r="AI38" i="97"/>
  <c r="AH38" i="97"/>
  <c r="S38" i="97"/>
  <c r="AS37" i="97"/>
  <c r="AR37" i="97"/>
  <c r="AQ37" i="97"/>
  <c r="AP37" i="97"/>
  <c r="AO37" i="97"/>
  <c r="AN37" i="97"/>
  <c r="AM37" i="97"/>
  <c r="AL37" i="97"/>
  <c r="AK37" i="97"/>
  <c r="AJ37" i="97"/>
  <c r="AI37" i="97"/>
  <c r="AH37" i="97"/>
  <c r="S37" i="97"/>
  <c r="AS36" i="97"/>
  <c r="AR36" i="97"/>
  <c r="AQ36" i="97"/>
  <c r="AP36" i="97"/>
  <c r="AO36" i="97"/>
  <c r="AN36" i="97"/>
  <c r="AM36" i="97"/>
  <c r="AL36" i="97"/>
  <c r="AK36" i="97"/>
  <c r="AJ36" i="97"/>
  <c r="AI36" i="97"/>
  <c r="AH36" i="97"/>
  <c r="S36" i="97"/>
  <c r="AS35" i="97"/>
  <c r="AR35" i="97"/>
  <c r="AQ35" i="97"/>
  <c r="AP35" i="97"/>
  <c r="AO35" i="97"/>
  <c r="AN35" i="97"/>
  <c r="AM35" i="97"/>
  <c r="AL35" i="97"/>
  <c r="AK35" i="97"/>
  <c r="AJ35" i="97"/>
  <c r="AI35" i="97"/>
  <c r="AH35" i="97"/>
  <c r="S35" i="97"/>
  <c r="AS34" i="97"/>
  <c r="AR34" i="97"/>
  <c r="AQ34" i="97"/>
  <c r="AP34" i="97"/>
  <c r="AO34" i="97"/>
  <c r="AN34" i="97"/>
  <c r="AM34" i="97"/>
  <c r="AL34" i="97"/>
  <c r="AK34" i="97"/>
  <c r="AJ34" i="97"/>
  <c r="AI34" i="97"/>
  <c r="AH34" i="97"/>
  <c r="S34" i="97"/>
  <c r="AS33" i="97"/>
  <c r="AR33" i="97"/>
  <c r="AQ33" i="97"/>
  <c r="AP33" i="97"/>
  <c r="AO33" i="97"/>
  <c r="AN33" i="97"/>
  <c r="AM33" i="97"/>
  <c r="AL33" i="97"/>
  <c r="AK33" i="97"/>
  <c r="AJ33" i="97"/>
  <c r="AI33" i="97"/>
  <c r="AH33" i="97"/>
  <c r="S33" i="97"/>
  <c r="AS32" i="97"/>
  <c r="AR32" i="97"/>
  <c r="AQ32" i="97"/>
  <c r="AP32" i="97"/>
  <c r="AO32" i="97"/>
  <c r="AN32" i="97"/>
  <c r="AM32" i="97"/>
  <c r="AL32" i="97"/>
  <c r="AK32" i="97"/>
  <c r="AJ32" i="97"/>
  <c r="AI32" i="97"/>
  <c r="AH32" i="97"/>
  <c r="S32" i="97"/>
  <c r="AS31" i="97"/>
  <c r="AR31" i="97"/>
  <c r="AQ31" i="97"/>
  <c r="AP31" i="97"/>
  <c r="AO31" i="97"/>
  <c r="AN31" i="97"/>
  <c r="AM31" i="97"/>
  <c r="AL31" i="97"/>
  <c r="AK31" i="97"/>
  <c r="AJ31" i="97"/>
  <c r="AI31" i="97"/>
  <c r="AH31" i="97"/>
  <c r="S31" i="97"/>
  <c r="AS30" i="97"/>
  <c r="AR30" i="97"/>
  <c r="AQ30" i="97"/>
  <c r="AP30" i="97"/>
  <c r="AO30" i="97"/>
  <c r="AN30" i="97"/>
  <c r="AM30" i="97"/>
  <c r="AL30" i="97"/>
  <c r="AK30" i="97"/>
  <c r="AJ30" i="97"/>
  <c r="AI30" i="97"/>
  <c r="AH30" i="97"/>
  <c r="S30" i="97"/>
  <c r="AS29" i="97"/>
  <c r="AR29" i="97"/>
  <c r="AQ29" i="97"/>
  <c r="AP29" i="97"/>
  <c r="AO29" i="97"/>
  <c r="AN29" i="97"/>
  <c r="AM29" i="97"/>
  <c r="AL29" i="97"/>
  <c r="AK29" i="97"/>
  <c r="AJ29" i="97"/>
  <c r="AI29" i="97"/>
  <c r="AH29" i="97"/>
  <c r="S29" i="97"/>
  <c r="AS28" i="97"/>
  <c r="AR28" i="97"/>
  <c r="AQ28" i="97"/>
  <c r="AP28" i="97"/>
  <c r="AO28" i="97"/>
  <c r="AN28" i="97"/>
  <c r="AM28" i="97"/>
  <c r="AL28" i="97"/>
  <c r="AK28" i="97"/>
  <c r="AJ28" i="97"/>
  <c r="AI28" i="97"/>
  <c r="AH28" i="97"/>
  <c r="S28" i="97"/>
  <c r="AS27" i="97"/>
  <c r="AR27" i="97"/>
  <c r="AQ27" i="97"/>
  <c r="AP27" i="97"/>
  <c r="AO27" i="97"/>
  <c r="AN27" i="97"/>
  <c r="AM27" i="97"/>
  <c r="AL27" i="97"/>
  <c r="AK27" i="97"/>
  <c r="AJ27" i="97"/>
  <c r="AI27" i="97"/>
  <c r="AH27" i="97"/>
  <c r="S27" i="97"/>
  <c r="AS26" i="97"/>
  <c r="AR26" i="97"/>
  <c r="AQ26" i="97"/>
  <c r="AP26" i="97"/>
  <c r="AO26" i="97"/>
  <c r="AN26" i="97"/>
  <c r="AM26" i="97"/>
  <c r="AL26" i="97"/>
  <c r="AK26" i="97"/>
  <c r="AJ26" i="97"/>
  <c r="AI26" i="97"/>
  <c r="AH26" i="97"/>
  <c r="S26" i="97"/>
  <c r="AS25" i="97"/>
  <c r="AR25" i="97"/>
  <c r="AQ25" i="97"/>
  <c r="AP25" i="97"/>
  <c r="AO25" i="97"/>
  <c r="AN25" i="97"/>
  <c r="AM25" i="97"/>
  <c r="AL25" i="97"/>
  <c r="AK25" i="97"/>
  <c r="AJ25" i="97"/>
  <c r="AI25" i="97"/>
  <c r="AH25" i="97"/>
  <c r="S25" i="97"/>
  <c r="AS24" i="97"/>
  <c r="AR24" i="97"/>
  <c r="AQ24" i="97"/>
  <c r="AP24" i="97"/>
  <c r="AO24" i="97"/>
  <c r="AN24" i="97"/>
  <c r="AM24" i="97"/>
  <c r="AL24" i="97"/>
  <c r="AK24" i="97"/>
  <c r="AJ24" i="97"/>
  <c r="AI24" i="97"/>
  <c r="AH24" i="97"/>
  <c r="S24" i="97"/>
  <c r="AS23" i="97"/>
  <c r="AR23" i="97"/>
  <c r="AQ23" i="97"/>
  <c r="AP23" i="97"/>
  <c r="AO23" i="97"/>
  <c r="AN23" i="97"/>
  <c r="AM23" i="97"/>
  <c r="AL23" i="97"/>
  <c r="AK23" i="97"/>
  <c r="AJ23" i="97"/>
  <c r="AI23" i="97"/>
  <c r="AH23" i="97"/>
  <c r="S23" i="97"/>
  <c r="AS22" i="97"/>
  <c r="AR22" i="97"/>
  <c r="AQ22" i="97"/>
  <c r="AP22" i="97"/>
  <c r="AO22" i="97"/>
  <c r="AN22" i="97"/>
  <c r="AM22" i="97"/>
  <c r="AL22" i="97"/>
  <c r="AK22" i="97"/>
  <c r="AJ22" i="97"/>
  <c r="AI22" i="97"/>
  <c r="AH22" i="97"/>
  <c r="S22" i="97"/>
  <c r="AS21" i="97"/>
  <c r="AR21" i="97"/>
  <c r="AQ21" i="97"/>
  <c r="AP21" i="97"/>
  <c r="AO21" i="97"/>
  <c r="AN21" i="97"/>
  <c r="AM21" i="97"/>
  <c r="AL21" i="97"/>
  <c r="AK21" i="97"/>
  <c r="AJ21" i="97"/>
  <c r="AI21" i="97"/>
  <c r="AH21" i="97"/>
  <c r="S21" i="97"/>
  <c r="AS20" i="97"/>
  <c r="AR20" i="97"/>
  <c r="AQ20" i="97"/>
  <c r="AP20" i="97"/>
  <c r="AO20" i="97"/>
  <c r="AN20" i="97"/>
  <c r="AM20" i="97"/>
  <c r="AL20" i="97"/>
  <c r="AK20" i="97"/>
  <c r="AJ20" i="97"/>
  <c r="AI20" i="97"/>
  <c r="AH20" i="97"/>
  <c r="S20" i="97"/>
  <c r="AS19" i="97"/>
  <c r="AR19" i="97"/>
  <c r="AQ19" i="97"/>
  <c r="AP19" i="97"/>
  <c r="AO19" i="97"/>
  <c r="AN19" i="97"/>
  <c r="AM19" i="97"/>
  <c r="AL19" i="97"/>
  <c r="AK19" i="97"/>
  <c r="AJ19" i="97"/>
  <c r="AI19" i="97"/>
  <c r="AH19" i="97"/>
  <c r="S19" i="97"/>
  <c r="AS18" i="97"/>
  <c r="AS17" i="97" s="1"/>
  <c r="AR18" i="97"/>
  <c r="AR14" i="97" s="1"/>
  <c r="AQ18" i="97"/>
  <c r="AQ11" i="97" s="1"/>
  <c r="AP18" i="97"/>
  <c r="AP16" i="97" s="1"/>
  <c r="AO18" i="97"/>
  <c r="AO13" i="97" s="1"/>
  <c r="AN18" i="97"/>
  <c r="AM18" i="97"/>
  <c r="AL18" i="97"/>
  <c r="AL12" i="97" s="1"/>
  <c r="AK18" i="97"/>
  <c r="AJ18" i="97"/>
  <c r="AJ14" i="97" s="1"/>
  <c r="AI18" i="97"/>
  <c r="AI11" i="97" s="1"/>
  <c r="AH18" i="97"/>
  <c r="AH16" i="97" s="1"/>
  <c r="S18" i="97"/>
  <c r="AQ17" i="97"/>
  <c r="AN17" i="97"/>
  <c r="AM17" i="97"/>
  <c r="AL17" i="97"/>
  <c r="AK17" i="97"/>
  <c r="AI17" i="97"/>
  <c r="S17" i="97"/>
  <c r="AS16" i="97"/>
  <c r="AR16" i="97"/>
  <c r="AQ16" i="97"/>
  <c r="AN16" i="97"/>
  <c r="AM16" i="97"/>
  <c r="AK16" i="97"/>
  <c r="AJ16" i="97"/>
  <c r="AI16" i="97"/>
  <c r="S16" i="97"/>
  <c r="AS15" i="97"/>
  <c r="AQ15" i="97"/>
  <c r="AN15" i="97"/>
  <c r="AM15" i="97"/>
  <c r="AK15" i="97"/>
  <c r="AI15" i="97"/>
  <c r="S15" i="97"/>
  <c r="AS14" i="97"/>
  <c r="AN14" i="97"/>
  <c r="AM14" i="97"/>
  <c r="AL14" i="97"/>
  <c r="AK14" i="97"/>
  <c r="S14" i="97"/>
  <c r="AS13" i="97"/>
  <c r="AR13" i="97"/>
  <c r="AQ13" i="97"/>
  <c r="AP13" i="97"/>
  <c r="AN13" i="97"/>
  <c r="AM13" i="97"/>
  <c r="AK13" i="97"/>
  <c r="AJ13" i="97"/>
  <c r="AI13" i="97"/>
  <c r="AH13" i="97"/>
  <c r="S13" i="97"/>
  <c r="AS12" i="97"/>
  <c r="AR12" i="97"/>
  <c r="AN12" i="97"/>
  <c r="AM12" i="97"/>
  <c r="AK12" i="97"/>
  <c r="AJ12" i="97"/>
  <c r="S12" i="97"/>
  <c r="AS11" i="97"/>
  <c r="AR11" i="97"/>
  <c r="AN11" i="97"/>
  <c r="AM11" i="97"/>
  <c r="AK11" i="97"/>
  <c r="AJ11" i="97"/>
  <c r="S11" i="97"/>
  <c r="AS10" i="97"/>
  <c r="AR10" i="97"/>
  <c r="AQ10" i="97"/>
  <c r="AP10" i="97"/>
  <c r="AO10" i="97"/>
  <c r="AN10" i="97"/>
  <c r="AM10" i="97"/>
  <c r="AL10" i="97"/>
  <c r="AK10" i="97"/>
  <c r="AJ10" i="97"/>
  <c r="AI10" i="97"/>
  <c r="AH10" i="97"/>
  <c r="S10" i="97"/>
  <c r="AS9" i="97"/>
  <c r="AR9" i="97"/>
  <c r="AQ9" i="97"/>
  <c r="AN9" i="97"/>
  <c r="AM9" i="97"/>
  <c r="AL9" i="97"/>
  <c r="AK9" i="97"/>
  <c r="AJ9" i="97"/>
  <c r="AI9" i="97"/>
  <c r="S9" i="97"/>
  <c r="AS8" i="97"/>
  <c r="AR8" i="97"/>
  <c r="AQ8" i="97"/>
  <c r="AN8" i="97"/>
  <c r="AM8" i="97"/>
  <c r="AK8" i="97"/>
  <c r="AJ8" i="97"/>
  <c r="AI8" i="97"/>
  <c r="S8" i="97"/>
  <c r="AS7" i="97"/>
  <c r="AR7" i="97"/>
  <c r="AQ7" i="97"/>
  <c r="AN7" i="97"/>
  <c r="AM7" i="97"/>
  <c r="AK7" i="97"/>
  <c r="AJ7" i="97"/>
  <c r="AI7" i="97"/>
  <c r="S7" i="97"/>
  <c r="AS6" i="97"/>
  <c r="AR6" i="97"/>
  <c r="AQ6" i="97"/>
  <c r="AN6" i="97"/>
  <c r="AM6" i="97"/>
  <c r="AL6" i="97"/>
  <c r="AK6" i="97"/>
  <c r="AJ6" i="97"/>
  <c r="AI6" i="97"/>
  <c r="S6" i="97"/>
  <c r="AS5" i="97"/>
  <c r="AR5" i="97"/>
  <c r="AQ5" i="97"/>
  <c r="AP5" i="97"/>
  <c r="AN5" i="97"/>
  <c r="AM5" i="97"/>
  <c r="AK5" i="97"/>
  <c r="AJ5" i="97"/>
  <c r="AI5" i="97"/>
  <c r="AH5" i="97"/>
  <c r="S5" i="97"/>
  <c r="AS4" i="97"/>
  <c r="AR4" i="97"/>
  <c r="AQ4" i="97"/>
  <c r="AP4" i="97"/>
  <c r="AO4" i="97"/>
  <c r="AN4" i="97"/>
  <c r="AM4" i="97"/>
  <c r="AL4" i="97"/>
  <c r="AK4" i="97"/>
  <c r="AJ4" i="97"/>
  <c r="AI4" i="97"/>
  <c r="AH4" i="97"/>
  <c r="S4" i="97"/>
  <c r="AS97" i="96"/>
  <c r="AR97" i="96"/>
  <c r="AQ97" i="96"/>
  <c r="AP97" i="96"/>
  <c r="AO97" i="96"/>
  <c r="AN97" i="96"/>
  <c r="AM97" i="96"/>
  <c r="AL97" i="96"/>
  <c r="AK97" i="96"/>
  <c r="AJ97" i="96"/>
  <c r="AI97" i="96"/>
  <c r="AH97" i="96"/>
  <c r="S97" i="96"/>
  <c r="AS96" i="96"/>
  <c r="AR96" i="96"/>
  <c r="AQ96" i="96"/>
  <c r="AP96" i="96"/>
  <c r="AO96" i="96"/>
  <c r="AN96" i="96"/>
  <c r="AM96" i="96"/>
  <c r="AL96" i="96"/>
  <c r="AK96" i="96"/>
  <c r="AJ96" i="96"/>
  <c r="AI96" i="96"/>
  <c r="AH96" i="96"/>
  <c r="S96" i="96"/>
  <c r="AS95" i="96"/>
  <c r="AR95" i="96"/>
  <c r="AQ95" i="96"/>
  <c r="AP95" i="96"/>
  <c r="AO95" i="96"/>
  <c r="AN95" i="96"/>
  <c r="AM95" i="96"/>
  <c r="AL95" i="96"/>
  <c r="AK95" i="96"/>
  <c r="AJ95" i="96"/>
  <c r="AI95" i="96"/>
  <c r="AH95" i="96"/>
  <c r="S95" i="96"/>
  <c r="AS94" i="96"/>
  <c r="AR94" i="96"/>
  <c r="AQ94" i="96"/>
  <c r="AP94" i="96"/>
  <c r="AO94" i="96"/>
  <c r="AN94" i="96"/>
  <c r="AM94" i="96"/>
  <c r="AL94" i="96"/>
  <c r="AK94" i="96"/>
  <c r="AJ94" i="96"/>
  <c r="AI94" i="96"/>
  <c r="AH94" i="96"/>
  <c r="S94" i="96"/>
  <c r="AS93" i="96"/>
  <c r="AR93" i="96"/>
  <c r="AQ93" i="96"/>
  <c r="AP93" i="96"/>
  <c r="AO93" i="96"/>
  <c r="AN93" i="96"/>
  <c r="AM93" i="96"/>
  <c r="AL93" i="96"/>
  <c r="AK93" i="96"/>
  <c r="AJ93" i="96"/>
  <c r="AI93" i="96"/>
  <c r="AH93" i="96"/>
  <c r="S93" i="96"/>
  <c r="AS92" i="96"/>
  <c r="AR92" i="96"/>
  <c r="AQ92" i="96"/>
  <c r="AP92" i="96"/>
  <c r="AO92" i="96"/>
  <c r="AN92" i="96"/>
  <c r="AM92" i="96"/>
  <c r="AL92" i="96"/>
  <c r="AK92" i="96"/>
  <c r="AJ92" i="96"/>
  <c r="AI92" i="96"/>
  <c r="AH92" i="96"/>
  <c r="S92" i="96"/>
  <c r="AS91" i="96"/>
  <c r="AR91" i="96"/>
  <c r="AQ91" i="96"/>
  <c r="AP91" i="96"/>
  <c r="AO91" i="96"/>
  <c r="AN91" i="96"/>
  <c r="AM91" i="96"/>
  <c r="AL91" i="96"/>
  <c r="AK91" i="96"/>
  <c r="AJ91" i="96"/>
  <c r="AI91" i="96"/>
  <c r="AH91" i="96"/>
  <c r="S91" i="96"/>
  <c r="AS90" i="96"/>
  <c r="AR90" i="96"/>
  <c r="AQ90" i="96"/>
  <c r="AP90" i="96"/>
  <c r="AO90" i="96"/>
  <c r="AN90" i="96"/>
  <c r="AM90" i="96"/>
  <c r="AL90" i="96"/>
  <c r="AK90" i="96"/>
  <c r="AJ90" i="96"/>
  <c r="AI90" i="96"/>
  <c r="AH90" i="96"/>
  <c r="S90" i="96"/>
  <c r="AS89" i="96"/>
  <c r="AR89" i="96"/>
  <c r="AQ89" i="96"/>
  <c r="AP89" i="96"/>
  <c r="AO89" i="96"/>
  <c r="AN89" i="96"/>
  <c r="AM89" i="96"/>
  <c r="AL89" i="96"/>
  <c r="AK89" i="96"/>
  <c r="AJ89" i="96"/>
  <c r="AI89" i="96"/>
  <c r="AH89" i="96"/>
  <c r="S89" i="96"/>
  <c r="AS88" i="96"/>
  <c r="AR88" i="96"/>
  <c r="AQ88" i="96"/>
  <c r="AP88" i="96"/>
  <c r="AO88" i="96"/>
  <c r="AN88" i="96"/>
  <c r="AM88" i="96"/>
  <c r="AL88" i="96"/>
  <c r="AK88" i="96"/>
  <c r="AJ88" i="96"/>
  <c r="AI88" i="96"/>
  <c r="AH88" i="96"/>
  <c r="S88" i="96"/>
  <c r="AS87" i="96"/>
  <c r="AR87" i="96"/>
  <c r="AQ87" i="96"/>
  <c r="AP87" i="96"/>
  <c r="AO87" i="96"/>
  <c r="AN87" i="96"/>
  <c r="AM87" i="96"/>
  <c r="AL87" i="96"/>
  <c r="AK87" i="96"/>
  <c r="AJ87" i="96"/>
  <c r="AI87" i="96"/>
  <c r="AH87" i="96"/>
  <c r="S87" i="96"/>
  <c r="AS86" i="96"/>
  <c r="AR86" i="96"/>
  <c r="AQ86" i="96"/>
  <c r="AP86" i="96"/>
  <c r="AO86" i="96"/>
  <c r="AN86" i="96"/>
  <c r="AM86" i="96"/>
  <c r="AL86" i="96"/>
  <c r="AK86" i="96"/>
  <c r="AJ86" i="96"/>
  <c r="AI86" i="96"/>
  <c r="AH86" i="96"/>
  <c r="S86" i="96"/>
  <c r="AS85" i="96"/>
  <c r="AR85" i="96"/>
  <c r="AQ85" i="96"/>
  <c r="AP85" i="96"/>
  <c r="AO85" i="96"/>
  <c r="AN85" i="96"/>
  <c r="AM85" i="96"/>
  <c r="AL85" i="96"/>
  <c r="AK85" i="96"/>
  <c r="AJ85" i="96"/>
  <c r="AI85" i="96"/>
  <c r="AH85" i="96"/>
  <c r="S85" i="96"/>
  <c r="AS84" i="96"/>
  <c r="AR84" i="96"/>
  <c r="AQ84" i="96"/>
  <c r="AP84" i="96"/>
  <c r="AO84" i="96"/>
  <c r="AN84" i="96"/>
  <c r="AM84" i="96"/>
  <c r="AL84" i="96"/>
  <c r="AK84" i="96"/>
  <c r="AJ84" i="96"/>
  <c r="AI84" i="96"/>
  <c r="AH84" i="96"/>
  <c r="S84" i="96"/>
  <c r="AS83" i="96"/>
  <c r="AR83" i="96"/>
  <c r="AQ83" i="96"/>
  <c r="AP83" i="96"/>
  <c r="AO83" i="96"/>
  <c r="AN83" i="96"/>
  <c r="AM83" i="96"/>
  <c r="AL83" i="96"/>
  <c r="AK83" i="96"/>
  <c r="AJ83" i="96"/>
  <c r="AI83" i="96"/>
  <c r="AH83" i="96"/>
  <c r="S83" i="96"/>
  <c r="AS82" i="96"/>
  <c r="AR82" i="96"/>
  <c r="AQ82" i="96"/>
  <c r="AP82" i="96"/>
  <c r="AO82" i="96"/>
  <c r="AN82" i="96"/>
  <c r="AM82" i="96"/>
  <c r="AL82" i="96"/>
  <c r="AK82" i="96"/>
  <c r="AJ82" i="96"/>
  <c r="AI82" i="96"/>
  <c r="AH82" i="96"/>
  <c r="S82" i="96"/>
  <c r="AS81" i="96"/>
  <c r="AR81" i="96"/>
  <c r="AQ81" i="96"/>
  <c r="AP81" i="96"/>
  <c r="AO81" i="96"/>
  <c r="AN81" i="96"/>
  <c r="AM81" i="96"/>
  <c r="AL81" i="96"/>
  <c r="AK81" i="96"/>
  <c r="AJ81" i="96"/>
  <c r="AI81" i="96"/>
  <c r="AH81" i="96"/>
  <c r="S81" i="96"/>
  <c r="AS80" i="96"/>
  <c r="AR80" i="96"/>
  <c r="AQ80" i="96"/>
  <c r="AP80" i="96"/>
  <c r="AO80" i="96"/>
  <c r="AN80" i="96"/>
  <c r="AM80" i="96"/>
  <c r="AL80" i="96"/>
  <c r="AK80" i="96"/>
  <c r="AJ80" i="96"/>
  <c r="AI80" i="96"/>
  <c r="AH80" i="96"/>
  <c r="S80" i="96"/>
  <c r="AS79" i="96"/>
  <c r="AR79" i="96"/>
  <c r="AQ79" i="96"/>
  <c r="AP79" i="96"/>
  <c r="AO79" i="96"/>
  <c r="AN79" i="96"/>
  <c r="AM79" i="96"/>
  <c r="AL79" i="96"/>
  <c r="AK79" i="96"/>
  <c r="AJ79" i="96"/>
  <c r="AI79" i="96"/>
  <c r="AH79" i="96"/>
  <c r="S79" i="96"/>
  <c r="AS78" i="96"/>
  <c r="AR78" i="96"/>
  <c r="AQ78" i="96"/>
  <c r="AP78" i="96"/>
  <c r="AO78" i="96"/>
  <c r="AN78" i="96"/>
  <c r="AM78" i="96"/>
  <c r="AL78" i="96"/>
  <c r="AK78" i="96"/>
  <c r="AJ78" i="96"/>
  <c r="AI78" i="96"/>
  <c r="AH78" i="96"/>
  <c r="S78" i="96"/>
  <c r="AS77" i="96"/>
  <c r="AR77" i="96"/>
  <c r="AQ77" i="96"/>
  <c r="AP77" i="96"/>
  <c r="AO77" i="96"/>
  <c r="AN77" i="96"/>
  <c r="AM77" i="96"/>
  <c r="AL77" i="96"/>
  <c r="AK77" i="96"/>
  <c r="AJ77" i="96"/>
  <c r="AI77" i="96"/>
  <c r="AH77" i="96"/>
  <c r="S77" i="96"/>
  <c r="AS76" i="96"/>
  <c r="AR76" i="96"/>
  <c r="AQ76" i="96"/>
  <c r="AP76" i="96"/>
  <c r="AO76" i="96"/>
  <c r="AN76" i="96"/>
  <c r="AM76" i="96"/>
  <c r="AL76" i="96"/>
  <c r="AK76" i="96"/>
  <c r="AJ76" i="96"/>
  <c r="AI76" i="96"/>
  <c r="AH76" i="96"/>
  <c r="S76" i="96"/>
  <c r="AS75" i="96"/>
  <c r="AR75" i="96"/>
  <c r="AQ75" i="96"/>
  <c r="AP75" i="96"/>
  <c r="AO75" i="96"/>
  <c r="AN75" i="96"/>
  <c r="AM75" i="96"/>
  <c r="AL75" i="96"/>
  <c r="AK75" i="96"/>
  <c r="AJ75" i="96"/>
  <c r="AI75" i="96"/>
  <c r="AH75" i="96"/>
  <c r="S75" i="96"/>
  <c r="AS74" i="96"/>
  <c r="AR74" i="96"/>
  <c r="AQ74" i="96"/>
  <c r="AP74" i="96"/>
  <c r="AO74" i="96"/>
  <c r="AN74" i="96"/>
  <c r="AM74" i="96"/>
  <c r="AL74" i="96"/>
  <c r="AK74" i="96"/>
  <c r="AJ74" i="96"/>
  <c r="AI74" i="96"/>
  <c r="AH74" i="96"/>
  <c r="S74" i="96"/>
  <c r="AS73" i="96"/>
  <c r="AR73" i="96"/>
  <c r="AQ73" i="96"/>
  <c r="AP73" i="96"/>
  <c r="AO73" i="96"/>
  <c r="AN73" i="96"/>
  <c r="AM73" i="96"/>
  <c r="AL73" i="96"/>
  <c r="AK73" i="96"/>
  <c r="AJ73" i="96"/>
  <c r="AI73" i="96"/>
  <c r="AH73" i="96"/>
  <c r="S73" i="96"/>
  <c r="AS72" i="96"/>
  <c r="AR72" i="96"/>
  <c r="AQ72" i="96"/>
  <c r="AP72" i="96"/>
  <c r="AO72" i="96"/>
  <c r="AN72" i="96"/>
  <c r="AM72" i="96"/>
  <c r="AL72" i="96"/>
  <c r="AK72" i="96"/>
  <c r="AJ72" i="96"/>
  <c r="AI72" i="96"/>
  <c r="AH72" i="96"/>
  <c r="S72" i="96"/>
  <c r="AS71" i="96"/>
  <c r="AR71" i="96"/>
  <c r="AQ71" i="96"/>
  <c r="AP71" i="96"/>
  <c r="AO71" i="96"/>
  <c r="AN71" i="96"/>
  <c r="AM71" i="96"/>
  <c r="AL71" i="96"/>
  <c r="AK71" i="96"/>
  <c r="AJ71" i="96"/>
  <c r="AI71" i="96"/>
  <c r="AH71" i="96"/>
  <c r="S71" i="96"/>
  <c r="AS70" i="96"/>
  <c r="AR70" i="96"/>
  <c r="AQ70" i="96"/>
  <c r="AP70" i="96"/>
  <c r="AO70" i="96"/>
  <c r="AN70" i="96"/>
  <c r="AM70" i="96"/>
  <c r="AL70" i="96"/>
  <c r="AK70" i="96"/>
  <c r="AJ70" i="96"/>
  <c r="AI70" i="96"/>
  <c r="AH70" i="96"/>
  <c r="S70" i="96"/>
  <c r="AS69" i="96"/>
  <c r="AR69" i="96"/>
  <c r="AQ69" i="96"/>
  <c r="AP69" i="96"/>
  <c r="AO69" i="96"/>
  <c r="AN69" i="96"/>
  <c r="AM69" i="96"/>
  <c r="AL69" i="96"/>
  <c r="AK69" i="96"/>
  <c r="AJ69" i="96"/>
  <c r="AI69" i="96"/>
  <c r="AH69" i="96"/>
  <c r="S69" i="96"/>
  <c r="AS68" i="96"/>
  <c r="AR68" i="96"/>
  <c r="AQ68" i="96"/>
  <c r="AP68" i="96"/>
  <c r="AO68" i="96"/>
  <c r="AN68" i="96"/>
  <c r="AM68" i="96"/>
  <c r="AL68" i="96"/>
  <c r="AK68" i="96"/>
  <c r="AJ68" i="96"/>
  <c r="AI68" i="96"/>
  <c r="AH68" i="96"/>
  <c r="S68" i="96"/>
  <c r="AS67" i="96"/>
  <c r="AR67" i="96"/>
  <c r="AQ67" i="96"/>
  <c r="AP67" i="96"/>
  <c r="AO67" i="96"/>
  <c r="AN67" i="96"/>
  <c r="AM67" i="96"/>
  <c r="AL67" i="96"/>
  <c r="AK67" i="96"/>
  <c r="AJ67" i="96"/>
  <c r="AI67" i="96"/>
  <c r="AH67" i="96"/>
  <c r="S67" i="96"/>
  <c r="AS66" i="96"/>
  <c r="AR66" i="96"/>
  <c r="AQ66" i="96"/>
  <c r="AP66" i="96"/>
  <c r="AO66" i="96"/>
  <c r="AN66" i="96"/>
  <c r="AM66" i="96"/>
  <c r="AL66" i="96"/>
  <c r="AK66" i="96"/>
  <c r="AJ66" i="96"/>
  <c r="AI66" i="96"/>
  <c r="AH66" i="96"/>
  <c r="S66" i="96"/>
  <c r="AS65" i="96"/>
  <c r="AR65" i="96"/>
  <c r="AQ65" i="96"/>
  <c r="AP65" i="96"/>
  <c r="AO65" i="96"/>
  <c r="AN65" i="96"/>
  <c r="AM65" i="96"/>
  <c r="AL65" i="96"/>
  <c r="AK65" i="96"/>
  <c r="AJ65" i="96"/>
  <c r="AI65" i="96"/>
  <c r="AH65" i="96"/>
  <c r="S65" i="96"/>
  <c r="AS64" i="96"/>
  <c r="AR64" i="96"/>
  <c r="AQ64" i="96"/>
  <c r="AP64" i="96"/>
  <c r="AO64" i="96"/>
  <c r="AN64" i="96"/>
  <c r="AM64" i="96"/>
  <c r="AL64" i="96"/>
  <c r="AK64" i="96"/>
  <c r="AJ64" i="96"/>
  <c r="AI64" i="96"/>
  <c r="AH64" i="96"/>
  <c r="S64" i="96"/>
  <c r="AS63" i="96"/>
  <c r="AR63" i="96"/>
  <c r="AQ63" i="96"/>
  <c r="AP63" i="96"/>
  <c r="AO63" i="96"/>
  <c r="AN63" i="96"/>
  <c r="AM63" i="96"/>
  <c r="AL63" i="96"/>
  <c r="AK63" i="96"/>
  <c r="AJ63" i="96"/>
  <c r="AI63" i="96"/>
  <c r="AH63" i="96"/>
  <c r="S63" i="96"/>
  <c r="AS62" i="96"/>
  <c r="AR62" i="96"/>
  <c r="AQ62" i="96"/>
  <c r="AP62" i="96"/>
  <c r="AO62" i="96"/>
  <c r="AN62" i="96"/>
  <c r="AM62" i="96"/>
  <c r="AL62" i="96"/>
  <c r="AK62" i="96"/>
  <c r="AJ62" i="96"/>
  <c r="AI62" i="96"/>
  <c r="AH62" i="96"/>
  <c r="S62" i="96"/>
  <c r="AS61" i="96"/>
  <c r="AR61" i="96"/>
  <c r="AQ61" i="96"/>
  <c r="AP61" i="96"/>
  <c r="AO61" i="96"/>
  <c r="AN61" i="96"/>
  <c r="AM61" i="96"/>
  <c r="AL61" i="96"/>
  <c r="AK61" i="96"/>
  <c r="AJ61" i="96"/>
  <c r="AI61" i="96"/>
  <c r="AH61" i="96"/>
  <c r="S61" i="96"/>
  <c r="AS60" i="96"/>
  <c r="AR60" i="96"/>
  <c r="AQ60" i="96"/>
  <c r="AP60" i="96"/>
  <c r="AO60" i="96"/>
  <c r="AN60" i="96"/>
  <c r="AM60" i="96"/>
  <c r="AL60" i="96"/>
  <c r="AK60" i="96"/>
  <c r="AJ60" i="96"/>
  <c r="AI60" i="96"/>
  <c r="AH60" i="96"/>
  <c r="S60" i="96"/>
  <c r="AS59" i="96"/>
  <c r="AR59" i="96"/>
  <c r="AQ59" i="96"/>
  <c r="AP59" i="96"/>
  <c r="AO59" i="96"/>
  <c r="AN59" i="96"/>
  <c r="AM59" i="96"/>
  <c r="AL59" i="96"/>
  <c r="AK59" i="96"/>
  <c r="AJ59" i="96"/>
  <c r="AI59" i="96"/>
  <c r="AH59" i="96"/>
  <c r="S59" i="96"/>
  <c r="AS58" i="96"/>
  <c r="AR58" i="96"/>
  <c r="AQ58" i="96"/>
  <c r="AP58" i="96"/>
  <c r="AO58" i="96"/>
  <c r="AN58" i="96"/>
  <c r="AM58" i="96"/>
  <c r="AL58" i="96"/>
  <c r="AK58" i="96"/>
  <c r="AJ58" i="96"/>
  <c r="AI58" i="96"/>
  <c r="AH58" i="96"/>
  <c r="S58" i="96"/>
  <c r="AS57" i="96"/>
  <c r="AR57" i="96"/>
  <c r="AQ57" i="96"/>
  <c r="AP57" i="96"/>
  <c r="AO57" i="96"/>
  <c r="AN57" i="96"/>
  <c r="AM57" i="96"/>
  <c r="AL57" i="96"/>
  <c r="AK57" i="96"/>
  <c r="AJ57" i="96"/>
  <c r="AI57" i="96"/>
  <c r="AH57" i="96"/>
  <c r="S57" i="96"/>
  <c r="AS56" i="96"/>
  <c r="AR56" i="96"/>
  <c r="AQ56" i="96"/>
  <c r="AP56" i="96"/>
  <c r="AO56" i="96"/>
  <c r="AN56" i="96"/>
  <c r="AM56" i="96"/>
  <c r="AL56" i="96"/>
  <c r="AK56" i="96"/>
  <c r="AJ56" i="96"/>
  <c r="AI56" i="96"/>
  <c r="AH56" i="96"/>
  <c r="S56" i="96"/>
  <c r="AS55" i="96"/>
  <c r="AR55" i="96"/>
  <c r="AQ55" i="96"/>
  <c r="AP55" i="96"/>
  <c r="AO55" i="96"/>
  <c r="AN55" i="96"/>
  <c r="AM55" i="96"/>
  <c r="AL55" i="96"/>
  <c r="AK55" i="96"/>
  <c r="AJ55" i="96"/>
  <c r="AI55" i="96"/>
  <c r="AH55" i="96"/>
  <c r="S55" i="96"/>
  <c r="AS54" i="96"/>
  <c r="AR54" i="96"/>
  <c r="AQ54" i="96"/>
  <c r="AP54" i="96"/>
  <c r="AO54" i="96"/>
  <c r="AN54" i="96"/>
  <c r="AM54" i="96"/>
  <c r="AL54" i="96"/>
  <c r="AK54" i="96"/>
  <c r="AJ54" i="96"/>
  <c r="AI54" i="96"/>
  <c r="AH54" i="96"/>
  <c r="S54" i="96"/>
  <c r="AS53" i="96"/>
  <c r="AR53" i="96"/>
  <c r="AQ53" i="96"/>
  <c r="AP53" i="96"/>
  <c r="AO53" i="96"/>
  <c r="AN53" i="96"/>
  <c r="AM53" i="96"/>
  <c r="AL53" i="96"/>
  <c r="AK53" i="96"/>
  <c r="AJ53" i="96"/>
  <c r="AI53" i="96"/>
  <c r="AH53" i="96"/>
  <c r="S53" i="96"/>
  <c r="AS52" i="96"/>
  <c r="AR52" i="96"/>
  <c r="AQ52" i="96"/>
  <c r="AP52" i="96"/>
  <c r="AO52" i="96"/>
  <c r="AN52" i="96"/>
  <c r="AM52" i="96"/>
  <c r="AL52" i="96"/>
  <c r="AK52" i="96"/>
  <c r="AJ52" i="96"/>
  <c r="AI52" i="96"/>
  <c r="AH52" i="96"/>
  <c r="S52" i="96"/>
  <c r="AS51" i="96"/>
  <c r="AR51" i="96"/>
  <c r="AQ51" i="96"/>
  <c r="AP51" i="96"/>
  <c r="AO51" i="96"/>
  <c r="AN51" i="96"/>
  <c r="AM51" i="96"/>
  <c r="AL51" i="96"/>
  <c r="AK51" i="96"/>
  <c r="AJ51" i="96"/>
  <c r="AI51" i="96"/>
  <c r="AH51" i="96"/>
  <c r="S51" i="96"/>
  <c r="AS50" i="96"/>
  <c r="AR50" i="96"/>
  <c r="AQ50" i="96"/>
  <c r="AP50" i="96"/>
  <c r="AO50" i="96"/>
  <c r="AN50" i="96"/>
  <c r="AM50" i="96"/>
  <c r="AL50" i="96"/>
  <c r="AK50" i="96"/>
  <c r="AJ50" i="96"/>
  <c r="AI50" i="96"/>
  <c r="AH50" i="96"/>
  <c r="S50" i="96"/>
  <c r="AS49" i="96"/>
  <c r="AR49" i="96"/>
  <c r="AQ49" i="96"/>
  <c r="AP49" i="96"/>
  <c r="AO49" i="96"/>
  <c r="AN49" i="96"/>
  <c r="AM49" i="96"/>
  <c r="AL49" i="96"/>
  <c r="AK49" i="96"/>
  <c r="AJ49" i="96"/>
  <c r="AI49" i="96"/>
  <c r="AH49" i="96"/>
  <c r="S49" i="96"/>
  <c r="AS48" i="96"/>
  <c r="AR48" i="96"/>
  <c r="AQ48" i="96"/>
  <c r="AP48" i="96"/>
  <c r="AO48" i="96"/>
  <c r="AN48" i="96"/>
  <c r="AM48" i="96"/>
  <c r="AL48" i="96"/>
  <c r="AK48" i="96"/>
  <c r="AJ48" i="96"/>
  <c r="AI48" i="96"/>
  <c r="AH48" i="96"/>
  <c r="S48" i="96"/>
  <c r="AS47" i="96"/>
  <c r="AR47" i="96"/>
  <c r="AQ47" i="96"/>
  <c r="AP47" i="96"/>
  <c r="AO47" i="96"/>
  <c r="AN47" i="96"/>
  <c r="AM47" i="96"/>
  <c r="AL47" i="96"/>
  <c r="AK47" i="96"/>
  <c r="AJ47" i="96"/>
  <c r="AI47" i="96"/>
  <c r="AH47" i="96"/>
  <c r="S47" i="96"/>
  <c r="AS46" i="96"/>
  <c r="AR46" i="96"/>
  <c r="AQ46" i="96"/>
  <c r="AP46" i="96"/>
  <c r="AO46" i="96"/>
  <c r="AN46" i="96"/>
  <c r="AM46" i="96"/>
  <c r="AL46" i="96"/>
  <c r="AK46" i="96"/>
  <c r="AJ46" i="96"/>
  <c r="AI46" i="96"/>
  <c r="AH46" i="96"/>
  <c r="S46" i="96"/>
  <c r="AS45" i="96"/>
  <c r="AR45" i="96"/>
  <c r="AQ45" i="96"/>
  <c r="AP45" i="96"/>
  <c r="AO45" i="96"/>
  <c r="AN45" i="96"/>
  <c r="AM45" i="96"/>
  <c r="AL45" i="96"/>
  <c r="AK45" i="96"/>
  <c r="AJ45" i="96"/>
  <c r="AI45" i="96"/>
  <c r="AH45" i="96"/>
  <c r="S45" i="96"/>
  <c r="AS44" i="96"/>
  <c r="AR44" i="96"/>
  <c r="AQ44" i="96"/>
  <c r="AP44" i="96"/>
  <c r="AO44" i="96"/>
  <c r="AN44" i="96"/>
  <c r="AM44" i="96"/>
  <c r="AL44" i="96"/>
  <c r="AK44" i="96"/>
  <c r="AJ44" i="96"/>
  <c r="AI44" i="96"/>
  <c r="AH44" i="96"/>
  <c r="S44" i="96"/>
  <c r="AS43" i="96"/>
  <c r="AR43" i="96"/>
  <c r="AQ43" i="96"/>
  <c r="AP43" i="96"/>
  <c r="AO43" i="96"/>
  <c r="AN43" i="96"/>
  <c r="AM43" i="96"/>
  <c r="AL43" i="96"/>
  <c r="AK43" i="96"/>
  <c r="AJ43" i="96"/>
  <c r="AI43" i="96"/>
  <c r="AH43" i="96"/>
  <c r="S43" i="96"/>
  <c r="AS42" i="96"/>
  <c r="AR42" i="96"/>
  <c r="AQ42" i="96"/>
  <c r="AP42" i="96"/>
  <c r="AO42" i="96"/>
  <c r="AN42" i="96"/>
  <c r="AM42" i="96"/>
  <c r="AL42" i="96"/>
  <c r="AK42" i="96"/>
  <c r="AJ42" i="96"/>
  <c r="AI42" i="96"/>
  <c r="AH42" i="96"/>
  <c r="S42" i="96"/>
  <c r="AS41" i="96"/>
  <c r="AR41" i="96"/>
  <c r="AQ41" i="96"/>
  <c r="AP41" i="96"/>
  <c r="AO41" i="96"/>
  <c r="AN41" i="96"/>
  <c r="AM41" i="96"/>
  <c r="AL41" i="96"/>
  <c r="AK41" i="96"/>
  <c r="AJ41" i="96"/>
  <c r="AI41" i="96"/>
  <c r="AH41" i="96"/>
  <c r="S41" i="96"/>
  <c r="AS40" i="96"/>
  <c r="AR40" i="96"/>
  <c r="AQ40" i="96"/>
  <c r="AP40" i="96"/>
  <c r="AO40" i="96"/>
  <c r="AN40" i="96"/>
  <c r="AM40" i="96"/>
  <c r="AL40" i="96"/>
  <c r="AK40" i="96"/>
  <c r="AJ40" i="96"/>
  <c r="AI40" i="96"/>
  <c r="AH40" i="96"/>
  <c r="S40" i="96"/>
  <c r="AS39" i="96"/>
  <c r="AR39" i="96"/>
  <c r="AQ39" i="96"/>
  <c r="AP39" i="96"/>
  <c r="AO39" i="96"/>
  <c r="AN39" i="96"/>
  <c r="AM39" i="96"/>
  <c r="AL39" i="96"/>
  <c r="AK39" i="96"/>
  <c r="AJ39" i="96"/>
  <c r="AI39" i="96"/>
  <c r="AH39" i="96"/>
  <c r="S39" i="96"/>
  <c r="AS38" i="96"/>
  <c r="AR38" i="96"/>
  <c r="AQ38" i="96"/>
  <c r="AP38" i="96"/>
  <c r="AO38" i="96"/>
  <c r="AN38" i="96"/>
  <c r="AM38" i="96"/>
  <c r="AL38" i="96"/>
  <c r="AK38" i="96"/>
  <c r="AJ38" i="96"/>
  <c r="AI38" i="96"/>
  <c r="AH38" i="96"/>
  <c r="S38" i="96"/>
  <c r="AS37" i="96"/>
  <c r="AR37" i="96"/>
  <c r="AQ37" i="96"/>
  <c r="AP37" i="96"/>
  <c r="AO37" i="96"/>
  <c r="AN37" i="96"/>
  <c r="AM37" i="96"/>
  <c r="AL37" i="96"/>
  <c r="AK37" i="96"/>
  <c r="AJ37" i="96"/>
  <c r="AI37" i="96"/>
  <c r="AH37" i="96"/>
  <c r="S37" i="96"/>
  <c r="AS36" i="96"/>
  <c r="AR36" i="96"/>
  <c r="AQ36" i="96"/>
  <c r="AP36" i="96"/>
  <c r="AO36" i="96"/>
  <c r="AN36" i="96"/>
  <c r="AM36" i="96"/>
  <c r="AL36" i="96"/>
  <c r="AK36" i="96"/>
  <c r="AJ36" i="96"/>
  <c r="AI36" i="96"/>
  <c r="AH36" i="96"/>
  <c r="S36" i="96"/>
  <c r="AS35" i="96"/>
  <c r="AR35" i="96"/>
  <c r="AQ35" i="96"/>
  <c r="AP35" i="96"/>
  <c r="AO35" i="96"/>
  <c r="AN35" i="96"/>
  <c r="AM35" i="96"/>
  <c r="AL35" i="96"/>
  <c r="AK35" i="96"/>
  <c r="AJ35" i="96"/>
  <c r="AI35" i="96"/>
  <c r="AH35" i="96"/>
  <c r="S35" i="96"/>
  <c r="AS34" i="96"/>
  <c r="AR34" i="96"/>
  <c r="AQ34" i="96"/>
  <c r="AP34" i="96"/>
  <c r="AO34" i="96"/>
  <c r="AN34" i="96"/>
  <c r="AM34" i="96"/>
  <c r="AL34" i="96"/>
  <c r="AK34" i="96"/>
  <c r="AJ34" i="96"/>
  <c r="AI34" i="96"/>
  <c r="AH34" i="96"/>
  <c r="S34" i="96"/>
  <c r="AS33" i="96"/>
  <c r="AR33" i="96"/>
  <c r="AQ33" i="96"/>
  <c r="AP33" i="96"/>
  <c r="AO33" i="96"/>
  <c r="AN33" i="96"/>
  <c r="AM33" i="96"/>
  <c r="AL33" i="96"/>
  <c r="AK33" i="96"/>
  <c r="AJ33" i="96"/>
  <c r="AI33" i="96"/>
  <c r="AH33" i="96"/>
  <c r="S33" i="96"/>
  <c r="AS32" i="96"/>
  <c r="AR32" i="96"/>
  <c r="AQ32" i="96"/>
  <c r="AP32" i="96"/>
  <c r="AO32" i="96"/>
  <c r="AN32" i="96"/>
  <c r="AM32" i="96"/>
  <c r="AL32" i="96"/>
  <c r="AK32" i="96"/>
  <c r="AJ32" i="96"/>
  <c r="AI32" i="96"/>
  <c r="AH32" i="96"/>
  <c r="S32" i="96"/>
  <c r="AS31" i="96"/>
  <c r="AR31" i="96"/>
  <c r="AQ31" i="96"/>
  <c r="AP31" i="96"/>
  <c r="AO31" i="96"/>
  <c r="AN31" i="96"/>
  <c r="AM31" i="96"/>
  <c r="AL31" i="96"/>
  <c r="AK31" i="96"/>
  <c r="AJ31" i="96"/>
  <c r="AI31" i="96"/>
  <c r="AH31" i="96"/>
  <c r="S31" i="96"/>
  <c r="AS30" i="96"/>
  <c r="AR30" i="96"/>
  <c r="AQ30" i="96"/>
  <c r="AP30" i="96"/>
  <c r="AO30" i="96"/>
  <c r="AN30" i="96"/>
  <c r="AM30" i="96"/>
  <c r="AL30" i="96"/>
  <c r="AK30" i="96"/>
  <c r="AJ30" i="96"/>
  <c r="AI30" i="96"/>
  <c r="AH30" i="96"/>
  <c r="S30" i="96"/>
  <c r="AS29" i="96"/>
  <c r="AR29" i="96"/>
  <c r="AQ29" i="96"/>
  <c r="AP29" i="96"/>
  <c r="AO29" i="96"/>
  <c r="AN29" i="96"/>
  <c r="AM29" i="96"/>
  <c r="AL29" i="96"/>
  <c r="AK29" i="96"/>
  <c r="AJ29" i="96"/>
  <c r="AI29" i="96"/>
  <c r="AH29" i="96"/>
  <c r="S29" i="96"/>
  <c r="AS28" i="96"/>
  <c r="AR28" i="96"/>
  <c r="AQ28" i="96"/>
  <c r="AP28" i="96"/>
  <c r="AO28" i="96"/>
  <c r="AN28" i="96"/>
  <c r="AM28" i="96"/>
  <c r="AL28" i="96"/>
  <c r="AK28" i="96"/>
  <c r="AJ28" i="96"/>
  <c r="AI28" i="96"/>
  <c r="AH28" i="96"/>
  <c r="S28" i="96"/>
  <c r="AS27" i="96"/>
  <c r="AR27" i="96"/>
  <c r="AQ27" i="96"/>
  <c r="AP27" i="96"/>
  <c r="AO27" i="96"/>
  <c r="AN27" i="96"/>
  <c r="AM27" i="96"/>
  <c r="AL27" i="96"/>
  <c r="AK27" i="96"/>
  <c r="AJ27" i="96"/>
  <c r="AI27" i="96"/>
  <c r="AH27" i="96"/>
  <c r="S27" i="96"/>
  <c r="AS26" i="96"/>
  <c r="AR26" i="96"/>
  <c r="AQ26" i="96"/>
  <c r="AP26" i="96"/>
  <c r="AO26" i="96"/>
  <c r="AN26" i="96"/>
  <c r="AM26" i="96"/>
  <c r="AL26" i="96"/>
  <c r="AK26" i="96"/>
  <c r="AJ26" i="96"/>
  <c r="AI26" i="96"/>
  <c r="AH26" i="96"/>
  <c r="S26" i="96"/>
  <c r="AS25" i="96"/>
  <c r="AR25" i="96"/>
  <c r="AQ25" i="96"/>
  <c r="AP25" i="96"/>
  <c r="AO25" i="96"/>
  <c r="AN25" i="96"/>
  <c r="AM25" i="96"/>
  <c r="AL25" i="96"/>
  <c r="AK25" i="96"/>
  <c r="AJ25" i="96"/>
  <c r="AI25" i="96"/>
  <c r="AH25" i="96"/>
  <c r="S25" i="96"/>
  <c r="AS24" i="96"/>
  <c r="AR24" i="96"/>
  <c r="AQ24" i="96"/>
  <c r="AP24" i="96"/>
  <c r="AO24" i="96"/>
  <c r="AN24" i="96"/>
  <c r="AM24" i="96"/>
  <c r="AL24" i="96"/>
  <c r="AK24" i="96"/>
  <c r="AJ24" i="96"/>
  <c r="AI24" i="96"/>
  <c r="AH24" i="96"/>
  <c r="S24" i="96"/>
  <c r="AS23" i="96"/>
  <c r="AR23" i="96"/>
  <c r="AQ23" i="96"/>
  <c r="AP23" i="96"/>
  <c r="AO23" i="96"/>
  <c r="AN23" i="96"/>
  <c r="AM23" i="96"/>
  <c r="AL23" i="96"/>
  <c r="AK23" i="96"/>
  <c r="AJ23" i="96"/>
  <c r="AI23" i="96"/>
  <c r="AH23" i="96"/>
  <c r="S23" i="96"/>
  <c r="AS22" i="96"/>
  <c r="AR22" i="96"/>
  <c r="AQ22" i="96"/>
  <c r="AP22" i="96"/>
  <c r="AO22" i="96"/>
  <c r="AN22" i="96"/>
  <c r="AM22" i="96"/>
  <c r="AL22" i="96"/>
  <c r="AK22" i="96"/>
  <c r="AJ22" i="96"/>
  <c r="AI22" i="96"/>
  <c r="AH22" i="96"/>
  <c r="S22" i="96"/>
  <c r="AS21" i="96"/>
  <c r="AR21" i="96"/>
  <c r="AQ21" i="96"/>
  <c r="AP21" i="96"/>
  <c r="AO21" i="96"/>
  <c r="AN21" i="96"/>
  <c r="AM21" i="96"/>
  <c r="AL21" i="96"/>
  <c r="AK21" i="96"/>
  <c r="AJ21" i="96"/>
  <c r="AI21" i="96"/>
  <c r="AH21" i="96"/>
  <c r="S21" i="96"/>
  <c r="AS20" i="96"/>
  <c r="AR20" i="96"/>
  <c r="AQ20" i="96"/>
  <c r="AP20" i="96"/>
  <c r="AO20" i="96"/>
  <c r="AN20" i="96"/>
  <c r="AM20" i="96"/>
  <c r="AL20" i="96"/>
  <c r="AK20" i="96"/>
  <c r="AJ20" i="96"/>
  <c r="AI20" i="96"/>
  <c r="AH20" i="96"/>
  <c r="S20" i="96"/>
  <c r="AS19" i="96"/>
  <c r="AR19" i="96"/>
  <c r="AQ19" i="96"/>
  <c r="AP19" i="96"/>
  <c r="AO19" i="96"/>
  <c r="AN19" i="96"/>
  <c r="AM19" i="96"/>
  <c r="AL19" i="96"/>
  <c r="AK19" i="96"/>
  <c r="AJ19" i="96"/>
  <c r="AI19" i="96"/>
  <c r="AH19" i="96"/>
  <c r="S19" i="96"/>
  <c r="AS18" i="96"/>
  <c r="AR18" i="96"/>
  <c r="AQ18" i="96"/>
  <c r="AP18" i="96"/>
  <c r="AO18" i="96"/>
  <c r="AN18" i="96"/>
  <c r="AM18" i="96"/>
  <c r="AL18" i="96"/>
  <c r="AK18" i="96"/>
  <c r="AJ18" i="96"/>
  <c r="AI18" i="96"/>
  <c r="AH18" i="96"/>
  <c r="S18" i="96"/>
  <c r="AS17" i="96"/>
  <c r="AR17" i="96"/>
  <c r="AQ17" i="96"/>
  <c r="AP17" i="96"/>
  <c r="AO17" i="96"/>
  <c r="AN17" i="96"/>
  <c r="AM17" i="96"/>
  <c r="AL17" i="96"/>
  <c r="AK17" i="96"/>
  <c r="AJ17" i="96"/>
  <c r="AI17" i="96"/>
  <c r="AH17" i="96"/>
  <c r="S17" i="96"/>
  <c r="AS16" i="96"/>
  <c r="AR16" i="96"/>
  <c r="AQ16" i="96"/>
  <c r="AP16" i="96"/>
  <c r="AO16" i="96"/>
  <c r="AN16" i="96"/>
  <c r="AM16" i="96"/>
  <c r="AL16" i="96"/>
  <c r="AK16" i="96"/>
  <c r="AJ16" i="96"/>
  <c r="AI16" i="96"/>
  <c r="AH16" i="96"/>
  <c r="S16" i="96"/>
  <c r="AS15" i="96"/>
  <c r="AR15" i="96"/>
  <c r="AQ15" i="96"/>
  <c r="AP15" i="96"/>
  <c r="AO15" i="96"/>
  <c r="AN15" i="96"/>
  <c r="AM15" i="96"/>
  <c r="AL15" i="96"/>
  <c r="AK15" i="96"/>
  <c r="AJ15" i="96"/>
  <c r="AI15" i="96"/>
  <c r="AH15" i="96"/>
  <c r="S15" i="96"/>
  <c r="AS14" i="96"/>
  <c r="AR14" i="96"/>
  <c r="AQ14" i="96"/>
  <c r="AP14" i="96"/>
  <c r="AO14" i="96"/>
  <c r="AN14" i="96"/>
  <c r="AM14" i="96"/>
  <c r="AL14" i="96"/>
  <c r="AK14" i="96"/>
  <c r="AJ14" i="96"/>
  <c r="AI14" i="96"/>
  <c r="AH14" i="96"/>
  <c r="S14" i="96"/>
  <c r="AS13" i="96"/>
  <c r="AR13" i="96"/>
  <c r="AQ13" i="96"/>
  <c r="AP13" i="96"/>
  <c r="AO13" i="96"/>
  <c r="AN13" i="96"/>
  <c r="AM13" i="96"/>
  <c r="AL13" i="96"/>
  <c r="AK13" i="96"/>
  <c r="AJ13" i="96"/>
  <c r="AI13" i="96"/>
  <c r="AH13" i="96"/>
  <c r="S13" i="96"/>
  <c r="AS12" i="96"/>
  <c r="AR12" i="96"/>
  <c r="AQ12" i="96"/>
  <c r="AP12" i="96"/>
  <c r="AO12" i="96"/>
  <c r="AN12" i="96"/>
  <c r="AM12" i="96"/>
  <c r="AL12" i="96"/>
  <c r="AK12" i="96"/>
  <c r="AJ12" i="96"/>
  <c r="AI12" i="96"/>
  <c r="AH12" i="96"/>
  <c r="S12" i="96"/>
  <c r="AS11" i="96"/>
  <c r="AR11" i="96"/>
  <c r="AQ11" i="96"/>
  <c r="AP11" i="96"/>
  <c r="AO11" i="96"/>
  <c r="AN11" i="96"/>
  <c r="AM11" i="96"/>
  <c r="AL11" i="96"/>
  <c r="AK11" i="96"/>
  <c r="AJ11" i="96"/>
  <c r="AI11" i="96"/>
  <c r="AH11" i="96"/>
  <c r="S11" i="96"/>
  <c r="AS10" i="96"/>
  <c r="AR10" i="96"/>
  <c r="AQ10" i="96"/>
  <c r="AP10" i="96"/>
  <c r="AO10" i="96"/>
  <c r="AN10" i="96"/>
  <c r="AM10" i="96"/>
  <c r="AL10" i="96"/>
  <c r="AK10" i="96"/>
  <c r="AJ10" i="96"/>
  <c r="AI10" i="96"/>
  <c r="AH10" i="96"/>
  <c r="S10" i="96"/>
  <c r="AS9" i="96"/>
  <c r="AR9" i="96"/>
  <c r="AQ9" i="96"/>
  <c r="AP9" i="96"/>
  <c r="AO9" i="96"/>
  <c r="AN9" i="96"/>
  <c r="AM9" i="96"/>
  <c r="AL9" i="96"/>
  <c r="AK9" i="96"/>
  <c r="AJ9" i="96"/>
  <c r="AI9" i="96"/>
  <c r="AH9" i="96"/>
  <c r="S9" i="96"/>
  <c r="AS8" i="96"/>
  <c r="AR8" i="96"/>
  <c r="AQ8" i="96"/>
  <c r="AP8" i="96"/>
  <c r="AO8" i="96"/>
  <c r="AN8" i="96"/>
  <c r="AM8" i="96"/>
  <c r="AL8" i="96"/>
  <c r="AK8" i="96"/>
  <c r="AJ8" i="96"/>
  <c r="AI8" i="96"/>
  <c r="AH8" i="96"/>
  <c r="S8" i="96"/>
  <c r="AS7" i="96"/>
  <c r="AR7" i="96"/>
  <c r="AQ7" i="96"/>
  <c r="AP7" i="96"/>
  <c r="AO7" i="96"/>
  <c r="AN7" i="96"/>
  <c r="AM7" i="96"/>
  <c r="AL7" i="96"/>
  <c r="AK7" i="96"/>
  <c r="AJ7" i="96"/>
  <c r="AI7" i="96"/>
  <c r="AH7" i="96"/>
  <c r="S7" i="96"/>
  <c r="AS6" i="96"/>
  <c r="AR6" i="96"/>
  <c r="AQ6" i="96"/>
  <c r="AP6" i="96"/>
  <c r="AO6" i="96"/>
  <c r="AN6" i="96"/>
  <c r="AM6" i="96"/>
  <c r="AL6" i="96"/>
  <c r="AK6" i="96"/>
  <c r="AJ6" i="96"/>
  <c r="AI6" i="96"/>
  <c r="AH6" i="96"/>
  <c r="S6" i="96"/>
  <c r="AS5" i="96"/>
  <c r="AR5" i="96"/>
  <c r="AQ5" i="96"/>
  <c r="AP5" i="96"/>
  <c r="AO5" i="96"/>
  <c r="AN5" i="96"/>
  <c r="AM5" i="96"/>
  <c r="AL5" i="96"/>
  <c r="AK5" i="96"/>
  <c r="AJ5" i="96"/>
  <c r="AI5" i="96"/>
  <c r="AH5" i="96"/>
  <c r="S5" i="96"/>
  <c r="AS4" i="96"/>
  <c r="AR4" i="96"/>
  <c r="AQ4" i="96"/>
  <c r="AP4" i="96"/>
  <c r="AO4" i="96"/>
  <c r="AN4" i="96"/>
  <c r="AM4" i="96"/>
  <c r="AL4" i="96"/>
  <c r="AK4" i="96"/>
  <c r="AJ4" i="96"/>
  <c r="AI4" i="96"/>
  <c r="AH4" i="96"/>
  <c r="S4" i="96"/>
  <c r="AS97" i="95"/>
  <c r="AR97" i="95"/>
  <c r="AQ97" i="95"/>
  <c r="AP97" i="95"/>
  <c r="AO97" i="95"/>
  <c r="AN97" i="95"/>
  <c r="AM97" i="95"/>
  <c r="AL97" i="95"/>
  <c r="AK97" i="95"/>
  <c r="AJ97" i="95"/>
  <c r="AI97" i="95"/>
  <c r="AH97" i="95"/>
  <c r="S97" i="95"/>
  <c r="AS96" i="95"/>
  <c r="AR96" i="95"/>
  <c r="AQ96" i="95"/>
  <c r="AP96" i="95"/>
  <c r="AO96" i="95"/>
  <c r="AN96" i="95"/>
  <c r="AM96" i="95"/>
  <c r="AL96" i="95"/>
  <c r="AK96" i="95"/>
  <c r="AJ96" i="95"/>
  <c r="AI96" i="95"/>
  <c r="AH96" i="95"/>
  <c r="S96" i="95"/>
  <c r="AS95" i="95"/>
  <c r="AR95" i="95"/>
  <c r="AQ95" i="95"/>
  <c r="AP95" i="95"/>
  <c r="AO95" i="95"/>
  <c r="AN95" i="95"/>
  <c r="AM95" i="95"/>
  <c r="AL95" i="95"/>
  <c r="AK95" i="95"/>
  <c r="AJ95" i="95"/>
  <c r="AI95" i="95"/>
  <c r="AH95" i="95"/>
  <c r="S95" i="95"/>
  <c r="AS94" i="95"/>
  <c r="AR94" i="95"/>
  <c r="AQ94" i="95"/>
  <c r="AP94" i="95"/>
  <c r="AO94" i="95"/>
  <c r="AN94" i="95"/>
  <c r="AM94" i="95"/>
  <c r="AL94" i="95"/>
  <c r="AK94" i="95"/>
  <c r="AJ94" i="95"/>
  <c r="AI94" i="95"/>
  <c r="AH94" i="95"/>
  <c r="S94" i="95"/>
  <c r="AS93" i="95"/>
  <c r="AR93" i="95"/>
  <c r="AQ93" i="95"/>
  <c r="AP93" i="95"/>
  <c r="AO93" i="95"/>
  <c r="AN93" i="95"/>
  <c r="AM93" i="95"/>
  <c r="AL93" i="95"/>
  <c r="AK93" i="95"/>
  <c r="AJ93" i="95"/>
  <c r="AI93" i="95"/>
  <c r="AH93" i="95"/>
  <c r="S93" i="95"/>
  <c r="AS92" i="95"/>
  <c r="AR92" i="95"/>
  <c r="AQ92" i="95"/>
  <c r="AP92" i="95"/>
  <c r="AO92" i="95"/>
  <c r="AN92" i="95"/>
  <c r="AM92" i="95"/>
  <c r="AL92" i="95"/>
  <c r="AK92" i="95"/>
  <c r="AJ92" i="95"/>
  <c r="AI92" i="95"/>
  <c r="AH92" i="95"/>
  <c r="S92" i="95"/>
  <c r="AS91" i="95"/>
  <c r="AR91" i="95"/>
  <c r="AQ91" i="95"/>
  <c r="AP91" i="95"/>
  <c r="AO91" i="95"/>
  <c r="AN91" i="95"/>
  <c r="AM91" i="95"/>
  <c r="AL91" i="95"/>
  <c r="AK91" i="95"/>
  <c r="AJ91" i="95"/>
  <c r="AI91" i="95"/>
  <c r="AH91" i="95"/>
  <c r="S91" i="95"/>
  <c r="AS90" i="95"/>
  <c r="AR90" i="95"/>
  <c r="AQ90" i="95"/>
  <c r="AP90" i="95"/>
  <c r="AO90" i="95"/>
  <c r="AN90" i="95"/>
  <c r="AM90" i="95"/>
  <c r="AL90" i="95"/>
  <c r="AK90" i="95"/>
  <c r="AJ90" i="95"/>
  <c r="AI90" i="95"/>
  <c r="AH90" i="95"/>
  <c r="S90" i="95"/>
  <c r="AS89" i="95"/>
  <c r="AR89" i="95"/>
  <c r="AQ89" i="95"/>
  <c r="AP89" i="95"/>
  <c r="AO89" i="95"/>
  <c r="AN89" i="95"/>
  <c r="AM89" i="95"/>
  <c r="AL89" i="95"/>
  <c r="AK89" i="95"/>
  <c r="AJ89" i="95"/>
  <c r="AI89" i="95"/>
  <c r="AH89" i="95"/>
  <c r="S89" i="95"/>
  <c r="AS88" i="95"/>
  <c r="AR88" i="95"/>
  <c r="AQ88" i="95"/>
  <c r="AP88" i="95"/>
  <c r="AO88" i="95"/>
  <c r="AN88" i="95"/>
  <c r="AM88" i="95"/>
  <c r="AL88" i="95"/>
  <c r="AK88" i="95"/>
  <c r="AJ88" i="95"/>
  <c r="AI88" i="95"/>
  <c r="AH88" i="95"/>
  <c r="S88" i="95"/>
  <c r="AS87" i="95"/>
  <c r="AR87" i="95"/>
  <c r="AQ87" i="95"/>
  <c r="AP87" i="95"/>
  <c r="AO87" i="95"/>
  <c r="AN87" i="95"/>
  <c r="AM87" i="95"/>
  <c r="AL87" i="95"/>
  <c r="AK87" i="95"/>
  <c r="AJ87" i="95"/>
  <c r="AI87" i="95"/>
  <c r="AH87" i="95"/>
  <c r="S87" i="95"/>
  <c r="AS86" i="95"/>
  <c r="AR86" i="95"/>
  <c r="AQ86" i="95"/>
  <c r="AP86" i="95"/>
  <c r="AO86" i="95"/>
  <c r="AN86" i="95"/>
  <c r="AM86" i="95"/>
  <c r="AL86" i="95"/>
  <c r="AK86" i="95"/>
  <c r="AJ86" i="95"/>
  <c r="AI86" i="95"/>
  <c r="AH86" i="95"/>
  <c r="S86" i="95"/>
  <c r="AS85" i="95"/>
  <c r="AR85" i="95"/>
  <c r="AQ85" i="95"/>
  <c r="AP85" i="95"/>
  <c r="AO85" i="95"/>
  <c r="AN85" i="95"/>
  <c r="AM85" i="95"/>
  <c r="AL85" i="95"/>
  <c r="AK85" i="95"/>
  <c r="AJ85" i="95"/>
  <c r="AI85" i="95"/>
  <c r="AH85" i="95"/>
  <c r="S85" i="95"/>
  <c r="AS84" i="95"/>
  <c r="AR84" i="95"/>
  <c r="AQ84" i="95"/>
  <c r="AP84" i="95"/>
  <c r="AO84" i="95"/>
  <c r="AN84" i="95"/>
  <c r="AM84" i="95"/>
  <c r="AL84" i="95"/>
  <c r="AK84" i="95"/>
  <c r="AJ84" i="95"/>
  <c r="AI84" i="95"/>
  <c r="AH84" i="95"/>
  <c r="S84" i="95"/>
  <c r="AS83" i="95"/>
  <c r="AR83" i="95"/>
  <c r="AQ83" i="95"/>
  <c r="AP83" i="95"/>
  <c r="AO83" i="95"/>
  <c r="AN83" i="95"/>
  <c r="AM83" i="95"/>
  <c r="AL83" i="95"/>
  <c r="AK83" i="95"/>
  <c r="AJ83" i="95"/>
  <c r="AI83" i="95"/>
  <c r="AH83" i="95"/>
  <c r="S83" i="95"/>
  <c r="AS82" i="95"/>
  <c r="AR82" i="95"/>
  <c r="AQ82" i="95"/>
  <c r="AP82" i="95"/>
  <c r="AO82" i="95"/>
  <c r="AN82" i="95"/>
  <c r="AM82" i="95"/>
  <c r="AL82" i="95"/>
  <c r="AK82" i="95"/>
  <c r="AJ82" i="95"/>
  <c r="AI82" i="95"/>
  <c r="AH82" i="95"/>
  <c r="S82" i="95"/>
  <c r="AS81" i="95"/>
  <c r="AR81" i="95"/>
  <c r="AQ81" i="95"/>
  <c r="AP81" i="95"/>
  <c r="AO81" i="95"/>
  <c r="AN81" i="95"/>
  <c r="AM81" i="95"/>
  <c r="AL81" i="95"/>
  <c r="AK81" i="95"/>
  <c r="AJ81" i="95"/>
  <c r="AI81" i="95"/>
  <c r="AH81" i="95"/>
  <c r="S81" i="95"/>
  <c r="AS80" i="95"/>
  <c r="AR80" i="95"/>
  <c r="AQ80" i="95"/>
  <c r="AP80" i="95"/>
  <c r="AO80" i="95"/>
  <c r="AN80" i="95"/>
  <c r="AM80" i="95"/>
  <c r="AL80" i="95"/>
  <c r="AK80" i="95"/>
  <c r="AJ80" i="95"/>
  <c r="AI80" i="95"/>
  <c r="AH80" i="95"/>
  <c r="S80" i="95"/>
  <c r="AS79" i="95"/>
  <c r="AR79" i="95"/>
  <c r="AQ79" i="95"/>
  <c r="AP79" i="95"/>
  <c r="AO79" i="95"/>
  <c r="AN79" i="95"/>
  <c r="AM79" i="95"/>
  <c r="AL79" i="95"/>
  <c r="AK79" i="95"/>
  <c r="AJ79" i="95"/>
  <c r="AI79" i="95"/>
  <c r="AH79" i="95"/>
  <c r="S79" i="95"/>
  <c r="AS78" i="95"/>
  <c r="AR78" i="95"/>
  <c r="AQ78" i="95"/>
  <c r="AP78" i="95"/>
  <c r="AO78" i="95"/>
  <c r="AN78" i="95"/>
  <c r="AM78" i="95"/>
  <c r="AL78" i="95"/>
  <c r="AK78" i="95"/>
  <c r="AJ78" i="95"/>
  <c r="AI78" i="95"/>
  <c r="AH78" i="95"/>
  <c r="S78" i="95"/>
  <c r="AS77" i="95"/>
  <c r="AR77" i="95"/>
  <c r="AQ77" i="95"/>
  <c r="AP77" i="95"/>
  <c r="AO77" i="95"/>
  <c r="AN77" i="95"/>
  <c r="AM77" i="95"/>
  <c r="AL77" i="95"/>
  <c r="AK77" i="95"/>
  <c r="AJ77" i="95"/>
  <c r="AI77" i="95"/>
  <c r="AH77" i="95"/>
  <c r="S77" i="95"/>
  <c r="AS76" i="95"/>
  <c r="AR76" i="95"/>
  <c r="AQ76" i="95"/>
  <c r="AP76" i="95"/>
  <c r="AO76" i="95"/>
  <c r="AN76" i="95"/>
  <c r="AM76" i="95"/>
  <c r="AL76" i="95"/>
  <c r="AK76" i="95"/>
  <c r="AJ76" i="95"/>
  <c r="AI76" i="95"/>
  <c r="AH76" i="95"/>
  <c r="S76" i="95"/>
  <c r="AS75" i="95"/>
  <c r="AR75" i="95"/>
  <c r="AQ75" i="95"/>
  <c r="AP75" i="95"/>
  <c r="AO75" i="95"/>
  <c r="AN75" i="95"/>
  <c r="AM75" i="95"/>
  <c r="AL75" i="95"/>
  <c r="AK75" i="95"/>
  <c r="AJ75" i="95"/>
  <c r="AI75" i="95"/>
  <c r="AH75" i="95"/>
  <c r="S75" i="95"/>
  <c r="AS74" i="95"/>
  <c r="AR74" i="95"/>
  <c r="AQ74" i="95"/>
  <c r="AP74" i="95"/>
  <c r="AO74" i="95"/>
  <c r="AN74" i="95"/>
  <c r="AM74" i="95"/>
  <c r="AL74" i="95"/>
  <c r="AK74" i="95"/>
  <c r="AJ74" i="95"/>
  <c r="AI74" i="95"/>
  <c r="AH74" i="95"/>
  <c r="S74" i="95"/>
  <c r="AS73" i="95"/>
  <c r="AR73" i="95"/>
  <c r="AQ73" i="95"/>
  <c r="AP73" i="95"/>
  <c r="AO73" i="95"/>
  <c r="AN73" i="95"/>
  <c r="AM73" i="95"/>
  <c r="AL73" i="95"/>
  <c r="AK73" i="95"/>
  <c r="AJ73" i="95"/>
  <c r="AI73" i="95"/>
  <c r="AH73" i="95"/>
  <c r="S73" i="95"/>
  <c r="AS72" i="95"/>
  <c r="AR72" i="95"/>
  <c r="AQ72" i="95"/>
  <c r="AP72" i="95"/>
  <c r="AO72" i="95"/>
  <c r="AN72" i="95"/>
  <c r="AM72" i="95"/>
  <c r="AL72" i="95"/>
  <c r="AK72" i="95"/>
  <c r="AJ72" i="95"/>
  <c r="AI72" i="95"/>
  <c r="AH72" i="95"/>
  <c r="S72" i="95"/>
  <c r="AS71" i="95"/>
  <c r="AR71" i="95"/>
  <c r="AQ71" i="95"/>
  <c r="AP71" i="95"/>
  <c r="AO71" i="95"/>
  <c r="AN71" i="95"/>
  <c r="AM71" i="95"/>
  <c r="AL71" i="95"/>
  <c r="AK71" i="95"/>
  <c r="AJ71" i="95"/>
  <c r="AI71" i="95"/>
  <c r="AH71" i="95"/>
  <c r="S71" i="95"/>
  <c r="AS70" i="95"/>
  <c r="AR70" i="95"/>
  <c r="AQ70" i="95"/>
  <c r="AP70" i="95"/>
  <c r="AO70" i="95"/>
  <c r="AN70" i="95"/>
  <c r="AM70" i="95"/>
  <c r="AL70" i="95"/>
  <c r="AK70" i="95"/>
  <c r="AJ70" i="95"/>
  <c r="AI70" i="95"/>
  <c r="AH70" i="95"/>
  <c r="S70" i="95"/>
  <c r="AS69" i="95"/>
  <c r="AR69" i="95"/>
  <c r="AQ69" i="95"/>
  <c r="AP69" i="95"/>
  <c r="AO69" i="95"/>
  <c r="AN69" i="95"/>
  <c r="AM69" i="95"/>
  <c r="AL69" i="95"/>
  <c r="AK69" i="95"/>
  <c r="AJ69" i="95"/>
  <c r="AI69" i="95"/>
  <c r="AH69" i="95"/>
  <c r="S69" i="95"/>
  <c r="AS68" i="95"/>
  <c r="AR68" i="95"/>
  <c r="AQ68" i="95"/>
  <c r="AP68" i="95"/>
  <c r="AO68" i="95"/>
  <c r="AN68" i="95"/>
  <c r="AM68" i="95"/>
  <c r="AL68" i="95"/>
  <c r="AK68" i="95"/>
  <c r="AJ68" i="95"/>
  <c r="AI68" i="95"/>
  <c r="AH68" i="95"/>
  <c r="S68" i="95"/>
  <c r="AS67" i="95"/>
  <c r="AR67" i="95"/>
  <c r="AQ67" i="95"/>
  <c r="AP67" i="95"/>
  <c r="AO67" i="95"/>
  <c r="AN67" i="95"/>
  <c r="AM67" i="95"/>
  <c r="AL67" i="95"/>
  <c r="AK67" i="95"/>
  <c r="AJ67" i="95"/>
  <c r="AI67" i="95"/>
  <c r="AH67" i="95"/>
  <c r="S67" i="95"/>
  <c r="AS66" i="95"/>
  <c r="AR66" i="95"/>
  <c r="AQ66" i="95"/>
  <c r="AP66" i="95"/>
  <c r="AO66" i="95"/>
  <c r="AN66" i="95"/>
  <c r="AM66" i="95"/>
  <c r="AL66" i="95"/>
  <c r="AK66" i="95"/>
  <c r="AJ66" i="95"/>
  <c r="AI66" i="95"/>
  <c r="AH66" i="95"/>
  <c r="S66" i="95"/>
  <c r="AS65" i="95"/>
  <c r="AR65" i="95"/>
  <c r="AQ65" i="95"/>
  <c r="AP65" i="95"/>
  <c r="AO65" i="95"/>
  <c r="AN65" i="95"/>
  <c r="AM65" i="95"/>
  <c r="AL65" i="95"/>
  <c r="AK65" i="95"/>
  <c r="AJ65" i="95"/>
  <c r="AI65" i="95"/>
  <c r="AH65" i="95"/>
  <c r="S65" i="95"/>
  <c r="AS64" i="95"/>
  <c r="AR64" i="95"/>
  <c r="AQ64" i="95"/>
  <c r="AP64" i="95"/>
  <c r="AO64" i="95"/>
  <c r="AN64" i="95"/>
  <c r="AM64" i="95"/>
  <c r="AL64" i="95"/>
  <c r="AK64" i="95"/>
  <c r="AJ64" i="95"/>
  <c r="AI64" i="95"/>
  <c r="AH64" i="95"/>
  <c r="S64" i="95"/>
  <c r="AS63" i="95"/>
  <c r="AR63" i="95"/>
  <c r="AQ63" i="95"/>
  <c r="AP63" i="95"/>
  <c r="AO63" i="95"/>
  <c r="AN63" i="95"/>
  <c r="AM63" i="95"/>
  <c r="AL63" i="95"/>
  <c r="AK63" i="95"/>
  <c r="AJ63" i="95"/>
  <c r="AI63" i="95"/>
  <c r="AH63" i="95"/>
  <c r="S63" i="95"/>
  <c r="AS62" i="95"/>
  <c r="AR62" i="95"/>
  <c r="AQ62" i="95"/>
  <c r="AP62" i="95"/>
  <c r="AO62" i="95"/>
  <c r="AN62" i="95"/>
  <c r="AM62" i="95"/>
  <c r="AL62" i="95"/>
  <c r="AK62" i="95"/>
  <c r="AJ62" i="95"/>
  <c r="AI62" i="95"/>
  <c r="AH62" i="95"/>
  <c r="S62" i="95"/>
  <c r="AS61" i="95"/>
  <c r="AR61" i="95"/>
  <c r="AQ61" i="95"/>
  <c r="AP61" i="95"/>
  <c r="AO61" i="95"/>
  <c r="AN61" i="95"/>
  <c r="AM61" i="95"/>
  <c r="AL61" i="95"/>
  <c r="AK61" i="95"/>
  <c r="AJ61" i="95"/>
  <c r="AI61" i="95"/>
  <c r="AH61" i="95"/>
  <c r="S61" i="95"/>
  <c r="AS60" i="95"/>
  <c r="AR60" i="95"/>
  <c r="AQ60" i="95"/>
  <c r="AP60" i="95"/>
  <c r="AO60" i="95"/>
  <c r="AN60" i="95"/>
  <c r="AM60" i="95"/>
  <c r="AL60" i="95"/>
  <c r="AK60" i="95"/>
  <c r="AJ60" i="95"/>
  <c r="AI60" i="95"/>
  <c r="AH60" i="95"/>
  <c r="S60" i="95"/>
  <c r="AS59" i="95"/>
  <c r="AR59" i="95"/>
  <c r="AQ59" i="95"/>
  <c r="AP59" i="95"/>
  <c r="AO59" i="95"/>
  <c r="AN59" i="95"/>
  <c r="AM59" i="95"/>
  <c r="AL59" i="95"/>
  <c r="AK59" i="95"/>
  <c r="AJ59" i="95"/>
  <c r="AI59" i="95"/>
  <c r="AH59" i="95"/>
  <c r="S59" i="95"/>
  <c r="AS58" i="95"/>
  <c r="AR58" i="95"/>
  <c r="AQ58" i="95"/>
  <c r="AP58" i="95"/>
  <c r="AO58" i="95"/>
  <c r="AN58" i="95"/>
  <c r="AM58" i="95"/>
  <c r="AL58" i="95"/>
  <c r="AK58" i="95"/>
  <c r="AJ58" i="95"/>
  <c r="AI58" i="95"/>
  <c r="AH58" i="95"/>
  <c r="S58" i="95"/>
  <c r="AS57" i="95"/>
  <c r="AR57" i="95"/>
  <c r="AQ57" i="95"/>
  <c r="AP57" i="95"/>
  <c r="AO57" i="95"/>
  <c r="AN57" i="95"/>
  <c r="AM57" i="95"/>
  <c r="AL57" i="95"/>
  <c r="AK57" i="95"/>
  <c r="AJ57" i="95"/>
  <c r="AI57" i="95"/>
  <c r="AH57" i="95"/>
  <c r="S57" i="95"/>
  <c r="AS56" i="95"/>
  <c r="AR56" i="95"/>
  <c r="AQ56" i="95"/>
  <c r="AP56" i="95"/>
  <c r="AO56" i="95"/>
  <c r="AN56" i="95"/>
  <c r="AM56" i="95"/>
  <c r="AL56" i="95"/>
  <c r="AK56" i="95"/>
  <c r="AJ56" i="95"/>
  <c r="AI56" i="95"/>
  <c r="AH56" i="95"/>
  <c r="S56" i="95"/>
  <c r="AS55" i="95"/>
  <c r="AR55" i="95"/>
  <c r="AQ55" i="95"/>
  <c r="AP55" i="95"/>
  <c r="AO55" i="95"/>
  <c r="AN55" i="95"/>
  <c r="AM55" i="95"/>
  <c r="AL55" i="95"/>
  <c r="AK55" i="95"/>
  <c r="AJ55" i="95"/>
  <c r="AI55" i="95"/>
  <c r="AH55" i="95"/>
  <c r="S55" i="95"/>
  <c r="AS54" i="95"/>
  <c r="AR54" i="95"/>
  <c r="AQ54" i="95"/>
  <c r="AP54" i="95"/>
  <c r="AO54" i="95"/>
  <c r="AN54" i="95"/>
  <c r="AM54" i="95"/>
  <c r="AL54" i="95"/>
  <c r="AK54" i="95"/>
  <c r="AJ54" i="95"/>
  <c r="AI54" i="95"/>
  <c r="AH54" i="95"/>
  <c r="S54" i="95"/>
  <c r="AS53" i="95"/>
  <c r="AR53" i="95"/>
  <c r="AQ53" i="95"/>
  <c r="AP53" i="95"/>
  <c r="AO53" i="95"/>
  <c r="AN53" i="95"/>
  <c r="AM53" i="95"/>
  <c r="AL53" i="95"/>
  <c r="AK53" i="95"/>
  <c r="AJ53" i="95"/>
  <c r="AI53" i="95"/>
  <c r="AH53" i="95"/>
  <c r="S53" i="95"/>
  <c r="AS52" i="95"/>
  <c r="AR52" i="95"/>
  <c r="AQ52" i="95"/>
  <c r="AP52" i="95"/>
  <c r="AO52" i="95"/>
  <c r="AN52" i="95"/>
  <c r="AM52" i="95"/>
  <c r="AL52" i="95"/>
  <c r="AK52" i="95"/>
  <c r="AJ52" i="95"/>
  <c r="AI52" i="95"/>
  <c r="AH52" i="95"/>
  <c r="S52" i="95"/>
  <c r="AS51" i="95"/>
  <c r="AR51" i="95"/>
  <c r="AQ51" i="95"/>
  <c r="AP51" i="95"/>
  <c r="AO51" i="95"/>
  <c r="AN51" i="95"/>
  <c r="AM51" i="95"/>
  <c r="AL51" i="95"/>
  <c r="AK51" i="95"/>
  <c r="AJ51" i="95"/>
  <c r="AI51" i="95"/>
  <c r="AH51" i="95"/>
  <c r="S51" i="95"/>
  <c r="AS50" i="95"/>
  <c r="AR50" i="95"/>
  <c r="AQ50" i="95"/>
  <c r="AP50" i="95"/>
  <c r="AO50" i="95"/>
  <c r="AN50" i="95"/>
  <c r="AM50" i="95"/>
  <c r="AL50" i="95"/>
  <c r="AK50" i="95"/>
  <c r="AJ50" i="95"/>
  <c r="AI50" i="95"/>
  <c r="AH50" i="95"/>
  <c r="S50" i="95"/>
  <c r="AS49" i="95"/>
  <c r="AR49" i="95"/>
  <c r="AQ49" i="95"/>
  <c r="AP49" i="95"/>
  <c r="AO49" i="95"/>
  <c r="AN49" i="95"/>
  <c r="AM49" i="95"/>
  <c r="AL49" i="95"/>
  <c r="AK49" i="95"/>
  <c r="AJ49" i="95"/>
  <c r="AI49" i="95"/>
  <c r="AH49" i="95"/>
  <c r="S49" i="95"/>
  <c r="AS48" i="95"/>
  <c r="AR48" i="95"/>
  <c r="AQ48" i="95"/>
  <c r="AP48" i="95"/>
  <c r="AO48" i="95"/>
  <c r="AN48" i="95"/>
  <c r="AM48" i="95"/>
  <c r="AL48" i="95"/>
  <c r="AK48" i="95"/>
  <c r="AJ48" i="95"/>
  <c r="AI48" i="95"/>
  <c r="AH48" i="95"/>
  <c r="S48" i="95"/>
  <c r="AS47" i="95"/>
  <c r="AR47" i="95"/>
  <c r="AQ47" i="95"/>
  <c r="AP47" i="95"/>
  <c r="AO47" i="95"/>
  <c r="AN47" i="95"/>
  <c r="AM47" i="95"/>
  <c r="AL47" i="95"/>
  <c r="AK47" i="95"/>
  <c r="AJ47" i="95"/>
  <c r="AI47" i="95"/>
  <c r="AH47" i="95"/>
  <c r="S47" i="95"/>
  <c r="AS46" i="95"/>
  <c r="AR46" i="95"/>
  <c r="AQ46" i="95"/>
  <c r="AP46" i="95"/>
  <c r="AO46" i="95"/>
  <c r="AN46" i="95"/>
  <c r="AM46" i="95"/>
  <c r="AL46" i="95"/>
  <c r="AK46" i="95"/>
  <c r="AJ46" i="95"/>
  <c r="AI46" i="95"/>
  <c r="AH46" i="95"/>
  <c r="S46" i="95"/>
  <c r="AS45" i="95"/>
  <c r="AR45" i="95"/>
  <c r="AQ45" i="95"/>
  <c r="AP45" i="95"/>
  <c r="AO45" i="95"/>
  <c r="AN45" i="95"/>
  <c r="AM45" i="95"/>
  <c r="AL45" i="95"/>
  <c r="AK45" i="95"/>
  <c r="AJ45" i="95"/>
  <c r="AI45" i="95"/>
  <c r="AH45" i="95"/>
  <c r="S45" i="95"/>
  <c r="AS44" i="95"/>
  <c r="AR44" i="95"/>
  <c r="AQ44" i="95"/>
  <c r="AP44" i="95"/>
  <c r="AO44" i="95"/>
  <c r="AN44" i="95"/>
  <c r="AM44" i="95"/>
  <c r="AL44" i="95"/>
  <c r="AK44" i="95"/>
  <c r="AJ44" i="95"/>
  <c r="AI44" i="95"/>
  <c r="AH44" i="95"/>
  <c r="S44" i="95"/>
  <c r="AS43" i="95"/>
  <c r="AR43" i="95"/>
  <c r="AQ43" i="95"/>
  <c r="AP43" i="95"/>
  <c r="AO43" i="95"/>
  <c r="AN43" i="95"/>
  <c r="AM43" i="95"/>
  <c r="AL43" i="95"/>
  <c r="AK43" i="95"/>
  <c r="AJ43" i="95"/>
  <c r="AI43" i="95"/>
  <c r="AH43" i="95"/>
  <c r="S43" i="95"/>
  <c r="AS42" i="95"/>
  <c r="AR42" i="95"/>
  <c r="AQ42" i="95"/>
  <c r="AP42" i="95"/>
  <c r="AO42" i="95"/>
  <c r="AN42" i="95"/>
  <c r="AM42" i="95"/>
  <c r="AL42" i="95"/>
  <c r="AK42" i="95"/>
  <c r="AJ42" i="95"/>
  <c r="AI42" i="95"/>
  <c r="AH42" i="95"/>
  <c r="S42" i="95"/>
  <c r="AS41" i="95"/>
  <c r="AR41" i="95"/>
  <c r="AQ41" i="95"/>
  <c r="AP41" i="95"/>
  <c r="AO41" i="95"/>
  <c r="AN41" i="95"/>
  <c r="AM41" i="95"/>
  <c r="AL41" i="95"/>
  <c r="AK41" i="95"/>
  <c r="AJ41" i="95"/>
  <c r="AI41" i="95"/>
  <c r="AH41" i="95"/>
  <c r="S41" i="95"/>
  <c r="AS40" i="95"/>
  <c r="AR40" i="95"/>
  <c r="AQ40" i="95"/>
  <c r="AP40" i="95"/>
  <c r="AO40" i="95"/>
  <c r="AN40" i="95"/>
  <c r="AM40" i="95"/>
  <c r="AL40" i="95"/>
  <c r="AK40" i="95"/>
  <c r="AJ40" i="95"/>
  <c r="AI40" i="95"/>
  <c r="AH40" i="95"/>
  <c r="S40" i="95"/>
  <c r="AS39" i="95"/>
  <c r="AR39" i="95"/>
  <c r="AQ39" i="95"/>
  <c r="AP39" i="95"/>
  <c r="AO39" i="95"/>
  <c r="AN39" i="95"/>
  <c r="AM39" i="95"/>
  <c r="AL39" i="95"/>
  <c r="AK39" i="95"/>
  <c r="AJ39" i="95"/>
  <c r="AI39" i="95"/>
  <c r="AH39" i="95"/>
  <c r="S39" i="95"/>
  <c r="AS38" i="95"/>
  <c r="AR38" i="95"/>
  <c r="AQ38" i="95"/>
  <c r="AP38" i="95"/>
  <c r="AO38" i="95"/>
  <c r="AN38" i="95"/>
  <c r="AM38" i="95"/>
  <c r="AL38" i="95"/>
  <c r="AK38" i="95"/>
  <c r="AJ38" i="95"/>
  <c r="AI38" i="95"/>
  <c r="AH38" i="95"/>
  <c r="S38" i="95"/>
  <c r="AS37" i="95"/>
  <c r="AR37" i="95"/>
  <c r="AQ37" i="95"/>
  <c r="AP37" i="95"/>
  <c r="AO37" i="95"/>
  <c r="AN37" i="95"/>
  <c r="AM37" i="95"/>
  <c r="AL37" i="95"/>
  <c r="AK37" i="95"/>
  <c r="AJ37" i="95"/>
  <c r="AI37" i="95"/>
  <c r="AH37" i="95"/>
  <c r="S37" i="95"/>
  <c r="AS36" i="95"/>
  <c r="AR36" i="95"/>
  <c r="AQ36" i="95"/>
  <c r="AP36" i="95"/>
  <c r="AO36" i="95"/>
  <c r="AN36" i="95"/>
  <c r="AM36" i="95"/>
  <c r="AL36" i="95"/>
  <c r="AK36" i="95"/>
  <c r="AJ36" i="95"/>
  <c r="AI36" i="95"/>
  <c r="AH36" i="95"/>
  <c r="S36" i="95"/>
  <c r="AS35" i="95"/>
  <c r="AR35" i="95"/>
  <c r="AQ35" i="95"/>
  <c r="AP35" i="95"/>
  <c r="AO35" i="95"/>
  <c r="AN35" i="95"/>
  <c r="AM35" i="95"/>
  <c r="AL35" i="95"/>
  <c r="AK35" i="95"/>
  <c r="AJ35" i="95"/>
  <c r="AI35" i="95"/>
  <c r="AH35" i="95"/>
  <c r="S35" i="95"/>
  <c r="AS34" i="95"/>
  <c r="AR34" i="95"/>
  <c r="AQ34" i="95"/>
  <c r="AP34" i="95"/>
  <c r="AO34" i="95"/>
  <c r="AN34" i="95"/>
  <c r="AM34" i="95"/>
  <c r="AL34" i="95"/>
  <c r="AK34" i="95"/>
  <c r="AJ34" i="95"/>
  <c r="AI34" i="95"/>
  <c r="AH34" i="95"/>
  <c r="S34" i="95"/>
  <c r="AS33" i="95"/>
  <c r="AR33" i="95"/>
  <c r="AQ33" i="95"/>
  <c r="AP33" i="95"/>
  <c r="AO33" i="95"/>
  <c r="AN33" i="95"/>
  <c r="AM33" i="95"/>
  <c r="AL33" i="95"/>
  <c r="AK33" i="95"/>
  <c r="AJ33" i="95"/>
  <c r="AI33" i="95"/>
  <c r="AH33" i="95"/>
  <c r="S33" i="95"/>
  <c r="AS32" i="95"/>
  <c r="AR32" i="95"/>
  <c r="AQ32" i="95"/>
  <c r="AP32" i="95"/>
  <c r="AO32" i="95"/>
  <c r="AN32" i="95"/>
  <c r="AM32" i="95"/>
  <c r="AL32" i="95"/>
  <c r="AK32" i="95"/>
  <c r="AJ32" i="95"/>
  <c r="AI32" i="95"/>
  <c r="AH32" i="95"/>
  <c r="S32" i="95"/>
  <c r="AS31" i="95"/>
  <c r="AR31" i="95"/>
  <c r="AQ31" i="95"/>
  <c r="AP31" i="95"/>
  <c r="AO31" i="95"/>
  <c r="AN31" i="95"/>
  <c r="AM31" i="95"/>
  <c r="AL31" i="95"/>
  <c r="AK31" i="95"/>
  <c r="AJ31" i="95"/>
  <c r="AI31" i="95"/>
  <c r="AH31" i="95"/>
  <c r="S31" i="95"/>
  <c r="AS30" i="95"/>
  <c r="AR30" i="95"/>
  <c r="AQ30" i="95"/>
  <c r="AP30" i="95"/>
  <c r="AO30" i="95"/>
  <c r="AN30" i="95"/>
  <c r="AM30" i="95"/>
  <c r="AL30" i="95"/>
  <c r="AK30" i="95"/>
  <c r="AJ30" i="95"/>
  <c r="AI30" i="95"/>
  <c r="AH30" i="95"/>
  <c r="S30" i="95"/>
  <c r="AS29" i="95"/>
  <c r="AR29" i="95"/>
  <c r="AQ29" i="95"/>
  <c r="AP29" i="95"/>
  <c r="AO29" i="95"/>
  <c r="AN29" i="95"/>
  <c r="AM29" i="95"/>
  <c r="AL29" i="95"/>
  <c r="AK29" i="95"/>
  <c r="AJ29" i="95"/>
  <c r="AI29" i="95"/>
  <c r="AH29" i="95"/>
  <c r="S29" i="95"/>
  <c r="AS28" i="95"/>
  <c r="AR28" i="95"/>
  <c r="AQ28" i="95"/>
  <c r="AP28" i="95"/>
  <c r="AO28" i="95"/>
  <c r="AN28" i="95"/>
  <c r="AM28" i="95"/>
  <c r="AL28" i="95"/>
  <c r="AK28" i="95"/>
  <c r="AJ28" i="95"/>
  <c r="AI28" i="95"/>
  <c r="AH28" i="95"/>
  <c r="S28" i="95"/>
  <c r="AS27" i="95"/>
  <c r="AR27" i="95"/>
  <c r="AQ27" i="95"/>
  <c r="AP27" i="95"/>
  <c r="AO27" i="95"/>
  <c r="AN27" i="95"/>
  <c r="AM27" i="95"/>
  <c r="AL27" i="95"/>
  <c r="AK27" i="95"/>
  <c r="AJ27" i="95"/>
  <c r="AI27" i="95"/>
  <c r="AH27" i="95"/>
  <c r="S27" i="95"/>
  <c r="AS26" i="95"/>
  <c r="AR26" i="95"/>
  <c r="AQ26" i="95"/>
  <c r="AP26" i="95"/>
  <c r="AO26" i="95"/>
  <c r="AN26" i="95"/>
  <c r="AM26" i="95"/>
  <c r="AL26" i="95"/>
  <c r="AK26" i="95"/>
  <c r="AJ26" i="95"/>
  <c r="AI26" i="95"/>
  <c r="AH26" i="95"/>
  <c r="S26" i="95"/>
  <c r="AS25" i="95"/>
  <c r="AR25" i="95"/>
  <c r="AQ25" i="95"/>
  <c r="AP25" i="95"/>
  <c r="AO25" i="95"/>
  <c r="AN25" i="95"/>
  <c r="AM25" i="95"/>
  <c r="AL25" i="95"/>
  <c r="AK25" i="95"/>
  <c r="AJ25" i="95"/>
  <c r="AI25" i="95"/>
  <c r="AH25" i="95"/>
  <c r="S25" i="95"/>
  <c r="AS24" i="95"/>
  <c r="AR24" i="95"/>
  <c r="AQ24" i="95"/>
  <c r="AP24" i="95"/>
  <c r="AO24" i="95"/>
  <c r="AN24" i="95"/>
  <c r="AM24" i="95"/>
  <c r="AL24" i="95"/>
  <c r="AK24" i="95"/>
  <c r="AJ24" i="95"/>
  <c r="AI24" i="95"/>
  <c r="AH24" i="95"/>
  <c r="S24" i="95"/>
  <c r="AS23" i="95"/>
  <c r="AR23" i="95"/>
  <c r="AQ23" i="95"/>
  <c r="AP23" i="95"/>
  <c r="AO23" i="95"/>
  <c r="AN23" i="95"/>
  <c r="AM23" i="95"/>
  <c r="AL23" i="95"/>
  <c r="AK23" i="95"/>
  <c r="AJ23" i="95"/>
  <c r="AI23" i="95"/>
  <c r="AH23" i="95"/>
  <c r="S23" i="95"/>
  <c r="AS22" i="95"/>
  <c r="AR22" i="95"/>
  <c r="AQ22" i="95"/>
  <c r="AP22" i="95"/>
  <c r="AO22" i="95"/>
  <c r="AN22" i="95"/>
  <c r="AM22" i="95"/>
  <c r="AL22" i="95"/>
  <c r="AK22" i="95"/>
  <c r="AJ22" i="95"/>
  <c r="AI22" i="95"/>
  <c r="AH22" i="95"/>
  <c r="S22" i="95"/>
  <c r="AS21" i="95"/>
  <c r="AR21" i="95"/>
  <c r="AQ21" i="95"/>
  <c r="AP21" i="95"/>
  <c r="AO21" i="95"/>
  <c r="AN21" i="95"/>
  <c r="AM21" i="95"/>
  <c r="AL21" i="95"/>
  <c r="AK21" i="95"/>
  <c r="AJ21" i="95"/>
  <c r="AI21" i="95"/>
  <c r="AH21" i="95"/>
  <c r="S21" i="95"/>
  <c r="AS20" i="95"/>
  <c r="AR20" i="95"/>
  <c r="AQ20" i="95"/>
  <c r="AP20" i="95"/>
  <c r="AO20" i="95"/>
  <c r="AN20" i="95"/>
  <c r="AM20" i="95"/>
  <c r="AL20" i="95"/>
  <c r="AK20" i="95"/>
  <c r="AJ20" i="95"/>
  <c r="AI20" i="95"/>
  <c r="AH20" i="95"/>
  <c r="S20" i="95"/>
  <c r="AS19" i="95"/>
  <c r="AR19" i="95"/>
  <c r="AQ19" i="95"/>
  <c r="AP19" i="95"/>
  <c r="AO19" i="95"/>
  <c r="AN19" i="95"/>
  <c r="AM19" i="95"/>
  <c r="AL19" i="95"/>
  <c r="AK19" i="95"/>
  <c r="AJ19" i="95"/>
  <c r="AI19" i="95"/>
  <c r="AH19" i="95"/>
  <c r="S19" i="95"/>
  <c r="AS18" i="95"/>
  <c r="AS13" i="95" s="1"/>
  <c r="AR18" i="95"/>
  <c r="AR13" i="95" s="1"/>
  <c r="AQ18" i="95"/>
  <c r="AQ11" i="95" s="1"/>
  <c r="AP18" i="95"/>
  <c r="AP15" i="95" s="1"/>
  <c r="AO18" i="95"/>
  <c r="AO13" i="95" s="1"/>
  <c r="AN18" i="95"/>
  <c r="AM18" i="95"/>
  <c r="AL18" i="95"/>
  <c r="AL16" i="95" s="1"/>
  <c r="AK18" i="95"/>
  <c r="AK13" i="95" s="1"/>
  <c r="AJ18" i="95"/>
  <c r="AJ13" i="95" s="1"/>
  <c r="AI18" i="95"/>
  <c r="AI11" i="95" s="1"/>
  <c r="AH18" i="95"/>
  <c r="AH15" i="95" s="1"/>
  <c r="S18" i="95"/>
  <c r="AQ17" i="95"/>
  <c r="AP17" i="95"/>
  <c r="AO17" i="95"/>
  <c r="AN17" i="95"/>
  <c r="AM17" i="95"/>
  <c r="AI17" i="95"/>
  <c r="AH17" i="95"/>
  <c r="S17" i="95"/>
  <c r="AR16" i="95"/>
  <c r="AQ16" i="95"/>
  <c r="AN16" i="95"/>
  <c r="AM16" i="95"/>
  <c r="AJ16" i="95"/>
  <c r="AI16" i="95"/>
  <c r="S16" i="95"/>
  <c r="AR15" i="95"/>
  <c r="AQ15" i="95"/>
  <c r="AO15" i="95"/>
  <c r="AN15" i="95"/>
  <c r="AM15" i="95"/>
  <c r="AJ15" i="95"/>
  <c r="AI15" i="95"/>
  <c r="S15" i="95"/>
  <c r="AP14" i="95"/>
  <c r="AO14" i="95"/>
  <c r="AN14" i="95"/>
  <c r="AM14" i="95"/>
  <c r="AH14" i="95"/>
  <c r="S14" i="95"/>
  <c r="AQ13" i="95"/>
  <c r="AN13" i="95"/>
  <c r="AM13" i="95"/>
  <c r="AL13" i="95"/>
  <c r="AI13" i="95"/>
  <c r="S13" i="95"/>
  <c r="AR12" i="95"/>
  <c r="AQ12" i="95"/>
  <c r="AP12" i="95"/>
  <c r="AO12" i="95"/>
  <c r="AN12" i="95"/>
  <c r="AM12" i="95"/>
  <c r="AJ12" i="95"/>
  <c r="AI12" i="95"/>
  <c r="AH12" i="95"/>
  <c r="S12" i="95"/>
  <c r="AO11" i="95"/>
  <c r="AN11" i="95"/>
  <c r="AM11" i="95"/>
  <c r="S11" i="95"/>
  <c r="AS10" i="95"/>
  <c r="AR10" i="95"/>
  <c r="AQ10" i="95"/>
  <c r="AP10" i="95"/>
  <c r="AO10" i="95"/>
  <c r="AN10" i="95"/>
  <c r="AM10" i="95"/>
  <c r="AL10" i="95"/>
  <c r="AK10" i="95"/>
  <c r="AJ10" i="95"/>
  <c r="AI10" i="95"/>
  <c r="AH10" i="95"/>
  <c r="S10" i="95"/>
  <c r="AQ9" i="95"/>
  <c r="AP9" i="95"/>
  <c r="AO9" i="95"/>
  <c r="AN9" i="95"/>
  <c r="AM9" i="95"/>
  <c r="AI9" i="95"/>
  <c r="AH9" i="95"/>
  <c r="S9" i="95"/>
  <c r="AR8" i="95"/>
  <c r="AQ8" i="95"/>
  <c r="AN8" i="95"/>
  <c r="AM8" i="95"/>
  <c r="AJ8" i="95"/>
  <c r="AI8" i="95"/>
  <c r="S8" i="95"/>
  <c r="AR7" i="95"/>
  <c r="AQ7" i="95"/>
  <c r="AO7" i="95"/>
  <c r="AN7" i="95"/>
  <c r="AM7" i="95"/>
  <c r="AJ7" i="95"/>
  <c r="AI7" i="95"/>
  <c r="S7" i="95"/>
  <c r="AQ6" i="95"/>
  <c r="AP6" i="95"/>
  <c r="AO6" i="95"/>
  <c r="AN6" i="95"/>
  <c r="AM6" i="95"/>
  <c r="AI6" i="95"/>
  <c r="AH6" i="95"/>
  <c r="S6" i="95"/>
  <c r="AQ5" i="95"/>
  <c r="AO5" i="95"/>
  <c r="AN5" i="95"/>
  <c r="AM5" i="95"/>
  <c r="AL5" i="95"/>
  <c r="AI5" i="95"/>
  <c r="S5" i="95"/>
  <c r="AS4" i="95"/>
  <c r="AR4" i="95"/>
  <c r="AQ4" i="95"/>
  <c r="AP4" i="95"/>
  <c r="AO4" i="95"/>
  <c r="AN4" i="95"/>
  <c r="AM4" i="95"/>
  <c r="AL4" i="95"/>
  <c r="AK4" i="95"/>
  <c r="AJ4" i="95"/>
  <c r="AI4" i="95"/>
  <c r="AH4" i="95"/>
  <c r="S4" i="95"/>
  <c r="AS97" i="94"/>
  <c r="AR97" i="94"/>
  <c r="AQ97" i="94"/>
  <c r="AP97" i="94"/>
  <c r="AO97" i="94"/>
  <c r="AN97" i="94"/>
  <c r="AM97" i="94"/>
  <c r="AL97" i="94"/>
  <c r="AK97" i="94"/>
  <c r="AJ97" i="94"/>
  <c r="AI97" i="94"/>
  <c r="AH97" i="94"/>
  <c r="S97" i="94"/>
  <c r="AS96" i="94"/>
  <c r="AR96" i="94"/>
  <c r="AQ96" i="94"/>
  <c r="AP96" i="94"/>
  <c r="AO96" i="94"/>
  <c r="AN96" i="94"/>
  <c r="AM96" i="94"/>
  <c r="AL96" i="94"/>
  <c r="AK96" i="94"/>
  <c r="AJ96" i="94"/>
  <c r="AI96" i="94"/>
  <c r="AH96" i="94"/>
  <c r="S96" i="94"/>
  <c r="AS95" i="94"/>
  <c r="AR95" i="94"/>
  <c r="AQ95" i="94"/>
  <c r="AP95" i="94"/>
  <c r="AO95" i="94"/>
  <c r="AN95" i="94"/>
  <c r="AM95" i="94"/>
  <c r="AL95" i="94"/>
  <c r="AK95" i="94"/>
  <c r="AJ95" i="94"/>
  <c r="AI95" i="94"/>
  <c r="AH95" i="94"/>
  <c r="S95" i="94"/>
  <c r="AS94" i="94"/>
  <c r="AR94" i="94"/>
  <c r="AQ94" i="94"/>
  <c r="AP94" i="94"/>
  <c r="AO94" i="94"/>
  <c r="AN94" i="94"/>
  <c r="AM94" i="94"/>
  <c r="AL94" i="94"/>
  <c r="AK94" i="94"/>
  <c r="AJ94" i="94"/>
  <c r="AI94" i="94"/>
  <c r="AH94" i="94"/>
  <c r="S94" i="94"/>
  <c r="AS93" i="94"/>
  <c r="AR93" i="94"/>
  <c r="AQ93" i="94"/>
  <c r="AP93" i="94"/>
  <c r="AO93" i="94"/>
  <c r="AN93" i="94"/>
  <c r="AM93" i="94"/>
  <c r="AL93" i="94"/>
  <c r="AK93" i="94"/>
  <c r="AJ93" i="94"/>
  <c r="AI93" i="94"/>
  <c r="AH93" i="94"/>
  <c r="S93" i="94"/>
  <c r="AS92" i="94"/>
  <c r="AR92" i="94"/>
  <c r="AQ92" i="94"/>
  <c r="AP92" i="94"/>
  <c r="AO92" i="94"/>
  <c r="AN92" i="94"/>
  <c r="AM92" i="94"/>
  <c r="AL92" i="94"/>
  <c r="AK92" i="94"/>
  <c r="AJ92" i="94"/>
  <c r="AI92" i="94"/>
  <c r="AH92" i="94"/>
  <c r="S92" i="94"/>
  <c r="AS91" i="94"/>
  <c r="AR91" i="94"/>
  <c r="AQ91" i="94"/>
  <c r="AP91" i="94"/>
  <c r="AO91" i="94"/>
  <c r="AN91" i="94"/>
  <c r="AM91" i="94"/>
  <c r="AL91" i="94"/>
  <c r="AK91" i="94"/>
  <c r="AJ91" i="94"/>
  <c r="AI91" i="94"/>
  <c r="AH91" i="94"/>
  <c r="S91" i="94"/>
  <c r="AS90" i="94"/>
  <c r="AR90" i="94"/>
  <c r="AQ90" i="94"/>
  <c r="AP90" i="94"/>
  <c r="AO90" i="94"/>
  <c r="AN90" i="94"/>
  <c r="AM90" i="94"/>
  <c r="AL90" i="94"/>
  <c r="AK90" i="94"/>
  <c r="AJ90" i="94"/>
  <c r="AI90" i="94"/>
  <c r="AH90" i="94"/>
  <c r="S90" i="94"/>
  <c r="AS89" i="94"/>
  <c r="AR89" i="94"/>
  <c r="AQ89" i="94"/>
  <c r="AP89" i="94"/>
  <c r="AO89" i="94"/>
  <c r="AN89" i="94"/>
  <c r="AM89" i="94"/>
  <c r="AL89" i="94"/>
  <c r="AK89" i="94"/>
  <c r="AJ89" i="94"/>
  <c r="AI89" i="94"/>
  <c r="AH89" i="94"/>
  <c r="S89" i="94"/>
  <c r="AS88" i="94"/>
  <c r="AR88" i="94"/>
  <c r="AQ88" i="94"/>
  <c r="AP88" i="94"/>
  <c r="AO88" i="94"/>
  <c r="AN88" i="94"/>
  <c r="AM88" i="94"/>
  <c r="AL88" i="94"/>
  <c r="AK88" i="94"/>
  <c r="AJ88" i="94"/>
  <c r="AI88" i="94"/>
  <c r="AH88" i="94"/>
  <c r="S88" i="94"/>
  <c r="AS87" i="94"/>
  <c r="AR87" i="94"/>
  <c r="AQ87" i="94"/>
  <c r="AP87" i="94"/>
  <c r="AO87" i="94"/>
  <c r="AN87" i="94"/>
  <c r="AM87" i="94"/>
  <c r="AL87" i="94"/>
  <c r="AK87" i="94"/>
  <c r="AJ87" i="94"/>
  <c r="AI87" i="94"/>
  <c r="AH87" i="94"/>
  <c r="S87" i="94"/>
  <c r="AS86" i="94"/>
  <c r="AR86" i="94"/>
  <c r="AQ86" i="94"/>
  <c r="AP86" i="94"/>
  <c r="AO86" i="94"/>
  <c r="AN86" i="94"/>
  <c r="AM86" i="94"/>
  <c r="AL86" i="94"/>
  <c r="AK86" i="94"/>
  <c r="AJ86" i="94"/>
  <c r="AI86" i="94"/>
  <c r="AH86" i="94"/>
  <c r="S86" i="94"/>
  <c r="AS85" i="94"/>
  <c r="AR85" i="94"/>
  <c r="AQ85" i="94"/>
  <c r="AP85" i="94"/>
  <c r="AO85" i="94"/>
  <c r="AN85" i="94"/>
  <c r="AM85" i="94"/>
  <c r="AL85" i="94"/>
  <c r="AK85" i="94"/>
  <c r="AJ85" i="94"/>
  <c r="AI85" i="94"/>
  <c r="AH85" i="94"/>
  <c r="S85" i="94"/>
  <c r="AS84" i="94"/>
  <c r="AR84" i="94"/>
  <c r="AQ84" i="94"/>
  <c r="AP84" i="94"/>
  <c r="AO84" i="94"/>
  <c r="AN84" i="94"/>
  <c r="AM84" i="94"/>
  <c r="AL84" i="94"/>
  <c r="AK84" i="94"/>
  <c r="AJ84" i="94"/>
  <c r="AI84" i="94"/>
  <c r="AH84" i="94"/>
  <c r="S84" i="94"/>
  <c r="AS83" i="94"/>
  <c r="AR83" i="94"/>
  <c r="AQ83" i="94"/>
  <c r="AP83" i="94"/>
  <c r="AO83" i="94"/>
  <c r="AN83" i="94"/>
  <c r="AM83" i="94"/>
  <c r="AL83" i="94"/>
  <c r="AK83" i="94"/>
  <c r="AJ83" i="94"/>
  <c r="AI83" i="94"/>
  <c r="AH83" i="94"/>
  <c r="S83" i="94"/>
  <c r="AS82" i="94"/>
  <c r="AR82" i="94"/>
  <c r="AQ82" i="94"/>
  <c r="AP82" i="94"/>
  <c r="AO82" i="94"/>
  <c r="AN82" i="94"/>
  <c r="AM82" i="94"/>
  <c r="AL82" i="94"/>
  <c r="AK82" i="94"/>
  <c r="AJ82" i="94"/>
  <c r="AI82" i="94"/>
  <c r="AH82" i="94"/>
  <c r="S82" i="94"/>
  <c r="AS81" i="94"/>
  <c r="AR81" i="94"/>
  <c r="AQ81" i="94"/>
  <c r="AP81" i="94"/>
  <c r="AO81" i="94"/>
  <c r="AN81" i="94"/>
  <c r="AM81" i="94"/>
  <c r="AL81" i="94"/>
  <c r="AK81" i="94"/>
  <c r="AJ81" i="94"/>
  <c r="AI81" i="94"/>
  <c r="AH81" i="94"/>
  <c r="S81" i="94"/>
  <c r="AS80" i="94"/>
  <c r="AR80" i="94"/>
  <c r="AQ80" i="94"/>
  <c r="AP80" i="94"/>
  <c r="AO80" i="94"/>
  <c r="AN80" i="94"/>
  <c r="AM80" i="94"/>
  <c r="AL80" i="94"/>
  <c r="AK80" i="94"/>
  <c r="AJ80" i="94"/>
  <c r="AI80" i="94"/>
  <c r="AH80" i="94"/>
  <c r="S80" i="94"/>
  <c r="AS79" i="94"/>
  <c r="AR79" i="94"/>
  <c r="AQ79" i="94"/>
  <c r="AP79" i="94"/>
  <c r="AO79" i="94"/>
  <c r="AN79" i="94"/>
  <c r="AM79" i="94"/>
  <c r="AL79" i="94"/>
  <c r="AK79" i="94"/>
  <c r="AJ79" i="94"/>
  <c r="AI79" i="94"/>
  <c r="AH79" i="94"/>
  <c r="S79" i="94"/>
  <c r="AS78" i="94"/>
  <c r="AR78" i="94"/>
  <c r="AQ78" i="94"/>
  <c r="AP78" i="94"/>
  <c r="AO78" i="94"/>
  <c r="AN78" i="94"/>
  <c r="AM78" i="94"/>
  <c r="AL78" i="94"/>
  <c r="AK78" i="94"/>
  <c r="AJ78" i="94"/>
  <c r="AI78" i="94"/>
  <c r="AH78" i="94"/>
  <c r="S78" i="94"/>
  <c r="AS77" i="94"/>
  <c r="AR77" i="94"/>
  <c r="AQ77" i="94"/>
  <c r="AP77" i="94"/>
  <c r="AO77" i="94"/>
  <c r="AN77" i="94"/>
  <c r="AM77" i="94"/>
  <c r="AL77" i="94"/>
  <c r="AK77" i="94"/>
  <c r="AJ77" i="94"/>
  <c r="AI77" i="94"/>
  <c r="AH77" i="94"/>
  <c r="S77" i="94"/>
  <c r="AS76" i="94"/>
  <c r="AR76" i="94"/>
  <c r="AQ76" i="94"/>
  <c r="AP76" i="94"/>
  <c r="AO76" i="94"/>
  <c r="AN76" i="94"/>
  <c r="AM76" i="94"/>
  <c r="AL76" i="94"/>
  <c r="AK76" i="94"/>
  <c r="AJ76" i="94"/>
  <c r="AI76" i="94"/>
  <c r="AH76" i="94"/>
  <c r="S76" i="94"/>
  <c r="AS75" i="94"/>
  <c r="AR75" i="94"/>
  <c r="AQ75" i="94"/>
  <c r="AP75" i="94"/>
  <c r="AO75" i="94"/>
  <c r="AN75" i="94"/>
  <c r="AM75" i="94"/>
  <c r="AL75" i="94"/>
  <c r="AK75" i="94"/>
  <c r="AJ75" i="94"/>
  <c r="AI75" i="94"/>
  <c r="AH75" i="94"/>
  <c r="S75" i="94"/>
  <c r="AS74" i="94"/>
  <c r="AR74" i="94"/>
  <c r="AQ74" i="94"/>
  <c r="AP74" i="94"/>
  <c r="AO74" i="94"/>
  <c r="AN74" i="94"/>
  <c r="AM74" i="94"/>
  <c r="AL74" i="94"/>
  <c r="AK74" i="94"/>
  <c r="AJ74" i="94"/>
  <c r="AI74" i="94"/>
  <c r="AH74" i="94"/>
  <c r="S74" i="94"/>
  <c r="AS73" i="94"/>
  <c r="AR73" i="94"/>
  <c r="AQ73" i="94"/>
  <c r="AP73" i="94"/>
  <c r="AO73" i="94"/>
  <c r="AN73" i="94"/>
  <c r="AM73" i="94"/>
  <c r="AL73" i="94"/>
  <c r="AK73" i="94"/>
  <c r="AJ73" i="94"/>
  <c r="AI73" i="94"/>
  <c r="AH73" i="94"/>
  <c r="S73" i="94"/>
  <c r="AS72" i="94"/>
  <c r="AR72" i="94"/>
  <c r="AQ72" i="94"/>
  <c r="AP72" i="94"/>
  <c r="AO72" i="94"/>
  <c r="AN72" i="94"/>
  <c r="AM72" i="94"/>
  <c r="AL72" i="94"/>
  <c r="AK72" i="94"/>
  <c r="AJ72" i="94"/>
  <c r="AI72" i="94"/>
  <c r="AH72" i="94"/>
  <c r="S72" i="94"/>
  <c r="AS71" i="94"/>
  <c r="AR71" i="94"/>
  <c r="AQ71" i="94"/>
  <c r="AP71" i="94"/>
  <c r="AO71" i="94"/>
  <c r="AN71" i="94"/>
  <c r="AM71" i="94"/>
  <c r="AL71" i="94"/>
  <c r="AK71" i="94"/>
  <c r="AJ71" i="94"/>
  <c r="AI71" i="94"/>
  <c r="AH71" i="94"/>
  <c r="S71" i="94"/>
  <c r="AS70" i="94"/>
  <c r="AR70" i="94"/>
  <c r="AQ70" i="94"/>
  <c r="AP70" i="94"/>
  <c r="AO70" i="94"/>
  <c r="AN70" i="94"/>
  <c r="AM70" i="94"/>
  <c r="AL70" i="94"/>
  <c r="AK70" i="94"/>
  <c r="AJ70" i="94"/>
  <c r="AI70" i="94"/>
  <c r="AH70" i="94"/>
  <c r="S70" i="94"/>
  <c r="AS69" i="94"/>
  <c r="AR69" i="94"/>
  <c r="AQ69" i="94"/>
  <c r="AP69" i="94"/>
  <c r="AO69" i="94"/>
  <c r="AN69" i="94"/>
  <c r="AM69" i="94"/>
  <c r="AL69" i="94"/>
  <c r="AK69" i="94"/>
  <c r="AJ69" i="94"/>
  <c r="AI69" i="94"/>
  <c r="AH69" i="94"/>
  <c r="S69" i="94"/>
  <c r="AS68" i="94"/>
  <c r="AR68" i="94"/>
  <c r="AQ68" i="94"/>
  <c r="AP68" i="94"/>
  <c r="AO68" i="94"/>
  <c r="AN68" i="94"/>
  <c r="AM68" i="94"/>
  <c r="AL68" i="94"/>
  <c r="AK68" i="94"/>
  <c r="AJ68" i="94"/>
  <c r="AI68" i="94"/>
  <c r="AH68" i="94"/>
  <c r="S68" i="94"/>
  <c r="AS67" i="94"/>
  <c r="AR67" i="94"/>
  <c r="AQ67" i="94"/>
  <c r="AP67" i="94"/>
  <c r="AO67" i="94"/>
  <c r="AN67" i="94"/>
  <c r="AM67" i="94"/>
  <c r="AL67" i="94"/>
  <c r="AK67" i="94"/>
  <c r="AJ67" i="94"/>
  <c r="AI67" i="94"/>
  <c r="AH67" i="94"/>
  <c r="S67" i="94"/>
  <c r="AS66" i="94"/>
  <c r="AR66" i="94"/>
  <c r="AQ66" i="94"/>
  <c r="AP66" i="94"/>
  <c r="AO66" i="94"/>
  <c r="AN66" i="94"/>
  <c r="AM66" i="94"/>
  <c r="AL66" i="94"/>
  <c r="AK66" i="94"/>
  <c r="AJ66" i="94"/>
  <c r="AI66" i="94"/>
  <c r="AH66" i="94"/>
  <c r="S66" i="94"/>
  <c r="AS65" i="94"/>
  <c r="AR65" i="94"/>
  <c r="AQ65" i="94"/>
  <c r="AP65" i="94"/>
  <c r="AO65" i="94"/>
  <c r="AN65" i="94"/>
  <c r="AM65" i="94"/>
  <c r="AL65" i="94"/>
  <c r="AK65" i="94"/>
  <c r="AJ65" i="94"/>
  <c r="AI65" i="94"/>
  <c r="AH65" i="94"/>
  <c r="S65" i="94"/>
  <c r="AS64" i="94"/>
  <c r="AR64" i="94"/>
  <c r="AQ64" i="94"/>
  <c r="AP64" i="94"/>
  <c r="AO64" i="94"/>
  <c r="AN64" i="94"/>
  <c r="AM64" i="94"/>
  <c r="AL64" i="94"/>
  <c r="AK64" i="94"/>
  <c r="AJ64" i="94"/>
  <c r="AI64" i="94"/>
  <c r="AH64" i="94"/>
  <c r="S64" i="94"/>
  <c r="AS63" i="94"/>
  <c r="AR63" i="94"/>
  <c r="AQ63" i="94"/>
  <c r="AP63" i="94"/>
  <c r="AO63" i="94"/>
  <c r="AN63" i="94"/>
  <c r="AM63" i="94"/>
  <c r="AL63" i="94"/>
  <c r="AK63" i="94"/>
  <c r="AJ63" i="94"/>
  <c r="AI63" i="94"/>
  <c r="AH63" i="94"/>
  <c r="S63" i="94"/>
  <c r="AS62" i="94"/>
  <c r="AR62" i="94"/>
  <c r="AQ62" i="94"/>
  <c r="AP62" i="94"/>
  <c r="AO62" i="94"/>
  <c r="AN62" i="94"/>
  <c r="AM62" i="94"/>
  <c r="AL62" i="94"/>
  <c r="AK62" i="94"/>
  <c r="AJ62" i="94"/>
  <c r="AI62" i="94"/>
  <c r="AH62" i="94"/>
  <c r="S62" i="94"/>
  <c r="AS61" i="94"/>
  <c r="AR61" i="94"/>
  <c r="AQ61" i="94"/>
  <c r="AP61" i="94"/>
  <c r="AO61" i="94"/>
  <c r="AN61" i="94"/>
  <c r="AM61" i="94"/>
  <c r="AL61" i="94"/>
  <c r="AK61" i="94"/>
  <c r="AJ61" i="94"/>
  <c r="AI61" i="94"/>
  <c r="AH61" i="94"/>
  <c r="S61" i="94"/>
  <c r="AS60" i="94"/>
  <c r="AR60" i="94"/>
  <c r="AQ60" i="94"/>
  <c r="AP60" i="94"/>
  <c r="AO60" i="94"/>
  <c r="AN60" i="94"/>
  <c r="AM60" i="94"/>
  <c r="AL60" i="94"/>
  <c r="AK60" i="94"/>
  <c r="AJ60" i="94"/>
  <c r="AI60" i="94"/>
  <c r="AH60" i="94"/>
  <c r="S60" i="94"/>
  <c r="AS59" i="94"/>
  <c r="AR59" i="94"/>
  <c r="AQ59" i="94"/>
  <c r="AP59" i="94"/>
  <c r="AO59" i="94"/>
  <c r="AN59" i="94"/>
  <c r="AM59" i="94"/>
  <c r="AL59" i="94"/>
  <c r="AK59" i="94"/>
  <c r="AJ59" i="94"/>
  <c r="AI59" i="94"/>
  <c r="AH59" i="94"/>
  <c r="S59" i="94"/>
  <c r="AS58" i="94"/>
  <c r="AR58" i="94"/>
  <c r="AQ58" i="94"/>
  <c r="AP58" i="94"/>
  <c r="AO58" i="94"/>
  <c r="AN58" i="94"/>
  <c r="AM58" i="94"/>
  <c r="AL58" i="94"/>
  <c r="AK58" i="94"/>
  <c r="AJ58" i="94"/>
  <c r="AI58" i="94"/>
  <c r="AH58" i="94"/>
  <c r="S58" i="94"/>
  <c r="AS57" i="94"/>
  <c r="AR57" i="94"/>
  <c r="AQ57" i="94"/>
  <c r="AP57" i="94"/>
  <c r="AO57" i="94"/>
  <c r="AN57" i="94"/>
  <c r="AM57" i="94"/>
  <c r="AL57" i="94"/>
  <c r="AK57" i="94"/>
  <c r="AJ57" i="94"/>
  <c r="AI57" i="94"/>
  <c r="AH57" i="94"/>
  <c r="S57" i="94"/>
  <c r="AS56" i="94"/>
  <c r="AR56" i="94"/>
  <c r="AQ56" i="94"/>
  <c r="AP56" i="94"/>
  <c r="AO56" i="94"/>
  <c r="AN56" i="94"/>
  <c r="AM56" i="94"/>
  <c r="AL56" i="94"/>
  <c r="AK56" i="94"/>
  <c r="AJ56" i="94"/>
  <c r="AI56" i="94"/>
  <c r="AH56" i="94"/>
  <c r="S56" i="94"/>
  <c r="AS55" i="94"/>
  <c r="AR55" i="94"/>
  <c r="AQ55" i="94"/>
  <c r="AP55" i="94"/>
  <c r="AO55" i="94"/>
  <c r="AN55" i="94"/>
  <c r="AM55" i="94"/>
  <c r="AL55" i="94"/>
  <c r="AK55" i="94"/>
  <c r="AJ55" i="94"/>
  <c r="AI55" i="94"/>
  <c r="AH55" i="94"/>
  <c r="S55" i="94"/>
  <c r="AS54" i="94"/>
  <c r="AR54" i="94"/>
  <c r="AQ54" i="94"/>
  <c r="AP54" i="94"/>
  <c r="AO54" i="94"/>
  <c r="AN54" i="94"/>
  <c r="AM54" i="94"/>
  <c r="AL54" i="94"/>
  <c r="AK54" i="94"/>
  <c r="AJ54" i="94"/>
  <c r="AI54" i="94"/>
  <c r="AH54" i="94"/>
  <c r="S54" i="94"/>
  <c r="AS53" i="94"/>
  <c r="AR53" i="94"/>
  <c r="AQ53" i="94"/>
  <c r="AP53" i="94"/>
  <c r="AO53" i="94"/>
  <c r="AN53" i="94"/>
  <c r="AM53" i="94"/>
  <c r="AL53" i="94"/>
  <c r="AK53" i="94"/>
  <c r="AJ53" i="94"/>
  <c r="AI53" i="94"/>
  <c r="AH53" i="94"/>
  <c r="S53" i="94"/>
  <c r="AS52" i="94"/>
  <c r="AR52" i="94"/>
  <c r="AQ52" i="94"/>
  <c r="AP52" i="94"/>
  <c r="AO52" i="94"/>
  <c r="AN52" i="94"/>
  <c r="AM52" i="94"/>
  <c r="AL52" i="94"/>
  <c r="AK52" i="94"/>
  <c r="AJ52" i="94"/>
  <c r="AI52" i="94"/>
  <c r="AH52" i="94"/>
  <c r="S52" i="94"/>
  <c r="AS51" i="94"/>
  <c r="AR51" i="94"/>
  <c r="AQ51" i="94"/>
  <c r="AP51" i="94"/>
  <c r="AO51" i="94"/>
  <c r="AN51" i="94"/>
  <c r="AM51" i="94"/>
  <c r="AL51" i="94"/>
  <c r="AK51" i="94"/>
  <c r="AJ51" i="94"/>
  <c r="AI51" i="94"/>
  <c r="AH51" i="94"/>
  <c r="S51" i="94"/>
  <c r="AS50" i="94"/>
  <c r="AR50" i="94"/>
  <c r="AQ50" i="94"/>
  <c r="AP50" i="94"/>
  <c r="AO50" i="94"/>
  <c r="AN50" i="94"/>
  <c r="AM50" i="94"/>
  <c r="AL50" i="94"/>
  <c r="AK50" i="94"/>
  <c r="AJ50" i="94"/>
  <c r="AI50" i="94"/>
  <c r="AH50" i="94"/>
  <c r="S50" i="94"/>
  <c r="AS49" i="94"/>
  <c r="AR49" i="94"/>
  <c r="AQ49" i="94"/>
  <c r="AP49" i="94"/>
  <c r="AO49" i="94"/>
  <c r="AN49" i="94"/>
  <c r="AM49" i="94"/>
  <c r="AL49" i="94"/>
  <c r="AK49" i="94"/>
  <c r="AJ49" i="94"/>
  <c r="AI49" i="94"/>
  <c r="AH49" i="94"/>
  <c r="S49" i="94"/>
  <c r="AS48" i="94"/>
  <c r="AR48" i="94"/>
  <c r="AQ48" i="94"/>
  <c r="AP48" i="94"/>
  <c r="AO48" i="94"/>
  <c r="AN48" i="94"/>
  <c r="AM48" i="94"/>
  <c r="AL48" i="94"/>
  <c r="AK48" i="94"/>
  <c r="AJ48" i="94"/>
  <c r="AI48" i="94"/>
  <c r="AH48" i="94"/>
  <c r="S48" i="94"/>
  <c r="AS47" i="94"/>
  <c r="AR47" i="94"/>
  <c r="AQ47" i="94"/>
  <c r="AP47" i="94"/>
  <c r="AO47" i="94"/>
  <c r="AN47" i="94"/>
  <c r="AM47" i="94"/>
  <c r="AL47" i="94"/>
  <c r="AK47" i="94"/>
  <c r="AJ47" i="94"/>
  <c r="AI47" i="94"/>
  <c r="AH47" i="94"/>
  <c r="S47" i="94"/>
  <c r="AS46" i="94"/>
  <c r="AR46" i="94"/>
  <c r="AQ46" i="94"/>
  <c r="AP46" i="94"/>
  <c r="AO46" i="94"/>
  <c r="AN46" i="94"/>
  <c r="AM46" i="94"/>
  <c r="AL46" i="94"/>
  <c r="AK46" i="94"/>
  <c r="AJ46" i="94"/>
  <c r="AI46" i="94"/>
  <c r="AH46" i="94"/>
  <c r="S46" i="94"/>
  <c r="AS45" i="94"/>
  <c r="AR45" i="94"/>
  <c r="AQ45" i="94"/>
  <c r="AP45" i="94"/>
  <c r="AO45" i="94"/>
  <c r="AN45" i="94"/>
  <c r="AM45" i="94"/>
  <c r="AL45" i="94"/>
  <c r="AK45" i="94"/>
  <c r="AJ45" i="94"/>
  <c r="AI45" i="94"/>
  <c r="AH45" i="94"/>
  <c r="S45" i="94"/>
  <c r="AS44" i="94"/>
  <c r="AR44" i="94"/>
  <c r="AQ44" i="94"/>
  <c r="AP44" i="94"/>
  <c r="AO44" i="94"/>
  <c r="AN44" i="94"/>
  <c r="AM44" i="94"/>
  <c r="AL44" i="94"/>
  <c r="AK44" i="94"/>
  <c r="AJ44" i="94"/>
  <c r="AI44" i="94"/>
  <c r="AH44" i="94"/>
  <c r="S44" i="94"/>
  <c r="AS43" i="94"/>
  <c r="AR43" i="94"/>
  <c r="AQ43" i="94"/>
  <c r="AP43" i="94"/>
  <c r="AO43" i="94"/>
  <c r="AN43" i="94"/>
  <c r="AM43" i="94"/>
  <c r="AL43" i="94"/>
  <c r="AK43" i="94"/>
  <c r="AJ43" i="94"/>
  <c r="AI43" i="94"/>
  <c r="AH43" i="94"/>
  <c r="S43" i="94"/>
  <c r="AS42" i="94"/>
  <c r="AR42" i="94"/>
  <c r="AQ42" i="94"/>
  <c r="AP42" i="94"/>
  <c r="AO42" i="94"/>
  <c r="AN42" i="94"/>
  <c r="AM42" i="94"/>
  <c r="AL42" i="94"/>
  <c r="AK42" i="94"/>
  <c r="AJ42" i="94"/>
  <c r="AI42" i="94"/>
  <c r="AH42" i="94"/>
  <c r="S42" i="94"/>
  <c r="AS41" i="94"/>
  <c r="AR41" i="94"/>
  <c r="AQ41" i="94"/>
  <c r="AP41" i="94"/>
  <c r="AO41" i="94"/>
  <c r="AN41" i="94"/>
  <c r="AM41" i="94"/>
  <c r="AL41" i="94"/>
  <c r="AK41" i="94"/>
  <c r="AJ41" i="94"/>
  <c r="AI41" i="94"/>
  <c r="AH41" i="94"/>
  <c r="S41" i="94"/>
  <c r="AS40" i="94"/>
  <c r="AR40" i="94"/>
  <c r="AQ40" i="94"/>
  <c r="AP40" i="94"/>
  <c r="AO40" i="94"/>
  <c r="AN40" i="94"/>
  <c r="AM40" i="94"/>
  <c r="AL40" i="94"/>
  <c r="AK40" i="94"/>
  <c r="AJ40" i="94"/>
  <c r="AI40" i="94"/>
  <c r="AH40" i="94"/>
  <c r="S40" i="94"/>
  <c r="AS39" i="94"/>
  <c r="AR39" i="94"/>
  <c r="AQ39" i="94"/>
  <c r="AP39" i="94"/>
  <c r="AO39" i="94"/>
  <c r="AN39" i="94"/>
  <c r="AM39" i="94"/>
  <c r="AL39" i="94"/>
  <c r="AK39" i="94"/>
  <c r="AJ39" i="94"/>
  <c r="AI39" i="94"/>
  <c r="AH39" i="94"/>
  <c r="S39" i="94"/>
  <c r="AS38" i="94"/>
  <c r="AR38" i="94"/>
  <c r="AQ38" i="94"/>
  <c r="AP38" i="94"/>
  <c r="AO38" i="94"/>
  <c r="AN38" i="94"/>
  <c r="AM38" i="94"/>
  <c r="AL38" i="94"/>
  <c r="AK38" i="94"/>
  <c r="AJ38" i="94"/>
  <c r="AI38" i="94"/>
  <c r="AH38" i="94"/>
  <c r="S38" i="94"/>
  <c r="AS37" i="94"/>
  <c r="AR37" i="94"/>
  <c r="AQ37" i="94"/>
  <c r="AP37" i="94"/>
  <c r="AO37" i="94"/>
  <c r="AN37" i="94"/>
  <c r="AM37" i="94"/>
  <c r="AL37" i="94"/>
  <c r="AK37" i="94"/>
  <c r="AJ37" i="94"/>
  <c r="AI37" i="94"/>
  <c r="AH37" i="94"/>
  <c r="S37" i="94"/>
  <c r="AS36" i="94"/>
  <c r="AR36" i="94"/>
  <c r="AQ36" i="94"/>
  <c r="AP36" i="94"/>
  <c r="AO36" i="94"/>
  <c r="AN36" i="94"/>
  <c r="AM36" i="94"/>
  <c r="AL36" i="94"/>
  <c r="AK36" i="94"/>
  <c r="AJ36" i="94"/>
  <c r="AI36" i="94"/>
  <c r="AH36" i="94"/>
  <c r="S36" i="94"/>
  <c r="AS35" i="94"/>
  <c r="AR35" i="94"/>
  <c r="AQ35" i="94"/>
  <c r="AP35" i="94"/>
  <c r="AO35" i="94"/>
  <c r="AN35" i="94"/>
  <c r="AM35" i="94"/>
  <c r="AL35" i="94"/>
  <c r="AK35" i="94"/>
  <c r="AJ35" i="94"/>
  <c r="AI35" i="94"/>
  <c r="AH35" i="94"/>
  <c r="S35" i="94"/>
  <c r="AS34" i="94"/>
  <c r="AR34" i="94"/>
  <c r="AQ34" i="94"/>
  <c r="AP34" i="94"/>
  <c r="AO34" i="94"/>
  <c r="AN34" i="94"/>
  <c r="AM34" i="94"/>
  <c r="AL34" i="94"/>
  <c r="AK34" i="94"/>
  <c r="AJ34" i="94"/>
  <c r="AI34" i="94"/>
  <c r="AH34" i="94"/>
  <c r="S34" i="94"/>
  <c r="AS33" i="94"/>
  <c r="AR33" i="94"/>
  <c r="AQ33" i="94"/>
  <c r="AP33" i="94"/>
  <c r="AO33" i="94"/>
  <c r="AN33" i="94"/>
  <c r="AM33" i="94"/>
  <c r="AL33" i="94"/>
  <c r="AK33" i="94"/>
  <c r="AJ33" i="94"/>
  <c r="AI33" i="94"/>
  <c r="AH33" i="94"/>
  <c r="S33" i="94"/>
  <c r="AS32" i="94"/>
  <c r="AR32" i="94"/>
  <c r="AQ32" i="94"/>
  <c r="AP32" i="94"/>
  <c r="AO32" i="94"/>
  <c r="AN32" i="94"/>
  <c r="AM32" i="94"/>
  <c r="AL32" i="94"/>
  <c r="AK32" i="94"/>
  <c r="AJ32" i="94"/>
  <c r="AI32" i="94"/>
  <c r="AH32" i="94"/>
  <c r="S32" i="94"/>
  <c r="AS31" i="94"/>
  <c r="AR31" i="94"/>
  <c r="AQ31" i="94"/>
  <c r="AP31" i="94"/>
  <c r="AO31" i="94"/>
  <c r="AN31" i="94"/>
  <c r="AM31" i="94"/>
  <c r="AL31" i="94"/>
  <c r="AK31" i="94"/>
  <c r="AJ31" i="94"/>
  <c r="AI31" i="94"/>
  <c r="AH31" i="94"/>
  <c r="S31" i="94"/>
  <c r="AS30" i="94"/>
  <c r="AR30" i="94"/>
  <c r="AQ30" i="94"/>
  <c r="AP30" i="94"/>
  <c r="AO30" i="94"/>
  <c r="AN30" i="94"/>
  <c r="AM30" i="94"/>
  <c r="AL30" i="94"/>
  <c r="AK30" i="94"/>
  <c r="AJ30" i="94"/>
  <c r="AI30" i="94"/>
  <c r="AH30" i="94"/>
  <c r="S30" i="94"/>
  <c r="AS29" i="94"/>
  <c r="AR29" i="94"/>
  <c r="AQ29" i="94"/>
  <c r="AP29" i="94"/>
  <c r="AO29" i="94"/>
  <c r="AN29" i="94"/>
  <c r="AM29" i="94"/>
  <c r="AL29" i="94"/>
  <c r="AK29" i="94"/>
  <c r="AJ29" i="94"/>
  <c r="AI29" i="94"/>
  <c r="AH29" i="94"/>
  <c r="S29" i="94"/>
  <c r="AS28" i="94"/>
  <c r="AR28" i="94"/>
  <c r="AQ28" i="94"/>
  <c r="AP28" i="94"/>
  <c r="AO28" i="94"/>
  <c r="AN28" i="94"/>
  <c r="AM28" i="94"/>
  <c r="AL28" i="94"/>
  <c r="AK28" i="94"/>
  <c r="AJ28" i="94"/>
  <c r="AI28" i="94"/>
  <c r="AH28" i="94"/>
  <c r="S28" i="94"/>
  <c r="AS27" i="94"/>
  <c r="AR27" i="94"/>
  <c r="AQ27" i="94"/>
  <c r="AP27" i="94"/>
  <c r="AO27" i="94"/>
  <c r="AN27" i="94"/>
  <c r="AM27" i="94"/>
  <c r="AL27" i="94"/>
  <c r="AK27" i="94"/>
  <c r="AJ27" i="94"/>
  <c r="AI27" i="94"/>
  <c r="AH27" i="94"/>
  <c r="S27" i="94"/>
  <c r="AS26" i="94"/>
  <c r="AR26" i="94"/>
  <c r="AQ26" i="94"/>
  <c r="AP26" i="94"/>
  <c r="AO26" i="94"/>
  <c r="AN26" i="94"/>
  <c r="AM26" i="94"/>
  <c r="AL26" i="94"/>
  <c r="AK26" i="94"/>
  <c r="AJ26" i="94"/>
  <c r="AI26" i="94"/>
  <c r="AH26" i="94"/>
  <c r="S26" i="94"/>
  <c r="AS25" i="94"/>
  <c r="AR25" i="94"/>
  <c r="AQ25" i="94"/>
  <c r="AP25" i="94"/>
  <c r="AO25" i="94"/>
  <c r="AN25" i="94"/>
  <c r="AM25" i="94"/>
  <c r="AL25" i="94"/>
  <c r="AK25" i="94"/>
  <c r="AJ25" i="94"/>
  <c r="AI25" i="94"/>
  <c r="AH25" i="94"/>
  <c r="S25" i="94"/>
  <c r="AS24" i="94"/>
  <c r="AR24" i="94"/>
  <c r="AQ24" i="94"/>
  <c r="AP24" i="94"/>
  <c r="AO24" i="94"/>
  <c r="AN24" i="94"/>
  <c r="AM24" i="94"/>
  <c r="AL24" i="94"/>
  <c r="AK24" i="94"/>
  <c r="AJ24" i="94"/>
  <c r="AI24" i="94"/>
  <c r="AH24" i="94"/>
  <c r="S24" i="94"/>
  <c r="AS23" i="94"/>
  <c r="AR23" i="94"/>
  <c r="AQ23" i="94"/>
  <c r="AP23" i="94"/>
  <c r="AO23" i="94"/>
  <c r="AN23" i="94"/>
  <c r="AM23" i="94"/>
  <c r="AL23" i="94"/>
  <c r="AK23" i="94"/>
  <c r="AJ23" i="94"/>
  <c r="AI23" i="94"/>
  <c r="AH23" i="94"/>
  <c r="S23" i="94"/>
  <c r="AS22" i="94"/>
  <c r="AR22" i="94"/>
  <c r="AQ22" i="94"/>
  <c r="AP22" i="94"/>
  <c r="AO22" i="94"/>
  <c r="AN22" i="94"/>
  <c r="AM22" i="94"/>
  <c r="AL22" i="94"/>
  <c r="AK22" i="94"/>
  <c r="AJ22" i="94"/>
  <c r="AI22" i="94"/>
  <c r="AH22" i="94"/>
  <c r="S22" i="94"/>
  <c r="AS21" i="94"/>
  <c r="AR21" i="94"/>
  <c r="AQ21" i="94"/>
  <c r="AP21" i="94"/>
  <c r="AO21" i="94"/>
  <c r="AN21" i="94"/>
  <c r="AM21" i="94"/>
  <c r="AL21" i="94"/>
  <c r="AK21" i="94"/>
  <c r="AJ21" i="94"/>
  <c r="AI21" i="94"/>
  <c r="AH21" i="94"/>
  <c r="S21" i="94"/>
  <c r="AS20" i="94"/>
  <c r="AR20" i="94"/>
  <c r="AQ20" i="94"/>
  <c r="AP20" i="94"/>
  <c r="AO20" i="94"/>
  <c r="AN20" i="94"/>
  <c r="AM20" i="94"/>
  <c r="AL20" i="94"/>
  <c r="AK20" i="94"/>
  <c r="AJ20" i="94"/>
  <c r="AI20" i="94"/>
  <c r="AH20" i="94"/>
  <c r="S20" i="94"/>
  <c r="AS19" i="94"/>
  <c r="AR19" i="94"/>
  <c r="AQ19" i="94"/>
  <c r="AP19" i="94"/>
  <c r="AO19" i="94"/>
  <c r="AN19" i="94"/>
  <c r="AM19" i="94"/>
  <c r="AL19" i="94"/>
  <c r="AK19" i="94"/>
  <c r="AJ19" i="94"/>
  <c r="AI19" i="94"/>
  <c r="AH19" i="94"/>
  <c r="S19" i="94"/>
  <c r="AS18" i="94"/>
  <c r="AR18" i="94"/>
  <c r="AQ18" i="94"/>
  <c r="AP18" i="94"/>
  <c r="AO18" i="94"/>
  <c r="AN18" i="94"/>
  <c r="AM18" i="94"/>
  <c r="AL18" i="94"/>
  <c r="AK18" i="94"/>
  <c r="AJ18" i="94"/>
  <c r="AI18" i="94"/>
  <c r="AH18" i="94"/>
  <c r="S18" i="94"/>
  <c r="AS17" i="94"/>
  <c r="AR17" i="94"/>
  <c r="AQ17" i="94"/>
  <c r="AP17" i="94"/>
  <c r="AO17" i="94"/>
  <c r="AN17" i="94"/>
  <c r="AM17" i="94"/>
  <c r="AL17" i="94"/>
  <c r="AK17" i="94"/>
  <c r="AJ17" i="94"/>
  <c r="AI17" i="94"/>
  <c r="AH17" i="94"/>
  <c r="S17" i="94"/>
  <c r="AS16" i="94"/>
  <c r="AR16" i="94"/>
  <c r="AQ16" i="94"/>
  <c r="AP16" i="94"/>
  <c r="AO16" i="94"/>
  <c r="AN16" i="94"/>
  <c r="AM16" i="94"/>
  <c r="AL16" i="94"/>
  <c r="AK16" i="94"/>
  <c r="AJ16" i="94"/>
  <c r="AI16" i="94"/>
  <c r="AH16" i="94"/>
  <c r="S16" i="94"/>
  <c r="AS15" i="94"/>
  <c r="AR15" i="94"/>
  <c r="AQ15" i="94"/>
  <c r="AP15" i="94"/>
  <c r="AO15" i="94"/>
  <c r="AN15" i="94"/>
  <c r="AM15" i="94"/>
  <c r="AL15" i="94"/>
  <c r="AK15" i="94"/>
  <c r="AJ15" i="94"/>
  <c r="AI15" i="94"/>
  <c r="AH15" i="94"/>
  <c r="S15" i="94"/>
  <c r="AS14" i="94"/>
  <c r="AR14" i="94"/>
  <c r="AQ14" i="94"/>
  <c r="AP14" i="94"/>
  <c r="AO14" i="94"/>
  <c r="AN14" i="94"/>
  <c r="AM14" i="94"/>
  <c r="AL14" i="94"/>
  <c r="AK14" i="94"/>
  <c r="AJ14" i="94"/>
  <c r="AI14" i="94"/>
  <c r="AH14" i="94"/>
  <c r="S14" i="94"/>
  <c r="AS13" i="94"/>
  <c r="AR13" i="94"/>
  <c r="AQ13" i="94"/>
  <c r="AP13" i="94"/>
  <c r="AO13" i="94"/>
  <c r="AN13" i="94"/>
  <c r="AM13" i="94"/>
  <c r="AL13" i="94"/>
  <c r="AK13" i="94"/>
  <c r="AJ13" i="94"/>
  <c r="AI13" i="94"/>
  <c r="AH13" i="94"/>
  <c r="S13" i="94"/>
  <c r="AS12" i="94"/>
  <c r="AR12" i="94"/>
  <c r="AQ12" i="94"/>
  <c r="AP12" i="94"/>
  <c r="AO12" i="94"/>
  <c r="AN12" i="94"/>
  <c r="AM12" i="94"/>
  <c r="AL12" i="94"/>
  <c r="AK12" i="94"/>
  <c r="AJ12" i="94"/>
  <c r="AI12" i="94"/>
  <c r="AH12" i="94"/>
  <c r="S12" i="94"/>
  <c r="AS11" i="94"/>
  <c r="AR11" i="94"/>
  <c r="AQ11" i="94"/>
  <c r="AP11" i="94"/>
  <c r="AO11" i="94"/>
  <c r="AN11" i="94"/>
  <c r="AM11" i="94"/>
  <c r="AL11" i="94"/>
  <c r="AK11" i="94"/>
  <c r="AJ11" i="94"/>
  <c r="AI11" i="94"/>
  <c r="AH11" i="94"/>
  <c r="S11" i="94"/>
  <c r="AS10" i="94"/>
  <c r="AR10" i="94"/>
  <c r="AQ10" i="94"/>
  <c r="AP10" i="94"/>
  <c r="AO10" i="94"/>
  <c r="AN10" i="94"/>
  <c r="AM10" i="94"/>
  <c r="AL10" i="94"/>
  <c r="AK10" i="94"/>
  <c r="AJ10" i="94"/>
  <c r="AI10" i="94"/>
  <c r="AH10" i="94"/>
  <c r="S10" i="94"/>
  <c r="AS9" i="94"/>
  <c r="AR9" i="94"/>
  <c r="AQ9" i="94"/>
  <c r="AP9" i="94"/>
  <c r="AO9" i="94"/>
  <c r="AN9" i="94"/>
  <c r="AM9" i="94"/>
  <c r="AL9" i="94"/>
  <c r="AK9" i="94"/>
  <c r="AJ9" i="94"/>
  <c r="AI9" i="94"/>
  <c r="AH9" i="94"/>
  <c r="S9" i="94"/>
  <c r="AS8" i="94"/>
  <c r="AR8" i="94"/>
  <c r="AQ8" i="94"/>
  <c r="AP8" i="94"/>
  <c r="AO8" i="94"/>
  <c r="AN8" i="94"/>
  <c r="AM8" i="94"/>
  <c r="AL8" i="94"/>
  <c r="AK8" i="94"/>
  <c r="AJ8" i="94"/>
  <c r="AI8" i="94"/>
  <c r="AH8" i="94"/>
  <c r="S8" i="94"/>
  <c r="AS7" i="94"/>
  <c r="AR7" i="94"/>
  <c r="AQ7" i="94"/>
  <c r="AP7" i="94"/>
  <c r="AO7" i="94"/>
  <c r="AN7" i="94"/>
  <c r="AM7" i="94"/>
  <c r="AL7" i="94"/>
  <c r="AK7" i="94"/>
  <c r="AJ7" i="94"/>
  <c r="AI7" i="94"/>
  <c r="AH7" i="94"/>
  <c r="S7" i="94"/>
  <c r="AS6" i="94"/>
  <c r="AR6" i="94"/>
  <c r="AQ6" i="94"/>
  <c r="AP6" i="94"/>
  <c r="AO6" i="94"/>
  <c r="AN6" i="94"/>
  <c r="AM6" i="94"/>
  <c r="AL6" i="94"/>
  <c r="AK6" i="94"/>
  <c r="AJ6" i="94"/>
  <c r="AI6" i="94"/>
  <c r="AH6" i="94"/>
  <c r="S6" i="94"/>
  <c r="AS5" i="94"/>
  <c r="AR5" i="94"/>
  <c r="AQ5" i="94"/>
  <c r="AP5" i="94"/>
  <c r="AO5" i="94"/>
  <c r="AN5" i="94"/>
  <c r="AM5" i="94"/>
  <c r="AL5" i="94"/>
  <c r="AK5" i="94"/>
  <c r="AJ5" i="94"/>
  <c r="AI5" i="94"/>
  <c r="AH5" i="94"/>
  <c r="S5" i="94"/>
  <c r="AS4" i="94"/>
  <c r="AR4" i="94"/>
  <c r="AQ4" i="94"/>
  <c r="AP4" i="94"/>
  <c r="AO4" i="94"/>
  <c r="AN4" i="94"/>
  <c r="AM4" i="94"/>
  <c r="AL4" i="94"/>
  <c r="AK4" i="94"/>
  <c r="AJ4" i="94"/>
  <c r="AI4" i="94"/>
  <c r="AH4" i="94"/>
  <c r="S4" i="94"/>
  <c r="AS97" i="93"/>
  <c r="AR97" i="93"/>
  <c r="AQ97" i="93"/>
  <c r="AP97" i="93"/>
  <c r="AO97" i="93"/>
  <c r="AN97" i="93"/>
  <c r="AM97" i="93"/>
  <c r="AL97" i="93"/>
  <c r="AK97" i="93"/>
  <c r="AJ97" i="93"/>
  <c r="AI97" i="93"/>
  <c r="AH97" i="93"/>
  <c r="S97" i="93"/>
  <c r="AS96" i="93"/>
  <c r="AR96" i="93"/>
  <c r="AQ96" i="93"/>
  <c r="AP96" i="93"/>
  <c r="AO96" i="93"/>
  <c r="AN96" i="93"/>
  <c r="AM96" i="93"/>
  <c r="AL96" i="93"/>
  <c r="AK96" i="93"/>
  <c r="AJ96" i="93"/>
  <c r="AI96" i="93"/>
  <c r="AH96" i="93"/>
  <c r="S96" i="93"/>
  <c r="AS95" i="93"/>
  <c r="AR95" i="93"/>
  <c r="AQ95" i="93"/>
  <c r="AP95" i="93"/>
  <c r="AO95" i="93"/>
  <c r="AN95" i="93"/>
  <c r="AM95" i="93"/>
  <c r="AL95" i="93"/>
  <c r="AK95" i="93"/>
  <c r="AJ95" i="93"/>
  <c r="AI95" i="93"/>
  <c r="AH95" i="93"/>
  <c r="S95" i="93"/>
  <c r="AS94" i="93"/>
  <c r="AR94" i="93"/>
  <c r="AQ94" i="93"/>
  <c r="AP94" i="93"/>
  <c r="AO94" i="93"/>
  <c r="AN94" i="93"/>
  <c r="AM94" i="93"/>
  <c r="AL94" i="93"/>
  <c r="AK94" i="93"/>
  <c r="AJ94" i="93"/>
  <c r="AI94" i="93"/>
  <c r="AH94" i="93"/>
  <c r="S94" i="93"/>
  <c r="AS93" i="93"/>
  <c r="AR93" i="93"/>
  <c r="AQ93" i="93"/>
  <c r="AP93" i="93"/>
  <c r="AO93" i="93"/>
  <c r="AN93" i="93"/>
  <c r="AM93" i="93"/>
  <c r="AL93" i="93"/>
  <c r="AK93" i="93"/>
  <c r="AJ93" i="93"/>
  <c r="AI93" i="93"/>
  <c r="AH93" i="93"/>
  <c r="S93" i="93"/>
  <c r="AS92" i="93"/>
  <c r="AR92" i="93"/>
  <c r="AQ92" i="93"/>
  <c r="AP92" i="93"/>
  <c r="AO92" i="93"/>
  <c r="AN92" i="93"/>
  <c r="AM92" i="93"/>
  <c r="AL92" i="93"/>
  <c r="AK92" i="93"/>
  <c r="AJ92" i="93"/>
  <c r="AI92" i="93"/>
  <c r="AH92" i="93"/>
  <c r="S92" i="93"/>
  <c r="AS91" i="93"/>
  <c r="AR91" i="93"/>
  <c r="AQ91" i="93"/>
  <c r="AP91" i="93"/>
  <c r="AO91" i="93"/>
  <c r="AN91" i="93"/>
  <c r="AM91" i="93"/>
  <c r="AL91" i="93"/>
  <c r="AK91" i="93"/>
  <c r="AJ91" i="93"/>
  <c r="AI91" i="93"/>
  <c r="AH91" i="93"/>
  <c r="S91" i="93"/>
  <c r="AS90" i="93"/>
  <c r="AR90" i="93"/>
  <c r="AQ90" i="93"/>
  <c r="AP90" i="93"/>
  <c r="AO90" i="93"/>
  <c r="AN90" i="93"/>
  <c r="AM90" i="93"/>
  <c r="AL90" i="93"/>
  <c r="AK90" i="93"/>
  <c r="AJ90" i="93"/>
  <c r="AI90" i="93"/>
  <c r="AH90" i="93"/>
  <c r="S90" i="93"/>
  <c r="AS89" i="93"/>
  <c r="AR89" i="93"/>
  <c r="AQ89" i="93"/>
  <c r="AP89" i="93"/>
  <c r="AO89" i="93"/>
  <c r="AN89" i="93"/>
  <c r="AM89" i="93"/>
  <c r="AL89" i="93"/>
  <c r="AK89" i="93"/>
  <c r="AJ89" i="93"/>
  <c r="AI89" i="93"/>
  <c r="AH89" i="93"/>
  <c r="S89" i="93"/>
  <c r="AS88" i="93"/>
  <c r="AR88" i="93"/>
  <c r="AQ88" i="93"/>
  <c r="AP88" i="93"/>
  <c r="AO88" i="93"/>
  <c r="AN88" i="93"/>
  <c r="AM88" i="93"/>
  <c r="AL88" i="93"/>
  <c r="AK88" i="93"/>
  <c r="AJ88" i="93"/>
  <c r="AI88" i="93"/>
  <c r="AH88" i="93"/>
  <c r="S88" i="93"/>
  <c r="AS87" i="93"/>
  <c r="AR87" i="93"/>
  <c r="AQ87" i="93"/>
  <c r="AP87" i="93"/>
  <c r="AO87" i="93"/>
  <c r="AN87" i="93"/>
  <c r="AM87" i="93"/>
  <c r="AL87" i="93"/>
  <c r="AK87" i="93"/>
  <c r="AJ87" i="93"/>
  <c r="AI87" i="93"/>
  <c r="AH87" i="93"/>
  <c r="S87" i="93"/>
  <c r="AS86" i="93"/>
  <c r="AR86" i="93"/>
  <c r="AQ86" i="93"/>
  <c r="AP86" i="93"/>
  <c r="AO86" i="93"/>
  <c r="AN86" i="93"/>
  <c r="AM86" i="93"/>
  <c r="AL86" i="93"/>
  <c r="AK86" i="93"/>
  <c r="AJ86" i="93"/>
  <c r="AI86" i="93"/>
  <c r="AH86" i="93"/>
  <c r="S86" i="93"/>
  <c r="AS85" i="93"/>
  <c r="AR85" i="93"/>
  <c r="AQ85" i="93"/>
  <c r="AP85" i="93"/>
  <c r="AO85" i="93"/>
  <c r="AN85" i="93"/>
  <c r="AM85" i="93"/>
  <c r="AL85" i="93"/>
  <c r="AK85" i="93"/>
  <c r="AJ85" i="93"/>
  <c r="AI85" i="93"/>
  <c r="AH85" i="93"/>
  <c r="S85" i="93"/>
  <c r="AS84" i="93"/>
  <c r="AR84" i="93"/>
  <c r="AQ84" i="93"/>
  <c r="AP84" i="93"/>
  <c r="AO84" i="93"/>
  <c r="AN84" i="93"/>
  <c r="AM84" i="93"/>
  <c r="AL84" i="93"/>
  <c r="AK84" i="93"/>
  <c r="AJ84" i="93"/>
  <c r="AI84" i="93"/>
  <c r="AH84" i="93"/>
  <c r="S84" i="93"/>
  <c r="AS83" i="93"/>
  <c r="AR83" i="93"/>
  <c r="AQ83" i="93"/>
  <c r="AP83" i="93"/>
  <c r="AO83" i="93"/>
  <c r="AN83" i="93"/>
  <c r="AM83" i="93"/>
  <c r="AL83" i="93"/>
  <c r="AK83" i="93"/>
  <c r="AJ83" i="93"/>
  <c r="AI83" i="93"/>
  <c r="AH83" i="93"/>
  <c r="S83" i="93"/>
  <c r="AS82" i="93"/>
  <c r="AR82" i="93"/>
  <c r="AQ82" i="93"/>
  <c r="AP82" i="93"/>
  <c r="AO82" i="93"/>
  <c r="AN82" i="93"/>
  <c r="AM82" i="93"/>
  <c r="AL82" i="93"/>
  <c r="AK82" i="93"/>
  <c r="AJ82" i="93"/>
  <c r="AI82" i="93"/>
  <c r="AH82" i="93"/>
  <c r="S82" i="93"/>
  <c r="AS81" i="93"/>
  <c r="AR81" i="93"/>
  <c r="AQ81" i="93"/>
  <c r="AP81" i="93"/>
  <c r="AO81" i="93"/>
  <c r="AN81" i="93"/>
  <c r="AM81" i="93"/>
  <c r="AL81" i="93"/>
  <c r="AK81" i="93"/>
  <c r="AJ81" i="93"/>
  <c r="AI81" i="93"/>
  <c r="AH81" i="93"/>
  <c r="S81" i="93"/>
  <c r="AS80" i="93"/>
  <c r="AR80" i="93"/>
  <c r="AQ80" i="93"/>
  <c r="AP80" i="93"/>
  <c r="AO80" i="93"/>
  <c r="AN80" i="93"/>
  <c r="AM80" i="93"/>
  <c r="AL80" i="93"/>
  <c r="AK80" i="93"/>
  <c r="AJ80" i="93"/>
  <c r="AI80" i="93"/>
  <c r="AH80" i="93"/>
  <c r="S80" i="93"/>
  <c r="AS79" i="93"/>
  <c r="AR79" i="93"/>
  <c r="AQ79" i="93"/>
  <c r="AP79" i="93"/>
  <c r="AO79" i="93"/>
  <c r="AN79" i="93"/>
  <c r="AM79" i="93"/>
  <c r="AL79" i="93"/>
  <c r="AK79" i="93"/>
  <c r="AJ79" i="93"/>
  <c r="AI79" i="93"/>
  <c r="AH79" i="93"/>
  <c r="S79" i="93"/>
  <c r="AS78" i="93"/>
  <c r="AR78" i="93"/>
  <c r="AQ78" i="93"/>
  <c r="AP78" i="93"/>
  <c r="AO78" i="93"/>
  <c r="AN78" i="93"/>
  <c r="AM78" i="93"/>
  <c r="AL78" i="93"/>
  <c r="AK78" i="93"/>
  <c r="AJ78" i="93"/>
  <c r="AI78" i="93"/>
  <c r="AH78" i="93"/>
  <c r="S78" i="93"/>
  <c r="AS77" i="93"/>
  <c r="AR77" i="93"/>
  <c r="AQ77" i="93"/>
  <c r="AP77" i="93"/>
  <c r="AO77" i="93"/>
  <c r="AN77" i="93"/>
  <c r="AM77" i="93"/>
  <c r="AL77" i="93"/>
  <c r="AK77" i="93"/>
  <c r="AJ77" i="93"/>
  <c r="AI77" i="93"/>
  <c r="AH77" i="93"/>
  <c r="S77" i="93"/>
  <c r="AS76" i="93"/>
  <c r="AR76" i="93"/>
  <c r="AQ76" i="93"/>
  <c r="AP76" i="93"/>
  <c r="AO76" i="93"/>
  <c r="AN76" i="93"/>
  <c r="AM76" i="93"/>
  <c r="AL76" i="93"/>
  <c r="AK76" i="93"/>
  <c r="AJ76" i="93"/>
  <c r="AI76" i="93"/>
  <c r="AH76" i="93"/>
  <c r="S76" i="93"/>
  <c r="AS75" i="93"/>
  <c r="AR75" i="93"/>
  <c r="AQ75" i="93"/>
  <c r="AP75" i="93"/>
  <c r="AO75" i="93"/>
  <c r="AN75" i="93"/>
  <c r="AM75" i="93"/>
  <c r="AL75" i="93"/>
  <c r="AK75" i="93"/>
  <c r="AJ75" i="93"/>
  <c r="AI75" i="93"/>
  <c r="AH75" i="93"/>
  <c r="S75" i="93"/>
  <c r="AS74" i="93"/>
  <c r="AR74" i="93"/>
  <c r="AQ74" i="93"/>
  <c r="AP74" i="93"/>
  <c r="AO74" i="93"/>
  <c r="AN74" i="93"/>
  <c r="AM74" i="93"/>
  <c r="AL74" i="93"/>
  <c r="AK74" i="93"/>
  <c r="AJ74" i="93"/>
  <c r="AI74" i="93"/>
  <c r="AH74" i="93"/>
  <c r="S74" i="93"/>
  <c r="AS73" i="93"/>
  <c r="AR73" i="93"/>
  <c r="AQ73" i="93"/>
  <c r="AP73" i="93"/>
  <c r="AO73" i="93"/>
  <c r="AN73" i="93"/>
  <c r="AM73" i="93"/>
  <c r="AL73" i="93"/>
  <c r="AK73" i="93"/>
  <c r="AJ73" i="93"/>
  <c r="AI73" i="93"/>
  <c r="AH73" i="93"/>
  <c r="S73" i="93"/>
  <c r="AS72" i="93"/>
  <c r="AR72" i="93"/>
  <c r="AQ72" i="93"/>
  <c r="AP72" i="93"/>
  <c r="AO72" i="93"/>
  <c r="AN72" i="93"/>
  <c r="AM72" i="93"/>
  <c r="AL72" i="93"/>
  <c r="AK72" i="93"/>
  <c r="AJ72" i="93"/>
  <c r="AI72" i="93"/>
  <c r="AH72" i="93"/>
  <c r="S72" i="93"/>
  <c r="AS71" i="93"/>
  <c r="AR71" i="93"/>
  <c r="AQ71" i="93"/>
  <c r="AP71" i="93"/>
  <c r="AO71" i="93"/>
  <c r="AN71" i="93"/>
  <c r="AM71" i="93"/>
  <c r="AL71" i="93"/>
  <c r="AK71" i="93"/>
  <c r="AJ71" i="93"/>
  <c r="AI71" i="93"/>
  <c r="AH71" i="93"/>
  <c r="S71" i="93"/>
  <c r="AS70" i="93"/>
  <c r="AR70" i="93"/>
  <c r="AQ70" i="93"/>
  <c r="AP70" i="93"/>
  <c r="AO70" i="93"/>
  <c r="AN70" i="93"/>
  <c r="AM70" i="93"/>
  <c r="AL70" i="93"/>
  <c r="AK70" i="93"/>
  <c r="AJ70" i="93"/>
  <c r="AI70" i="93"/>
  <c r="AH70" i="93"/>
  <c r="S70" i="93"/>
  <c r="AS69" i="93"/>
  <c r="AR69" i="93"/>
  <c r="AQ69" i="93"/>
  <c r="AP69" i="93"/>
  <c r="AO69" i="93"/>
  <c r="AN69" i="93"/>
  <c r="AM69" i="93"/>
  <c r="AL69" i="93"/>
  <c r="AK69" i="93"/>
  <c r="AJ69" i="93"/>
  <c r="AI69" i="93"/>
  <c r="AH69" i="93"/>
  <c r="S69" i="93"/>
  <c r="AS68" i="93"/>
  <c r="AR68" i="93"/>
  <c r="AQ68" i="93"/>
  <c r="AP68" i="93"/>
  <c r="AO68" i="93"/>
  <c r="AN68" i="93"/>
  <c r="AM68" i="93"/>
  <c r="AL68" i="93"/>
  <c r="AK68" i="93"/>
  <c r="AJ68" i="93"/>
  <c r="AI68" i="93"/>
  <c r="AH68" i="93"/>
  <c r="S68" i="93"/>
  <c r="AS67" i="93"/>
  <c r="AR67" i="93"/>
  <c r="AQ67" i="93"/>
  <c r="AP67" i="93"/>
  <c r="AO67" i="93"/>
  <c r="AN67" i="93"/>
  <c r="AM67" i="93"/>
  <c r="AL67" i="93"/>
  <c r="AK67" i="93"/>
  <c r="AJ67" i="93"/>
  <c r="AI67" i="93"/>
  <c r="AH67" i="93"/>
  <c r="S67" i="93"/>
  <c r="AS66" i="93"/>
  <c r="AR66" i="93"/>
  <c r="AQ66" i="93"/>
  <c r="AP66" i="93"/>
  <c r="AO66" i="93"/>
  <c r="AN66" i="93"/>
  <c r="AM66" i="93"/>
  <c r="AL66" i="93"/>
  <c r="AK66" i="93"/>
  <c r="AJ66" i="93"/>
  <c r="AI66" i="93"/>
  <c r="AH66" i="93"/>
  <c r="S66" i="93"/>
  <c r="AS65" i="93"/>
  <c r="AR65" i="93"/>
  <c r="AQ65" i="93"/>
  <c r="AP65" i="93"/>
  <c r="AO65" i="93"/>
  <c r="AN65" i="93"/>
  <c r="AM65" i="93"/>
  <c r="AL65" i="93"/>
  <c r="AK65" i="93"/>
  <c r="AJ65" i="93"/>
  <c r="AI65" i="93"/>
  <c r="AH65" i="93"/>
  <c r="S65" i="93"/>
  <c r="AS64" i="93"/>
  <c r="AR64" i="93"/>
  <c r="AQ64" i="93"/>
  <c r="AP64" i="93"/>
  <c r="AO64" i="93"/>
  <c r="AN64" i="93"/>
  <c r="AM64" i="93"/>
  <c r="AL64" i="93"/>
  <c r="AK64" i="93"/>
  <c r="AJ64" i="93"/>
  <c r="AI64" i="93"/>
  <c r="AH64" i="93"/>
  <c r="S64" i="93"/>
  <c r="AS63" i="93"/>
  <c r="AR63" i="93"/>
  <c r="AQ63" i="93"/>
  <c r="AP63" i="93"/>
  <c r="AO63" i="93"/>
  <c r="AN63" i="93"/>
  <c r="AM63" i="93"/>
  <c r="AL63" i="93"/>
  <c r="AK63" i="93"/>
  <c r="AJ63" i="93"/>
  <c r="AI63" i="93"/>
  <c r="AH63" i="93"/>
  <c r="S63" i="93"/>
  <c r="AS62" i="93"/>
  <c r="AR62" i="93"/>
  <c r="AQ62" i="93"/>
  <c r="AP62" i="93"/>
  <c r="AO62" i="93"/>
  <c r="AN62" i="93"/>
  <c r="AM62" i="93"/>
  <c r="AL62" i="93"/>
  <c r="AK62" i="93"/>
  <c r="AJ62" i="93"/>
  <c r="AI62" i="93"/>
  <c r="AH62" i="93"/>
  <c r="S62" i="93"/>
  <c r="AS61" i="93"/>
  <c r="AR61" i="93"/>
  <c r="AQ61" i="93"/>
  <c r="AP61" i="93"/>
  <c r="AO61" i="93"/>
  <c r="AN61" i="93"/>
  <c r="AM61" i="93"/>
  <c r="AL61" i="93"/>
  <c r="AK61" i="93"/>
  <c r="AJ61" i="93"/>
  <c r="AI61" i="93"/>
  <c r="AH61" i="93"/>
  <c r="S61" i="93"/>
  <c r="AS60" i="93"/>
  <c r="AR60" i="93"/>
  <c r="AQ60" i="93"/>
  <c r="AP60" i="93"/>
  <c r="AO60" i="93"/>
  <c r="AN60" i="93"/>
  <c r="AM60" i="93"/>
  <c r="AL60" i="93"/>
  <c r="AK60" i="93"/>
  <c r="AJ60" i="93"/>
  <c r="AI60" i="93"/>
  <c r="AH60" i="93"/>
  <c r="S60" i="93"/>
  <c r="AS59" i="93"/>
  <c r="AR59" i="93"/>
  <c r="AQ59" i="93"/>
  <c r="AP59" i="93"/>
  <c r="AO59" i="93"/>
  <c r="AN59" i="93"/>
  <c r="AM59" i="93"/>
  <c r="AL59" i="93"/>
  <c r="AK59" i="93"/>
  <c r="AJ59" i="93"/>
  <c r="AI59" i="93"/>
  <c r="AH59" i="93"/>
  <c r="S59" i="93"/>
  <c r="AS58" i="93"/>
  <c r="AR58" i="93"/>
  <c r="AQ58" i="93"/>
  <c r="AP58" i="93"/>
  <c r="AO58" i="93"/>
  <c r="AN58" i="93"/>
  <c r="AM58" i="93"/>
  <c r="AL58" i="93"/>
  <c r="AK58" i="93"/>
  <c r="AJ58" i="93"/>
  <c r="AI58" i="93"/>
  <c r="AH58" i="93"/>
  <c r="S58" i="93"/>
  <c r="AS57" i="93"/>
  <c r="AR57" i="93"/>
  <c r="AQ57" i="93"/>
  <c r="AP57" i="93"/>
  <c r="AO57" i="93"/>
  <c r="AN57" i="93"/>
  <c r="AM57" i="93"/>
  <c r="AL57" i="93"/>
  <c r="AK57" i="93"/>
  <c r="AJ57" i="93"/>
  <c r="AI57" i="93"/>
  <c r="AH57" i="93"/>
  <c r="S57" i="93"/>
  <c r="AS56" i="93"/>
  <c r="AR56" i="93"/>
  <c r="AQ56" i="93"/>
  <c r="AP56" i="93"/>
  <c r="AO56" i="93"/>
  <c r="AN56" i="93"/>
  <c r="AM56" i="93"/>
  <c r="AL56" i="93"/>
  <c r="AK56" i="93"/>
  <c r="AJ56" i="93"/>
  <c r="AI56" i="93"/>
  <c r="AH56" i="93"/>
  <c r="S56" i="93"/>
  <c r="AS55" i="93"/>
  <c r="AR55" i="93"/>
  <c r="AQ55" i="93"/>
  <c r="AP55" i="93"/>
  <c r="AO55" i="93"/>
  <c r="AN55" i="93"/>
  <c r="AM55" i="93"/>
  <c r="AL55" i="93"/>
  <c r="AK55" i="93"/>
  <c r="AJ55" i="93"/>
  <c r="AI55" i="93"/>
  <c r="AH55" i="93"/>
  <c r="S55" i="93"/>
  <c r="AS54" i="93"/>
  <c r="AR54" i="93"/>
  <c r="AQ54" i="93"/>
  <c r="AP54" i="93"/>
  <c r="AO54" i="93"/>
  <c r="AN54" i="93"/>
  <c r="AM54" i="93"/>
  <c r="AL54" i="93"/>
  <c r="AK54" i="93"/>
  <c r="AJ54" i="93"/>
  <c r="AI54" i="93"/>
  <c r="AH54" i="93"/>
  <c r="S54" i="93"/>
  <c r="AS53" i="93"/>
  <c r="AR53" i="93"/>
  <c r="AQ53" i="93"/>
  <c r="AP53" i="93"/>
  <c r="AO53" i="93"/>
  <c r="AN53" i="93"/>
  <c r="AM53" i="93"/>
  <c r="AL53" i="93"/>
  <c r="AK53" i="93"/>
  <c r="AJ53" i="93"/>
  <c r="AI53" i="93"/>
  <c r="AH53" i="93"/>
  <c r="S53" i="93"/>
  <c r="AS52" i="93"/>
  <c r="AR52" i="93"/>
  <c r="AQ52" i="93"/>
  <c r="AP52" i="93"/>
  <c r="AO52" i="93"/>
  <c r="AN52" i="93"/>
  <c r="AM52" i="93"/>
  <c r="AL52" i="93"/>
  <c r="AK52" i="93"/>
  <c r="AJ52" i="93"/>
  <c r="AI52" i="93"/>
  <c r="AH52" i="93"/>
  <c r="S52" i="93"/>
  <c r="AS51" i="93"/>
  <c r="AR51" i="93"/>
  <c r="AQ51" i="93"/>
  <c r="AP51" i="93"/>
  <c r="AO51" i="93"/>
  <c r="AN51" i="93"/>
  <c r="AM51" i="93"/>
  <c r="AL51" i="93"/>
  <c r="AK51" i="93"/>
  <c r="AJ51" i="93"/>
  <c r="AI51" i="93"/>
  <c r="AH51" i="93"/>
  <c r="S51" i="93"/>
  <c r="AS50" i="93"/>
  <c r="AR50" i="93"/>
  <c r="AQ50" i="93"/>
  <c r="AP50" i="93"/>
  <c r="AO50" i="93"/>
  <c r="AN50" i="93"/>
  <c r="AM50" i="93"/>
  <c r="AL50" i="93"/>
  <c r="AK50" i="93"/>
  <c r="AJ50" i="93"/>
  <c r="AI50" i="93"/>
  <c r="AH50" i="93"/>
  <c r="S50" i="93"/>
  <c r="AS49" i="93"/>
  <c r="AR49" i="93"/>
  <c r="AQ49" i="93"/>
  <c r="AP49" i="93"/>
  <c r="AO49" i="93"/>
  <c r="AN49" i="93"/>
  <c r="AM49" i="93"/>
  <c r="AL49" i="93"/>
  <c r="AK49" i="93"/>
  <c r="AJ49" i="93"/>
  <c r="AI49" i="93"/>
  <c r="AH49" i="93"/>
  <c r="S49" i="93"/>
  <c r="AS48" i="93"/>
  <c r="AR48" i="93"/>
  <c r="AQ48" i="93"/>
  <c r="AP48" i="93"/>
  <c r="AO48" i="93"/>
  <c r="AN48" i="93"/>
  <c r="AM48" i="93"/>
  <c r="AL48" i="93"/>
  <c r="AK48" i="93"/>
  <c r="AJ48" i="93"/>
  <c r="AI48" i="93"/>
  <c r="AH48" i="93"/>
  <c r="S48" i="93"/>
  <c r="AS47" i="93"/>
  <c r="AR47" i="93"/>
  <c r="AQ47" i="93"/>
  <c r="AP47" i="93"/>
  <c r="AO47" i="93"/>
  <c r="AN47" i="93"/>
  <c r="AM47" i="93"/>
  <c r="AL47" i="93"/>
  <c r="AK47" i="93"/>
  <c r="AJ47" i="93"/>
  <c r="AI47" i="93"/>
  <c r="AH47" i="93"/>
  <c r="S47" i="93"/>
  <c r="AS46" i="93"/>
  <c r="AR46" i="93"/>
  <c r="AQ46" i="93"/>
  <c r="AP46" i="93"/>
  <c r="AO46" i="93"/>
  <c r="AN46" i="93"/>
  <c r="AM46" i="93"/>
  <c r="AL46" i="93"/>
  <c r="AK46" i="93"/>
  <c r="AJ46" i="93"/>
  <c r="AI46" i="93"/>
  <c r="AH46" i="93"/>
  <c r="S46" i="93"/>
  <c r="AS45" i="93"/>
  <c r="AR45" i="93"/>
  <c r="AQ45" i="93"/>
  <c r="AP45" i="93"/>
  <c r="AO45" i="93"/>
  <c r="AN45" i="93"/>
  <c r="AM45" i="93"/>
  <c r="AL45" i="93"/>
  <c r="AK45" i="93"/>
  <c r="AJ45" i="93"/>
  <c r="AI45" i="93"/>
  <c r="AH45" i="93"/>
  <c r="S45" i="93"/>
  <c r="AS44" i="93"/>
  <c r="AR44" i="93"/>
  <c r="AQ44" i="93"/>
  <c r="AP44" i="93"/>
  <c r="AO44" i="93"/>
  <c r="AN44" i="93"/>
  <c r="AM44" i="93"/>
  <c r="AL44" i="93"/>
  <c r="AK44" i="93"/>
  <c r="AJ44" i="93"/>
  <c r="AI44" i="93"/>
  <c r="AH44" i="93"/>
  <c r="S44" i="93"/>
  <c r="AS43" i="93"/>
  <c r="AR43" i="93"/>
  <c r="AQ43" i="93"/>
  <c r="AP43" i="93"/>
  <c r="AO43" i="93"/>
  <c r="AN43" i="93"/>
  <c r="AM43" i="93"/>
  <c r="AL43" i="93"/>
  <c r="AK43" i="93"/>
  <c r="AJ43" i="93"/>
  <c r="AI43" i="93"/>
  <c r="AH43" i="93"/>
  <c r="S43" i="93"/>
  <c r="AS42" i="93"/>
  <c r="AR42" i="93"/>
  <c r="AQ42" i="93"/>
  <c r="AP42" i="93"/>
  <c r="AO42" i="93"/>
  <c r="AN42" i="93"/>
  <c r="AM42" i="93"/>
  <c r="AL42" i="93"/>
  <c r="AK42" i="93"/>
  <c r="AJ42" i="93"/>
  <c r="AI42" i="93"/>
  <c r="AH42" i="93"/>
  <c r="S42" i="93"/>
  <c r="AS41" i="93"/>
  <c r="AR41" i="93"/>
  <c r="AQ41" i="93"/>
  <c r="AP41" i="93"/>
  <c r="AO41" i="93"/>
  <c r="AN41" i="93"/>
  <c r="AM41" i="93"/>
  <c r="AL41" i="93"/>
  <c r="AK41" i="93"/>
  <c r="AJ41" i="93"/>
  <c r="AI41" i="93"/>
  <c r="AH41" i="93"/>
  <c r="S41" i="93"/>
  <c r="AS40" i="93"/>
  <c r="AR40" i="93"/>
  <c r="AQ40" i="93"/>
  <c r="AP40" i="93"/>
  <c r="AO40" i="93"/>
  <c r="AN40" i="93"/>
  <c r="AM40" i="93"/>
  <c r="AL40" i="93"/>
  <c r="AK40" i="93"/>
  <c r="AJ40" i="93"/>
  <c r="AI40" i="93"/>
  <c r="AH40" i="93"/>
  <c r="S40" i="93"/>
  <c r="AS39" i="93"/>
  <c r="AR39" i="93"/>
  <c r="AQ39" i="93"/>
  <c r="AP39" i="93"/>
  <c r="AO39" i="93"/>
  <c r="AN39" i="93"/>
  <c r="AM39" i="93"/>
  <c r="AL39" i="93"/>
  <c r="AK39" i="93"/>
  <c r="AJ39" i="93"/>
  <c r="AI39" i="93"/>
  <c r="AH39" i="93"/>
  <c r="S39" i="93"/>
  <c r="AS38" i="93"/>
  <c r="AR38" i="93"/>
  <c r="AQ38" i="93"/>
  <c r="AP38" i="93"/>
  <c r="AO38" i="93"/>
  <c r="AN38" i="93"/>
  <c r="AM38" i="93"/>
  <c r="AL38" i="93"/>
  <c r="AK38" i="93"/>
  <c r="AJ38" i="93"/>
  <c r="AI38" i="93"/>
  <c r="AH38" i="93"/>
  <c r="S38" i="93"/>
  <c r="AS37" i="93"/>
  <c r="AR37" i="93"/>
  <c r="AQ37" i="93"/>
  <c r="AP37" i="93"/>
  <c r="AO37" i="93"/>
  <c r="AN37" i="93"/>
  <c r="AM37" i="93"/>
  <c r="AL37" i="93"/>
  <c r="AK37" i="93"/>
  <c r="AJ37" i="93"/>
  <c r="AI37" i="93"/>
  <c r="AH37" i="93"/>
  <c r="S37" i="93"/>
  <c r="AS36" i="93"/>
  <c r="AR36" i="93"/>
  <c r="AQ36" i="93"/>
  <c r="AP36" i="93"/>
  <c r="AO36" i="93"/>
  <c r="AN36" i="93"/>
  <c r="AM36" i="93"/>
  <c r="AL36" i="93"/>
  <c r="AK36" i="93"/>
  <c r="AJ36" i="93"/>
  <c r="AI36" i="93"/>
  <c r="AH36" i="93"/>
  <c r="S36" i="93"/>
  <c r="AS35" i="93"/>
  <c r="AR35" i="93"/>
  <c r="AQ35" i="93"/>
  <c r="AP35" i="93"/>
  <c r="AO35" i="93"/>
  <c r="AN35" i="93"/>
  <c r="AM35" i="93"/>
  <c r="AL35" i="93"/>
  <c r="AK35" i="93"/>
  <c r="AJ35" i="93"/>
  <c r="AI35" i="93"/>
  <c r="AH35" i="93"/>
  <c r="S35" i="93"/>
  <c r="AS34" i="93"/>
  <c r="AR34" i="93"/>
  <c r="AQ34" i="93"/>
  <c r="AP34" i="93"/>
  <c r="AO34" i="93"/>
  <c r="AN34" i="93"/>
  <c r="AM34" i="93"/>
  <c r="AL34" i="93"/>
  <c r="AK34" i="93"/>
  <c r="AJ34" i="93"/>
  <c r="AI34" i="93"/>
  <c r="AH34" i="93"/>
  <c r="S34" i="93"/>
  <c r="AS33" i="93"/>
  <c r="AR33" i="93"/>
  <c r="AQ33" i="93"/>
  <c r="AP33" i="93"/>
  <c r="AO33" i="93"/>
  <c r="AN33" i="93"/>
  <c r="AM33" i="93"/>
  <c r="AL33" i="93"/>
  <c r="AK33" i="93"/>
  <c r="AJ33" i="93"/>
  <c r="AI33" i="93"/>
  <c r="AH33" i="93"/>
  <c r="S33" i="93"/>
  <c r="AS32" i="93"/>
  <c r="AR32" i="93"/>
  <c r="AQ32" i="93"/>
  <c r="AP32" i="93"/>
  <c r="AO32" i="93"/>
  <c r="AN32" i="93"/>
  <c r="AM32" i="93"/>
  <c r="AL32" i="93"/>
  <c r="AK32" i="93"/>
  <c r="AJ32" i="93"/>
  <c r="AI32" i="93"/>
  <c r="AH32" i="93"/>
  <c r="S32" i="93"/>
  <c r="AS31" i="93"/>
  <c r="AR31" i="93"/>
  <c r="AQ31" i="93"/>
  <c r="AP31" i="93"/>
  <c r="AO31" i="93"/>
  <c r="AN31" i="93"/>
  <c r="AM31" i="93"/>
  <c r="AL31" i="93"/>
  <c r="AK31" i="93"/>
  <c r="AJ31" i="93"/>
  <c r="AI31" i="93"/>
  <c r="AH31" i="93"/>
  <c r="S31" i="93"/>
  <c r="AS30" i="93"/>
  <c r="AR30" i="93"/>
  <c r="AQ30" i="93"/>
  <c r="AP30" i="93"/>
  <c r="AO30" i="93"/>
  <c r="AN30" i="93"/>
  <c r="AM30" i="93"/>
  <c r="AL30" i="93"/>
  <c r="AK30" i="93"/>
  <c r="AJ30" i="93"/>
  <c r="AI30" i="93"/>
  <c r="AH30" i="93"/>
  <c r="S30" i="93"/>
  <c r="AS29" i="93"/>
  <c r="AR29" i="93"/>
  <c r="AQ29" i="93"/>
  <c r="AP29" i="93"/>
  <c r="AO29" i="93"/>
  <c r="AN29" i="93"/>
  <c r="AM29" i="93"/>
  <c r="AL29" i="93"/>
  <c r="AK29" i="93"/>
  <c r="AJ29" i="93"/>
  <c r="AI29" i="93"/>
  <c r="AH29" i="93"/>
  <c r="S29" i="93"/>
  <c r="AS28" i="93"/>
  <c r="AR28" i="93"/>
  <c r="AQ28" i="93"/>
  <c r="AP28" i="93"/>
  <c r="AO28" i="93"/>
  <c r="AN28" i="93"/>
  <c r="AM28" i="93"/>
  <c r="AL28" i="93"/>
  <c r="AK28" i="93"/>
  <c r="AJ28" i="93"/>
  <c r="AI28" i="93"/>
  <c r="AH28" i="93"/>
  <c r="S28" i="93"/>
  <c r="AS27" i="93"/>
  <c r="AR27" i="93"/>
  <c r="AQ27" i="93"/>
  <c r="AP27" i="93"/>
  <c r="AO27" i="93"/>
  <c r="AN27" i="93"/>
  <c r="AM27" i="93"/>
  <c r="AL27" i="93"/>
  <c r="AK27" i="93"/>
  <c r="AJ27" i="93"/>
  <c r="AI27" i="93"/>
  <c r="AH27" i="93"/>
  <c r="S27" i="93"/>
  <c r="AS26" i="93"/>
  <c r="AR26" i="93"/>
  <c r="AQ26" i="93"/>
  <c r="AP26" i="93"/>
  <c r="AO26" i="93"/>
  <c r="AN26" i="93"/>
  <c r="AM26" i="93"/>
  <c r="AL26" i="93"/>
  <c r="AK26" i="93"/>
  <c r="AJ26" i="93"/>
  <c r="AI26" i="93"/>
  <c r="AH26" i="93"/>
  <c r="S26" i="93"/>
  <c r="AS25" i="93"/>
  <c r="AR25" i="93"/>
  <c r="AQ25" i="93"/>
  <c r="AP25" i="93"/>
  <c r="AO25" i="93"/>
  <c r="AN25" i="93"/>
  <c r="AM25" i="93"/>
  <c r="AL25" i="93"/>
  <c r="AK25" i="93"/>
  <c r="AJ25" i="93"/>
  <c r="AI25" i="93"/>
  <c r="AH25" i="93"/>
  <c r="S25" i="93"/>
  <c r="AS24" i="93"/>
  <c r="AR24" i="93"/>
  <c r="AQ24" i="93"/>
  <c r="AP24" i="93"/>
  <c r="AO24" i="93"/>
  <c r="AN24" i="93"/>
  <c r="AM24" i="93"/>
  <c r="AL24" i="93"/>
  <c r="AK24" i="93"/>
  <c r="AJ24" i="93"/>
  <c r="AI24" i="93"/>
  <c r="AH24" i="93"/>
  <c r="S24" i="93"/>
  <c r="AS23" i="93"/>
  <c r="AR23" i="93"/>
  <c r="AQ23" i="93"/>
  <c r="AP23" i="93"/>
  <c r="AO23" i="93"/>
  <c r="AN23" i="93"/>
  <c r="AM23" i="93"/>
  <c r="AL23" i="93"/>
  <c r="AK23" i="93"/>
  <c r="AJ23" i="93"/>
  <c r="AI23" i="93"/>
  <c r="AH23" i="93"/>
  <c r="S23" i="93"/>
  <c r="AS22" i="93"/>
  <c r="AR22" i="93"/>
  <c r="AQ22" i="93"/>
  <c r="AP22" i="93"/>
  <c r="AO22" i="93"/>
  <c r="AN22" i="93"/>
  <c r="AM22" i="93"/>
  <c r="AL22" i="93"/>
  <c r="AK22" i="93"/>
  <c r="AJ22" i="93"/>
  <c r="AI22" i="93"/>
  <c r="AH22" i="93"/>
  <c r="S22" i="93"/>
  <c r="AS21" i="93"/>
  <c r="AR21" i="93"/>
  <c r="AQ21" i="93"/>
  <c r="AP21" i="93"/>
  <c r="AO21" i="93"/>
  <c r="AN21" i="93"/>
  <c r="AM21" i="93"/>
  <c r="AL21" i="93"/>
  <c r="AK21" i="93"/>
  <c r="AJ21" i="93"/>
  <c r="AI21" i="93"/>
  <c r="AH21" i="93"/>
  <c r="S21" i="93"/>
  <c r="AS20" i="93"/>
  <c r="AR20" i="93"/>
  <c r="AQ20" i="93"/>
  <c r="AP20" i="93"/>
  <c r="AO20" i="93"/>
  <c r="AN20" i="93"/>
  <c r="AM20" i="93"/>
  <c r="AL20" i="93"/>
  <c r="AK20" i="93"/>
  <c r="AJ20" i="93"/>
  <c r="AI20" i="93"/>
  <c r="AH20" i="93"/>
  <c r="S20" i="93"/>
  <c r="AS19" i="93"/>
  <c r="AR19" i="93"/>
  <c r="AQ19" i="93"/>
  <c r="AP19" i="93"/>
  <c r="AO19" i="93"/>
  <c r="AN19" i="93"/>
  <c r="AM19" i="93"/>
  <c r="AL19" i="93"/>
  <c r="AK19" i="93"/>
  <c r="AJ19" i="93"/>
  <c r="AI19" i="93"/>
  <c r="AH19" i="93"/>
  <c r="S19" i="93"/>
  <c r="AS18" i="93"/>
  <c r="AS13" i="93" s="1"/>
  <c r="AR18" i="93"/>
  <c r="AQ18" i="93"/>
  <c r="AP18" i="93"/>
  <c r="AP16" i="93" s="1"/>
  <c r="AO18" i="93"/>
  <c r="AO13" i="93" s="1"/>
  <c r="AN18" i="93"/>
  <c r="AN14" i="93" s="1"/>
  <c r="AM18" i="93"/>
  <c r="AM16" i="93" s="1"/>
  <c r="AL18" i="93"/>
  <c r="AL12" i="93" s="1"/>
  <c r="AK18" i="93"/>
  <c r="AK13" i="93" s="1"/>
  <c r="AJ18" i="93"/>
  <c r="AI18" i="93"/>
  <c r="AH18" i="93"/>
  <c r="AH16" i="93" s="1"/>
  <c r="S18" i="93"/>
  <c r="AS17" i="93"/>
  <c r="AR17" i="93"/>
  <c r="AQ17" i="93"/>
  <c r="AM17" i="93"/>
  <c r="AL17" i="93"/>
  <c r="AK17" i="93"/>
  <c r="AJ17" i="93"/>
  <c r="AI17" i="93"/>
  <c r="S17" i="93"/>
  <c r="AR16" i="93"/>
  <c r="AQ16" i="93"/>
  <c r="AN16" i="93"/>
  <c r="AJ16" i="93"/>
  <c r="AI16" i="93"/>
  <c r="S16" i="93"/>
  <c r="AS15" i="93"/>
  <c r="AR15" i="93"/>
  <c r="AQ15" i="93"/>
  <c r="AN15" i="93"/>
  <c r="AM15" i="93"/>
  <c r="AK15" i="93"/>
  <c r="AJ15" i="93"/>
  <c r="AI15" i="93"/>
  <c r="S15" i="93"/>
  <c r="AS14" i="93"/>
  <c r="AR14" i="93"/>
  <c r="AQ14" i="93"/>
  <c r="AL14" i="93"/>
  <c r="AK14" i="93"/>
  <c r="AJ14" i="93"/>
  <c r="AI14" i="93"/>
  <c r="S14" i="93"/>
  <c r="AR13" i="93"/>
  <c r="AQ13" i="93"/>
  <c r="AP13" i="93"/>
  <c r="AN13" i="93"/>
  <c r="AM13" i="93"/>
  <c r="AJ13" i="93"/>
  <c r="AI13" i="93"/>
  <c r="AH13" i="93"/>
  <c r="S13" i="93"/>
  <c r="AS12" i="93"/>
  <c r="AR12" i="93"/>
  <c r="AQ12" i="93"/>
  <c r="AN12" i="93"/>
  <c r="AM12" i="93"/>
  <c r="AK12" i="93"/>
  <c r="AJ12" i="93"/>
  <c r="AI12" i="93"/>
  <c r="S12" i="93"/>
  <c r="AS11" i="93"/>
  <c r="AR11" i="93"/>
  <c r="AQ11" i="93"/>
  <c r="AN11" i="93"/>
  <c r="AK11" i="93"/>
  <c r="AJ11" i="93"/>
  <c r="AI11" i="93"/>
  <c r="S11" i="93"/>
  <c r="AS10" i="93"/>
  <c r="AR10" i="93"/>
  <c r="AQ10" i="93"/>
  <c r="AP10" i="93"/>
  <c r="AO10" i="93"/>
  <c r="AN10" i="93"/>
  <c r="AM10" i="93"/>
  <c r="AL10" i="93"/>
  <c r="AK10" i="93"/>
  <c r="AJ10" i="93"/>
  <c r="AI10" i="93"/>
  <c r="AH10" i="93"/>
  <c r="S10" i="93"/>
  <c r="AS9" i="93"/>
  <c r="AR9" i="93"/>
  <c r="AQ9" i="93"/>
  <c r="AM9" i="93"/>
  <c r="AL9" i="93"/>
  <c r="AK9" i="93"/>
  <c r="AJ9" i="93"/>
  <c r="AI9" i="93"/>
  <c r="S9" i="93"/>
  <c r="AR8" i="93"/>
  <c r="AQ8" i="93"/>
  <c r="AN8" i="93"/>
  <c r="AM8" i="93"/>
  <c r="AJ8" i="93"/>
  <c r="AI8" i="93"/>
  <c r="S8" i="93"/>
  <c r="AS7" i="93"/>
  <c r="AR7" i="93"/>
  <c r="AQ7" i="93"/>
  <c r="AN7" i="93"/>
  <c r="AM7" i="93"/>
  <c r="AK7" i="93"/>
  <c r="AJ7" i="93"/>
  <c r="AI7" i="93"/>
  <c r="S7" i="93"/>
  <c r="AS6" i="93"/>
  <c r="AR6" i="93"/>
  <c r="AQ6" i="93"/>
  <c r="AL6" i="93"/>
  <c r="AK6" i="93"/>
  <c r="AJ6" i="93"/>
  <c r="AI6" i="93"/>
  <c r="S6" i="93"/>
  <c r="AR5" i="93"/>
  <c r="AQ5" i="93"/>
  <c r="AP5" i="93"/>
  <c r="AN5" i="93"/>
  <c r="AM5" i="93"/>
  <c r="AJ5" i="93"/>
  <c r="AI5" i="93"/>
  <c r="AH5" i="93"/>
  <c r="S5" i="93"/>
  <c r="AS4" i="93"/>
  <c r="AR4" i="93"/>
  <c r="AQ4" i="93"/>
  <c r="AP4" i="93"/>
  <c r="AO4" i="93"/>
  <c r="AN4" i="93"/>
  <c r="AM4" i="93"/>
  <c r="AL4" i="93"/>
  <c r="AK4" i="93"/>
  <c r="AJ4" i="93"/>
  <c r="AI4" i="93"/>
  <c r="AH4" i="93"/>
  <c r="S4" i="93"/>
  <c r="AS97" i="92"/>
  <c r="AR97" i="92"/>
  <c r="AQ97" i="92"/>
  <c r="AP97" i="92"/>
  <c r="AO97" i="92"/>
  <c r="AN97" i="92"/>
  <c r="AM97" i="92"/>
  <c r="AL97" i="92"/>
  <c r="AK97" i="92"/>
  <c r="AJ97" i="92"/>
  <c r="AI97" i="92"/>
  <c r="AH97" i="92"/>
  <c r="S97" i="92"/>
  <c r="AS96" i="92"/>
  <c r="AR96" i="92"/>
  <c r="AQ96" i="92"/>
  <c r="AP96" i="92"/>
  <c r="AO96" i="92"/>
  <c r="AN96" i="92"/>
  <c r="AM96" i="92"/>
  <c r="AL96" i="92"/>
  <c r="AK96" i="92"/>
  <c r="AJ96" i="92"/>
  <c r="AI96" i="92"/>
  <c r="AH96" i="92"/>
  <c r="S96" i="92"/>
  <c r="AS95" i="92"/>
  <c r="AR95" i="92"/>
  <c r="AQ95" i="92"/>
  <c r="AP95" i="92"/>
  <c r="AO95" i="92"/>
  <c r="AN95" i="92"/>
  <c r="AM95" i="92"/>
  <c r="AL95" i="92"/>
  <c r="AK95" i="92"/>
  <c r="AJ95" i="92"/>
  <c r="AI95" i="92"/>
  <c r="AH95" i="92"/>
  <c r="S95" i="92"/>
  <c r="AS94" i="92"/>
  <c r="AR94" i="92"/>
  <c r="AQ94" i="92"/>
  <c r="AP94" i="92"/>
  <c r="AO94" i="92"/>
  <c r="AN94" i="92"/>
  <c r="AM94" i="92"/>
  <c r="AL94" i="92"/>
  <c r="AK94" i="92"/>
  <c r="AJ94" i="92"/>
  <c r="AI94" i="92"/>
  <c r="AH94" i="92"/>
  <c r="S94" i="92"/>
  <c r="AS93" i="92"/>
  <c r="AR93" i="92"/>
  <c r="AQ93" i="92"/>
  <c r="AP93" i="92"/>
  <c r="AO93" i="92"/>
  <c r="AN93" i="92"/>
  <c r="AM93" i="92"/>
  <c r="AL93" i="92"/>
  <c r="AK93" i="92"/>
  <c r="AJ93" i="92"/>
  <c r="AI93" i="92"/>
  <c r="AH93" i="92"/>
  <c r="S93" i="92"/>
  <c r="AS92" i="92"/>
  <c r="AR92" i="92"/>
  <c r="AQ92" i="92"/>
  <c r="AP92" i="92"/>
  <c r="AO92" i="92"/>
  <c r="AN92" i="92"/>
  <c r="AM92" i="92"/>
  <c r="AL92" i="92"/>
  <c r="AK92" i="92"/>
  <c r="AJ92" i="92"/>
  <c r="AI92" i="92"/>
  <c r="AH92" i="92"/>
  <c r="S92" i="92"/>
  <c r="AS91" i="92"/>
  <c r="AR91" i="92"/>
  <c r="AQ91" i="92"/>
  <c r="AP91" i="92"/>
  <c r="AO91" i="92"/>
  <c r="AN91" i="92"/>
  <c r="AM91" i="92"/>
  <c r="AL91" i="92"/>
  <c r="AK91" i="92"/>
  <c r="AJ91" i="92"/>
  <c r="AI91" i="92"/>
  <c r="AH91" i="92"/>
  <c r="S91" i="92"/>
  <c r="AS90" i="92"/>
  <c r="AR90" i="92"/>
  <c r="AQ90" i="92"/>
  <c r="AP90" i="92"/>
  <c r="AO90" i="92"/>
  <c r="AN90" i="92"/>
  <c r="AM90" i="92"/>
  <c r="AL90" i="92"/>
  <c r="AK90" i="92"/>
  <c r="AJ90" i="92"/>
  <c r="AI90" i="92"/>
  <c r="AH90" i="92"/>
  <c r="S90" i="92"/>
  <c r="AS89" i="92"/>
  <c r="AR89" i="92"/>
  <c r="AQ89" i="92"/>
  <c r="AP89" i="92"/>
  <c r="AO89" i="92"/>
  <c r="AN89" i="92"/>
  <c r="AM89" i="92"/>
  <c r="AL89" i="92"/>
  <c r="AK89" i="92"/>
  <c r="AJ89" i="92"/>
  <c r="AI89" i="92"/>
  <c r="AH89" i="92"/>
  <c r="S89" i="92"/>
  <c r="AS88" i="92"/>
  <c r="AR88" i="92"/>
  <c r="AQ88" i="92"/>
  <c r="AP88" i="92"/>
  <c r="AO88" i="92"/>
  <c r="AN88" i="92"/>
  <c r="AM88" i="92"/>
  <c r="AL88" i="92"/>
  <c r="AK88" i="92"/>
  <c r="AJ88" i="92"/>
  <c r="AI88" i="92"/>
  <c r="AH88" i="92"/>
  <c r="S88" i="92"/>
  <c r="AS87" i="92"/>
  <c r="AR87" i="92"/>
  <c r="AQ87" i="92"/>
  <c r="AP87" i="92"/>
  <c r="AO87" i="92"/>
  <c r="AN87" i="92"/>
  <c r="AM87" i="92"/>
  <c r="AL87" i="92"/>
  <c r="AK87" i="92"/>
  <c r="AJ87" i="92"/>
  <c r="AI87" i="92"/>
  <c r="AH87" i="92"/>
  <c r="S87" i="92"/>
  <c r="AS86" i="92"/>
  <c r="AR86" i="92"/>
  <c r="AQ86" i="92"/>
  <c r="AP86" i="92"/>
  <c r="AO86" i="92"/>
  <c r="AN86" i="92"/>
  <c r="AM86" i="92"/>
  <c r="AL86" i="92"/>
  <c r="AK86" i="92"/>
  <c r="AJ86" i="92"/>
  <c r="AI86" i="92"/>
  <c r="AH86" i="92"/>
  <c r="S86" i="92"/>
  <c r="AS85" i="92"/>
  <c r="AR85" i="92"/>
  <c r="AQ85" i="92"/>
  <c r="AP85" i="92"/>
  <c r="AO85" i="92"/>
  <c r="AN85" i="92"/>
  <c r="AM85" i="92"/>
  <c r="AL85" i="92"/>
  <c r="AK85" i="92"/>
  <c r="AJ85" i="92"/>
  <c r="AI85" i="92"/>
  <c r="AH85" i="92"/>
  <c r="S85" i="92"/>
  <c r="AS84" i="92"/>
  <c r="AR84" i="92"/>
  <c r="AQ84" i="92"/>
  <c r="AP84" i="92"/>
  <c r="AO84" i="92"/>
  <c r="AN84" i="92"/>
  <c r="AM84" i="92"/>
  <c r="AL84" i="92"/>
  <c r="AK84" i="92"/>
  <c r="AJ84" i="92"/>
  <c r="AI84" i="92"/>
  <c r="AH84" i="92"/>
  <c r="S84" i="92"/>
  <c r="AS83" i="92"/>
  <c r="AR83" i="92"/>
  <c r="AQ83" i="92"/>
  <c r="AP83" i="92"/>
  <c r="AO83" i="92"/>
  <c r="AN83" i="92"/>
  <c r="AM83" i="92"/>
  <c r="AL83" i="92"/>
  <c r="AK83" i="92"/>
  <c r="AJ83" i="92"/>
  <c r="AI83" i="92"/>
  <c r="AH83" i="92"/>
  <c r="S83" i="92"/>
  <c r="AS82" i="92"/>
  <c r="AR82" i="92"/>
  <c r="AQ82" i="92"/>
  <c r="AP82" i="92"/>
  <c r="AO82" i="92"/>
  <c r="AN82" i="92"/>
  <c r="AM82" i="92"/>
  <c r="AL82" i="92"/>
  <c r="AK82" i="92"/>
  <c r="AJ82" i="92"/>
  <c r="AI82" i="92"/>
  <c r="AH82" i="92"/>
  <c r="S82" i="92"/>
  <c r="AS81" i="92"/>
  <c r="AR81" i="92"/>
  <c r="AQ81" i="92"/>
  <c r="AP81" i="92"/>
  <c r="AO81" i="92"/>
  <c r="AN81" i="92"/>
  <c r="AM81" i="92"/>
  <c r="AL81" i="92"/>
  <c r="AK81" i="92"/>
  <c r="AJ81" i="92"/>
  <c r="AI81" i="92"/>
  <c r="AH81" i="92"/>
  <c r="S81" i="92"/>
  <c r="AS80" i="92"/>
  <c r="AR80" i="92"/>
  <c r="AQ80" i="92"/>
  <c r="AP80" i="92"/>
  <c r="AO80" i="92"/>
  <c r="AN80" i="92"/>
  <c r="AM80" i="92"/>
  <c r="AL80" i="92"/>
  <c r="AK80" i="92"/>
  <c r="AJ80" i="92"/>
  <c r="AI80" i="92"/>
  <c r="AH80" i="92"/>
  <c r="S80" i="92"/>
  <c r="AS79" i="92"/>
  <c r="AR79" i="92"/>
  <c r="AQ79" i="92"/>
  <c r="AP79" i="92"/>
  <c r="AO79" i="92"/>
  <c r="AN79" i="92"/>
  <c r="AM79" i="92"/>
  <c r="AL79" i="92"/>
  <c r="AK79" i="92"/>
  <c r="AJ79" i="92"/>
  <c r="AI79" i="92"/>
  <c r="AH79" i="92"/>
  <c r="S79" i="92"/>
  <c r="AS78" i="92"/>
  <c r="AR78" i="92"/>
  <c r="AQ78" i="92"/>
  <c r="AP78" i="92"/>
  <c r="AO78" i="92"/>
  <c r="AN78" i="92"/>
  <c r="AM78" i="92"/>
  <c r="AL78" i="92"/>
  <c r="AK78" i="92"/>
  <c r="AJ78" i="92"/>
  <c r="AI78" i="92"/>
  <c r="AH78" i="92"/>
  <c r="S78" i="92"/>
  <c r="AS77" i="92"/>
  <c r="AR77" i="92"/>
  <c r="AQ77" i="92"/>
  <c r="AP77" i="92"/>
  <c r="AO77" i="92"/>
  <c r="AN77" i="92"/>
  <c r="AM77" i="92"/>
  <c r="AL77" i="92"/>
  <c r="AK77" i="92"/>
  <c r="AJ77" i="92"/>
  <c r="AI77" i="92"/>
  <c r="AH77" i="92"/>
  <c r="S77" i="92"/>
  <c r="AS76" i="92"/>
  <c r="AR76" i="92"/>
  <c r="AQ76" i="92"/>
  <c r="AP76" i="92"/>
  <c r="AO76" i="92"/>
  <c r="AN76" i="92"/>
  <c r="AM76" i="92"/>
  <c r="AL76" i="92"/>
  <c r="AK76" i="92"/>
  <c r="AJ76" i="92"/>
  <c r="AI76" i="92"/>
  <c r="AH76" i="92"/>
  <c r="S76" i="92"/>
  <c r="AS75" i="92"/>
  <c r="AR75" i="92"/>
  <c r="AQ75" i="92"/>
  <c r="AP75" i="92"/>
  <c r="AO75" i="92"/>
  <c r="AN75" i="92"/>
  <c r="AM75" i="92"/>
  <c r="AL75" i="92"/>
  <c r="AK75" i="92"/>
  <c r="AJ75" i="92"/>
  <c r="AI75" i="92"/>
  <c r="AH75" i="92"/>
  <c r="S75" i="92"/>
  <c r="AS74" i="92"/>
  <c r="AR74" i="92"/>
  <c r="AQ74" i="92"/>
  <c r="AP74" i="92"/>
  <c r="AO74" i="92"/>
  <c r="AN74" i="92"/>
  <c r="AM74" i="92"/>
  <c r="AL74" i="92"/>
  <c r="AK74" i="92"/>
  <c r="AJ74" i="92"/>
  <c r="AI74" i="92"/>
  <c r="AH74" i="92"/>
  <c r="S74" i="92"/>
  <c r="AS73" i="92"/>
  <c r="AR73" i="92"/>
  <c r="AQ73" i="92"/>
  <c r="AP73" i="92"/>
  <c r="AO73" i="92"/>
  <c r="AN73" i="92"/>
  <c r="AM73" i="92"/>
  <c r="AL73" i="92"/>
  <c r="AK73" i="92"/>
  <c r="AJ73" i="92"/>
  <c r="AI73" i="92"/>
  <c r="AH73" i="92"/>
  <c r="S73" i="92"/>
  <c r="AS72" i="92"/>
  <c r="AR72" i="92"/>
  <c r="AQ72" i="92"/>
  <c r="AP72" i="92"/>
  <c r="AO72" i="92"/>
  <c r="AN72" i="92"/>
  <c r="AM72" i="92"/>
  <c r="AL72" i="92"/>
  <c r="AK72" i="92"/>
  <c r="AJ72" i="92"/>
  <c r="AI72" i="92"/>
  <c r="AH72" i="92"/>
  <c r="S72" i="92"/>
  <c r="AS71" i="92"/>
  <c r="AR71" i="92"/>
  <c r="AQ71" i="92"/>
  <c r="AP71" i="92"/>
  <c r="AO71" i="92"/>
  <c r="AN71" i="92"/>
  <c r="AM71" i="92"/>
  <c r="AL71" i="92"/>
  <c r="AK71" i="92"/>
  <c r="AJ71" i="92"/>
  <c r="AI71" i="92"/>
  <c r="AH71" i="92"/>
  <c r="S71" i="92"/>
  <c r="AS70" i="92"/>
  <c r="AR70" i="92"/>
  <c r="AQ70" i="92"/>
  <c r="AP70" i="92"/>
  <c r="AO70" i="92"/>
  <c r="AN70" i="92"/>
  <c r="AM70" i="92"/>
  <c r="AL70" i="92"/>
  <c r="AK70" i="92"/>
  <c r="AJ70" i="92"/>
  <c r="AI70" i="92"/>
  <c r="AH70" i="92"/>
  <c r="S70" i="92"/>
  <c r="AS69" i="92"/>
  <c r="AR69" i="92"/>
  <c r="AQ69" i="92"/>
  <c r="AP69" i="92"/>
  <c r="AO69" i="92"/>
  <c r="AN69" i="92"/>
  <c r="AM69" i="92"/>
  <c r="AL69" i="92"/>
  <c r="AK69" i="92"/>
  <c r="AJ69" i="92"/>
  <c r="AI69" i="92"/>
  <c r="AH69" i="92"/>
  <c r="S69" i="92"/>
  <c r="AS68" i="92"/>
  <c r="AR68" i="92"/>
  <c r="AQ68" i="92"/>
  <c r="AP68" i="92"/>
  <c r="AO68" i="92"/>
  <c r="AN68" i="92"/>
  <c r="AM68" i="92"/>
  <c r="AL68" i="92"/>
  <c r="AK68" i="92"/>
  <c r="AJ68" i="92"/>
  <c r="AI68" i="92"/>
  <c r="AH68" i="92"/>
  <c r="S68" i="92"/>
  <c r="AS67" i="92"/>
  <c r="AR67" i="92"/>
  <c r="AQ67" i="92"/>
  <c r="AP67" i="92"/>
  <c r="AO67" i="92"/>
  <c r="AN67" i="92"/>
  <c r="AM67" i="92"/>
  <c r="AL67" i="92"/>
  <c r="AK67" i="92"/>
  <c r="AJ67" i="92"/>
  <c r="AI67" i="92"/>
  <c r="AH67" i="92"/>
  <c r="S67" i="92"/>
  <c r="AS66" i="92"/>
  <c r="AR66" i="92"/>
  <c r="AQ66" i="92"/>
  <c r="AP66" i="92"/>
  <c r="AO66" i="92"/>
  <c r="AN66" i="92"/>
  <c r="AM66" i="92"/>
  <c r="AL66" i="92"/>
  <c r="AK66" i="92"/>
  <c r="AJ66" i="92"/>
  <c r="AI66" i="92"/>
  <c r="AH66" i="92"/>
  <c r="S66" i="92"/>
  <c r="AS65" i="92"/>
  <c r="AR65" i="92"/>
  <c r="AQ65" i="92"/>
  <c r="AP65" i="92"/>
  <c r="AO65" i="92"/>
  <c r="AN65" i="92"/>
  <c r="AM65" i="92"/>
  <c r="AL65" i="92"/>
  <c r="AK65" i="92"/>
  <c r="AJ65" i="92"/>
  <c r="AI65" i="92"/>
  <c r="AH65" i="92"/>
  <c r="S65" i="92"/>
  <c r="AS64" i="92"/>
  <c r="AR64" i="92"/>
  <c r="AQ64" i="92"/>
  <c r="AP64" i="92"/>
  <c r="AO64" i="92"/>
  <c r="AN64" i="92"/>
  <c r="AM64" i="92"/>
  <c r="AL64" i="92"/>
  <c r="AK64" i="92"/>
  <c r="AJ64" i="92"/>
  <c r="AI64" i="92"/>
  <c r="AH64" i="92"/>
  <c r="S64" i="92"/>
  <c r="AS63" i="92"/>
  <c r="AR63" i="92"/>
  <c r="AQ63" i="92"/>
  <c r="AP63" i="92"/>
  <c r="AO63" i="92"/>
  <c r="AN63" i="92"/>
  <c r="AM63" i="92"/>
  <c r="AL63" i="92"/>
  <c r="AK63" i="92"/>
  <c r="AJ63" i="92"/>
  <c r="AI63" i="92"/>
  <c r="AH63" i="92"/>
  <c r="S63" i="92"/>
  <c r="AS62" i="92"/>
  <c r="AR62" i="92"/>
  <c r="AQ62" i="92"/>
  <c r="AP62" i="92"/>
  <c r="AO62" i="92"/>
  <c r="AN62" i="92"/>
  <c r="AM62" i="92"/>
  <c r="AL62" i="92"/>
  <c r="AK62" i="92"/>
  <c r="AJ62" i="92"/>
  <c r="AI62" i="92"/>
  <c r="AH62" i="92"/>
  <c r="S62" i="92"/>
  <c r="AS61" i="92"/>
  <c r="AR61" i="92"/>
  <c r="AQ61" i="92"/>
  <c r="AP61" i="92"/>
  <c r="AO61" i="92"/>
  <c r="AN61" i="92"/>
  <c r="AM61" i="92"/>
  <c r="AL61" i="92"/>
  <c r="AK61" i="92"/>
  <c r="AJ61" i="92"/>
  <c r="AI61" i="92"/>
  <c r="AH61" i="92"/>
  <c r="S61" i="92"/>
  <c r="AS60" i="92"/>
  <c r="AR60" i="92"/>
  <c r="AQ60" i="92"/>
  <c r="AP60" i="92"/>
  <c r="AO60" i="92"/>
  <c r="AN60" i="92"/>
  <c r="AM60" i="92"/>
  <c r="AL60" i="92"/>
  <c r="AK60" i="92"/>
  <c r="AJ60" i="92"/>
  <c r="AI60" i="92"/>
  <c r="AH60" i="92"/>
  <c r="S60" i="92"/>
  <c r="AS59" i="92"/>
  <c r="AR59" i="92"/>
  <c r="AQ59" i="92"/>
  <c r="AP59" i="92"/>
  <c r="AO59" i="92"/>
  <c r="AN59" i="92"/>
  <c r="AM59" i="92"/>
  <c r="AL59" i="92"/>
  <c r="AK59" i="92"/>
  <c r="AJ59" i="92"/>
  <c r="AI59" i="92"/>
  <c r="AH59" i="92"/>
  <c r="S59" i="92"/>
  <c r="AS58" i="92"/>
  <c r="AR58" i="92"/>
  <c r="AQ58" i="92"/>
  <c r="AP58" i="92"/>
  <c r="AO58" i="92"/>
  <c r="AN58" i="92"/>
  <c r="AM58" i="92"/>
  <c r="AL58" i="92"/>
  <c r="AK58" i="92"/>
  <c r="AJ58" i="92"/>
  <c r="AI58" i="92"/>
  <c r="AH58" i="92"/>
  <c r="S58" i="92"/>
  <c r="AS57" i="92"/>
  <c r="AR57" i="92"/>
  <c r="AQ57" i="92"/>
  <c r="AP57" i="92"/>
  <c r="AO57" i="92"/>
  <c r="AN57" i="92"/>
  <c r="AM57" i="92"/>
  <c r="AL57" i="92"/>
  <c r="AK57" i="92"/>
  <c r="AJ57" i="92"/>
  <c r="AI57" i="92"/>
  <c r="AH57" i="92"/>
  <c r="S57" i="92"/>
  <c r="AS56" i="92"/>
  <c r="AR56" i="92"/>
  <c r="AQ56" i="92"/>
  <c r="AP56" i="92"/>
  <c r="AO56" i="92"/>
  <c r="AN56" i="92"/>
  <c r="AM56" i="92"/>
  <c r="AL56" i="92"/>
  <c r="AK56" i="92"/>
  <c r="AJ56" i="92"/>
  <c r="AI56" i="92"/>
  <c r="AH56" i="92"/>
  <c r="S56" i="92"/>
  <c r="AS55" i="92"/>
  <c r="AR55" i="92"/>
  <c r="AQ55" i="92"/>
  <c r="AP55" i="92"/>
  <c r="AO55" i="92"/>
  <c r="AN55" i="92"/>
  <c r="AM55" i="92"/>
  <c r="AL55" i="92"/>
  <c r="AK55" i="92"/>
  <c r="AJ55" i="92"/>
  <c r="AI55" i="92"/>
  <c r="AH55" i="92"/>
  <c r="S55" i="92"/>
  <c r="AS54" i="92"/>
  <c r="AR54" i="92"/>
  <c r="AQ54" i="92"/>
  <c r="AP54" i="92"/>
  <c r="AO54" i="92"/>
  <c r="AN54" i="92"/>
  <c r="AM54" i="92"/>
  <c r="AL54" i="92"/>
  <c r="AK54" i="92"/>
  <c r="AJ54" i="92"/>
  <c r="AI54" i="92"/>
  <c r="AH54" i="92"/>
  <c r="S54" i="92"/>
  <c r="AS53" i="92"/>
  <c r="AR53" i="92"/>
  <c r="AQ53" i="92"/>
  <c r="AP53" i="92"/>
  <c r="AO53" i="92"/>
  <c r="AN53" i="92"/>
  <c r="AM53" i="92"/>
  <c r="AL53" i="92"/>
  <c r="AK53" i="92"/>
  <c r="AJ53" i="92"/>
  <c r="AI53" i="92"/>
  <c r="AH53" i="92"/>
  <c r="S53" i="92"/>
  <c r="AS52" i="92"/>
  <c r="AR52" i="92"/>
  <c r="AQ52" i="92"/>
  <c r="AP52" i="92"/>
  <c r="AO52" i="92"/>
  <c r="AN52" i="92"/>
  <c r="AM52" i="92"/>
  <c r="AL52" i="92"/>
  <c r="AK52" i="92"/>
  <c r="AJ52" i="92"/>
  <c r="AI52" i="92"/>
  <c r="AH52" i="92"/>
  <c r="S52" i="92"/>
  <c r="AS51" i="92"/>
  <c r="AR51" i="92"/>
  <c r="AQ51" i="92"/>
  <c r="AP51" i="92"/>
  <c r="AO51" i="92"/>
  <c r="AN51" i="92"/>
  <c r="AM51" i="92"/>
  <c r="AL51" i="92"/>
  <c r="AK51" i="92"/>
  <c r="AJ51" i="92"/>
  <c r="AI51" i="92"/>
  <c r="AH51" i="92"/>
  <c r="S51" i="92"/>
  <c r="AS50" i="92"/>
  <c r="AR50" i="92"/>
  <c r="AQ50" i="92"/>
  <c r="AP50" i="92"/>
  <c r="AO50" i="92"/>
  <c r="AN50" i="92"/>
  <c r="AM50" i="92"/>
  <c r="AL50" i="92"/>
  <c r="AK50" i="92"/>
  <c r="AJ50" i="92"/>
  <c r="AI50" i="92"/>
  <c r="AH50" i="92"/>
  <c r="S50" i="92"/>
  <c r="AS49" i="92"/>
  <c r="AR49" i="92"/>
  <c r="AQ49" i="92"/>
  <c r="AP49" i="92"/>
  <c r="AO49" i="92"/>
  <c r="AN49" i="92"/>
  <c r="AM49" i="92"/>
  <c r="AL49" i="92"/>
  <c r="AK49" i="92"/>
  <c r="AJ49" i="92"/>
  <c r="AI49" i="92"/>
  <c r="AH49" i="92"/>
  <c r="S49" i="92"/>
  <c r="AS48" i="92"/>
  <c r="AR48" i="92"/>
  <c r="AQ48" i="92"/>
  <c r="AP48" i="92"/>
  <c r="AO48" i="92"/>
  <c r="AN48" i="92"/>
  <c r="AM48" i="92"/>
  <c r="AL48" i="92"/>
  <c r="AK48" i="92"/>
  <c r="AJ48" i="92"/>
  <c r="AI48" i="92"/>
  <c r="AH48" i="92"/>
  <c r="S48" i="92"/>
  <c r="AS47" i="92"/>
  <c r="AR47" i="92"/>
  <c r="AQ47" i="92"/>
  <c r="AP47" i="92"/>
  <c r="AO47" i="92"/>
  <c r="AN47" i="92"/>
  <c r="AM47" i="92"/>
  <c r="AL47" i="92"/>
  <c r="AK47" i="92"/>
  <c r="AJ47" i="92"/>
  <c r="AI47" i="92"/>
  <c r="AH47" i="92"/>
  <c r="S47" i="92"/>
  <c r="AS46" i="92"/>
  <c r="AR46" i="92"/>
  <c r="AQ46" i="92"/>
  <c r="AP46" i="92"/>
  <c r="AO46" i="92"/>
  <c r="AN46" i="92"/>
  <c r="AM46" i="92"/>
  <c r="AL46" i="92"/>
  <c r="AK46" i="92"/>
  <c r="AJ46" i="92"/>
  <c r="AI46" i="92"/>
  <c r="AH46" i="92"/>
  <c r="S46" i="92"/>
  <c r="AS45" i="92"/>
  <c r="AR45" i="92"/>
  <c r="AQ45" i="92"/>
  <c r="AP45" i="92"/>
  <c r="AO45" i="92"/>
  <c r="AN45" i="92"/>
  <c r="AM45" i="92"/>
  <c r="AL45" i="92"/>
  <c r="AK45" i="92"/>
  <c r="AJ45" i="92"/>
  <c r="AI45" i="92"/>
  <c r="AH45" i="92"/>
  <c r="S45" i="92"/>
  <c r="AS44" i="92"/>
  <c r="AR44" i="92"/>
  <c r="AQ44" i="92"/>
  <c r="AP44" i="92"/>
  <c r="AO44" i="92"/>
  <c r="AN44" i="92"/>
  <c r="AM44" i="92"/>
  <c r="AL44" i="92"/>
  <c r="AK44" i="92"/>
  <c r="AJ44" i="92"/>
  <c r="AI44" i="92"/>
  <c r="AH44" i="92"/>
  <c r="S44" i="92"/>
  <c r="AS43" i="92"/>
  <c r="AR43" i="92"/>
  <c r="AQ43" i="92"/>
  <c r="AP43" i="92"/>
  <c r="AO43" i="92"/>
  <c r="AN43" i="92"/>
  <c r="AM43" i="92"/>
  <c r="AL43" i="92"/>
  <c r="AK43" i="92"/>
  <c r="AJ43" i="92"/>
  <c r="AI43" i="92"/>
  <c r="AH43" i="92"/>
  <c r="S43" i="92"/>
  <c r="AS42" i="92"/>
  <c r="AR42" i="92"/>
  <c r="AQ42" i="92"/>
  <c r="AP42" i="92"/>
  <c r="AO42" i="92"/>
  <c r="AN42" i="92"/>
  <c r="AM42" i="92"/>
  <c r="AL42" i="92"/>
  <c r="AK42" i="92"/>
  <c r="AJ42" i="92"/>
  <c r="AI42" i="92"/>
  <c r="AH42" i="92"/>
  <c r="S42" i="92"/>
  <c r="AS41" i="92"/>
  <c r="AR41" i="92"/>
  <c r="AQ41" i="92"/>
  <c r="AP41" i="92"/>
  <c r="AO41" i="92"/>
  <c r="AN41" i="92"/>
  <c r="AM41" i="92"/>
  <c r="AL41" i="92"/>
  <c r="AK41" i="92"/>
  <c r="AJ41" i="92"/>
  <c r="AI41" i="92"/>
  <c r="AH41" i="92"/>
  <c r="S41" i="92"/>
  <c r="AS40" i="92"/>
  <c r="AR40" i="92"/>
  <c r="AQ40" i="92"/>
  <c r="AP40" i="92"/>
  <c r="AO40" i="92"/>
  <c r="AN40" i="92"/>
  <c r="AM40" i="92"/>
  <c r="AL40" i="92"/>
  <c r="AK40" i="92"/>
  <c r="AJ40" i="92"/>
  <c r="AI40" i="92"/>
  <c r="AH40" i="92"/>
  <c r="S40" i="92"/>
  <c r="AS39" i="92"/>
  <c r="AR39" i="92"/>
  <c r="AQ39" i="92"/>
  <c r="AP39" i="92"/>
  <c r="AO39" i="92"/>
  <c r="AN39" i="92"/>
  <c r="AM39" i="92"/>
  <c r="AL39" i="92"/>
  <c r="AK39" i="92"/>
  <c r="AJ39" i="92"/>
  <c r="AI39" i="92"/>
  <c r="AH39" i="92"/>
  <c r="S39" i="92"/>
  <c r="AS38" i="92"/>
  <c r="AR38" i="92"/>
  <c r="AQ38" i="92"/>
  <c r="AP38" i="92"/>
  <c r="AO38" i="92"/>
  <c r="AN38" i="92"/>
  <c r="AM38" i="92"/>
  <c r="AL38" i="92"/>
  <c r="AK38" i="92"/>
  <c r="AJ38" i="92"/>
  <c r="AI38" i="92"/>
  <c r="AH38" i="92"/>
  <c r="S38" i="92"/>
  <c r="AS37" i="92"/>
  <c r="AR37" i="92"/>
  <c r="AQ37" i="92"/>
  <c r="AP37" i="92"/>
  <c r="AO37" i="92"/>
  <c r="AN37" i="92"/>
  <c r="AM37" i="92"/>
  <c r="AL37" i="92"/>
  <c r="AK37" i="92"/>
  <c r="AJ37" i="92"/>
  <c r="AI37" i="92"/>
  <c r="AH37" i="92"/>
  <c r="S37" i="92"/>
  <c r="AS36" i="92"/>
  <c r="AR36" i="92"/>
  <c r="AQ36" i="92"/>
  <c r="AP36" i="92"/>
  <c r="AO36" i="92"/>
  <c r="AN36" i="92"/>
  <c r="AM36" i="92"/>
  <c r="AL36" i="92"/>
  <c r="AK36" i="92"/>
  <c r="AJ36" i="92"/>
  <c r="AI36" i="92"/>
  <c r="AH36" i="92"/>
  <c r="S36" i="92"/>
  <c r="AS35" i="92"/>
  <c r="AR35" i="92"/>
  <c r="AQ35" i="92"/>
  <c r="AP35" i="92"/>
  <c r="AO35" i="92"/>
  <c r="AN35" i="92"/>
  <c r="AM35" i="92"/>
  <c r="AL35" i="92"/>
  <c r="AK35" i="92"/>
  <c r="AJ35" i="92"/>
  <c r="AI35" i="92"/>
  <c r="AH35" i="92"/>
  <c r="S35" i="92"/>
  <c r="AS34" i="92"/>
  <c r="AR34" i="92"/>
  <c r="AQ34" i="92"/>
  <c r="AP34" i="92"/>
  <c r="AO34" i="92"/>
  <c r="AN34" i="92"/>
  <c r="AM34" i="92"/>
  <c r="AL34" i="92"/>
  <c r="AK34" i="92"/>
  <c r="AJ34" i="92"/>
  <c r="AI34" i="92"/>
  <c r="AH34" i="92"/>
  <c r="S34" i="92"/>
  <c r="AS33" i="92"/>
  <c r="AR33" i="92"/>
  <c r="AQ33" i="92"/>
  <c r="AP33" i="92"/>
  <c r="AO33" i="92"/>
  <c r="AN33" i="92"/>
  <c r="AM33" i="92"/>
  <c r="AL33" i="92"/>
  <c r="AK33" i="92"/>
  <c r="AJ33" i="92"/>
  <c r="AI33" i="92"/>
  <c r="AH33" i="92"/>
  <c r="S33" i="92"/>
  <c r="AS32" i="92"/>
  <c r="AR32" i="92"/>
  <c r="AQ32" i="92"/>
  <c r="AP32" i="92"/>
  <c r="AO32" i="92"/>
  <c r="AN32" i="92"/>
  <c r="AM32" i="92"/>
  <c r="AL32" i="92"/>
  <c r="AK32" i="92"/>
  <c r="AJ32" i="92"/>
  <c r="AI32" i="92"/>
  <c r="AH32" i="92"/>
  <c r="S32" i="92"/>
  <c r="AS31" i="92"/>
  <c r="AR31" i="92"/>
  <c r="AQ31" i="92"/>
  <c r="AP31" i="92"/>
  <c r="AO31" i="92"/>
  <c r="AN31" i="92"/>
  <c r="AM31" i="92"/>
  <c r="AL31" i="92"/>
  <c r="AK31" i="92"/>
  <c r="AJ31" i="92"/>
  <c r="AI31" i="92"/>
  <c r="AH31" i="92"/>
  <c r="S31" i="92"/>
  <c r="AS30" i="92"/>
  <c r="AR30" i="92"/>
  <c r="AQ30" i="92"/>
  <c r="AP30" i="92"/>
  <c r="AO30" i="92"/>
  <c r="AN30" i="92"/>
  <c r="AM30" i="92"/>
  <c r="AL30" i="92"/>
  <c r="AK30" i="92"/>
  <c r="AJ30" i="92"/>
  <c r="AI30" i="92"/>
  <c r="AH30" i="92"/>
  <c r="S30" i="92"/>
  <c r="AS29" i="92"/>
  <c r="AR29" i="92"/>
  <c r="AQ29" i="92"/>
  <c r="AP29" i="92"/>
  <c r="AO29" i="92"/>
  <c r="AN29" i="92"/>
  <c r="AM29" i="92"/>
  <c r="AL29" i="92"/>
  <c r="AK29" i="92"/>
  <c r="AJ29" i="92"/>
  <c r="AI29" i="92"/>
  <c r="AH29" i="92"/>
  <c r="S29" i="92"/>
  <c r="AS28" i="92"/>
  <c r="AR28" i="92"/>
  <c r="AQ28" i="92"/>
  <c r="AP28" i="92"/>
  <c r="AO28" i="92"/>
  <c r="AN28" i="92"/>
  <c r="AM28" i="92"/>
  <c r="AL28" i="92"/>
  <c r="AK28" i="92"/>
  <c r="AJ28" i="92"/>
  <c r="AI28" i="92"/>
  <c r="AH28" i="92"/>
  <c r="S28" i="92"/>
  <c r="AS27" i="92"/>
  <c r="AR27" i="92"/>
  <c r="AQ27" i="92"/>
  <c r="AP27" i="92"/>
  <c r="AO27" i="92"/>
  <c r="AN27" i="92"/>
  <c r="AM27" i="92"/>
  <c r="AL27" i="92"/>
  <c r="AK27" i="92"/>
  <c r="AJ27" i="92"/>
  <c r="AI27" i="92"/>
  <c r="AH27" i="92"/>
  <c r="S27" i="92"/>
  <c r="AS26" i="92"/>
  <c r="AR26" i="92"/>
  <c r="AQ26" i="92"/>
  <c r="AP26" i="92"/>
  <c r="AO26" i="92"/>
  <c r="AN26" i="92"/>
  <c r="AM26" i="92"/>
  <c r="AL26" i="92"/>
  <c r="AK26" i="92"/>
  <c r="AJ26" i="92"/>
  <c r="AI26" i="92"/>
  <c r="AH26" i="92"/>
  <c r="S26" i="92"/>
  <c r="AS25" i="92"/>
  <c r="AR25" i="92"/>
  <c r="AQ25" i="92"/>
  <c r="AP25" i="92"/>
  <c r="AO25" i="92"/>
  <c r="AN25" i="92"/>
  <c r="AM25" i="92"/>
  <c r="AL25" i="92"/>
  <c r="AK25" i="92"/>
  <c r="AJ25" i="92"/>
  <c r="AI25" i="92"/>
  <c r="AH25" i="92"/>
  <c r="S25" i="92"/>
  <c r="AS24" i="92"/>
  <c r="AR24" i="92"/>
  <c r="AQ24" i="92"/>
  <c r="AP24" i="92"/>
  <c r="AO24" i="92"/>
  <c r="AN24" i="92"/>
  <c r="AM24" i="92"/>
  <c r="AL24" i="92"/>
  <c r="AK24" i="92"/>
  <c r="AJ24" i="92"/>
  <c r="AI24" i="92"/>
  <c r="AH24" i="92"/>
  <c r="S24" i="92"/>
  <c r="AS23" i="92"/>
  <c r="AR23" i="92"/>
  <c r="AQ23" i="92"/>
  <c r="AP23" i="92"/>
  <c r="AO23" i="92"/>
  <c r="AN23" i="92"/>
  <c r="AM23" i="92"/>
  <c r="AL23" i="92"/>
  <c r="AK23" i="92"/>
  <c r="AJ23" i="92"/>
  <c r="AI23" i="92"/>
  <c r="AH23" i="92"/>
  <c r="S23" i="92"/>
  <c r="AS22" i="92"/>
  <c r="AR22" i="92"/>
  <c r="AQ22" i="92"/>
  <c r="AP22" i="92"/>
  <c r="AO22" i="92"/>
  <c r="AN22" i="92"/>
  <c r="AM22" i="92"/>
  <c r="AL22" i="92"/>
  <c r="AK22" i="92"/>
  <c r="AJ22" i="92"/>
  <c r="AI22" i="92"/>
  <c r="AH22" i="92"/>
  <c r="S22" i="92"/>
  <c r="AS21" i="92"/>
  <c r="AR21" i="92"/>
  <c r="AQ21" i="92"/>
  <c r="AP21" i="92"/>
  <c r="AO21" i="92"/>
  <c r="AN21" i="92"/>
  <c r="AM21" i="92"/>
  <c r="AL21" i="92"/>
  <c r="AK21" i="92"/>
  <c r="AJ21" i="92"/>
  <c r="AI21" i="92"/>
  <c r="AH21" i="92"/>
  <c r="S21" i="92"/>
  <c r="AS20" i="92"/>
  <c r="AR20" i="92"/>
  <c r="AQ20" i="92"/>
  <c r="AP20" i="92"/>
  <c r="AO20" i="92"/>
  <c r="AN20" i="92"/>
  <c r="AM20" i="92"/>
  <c r="AL20" i="92"/>
  <c r="AK20" i="92"/>
  <c r="AJ20" i="92"/>
  <c r="AI20" i="92"/>
  <c r="AH20" i="92"/>
  <c r="S20" i="92"/>
  <c r="AS19" i="92"/>
  <c r="AR19" i="92"/>
  <c r="AQ19" i="92"/>
  <c r="AP19" i="92"/>
  <c r="AO19" i="92"/>
  <c r="AN19" i="92"/>
  <c r="AM19" i="92"/>
  <c r="AL19" i="92"/>
  <c r="AK19" i="92"/>
  <c r="AJ19" i="92"/>
  <c r="AI19" i="92"/>
  <c r="AH19" i="92"/>
  <c r="S19" i="92"/>
  <c r="AS18" i="92"/>
  <c r="AR18" i="92"/>
  <c r="AQ18" i="92"/>
  <c r="AP18" i="92"/>
  <c r="AO18" i="92"/>
  <c r="AN18" i="92"/>
  <c r="AM18" i="92"/>
  <c r="AL18" i="92"/>
  <c r="AK18" i="92"/>
  <c r="AJ18" i="92"/>
  <c r="AI18" i="92"/>
  <c r="AH18" i="92"/>
  <c r="S18" i="92"/>
  <c r="AS17" i="92"/>
  <c r="AR17" i="92"/>
  <c r="AQ17" i="92"/>
  <c r="AP17" i="92"/>
  <c r="AO17" i="92"/>
  <c r="AN17" i="92"/>
  <c r="AM17" i="92"/>
  <c r="AL17" i="92"/>
  <c r="AK17" i="92"/>
  <c r="AJ17" i="92"/>
  <c r="AI17" i="92"/>
  <c r="AH17" i="92"/>
  <c r="S17" i="92"/>
  <c r="AS16" i="92"/>
  <c r="AR16" i="92"/>
  <c r="AQ16" i="92"/>
  <c r="AP16" i="92"/>
  <c r="AO16" i="92"/>
  <c r="AN16" i="92"/>
  <c r="AM16" i="92"/>
  <c r="AL16" i="92"/>
  <c r="AK16" i="92"/>
  <c r="AJ16" i="92"/>
  <c r="AI16" i="92"/>
  <c r="AH16" i="92"/>
  <c r="S16" i="92"/>
  <c r="AS15" i="92"/>
  <c r="AR15" i="92"/>
  <c r="AQ15" i="92"/>
  <c r="AP15" i="92"/>
  <c r="AO15" i="92"/>
  <c r="AN15" i="92"/>
  <c r="AM15" i="92"/>
  <c r="AL15" i="92"/>
  <c r="AK15" i="92"/>
  <c r="AJ15" i="92"/>
  <c r="AI15" i="92"/>
  <c r="AH15" i="92"/>
  <c r="S15" i="92"/>
  <c r="AS14" i="92"/>
  <c r="AR14" i="92"/>
  <c r="AQ14" i="92"/>
  <c r="AP14" i="92"/>
  <c r="AO14" i="92"/>
  <c r="AN14" i="92"/>
  <c r="AM14" i="92"/>
  <c r="AL14" i="92"/>
  <c r="AK14" i="92"/>
  <c r="AJ14" i="92"/>
  <c r="AI14" i="92"/>
  <c r="AH14" i="92"/>
  <c r="S14" i="92"/>
  <c r="AS13" i="92"/>
  <c r="AR13" i="92"/>
  <c r="AQ13" i="92"/>
  <c r="AP13" i="92"/>
  <c r="AO13" i="92"/>
  <c r="AN13" i="92"/>
  <c r="AM13" i="92"/>
  <c r="AL13" i="92"/>
  <c r="AK13" i="92"/>
  <c r="AJ13" i="92"/>
  <c r="AI13" i="92"/>
  <c r="AH13" i="92"/>
  <c r="S13" i="92"/>
  <c r="AS12" i="92"/>
  <c r="AR12" i="92"/>
  <c r="AQ12" i="92"/>
  <c r="AP12" i="92"/>
  <c r="AO12" i="92"/>
  <c r="AN12" i="92"/>
  <c r="AM12" i="92"/>
  <c r="AL12" i="92"/>
  <c r="AK12" i="92"/>
  <c r="AJ12" i="92"/>
  <c r="AI12" i="92"/>
  <c r="AH12" i="92"/>
  <c r="S12" i="92"/>
  <c r="AS11" i="92"/>
  <c r="AR11" i="92"/>
  <c r="AQ11" i="92"/>
  <c r="AP11" i="92"/>
  <c r="AO11" i="92"/>
  <c r="AN11" i="92"/>
  <c r="AM11" i="92"/>
  <c r="AL11" i="92"/>
  <c r="AK11" i="92"/>
  <c r="AJ11" i="92"/>
  <c r="AI11" i="92"/>
  <c r="AH11" i="92"/>
  <c r="S11" i="92"/>
  <c r="AS10" i="92"/>
  <c r="AR10" i="92"/>
  <c r="AQ10" i="92"/>
  <c r="AP10" i="92"/>
  <c r="AO10" i="92"/>
  <c r="AN10" i="92"/>
  <c r="AM10" i="92"/>
  <c r="AL10" i="92"/>
  <c r="AK10" i="92"/>
  <c r="AJ10" i="92"/>
  <c r="AI10" i="92"/>
  <c r="AH10" i="92"/>
  <c r="S10" i="92"/>
  <c r="AS9" i="92"/>
  <c r="AR9" i="92"/>
  <c r="AQ9" i="92"/>
  <c r="AP9" i="92"/>
  <c r="AO9" i="92"/>
  <c r="AN9" i="92"/>
  <c r="AM9" i="92"/>
  <c r="AL9" i="92"/>
  <c r="AK9" i="92"/>
  <c r="AJ9" i="92"/>
  <c r="AI9" i="92"/>
  <c r="AH9" i="92"/>
  <c r="S9" i="92"/>
  <c r="AS8" i="92"/>
  <c r="AR8" i="92"/>
  <c r="AQ8" i="92"/>
  <c r="AP8" i="92"/>
  <c r="AO8" i="92"/>
  <c r="AN8" i="92"/>
  <c r="AM8" i="92"/>
  <c r="AL8" i="92"/>
  <c r="AK8" i="92"/>
  <c r="AJ8" i="92"/>
  <c r="AI8" i="92"/>
  <c r="AH8" i="92"/>
  <c r="S8" i="92"/>
  <c r="AS7" i="92"/>
  <c r="AR7" i="92"/>
  <c r="AQ7" i="92"/>
  <c r="AP7" i="92"/>
  <c r="AO7" i="92"/>
  <c r="AN7" i="92"/>
  <c r="AM7" i="92"/>
  <c r="AL7" i="92"/>
  <c r="AK7" i="92"/>
  <c r="AJ7" i="92"/>
  <c r="AI7" i="92"/>
  <c r="AH7" i="92"/>
  <c r="S7" i="92"/>
  <c r="AS6" i="92"/>
  <c r="AR6" i="92"/>
  <c r="AQ6" i="92"/>
  <c r="AP6" i="92"/>
  <c r="AO6" i="92"/>
  <c r="AN6" i="92"/>
  <c r="AM6" i="92"/>
  <c r="AL6" i="92"/>
  <c r="AK6" i="92"/>
  <c r="AJ6" i="92"/>
  <c r="AI6" i="92"/>
  <c r="AH6" i="92"/>
  <c r="S6" i="92"/>
  <c r="AS5" i="92"/>
  <c r="AR5" i="92"/>
  <c r="AQ5" i="92"/>
  <c r="AP5" i="92"/>
  <c r="AO5" i="92"/>
  <c r="AN5" i="92"/>
  <c r="AM5" i="92"/>
  <c r="AL5" i="92"/>
  <c r="AK5" i="92"/>
  <c r="AJ5" i="92"/>
  <c r="AI5" i="92"/>
  <c r="AH5" i="92"/>
  <c r="S5" i="92"/>
  <c r="AS4" i="92"/>
  <c r="AR4" i="92"/>
  <c r="AQ4" i="92"/>
  <c r="AP4" i="92"/>
  <c r="AO4" i="92"/>
  <c r="AN4" i="92"/>
  <c r="AM4" i="92"/>
  <c r="AL4" i="92"/>
  <c r="AK4" i="92"/>
  <c r="AJ4" i="92"/>
  <c r="AI4" i="92"/>
  <c r="AH4" i="92"/>
  <c r="S4" i="92"/>
  <c r="AS97" i="91"/>
  <c r="AR97" i="91"/>
  <c r="AQ97" i="91"/>
  <c r="AP97" i="91"/>
  <c r="AO97" i="91"/>
  <c r="AN97" i="91"/>
  <c r="AM97" i="91"/>
  <c r="AL97" i="91"/>
  <c r="AK97" i="91"/>
  <c r="AJ97" i="91"/>
  <c r="AI97" i="91"/>
  <c r="AH97" i="91"/>
  <c r="S97" i="91"/>
  <c r="AS96" i="91"/>
  <c r="AR96" i="91"/>
  <c r="AQ96" i="91"/>
  <c r="AP96" i="91"/>
  <c r="AO96" i="91"/>
  <c r="AN96" i="91"/>
  <c r="AM96" i="91"/>
  <c r="AL96" i="91"/>
  <c r="AK96" i="91"/>
  <c r="AJ96" i="91"/>
  <c r="AI96" i="91"/>
  <c r="AH96" i="91"/>
  <c r="S96" i="91"/>
  <c r="AS95" i="91"/>
  <c r="AR95" i="91"/>
  <c r="AQ95" i="91"/>
  <c r="AP95" i="91"/>
  <c r="AO95" i="91"/>
  <c r="AN95" i="91"/>
  <c r="AM95" i="91"/>
  <c r="AL95" i="91"/>
  <c r="AK95" i="91"/>
  <c r="AJ95" i="91"/>
  <c r="AI95" i="91"/>
  <c r="AH95" i="91"/>
  <c r="S95" i="91"/>
  <c r="AS94" i="91"/>
  <c r="AR94" i="91"/>
  <c r="AQ94" i="91"/>
  <c r="AP94" i="91"/>
  <c r="AO94" i="91"/>
  <c r="AN94" i="91"/>
  <c r="AM94" i="91"/>
  <c r="AL94" i="91"/>
  <c r="AK94" i="91"/>
  <c r="AJ94" i="91"/>
  <c r="AI94" i="91"/>
  <c r="AH94" i="91"/>
  <c r="S94" i="91"/>
  <c r="AS93" i="91"/>
  <c r="AR93" i="91"/>
  <c r="AQ93" i="91"/>
  <c r="AP93" i="91"/>
  <c r="AO93" i="91"/>
  <c r="AN93" i="91"/>
  <c r="AM93" i="91"/>
  <c r="AL93" i="91"/>
  <c r="AK93" i="91"/>
  <c r="AJ93" i="91"/>
  <c r="AI93" i="91"/>
  <c r="AH93" i="91"/>
  <c r="S93" i="91"/>
  <c r="AS92" i="91"/>
  <c r="AR92" i="91"/>
  <c r="AQ92" i="91"/>
  <c r="AP92" i="91"/>
  <c r="AO92" i="91"/>
  <c r="AN92" i="91"/>
  <c r="AM92" i="91"/>
  <c r="AL92" i="91"/>
  <c r="AK92" i="91"/>
  <c r="AJ92" i="91"/>
  <c r="AI92" i="91"/>
  <c r="AH92" i="91"/>
  <c r="S92" i="91"/>
  <c r="AS91" i="91"/>
  <c r="AR91" i="91"/>
  <c r="AQ91" i="91"/>
  <c r="AP91" i="91"/>
  <c r="AO91" i="91"/>
  <c r="AN91" i="91"/>
  <c r="AM91" i="91"/>
  <c r="AL91" i="91"/>
  <c r="AK91" i="91"/>
  <c r="AJ91" i="91"/>
  <c r="AI91" i="91"/>
  <c r="AH91" i="91"/>
  <c r="S91" i="91"/>
  <c r="AS90" i="91"/>
  <c r="AR90" i="91"/>
  <c r="AQ90" i="91"/>
  <c r="AP90" i="91"/>
  <c r="AO90" i="91"/>
  <c r="AN90" i="91"/>
  <c r="AM90" i="91"/>
  <c r="AL90" i="91"/>
  <c r="AK90" i="91"/>
  <c r="AJ90" i="91"/>
  <c r="AI90" i="91"/>
  <c r="AH90" i="91"/>
  <c r="S90" i="91"/>
  <c r="AS89" i="91"/>
  <c r="AR89" i="91"/>
  <c r="AQ89" i="91"/>
  <c r="AP89" i="91"/>
  <c r="AO89" i="91"/>
  <c r="AN89" i="91"/>
  <c r="AM89" i="91"/>
  <c r="AL89" i="91"/>
  <c r="AK89" i="91"/>
  <c r="AJ89" i="91"/>
  <c r="AI89" i="91"/>
  <c r="AH89" i="91"/>
  <c r="S89" i="91"/>
  <c r="AS88" i="91"/>
  <c r="AR88" i="91"/>
  <c r="AQ88" i="91"/>
  <c r="AP88" i="91"/>
  <c r="AO88" i="91"/>
  <c r="AN88" i="91"/>
  <c r="AM88" i="91"/>
  <c r="AL88" i="91"/>
  <c r="AK88" i="91"/>
  <c r="AJ88" i="91"/>
  <c r="AI88" i="91"/>
  <c r="AH88" i="91"/>
  <c r="S88" i="91"/>
  <c r="AS87" i="91"/>
  <c r="AR87" i="91"/>
  <c r="AQ87" i="91"/>
  <c r="AP87" i="91"/>
  <c r="AO87" i="91"/>
  <c r="AN87" i="91"/>
  <c r="AM87" i="91"/>
  <c r="AL87" i="91"/>
  <c r="AK87" i="91"/>
  <c r="AJ87" i="91"/>
  <c r="AI87" i="91"/>
  <c r="AH87" i="91"/>
  <c r="S87" i="91"/>
  <c r="AS86" i="91"/>
  <c r="AR86" i="91"/>
  <c r="AQ86" i="91"/>
  <c r="AP86" i="91"/>
  <c r="AO86" i="91"/>
  <c r="AN86" i="91"/>
  <c r="AM86" i="91"/>
  <c r="AL86" i="91"/>
  <c r="AK86" i="91"/>
  <c r="AJ86" i="91"/>
  <c r="AI86" i="91"/>
  <c r="AH86" i="91"/>
  <c r="S86" i="91"/>
  <c r="AS85" i="91"/>
  <c r="AR85" i="91"/>
  <c r="AQ85" i="91"/>
  <c r="AP85" i="91"/>
  <c r="AO85" i="91"/>
  <c r="AN85" i="91"/>
  <c r="AM85" i="91"/>
  <c r="AL85" i="91"/>
  <c r="AK85" i="91"/>
  <c r="AJ85" i="91"/>
  <c r="AI85" i="91"/>
  <c r="AH85" i="91"/>
  <c r="S85" i="91"/>
  <c r="AS84" i="91"/>
  <c r="AR84" i="91"/>
  <c r="AQ84" i="91"/>
  <c r="AP84" i="91"/>
  <c r="AO84" i="91"/>
  <c r="AN84" i="91"/>
  <c r="AM84" i="91"/>
  <c r="AL84" i="91"/>
  <c r="AK84" i="91"/>
  <c r="AJ84" i="91"/>
  <c r="AI84" i="91"/>
  <c r="AH84" i="91"/>
  <c r="S84" i="91"/>
  <c r="AS83" i="91"/>
  <c r="AR83" i="91"/>
  <c r="AQ83" i="91"/>
  <c r="AP83" i="91"/>
  <c r="AO83" i="91"/>
  <c r="AN83" i="91"/>
  <c r="AM83" i="91"/>
  <c r="AL83" i="91"/>
  <c r="AK83" i="91"/>
  <c r="AJ83" i="91"/>
  <c r="AI83" i="91"/>
  <c r="AH83" i="91"/>
  <c r="S83" i="91"/>
  <c r="AS82" i="91"/>
  <c r="AR82" i="91"/>
  <c r="AQ82" i="91"/>
  <c r="AP82" i="91"/>
  <c r="AO82" i="91"/>
  <c r="AN82" i="91"/>
  <c r="AM82" i="91"/>
  <c r="AL82" i="91"/>
  <c r="AK82" i="91"/>
  <c r="AJ82" i="91"/>
  <c r="AI82" i="91"/>
  <c r="AH82" i="91"/>
  <c r="S82" i="91"/>
  <c r="AS81" i="91"/>
  <c r="AR81" i="91"/>
  <c r="AQ81" i="91"/>
  <c r="AP81" i="91"/>
  <c r="AO81" i="91"/>
  <c r="AN81" i="91"/>
  <c r="AM81" i="91"/>
  <c r="AL81" i="91"/>
  <c r="AK81" i="91"/>
  <c r="AJ81" i="91"/>
  <c r="AI81" i="91"/>
  <c r="AH81" i="91"/>
  <c r="S81" i="91"/>
  <c r="AS80" i="91"/>
  <c r="AR80" i="91"/>
  <c r="AQ80" i="91"/>
  <c r="AP80" i="91"/>
  <c r="AO80" i="91"/>
  <c r="AN80" i="91"/>
  <c r="AM80" i="91"/>
  <c r="AL80" i="91"/>
  <c r="AK80" i="91"/>
  <c r="AJ80" i="91"/>
  <c r="AI80" i="91"/>
  <c r="AH80" i="91"/>
  <c r="S80" i="91"/>
  <c r="AS79" i="91"/>
  <c r="AR79" i="91"/>
  <c r="AQ79" i="91"/>
  <c r="AP79" i="91"/>
  <c r="AO79" i="91"/>
  <c r="AN79" i="91"/>
  <c r="AM79" i="91"/>
  <c r="AL79" i="91"/>
  <c r="AK79" i="91"/>
  <c r="AJ79" i="91"/>
  <c r="AI79" i="91"/>
  <c r="AH79" i="91"/>
  <c r="S79" i="91"/>
  <c r="AS78" i="91"/>
  <c r="AR78" i="91"/>
  <c r="AQ78" i="91"/>
  <c r="AP78" i="91"/>
  <c r="AO78" i="91"/>
  <c r="AN78" i="91"/>
  <c r="AM78" i="91"/>
  <c r="AL78" i="91"/>
  <c r="AK78" i="91"/>
  <c r="AJ78" i="91"/>
  <c r="AI78" i="91"/>
  <c r="AH78" i="91"/>
  <c r="S78" i="91"/>
  <c r="AS77" i="91"/>
  <c r="AR77" i="91"/>
  <c r="AQ77" i="91"/>
  <c r="AP77" i="91"/>
  <c r="AO77" i="91"/>
  <c r="AN77" i="91"/>
  <c r="AM77" i="91"/>
  <c r="AL77" i="91"/>
  <c r="AK77" i="91"/>
  <c r="AJ77" i="91"/>
  <c r="AI77" i="91"/>
  <c r="AH77" i="91"/>
  <c r="S77" i="91"/>
  <c r="AS76" i="91"/>
  <c r="AR76" i="91"/>
  <c r="AQ76" i="91"/>
  <c r="AP76" i="91"/>
  <c r="AO76" i="91"/>
  <c r="AN76" i="91"/>
  <c r="AM76" i="91"/>
  <c r="AL76" i="91"/>
  <c r="AK76" i="91"/>
  <c r="AJ76" i="91"/>
  <c r="AI76" i="91"/>
  <c r="AH76" i="91"/>
  <c r="S76" i="91"/>
  <c r="AS75" i="91"/>
  <c r="AR75" i="91"/>
  <c r="AQ75" i="91"/>
  <c r="AP75" i="91"/>
  <c r="AO75" i="91"/>
  <c r="AN75" i="91"/>
  <c r="AM75" i="91"/>
  <c r="AL75" i="91"/>
  <c r="AK75" i="91"/>
  <c r="AJ75" i="91"/>
  <c r="AI75" i="91"/>
  <c r="AH75" i="91"/>
  <c r="S75" i="91"/>
  <c r="AS74" i="91"/>
  <c r="AR74" i="91"/>
  <c r="AQ74" i="91"/>
  <c r="AP74" i="91"/>
  <c r="AO74" i="91"/>
  <c r="AN74" i="91"/>
  <c r="AM74" i="91"/>
  <c r="AL74" i="91"/>
  <c r="AK74" i="91"/>
  <c r="AJ74" i="91"/>
  <c r="AI74" i="91"/>
  <c r="AH74" i="91"/>
  <c r="S74" i="91"/>
  <c r="AS73" i="91"/>
  <c r="AR73" i="91"/>
  <c r="AQ73" i="91"/>
  <c r="AP73" i="91"/>
  <c r="AO73" i="91"/>
  <c r="AN73" i="91"/>
  <c r="AM73" i="91"/>
  <c r="AL73" i="91"/>
  <c r="AK73" i="91"/>
  <c r="AJ73" i="91"/>
  <c r="AI73" i="91"/>
  <c r="AH73" i="91"/>
  <c r="S73" i="91"/>
  <c r="AS72" i="91"/>
  <c r="AR72" i="91"/>
  <c r="AQ72" i="91"/>
  <c r="AP72" i="91"/>
  <c r="AO72" i="91"/>
  <c r="AN72" i="91"/>
  <c r="AM72" i="91"/>
  <c r="AL72" i="91"/>
  <c r="AK72" i="91"/>
  <c r="AJ72" i="91"/>
  <c r="AI72" i="91"/>
  <c r="AH72" i="91"/>
  <c r="S72" i="91"/>
  <c r="AS71" i="91"/>
  <c r="AR71" i="91"/>
  <c r="AQ71" i="91"/>
  <c r="AP71" i="91"/>
  <c r="AO71" i="91"/>
  <c r="AN71" i="91"/>
  <c r="AM71" i="91"/>
  <c r="AL71" i="91"/>
  <c r="AK71" i="91"/>
  <c r="AJ71" i="91"/>
  <c r="AI71" i="91"/>
  <c r="AH71" i="91"/>
  <c r="S71" i="91"/>
  <c r="AS70" i="91"/>
  <c r="AR70" i="91"/>
  <c r="AQ70" i="91"/>
  <c r="AP70" i="91"/>
  <c r="AO70" i="91"/>
  <c r="AN70" i="91"/>
  <c r="AM70" i="91"/>
  <c r="AL70" i="91"/>
  <c r="AK70" i="91"/>
  <c r="AJ70" i="91"/>
  <c r="AI70" i="91"/>
  <c r="AH70" i="91"/>
  <c r="S70" i="91"/>
  <c r="AS69" i="91"/>
  <c r="AR69" i="91"/>
  <c r="AQ69" i="91"/>
  <c r="AP69" i="91"/>
  <c r="AO69" i="91"/>
  <c r="AN69" i="91"/>
  <c r="AM69" i="91"/>
  <c r="AL69" i="91"/>
  <c r="AK69" i="91"/>
  <c r="AJ69" i="91"/>
  <c r="AI69" i="91"/>
  <c r="AH69" i="91"/>
  <c r="S69" i="91"/>
  <c r="AS68" i="91"/>
  <c r="AR68" i="91"/>
  <c r="AQ68" i="91"/>
  <c r="AP68" i="91"/>
  <c r="AO68" i="91"/>
  <c r="AN68" i="91"/>
  <c r="AM68" i="91"/>
  <c r="AL68" i="91"/>
  <c r="AK68" i="91"/>
  <c r="AJ68" i="91"/>
  <c r="AI68" i="91"/>
  <c r="AH68" i="91"/>
  <c r="S68" i="91"/>
  <c r="AS67" i="91"/>
  <c r="AR67" i="91"/>
  <c r="AQ67" i="91"/>
  <c r="AP67" i="91"/>
  <c r="AO67" i="91"/>
  <c r="AN67" i="91"/>
  <c r="AM67" i="91"/>
  <c r="AL67" i="91"/>
  <c r="AK67" i="91"/>
  <c r="AJ67" i="91"/>
  <c r="AI67" i="91"/>
  <c r="AH67" i="91"/>
  <c r="S67" i="91"/>
  <c r="AS66" i="91"/>
  <c r="AR66" i="91"/>
  <c r="AQ66" i="91"/>
  <c r="AP66" i="91"/>
  <c r="AO66" i="91"/>
  <c r="AN66" i="91"/>
  <c r="AM66" i="91"/>
  <c r="AL66" i="91"/>
  <c r="AK66" i="91"/>
  <c r="AJ66" i="91"/>
  <c r="AI66" i="91"/>
  <c r="AH66" i="91"/>
  <c r="S66" i="91"/>
  <c r="AS65" i="91"/>
  <c r="AR65" i="91"/>
  <c r="AQ65" i="91"/>
  <c r="AP65" i="91"/>
  <c r="AO65" i="91"/>
  <c r="AN65" i="91"/>
  <c r="AM65" i="91"/>
  <c r="AL65" i="91"/>
  <c r="AK65" i="91"/>
  <c r="AJ65" i="91"/>
  <c r="AI65" i="91"/>
  <c r="AH65" i="91"/>
  <c r="S65" i="91"/>
  <c r="AS64" i="91"/>
  <c r="AR64" i="91"/>
  <c r="AQ64" i="91"/>
  <c r="AP64" i="91"/>
  <c r="AO64" i="91"/>
  <c r="AN64" i="91"/>
  <c r="AM64" i="91"/>
  <c r="AL64" i="91"/>
  <c r="AK64" i="91"/>
  <c r="AJ64" i="91"/>
  <c r="AI64" i="91"/>
  <c r="AH64" i="91"/>
  <c r="S64" i="91"/>
  <c r="AS63" i="91"/>
  <c r="AR63" i="91"/>
  <c r="AQ63" i="91"/>
  <c r="AP63" i="91"/>
  <c r="AO63" i="91"/>
  <c r="AN63" i="91"/>
  <c r="AM63" i="91"/>
  <c r="AL63" i="91"/>
  <c r="AK63" i="91"/>
  <c r="AJ63" i="91"/>
  <c r="AI63" i="91"/>
  <c r="AH63" i="91"/>
  <c r="S63" i="91"/>
  <c r="AS62" i="91"/>
  <c r="AR62" i="91"/>
  <c r="AQ62" i="91"/>
  <c r="AP62" i="91"/>
  <c r="AO62" i="91"/>
  <c r="AN62" i="91"/>
  <c r="AM62" i="91"/>
  <c r="AL62" i="91"/>
  <c r="AK62" i="91"/>
  <c r="AJ62" i="91"/>
  <c r="AI62" i="91"/>
  <c r="AH62" i="91"/>
  <c r="S62" i="91"/>
  <c r="AS61" i="91"/>
  <c r="AR61" i="91"/>
  <c r="AQ61" i="91"/>
  <c r="AP61" i="91"/>
  <c r="AO61" i="91"/>
  <c r="AN61" i="91"/>
  <c r="AM61" i="91"/>
  <c r="AL61" i="91"/>
  <c r="AK61" i="91"/>
  <c r="AJ61" i="91"/>
  <c r="AI61" i="91"/>
  <c r="AH61" i="91"/>
  <c r="S61" i="91"/>
  <c r="AS60" i="91"/>
  <c r="AR60" i="91"/>
  <c r="AQ60" i="91"/>
  <c r="AP60" i="91"/>
  <c r="AO60" i="91"/>
  <c r="AN60" i="91"/>
  <c r="AM60" i="91"/>
  <c r="AL60" i="91"/>
  <c r="AK60" i="91"/>
  <c r="AJ60" i="91"/>
  <c r="AI60" i="91"/>
  <c r="AH60" i="91"/>
  <c r="S60" i="91"/>
  <c r="AS59" i="91"/>
  <c r="AR59" i="91"/>
  <c r="AQ59" i="91"/>
  <c r="AP59" i="91"/>
  <c r="AO59" i="91"/>
  <c r="AN59" i="91"/>
  <c r="AM59" i="91"/>
  <c r="AL59" i="91"/>
  <c r="AK59" i="91"/>
  <c r="AJ59" i="91"/>
  <c r="AI59" i="91"/>
  <c r="AH59" i="91"/>
  <c r="S59" i="91"/>
  <c r="AS58" i="91"/>
  <c r="AR58" i="91"/>
  <c r="AQ58" i="91"/>
  <c r="AP58" i="91"/>
  <c r="AO58" i="91"/>
  <c r="AN58" i="91"/>
  <c r="AM58" i="91"/>
  <c r="AL58" i="91"/>
  <c r="AK58" i="91"/>
  <c r="AJ58" i="91"/>
  <c r="AI58" i="91"/>
  <c r="AH58" i="91"/>
  <c r="S58" i="91"/>
  <c r="AS57" i="91"/>
  <c r="AR57" i="91"/>
  <c r="AQ57" i="91"/>
  <c r="AP57" i="91"/>
  <c r="AO57" i="91"/>
  <c r="AN57" i="91"/>
  <c r="AM57" i="91"/>
  <c r="AL57" i="91"/>
  <c r="AK57" i="91"/>
  <c r="AJ57" i="91"/>
  <c r="AI57" i="91"/>
  <c r="AH57" i="91"/>
  <c r="S57" i="91"/>
  <c r="AS56" i="91"/>
  <c r="AR56" i="91"/>
  <c r="AQ56" i="91"/>
  <c r="AP56" i="91"/>
  <c r="AO56" i="91"/>
  <c r="AN56" i="91"/>
  <c r="AM56" i="91"/>
  <c r="AL56" i="91"/>
  <c r="AK56" i="91"/>
  <c r="AJ56" i="91"/>
  <c r="AI56" i="91"/>
  <c r="AH56" i="91"/>
  <c r="S56" i="91"/>
  <c r="AS55" i="91"/>
  <c r="AR55" i="91"/>
  <c r="AQ55" i="91"/>
  <c r="AP55" i="91"/>
  <c r="AO55" i="91"/>
  <c r="AN55" i="91"/>
  <c r="AM55" i="91"/>
  <c r="AL55" i="91"/>
  <c r="AK55" i="91"/>
  <c r="AJ55" i="91"/>
  <c r="AI55" i="91"/>
  <c r="AH55" i="91"/>
  <c r="S55" i="91"/>
  <c r="AS54" i="91"/>
  <c r="AR54" i="91"/>
  <c r="AQ54" i="91"/>
  <c r="AP54" i="91"/>
  <c r="AO54" i="91"/>
  <c r="AN54" i="91"/>
  <c r="AM54" i="91"/>
  <c r="AL54" i="91"/>
  <c r="AK54" i="91"/>
  <c r="AJ54" i="91"/>
  <c r="AI54" i="91"/>
  <c r="AH54" i="91"/>
  <c r="S54" i="91"/>
  <c r="AS53" i="91"/>
  <c r="AR53" i="91"/>
  <c r="AQ53" i="91"/>
  <c r="AP53" i="91"/>
  <c r="AO53" i="91"/>
  <c r="AN53" i="91"/>
  <c r="AM53" i="91"/>
  <c r="AL53" i="91"/>
  <c r="AK53" i="91"/>
  <c r="AJ53" i="91"/>
  <c r="AI53" i="91"/>
  <c r="AH53" i="91"/>
  <c r="S53" i="91"/>
  <c r="AS52" i="91"/>
  <c r="AR52" i="91"/>
  <c r="AQ52" i="91"/>
  <c r="AP52" i="91"/>
  <c r="AO52" i="91"/>
  <c r="AN52" i="91"/>
  <c r="AM52" i="91"/>
  <c r="AL52" i="91"/>
  <c r="AK52" i="91"/>
  <c r="AJ52" i="91"/>
  <c r="AI52" i="91"/>
  <c r="AH52" i="91"/>
  <c r="S52" i="91"/>
  <c r="AS51" i="91"/>
  <c r="AR51" i="91"/>
  <c r="AQ51" i="91"/>
  <c r="AP51" i="91"/>
  <c r="AO51" i="91"/>
  <c r="AN51" i="91"/>
  <c r="AM51" i="91"/>
  <c r="AL51" i="91"/>
  <c r="AK51" i="91"/>
  <c r="AJ51" i="91"/>
  <c r="AI51" i="91"/>
  <c r="AH51" i="91"/>
  <c r="S51" i="91"/>
  <c r="AS50" i="91"/>
  <c r="AR50" i="91"/>
  <c r="AQ50" i="91"/>
  <c r="AP50" i="91"/>
  <c r="AO50" i="91"/>
  <c r="AN50" i="91"/>
  <c r="AM50" i="91"/>
  <c r="AL50" i="91"/>
  <c r="AK50" i="91"/>
  <c r="AJ50" i="91"/>
  <c r="AI50" i="91"/>
  <c r="AH50" i="91"/>
  <c r="S50" i="91"/>
  <c r="AS49" i="91"/>
  <c r="AR49" i="91"/>
  <c r="AQ49" i="91"/>
  <c r="AP49" i="91"/>
  <c r="AO49" i="91"/>
  <c r="AN49" i="91"/>
  <c r="AM49" i="91"/>
  <c r="AL49" i="91"/>
  <c r="AK49" i="91"/>
  <c r="AJ49" i="91"/>
  <c r="AI49" i="91"/>
  <c r="AH49" i="91"/>
  <c r="S49" i="91"/>
  <c r="AS48" i="91"/>
  <c r="AR48" i="91"/>
  <c r="AQ48" i="91"/>
  <c r="AP48" i="91"/>
  <c r="AO48" i="91"/>
  <c r="AN48" i="91"/>
  <c r="AM48" i="91"/>
  <c r="AL48" i="91"/>
  <c r="AK48" i="91"/>
  <c r="AJ48" i="91"/>
  <c r="AI48" i="91"/>
  <c r="AH48" i="91"/>
  <c r="S48" i="91"/>
  <c r="AS47" i="91"/>
  <c r="AR47" i="91"/>
  <c r="AQ47" i="91"/>
  <c r="AP47" i="91"/>
  <c r="AO47" i="91"/>
  <c r="AN47" i="91"/>
  <c r="AM47" i="91"/>
  <c r="AL47" i="91"/>
  <c r="AK47" i="91"/>
  <c r="AJ47" i="91"/>
  <c r="AI47" i="91"/>
  <c r="AH47" i="91"/>
  <c r="S47" i="91"/>
  <c r="AS46" i="91"/>
  <c r="AR46" i="91"/>
  <c r="AQ46" i="91"/>
  <c r="AP46" i="91"/>
  <c r="AO46" i="91"/>
  <c r="AN46" i="91"/>
  <c r="AM46" i="91"/>
  <c r="AL46" i="91"/>
  <c r="AK46" i="91"/>
  <c r="AJ46" i="91"/>
  <c r="AI46" i="91"/>
  <c r="AH46" i="91"/>
  <c r="S46" i="91"/>
  <c r="AS45" i="91"/>
  <c r="AR45" i="91"/>
  <c r="AQ45" i="91"/>
  <c r="AP45" i="91"/>
  <c r="AO45" i="91"/>
  <c r="AN45" i="91"/>
  <c r="AM45" i="91"/>
  <c r="AL45" i="91"/>
  <c r="AK45" i="91"/>
  <c r="AJ45" i="91"/>
  <c r="AI45" i="91"/>
  <c r="AH45" i="91"/>
  <c r="S45" i="91"/>
  <c r="AS44" i="91"/>
  <c r="AR44" i="91"/>
  <c r="AQ44" i="91"/>
  <c r="AP44" i="91"/>
  <c r="AO44" i="91"/>
  <c r="AN44" i="91"/>
  <c r="AM44" i="91"/>
  <c r="AL44" i="91"/>
  <c r="AK44" i="91"/>
  <c r="AJ44" i="91"/>
  <c r="AI44" i="91"/>
  <c r="AH44" i="91"/>
  <c r="S44" i="91"/>
  <c r="AS43" i="91"/>
  <c r="AR43" i="91"/>
  <c r="AQ43" i="91"/>
  <c r="AP43" i="91"/>
  <c r="AO43" i="91"/>
  <c r="AN43" i="91"/>
  <c r="AM43" i="91"/>
  <c r="AL43" i="91"/>
  <c r="AK43" i="91"/>
  <c r="AJ43" i="91"/>
  <c r="AI43" i="91"/>
  <c r="AH43" i="91"/>
  <c r="S43" i="91"/>
  <c r="AS42" i="91"/>
  <c r="AR42" i="91"/>
  <c r="AQ42" i="91"/>
  <c r="AP42" i="91"/>
  <c r="AO42" i="91"/>
  <c r="AN42" i="91"/>
  <c r="AM42" i="91"/>
  <c r="AL42" i="91"/>
  <c r="AK42" i="91"/>
  <c r="AJ42" i="91"/>
  <c r="AI42" i="91"/>
  <c r="AH42" i="91"/>
  <c r="S42" i="91"/>
  <c r="AS41" i="91"/>
  <c r="AR41" i="91"/>
  <c r="AQ41" i="91"/>
  <c r="AP41" i="91"/>
  <c r="AO41" i="91"/>
  <c r="AN41" i="91"/>
  <c r="AM41" i="91"/>
  <c r="AL41" i="91"/>
  <c r="AK41" i="91"/>
  <c r="AJ41" i="91"/>
  <c r="AI41" i="91"/>
  <c r="AH41" i="91"/>
  <c r="S41" i="91"/>
  <c r="AS40" i="91"/>
  <c r="AR40" i="91"/>
  <c r="AQ40" i="91"/>
  <c r="AP40" i="91"/>
  <c r="AO40" i="91"/>
  <c r="AN40" i="91"/>
  <c r="AM40" i="91"/>
  <c r="AL40" i="91"/>
  <c r="AK40" i="91"/>
  <c r="AJ40" i="91"/>
  <c r="AI40" i="91"/>
  <c r="AH40" i="91"/>
  <c r="S40" i="91"/>
  <c r="AS39" i="91"/>
  <c r="AR39" i="91"/>
  <c r="AQ39" i="91"/>
  <c r="AP39" i="91"/>
  <c r="AO39" i="91"/>
  <c r="AN39" i="91"/>
  <c r="AM39" i="91"/>
  <c r="AL39" i="91"/>
  <c r="AK39" i="91"/>
  <c r="AJ39" i="91"/>
  <c r="AI39" i="91"/>
  <c r="AH39" i="91"/>
  <c r="S39" i="91"/>
  <c r="AS38" i="91"/>
  <c r="AR38" i="91"/>
  <c r="AQ38" i="91"/>
  <c r="AP38" i="91"/>
  <c r="AO38" i="91"/>
  <c r="AN38" i="91"/>
  <c r="AM38" i="91"/>
  <c r="AL38" i="91"/>
  <c r="AK38" i="91"/>
  <c r="AJ38" i="91"/>
  <c r="AI38" i="91"/>
  <c r="AH38" i="91"/>
  <c r="S38" i="91"/>
  <c r="AS37" i="91"/>
  <c r="AR37" i="91"/>
  <c r="AQ37" i="91"/>
  <c r="AP37" i="91"/>
  <c r="AO37" i="91"/>
  <c r="AN37" i="91"/>
  <c r="AM37" i="91"/>
  <c r="AL37" i="91"/>
  <c r="AK37" i="91"/>
  <c r="AJ37" i="91"/>
  <c r="AI37" i="91"/>
  <c r="AH37" i="91"/>
  <c r="S37" i="91"/>
  <c r="AS36" i="91"/>
  <c r="AR36" i="91"/>
  <c r="AQ36" i="91"/>
  <c r="AP36" i="91"/>
  <c r="AO36" i="91"/>
  <c r="AN36" i="91"/>
  <c r="AM36" i="91"/>
  <c r="AL36" i="91"/>
  <c r="AK36" i="91"/>
  <c r="AJ36" i="91"/>
  <c r="AI36" i="91"/>
  <c r="AH36" i="91"/>
  <c r="S36" i="91"/>
  <c r="AS35" i="91"/>
  <c r="AR35" i="91"/>
  <c r="AQ35" i="91"/>
  <c r="AP35" i="91"/>
  <c r="AO35" i="91"/>
  <c r="AN35" i="91"/>
  <c r="AM35" i="91"/>
  <c r="AL35" i="91"/>
  <c r="AK35" i="91"/>
  <c r="AJ35" i="91"/>
  <c r="AI35" i="91"/>
  <c r="AH35" i="91"/>
  <c r="S35" i="91"/>
  <c r="AS34" i="91"/>
  <c r="AR34" i="91"/>
  <c r="AQ34" i="91"/>
  <c r="AP34" i="91"/>
  <c r="AO34" i="91"/>
  <c r="AN34" i="91"/>
  <c r="AM34" i="91"/>
  <c r="AL34" i="91"/>
  <c r="AK34" i="91"/>
  <c r="AJ34" i="91"/>
  <c r="AI34" i="91"/>
  <c r="AH34" i="91"/>
  <c r="S34" i="91"/>
  <c r="AS33" i="91"/>
  <c r="AR33" i="91"/>
  <c r="AQ33" i="91"/>
  <c r="AP33" i="91"/>
  <c r="AO33" i="91"/>
  <c r="AN33" i="91"/>
  <c r="AM33" i="91"/>
  <c r="AL33" i="91"/>
  <c r="AK33" i="91"/>
  <c r="AJ33" i="91"/>
  <c r="AI33" i="91"/>
  <c r="AH33" i="91"/>
  <c r="S33" i="91"/>
  <c r="AS32" i="91"/>
  <c r="AR32" i="91"/>
  <c r="AQ32" i="91"/>
  <c r="AP32" i="91"/>
  <c r="AO32" i="91"/>
  <c r="AN32" i="91"/>
  <c r="AM32" i="91"/>
  <c r="AL32" i="91"/>
  <c r="AK32" i="91"/>
  <c r="AJ32" i="91"/>
  <c r="AI32" i="91"/>
  <c r="AH32" i="91"/>
  <c r="S32" i="91"/>
  <c r="AS31" i="91"/>
  <c r="AR31" i="91"/>
  <c r="AQ31" i="91"/>
  <c r="AP31" i="91"/>
  <c r="AO31" i="91"/>
  <c r="AN31" i="91"/>
  <c r="AM31" i="91"/>
  <c r="AL31" i="91"/>
  <c r="AK31" i="91"/>
  <c r="AJ31" i="91"/>
  <c r="AI31" i="91"/>
  <c r="AH31" i="91"/>
  <c r="S31" i="91"/>
  <c r="AS30" i="91"/>
  <c r="AR30" i="91"/>
  <c r="AQ30" i="91"/>
  <c r="AP30" i="91"/>
  <c r="AO30" i="91"/>
  <c r="AN30" i="91"/>
  <c r="AM30" i="91"/>
  <c r="AL30" i="91"/>
  <c r="AK30" i="91"/>
  <c r="AJ30" i="91"/>
  <c r="AI30" i="91"/>
  <c r="AH30" i="91"/>
  <c r="S30" i="91"/>
  <c r="AS29" i="91"/>
  <c r="AR29" i="91"/>
  <c r="AQ29" i="91"/>
  <c r="AP29" i="91"/>
  <c r="AO29" i="91"/>
  <c r="AN29" i="91"/>
  <c r="AM29" i="91"/>
  <c r="AL29" i="91"/>
  <c r="AK29" i="91"/>
  <c r="AJ29" i="91"/>
  <c r="AI29" i="91"/>
  <c r="AH29" i="91"/>
  <c r="S29" i="91"/>
  <c r="AS28" i="91"/>
  <c r="AR28" i="91"/>
  <c r="AQ28" i="91"/>
  <c r="AP28" i="91"/>
  <c r="AO28" i="91"/>
  <c r="AN28" i="91"/>
  <c r="AM28" i="91"/>
  <c r="AL28" i="91"/>
  <c r="AK28" i="91"/>
  <c r="AJ28" i="91"/>
  <c r="AI28" i="91"/>
  <c r="AH28" i="91"/>
  <c r="S28" i="91"/>
  <c r="AS27" i="91"/>
  <c r="AR27" i="91"/>
  <c r="AQ27" i="91"/>
  <c r="AP27" i="91"/>
  <c r="AO27" i="91"/>
  <c r="AN27" i="91"/>
  <c r="AM27" i="91"/>
  <c r="AL27" i="91"/>
  <c r="AK27" i="91"/>
  <c r="AJ27" i="91"/>
  <c r="AI27" i="91"/>
  <c r="AH27" i="91"/>
  <c r="S27" i="91"/>
  <c r="AS26" i="91"/>
  <c r="AR26" i="91"/>
  <c r="AQ26" i="91"/>
  <c r="AP26" i="91"/>
  <c r="AO26" i="91"/>
  <c r="AN26" i="91"/>
  <c r="AM26" i="91"/>
  <c r="AL26" i="91"/>
  <c r="AK26" i="91"/>
  <c r="AJ26" i="91"/>
  <c r="AI26" i="91"/>
  <c r="AH26" i="91"/>
  <c r="S26" i="91"/>
  <c r="AS25" i="91"/>
  <c r="AR25" i="91"/>
  <c r="AQ25" i="91"/>
  <c r="AP25" i="91"/>
  <c r="AO25" i="91"/>
  <c r="AN25" i="91"/>
  <c r="AM25" i="91"/>
  <c r="AL25" i="91"/>
  <c r="AK25" i="91"/>
  <c r="AJ25" i="91"/>
  <c r="AI25" i="91"/>
  <c r="AH25" i="91"/>
  <c r="S25" i="91"/>
  <c r="AS24" i="91"/>
  <c r="AR24" i="91"/>
  <c r="AQ24" i="91"/>
  <c r="AP24" i="91"/>
  <c r="AO24" i="91"/>
  <c r="AN24" i="91"/>
  <c r="AM24" i="91"/>
  <c r="AL24" i="91"/>
  <c r="AK24" i="91"/>
  <c r="AJ24" i="91"/>
  <c r="AI24" i="91"/>
  <c r="AH24" i="91"/>
  <c r="S24" i="91"/>
  <c r="AS23" i="91"/>
  <c r="AR23" i="91"/>
  <c r="AQ23" i="91"/>
  <c r="AP23" i="91"/>
  <c r="AO23" i="91"/>
  <c r="AN23" i="91"/>
  <c r="AM23" i="91"/>
  <c r="AL23" i="91"/>
  <c r="AK23" i="91"/>
  <c r="AJ23" i="91"/>
  <c r="AI23" i="91"/>
  <c r="AH23" i="91"/>
  <c r="S23" i="91"/>
  <c r="AS22" i="91"/>
  <c r="AR22" i="91"/>
  <c r="AQ22" i="91"/>
  <c r="AP22" i="91"/>
  <c r="AO22" i="91"/>
  <c r="AN22" i="91"/>
  <c r="AM22" i="91"/>
  <c r="AL22" i="91"/>
  <c r="AK22" i="91"/>
  <c r="AJ22" i="91"/>
  <c r="AI22" i="91"/>
  <c r="AH22" i="91"/>
  <c r="S22" i="91"/>
  <c r="AS21" i="91"/>
  <c r="AR21" i="91"/>
  <c r="AQ21" i="91"/>
  <c r="AP21" i="91"/>
  <c r="AO21" i="91"/>
  <c r="AN21" i="91"/>
  <c r="AM21" i="91"/>
  <c r="AL21" i="91"/>
  <c r="AK21" i="91"/>
  <c r="AJ21" i="91"/>
  <c r="AI21" i="91"/>
  <c r="AH21" i="91"/>
  <c r="S21" i="91"/>
  <c r="AS20" i="91"/>
  <c r="AR20" i="91"/>
  <c r="AQ20" i="91"/>
  <c r="AP20" i="91"/>
  <c r="AO20" i="91"/>
  <c r="AN20" i="91"/>
  <c r="AM20" i="91"/>
  <c r="AL20" i="91"/>
  <c r="AK20" i="91"/>
  <c r="AJ20" i="91"/>
  <c r="AI20" i="91"/>
  <c r="AH20" i="91"/>
  <c r="S20" i="91"/>
  <c r="AS19" i="91"/>
  <c r="AR19" i="91"/>
  <c r="AQ19" i="91"/>
  <c r="AP19" i="91"/>
  <c r="AO19" i="91"/>
  <c r="AN19" i="91"/>
  <c r="AM19" i="91"/>
  <c r="AL19" i="91"/>
  <c r="AK19" i="91"/>
  <c r="AJ19" i="91"/>
  <c r="AI19" i="91"/>
  <c r="AH19" i="91"/>
  <c r="S19" i="91"/>
  <c r="AS18" i="91"/>
  <c r="AS13" i="91" s="1"/>
  <c r="AR18" i="91"/>
  <c r="AR14" i="91" s="1"/>
  <c r="AQ18" i="91"/>
  <c r="AQ15" i="91" s="1"/>
  <c r="AP18" i="91"/>
  <c r="AP12" i="91" s="1"/>
  <c r="AO18" i="91"/>
  <c r="AO17" i="91" s="1"/>
  <c r="AN18" i="91"/>
  <c r="AM18" i="91"/>
  <c r="AL18" i="91"/>
  <c r="AL16" i="91" s="1"/>
  <c r="AK18" i="91"/>
  <c r="AK13" i="91" s="1"/>
  <c r="AJ18" i="91"/>
  <c r="AJ14" i="91" s="1"/>
  <c r="AI18" i="91"/>
  <c r="AI15" i="91" s="1"/>
  <c r="AH18" i="91"/>
  <c r="AH12" i="91" s="1"/>
  <c r="S18" i="91"/>
  <c r="AQ17" i="91"/>
  <c r="AP17" i="91"/>
  <c r="AN17" i="91"/>
  <c r="AM17" i="91"/>
  <c r="AI17" i="91"/>
  <c r="AH17" i="91"/>
  <c r="S17" i="91"/>
  <c r="AR16" i="91"/>
  <c r="AN16" i="91"/>
  <c r="AM16" i="91"/>
  <c r="AJ16" i="91"/>
  <c r="S16" i="91"/>
  <c r="AR15" i="91"/>
  <c r="AP15" i="91"/>
  <c r="AO15" i="91"/>
  <c r="AN15" i="91"/>
  <c r="AM15" i="91"/>
  <c r="AJ15" i="91"/>
  <c r="AH15" i="91"/>
  <c r="S15" i="91"/>
  <c r="AP14" i="91"/>
  <c r="AO14" i="91"/>
  <c r="AN14" i="91"/>
  <c r="AM14" i="91"/>
  <c r="AH14" i="91"/>
  <c r="S14" i="91"/>
  <c r="AR13" i="91"/>
  <c r="AQ13" i="91"/>
  <c r="AP13" i="91"/>
  <c r="AN13" i="91"/>
  <c r="AM13" i="91"/>
  <c r="AL13" i="91"/>
  <c r="AJ13" i="91"/>
  <c r="AI13" i="91"/>
  <c r="AH13" i="91"/>
  <c r="S13" i="91"/>
  <c r="AR12" i="91"/>
  <c r="AQ12" i="91"/>
  <c r="AO12" i="91"/>
  <c r="AN12" i="91"/>
  <c r="AM12" i="91"/>
  <c r="AJ12" i="91"/>
  <c r="AI12" i="91"/>
  <c r="S12" i="91"/>
  <c r="AR11" i="91"/>
  <c r="AO11" i="91"/>
  <c r="AN11" i="91"/>
  <c r="AM11" i="91"/>
  <c r="AJ11" i="91"/>
  <c r="S11" i="91"/>
  <c r="AS10" i="91"/>
  <c r="AR10" i="91"/>
  <c r="AQ10" i="91"/>
  <c r="AP10" i="91"/>
  <c r="AO10" i="91"/>
  <c r="AN10" i="91"/>
  <c r="AM10" i="91"/>
  <c r="AL10" i="91"/>
  <c r="AK10" i="91"/>
  <c r="AJ10" i="91"/>
  <c r="AI10" i="91"/>
  <c r="AH10" i="91"/>
  <c r="S10" i="91"/>
  <c r="AR9" i="91"/>
  <c r="AQ9" i="91"/>
  <c r="AP9" i="91"/>
  <c r="AO9" i="91"/>
  <c r="AN9" i="91"/>
  <c r="AM9" i="91"/>
  <c r="AJ9" i="91"/>
  <c r="AI9" i="91"/>
  <c r="AH9" i="91"/>
  <c r="S9" i="91"/>
  <c r="AR8" i="91"/>
  <c r="AQ8" i="91"/>
  <c r="AN8" i="91"/>
  <c r="AM8" i="91"/>
  <c r="AJ8" i="91"/>
  <c r="AI8" i="91"/>
  <c r="S8" i="91"/>
  <c r="AR7" i="91"/>
  <c r="AP7" i="91"/>
  <c r="AO7" i="91"/>
  <c r="AN7" i="91"/>
  <c r="AM7" i="91"/>
  <c r="AJ7" i="91"/>
  <c r="AH7" i="91"/>
  <c r="S7" i="91"/>
  <c r="AR6" i="91"/>
  <c r="AP6" i="91"/>
  <c r="AO6" i="91"/>
  <c r="AN6" i="91"/>
  <c r="AM6" i="91"/>
  <c r="AJ6" i="91"/>
  <c r="AH6" i="91"/>
  <c r="S6" i="91"/>
  <c r="AR5" i="91"/>
  <c r="AQ5" i="91"/>
  <c r="AP5" i="91"/>
  <c r="AN5" i="91"/>
  <c r="AM5" i="91"/>
  <c r="AL5" i="91"/>
  <c r="AJ5" i="91"/>
  <c r="AI5" i="91"/>
  <c r="AH5" i="91"/>
  <c r="S5" i="91"/>
  <c r="AS4" i="91"/>
  <c r="AR4" i="91"/>
  <c r="AQ4" i="91"/>
  <c r="AP4" i="91"/>
  <c r="AO4" i="91"/>
  <c r="AN4" i="91"/>
  <c r="AM4" i="91"/>
  <c r="AL4" i="91"/>
  <c r="AK4" i="91"/>
  <c r="AJ4" i="91"/>
  <c r="AI4" i="91"/>
  <c r="AH4" i="91"/>
  <c r="S4" i="91"/>
  <c r="AS97" i="90"/>
  <c r="AR97" i="90"/>
  <c r="AQ97" i="90"/>
  <c r="AP97" i="90"/>
  <c r="AO97" i="90"/>
  <c r="AN97" i="90"/>
  <c r="AM97" i="90"/>
  <c r="AL97" i="90"/>
  <c r="AK97" i="90"/>
  <c r="AJ97" i="90"/>
  <c r="AI97" i="90"/>
  <c r="AH97" i="90"/>
  <c r="S97" i="90"/>
  <c r="AS96" i="90"/>
  <c r="AR96" i="90"/>
  <c r="AQ96" i="90"/>
  <c r="AP96" i="90"/>
  <c r="AO96" i="90"/>
  <c r="AN96" i="90"/>
  <c r="AM96" i="90"/>
  <c r="AL96" i="90"/>
  <c r="AK96" i="90"/>
  <c r="AJ96" i="90"/>
  <c r="AI96" i="90"/>
  <c r="AH96" i="90"/>
  <c r="S96" i="90"/>
  <c r="AS95" i="90"/>
  <c r="AR95" i="90"/>
  <c r="AQ95" i="90"/>
  <c r="AP95" i="90"/>
  <c r="AO95" i="90"/>
  <c r="AN95" i="90"/>
  <c r="AM95" i="90"/>
  <c r="AL95" i="90"/>
  <c r="AK95" i="90"/>
  <c r="AJ95" i="90"/>
  <c r="AI95" i="90"/>
  <c r="AH95" i="90"/>
  <c r="S95" i="90"/>
  <c r="AS94" i="90"/>
  <c r="AR94" i="90"/>
  <c r="AQ94" i="90"/>
  <c r="AP94" i="90"/>
  <c r="AO94" i="90"/>
  <c r="AN94" i="90"/>
  <c r="AM94" i="90"/>
  <c r="AL94" i="90"/>
  <c r="AK94" i="90"/>
  <c r="AJ94" i="90"/>
  <c r="AI94" i="90"/>
  <c r="AH94" i="90"/>
  <c r="S94" i="90"/>
  <c r="AS93" i="90"/>
  <c r="AR93" i="90"/>
  <c r="AQ93" i="90"/>
  <c r="AP93" i="90"/>
  <c r="AO93" i="90"/>
  <c r="AN93" i="90"/>
  <c r="AM93" i="90"/>
  <c r="AL93" i="90"/>
  <c r="AK93" i="90"/>
  <c r="AJ93" i="90"/>
  <c r="AI93" i="90"/>
  <c r="AH93" i="90"/>
  <c r="S93" i="90"/>
  <c r="AS92" i="90"/>
  <c r="AR92" i="90"/>
  <c r="AQ92" i="90"/>
  <c r="AP92" i="90"/>
  <c r="AO92" i="90"/>
  <c r="AN92" i="90"/>
  <c r="AM92" i="90"/>
  <c r="AL92" i="90"/>
  <c r="AK92" i="90"/>
  <c r="AJ92" i="90"/>
  <c r="AI92" i="90"/>
  <c r="AH92" i="90"/>
  <c r="S92" i="90"/>
  <c r="AS91" i="90"/>
  <c r="AR91" i="90"/>
  <c r="AQ91" i="90"/>
  <c r="AP91" i="90"/>
  <c r="AO91" i="90"/>
  <c r="AN91" i="90"/>
  <c r="AM91" i="90"/>
  <c r="AL91" i="90"/>
  <c r="AK91" i="90"/>
  <c r="AJ91" i="90"/>
  <c r="AI91" i="90"/>
  <c r="AH91" i="90"/>
  <c r="S91" i="90"/>
  <c r="AS90" i="90"/>
  <c r="AR90" i="90"/>
  <c r="AQ90" i="90"/>
  <c r="AP90" i="90"/>
  <c r="AO90" i="90"/>
  <c r="AN90" i="90"/>
  <c r="AM90" i="90"/>
  <c r="AL90" i="90"/>
  <c r="AK90" i="90"/>
  <c r="AJ90" i="90"/>
  <c r="AI90" i="90"/>
  <c r="AH90" i="90"/>
  <c r="S90" i="90"/>
  <c r="AS89" i="90"/>
  <c r="AR89" i="90"/>
  <c r="AQ89" i="90"/>
  <c r="AP89" i="90"/>
  <c r="AO89" i="90"/>
  <c r="AN89" i="90"/>
  <c r="AM89" i="90"/>
  <c r="AL89" i="90"/>
  <c r="AK89" i="90"/>
  <c r="AJ89" i="90"/>
  <c r="AI89" i="90"/>
  <c r="AH89" i="90"/>
  <c r="S89" i="90"/>
  <c r="AS88" i="90"/>
  <c r="AR88" i="90"/>
  <c r="AQ88" i="90"/>
  <c r="AP88" i="90"/>
  <c r="AO88" i="90"/>
  <c r="AN88" i="90"/>
  <c r="AM88" i="90"/>
  <c r="AL88" i="90"/>
  <c r="AK88" i="90"/>
  <c r="AJ88" i="90"/>
  <c r="AI88" i="90"/>
  <c r="AH88" i="90"/>
  <c r="S88" i="90"/>
  <c r="AS87" i="90"/>
  <c r="AR87" i="90"/>
  <c r="AQ87" i="90"/>
  <c r="AP87" i="90"/>
  <c r="AO87" i="90"/>
  <c r="AN87" i="90"/>
  <c r="AM87" i="90"/>
  <c r="AL87" i="90"/>
  <c r="AK87" i="90"/>
  <c r="AJ87" i="90"/>
  <c r="AI87" i="90"/>
  <c r="AH87" i="90"/>
  <c r="S87" i="90"/>
  <c r="AS86" i="90"/>
  <c r="AR86" i="90"/>
  <c r="AQ86" i="90"/>
  <c r="AP86" i="90"/>
  <c r="AO86" i="90"/>
  <c r="AN86" i="90"/>
  <c r="AM86" i="90"/>
  <c r="AL86" i="90"/>
  <c r="AK86" i="90"/>
  <c r="AJ86" i="90"/>
  <c r="AI86" i="90"/>
  <c r="AH86" i="90"/>
  <c r="S86" i="90"/>
  <c r="AS85" i="90"/>
  <c r="AR85" i="90"/>
  <c r="AQ85" i="90"/>
  <c r="AP85" i="90"/>
  <c r="AO85" i="90"/>
  <c r="AN85" i="90"/>
  <c r="AM85" i="90"/>
  <c r="AL85" i="90"/>
  <c r="AK85" i="90"/>
  <c r="AJ85" i="90"/>
  <c r="AI85" i="90"/>
  <c r="AH85" i="90"/>
  <c r="S85" i="90"/>
  <c r="AS84" i="90"/>
  <c r="AR84" i="90"/>
  <c r="AQ84" i="90"/>
  <c r="AP84" i="90"/>
  <c r="AO84" i="90"/>
  <c r="AN84" i="90"/>
  <c r="AM84" i="90"/>
  <c r="AL84" i="90"/>
  <c r="AK84" i="90"/>
  <c r="AJ84" i="90"/>
  <c r="AI84" i="90"/>
  <c r="AH84" i="90"/>
  <c r="S84" i="90"/>
  <c r="AS83" i="90"/>
  <c r="AR83" i="90"/>
  <c r="AQ83" i="90"/>
  <c r="AP83" i="90"/>
  <c r="AO83" i="90"/>
  <c r="AN83" i="90"/>
  <c r="AM83" i="90"/>
  <c r="AL83" i="90"/>
  <c r="AK83" i="90"/>
  <c r="AJ83" i="90"/>
  <c r="AI83" i="90"/>
  <c r="AH83" i="90"/>
  <c r="S83" i="90"/>
  <c r="AS82" i="90"/>
  <c r="AR82" i="90"/>
  <c r="AQ82" i="90"/>
  <c r="AP82" i="90"/>
  <c r="AO82" i="90"/>
  <c r="AN82" i="90"/>
  <c r="AM82" i="90"/>
  <c r="AL82" i="90"/>
  <c r="AK82" i="90"/>
  <c r="AJ82" i="90"/>
  <c r="AI82" i="90"/>
  <c r="AH82" i="90"/>
  <c r="S82" i="90"/>
  <c r="AS81" i="90"/>
  <c r="AR81" i="90"/>
  <c r="AQ81" i="90"/>
  <c r="AP81" i="90"/>
  <c r="AO81" i="90"/>
  <c r="AN81" i="90"/>
  <c r="AM81" i="90"/>
  <c r="AL81" i="90"/>
  <c r="AK81" i="90"/>
  <c r="AJ81" i="90"/>
  <c r="AI81" i="90"/>
  <c r="AH81" i="90"/>
  <c r="S81" i="90"/>
  <c r="AS80" i="90"/>
  <c r="AR80" i="90"/>
  <c r="AQ80" i="90"/>
  <c r="AP80" i="90"/>
  <c r="AO80" i="90"/>
  <c r="AN80" i="90"/>
  <c r="AM80" i="90"/>
  <c r="AL80" i="90"/>
  <c r="AK80" i="90"/>
  <c r="AJ80" i="90"/>
  <c r="AI80" i="90"/>
  <c r="AH80" i="90"/>
  <c r="S80" i="90"/>
  <c r="AS79" i="90"/>
  <c r="AR79" i="90"/>
  <c r="AQ79" i="90"/>
  <c r="AP79" i="90"/>
  <c r="AO79" i="90"/>
  <c r="AN79" i="90"/>
  <c r="AM79" i="90"/>
  <c r="AL79" i="90"/>
  <c r="AK79" i="90"/>
  <c r="AJ79" i="90"/>
  <c r="AI79" i="90"/>
  <c r="AH79" i="90"/>
  <c r="S79" i="90"/>
  <c r="AS78" i="90"/>
  <c r="AR78" i="90"/>
  <c r="AQ78" i="90"/>
  <c r="AP78" i="90"/>
  <c r="AO78" i="90"/>
  <c r="AN78" i="90"/>
  <c r="AM78" i="90"/>
  <c r="AL78" i="90"/>
  <c r="AK78" i="90"/>
  <c r="AJ78" i="90"/>
  <c r="AI78" i="90"/>
  <c r="AH78" i="90"/>
  <c r="S78" i="90"/>
  <c r="AS77" i="90"/>
  <c r="AR77" i="90"/>
  <c r="AQ77" i="90"/>
  <c r="AP77" i="90"/>
  <c r="AO77" i="90"/>
  <c r="AN77" i="90"/>
  <c r="AM77" i="90"/>
  <c r="AL77" i="90"/>
  <c r="AK77" i="90"/>
  <c r="AJ77" i="90"/>
  <c r="AI77" i="90"/>
  <c r="AH77" i="90"/>
  <c r="S77" i="90"/>
  <c r="AS76" i="90"/>
  <c r="AR76" i="90"/>
  <c r="AQ76" i="90"/>
  <c r="AP76" i="90"/>
  <c r="AO76" i="90"/>
  <c r="AN76" i="90"/>
  <c r="AM76" i="90"/>
  <c r="AL76" i="90"/>
  <c r="AK76" i="90"/>
  <c r="AJ76" i="90"/>
  <c r="AI76" i="90"/>
  <c r="AH76" i="90"/>
  <c r="S76" i="90"/>
  <c r="AS75" i="90"/>
  <c r="AR75" i="90"/>
  <c r="AQ75" i="90"/>
  <c r="AP75" i="90"/>
  <c r="AO75" i="90"/>
  <c r="AN75" i="90"/>
  <c r="AM75" i="90"/>
  <c r="AL75" i="90"/>
  <c r="AK75" i="90"/>
  <c r="AJ75" i="90"/>
  <c r="AI75" i="90"/>
  <c r="AH75" i="90"/>
  <c r="S75" i="90"/>
  <c r="AS74" i="90"/>
  <c r="AR74" i="90"/>
  <c r="AQ74" i="90"/>
  <c r="AP74" i="90"/>
  <c r="AO74" i="90"/>
  <c r="AN74" i="90"/>
  <c r="AM74" i="90"/>
  <c r="AL74" i="90"/>
  <c r="AK74" i="90"/>
  <c r="AJ74" i="90"/>
  <c r="AI74" i="90"/>
  <c r="AH74" i="90"/>
  <c r="S74" i="90"/>
  <c r="AS73" i="90"/>
  <c r="AR73" i="90"/>
  <c r="AQ73" i="90"/>
  <c r="AP73" i="90"/>
  <c r="AO73" i="90"/>
  <c r="AN73" i="90"/>
  <c r="AM73" i="90"/>
  <c r="AL73" i="90"/>
  <c r="AK73" i="90"/>
  <c r="AJ73" i="90"/>
  <c r="AI73" i="90"/>
  <c r="AH73" i="90"/>
  <c r="S73" i="90"/>
  <c r="AS72" i="90"/>
  <c r="AR72" i="90"/>
  <c r="AQ72" i="90"/>
  <c r="AP72" i="90"/>
  <c r="AO72" i="90"/>
  <c r="AN72" i="90"/>
  <c r="AM72" i="90"/>
  <c r="AL72" i="90"/>
  <c r="AK72" i="90"/>
  <c r="AJ72" i="90"/>
  <c r="AI72" i="90"/>
  <c r="AH72" i="90"/>
  <c r="S72" i="90"/>
  <c r="AS71" i="90"/>
  <c r="AR71" i="90"/>
  <c r="AQ71" i="90"/>
  <c r="AP71" i="90"/>
  <c r="AO71" i="90"/>
  <c r="AN71" i="90"/>
  <c r="AM71" i="90"/>
  <c r="AL71" i="90"/>
  <c r="AK71" i="90"/>
  <c r="AJ71" i="90"/>
  <c r="AI71" i="90"/>
  <c r="AH71" i="90"/>
  <c r="S71" i="90"/>
  <c r="AS70" i="90"/>
  <c r="AR70" i="90"/>
  <c r="AQ70" i="90"/>
  <c r="AP70" i="90"/>
  <c r="AO70" i="90"/>
  <c r="AN70" i="90"/>
  <c r="AM70" i="90"/>
  <c r="AL70" i="90"/>
  <c r="AK70" i="90"/>
  <c r="AJ70" i="90"/>
  <c r="AI70" i="90"/>
  <c r="AH70" i="90"/>
  <c r="S70" i="90"/>
  <c r="AS69" i="90"/>
  <c r="AR69" i="90"/>
  <c r="AQ69" i="90"/>
  <c r="AP69" i="90"/>
  <c r="AO69" i="90"/>
  <c r="AN69" i="90"/>
  <c r="AM69" i="90"/>
  <c r="AL69" i="90"/>
  <c r="AK69" i="90"/>
  <c r="AJ69" i="90"/>
  <c r="AI69" i="90"/>
  <c r="AH69" i="90"/>
  <c r="S69" i="90"/>
  <c r="AS68" i="90"/>
  <c r="AR68" i="90"/>
  <c r="AQ68" i="90"/>
  <c r="AP68" i="90"/>
  <c r="AO68" i="90"/>
  <c r="AN68" i="90"/>
  <c r="AM68" i="90"/>
  <c r="AL68" i="90"/>
  <c r="AK68" i="90"/>
  <c r="AJ68" i="90"/>
  <c r="AI68" i="90"/>
  <c r="AH68" i="90"/>
  <c r="S68" i="90"/>
  <c r="AS67" i="90"/>
  <c r="AR67" i="90"/>
  <c r="AQ67" i="90"/>
  <c r="AP67" i="90"/>
  <c r="AO67" i="90"/>
  <c r="AN67" i="90"/>
  <c r="AM67" i="90"/>
  <c r="AL67" i="90"/>
  <c r="AK67" i="90"/>
  <c r="AJ67" i="90"/>
  <c r="AI67" i="90"/>
  <c r="AH67" i="90"/>
  <c r="S67" i="90"/>
  <c r="AS66" i="90"/>
  <c r="AR66" i="90"/>
  <c r="AQ66" i="90"/>
  <c r="AP66" i="90"/>
  <c r="AO66" i="90"/>
  <c r="AN66" i="90"/>
  <c r="AM66" i="90"/>
  <c r="AL66" i="90"/>
  <c r="AK66" i="90"/>
  <c r="AJ66" i="90"/>
  <c r="AI66" i="90"/>
  <c r="AH66" i="90"/>
  <c r="S66" i="90"/>
  <c r="AS65" i="90"/>
  <c r="AR65" i="90"/>
  <c r="AQ65" i="90"/>
  <c r="AP65" i="90"/>
  <c r="AO65" i="90"/>
  <c r="AN65" i="90"/>
  <c r="AM65" i="90"/>
  <c r="AL65" i="90"/>
  <c r="AK65" i="90"/>
  <c r="AJ65" i="90"/>
  <c r="AI65" i="90"/>
  <c r="AH65" i="90"/>
  <c r="S65" i="90"/>
  <c r="AS64" i="90"/>
  <c r="AR64" i="90"/>
  <c r="AQ64" i="90"/>
  <c r="AP64" i="90"/>
  <c r="AO64" i="90"/>
  <c r="AN64" i="90"/>
  <c r="AM64" i="90"/>
  <c r="AL64" i="90"/>
  <c r="AK64" i="90"/>
  <c r="AJ64" i="90"/>
  <c r="AI64" i="90"/>
  <c r="AH64" i="90"/>
  <c r="S64" i="90"/>
  <c r="AS63" i="90"/>
  <c r="AR63" i="90"/>
  <c r="AQ63" i="90"/>
  <c r="AP63" i="90"/>
  <c r="AO63" i="90"/>
  <c r="AN63" i="90"/>
  <c r="AM63" i="90"/>
  <c r="AL63" i="90"/>
  <c r="AK63" i="90"/>
  <c r="AJ63" i="90"/>
  <c r="AI63" i="90"/>
  <c r="AH63" i="90"/>
  <c r="S63" i="90"/>
  <c r="AS62" i="90"/>
  <c r="AR62" i="90"/>
  <c r="AQ62" i="90"/>
  <c r="AP62" i="90"/>
  <c r="AO62" i="90"/>
  <c r="AN62" i="90"/>
  <c r="AM62" i="90"/>
  <c r="AL62" i="90"/>
  <c r="AK62" i="90"/>
  <c r="AJ62" i="90"/>
  <c r="AI62" i="90"/>
  <c r="AH62" i="90"/>
  <c r="S62" i="90"/>
  <c r="AS61" i="90"/>
  <c r="AR61" i="90"/>
  <c r="AQ61" i="90"/>
  <c r="AP61" i="90"/>
  <c r="AO61" i="90"/>
  <c r="AN61" i="90"/>
  <c r="AM61" i="90"/>
  <c r="AL61" i="90"/>
  <c r="AK61" i="90"/>
  <c r="AJ61" i="90"/>
  <c r="AI61" i="90"/>
  <c r="AH61" i="90"/>
  <c r="S61" i="90"/>
  <c r="AS60" i="90"/>
  <c r="AR60" i="90"/>
  <c r="AQ60" i="90"/>
  <c r="AP60" i="90"/>
  <c r="AO60" i="90"/>
  <c r="AN60" i="90"/>
  <c r="AM60" i="90"/>
  <c r="AL60" i="90"/>
  <c r="AK60" i="90"/>
  <c r="AJ60" i="90"/>
  <c r="AI60" i="90"/>
  <c r="AH60" i="90"/>
  <c r="S60" i="90"/>
  <c r="AS59" i="90"/>
  <c r="AR59" i="90"/>
  <c r="AQ59" i="90"/>
  <c r="AP59" i="90"/>
  <c r="AO59" i="90"/>
  <c r="AN59" i="90"/>
  <c r="AM59" i="90"/>
  <c r="AL59" i="90"/>
  <c r="AK59" i="90"/>
  <c r="AJ59" i="90"/>
  <c r="AI59" i="90"/>
  <c r="AH59" i="90"/>
  <c r="S59" i="90"/>
  <c r="AS58" i="90"/>
  <c r="AR58" i="90"/>
  <c r="AQ58" i="90"/>
  <c r="AP58" i="90"/>
  <c r="AO58" i="90"/>
  <c r="AN58" i="90"/>
  <c r="AM58" i="90"/>
  <c r="AL58" i="90"/>
  <c r="AK58" i="90"/>
  <c r="AJ58" i="90"/>
  <c r="AI58" i="90"/>
  <c r="AH58" i="90"/>
  <c r="S58" i="90"/>
  <c r="AS57" i="90"/>
  <c r="AR57" i="90"/>
  <c r="AQ57" i="90"/>
  <c r="AP57" i="90"/>
  <c r="AO57" i="90"/>
  <c r="AN57" i="90"/>
  <c r="AM57" i="90"/>
  <c r="AL57" i="90"/>
  <c r="AK57" i="90"/>
  <c r="AJ57" i="90"/>
  <c r="AI57" i="90"/>
  <c r="AH57" i="90"/>
  <c r="S57" i="90"/>
  <c r="AS56" i="90"/>
  <c r="AR56" i="90"/>
  <c r="AQ56" i="90"/>
  <c r="AP56" i="90"/>
  <c r="AO56" i="90"/>
  <c r="AN56" i="90"/>
  <c r="AM56" i="90"/>
  <c r="AL56" i="90"/>
  <c r="AK56" i="90"/>
  <c r="AJ56" i="90"/>
  <c r="AI56" i="90"/>
  <c r="AH56" i="90"/>
  <c r="S56" i="90"/>
  <c r="AS55" i="90"/>
  <c r="AR55" i="90"/>
  <c r="AQ55" i="90"/>
  <c r="AP55" i="90"/>
  <c r="AO55" i="90"/>
  <c r="AN55" i="90"/>
  <c r="AM55" i="90"/>
  <c r="AL55" i="90"/>
  <c r="AK55" i="90"/>
  <c r="AJ55" i="90"/>
  <c r="AI55" i="90"/>
  <c r="AH55" i="90"/>
  <c r="S55" i="90"/>
  <c r="AS54" i="90"/>
  <c r="AR54" i="90"/>
  <c r="AQ54" i="90"/>
  <c r="AP54" i="90"/>
  <c r="AO54" i="90"/>
  <c r="AN54" i="90"/>
  <c r="AM54" i="90"/>
  <c r="AL54" i="90"/>
  <c r="AK54" i="90"/>
  <c r="AJ54" i="90"/>
  <c r="AI54" i="90"/>
  <c r="AH54" i="90"/>
  <c r="S54" i="90"/>
  <c r="AS53" i="90"/>
  <c r="AR53" i="90"/>
  <c r="AQ53" i="90"/>
  <c r="AP53" i="90"/>
  <c r="AO53" i="90"/>
  <c r="AN53" i="90"/>
  <c r="AM53" i="90"/>
  <c r="AL53" i="90"/>
  <c r="AK53" i="90"/>
  <c r="AJ53" i="90"/>
  <c r="AI53" i="90"/>
  <c r="AH53" i="90"/>
  <c r="S53" i="90"/>
  <c r="AS52" i="90"/>
  <c r="AR52" i="90"/>
  <c r="AQ52" i="90"/>
  <c r="AP52" i="90"/>
  <c r="AO52" i="90"/>
  <c r="AN52" i="90"/>
  <c r="AM52" i="90"/>
  <c r="AL52" i="90"/>
  <c r="AK52" i="90"/>
  <c r="AJ52" i="90"/>
  <c r="AI52" i="90"/>
  <c r="AH52" i="90"/>
  <c r="S52" i="90"/>
  <c r="AS51" i="90"/>
  <c r="AR51" i="90"/>
  <c r="AQ51" i="90"/>
  <c r="AP51" i="90"/>
  <c r="AO51" i="90"/>
  <c r="AN51" i="90"/>
  <c r="AM51" i="90"/>
  <c r="AL51" i="90"/>
  <c r="AK51" i="90"/>
  <c r="AJ51" i="90"/>
  <c r="AI51" i="90"/>
  <c r="AH51" i="90"/>
  <c r="S51" i="90"/>
  <c r="AS50" i="90"/>
  <c r="AR50" i="90"/>
  <c r="AQ50" i="90"/>
  <c r="AP50" i="90"/>
  <c r="AO50" i="90"/>
  <c r="AN50" i="90"/>
  <c r="AM50" i="90"/>
  <c r="AL50" i="90"/>
  <c r="AK50" i="90"/>
  <c r="AJ50" i="90"/>
  <c r="AI50" i="90"/>
  <c r="AH50" i="90"/>
  <c r="S50" i="90"/>
  <c r="AS49" i="90"/>
  <c r="AR49" i="90"/>
  <c r="AQ49" i="90"/>
  <c r="AP49" i="90"/>
  <c r="AO49" i="90"/>
  <c r="AN49" i="90"/>
  <c r="AM49" i="90"/>
  <c r="AL49" i="90"/>
  <c r="AK49" i="90"/>
  <c r="AJ49" i="90"/>
  <c r="AI49" i="90"/>
  <c r="AH49" i="90"/>
  <c r="S49" i="90"/>
  <c r="AS48" i="90"/>
  <c r="AR48" i="90"/>
  <c r="AQ48" i="90"/>
  <c r="AP48" i="90"/>
  <c r="AO48" i="90"/>
  <c r="AN48" i="90"/>
  <c r="AM48" i="90"/>
  <c r="AL48" i="90"/>
  <c r="AK48" i="90"/>
  <c r="AJ48" i="90"/>
  <c r="AI48" i="90"/>
  <c r="AH48" i="90"/>
  <c r="S48" i="90"/>
  <c r="AS47" i="90"/>
  <c r="AR47" i="90"/>
  <c r="AQ47" i="90"/>
  <c r="AP47" i="90"/>
  <c r="AO47" i="90"/>
  <c r="AN47" i="90"/>
  <c r="AM47" i="90"/>
  <c r="AL47" i="90"/>
  <c r="AK47" i="90"/>
  <c r="AJ47" i="90"/>
  <c r="AI47" i="90"/>
  <c r="AH47" i="90"/>
  <c r="S47" i="90"/>
  <c r="AS46" i="90"/>
  <c r="AR46" i="90"/>
  <c r="AQ46" i="90"/>
  <c r="AP46" i="90"/>
  <c r="AO46" i="90"/>
  <c r="AN46" i="90"/>
  <c r="AM46" i="90"/>
  <c r="AL46" i="90"/>
  <c r="AK46" i="90"/>
  <c r="AJ46" i="90"/>
  <c r="AI46" i="90"/>
  <c r="AH46" i="90"/>
  <c r="S46" i="90"/>
  <c r="AS45" i="90"/>
  <c r="AR45" i="90"/>
  <c r="AQ45" i="90"/>
  <c r="AP45" i="90"/>
  <c r="AO45" i="90"/>
  <c r="AN45" i="90"/>
  <c r="AM45" i="90"/>
  <c r="AL45" i="90"/>
  <c r="AK45" i="90"/>
  <c r="AJ45" i="90"/>
  <c r="AI45" i="90"/>
  <c r="AH45" i="90"/>
  <c r="S45" i="90"/>
  <c r="AS44" i="90"/>
  <c r="AR44" i="90"/>
  <c r="AQ44" i="90"/>
  <c r="AP44" i="90"/>
  <c r="AO44" i="90"/>
  <c r="AN44" i="90"/>
  <c r="AM44" i="90"/>
  <c r="AL44" i="90"/>
  <c r="AK44" i="90"/>
  <c r="AJ44" i="90"/>
  <c r="AI44" i="90"/>
  <c r="AH44" i="90"/>
  <c r="S44" i="90"/>
  <c r="AS43" i="90"/>
  <c r="AR43" i="90"/>
  <c r="AQ43" i="90"/>
  <c r="AP43" i="90"/>
  <c r="AO43" i="90"/>
  <c r="AN43" i="90"/>
  <c r="AM43" i="90"/>
  <c r="AL43" i="90"/>
  <c r="AK43" i="90"/>
  <c r="AJ43" i="90"/>
  <c r="AI43" i="90"/>
  <c r="AH43" i="90"/>
  <c r="S43" i="90"/>
  <c r="AS42" i="90"/>
  <c r="AR42" i="90"/>
  <c r="AQ42" i="90"/>
  <c r="AP42" i="90"/>
  <c r="AO42" i="90"/>
  <c r="AN42" i="90"/>
  <c r="AM42" i="90"/>
  <c r="AL42" i="90"/>
  <c r="AK42" i="90"/>
  <c r="AJ42" i="90"/>
  <c r="AI42" i="90"/>
  <c r="AH42" i="90"/>
  <c r="S42" i="90"/>
  <c r="AS41" i="90"/>
  <c r="AR41" i="90"/>
  <c r="AQ41" i="90"/>
  <c r="AP41" i="90"/>
  <c r="AO41" i="90"/>
  <c r="AN41" i="90"/>
  <c r="AM41" i="90"/>
  <c r="AL41" i="90"/>
  <c r="AK41" i="90"/>
  <c r="AJ41" i="90"/>
  <c r="AI41" i="90"/>
  <c r="AH41" i="90"/>
  <c r="S41" i="90"/>
  <c r="AS40" i="90"/>
  <c r="AR40" i="90"/>
  <c r="AQ40" i="90"/>
  <c r="AP40" i="90"/>
  <c r="AO40" i="90"/>
  <c r="AN40" i="90"/>
  <c r="AM40" i="90"/>
  <c r="AL40" i="90"/>
  <c r="AK40" i="90"/>
  <c r="AJ40" i="90"/>
  <c r="AI40" i="90"/>
  <c r="AH40" i="90"/>
  <c r="S40" i="90"/>
  <c r="AS39" i="90"/>
  <c r="AR39" i="90"/>
  <c r="AQ39" i="90"/>
  <c r="AP39" i="90"/>
  <c r="AO39" i="90"/>
  <c r="AN39" i="90"/>
  <c r="AM39" i="90"/>
  <c r="AL39" i="90"/>
  <c r="AK39" i="90"/>
  <c r="AJ39" i="90"/>
  <c r="AI39" i="90"/>
  <c r="AH39" i="90"/>
  <c r="S39" i="90"/>
  <c r="AS38" i="90"/>
  <c r="AR38" i="90"/>
  <c r="AQ38" i="90"/>
  <c r="AP38" i="90"/>
  <c r="AO38" i="90"/>
  <c r="AN38" i="90"/>
  <c r="AM38" i="90"/>
  <c r="AL38" i="90"/>
  <c r="AK38" i="90"/>
  <c r="AJ38" i="90"/>
  <c r="AI38" i="90"/>
  <c r="AH38" i="90"/>
  <c r="S38" i="90"/>
  <c r="AS37" i="90"/>
  <c r="AR37" i="90"/>
  <c r="AQ37" i="90"/>
  <c r="AP37" i="90"/>
  <c r="AO37" i="90"/>
  <c r="AN37" i="90"/>
  <c r="AM37" i="90"/>
  <c r="AL37" i="90"/>
  <c r="AK37" i="90"/>
  <c r="AJ37" i="90"/>
  <c r="AI37" i="90"/>
  <c r="AH37" i="90"/>
  <c r="S37" i="90"/>
  <c r="AS36" i="90"/>
  <c r="AR36" i="90"/>
  <c r="AQ36" i="90"/>
  <c r="AP36" i="90"/>
  <c r="AO36" i="90"/>
  <c r="AN36" i="90"/>
  <c r="AM36" i="90"/>
  <c r="AL36" i="90"/>
  <c r="AK36" i="90"/>
  <c r="AJ36" i="90"/>
  <c r="AI36" i="90"/>
  <c r="AH36" i="90"/>
  <c r="S36" i="90"/>
  <c r="AS35" i="90"/>
  <c r="AR35" i="90"/>
  <c r="AQ35" i="90"/>
  <c r="AP35" i="90"/>
  <c r="AO35" i="90"/>
  <c r="AN35" i="90"/>
  <c r="AM35" i="90"/>
  <c r="AL35" i="90"/>
  <c r="AK35" i="90"/>
  <c r="AJ35" i="90"/>
  <c r="AI35" i="90"/>
  <c r="AH35" i="90"/>
  <c r="S35" i="90"/>
  <c r="AS34" i="90"/>
  <c r="AR34" i="90"/>
  <c r="AQ34" i="90"/>
  <c r="AP34" i="90"/>
  <c r="AO34" i="90"/>
  <c r="AN34" i="90"/>
  <c r="AM34" i="90"/>
  <c r="AL34" i="90"/>
  <c r="AK34" i="90"/>
  <c r="AJ34" i="90"/>
  <c r="AI34" i="90"/>
  <c r="AH34" i="90"/>
  <c r="S34" i="90"/>
  <c r="AS33" i="90"/>
  <c r="AR33" i="90"/>
  <c r="AQ33" i="90"/>
  <c r="AP33" i="90"/>
  <c r="AO33" i="90"/>
  <c r="AN33" i="90"/>
  <c r="AM33" i="90"/>
  <c r="AL33" i="90"/>
  <c r="AK33" i="90"/>
  <c r="AJ33" i="90"/>
  <c r="AI33" i="90"/>
  <c r="AH33" i="90"/>
  <c r="S33" i="90"/>
  <c r="AS32" i="90"/>
  <c r="AR32" i="90"/>
  <c r="AQ32" i="90"/>
  <c r="AP32" i="90"/>
  <c r="AO32" i="90"/>
  <c r="AN32" i="90"/>
  <c r="AM32" i="90"/>
  <c r="AL32" i="90"/>
  <c r="AK32" i="90"/>
  <c r="AJ32" i="90"/>
  <c r="AI32" i="90"/>
  <c r="AH32" i="90"/>
  <c r="S32" i="90"/>
  <c r="AS31" i="90"/>
  <c r="AR31" i="90"/>
  <c r="AQ31" i="90"/>
  <c r="AP31" i="90"/>
  <c r="AO31" i="90"/>
  <c r="AN31" i="90"/>
  <c r="AM31" i="90"/>
  <c r="AL31" i="90"/>
  <c r="AK31" i="90"/>
  <c r="AJ31" i="90"/>
  <c r="AI31" i="90"/>
  <c r="AH31" i="90"/>
  <c r="S31" i="90"/>
  <c r="AS30" i="90"/>
  <c r="AR30" i="90"/>
  <c r="AQ30" i="90"/>
  <c r="AP30" i="90"/>
  <c r="AO30" i="90"/>
  <c r="AN30" i="90"/>
  <c r="AM30" i="90"/>
  <c r="AL30" i="90"/>
  <c r="AK30" i="90"/>
  <c r="AJ30" i="90"/>
  <c r="AI30" i="90"/>
  <c r="AH30" i="90"/>
  <c r="S30" i="90"/>
  <c r="AS29" i="90"/>
  <c r="AR29" i="90"/>
  <c r="AQ29" i="90"/>
  <c r="AP29" i="90"/>
  <c r="AO29" i="90"/>
  <c r="AN29" i="90"/>
  <c r="AM29" i="90"/>
  <c r="AL29" i="90"/>
  <c r="AK29" i="90"/>
  <c r="AJ29" i="90"/>
  <c r="AI29" i="90"/>
  <c r="AH29" i="90"/>
  <c r="S29" i="90"/>
  <c r="AS28" i="90"/>
  <c r="AR28" i="90"/>
  <c r="AQ28" i="90"/>
  <c r="AP28" i="90"/>
  <c r="AO28" i="90"/>
  <c r="AN28" i="90"/>
  <c r="AM28" i="90"/>
  <c r="AL28" i="90"/>
  <c r="AK28" i="90"/>
  <c r="AJ28" i="90"/>
  <c r="AI28" i="90"/>
  <c r="AH28" i="90"/>
  <c r="S28" i="90"/>
  <c r="AS27" i="90"/>
  <c r="AR27" i="90"/>
  <c r="AQ27" i="90"/>
  <c r="AP27" i="90"/>
  <c r="AO27" i="90"/>
  <c r="AN27" i="90"/>
  <c r="AM27" i="90"/>
  <c r="AL27" i="90"/>
  <c r="AK27" i="90"/>
  <c r="AJ27" i="90"/>
  <c r="AI27" i="90"/>
  <c r="AH27" i="90"/>
  <c r="S27" i="90"/>
  <c r="AS26" i="90"/>
  <c r="AR26" i="90"/>
  <c r="AQ26" i="90"/>
  <c r="AP26" i="90"/>
  <c r="AO26" i="90"/>
  <c r="AN26" i="90"/>
  <c r="AM26" i="90"/>
  <c r="AL26" i="90"/>
  <c r="AK26" i="90"/>
  <c r="AJ26" i="90"/>
  <c r="AI26" i="90"/>
  <c r="AH26" i="90"/>
  <c r="S26" i="90"/>
  <c r="AS25" i="90"/>
  <c r="AR25" i="90"/>
  <c r="AQ25" i="90"/>
  <c r="AP25" i="90"/>
  <c r="AO25" i="90"/>
  <c r="AN25" i="90"/>
  <c r="AM25" i="90"/>
  <c r="AL25" i="90"/>
  <c r="AK25" i="90"/>
  <c r="AJ25" i="90"/>
  <c r="AI25" i="90"/>
  <c r="AH25" i="90"/>
  <c r="S25" i="90"/>
  <c r="AS24" i="90"/>
  <c r="AR24" i="90"/>
  <c r="AQ24" i="90"/>
  <c r="AP24" i="90"/>
  <c r="AO24" i="90"/>
  <c r="AN24" i="90"/>
  <c r="AM24" i="90"/>
  <c r="AL24" i="90"/>
  <c r="AK24" i="90"/>
  <c r="AJ24" i="90"/>
  <c r="AI24" i="90"/>
  <c r="AH24" i="90"/>
  <c r="S24" i="90"/>
  <c r="AS23" i="90"/>
  <c r="AR23" i="90"/>
  <c r="AQ23" i="90"/>
  <c r="AP23" i="90"/>
  <c r="AO23" i="90"/>
  <c r="AN23" i="90"/>
  <c r="AM23" i="90"/>
  <c r="AL23" i="90"/>
  <c r="AK23" i="90"/>
  <c r="AJ23" i="90"/>
  <c r="AI23" i="90"/>
  <c r="AH23" i="90"/>
  <c r="S23" i="90"/>
  <c r="AS22" i="90"/>
  <c r="AR22" i="90"/>
  <c r="AQ22" i="90"/>
  <c r="AP22" i="90"/>
  <c r="AO22" i="90"/>
  <c r="AN22" i="90"/>
  <c r="AM22" i="90"/>
  <c r="AL22" i="90"/>
  <c r="AK22" i="90"/>
  <c r="AJ22" i="90"/>
  <c r="AI22" i="90"/>
  <c r="AH22" i="90"/>
  <c r="S22" i="90"/>
  <c r="AS21" i="90"/>
  <c r="AR21" i="90"/>
  <c r="AQ21" i="90"/>
  <c r="AP21" i="90"/>
  <c r="AO21" i="90"/>
  <c r="AN21" i="90"/>
  <c r="AM21" i="90"/>
  <c r="AL21" i="90"/>
  <c r="AK21" i="90"/>
  <c r="AJ21" i="90"/>
  <c r="AI21" i="90"/>
  <c r="AH21" i="90"/>
  <c r="S21" i="90"/>
  <c r="AS20" i="90"/>
  <c r="AR20" i="90"/>
  <c r="AQ20" i="90"/>
  <c r="AP20" i="90"/>
  <c r="AO20" i="90"/>
  <c r="AN20" i="90"/>
  <c r="AM20" i="90"/>
  <c r="AL20" i="90"/>
  <c r="AK20" i="90"/>
  <c r="AJ20" i="90"/>
  <c r="AI20" i="90"/>
  <c r="AH20" i="90"/>
  <c r="S20" i="90"/>
  <c r="AS19" i="90"/>
  <c r="AR19" i="90"/>
  <c r="AQ19" i="90"/>
  <c r="AP19" i="90"/>
  <c r="AO19" i="90"/>
  <c r="AN19" i="90"/>
  <c r="AM19" i="90"/>
  <c r="AL19" i="90"/>
  <c r="AK19" i="90"/>
  <c r="AJ19" i="90"/>
  <c r="AI19" i="90"/>
  <c r="AH19" i="90"/>
  <c r="S19" i="90"/>
  <c r="AS18" i="90"/>
  <c r="AR18" i="90"/>
  <c r="AQ18" i="90"/>
  <c r="AP18" i="90"/>
  <c r="AO18" i="90"/>
  <c r="AN18" i="90"/>
  <c r="AM18" i="90"/>
  <c r="AL18" i="90"/>
  <c r="AK18" i="90"/>
  <c r="AJ18" i="90"/>
  <c r="AI18" i="90"/>
  <c r="AH18" i="90"/>
  <c r="S18" i="90"/>
  <c r="AS17" i="90"/>
  <c r="AR17" i="90"/>
  <c r="AQ17" i="90"/>
  <c r="AP17" i="90"/>
  <c r="AO17" i="90"/>
  <c r="AN17" i="90"/>
  <c r="AM17" i="90"/>
  <c r="AL17" i="90"/>
  <c r="AK17" i="90"/>
  <c r="AJ17" i="90"/>
  <c r="AI17" i="90"/>
  <c r="AH17" i="90"/>
  <c r="S17" i="90"/>
  <c r="AS16" i="90"/>
  <c r="AR16" i="90"/>
  <c r="AQ16" i="90"/>
  <c r="AP16" i="90"/>
  <c r="AO16" i="90"/>
  <c r="AN16" i="90"/>
  <c r="AM16" i="90"/>
  <c r="AL16" i="90"/>
  <c r="AK16" i="90"/>
  <c r="AJ16" i="90"/>
  <c r="AI16" i="90"/>
  <c r="AH16" i="90"/>
  <c r="S16" i="90"/>
  <c r="AS15" i="90"/>
  <c r="AR15" i="90"/>
  <c r="AQ15" i="90"/>
  <c r="AP15" i="90"/>
  <c r="AO15" i="90"/>
  <c r="AN15" i="90"/>
  <c r="AM15" i="90"/>
  <c r="AL15" i="90"/>
  <c r="AK15" i="90"/>
  <c r="AJ15" i="90"/>
  <c r="AI15" i="90"/>
  <c r="AH15" i="90"/>
  <c r="S15" i="90"/>
  <c r="AS14" i="90"/>
  <c r="AR14" i="90"/>
  <c r="AQ14" i="90"/>
  <c r="AP14" i="90"/>
  <c r="AO14" i="90"/>
  <c r="AN14" i="90"/>
  <c r="AM14" i="90"/>
  <c r="AL14" i="90"/>
  <c r="AK14" i="90"/>
  <c r="AJ14" i="90"/>
  <c r="AI14" i="90"/>
  <c r="AH14" i="90"/>
  <c r="S14" i="90"/>
  <c r="AS13" i="90"/>
  <c r="AR13" i="90"/>
  <c r="AQ13" i="90"/>
  <c r="AP13" i="90"/>
  <c r="AO13" i="90"/>
  <c r="AN13" i="90"/>
  <c r="AM13" i="90"/>
  <c r="AL13" i="90"/>
  <c r="AK13" i="90"/>
  <c r="AJ13" i="90"/>
  <c r="AI13" i="90"/>
  <c r="AH13" i="90"/>
  <c r="S13" i="90"/>
  <c r="AS12" i="90"/>
  <c r="AR12" i="90"/>
  <c r="AQ12" i="90"/>
  <c r="AP12" i="90"/>
  <c r="AO12" i="90"/>
  <c r="AN12" i="90"/>
  <c r="AM12" i="90"/>
  <c r="AL12" i="90"/>
  <c r="AK12" i="90"/>
  <c r="AJ12" i="90"/>
  <c r="AI12" i="90"/>
  <c r="AH12" i="90"/>
  <c r="S12" i="90"/>
  <c r="AS11" i="90"/>
  <c r="AR11" i="90"/>
  <c r="AQ11" i="90"/>
  <c r="AP11" i="90"/>
  <c r="AO11" i="90"/>
  <c r="AN11" i="90"/>
  <c r="AM11" i="90"/>
  <c r="AL11" i="90"/>
  <c r="AK11" i="90"/>
  <c r="AJ11" i="90"/>
  <c r="AI11" i="90"/>
  <c r="AH11" i="90"/>
  <c r="S11" i="90"/>
  <c r="AS10" i="90"/>
  <c r="AR10" i="90"/>
  <c r="AQ10" i="90"/>
  <c r="AP10" i="90"/>
  <c r="AO10" i="90"/>
  <c r="AN10" i="90"/>
  <c r="AM10" i="90"/>
  <c r="AL10" i="90"/>
  <c r="AK10" i="90"/>
  <c r="AJ10" i="90"/>
  <c r="AI10" i="90"/>
  <c r="AH10" i="90"/>
  <c r="S10" i="90"/>
  <c r="AS9" i="90"/>
  <c r="AR9" i="90"/>
  <c r="AQ9" i="90"/>
  <c r="AP9" i="90"/>
  <c r="AO9" i="90"/>
  <c r="AN9" i="90"/>
  <c r="AM9" i="90"/>
  <c r="AL9" i="90"/>
  <c r="AK9" i="90"/>
  <c r="AJ9" i="90"/>
  <c r="AI9" i="90"/>
  <c r="AH9" i="90"/>
  <c r="S9" i="90"/>
  <c r="AS8" i="90"/>
  <c r="AR8" i="90"/>
  <c r="AQ8" i="90"/>
  <c r="AP8" i="90"/>
  <c r="AO8" i="90"/>
  <c r="AN8" i="90"/>
  <c r="AM8" i="90"/>
  <c r="AL8" i="90"/>
  <c r="AK8" i="90"/>
  <c r="AJ8" i="90"/>
  <c r="AI8" i="90"/>
  <c r="AH8" i="90"/>
  <c r="S8" i="90"/>
  <c r="AS7" i="90"/>
  <c r="AR7" i="90"/>
  <c r="AQ7" i="90"/>
  <c r="AP7" i="90"/>
  <c r="AO7" i="90"/>
  <c r="AN7" i="90"/>
  <c r="AM7" i="90"/>
  <c r="AL7" i="90"/>
  <c r="AK7" i="90"/>
  <c r="AJ7" i="90"/>
  <c r="AI7" i="90"/>
  <c r="AH7" i="90"/>
  <c r="S7" i="90"/>
  <c r="AS6" i="90"/>
  <c r="AR6" i="90"/>
  <c r="AQ6" i="90"/>
  <c r="AP6" i="90"/>
  <c r="AO6" i="90"/>
  <c r="AN6" i="90"/>
  <c r="AM6" i="90"/>
  <c r="AL6" i="90"/>
  <c r="AK6" i="90"/>
  <c r="AJ6" i="90"/>
  <c r="AI6" i="90"/>
  <c r="AH6" i="90"/>
  <c r="S6" i="90"/>
  <c r="AS5" i="90"/>
  <c r="AR5" i="90"/>
  <c r="AQ5" i="90"/>
  <c r="AP5" i="90"/>
  <c r="AO5" i="90"/>
  <c r="AN5" i="90"/>
  <c r="AM5" i="90"/>
  <c r="AL5" i="90"/>
  <c r="AK5" i="90"/>
  <c r="AJ5" i="90"/>
  <c r="AI5" i="90"/>
  <c r="AH5" i="90"/>
  <c r="S5" i="90"/>
  <c r="AS4" i="90"/>
  <c r="AR4" i="90"/>
  <c r="AQ4" i="90"/>
  <c r="AP4" i="90"/>
  <c r="AO4" i="90"/>
  <c r="AN4" i="90"/>
  <c r="AM4" i="90"/>
  <c r="AL4" i="90"/>
  <c r="AK4" i="90"/>
  <c r="AJ4" i="90"/>
  <c r="AI4" i="90"/>
  <c r="AH4" i="90"/>
  <c r="S4" i="90"/>
  <c r="AH27" i="98"/>
  <c r="AH18" i="98"/>
  <c r="AH36" i="98"/>
  <c r="AH48" i="98"/>
  <c r="AH38" i="98"/>
  <c r="AH16" i="98"/>
  <c r="AH9" i="98"/>
  <c r="AH10" i="98"/>
  <c r="AH82" i="98"/>
  <c r="AH49" i="98"/>
  <c r="AH24" i="98"/>
  <c r="AH72" i="98"/>
  <c r="AH52" i="98"/>
  <c r="AH22" i="98"/>
  <c r="AH71" i="98"/>
  <c r="AH56" i="98"/>
  <c r="AH83" i="98"/>
  <c r="AH78" i="98"/>
  <c r="AH20" i="98"/>
  <c r="AH32" i="98"/>
  <c r="AH60" i="98"/>
  <c r="AH44" i="98"/>
  <c r="AH76" i="98"/>
  <c r="AH63" i="98"/>
  <c r="AH34" i="98"/>
  <c r="AH66" i="98"/>
  <c r="AH68" i="98"/>
  <c r="AH70" i="98"/>
  <c r="AH8" i="98"/>
  <c r="AH30" i="98"/>
  <c r="AH62" i="98"/>
  <c r="AH25" i="98"/>
  <c r="AH84" i="98"/>
  <c r="AH7" i="98"/>
  <c r="AH65" i="98"/>
  <c r="AH5" i="98"/>
  <c r="AH79" i="98"/>
  <c r="AH33" i="98"/>
  <c r="AH64" i="98"/>
  <c r="AH4" i="98"/>
  <c r="AH46" i="98"/>
  <c r="AH14" i="98"/>
  <c r="AH23" i="98"/>
  <c r="AH17" i="98"/>
  <c r="AH57" i="98"/>
  <c r="AH26" i="98"/>
  <c r="AH21" i="98"/>
  <c r="AH31" i="98"/>
  <c r="AH59" i="98"/>
  <c r="AH28" i="98"/>
  <c r="AH58" i="98"/>
  <c r="AH75" i="98"/>
  <c r="AH42" i="98"/>
  <c r="AH45" i="98"/>
  <c r="AH19" i="98"/>
  <c r="AH29" i="98"/>
  <c r="AH85" i="98"/>
  <c r="AH6" i="98"/>
  <c r="AH55" i="98"/>
  <c r="AH61" i="98"/>
  <c r="AH41" i="98"/>
  <c r="AH53" i="98"/>
  <c r="AH13" i="98"/>
  <c r="AH11" i="98"/>
  <c r="AH12" i="98"/>
  <c r="AH54" i="98"/>
  <c r="AH80" i="98"/>
  <c r="AH43" i="98"/>
  <c r="AH67" i="98"/>
  <c r="AH77" i="98"/>
  <c r="AH47" i="98"/>
  <c r="AH81" i="98"/>
  <c r="AH73" i="98"/>
  <c r="AH39" i="98"/>
  <c r="AH74" i="98"/>
  <c r="AH15" i="98"/>
  <c r="AH35" i="98"/>
  <c r="AH50" i="98"/>
  <c r="AH37" i="98"/>
  <c r="AH69" i="98"/>
  <c r="AH51" i="98"/>
  <c r="AH40" i="98"/>
  <c r="D32" i="115" l="1"/>
  <c r="G12" i="4"/>
  <c r="D11" i="115"/>
  <c r="G14" i="4" s="1"/>
  <c r="I2" i="89"/>
  <c r="H22" i="109"/>
  <c r="D8" i="109" s="1"/>
  <c r="H23" i="109"/>
  <c r="D9" i="109" s="1"/>
  <c r="L4" i="99"/>
  <c r="H4" i="99"/>
  <c r="D19" i="100"/>
  <c r="D31" i="100" s="1"/>
  <c r="H2" i="100"/>
  <c r="H3" i="100" s="1"/>
  <c r="H5" i="100" s="1"/>
  <c r="I4" i="99"/>
  <c r="K4" i="99"/>
  <c r="AS15" i="91"/>
  <c r="AI6" i="91"/>
  <c r="AQ6" i="91"/>
  <c r="AL7" i="91"/>
  <c r="AO8" i="91"/>
  <c r="AH11" i="91"/>
  <c r="AP11" i="91"/>
  <c r="AK12" i="91"/>
  <c r="AS12" i="91"/>
  <c r="AI14" i="91"/>
  <c r="AQ14" i="91"/>
  <c r="AL15" i="91"/>
  <c r="AO16" i="91"/>
  <c r="AJ17" i="91"/>
  <c r="AR17" i="91"/>
  <c r="AM6" i="93"/>
  <c r="AH7" i="93"/>
  <c r="AP7" i="93"/>
  <c r="AK8" i="93"/>
  <c r="AS8" i="93"/>
  <c r="AN9" i="93"/>
  <c r="AL11" i="93"/>
  <c r="AO12" i="93"/>
  <c r="AM14" i="93"/>
  <c r="AH15" i="93"/>
  <c r="AP15" i="93"/>
  <c r="AK16" i="93"/>
  <c r="AS16" i="93"/>
  <c r="AN17" i="93"/>
  <c r="AL7" i="95"/>
  <c r="AO8" i="95"/>
  <c r="AJ9" i="95"/>
  <c r="AR9" i="95"/>
  <c r="AH11" i="95"/>
  <c r="AP11" i="95"/>
  <c r="AK12" i="95"/>
  <c r="AS12" i="95"/>
  <c r="AI14" i="95"/>
  <c r="AQ14" i="95"/>
  <c r="AL15" i="95"/>
  <c r="AO16" i="95"/>
  <c r="AJ17" i="95"/>
  <c r="AR17" i="95"/>
  <c r="AH7" i="97"/>
  <c r="AP7" i="97"/>
  <c r="AL11" i="97"/>
  <c r="AO12" i="97"/>
  <c r="AH15" i="97"/>
  <c r="AP15" i="97"/>
  <c r="AO5" i="91"/>
  <c r="AH8" i="91"/>
  <c r="AP8" i="91"/>
  <c r="AK9" i="91"/>
  <c r="AS9" i="91"/>
  <c r="AI11" i="91"/>
  <c r="AQ11" i="91"/>
  <c r="AL12" i="91"/>
  <c r="AO13" i="91"/>
  <c r="AH16" i="91"/>
  <c r="AP16" i="91"/>
  <c r="AK17" i="91"/>
  <c r="AS17" i="91"/>
  <c r="AK5" i="93"/>
  <c r="AS5" i="93"/>
  <c r="AN6" i="93"/>
  <c r="AL8" i="93"/>
  <c r="AO9" i="93"/>
  <c r="AM11" i="93"/>
  <c r="AH12" i="93"/>
  <c r="AP12" i="93"/>
  <c r="AL16" i="93"/>
  <c r="AO17" i="93"/>
  <c r="AJ6" i="95"/>
  <c r="AR6" i="95"/>
  <c r="AH8" i="95"/>
  <c r="AP8" i="95"/>
  <c r="AK9" i="95"/>
  <c r="AS9" i="95"/>
  <c r="AL12" i="95"/>
  <c r="AJ14" i="95"/>
  <c r="AR14" i="95"/>
  <c r="AH16" i="95"/>
  <c r="AP16" i="95"/>
  <c r="AK17" i="95"/>
  <c r="AS17" i="95"/>
  <c r="AL8" i="97"/>
  <c r="AO9" i="97"/>
  <c r="AH12" i="97"/>
  <c r="AP12" i="97"/>
  <c r="AL16" i="97"/>
  <c r="AO17" i="97"/>
  <c r="AK7" i="91"/>
  <c r="AS15" i="95"/>
  <c r="AO7" i="97"/>
  <c r="AK6" i="91"/>
  <c r="AS6" i="91"/>
  <c r="AL9" i="91"/>
  <c r="AK14" i="91"/>
  <c r="AS14" i="91"/>
  <c r="AI16" i="91"/>
  <c r="AQ16" i="91"/>
  <c r="AL17" i="91"/>
  <c r="AL5" i="93"/>
  <c r="AO6" i="93"/>
  <c r="AH9" i="93"/>
  <c r="AP9" i="93"/>
  <c r="AL13" i="93"/>
  <c r="AO14" i="93"/>
  <c r="AH17" i="93"/>
  <c r="AP17" i="93"/>
  <c r="AH5" i="95"/>
  <c r="AP5" i="95"/>
  <c r="AK6" i="95"/>
  <c r="AS6" i="95"/>
  <c r="AL9" i="95"/>
  <c r="AJ11" i="95"/>
  <c r="AR11" i="95"/>
  <c r="AH13" i="95"/>
  <c r="AP13" i="95"/>
  <c r="AK14" i="95"/>
  <c r="AS14" i="95"/>
  <c r="AL17" i="95"/>
  <c r="AL5" i="97"/>
  <c r="AO6" i="97"/>
  <c r="AH9" i="97"/>
  <c r="AP9" i="97"/>
  <c r="AI12" i="97"/>
  <c r="AQ12" i="97"/>
  <c r="AL13" i="97"/>
  <c r="AO14" i="97"/>
  <c r="AJ15" i="97"/>
  <c r="AR15" i="97"/>
  <c r="AH17" i="97"/>
  <c r="AP17" i="97"/>
  <c r="AS7" i="91"/>
  <c r="AS7" i="95"/>
  <c r="AL6" i="91"/>
  <c r="AK11" i="91"/>
  <c r="AS11" i="91"/>
  <c r="AL14" i="91"/>
  <c r="AH6" i="93"/>
  <c r="AP6" i="93"/>
  <c r="AO11" i="93"/>
  <c r="AH14" i="93"/>
  <c r="AP14" i="93"/>
  <c r="AL6" i="95"/>
  <c r="AK11" i="95"/>
  <c r="AS11" i="95"/>
  <c r="AL14" i="95"/>
  <c r="AH6" i="97"/>
  <c r="AP6" i="97"/>
  <c r="AO11" i="97"/>
  <c r="AH14" i="97"/>
  <c r="AP14" i="97"/>
  <c r="AK15" i="91"/>
  <c r="AO7" i="93"/>
  <c r="AO15" i="93"/>
  <c r="AK15" i="95"/>
  <c r="AK8" i="91"/>
  <c r="AS8" i="91"/>
  <c r="AL11" i="91"/>
  <c r="AK16" i="91"/>
  <c r="AS16" i="91"/>
  <c r="AL7" i="93"/>
  <c r="AO8" i="93"/>
  <c r="AH11" i="93"/>
  <c r="AP11" i="93"/>
  <c r="AL15" i="93"/>
  <c r="AO16" i="93"/>
  <c r="AJ5" i="95"/>
  <c r="AR5" i="95"/>
  <c r="AH7" i="95"/>
  <c r="AP7" i="95"/>
  <c r="AK8" i="95"/>
  <c r="AS8" i="95"/>
  <c r="AL11" i="95"/>
  <c r="AK16" i="95"/>
  <c r="AS16" i="95"/>
  <c r="AL7" i="97"/>
  <c r="AO8" i="97"/>
  <c r="AH11" i="97"/>
  <c r="AP11" i="97"/>
  <c r="AI14" i="97"/>
  <c r="AQ14" i="97"/>
  <c r="AL15" i="97"/>
  <c r="AO16" i="97"/>
  <c r="AJ17" i="97"/>
  <c r="AR17" i="97"/>
  <c r="AK7" i="95"/>
  <c r="AO15" i="97"/>
  <c r="AK5" i="91"/>
  <c r="AS5" i="91"/>
  <c r="AI7" i="91"/>
  <c r="AQ7" i="91"/>
  <c r="AL8" i="91"/>
  <c r="AO5" i="93"/>
  <c r="AH8" i="93"/>
  <c r="AP8" i="93"/>
  <c r="AK5" i="95"/>
  <c r="AS5" i="95"/>
  <c r="AL8" i="95"/>
  <c r="AO5" i="97"/>
  <c r="AH8" i="97"/>
  <c r="AP8" i="97"/>
  <c r="AI29" i="98"/>
  <c r="AI59" i="98"/>
  <c r="AI13" i="98"/>
  <c r="AI69" i="98"/>
  <c r="AI8" i="98"/>
  <c r="AI83" i="98"/>
  <c r="AI36" i="98"/>
  <c r="AI32" i="98"/>
  <c r="AI21" i="98"/>
  <c r="AI24" i="98"/>
  <c r="AI81" i="98"/>
  <c r="AI19" i="98"/>
  <c r="AI11" i="98"/>
  <c r="AI12" i="98"/>
  <c r="AI38" i="98"/>
  <c r="AI58" i="98"/>
  <c r="AI78" i="98"/>
  <c r="AI79" i="98"/>
  <c r="AI17" i="98"/>
  <c r="AI49" i="98"/>
  <c r="AI68" i="98"/>
  <c r="AI61" i="98"/>
  <c r="AI74" i="98"/>
  <c r="AI25" i="98"/>
  <c r="AI80" i="98"/>
  <c r="AI4" i="98"/>
  <c r="AI47" i="98"/>
  <c r="AI9" i="98"/>
  <c r="AI67" i="98"/>
  <c r="AI20" i="98"/>
  <c r="AI53" i="98"/>
  <c r="AI27" i="98"/>
  <c r="AI77" i="98"/>
  <c r="AI60" i="98"/>
  <c r="AI41" i="98"/>
  <c r="AI26" i="98"/>
  <c r="AI5" i="98"/>
  <c r="AI71" i="98"/>
  <c r="AI34" i="98"/>
  <c r="AI73" i="98"/>
  <c r="AI44" i="98"/>
  <c r="AI35" i="98"/>
  <c r="AI7" i="98"/>
  <c r="AI85" i="98"/>
  <c r="AI56" i="98"/>
  <c r="AI65" i="98"/>
  <c r="AI43" i="98"/>
  <c r="AI16" i="98"/>
  <c r="AI46" i="98"/>
  <c r="AI33" i="98"/>
  <c r="AI84" i="98"/>
  <c r="AI76" i="98"/>
  <c r="AI18" i="98"/>
  <c r="AI45" i="98"/>
  <c r="AI48" i="98"/>
  <c r="AI10" i="98"/>
  <c r="AI54" i="98"/>
  <c r="AI57" i="98"/>
  <c r="AI15" i="98"/>
  <c r="AI30" i="98"/>
  <c r="AI42" i="98"/>
  <c r="AI66" i="98"/>
  <c r="AI22" i="98"/>
  <c r="AI75" i="98"/>
  <c r="AI23" i="98"/>
  <c r="AI55" i="98"/>
  <c r="AI37" i="98"/>
  <c r="AI72" i="98"/>
  <c r="AI82" i="98"/>
  <c r="AI64" i="98"/>
  <c r="AI39" i="98"/>
  <c r="AI70" i="98"/>
  <c r="AI50" i="98"/>
  <c r="AI51" i="98"/>
  <c r="AI31" i="98"/>
  <c r="AI40" i="98"/>
  <c r="AI52" i="98"/>
  <c r="AI62" i="98"/>
  <c r="AI14" i="98"/>
  <c r="AI63" i="98"/>
  <c r="AI6" i="98"/>
  <c r="AI28" i="98"/>
  <c r="J3" i="99" l="1"/>
  <c r="D14" i="115"/>
  <c r="G16" i="4" s="1"/>
  <c r="D12" i="115"/>
  <c r="D15" i="115" s="1"/>
  <c r="D20" i="115"/>
  <c r="B12" i="4"/>
  <c r="D11" i="109"/>
  <c r="D32" i="109"/>
  <c r="G3" i="99"/>
  <c r="D34" i="100"/>
  <c r="AJ81" i="98"/>
  <c r="AJ54" i="98"/>
  <c r="AJ84" i="98"/>
  <c r="AJ29" i="98"/>
  <c r="AJ67" i="98"/>
  <c r="AJ62" i="98"/>
  <c r="AJ16" i="98"/>
  <c r="AJ44" i="98"/>
  <c r="AJ11" i="98"/>
  <c r="AJ71" i="98"/>
  <c r="AJ23" i="98"/>
  <c r="AJ61" i="98"/>
  <c r="AJ59" i="98"/>
  <c r="AJ12" i="98"/>
  <c r="AJ39" i="98"/>
  <c r="AJ69" i="98"/>
  <c r="AJ73" i="98"/>
  <c r="AJ65" i="98"/>
  <c r="AJ38" i="98"/>
  <c r="AJ74" i="98"/>
  <c r="AJ45" i="98"/>
  <c r="AJ64" i="98"/>
  <c r="AJ50" i="98"/>
  <c r="AJ7" i="98"/>
  <c r="AJ13" i="98"/>
  <c r="AJ36" i="98"/>
  <c r="AJ79" i="98"/>
  <c r="AJ35" i="98"/>
  <c r="AJ53" i="98"/>
  <c r="AJ41" i="98"/>
  <c r="AJ9" i="98"/>
  <c r="AJ60" i="98"/>
  <c r="AJ34" i="98"/>
  <c r="AJ66" i="98"/>
  <c r="AJ82" i="98"/>
  <c r="AJ56" i="98"/>
  <c r="AJ78" i="98"/>
  <c r="AJ58" i="98"/>
  <c r="AJ77" i="98"/>
  <c r="AJ30" i="98"/>
  <c r="AJ68" i="98"/>
  <c r="AJ40" i="98"/>
  <c r="AJ25" i="98"/>
  <c r="AJ33" i="98"/>
  <c r="AJ70" i="98"/>
  <c r="AJ57" i="98"/>
  <c r="AJ31" i="98"/>
  <c r="AJ51" i="98"/>
  <c r="AJ76" i="98"/>
  <c r="AJ26" i="98"/>
  <c r="AJ47" i="98"/>
  <c r="AJ52" i="98"/>
  <c r="AJ85" i="98"/>
  <c r="AJ42" i="98"/>
  <c r="AJ49" i="98"/>
  <c r="AJ32" i="98"/>
  <c r="AJ72" i="98"/>
  <c r="AJ55" i="98"/>
  <c r="AJ63" i="98"/>
  <c r="AJ5" i="98"/>
  <c r="AJ27" i="98"/>
  <c r="AJ43" i="98"/>
  <c r="AJ37" i="98"/>
  <c r="AJ75" i="98"/>
  <c r="AJ48" i="98"/>
  <c r="AJ80" i="98"/>
  <c r="AJ18" i="98"/>
  <c r="AJ83" i="98"/>
  <c r="AJ28" i="98"/>
  <c r="AJ46" i="98"/>
  <c r="AJ24" i="98"/>
  <c r="AJ8" i="98"/>
  <c r="AJ6" i="98"/>
  <c r="AJ14" i="98"/>
  <c r="AJ20" i="98"/>
  <c r="AJ15" i="98"/>
  <c r="AJ10" i="98"/>
  <c r="AJ4" i="98"/>
  <c r="AJ19" i="98"/>
  <c r="AJ21" i="98"/>
  <c r="AJ17" i="98"/>
  <c r="AJ22" i="98"/>
  <c r="D30" i="89"/>
  <c r="D18" i="89"/>
  <c r="D17" i="89"/>
  <c r="H17" i="89" s="1"/>
  <c r="D13" i="89"/>
  <c r="D7" i="89"/>
  <c r="H6" i="89"/>
  <c r="D4" i="89"/>
  <c r="E3" i="89"/>
  <c r="D3" i="89"/>
  <c r="E2" i="89"/>
  <c r="D2" i="89"/>
  <c r="J11" i="4"/>
  <c r="I2" i="80" s="1"/>
  <c r="K11" i="4"/>
  <c r="I2" i="71" s="1"/>
  <c r="L11" i="4"/>
  <c r="I2" i="70" s="1"/>
  <c r="AS97" i="88"/>
  <c r="AR97" i="88"/>
  <c r="AQ97" i="88"/>
  <c r="AP97" i="88"/>
  <c r="AO97" i="88"/>
  <c r="AN97" i="88"/>
  <c r="AM97" i="88"/>
  <c r="AL97" i="88"/>
  <c r="AK97" i="88"/>
  <c r="AJ97" i="88"/>
  <c r="AI97" i="88"/>
  <c r="AH97" i="88"/>
  <c r="S97" i="88"/>
  <c r="AS96" i="88"/>
  <c r="AR96" i="88"/>
  <c r="AQ96" i="88"/>
  <c r="AP96" i="88"/>
  <c r="AO96" i="88"/>
  <c r="AN96" i="88"/>
  <c r="AM96" i="88"/>
  <c r="AL96" i="88"/>
  <c r="AK96" i="88"/>
  <c r="AJ96" i="88"/>
  <c r="AI96" i="88"/>
  <c r="AH96" i="88"/>
  <c r="S96" i="88"/>
  <c r="AS95" i="88"/>
  <c r="AR95" i="88"/>
  <c r="AQ95" i="88"/>
  <c r="AP95" i="88"/>
  <c r="AO95" i="88"/>
  <c r="AN95" i="88"/>
  <c r="AM95" i="88"/>
  <c r="AL95" i="88"/>
  <c r="AK95" i="88"/>
  <c r="AJ95" i="88"/>
  <c r="AI95" i="88"/>
  <c r="AH95" i="88"/>
  <c r="S95" i="88"/>
  <c r="AS94" i="88"/>
  <c r="AR94" i="88"/>
  <c r="AQ94" i="88"/>
  <c r="AP94" i="88"/>
  <c r="AO94" i="88"/>
  <c r="AN94" i="88"/>
  <c r="AM94" i="88"/>
  <c r="AL94" i="88"/>
  <c r="AK94" i="88"/>
  <c r="AJ94" i="88"/>
  <c r="AI94" i="88"/>
  <c r="AH94" i="88"/>
  <c r="S94" i="88"/>
  <c r="AS93" i="88"/>
  <c r="AR93" i="88"/>
  <c r="AQ93" i="88"/>
  <c r="AP93" i="88"/>
  <c r="AO93" i="88"/>
  <c r="AN93" i="88"/>
  <c r="AM93" i="88"/>
  <c r="AL93" i="88"/>
  <c r="AK93" i="88"/>
  <c r="AJ93" i="88"/>
  <c r="AI93" i="88"/>
  <c r="AH93" i="88"/>
  <c r="S93" i="88"/>
  <c r="AS92" i="88"/>
  <c r="AR92" i="88"/>
  <c r="AQ92" i="88"/>
  <c r="AP92" i="88"/>
  <c r="AO92" i="88"/>
  <c r="AN92" i="88"/>
  <c r="AM92" i="88"/>
  <c r="AL92" i="88"/>
  <c r="AK92" i="88"/>
  <c r="AJ92" i="88"/>
  <c r="AI92" i="88"/>
  <c r="AH92" i="88"/>
  <c r="S92" i="88"/>
  <c r="AS91" i="88"/>
  <c r="AR91" i="88"/>
  <c r="AQ91" i="88"/>
  <c r="AP91" i="88"/>
  <c r="AO91" i="88"/>
  <c r="AN91" i="88"/>
  <c r="AM91" i="88"/>
  <c r="AL91" i="88"/>
  <c r="AK91" i="88"/>
  <c r="AJ91" i="88"/>
  <c r="AI91" i="88"/>
  <c r="AH91" i="88"/>
  <c r="S91" i="88"/>
  <c r="AS90" i="88"/>
  <c r="AR90" i="88"/>
  <c r="AQ90" i="88"/>
  <c r="AP90" i="88"/>
  <c r="AO90" i="88"/>
  <c r="AN90" i="88"/>
  <c r="AM90" i="88"/>
  <c r="AL90" i="88"/>
  <c r="AK90" i="88"/>
  <c r="AJ90" i="88"/>
  <c r="AI90" i="88"/>
  <c r="AH90" i="88"/>
  <c r="S90" i="88"/>
  <c r="AS89" i="88"/>
  <c r="AR89" i="88"/>
  <c r="AQ89" i="88"/>
  <c r="AP89" i="88"/>
  <c r="AO89" i="88"/>
  <c r="AN89" i="88"/>
  <c r="AM89" i="88"/>
  <c r="AL89" i="88"/>
  <c r="AK89" i="88"/>
  <c r="AJ89" i="88"/>
  <c r="AI89" i="88"/>
  <c r="AH89" i="88"/>
  <c r="S89" i="88"/>
  <c r="AS88" i="88"/>
  <c r="AR88" i="88"/>
  <c r="AQ88" i="88"/>
  <c r="AP88" i="88"/>
  <c r="AO88" i="88"/>
  <c r="AN88" i="88"/>
  <c r="AM88" i="88"/>
  <c r="AL88" i="88"/>
  <c r="AK88" i="88"/>
  <c r="AJ88" i="88"/>
  <c r="AI88" i="88"/>
  <c r="AH88" i="88"/>
  <c r="S88" i="88"/>
  <c r="AS87" i="88"/>
  <c r="AR87" i="88"/>
  <c r="AQ87" i="88"/>
  <c r="AP87" i="88"/>
  <c r="AO87" i="88"/>
  <c r="AN87" i="88"/>
  <c r="AM87" i="88"/>
  <c r="AL87" i="88"/>
  <c r="AK87" i="88"/>
  <c r="AJ87" i="88"/>
  <c r="AI87" i="88"/>
  <c r="AH87" i="88"/>
  <c r="S87" i="88"/>
  <c r="AS86" i="88"/>
  <c r="AR86" i="88"/>
  <c r="AQ86" i="88"/>
  <c r="AP86" i="88"/>
  <c r="AO86" i="88"/>
  <c r="AN86" i="88"/>
  <c r="AM86" i="88"/>
  <c r="AL86" i="88"/>
  <c r="AK86" i="88"/>
  <c r="AJ86" i="88"/>
  <c r="AI86" i="88"/>
  <c r="AH86" i="88"/>
  <c r="S86" i="88"/>
  <c r="AS85" i="88"/>
  <c r="AR85" i="88"/>
  <c r="AQ85" i="88"/>
  <c r="AP85" i="88"/>
  <c r="AO85" i="88"/>
  <c r="AN85" i="88"/>
  <c r="AM85" i="88"/>
  <c r="AL85" i="88"/>
  <c r="AK85" i="88"/>
  <c r="AJ85" i="88"/>
  <c r="AI85" i="88"/>
  <c r="AH85" i="88"/>
  <c r="S85" i="88"/>
  <c r="AS84" i="88"/>
  <c r="AR84" i="88"/>
  <c r="AQ84" i="88"/>
  <c r="AP84" i="88"/>
  <c r="AO84" i="88"/>
  <c r="AN84" i="88"/>
  <c r="AM84" i="88"/>
  <c r="AL84" i="88"/>
  <c r="AK84" i="88"/>
  <c r="AJ84" i="88"/>
  <c r="AI84" i="88"/>
  <c r="AH84" i="88"/>
  <c r="S84" i="88"/>
  <c r="AS83" i="88"/>
  <c r="AR83" i="88"/>
  <c r="AQ83" i="88"/>
  <c r="AP83" i="88"/>
  <c r="AO83" i="88"/>
  <c r="AN83" i="88"/>
  <c r="AM83" i="88"/>
  <c r="AL83" i="88"/>
  <c r="AK83" i="88"/>
  <c r="AJ83" i="88"/>
  <c r="AI83" i="88"/>
  <c r="AH83" i="88"/>
  <c r="S83" i="88"/>
  <c r="AS82" i="88"/>
  <c r="AR82" i="88"/>
  <c r="AQ82" i="88"/>
  <c r="AP82" i="88"/>
  <c r="AO82" i="88"/>
  <c r="AN82" i="88"/>
  <c r="AM82" i="88"/>
  <c r="AL82" i="88"/>
  <c r="AK82" i="88"/>
  <c r="AJ82" i="88"/>
  <c r="AI82" i="88"/>
  <c r="AH82" i="88"/>
  <c r="S82" i="88"/>
  <c r="AS81" i="88"/>
  <c r="AR81" i="88"/>
  <c r="AQ81" i="88"/>
  <c r="AP81" i="88"/>
  <c r="AO81" i="88"/>
  <c r="AN81" i="88"/>
  <c r="AM81" i="88"/>
  <c r="AL81" i="88"/>
  <c r="AK81" i="88"/>
  <c r="AJ81" i="88"/>
  <c r="AI81" i="88"/>
  <c r="AH81" i="88"/>
  <c r="S81" i="88"/>
  <c r="AS80" i="88"/>
  <c r="AR80" i="88"/>
  <c r="AQ80" i="88"/>
  <c r="AP80" i="88"/>
  <c r="AO80" i="88"/>
  <c r="AN80" i="88"/>
  <c r="AM80" i="88"/>
  <c r="AL80" i="88"/>
  <c r="AK80" i="88"/>
  <c r="AJ80" i="88"/>
  <c r="AI80" i="88"/>
  <c r="AH80" i="88"/>
  <c r="S80" i="88"/>
  <c r="AS79" i="88"/>
  <c r="AR79" i="88"/>
  <c r="AQ79" i="88"/>
  <c r="AP79" i="88"/>
  <c r="AO79" i="88"/>
  <c r="AN79" i="88"/>
  <c r="AM79" i="88"/>
  <c r="AL79" i="88"/>
  <c r="AK79" i="88"/>
  <c r="AJ79" i="88"/>
  <c r="AI79" i="88"/>
  <c r="AH79" i="88"/>
  <c r="S79" i="88"/>
  <c r="AS78" i="88"/>
  <c r="AR78" i="88"/>
  <c r="AQ78" i="88"/>
  <c r="AP78" i="88"/>
  <c r="AO78" i="88"/>
  <c r="AN78" i="88"/>
  <c r="AM78" i="88"/>
  <c r="AL78" i="88"/>
  <c r="AK78" i="88"/>
  <c r="AJ78" i="88"/>
  <c r="AI78" i="88"/>
  <c r="AH78" i="88"/>
  <c r="S78" i="88"/>
  <c r="AS77" i="88"/>
  <c r="AR77" i="88"/>
  <c r="AQ77" i="88"/>
  <c r="AP77" i="88"/>
  <c r="AO77" i="88"/>
  <c r="AN77" i="88"/>
  <c r="AM77" i="88"/>
  <c r="AL77" i="88"/>
  <c r="AK77" i="88"/>
  <c r="AJ77" i="88"/>
  <c r="AI77" i="88"/>
  <c r="AH77" i="88"/>
  <c r="S77" i="88"/>
  <c r="AS76" i="88"/>
  <c r="AR76" i="88"/>
  <c r="AQ76" i="88"/>
  <c r="AP76" i="88"/>
  <c r="AO76" i="88"/>
  <c r="AN76" i="88"/>
  <c r="AM76" i="88"/>
  <c r="AL76" i="88"/>
  <c r="AK76" i="88"/>
  <c r="AJ76" i="88"/>
  <c r="AI76" i="88"/>
  <c r="AH76" i="88"/>
  <c r="S76" i="88"/>
  <c r="AS75" i="88"/>
  <c r="AR75" i="88"/>
  <c r="AQ75" i="88"/>
  <c r="AP75" i="88"/>
  <c r="AO75" i="88"/>
  <c r="AN75" i="88"/>
  <c r="AM75" i="88"/>
  <c r="AL75" i="88"/>
  <c r="AK75" i="88"/>
  <c r="AJ75" i="88"/>
  <c r="AI75" i="88"/>
  <c r="AH75" i="88"/>
  <c r="S75" i="88"/>
  <c r="AS74" i="88"/>
  <c r="AR74" i="88"/>
  <c r="AQ74" i="88"/>
  <c r="AP74" i="88"/>
  <c r="AO74" i="88"/>
  <c r="AN74" i="88"/>
  <c r="AM74" i="88"/>
  <c r="AL74" i="88"/>
  <c r="AK74" i="88"/>
  <c r="AJ74" i="88"/>
  <c r="AI74" i="88"/>
  <c r="AH74" i="88"/>
  <c r="S74" i="88"/>
  <c r="AS73" i="88"/>
  <c r="AR73" i="88"/>
  <c r="AQ73" i="88"/>
  <c r="AP73" i="88"/>
  <c r="AO73" i="88"/>
  <c r="AN73" i="88"/>
  <c r="AM73" i="88"/>
  <c r="AL73" i="88"/>
  <c r="AK73" i="88"/>
  <c r="AJ73" i="88"/>
  <c r="AI73" i="88"/>
  <c r="AH73" i="88"/>
  <c r="S73" i="88"/>
  <c r="AS72" i="88"/>
  <c r="AR72" i="88"/>
  <c r="AQ72" i="88"/>
  <c r="AP72" i="88"/>
  <c r="AO72" i="88"/>
  <c r="AN72" i="88"/>
  <c r="AM72" i="88"/>
  <c r="AL72" i="88"/>
  <c r="AK72" i="88"/>
  <c r="AJ72" i="88"/>
  <c r="AI72" i="88"/>
  <c r="AH72" i="88"/>
  <c r="S72" i="88"/>
  <c r="AS71" i="88"/>
  <c r="AR71" i="88"/>
  <c r="AQ71" i="88"/>
  <c r="AP71" i="88"/>
  <c r="AO71" i="88"/>
  <c r="AN71" i="88"/>
  <c r="AM71" i="88"/>
  <c r="AL71" i="88"/>
  <c r="AK71" i="88"/>
  <c r="AJ71" i="88"/>
  <c r="AI71" i="88"/>
  <c r="AH71" i="88"/>
  <c r="S71" i="88"/>
  <c r="AS70" i="88"/>
  <c r="AR70" i="88"/>
  <c r="AQ70" i="88"/>
  <c r="AP70" i="88"/>
  <c r="AO70" i="88"/>
  <c r="AN70" i="88"/>
  <c r="AM70" i="88"/>
  <c r="AL70" i="88"/>
  <c r="AK70" i="88"/>
  <c r="AJ70" i="88"/>
  <c r="AI70" i="88"/>
  <c r="AH70" i="88"/>
  <c r="S70" i="88"/>
  <c r="AS69" i="88"/>
  <c r="AR69" i="88"/>
  <c r="AQ69" i="88"/>
  <c r="AP69" i="88"/>
  <c r="AO69" i="88"/>
  <c r="AN69" i="88"/>
  <c r="AM69" i="88"/>
  <c r="AL69" i="88"/>
  <c r="AK69" i="88"/>
  <c r="AJ69" i="88"/>
  <c r="AI69" i="88"/>
  <c r="AH69" i="88"/>
  <c r="S69" i="88"/>
  <c r="AS68" i="88"/>
  <c r="AR68" i="88"/>
  <c r="AQ68" i="88"/>
  <c r="AP68" i="88"/>
  <c r="AO68" i="88"/>
  <c r="AN68" i="88"/>
  <c r="AM68" i="88"/>
  <c r="AL68" i="88"/>
  <c r="AK68" i="88"/>
  <c r="AJ68" i="88"/>
  <c r="AI68" i="88"/>
  <c r="AH68" i="88"/>
  <c r="S68" i="88"/>
  <c r="AS67" i="88"/>
  <c r="AR67" i="88"/>
  <c r="AQ67" i="88"/>
  <c r="AP67" i="88"/>
  <c r="AO67" i="88"/>
  <c r="AN67" i="88"/>
  <c r="AM67" i="88"/>
  <c r="AL67" i="88"/>
  <c r="AK67" i="88"/>
  <c r="AJ67" i="88"/>
  <c r="AI67" i="88"/>
  <c r="AH67" i="88"/>
  <c r="S67" i="88"/>
  <c r="AS66" i="88"/>
  <c r="AR66" i="88"/>
  <c r="AQ66" i="88"/>
  <c r="AP66" i="88"/>
  <c r="AO66" i="88"/>
  <c r="AN66" i="88"/>
  <c r="AM66" i="88"/>
  <c r="AL66" i="88"/>
  <c r="AK66" i="88"/>
  <c r="AJ66" i="88"/>
  <c r="AI66" i="88"/>
  <c r="AH66" i="88"/>
  <c r="S66" i="88"/>
  <c r="AS65" i="88"/>
  <c r="AR65" i="88"/>
  <c r="AQ65" i="88"/>
  <c r="AP65" i="88"/>
  <c r="AO65" i="88"/>
  <c r="AN65" i="88"/>
  <c r="AM65" i="88"/>
  <c r="AL65" i="88"/>
  <c r="AK65" i="88"/>
  <c r="AJ65" i="88"/>
  <c r="AI65" i="88"/>
  <c r="AH65" i="88"/>
  <c r="S65" i="88"/>
  <c r="AS64" i="88"/>
  <c r="AR64" i="88"/>
  <c r="AQ64" i="88"/>
  <c r="AP64" i="88"/>
  <c r="AO64" i="88"/>
  <c r="AN64" i="88"/>
  <c r="AM64" i="88"/>
  <c r="AL64" i="88"/>
  <c r="AK64" i="88"/>
  <c r="AJ64" i="88"/>
  <c r="AI64" i="88"/>
  <c r="AH64" i="88"/>
  <c r="S64" i="88"/>
  <c r="AS63" i="88"/>
  <c r="AR63" i="88"/>
  <c r="AQ63" i="88"/>
  <c r="AP63" i="88"/>
  <c r="AO63" i="88"/>
  <c r="AN63" i="88"/>
  <c r="AM63" i="88"/>
  <c r="AL63" i="88"/>
  <c r="AK63" i="88"/>
  <c r="AJ63" i="88"/>
  <c r="AI63" i="88"/>
  <c r="AH63" i="88"/>
  <c r="S63" i="88"/>
  <c r="AS62" i="88"/>
  <c r="AR62" i="88"/>
  <c r="AQ62" i="88"/>
  <c r="AP62" i="88"/>
  <c r="AO62" i="88"/>
  <c r="AN62" i="88"/>
  <c r="AM62" i="88"/>
  <c r="AL62" i="88"/>
  <c r="AK62" i="88"/>
  <c r="AJ62" i="88"/>
  <c r="AI62" i="88"/>
  <c r="AH62" i="88"/>
  <c r="S62" i="88"/>
  <c r="AS61" i="88"/>
  <c r="AR61" i="88"/>
  <c r="AQ61" i="88"/>
  <c r="AP61" i="88"/>
  <c r="AO61" i="88"/>
  <c r="AN61" i="88"/>
  <c r="AM61" i="88"/>
  <c r="AL61" i="88"/>
  <c r="AK61" i="88"/>
  <c r="AJ61" i="88"/>
  <c r="AI61" i="88"/>
  <c r="AH61" i="88"/>
  <c r="S61" i="88"/>
  <c r="AS60" i="88"/>
  <c r="AR60" i="88"/>
  <c r="AQ60" i="88"/>
  <c r="AP60" i="88"/>
  <c r="AO60" i="88"/>
  <c r="AN60" i="88"/>
  <c r="AM60" i="88"/>
  <c r="AL60" i="88"/>
  <c r="AK60" i="88"/>
  <c r="AJ60" i="88"/>
  <c r="AI60" i="88"/>
  <c r="AH60" i="88"/>
  <c r="S60" i="88"/>
  <c r="AS59" i="88"/>
  <c r="AR59" i="88"/>
  <c r="AQ59" i="88"/>
  <c r="AP59" i="88"/>
  <c r="AO59" i="88"/>
  <c r="AN59" i="88"/>
  <c r="AM59" i="88"/>
  <c r="AL59" i="88"/>
  <c r="AK59" i="88"/>
  <c r="AJ59" i="88"/>
  <c r="AI59" i="88"/>
  <c r="AH59" i="88"/>
  <c r="S59" i="88"/>
  <c r="AS58" i="88"/>
  <c r="AR58" i="88"/>
  <c r="AQ58" i="88"/>
  <c r="AP58" i="88"/>
  <c r="AO58" i="88"/>
  <c r="AN58" i="88"/>
  <c r="AM58" i="88"/>
  <c r="AL58" i="88"/>
  <c r="AK58" i="88"/>
  <c r="AJ58" i="88"/>
  <c r="AI58" i="88"/>
  <c r="AH58" i="88"/>
  <c r="S58" i="88"/>
  <c r="AS57" i="88"/>
  <c r="AR57" i="88"/>
  <c r="AQ57" i="88"/>
  <c r="AP57" i="88"/>
  <c r="AO57" i="88"/>
  <c r="AN57" i="88"/>
  <c r="AM57" i="88"/>
  <c r="AL57" i="88"/>
  <c r="AK57" i="88"/>
  <c r="AJ57" i="88"/>
  <c r="AI57" i="88"/>
  <c r="AH57" i="88"/>
  <c r="S57" i="88"/>
  <c r="AS56" i="88"/>
  <c r="AR56" i="88"/>
  <c r="AQ56" i="88"/>
  <c r="AP56" i="88"/>
  <c r="AO56" i="88"/>
  <c r="AN56" i="88"/>
  <c r="AM56" i="88"/>
  <c r="AL56" i="88"/>
  <c r="AK56" i="88"/>
  <c r="AJ56" i="88"/>
  <c r="AI56" i="88"/>
  <c r="AH56" i="88"/>
  <c r="S56" i="88"/>
  <c r="AS55" i="88"/>
  <c r="AR55" i="88"/>
  <c r="AQ55" i="88"/>
  <c r="AP55" i="88"/>
  <c r="AO55" i="88"/>
  <c r="AN55" i="88"/>
  <c r="AM55" i="88"/>
  <c r="AL55" i="88"/>
  <c r="AK55" i="88"/>
  <c r="AJ55" i="88"/>
  <c r="AI55" i="88"/>
  <c r="AH55" i="88"/>
  <c r="S55" i="88"/>
  <c r="AS54" i="88"/>
  <c r="AR54" i="88"/>
  <c r="AQ54" i="88"/>
  <c r="AP54" i="88"/>
  <c r="AO54" i="88"/>
  <c r="AN54" i="88"/>
  <c r="AM54" i="88"/>
  <c r="AL54" i="88"/>
  <c r="AK54" i="88"/>
  <c r="AJ54" i="88"/>
  <c r="AI54" i="88"/>
  <c r="AH54" i="88"/>
  <c r="S54" i="88"/>
  <c r="AS53" i="88"/>
  <c r="AR53" i="88"/>
  <c r="AQ53" i="88"/>
  <c r="AP53" i="88"/>
  <c r="AO53" i="88"/>
  <c r="AN53" i="88"/>
  <c r="AM53" i="88"/>
  <c r="AL53" i="88"/>
  <c r="AK53" i="88"/>
  <c r="AJ53" i="88"/>
  <c r="AI53" i="88"/>
  <c r="AH53" i="88"/>
  <c r="S53" i="88"/>
  <c r="AS52" i="88"/>
  <c r="AR52" i="88"/>
  <c r="AQ52" i="88"/>
  <c r="AP52" i="88"/>
  <c r="AO52" i="88"/>
  <c r="AN52" i="88"/>
  <c r="AM52" i="88"/>
  <c r="AL52" i="88"/>
  <c r="AK52" i="88"/>
  <c r="AJ52" i="88"/>
  <c r="AI52" i="88"/>
  <c r="AH52" i="88"/>
  <c r="S52" i="88"/>
  <c r="AS51" i="88"/>
  <c r="AR51" i="88"/>
  <c r="AQ51" i="88"/>
  <c r="AP51" i="88"/>
  <c r="AO51" i="88"/>
  <c r="AN51" i="88"/>
  <c r="AM51" i="88"/>
  <c r="AL51" i="88"/>
  <c r="AK51" i="88"/>
  <c r="AJ51" i="88"/>
  <c r="AI51" i="88"/>
  <c r="AH51" i="88"/>
  <c r="S51" i="88"/>
  <c r="AS50" i="88"/>
  <c r="AR50" i="88"/>
  <c r="AQ50" i="88"/>
  <c r="AP50" i="88"/>
  <c r="AO50" i="88"/>
  <c r="AN50" i="88"/>
  <c r="AM50" i="88"/>
  <c r="AL50" i="88"/>
  <c r="AK50" i="88"/>
  <c r="AJ50" i="88"/>
  <c r="AI50" i="88"/>
  <c r="AH50" i="88"/>
  <c r="S50" i="88"/>
  <c r="AS49" i="88"/>
  <c r="AR49" i="88"/>
  <c r="AQ49" i="88"/>
  <c r="AP49" i="88"/>
  <c r="AO49" i="88"/>
  <c r="AN49" i="88"/>
  <c r="AM49" i="88"/>
  <c r="AL49" i="88"/>
  <c r="AK49" i="88"/>
  <c r="AJ49" i="88"/>
  <c r="AI49" i="88"/>
  <c r="AH49" i="88"/>
  <c r="S49" i="88"/>
  <c r="AS48" i="88"/>
  <c r="AR48" i="88"/>
  <c r="AQ48" i="88"/>
  <c r="AP48" i="88"/>
  <c r="AO48" i="88"/>
  <c r="AN48" i="88"/>
  <c r="AM48" i="88"/>
  <c r="AL48" i="88"/>
  <c r="AK48" i="88"/>
  <c r="AJ48" i="88"/>
  <c r="AI48" i="88"/>
  <c r="AH48" i="88"/>
  <c r="S48" i="88"/>
  <c r="AS47" i="88"/>
  <c r="AR47" i="88"/>
  <c r="AQ47" i="88"/>
  <c r="AP47" i="88"/>
  <c r="AO47" i="88"/>
  <c r="AN47" i="88"/>
  <c r="AM47" i="88"/>
  <c r="AL47" i="88"/>
  <c r="AK47" i="88"/>
  <c r="AJ47" i="88"/>
  <c r="AI47" i="88"/>
  <c r="AH47" i="88"/>
  <c r="S47" i="88"/>
  <c r="AS46" i="88"/>
  <c r="AR46" i="88"/>
  <c r="AQ46" i="88"/>
  <c r="AP46" i="88"/>
  <c r="AO46" i="88"/>
  <c r="AN46" i="88"/>
  <c r="AM46" i="88"/>
  <c r="AL46" i="88"/>
  <c r="AK46" i="88"/>
  <c r="AJ46" i="88"/>
  <c r="AI46" i="88"/>
  <c r="AH46" i="88"/>
  <c r="S46" i="88"/>
  <c r="AS45" i="88"/>
  <c r="AR45" i="88"/>
  <c r="AQ45" i="88"/>
  <c r="AP45" i="88"/>
  <c r="AO45" i="88"/>
  <c r="AN45" i="88"/>
  <c r="AM45" i="88"/>
  <c r="AL45" i="88"/>
  <c r="AK45" i="88"/>
  <c r="AJ45" i="88"/>
  <c r="AI45" i="88"/>
  <c r="AH45" i="88"/>
  <c r="S45" i="88"/>
  <c r="AS44" i="88"/>
  <c r="AR44" i="88"/>
  <c r="AQ44" i="88"/>
  <c r="AP44" i="88"/>
  <c r="AO44" i="88"/>
  <c r="AN44" i="88"/>
  <c r="AM44" i="88"/>
  <c r="AL44" i="88"/>
  <c r="AK44" i="88"/>
  <c r="AJ44" i="88"/>
  <c r="AI44" i="88"/>
  <c r="AH44" i="88"/>
  <c r="S44" i="88"/>
  <c r="AS43" i="88"/>
  <c r="AR43" i="88"/>
  <c r="AQ43" i="88"/>
  <c r="AP43" i="88"/>
  <c r="AO43" i="88"/>
  <c r="AN43" i="88"/>
  <c r="AM43" i="88"/>
  <c r="AL43" i="88"/>
  <c r="AK43" i="88"/>
  <c r="AJ43" i="88"/>
  <c r="AI43" i="88"/>
  <c r="AH43" i="88"/>
  <c r="S43" i="88"/>
  <c r="AS42" i="88"/>
  <c r="AR42" i="88"/>
  <c r="AQ42" i="88"/>
  <c r="AP42" i="88"/>
  <c r="AO42" i="88"/>
  <c r="AN42" i="88"/>
  <c r="AM42" i="88"/>
  <c r="AL42" i="88"/>
  <c r="AK42" i="88"/>
  <c r="AJ42" i="88"/>
  <c r="AI42" i="88"/>
  <c r="AH42" i="88"/>
  <c r="S42" i="88"/>
  <c r="AS41" i="88"/>
  <c r="AR41" i="88"/>
  <c r="AQ41" i="88"/>
  <c r="AP41" i="88"/>
  <c r="AO41" i="88"/>
  <c r="AN41" i="88"/>
  <c r="AM41" i="88"/>
  <c r="AL41" i="88"/>
  <c r="AK41" i="88"/>
  <c r="AJ41" i="88"/>
  <c r="AI41" i="88"/>
  <c r="AH41" i="88"/>
  <c r="S41" i="88"/>
  <c r="AS40" i="88"/>
  <c r="AR40" i="88"/>
  <c r="AQ40" i="88"/>
  <c r="AP40" i="88"/>
  <c r="AO40" i="88"/>
  <c r="AN40" i="88"/>
  <c r="AM40" i="88"/>
  <c r="AL40" i="88"/>
  <c r="AK40" i="88"/>
  <c r="AJ40" i="88"/>
  <c r="AI40" i="88"/>
  <c r="AH40" i="88"/>
  <c r="S40" i="88"/>
  <c r="AS39" i="88"/>
  <c r="AR39" i="88"/>
  <c r="AQ39" i="88"/>
  <c r="AP39" i="88"/>
  <c r="AO39" i="88"/>
  <c r="AN39" i="88"/>
  <c r="AM39" i="88"/>
  <c r="AL39" i="88"/>
  <c r="AK39" i="88"/>
  <c r="AJ39" i="88"/>
  <c r="AI39" i="88"/>
  <c r="AH39" i="88"/>
  <c r="S39" i="88"/>
  <c r="AS38" i="88"/>
  <c r="AR38" i="88"/>
  <c r="AQ38" i="88"/>
  <c r="AP38" i="88"/>
  <c r="AO38" i="88"/>
  <c r="AN38" i="88"/>
  <c r="AM38" i="88"/>
  <c r="AL38" i="88"/>
  <c r="AK38" i="88"/>
  <c r="AJ38" i="88"/>
  <c r="AI38" i="88"/>
  <c r="AH38" i="88"/>
  <c r="S38" i="88"/>
  <c r="AS37" i="88"/>
  <c r="AR37" i="88"/>
  <c r="AQ37" i="88"/>
  <c r="AP37" i="88"/>
  <c r="AO37" i="88"/>
  <c r="AN37" i="88"/>
  <c r="AM37" i="88"/>
  <c r="AL37" i="88"/>
  <c r="AK37" i="88"/>
  <c r="AJ37" i="88"/>
  <c r="AI37" i="88"/>
  <c r="AH37" i="88"/>
  <c r="S37" i="88"/>
  <c r="AS36" i="88"/>
  <c r="AR36" i="88"/>
  <c r="AQ36" i="88"/>
  <c r="AP36" i="88"/>
  <c r="AO36" i="88"/>
  <c r="AN36" i="88"/>
  <c r="AM36" i="88"/>
  <c r="AL36" i="88"/>
  <c r="AK36" i="88"/>
  <c r="AJ36" i="88"/>
  <c r="AI36" i="88"/>
  <c r="AH36" i="88"/>
  <c r="S36" i="88"/>
  <c r="AS35" i="88"/>
  <c r="AR35" i="88"/>
  <c r="AQ35" i="88"/>
  <c r="AP35" i="88"/>
  <c r="AO35" i="88"/>
  <c r="AN35" i="88"/>
  <c r="AM35" i="88"/>
  <c r="AL35" i="88"/>
  <c r="AK35" i="88"/>
  <c r="AJ35" i="88"/>
  <c r="AI35" i="88"/>
  <c r="AH35" i="88"/>
  <c r="S35" i="88"/>
  <c r="AS34" i="88"/>
  <c r="AR34" i="88"/>
  <c r="AQ34" i="88"/>
  <c r="AP34" i="88"/>
  <c r="AO34" i="88"/>
  <c r="AN34" i="88"/>
  <c r="AM34" i="88"/>
  <c r="AL34" i="88"/>
  <c r="AK34" i="88"/>
  <c r="AJ34" i="88"/>
  <c r="AI34" i="88"/>
  <c r="AH34" i="88"/>
  <c r="S34" i="88"/>
  <c r="AS33" i="88"/>
  <c r="AR33" i="88"/>
  <c r="AQ33" i="88"/>
  <c r="AP33" i="88"/>
  <c r="AO33" i="88"/>
  <c r="AN33" i="88"/>
  <c r="AM33" i="88"/>
  <c r="AL33" i="88"/>
  <c r="AK33" i="88"/>
  <c r="AJ33" i="88"/>
  <c r="AI33" i="88"/>
  <c r="AH33" i="88"/>
  <c r="S33" i="88"/>
  <c r="AS32" i="88"/>
  <c r="AR32" i="88"/>
  <c r="AQ32" i="88"/>
  <c r="AP32" i="88"/>
  <c r="AO32" i="88"/>
  <c r="AN32" i="88"/>
  <c r="AM32" i="88"/>
  <c r="AL32" i="88"/>
  <c r="AK32" i="88"/>
  <c r="AJ32" i="88"/>
  <c r="AI32" i="88"/>
  <c r="AH32" i="88"/>
  <c r="S32" i="88"/>
  <c r="AS31" i="88"/>
  <c r="AR31" i="88"/>
  <c r="AQ31" i="88"/>
  <c r="AP31" i="88"/>
  <c r="AO31" i="88"/>
  <c r="AN31" i="88"/>
  <c r="AM31" i="88"/>
  <c r="AL31" i="88"/>
  <c r="AK31" i="88"/>
  <c r="AJ31" i="88"/>
  <c r="AI31" i="88"/>
  <c r="AH31" i="88"/>
  <c r="S31" i="88"/>
  <c r="AS30" i="88"/>
  <c r="AR30" i="88"/>
  <c r="AQ30" i="88"/>
  <c r="AP30" i="88"/>
  <c r="AO30" i="88"/>
  <c r="AN30" i="88"/>
  <c r="AM30" i="88"/>
  <c r="AL30" i="88"/>
  <c r="AK30" i="88"/>
  <c r="AJ30" i="88"/>
  <c r="AI30" i="88"/>
  <c r="AH30" i="88"/>
  <c r="S30" i="88"/>
  <c r="AS29" i="88"/>
  <c r="AR29" i="88"/>
  <c r="AQ29" i="88"/>
  <c r="AP29" i="88"/>
  <c r="AO29" i="88"/>
  <c r="AN29" i="88"/>
  <c r="AM29" i="88"/>
  <c r="AL29" i="88"/>
  <c r="AK29" i="88"/>
  <c r="AJ29" i="88"/>
  <c r="AI29" i="88"/>
  <c r="AH29" i="88"/>
  <c r="S29" i="88"/>
  <c r="AS28" i="88"/>
  <c r="AR28" i="88"/>
  <c r="AQ28" i="88"/>
  <c r="AP28" i="88"/>
  <c r="AO28" i="88"/>
  <c r="AN28" i="88"/>
  <c r="AM28" i="88"/>
  <c r="AL28" i="88"/>
  <c r="AK28" i="88"/>
  <c r="AJ28" i="88"/>
  <c r="AI28" i="88"/>
  <c r="AH28" i="88"/>
  <c r="S28" i="88"/>
  <c r="AS27" i="88"/>
  <c r="AR27" i="88"/>
  <c r="AQ27" i="88"/>
  <c r="AP27" i="88"/>
  <c r="AO27" i="88"/>
  <c r="AN27" i="88"/>
  <c r="AM27" i="88"/>
  <c r="AL27" i="88"/>
  <c r="AK27" i="88"/>
  <c r="AJ27" i="88"/>
  <c r="AI27" i="88"/>
  <c r="AH27" i="88"/>
  <c r="S27" i="88"/>
  <c r="AS26" i="88"/>
  <c r="AR26" i="88"/>
  <c r="AQ26" i="88"/>
  <c r="AP26" i="88"/>
  <c r="AO26" i="88"/>
  <c r="AN26" i="88"/>
  <c r="AM26" i="88"/>
  <c r="AL26" i="88"/>
  <c r="AK26" i="88"/>
  <c r="AJ26" i="88"/>
  <c r="AI26" i="88"/>
  <c r="AH26" i="88"/>
  <c r="S26" i="88"/>
  <c r="AS25" i="88"/>
  <c r="AR25" i="88"/>
  <c r="AQ25" i="88"/>
  <c r="AP25" i="88"/>
  <c r="AO25" i="88"/>
  <c r="AN25" i="88"/>
  <c r="AM25" i="88"/>
  <c r="AL25" i="88"/>
  <c r="AK25" i="88"/>
  <c r="AJ25" i="88"/>
  <c r="AI25" i="88"/>
  <c r="AH25" i="88"/>
  <c r="S25" i="88"/>
  <c r="AS24" i="88"/>
  <c r="AR24" i="88"/>
  <c r="AQ24" i="88"/>
  <c r="AP24" i="88"/>
  <c r="AO24" i="88"/>
  <c r="AN24" i="88"/>
  <c r="AM24" i="88"/>
  <c r="AL24" i="88"/>
  <c r="AK24" i="88"/>
  <c r="AJ24" i="88"/>
  <c r="AI24" i="88"/>
  <c r="AH24" i="88"/>
  <c r="S24" i="88"/>
  <c r="AS23" i="88"/>
  <c r="AR23" i="88"/>
  <c r="AQ23" i="88"/>
  <c r="AP23" i="88"/>
  <c r="AO23" i="88"/>
  <c r="AN23" i="88"/>
  <c r="AM23" i="88"/>
  <c r="AL23" i="88"/>
  <c r="AK23" i="88"/>
  <c r="AJ23" i="88"/>
  <c r="AI23" i="88"/>
  <c r="AH23" i="88"/>
  <c r="S23" i="88"/>
  <c r="AS22" i="88"/>
  <c r="AR22" i="88"/>
  <c r="AQ22" i="88"/>
  <c r="AP22" i="88"/>
  <c r="AO22" i="88"/>
  <c r="AN22" i="88"/>
  <c r="AM22" i="88"/>
  <c r="AL22" i="88"/>
  <c r="AK22" i="88"/>
  <c r="AJ22" i="88"/>
  <c r="AI22" i="88"/>
  <c r="AH22" i="88"/>
  <c r="S22" i="88"/>
  <c r="AS21" i="88"/>
  <c r="AR21" i="88"/>
  <c r="AQ21" i="88"/>
  <c r="AP21" i="88"/>
  <c r="AO21" i="88"/>
  <c r="AN21" i="88"/>
  <c r="AM21" i="88"/>
  <c r="AL21" i="88"/>
  <c r="AK21" i="88"/>
  <c r="AJ21" i="88"/>
  <c r="AI21" i="88"/>
  <c r="AH21" i="88"/>
  <c r="S21" i="88"/>
  <c r="AS20" i="88"/>
  <c r="AR20" i="88"/>
  <c r="AQ20" i="88"/>
  <c r="AP20" i="88"/>
  <c r="AO20" i="88"/>
  <c r="AN20" i="88"/>
  <c r="AM20" i="88"/>
  <c r="AL20" i="88"/>
  <c r="AK20" i="88"/>
  <c r="AJ20" i="88"/>
  <c r="AI20" i="88"/>
  <c r="AH20" i="88"/>
  <c r="S20" i="88"/>
  <c r="AS19" i="88"/>
  <c r="AR19" i="88"/>
  <c r="AQ19" i="88"/>
  <c r="AP19" i="88"/>
  <c r="AO19" i="88"/>
  <c r="AN19" i="88"/>
  <c r="AM19" i="88"/>
  <c r="AL19" i="88"/>
  <c r="AK19" i="88"/>
  <c r="AJ19" i="88"/>
  <c r="AI19" i="88"/>
  <c r="AH19" i="88"/>
  <c r="S19" i="88"/>
  <c r="AS18" i="88"/>
  <c r="AR18" i="88"/>
  <c r="AQ18" i="88"/>
  <c r="AQ15" i="88" s="1"/>
  <c r="AP18" i="88"/>
  <c r="AO18" i="88"/>
  <c r="AN18" i="88"/>
  <c r="AM18" i="88"/>
  <c r="AM15" i="88" s="1"/>
  <c r="AL18" i="88"/>
  <c r="AK18" i="88"/>
  <c r="AJ18" i="88"/>
  <c r="AI18" i="88"/>
  <c r="AI15" i="88" s="1"/>
  <c r="AH18" i="88"/>
  <c r="S18" i="88"/>
  <c r="AR17" i="88"/>
  <c r="AP17" i="88"/>
  <c r="AN17" i="88"/>
  <c r="AL17" i="88"/>
  <c r="AJ17" i="88"/>
  <c r="AH17" i="88"/>
  <c r="S17" i="88"/>
  <c r="AR16" i="88"/>
  <c r="AQ16" i="88"/>
  <c r="AP16" i="88"/>
  <c r="AN16" i="88"/>
  <c r="AM16" i="88"/>
  <c r="AL16" i="88"/>
  <c r="AJ16" i="88"/>
  <c r="AI16" i="88"/>
  <c r="AH16" i="88"/>
  <c r="S16" i="88"/>
  <c r="AR15" i="88"/>
  <c r="AP15" i="88"/>
  <c r="AN15" i="88"/>
  <c r="AL15" i="88"/>
  <c r="AJ15" i="88"/>
  <c r="AH15" i="88"/>
  <c r="S15" i="88"/>
  <c r="AR14" i="88"/>
  <c r="AQ14" i="88"/>
  <c r="AP14" i="88"/>
  <c r="AN14" i="88"/>
  <c r="AM14" i="88"/>
  <c r="AL14" i="88"/>
  <c r="AJ14" i="88"/>
  <c r="AI14" i="88"/>
  <c r="AH14" i="88"/>
  <c r="S14" i="88"/>
  <c r="AR13" i="88"/>
  <c r="AP13" i="88"/>
  <c r="AN13" i="88"/>
  <c r="AL13" i="88"/>
  <c r="AJ13" i="88"/>
  <c r="AH13" i="88"/>
  <c r="S13" i="88"/>
  <c r="AR12" i="88"/>
  <c r="AQ12" i="88"/>
  <c r="AP12" i="88"/>
  <c r="AN12" i="88"/>
  <c r="AM12" i="88"/>
  <c r="AL12" i="88"/>
  <c r="AJ12" i="88"/>
  <c r="AI12" i="88"/>
  <c r="AH12" i="88"/>
  <c r="S12" i="88"/>
  <c r="AR11" i="88"/>
  <c r="AP11" i="88"/>
  <c r="AN11" i="88"/>
  <c r="AL11" i="88"/>
  <c r="AJ11" i="88"/>
  <c r="AH11" i="88"/>
  <c r="S11" i="88"/>
  <c r="AR10" i="88"/>
  <c r="AQ10" i="88"/>
  <c r="AP10" i="88"/>
  <c r="AN10" i="88"/>
  <c r="AM10" i="88"/>
  <c r="AL10" i="88"/>
  <c r="AJ10" i="88"/>
  <c r="AI10" i="88"/>
  <c r="AH10" i="88"/>
  <c r="S10" i="88"/>
  <c r="AR9" i="88"/>
  <c r="AP9" i="88"/>
  <c r="AN9" i="88"/>
  <c r="AL9" i="88"/>
  <c r="AJ9" i="88"/>
  <c r="AH9" i="88"/>
  <c r="S9" i="88"/>
  <c r="AR8" i="88"/>
  <c r="AQ8" i="88"/>
  <c r="AP8" i="88"/>
  <c r="AN8" i="88"/>
  <c r="AM8" i="88"/>
  <c r="AL8" i="88"/>
  <c r="AJ8" i="88"/>
  <c r="AI8" i="88"/>
  <c r="AH8" i="88"/>
  <c r="S8" i="88"/>
  <c r="AR7" i="88"/>
  <c r="AP7" i="88"/>
  <c r="AN7" i="88"/>
  <c r="AL7" i="88"/>
  <c r="AJ7" i="88"/>
  <c r="AH7" i="88"/>
  <c r="S7" i="88"/>
  <c r="AR6" i="88"/>
  <c r="AQ6" i="88"/>
  <c r="AP6" i="88"/>
  <c r="AN6" i="88"/>
  <c r="AM6" i="88"/>
  <c r="AL6" i="88"/>
  <c r="AJ6" i="88"/>
  <c r="AI6" i="88"/>
  <c r="AH6" i="88"/>
  <c r="S6" i="88"/>
  <c r="AR5" i="88"/>
  <c r="AP5" i="88"/>
  <c r="AN5" i="88"/>
  <c r="AL5" i="88"/>
  <c r="AJ5" i="88"/>
  <c r="AH5" i="88"/>
  <c r="S5" i="88"/>
  <c r="AS4" i="88"/>
  <c r="AR4" i="88"/>
  <c r="AQ4" i="88"/>
  <c r="AP4" i="88"/>
  <c r="AO4" i="88"/>
  <c r="AN4" i="88"/>
  <c r="AM4" i="88"/>
  <c r="AL4" i="88"/>
  <c r="AK4" i="88"/>
  <c r="AJ4" i="88"/>
  <c r="AI4" i="88"/>
  <c r="AH4" i="88"/>
  <c r="S4" i="88"/>
  <c r="AS97" i="87"/>
  <c r="AR97" i="87"/>
  <c r="AQ97" i="87"/>
  <c r="AP97" i="87"/>
  <c r="AO97" i="87"/>
  <c r="AN97" i="87"/>
  <c r="AM97" i="87"/>
  <c r="AL97" i="87"/>
  <c r="AK97" i="87"/>
  <c r="AJ97" i="87"/>
  <c r="AI97" i="87"/>
  <c r="AH97" i="87"/>
  <c r="S97" i="87"/>
  <c r="AS96" i="87"/>
  <c r="AR96" i="87"/>
  <c r="AQ96" i="87"/>
  <c r="AP96" i="87"/>
  <c r="AO96" i="87"/>
  <c r="AN96" i="87"/>
  <c r="AM96" i="87"/>
  <c r="AL96" i="87"/>
  <c r="AK96" i="87"/>
  <c r="AJ96" i="87"/>
  <c r="AI96" i="87"/>
  <c r="AH96" i="87"/>
  <c r="S96" i="87"/>
  <c r="AS95" i="87"/>
  <c r="AR95" i="87"/>
  <c r="AQ95" i="87"/>
  <c r="AP95" i="87"/>
  <c r="AO95" i="87"/>
  <c r="AN95" i="87"/>
  <c r="AM95" i="87"/>
  <c r="AL95" i="87"/>
  <c r="AK95" i="87"/>
  <c r="AJ95" i="87"/>
  <c r="AI95" i="87"/>
  <c r="AH95" i="87"/>
  <c r="S95" i="87"/>
  <c r="AS94" i="87"/>
  <c r="AR94" i="87"/>
  <c r="AQ94" i="87"/>
  <c r="AP94" i="87"/>
  <c r="AO94" i="87"/>
  <c r="AN94" i="87"/>
  <c r="AM94" i="87"/>
  <c r="AL94" i="87"/>
  <c r="AK94" i="87"/>
  <c r="AJ94" i="87"/>
  <c r="AI94" i="87"/>
  <c r="AH94" i="87"/>
  <c r="S94" i="87"/>
  <c r="AS93" i="87"/>
  <c r="AR93" i="87"/>
  <c r="AQ93" i="87"/>
  <c r="AP93" i="87"/>
  <c r="AO93" i="87"/>
  <c r="AN93" i="87"/>
  <c r="AM93" i="87"/>
  <c r="AL93" i="87"/>
  <c r="AK93" i="87"/>
  <c r="AJ93" i="87"/>
  <c r="AI93" i="87"/>
  <c r="AH93" i="87"/>
  <c r="S93" i="87"/>
  <c r="AS92" i="87"/>
  <c r="AR92" i="87"/>
  <c r="AQ92" i="87"/>
  <c r="AP92" i="87"/>
  <c r="AO92" i="87"/>
  <c r="AN92" i="87"/>
  <c r="AM92" i="87"/>
  <c r="AL92" i="87"/>
  <c r="AK92" i="87"/>
  <c r="AJ92" i="87"/>
  <c r="AI92" i="87"/>
  <c r="AH92" i="87"/>
  <c r="S92" i="87"/>
  <c r="AS91" i="87"/>
  <c r="AR91" i="87"/>
  <c r="AQ91" i="87"/>
  <c r="AP91" i="87"/>
  <c r="AO91" i="87"/>
  <c r="AN91" i="87"/>
  <c r="AM91" i="87"/>
  <c r="AL91" i="87"/>
  <c r="AK91" i="87"/>
  <c r="AJ91" i="87"/>
  <c r="AI91" i="87"/>
  <c r="AH91" i="87"/>
  <c r="S91" i="87"/>
  <c r="AS90" i="87"/>
  <c r="AR90" i="87"/>
  <c r="AQ90" i="87"/>
  <c r="AP90" i="87"/>
  <c r="AO90" i="87"/>
  <c r="AN90" i="87"/>
  <c r="AM90" i="87"/>
  <c r="AL90" i="87"/>
  <c r="AK90" i="87"/>
  <c r="AJ90" i="87"/>
  <c r="AI90" i="87"/>
  <c r="AH90" i="87"/>
  <c r="S90" i="87"/>
  <c r="AS89" i="87"/>
  <c r="AR89" i="87"/>
  <c r="AQ89" i="87"/>
  <c r="AP89" i="87"/>
  <c r="AO89" i="87"/>
  <c r="AN89" i="87"/>
  <c r="AM89" i="87"/>
  <c r="AL89" i="87"/>
  <c r="AK89" i="87"/>
  <c r="AJ89" i="87"/>
  <c r="AI89" i="87"/>
  <c r="AH89" i="87"/>
  <c r="S89" i="87"/>
  <c r="AS88" i="87"/>
  <c r="AR88" i="87"/>
  <c r="AQ88" i="87"/>
  <c r="AP88" i="87"/>
  <c r="AO88" i="87"/>
  <c r="AN88" i="87"/>
  <c r="AM88" i="87"/>
  <c r="AL88" i="87"/>
  <c r="AK88" i="87"/>
  <c r="AJ88" i="87"/>
  <c r="AI88" i="87"/>
  <c r="AH88" i="87"/>
  <c r="S88" i="87"/>
  <c r="AS87" i="87"/>
  <c r="AR87" i="87"/>
  <c r="AQ87" i="87"/>
  <c r="AP87" i="87"/>
  <c r="AO87" i="87"/>
  <c r="AN87" i="87"/>
  <c r="AM87" i="87"/>
  <c r="AL87" i="87"/>
  <c r="AK87" i="87"/>
  <c r="AJ87" i="87"/>
  <c r="AI87" i="87"/>
  <c r="AH87" i="87"/>
  <c r="S87" i="87"/>
  <c r="AS86" i="87"/>
  <c r="AR86" i="87"/>
  <c r="AQ86" i="87"/>
  <c r="AP86" i="87"/>
  <c r="AO86" i="87"/>
  <c r="AN86" i="87"/>
  <c r="AM86" i="87"/>
  <c r="AL86" i="87"/>
  <c r="AK86" i="87"/>
  <c r="AJ86" i="87"/>
  <c r="AI86" i="87"/>
  <c r="AH86" i="87"/>
  <c r="S86" i="87"/>
  <c r="AS85" i="87"/>
  <c r="AR85" i="87"/>
  <c r="AQ85" i="87"/>
  <c r="AP85" i="87"/>
  <c r="AO85" i="87"/>
  <c r="AN85" i="87"/>
  <c r="AM85" i="87"/>
  <c r="AL85" i="87"/>
  <c r="AK85" i="87"/>
  <c r="AJ85" i="87"/>
  <c r="AI85" i="87"/>
  <c r="AH85" i="87"/>
  <c r="S85" i="87"/>
  <c r="AS84" i="87"/>
  <c r="AR84" i="87"/>
  <c r="AQ84" i="87"/>
  <c r="AP84" i="87"/>
  <c r="AO84" i="87"/>
  <c r="AN84" i="87"/>
  <c r="AM84" i="87"/>
  <c r="AL84" i="87"/>
  <c r="AK84" i="87"/>
  <c r="AJ84" i="87"/>
  <c r="AI84" i="87"/>
  <c r="AH84" i="87"/>
  <c r="S84" i="87"/>
  <c r="AS83" i="87"/>
  <c r="AR83" i="87"/>
  <c r="AQ83" i="87"/>
  <c r="AP83" i="87"/>
  <c r="AO83" i="87"/>
  <c r="AN83" i="87"/>
  <c r="AM83" i="87"/>
  <c r="AL83" i="87"/>
  <c r="AK83" i="87"/>
  <c r="AJ83" i="87"/>
  <c r="AI83" i="87"/>
  <c r="AH83" i="87"/>
  <c r="S83" i="87"/>
  <c r="AS82" i="87"/>
  <c r="AR82" i="87"/>
  <c r="AQ82" i="87"/>
  <c r="AP82" i="87"/>
  <c r="AO82" i="87"/>
  <c r="AN82" i="87"/>
  <c r="AM82" i="87"/>
  <c r="AL82" i="87"/>
  <c r="AK82" i="87"/>
  <c r="AJ82" i="87"/>
  <c r="AI82" i="87"/>
  <c r="AH82" i="87"/>
  <c r="S82" i="87"/>
  <c r="AS81" i="87"/>
  <c r="AR81" i="87"/>
  <c r="AQ81" i="87"/>
  <c r="AP81" i="87"/>
  <c r="AO81" i="87"/>
  <c r="AN81" i="87"/>
  <c r="AM81" i="87"/>
  <c r="AL81" i="87"/>
  <c r="AK81" i="87"/>
  <c r="AJ81" i="87"/>
  <c r="AI81" i="87"/>
  <c r="AH81" i="87"/>
  <c r="S81" i="87"/>
  <c r="AS80" i="87"/>
  <c r="AR80" i="87"/>
  <c r="AQ80" i="87"/>
  <c r="AP80" i="87"/>
  <c r="AO80" i="87"/>
  <c r="AN80" i="87"/>
  <c r="AM80" i="87"/>
  <c r="AL80" i="87"/>
  <c r="AK80" i="87"/>
  <c r="AJ80" i="87"/>
  <c r="AI80" i="87"/>
  <c r="AH80" i="87"/>
  <c r="S80" i="87"/>
  <c r="AS79" i="87"/>
  <c r="AR79" i="87"/>
  <c r="AQ79" i="87"/>
  <c r="AP79" i="87"/>
  <c r="AO79" i="87"/>
  <c r="AN79" i="87"/>
  <c r="AM79" i="87"/>
  <c r="AL79" i="87"/>
  <c r="AK79" i="87"/>
  <c r="AJ79" i="87"/>
  <c r="AI79" i="87"/>
  <c r="AH79" i="87"/>
  <c r="S79" i="87"/>
  <c r="AS78" i="87"/>
  <c r="AR78" i="87"/>
  <c r="AQ78" i="87"/>
  <c r="AP78" i="87"/>
  <c r="AO78" i="87"/>
  <c r="AN78" i="87"/>
  <c r="AM78" i="87"/>
  <c r="AL78" i="87"/>
  <c r="AK78" i="87"/>
  <c r="AJ78" i="87"/>
  <c r="AI78" i="87"/>
  <c r="AH78" i="87"/>
  <c r="S78" i="87"/>
  <c r="AS77" i="87"/>
  <c r="AR77" i="87"/>
  <c r="AQ77" i="87"/>
  <c r="AP77" i="87"/>
  <c r="AO77" i="87"/>
  <c r="AN77" i="87"/>
  <c r="AM77" i="87"/>
  <c r="AL77" i="87"/>
  <c r="AK77" i="87"/>
  <c r="AJ77" i="87"/>
  <c r="AI77" i="87"/>
  <c r="AH77" i="87"/>
  <c r="S77" i="87"/>
  <c r="AS76" i="87"/>
  <c r="AR76" i="87"/>
  <c r="AQ76" i="87"/>
  <c r="AP76" i="87"/>
  <c r="AO76" i="87"/>
  <c r="AN76" i="87"/>
  <c r="AM76" i="87"/>
  <c r="AL76" i="87"/>
  <c r="AK76" i="87"/>
  <c r="AJ76" i="87"/>
  <c r="AI76" i="87"/>
  <c r="AH76" i="87"/>
  <c r="S76" i="87"/>
  <c r="AS75" i="87"/>
  <c r="AR75" i="87"/>
  <c r="AQ75" i="87"/>
  <c r="AP75" i="87"/>
  <c r="AO75" i="87"/>
  <c r="AN75" i="87"/>
  <c r="AM75" i="87"/>
  <c r="AL75" i="87"/>
  <c r="AK75" i="87"/>
  <c r="AJ75" i="87"/>
  <c r="AI75" i="87"/>
  <c r="AH75" i="87"/>
  <c r="S75" i="87"/>
  <c r="AS74" i="87"/>
  <c r="AR74" i="87"/>
  <c r="AQ74" i="87"/>
  <c r="AP74" i="87"/>
  <c r="AO74" i="87"/>
  <c r="AN74" i="87"/>
  <c r="AM74" i="87"/>
  <c r="AL74" i="87"/>
  <c r="AK74" i="87"/>
  <c r="AJ74" i="87"/>
  <c r="AI74" i="87"/>
  <c r="AH74" i="87"/>
  <c r="S74" i="87"/>
  <c r="AS73" i="87"/>
  <c r="AR73" i="87"/>
  <c r="AQ73" i="87"/>
  <c r="AP73" i="87"/>
  <c r="AO73" i="87"/>
  <c r="AN73" i="87"/>
  <c r="AM73" i="87"/>
  <c r="AL73" i="87"/>
  <c r="AK73" i="87"/>
  <c r="AJ73" i="87"/>
  <c r="AI73" i="87"/>
  <c r="AH73" i="87"/>
  <c r="S73" i="87"/>
  <c r="AS72" i="87"/>
  <c r="AR72" i="87"/>
  <c r="AQ72" i="87"/>
  <c r="AP72" i="87"/>
  <c r="AO72" i="87"/>
  <c r="AN72" i="87"/>
  <c r="AM72" i="87"/>
  <c r="AL72" i="87"/>
  <c r="AK72" i="87"/>
  <c r="AJ72" i="87"/>
  <c r="AI72" i="87"/>
  <c r="AH72" i="87"/>
  <c r="S72" i="87"/>
  <c r="AS71" i="87"/>
  <c r="AR71" i="87"/>
  <c r="AQ71" i="87"/>
  <c r="AP71" i="87"/>
  <c r="AO71" i="87"/>
  <c r="AN71" i="87"/>
  <c r="AM71" i="87"/>
  <c r="AL71" i="87"/>
  <c r="AK71" i="87"/>
  <c r="AJ71" i="87"/>
  <c r="AI71" i="87"/>
  <c r="AH71" i="87"/>
  <c r="S71" i="87"/>
  <c r="AS70" i="87"/>
  <c r="AR70" i="87"/>
  <c r="AQ70" i="87"/>
  <c r="AP70" i="87"/>
  <c r="AO70" i="87"/>
  <c r="AN70" i="87"/>
  <c r="AM70" i="87"/>
  <c r="AL70" i="87"/>
  <c r="AK70" i="87"/>
  <c r="AJ70" i="87"/>
  <c r="AI70" i="87"/>
  <c r="AH70" i="87"/>
  <c r="S70" i="87"/>
  <c r="AS69" i="87"/>
  <c r="AR69" i="87"/>
  <c r="AQ69" i="87"/>
  <c r="AP69" i="87"/>
  <c r="AO69" i="87"/>
  <c r="AN69" i="87"/>
  <c r="AM69" i="87"/>
  <c r="AL69" i="87"/>
  <c r="AK69" i="87"/>
  <c r="AJ69" i="87"/>
  <c r="AI69" i="87"/>
  <c r="AH69" i="87"/>
  <c r="S69" i="87"/>
  <c r="AS68" i="87"/>
  <c r="AR68" i="87"/>
  <c r="AQ68" i="87"/>
  <c r="AP68" i="87"/>
  <c r="AO68" i="87"/>
  <c r="AN68" i="87"/>
  <c r="AM68" i="87"/>
  <c r="AL68" i="87"/>
  <c r="AK68" i="87"/>
  <c r="AJ68" i="87"/>
  <c r="AI68" i="87"/>
  <c r="AH68" i="87"/>
  <c r="S68" i="87"/>
  <c r="AS67" i="87"/>
  <c r="AR67" i="87"/>
  <c r="AQ67" i="87"/>
  <c r="AP67" i="87"/>
  <c r="AO67" i="87"/>
  <c r="AN67" i="87"/>
  <c r="AM67" i="87"/>
  <c r="AL67" i="87"/>
  <c r="AK67" i="87"/>
  <c r="AJ67" i="87"/>
  <c r="AI67" i="87"/>
  <c r="AH67" i="87"/>
  <c r="S67" i="87"/>
  <c r="AS66" i="87"/>
  <c r="AR66" i="87"/>
  <c r="AQ66" i="87"/>
  <c r="AP66" i="87"/>
  <c r="AO66" i="87"/>
  <c r="AN66" i="87"/>
  <c r="AM66" i="87"/>
  <c r="AL66" i="87"/>
  <c r="AK66" i="87"/>
  <c r="AJ66" i="87"/>
  <c r="AI66" i="87"/>
  <c r="AH66" i="87"/>
  <c r="S66" i="87"/>
  <c r="AS65" i="87"/>
  <c r="AR65" i="87"/>
  <c r="AQ65" i="87"/>
  <c r="AP65" i="87"/>
  <c r="AO65" i="87"/>
  <c r="AN65" i="87"/>
  <c r="AM65" i="87"/>
  <c r="AL65" i="87"/>
  <c r="AK65" i="87"/>
  <c r="AJ65" i="87"/>
  <c r="AI65" i="87"/>
  <c r="AH65" i="87"/>
  <c r="S65" i="87"/>
  <c r="AS64" i="87"/>
  <c r="AR64" i="87"/>
  <c r="AQ64" i="87"/>
  <c r="AP64" i="87"/>
  <c r="AO64" i="87"/>
  <c r="AN64" i="87"/>
  <c r="AM64" i="87"/>
  <c r="AL64" i="87"/>
  <c r="AK64" i="87"/>
  <c r="AJ64" i="87"/>
  <c r="AI64" i="87"/>
  <c r="AH64" i="87"/>
  <c r="S64" i="87"/>
  <c r="AS63" i="87"/>
  <c r="AR63" i="87"/>
  <c r="AQ63" i="87"/>
  <c r="AP63" i="87"/>
  <c r="AO63" i="87"/>
  <c r="AN63" i="87"/>
  <c r="AM63" i="87"/>
  <c r="AL63" i="87"/>
  <c r="AK63" i="87"/>
  <c r="AJ63" i="87"/>
  <c r="AI63" i="87"/>
  <c r="AH63" i="87"/>
  <c r="S63" i="87"/>
  <c r="AS62" i="87"/>
  <c r="AR62" i="87"/>
  <c r="AQ62" i="87"/>
  <c r="AP62" i="87"/>
  <c r="AO62" i="87"/>
  <c r="AN62" i="87"/>
  <c r="AM62" i="87"/>
  <c r="AL62" i="87"/>
  <c r="AK62" i="87"/>
  <c r="AJ62" i="87"/>
  <c r="AI62" i="87"/>
  <c r="AH62" i="87"/>
  <c r="S62" i="87"/>
  <c r="AS61" i="87"/>
  <c r="AR61" i="87"/>
  <c r="AQ61" i="87"/>
  <c r="AP61" i="87"/>
  <c r="AO61" i="87"/>
  <c r="AN61" i="87"/>
  <c r="AM61" i="87"/>
  <c r="AL61" i="87"/>
  <c r="AK61" i="87"/>
  <c r="AJ61" i="87"/>
  <c r="AI61" i="87"/>
  <c r="AH61" i="87"/>
  <c r="S61" i="87"/>
  <c r="AS60" i="87"/>
  <c r="AR60" i="87"/>
  <c r="AQ60" i="87"/>
  <c r="AP60" i="87"/>
  <c r="AO60" i="87"/>
  <c r="AN60" i="87"/>
  <c r="AM60" i="87"/>
  <c r="AL60" i="87"/>
  <c r="AK60" i="87"/>
  <c r="AJ60" i="87"/>
  <c r="AI60" i="87"/>
  <c r="AH60" i="87"/>
  <c r="S60" i="87"/>
  <c r="AS59" i="87"/>
  <c r="AR59" i="87"/>
  <c r="AQ59" i="87"/>
  <c r="AP59" i="87"/>
  <c r="AO59" i="87"/>
  <c r="AN59" i="87"/>
  <c r="AM59" i="87"/>
  <c r="AL59" i="87"/>
  <c r="AK59" i="87"/>
  <c r="AJ59" i="87"/>
  <c r="AI59" i="87"/>
  <c r="AH59" i="87"/>
  <c r="S59" i="87"/>
  <c r="AS58" i="87"/>
  <c r="AR58" i="87"/>
  <c r="AQ58" i="87"/>
  <c r="AP58" i="87"/>
  <c r="AO58" i="87"/>
  <c r="AN58" i="87"/>
  <c r="AM58" i="87"/>
  <c r="AL58" i="87"/>
  <c r="AK58" i="87"/>
  <c r="AJ58" i="87"/>
  <c r="AI58" i="87"/>
  <c r="AH58" i="87"/>
  <c r="S58" i="87"/>
  <c r="AS57" i="87"/>
  <c r="AR57" i="87"/>
  <c r="AQ57" i="87"/>
  <c r="AP57" i="87"/>
  <c r="AO57" i="87"/>
  <c r="AN57" i="87"/>
  <c r="AM57" i="87"/>
  <c r="AL57" i="87"/>
  <c r="AK57" i="87"/>
  <c r="AJ57" i="87"/>
  <c r="AI57" i="87"/>
  <c r="AH57" i="87"/>
  <c r="S57" i="87"/>
  <c r="AS56" i="87"/>
  <c r="AR56" i="87"/>
  <c r="AQ56" i="87"/>
  <c r="AP56" i="87"/>
  <c r="AO56" i="87"/>
  <c r="AN56" i="87"/>
  <c r="AM56" i="87"/>
  <c r="AL56" i="87"/>
  <c r="AK56" i="87"/>
  <c r="AJ56" i="87"/>
  <c r="AI56" i="87"/>
  <c r="AH56" i="87"/>
  <c r="S56" i="87"/>
  <c r="AS55" i="87"/>
  <c r="AR55" i="87"/>
  <c r="AQ55" i="87"/>
  <c r="AP55" i="87"/>
  <c r="AO55" i="87"/>
  <c r="AN55" i="87"/>
  <c r="AM55" i="87"/>
  <c r="AL55" i="87"/>
  <c r="AK55" i="87"/>
  <c r="AJ55" i="87"/>
  <c r="AI55" i="87"/>
  <c r="AH55" i="87"/>
  <c r="S55" i="87"/>
  <c r="AS54" i="87"/>
  <c r="AR54" i="87"/>
  <c r="AQ54" i="87"/>
  <c r="AP54" i="87"/>
  <c r="AO54" i="87"/>
  <c r="AN54" i="87"/>
  <c r="AM54" i="87"/>
  <c r="AL54" i="87"/>
  <c r="AK54" i="87"/>
  <c r="AJ54" i="87"/>
  <c r="AI54" i="87"/>
  <c r="AH54" i="87"/>
  <c r="S54" i="87"/>
  <c r="AS53" i="87"/>
  <c r="AR53" i="87"/>
  <c r="AQ53" i="87"/>
  <c r="AP53" i="87"/>
  <c r="AO53" i="87"/>
  <c r="AN53" i="87"/>
  <c r="AM53" i="87"/>
  <c r="AL53" i="87"/>
  <c r="AK53" i="87"/>
  <c r="AJ53" i="87"/>
  <c r="AI53" i="87"/>
  <c r="AH53" i="87"/>
  <c r="S53" i="87"/>
  <c r="AS52" i="87"/>
  <c r="AR52" i="87"/>
  <c r="AQ52" i="87"/>
  <c r="AP52" i="87"/>
  <c r="AO52" i="87"/>
  <c r="AN52" i="87"/>
  <c r="AM52" i="87"/>
  <c r="AL52" i="87"/>
  <c r="AK52" i="87"/>
  <c r="AJ52" i="87"/>
  <c r="AI52" i="87"/>
  <c r="AH52" i="87"/>
  <c r="S52" i="87"/>
  <c r="AS51" i="87"/>
  <c r="AR51" i="87"/>
  <c r="AQ51" i="87"/>
  <c r="AP51" i="87"/>
  <c r="AO51" i="87"/>
  <c r="AN51" i="87"/>
  <c r="AM51" i="87"/>
  <c r="AL51" i="87"/>
  <c r="AK51" i="87"/>
  <c r="AJ51" i="87"/>
  <c r="AI51" i="87"/>
  <c r="AH51" i="87"/>
  <c r="S51" i="87"/>
  <c r="AS50" i="87"/>
  <c r="AR50" i="87"/>
  <c r="AQ50" i="87"/>
  <c r="AP50" i="87"/>
  <c r="AO50" i="87"/>
  <c r="AN50" i="87"/>
  <c r="AM50" i="87"/>
  <c r="AL50" i="87"/>
  <c r="AK50" i="87"/>
  <c r="AJ50" i="87"/>
  <c r="AI50" i="87"/>
  <c r="AH50" i="87"/>
  <c r="S50" i="87"/>
  <c r="AS49" i="87"/>
  <c r="AR49" i="87"/>
  <c r="AQ49" i="87"/>
  <c r="AP49" i="87"/>
  <c r="AO49" i="87"/>
  <c r="AN49" i="87"/>
  <c r="AM49" i="87"/>
  <c r="AL49" i="87"/>
  <c r="AK49" i="87"/>
  <c r="AJ49" i="87"/>
  <c r="AI49" i="87"/>
  <c r="AH49" i="87"/>
  <c r="S49" i="87"/>
  <c r="AS48" i="87"/>
  <c r="AR48" i="87"/>
  <c r="AQ48" i="87"/>
  <c r="AP48" i="87"/>
  <c r="AO48" i="87"/>
  <c r="AN48" i="87"/>
  <c r="AM48" i="87"/>
  <c r="AL48" i="87"/>
  <c r="AK48" i="87"/>
  <c r="AJ48" i="87"/>
  <c r="AI48" i="87"/>
  <c r="AH48" i="87"/>
  <c r="S48" i="87"/>
  <c r="AS47" i="87"/>
  <c r="AR47" i="87"/>
  <c r="AQ47" i="87"/>
  <c r="AP47" i="87"/>
  <c r="AO47" i="87"/>
  <c r="AN47" i="87"/>
  <c r="AM47" i="87"/>
  <c r="AL47" i="87"/>
  <c r="AK47" i="87"/>
  <c r="AJ47" i="87"/>
  <c r="AI47" i="87"/>
  <c r="AH47" i="87"/>
  <c r="S47" i="87"/>
  <c r="AS46" i="87"/>
  <c r="AR46" i="87"/>
  <c r="AQ46" i="87"/>
  <c r="AP46" i="87"/>
  <c r="AO46" i="87"/>
  <c r="AN46" i="87"/>
  <c r="AM46" i="87"/>
  <c r="AL46" i="87"/>
  <c r="AK46" i="87"/>
  <c r="AJ46" i="87"/>
  <c r="AI46" i="87"/>
  <c r="AH46" i="87"/>
  <c r="S46" i="87"/>
  <c r="AS45" i="87"/>
  <c r="AR45" i="87"/>
  <c r="AQ45" i="87"/>
  <c r="AP45" i="87"/>
  <c r="AO45" i="87"/>
  <c r="AN45" i="87"/>
  <c r="AM45" i="87"/>
  <c r="AL45" i="87"/>
  <c r="AK45" i="87"/>
  <c r="AJ45" i="87"/>
  <c r="AI45" i="87"/>
  <c r="AH45" i="87"/>
  <c r="S45" i="87"/>
  <c r="AS44" i="87"/>
  <c r="AR44" i="87"/>
  <c r="AQ44" i="87"/>
  <c r="AP44" i="87"/>
  <c r="AO44" i="87"/>
  <c r="AN44" i="87"/>
  <c r="AM44" i="87"/>
  <c r="AL44" i="87"/>
  <c r="AK44" i="87"/>
  <c r="AJ44" i="87"/>
  <c r="AI44" i="87"/>
  <c r="AH44" i="87"/>
  <c r="S44" i="87"/>
  <c r="AS43" i="87"/>
  <c r="AR43" i="87"/>
  <c r="AQ43" i="87"/>
  <c r="AP43" i="87"/>
  <c r="AO43" i="87"/>
  <c r="AN43" i="87"/>
  <c r="AM43" i="87"/>
  <c r="AL43" i="87"/>
  <c r="AK43" i="87"/>
  <c r="AJ43" i="87"/>
  <c r="AI43" i="87"/>
  <c r="AH43" i="87"/>
  <c r="S43" i="87"/>
  <c r="AS42" i="87"/>
  <c r="AR42" i="87"/>
  <c r="AQ42" i="87"/>
  <c r="AP42" i="87"/>
  <c r="AO42" i="87"/>
  <c r="AN42" i="87"/>
  <c r="AM42" i="87"/>
  <c r="AL42" i="87"/>
  <c r="AK42" i="87"/>
  <c r="AJ42" i="87"/>
  <c r="AI42" i="87"/>
  <c r="AH42" i="87"/>
  <c r="S42" i="87"/>
  <c r="AS41" i="87"/>
  <c r="AR41" i="87"/>
  <c r="AQ41" i="87"/>
  <c r="AP41" i="87"/>
  <c r="AO41" i="87"/>
  <c r="AN41" i="87"/>
  <c r="AM41" i="87"/>
  <c r="AL41" i="87"/>
  <c r="AK41" i="87"/>
  <c r="AJ41" i="87"/>
  <c r="AI41" i="87"/>
  <c r="AH41" i="87"/>
  <c r="S41" i="87"/>
  <c r="AS40" i="87"/>
  <c r="AR40" i="87"/>
  <c r="AQ40" i="87"/>
  <c r="AP40" i="87"/>
  <c r="AO40" i="87"/>
  <c r="AN40" i="87"/>
  <c r="AM40" i="87"/>
  <c r="AL40" i="87"/>
  <c r="AK40" i="87"/>
  <c r="AJ40" i="87"/>
  <c r="AI40" i="87"/>
  <c r="AH40" i="87"/>
  <c r="S40" i="87"/>
  <c r="AS39" i="87"/>
  <c r="AR39" i="87"/>
  <c r="AQ39" i="87"/>
  <c r="AP39" i="87"/>
  <c r="AO39" i="87"/>
  <c r="AN39" i="87"/>
  <c r="AM39" i="87"/>
  <c r="AL39" i="87"/>
  <c r="AK39" i="87"/>
  <c r="AJ39" i="87"/>
  <c r="AI39" i="87"/>
  <c r="AH39" i="87"/>
  <c r="S39" i="87"/>
  <c r="AS38" i="87"/>
  <c r="AR38" i="87"/>
  <c r="AQ38" i="87"/>
  <c r="AP38" i="87"/>
  <c r="AO38" i="87"/>
  <c r="AN38" i="87"/>
  <c r="AM38" i="87"/>
  <c r="AL38" i="87"/>
  <c r="AK38" i="87"/>
  <c r="AJ38" i="87"/>
  <c r="AI38" i="87"/>
  <c r="AH38" i="87"/>
  <c r="S38" i="87"/>
  <c r="AS37" i="87"/>
  <c r="AR37" i="87"/>
  <c r="AQ37" i="87"/>
  <c r="AP37" i="87"/>
  <c r="AO37" i="87"/>
  <c r="AN37" i="87"/>
  <c r="AM37" i="87"/>
  <c r="AL37" i="87"/>
  <c r="AK37" i="87"/>
  <c r="AJ37" i="87"/>
  <c r="AI37" i="87"/>
  <c r="AH37" i="87"/>
  <c r="S37" i="87"/>
  <c r="AS36" i="87"/>
  <c r="AR36" i="87"/>
  <c r="AQ36" i="87"/>
  <c r="AP36" i="87"/>
  <c r="AO36" i="87"/>
  <c r="AN36" i="87"/>
  <c r="AM36" i="87"/>
  <c r="AL36" i="87"/>
  <c r="AK36" i="87"/>
  <c r="AJ36" i="87"/>
  <c r="AI36" i="87"/>
  <c r="AH36" i="87"/>
  <c r="S36" i="87"/>
  <c r="AS35" i="87"/>
  <c r="AR35" i="87"/>
  <c r="AQ35" i="87"/>
  <c r="AP35" i="87"/>
  <c r="AO35" i="87"/>
  <c r="AN35" i="87"/>
  <c r="AM35" i="87"/>
  <c r="AL35" i="87"/>
  <c r="AK35" i="87"/>
  <c r="AJ35" i="87"/>
  <c r="AI35" i="87"/>
  <c r="AH35" i="87"/>
  <c r="S35" i="87"/>
  <c r="AS34" i="87"/>
  <c r="AR34" i="87"/>
  <c r="AQ34" i="87"/>
  <c r="AP34" i="87"/>
  <c r="AO34" i="87"/>
  <c r="AN34" i="87"/>
  <c r="AM34" i="87"/>
  <c r="AL34" i="87"/>
  <c r="AK34" i="87"/>
  <c r="AJ34" i="87"/>
  <c r="AI34" i="87"/>
  <c r="AH34" i="87"/>
  <c r="S34" i="87"/>
  <c r="AS33" i="87"/>
  <c r="AR33" i="87"/>
  <c r="AQ33" i="87"/>
  <c r="AP33" i="87"/>
  <c r="AO33" i="87"/>
  <c r="AN33" i="87"/>
  <c r="AM33" i="87"/>
  <c r="AL33" i="87"/>
  <c r="AK33" i="87"/>
  <c r="AJ33" i="87"/>
  <c r="AI33" i="87"/>
  <c r="AH33" i="87"/>
  <c r="S33" i="87"/>
  <c r="AS32" i="87"/>
  <c r="AR32" i="87"/>
  <c r="AQ32" i="87"/>
  <c r="AP32" i="87"/>
  <c r="AO32" i="87"/>
  <c r="AN32" i="87"/>
  <c r="AM32" i="87"/>
  <c r="AL32" i="87"/>
  <c r="AK32" i="87"/>
  <c r="AJ32" i="87"/>
  <c r="AI32" i="87"/>
  <c r="AH32" i="87"/>
  <c r="S32" i="87"/>
  <c r="AS31" i="87"/>
  <c r="AR31" i="87"/>
  <c r="AQ31" i="87"/>
  <c r="AP31" i="87"/>
  <c r="AO31" i="87"/>
  <c r="AN31" i="87"/>
  <c r="AM31" i="87"/>
  <c r="AL31" i="87"/>
  <c r="AK31" i="87"/>
  <c r="AJ31" i="87"/>
  <c r="AI31" i="87"/>
  <c r="AH31" i="87"/>
  <c r="S31" i="87"/>
  <c r="AS30" i="87"/>
  <c r="AR30" i="87"/>
  <c r="AQ30" i="87"/>
  <c r="AP30" i="87"/>
  <c r="AO30" i="87"/>
  <c r="AN30" i="87"/>
  <c r="AM30" i="87"/>
  <c r="AL30" i="87"/>
  <c r="AK30" i="87"/>
  <c r="AJ30" i="87"/>
  <c r="AI30" i="87"/>
  <c r="AH30" i="87"/>
  <c r="S30" i="87"/>
  <c r="AS29" i="87"/>
  <c r="AR29" i="87"/>
  <c r="AQ29" i="87"/>
  <c r="AP29" i="87"/>
  <c r="AO29" i="87"/>
  <c r="AN29" i="87"/>
  <c r="AM29" i="87"/>
  <c r="AL29" i="87"/>
  <c r="AK29" i="87"/>
  <c r="AJ29" i="87"/>
  <c r="AI29" i="87"/>
  <c r="AH29" i="87"/>
  <c r="S29" i="87"/>
  <c r="AS28" i="87"/>
  <c r="AR28" i="87"/>
  <c r="AQ28" i="87"/>
  <c r="AP28" i="87"/>
  <c r="AO28" i="87"/>
  <c r="AN28" i="87"/>
  <c r="AM28" i="87"/>
  <c r="AL28" i="87"/>
  <c r="AK28" i="87"/>
  <c r="AJ28" i="87"/>
  <c r="AI28" i="87"/>
  <c r="AH28" i="87"/>
  <c r="S28" i="87"/>
  <c r="AS27" i="87"/>
  <c r="AR27" i="87"/>
  <c r="AQ27" i="87"/>
  <c r="AP27" i="87"/>
  <c r="AO27" i="87"/>
  <c r="AN27" i="87"/>
  <c r="AM27" i="87"/>
  <c r="AL27" i="87"/>
  <c r="AK27" i="87"/>
  <c r="AJ27" i="87"/>
  <c r="AI27" i="87"/>
  <c r="AH27" i="87"/>
  <c r="S27" i="87"/>
  <c r="AS26" i="87"/>
  <c r="AR26" i="87"/>
  <c r="AQ26" i="87"/>
  <c r="AP26" i="87"/>
  <c r="AO26" i="87"/>
  <c r="AN26" i="87"/>
  <c r="AM26" i="87"/>
  <c r="AL26" i="87"/>
  <c r="AK26" i="87"/>
  <c r="AJ26" i="87"/>
  <c r="AI26" i="87"/>
  <c r="AH26" i="87"/>
  <c r="S26" i="87"/>
  <c r="AS25" i="87"/>
  <c r="AR25" i="87"/>
  <c r="AQ25" i="87"/>
  <c r="AP25" i="87"/>
  <c r="AO25" i="87"/>
  <c r="AN25" i="87"/>
  <c r="AM25" i="87"/>
  <c r="AL25" i="87"/>
  <c r="AK25" i="87"/>
  <c r="AJ25" i="87"/>
  <c r="AI25" i="87"/>
  <c r="AH25" i="87"/>
  <c r="S25" i="87"/>
  <c r="AS24" i="87"/>
  <c r="AR24" i="87"/>
  <c r="AQ24" i="87"/>
  <c r="AP24" i="87"/>
  <c r="AO24" i="87"/>
  <c r="AN24" i="87"/>
  <c r="AM24" i="87"/>
  <c r="AL24" i="87"/>
  <c r="AK24" i="87"/>
  <c r="AJ24" i="87"/>
  <c r="AI24" i="87"/>
  <c r="AH24" i="87"/>
  <c r="S24" i="87"/>
  <c r="AS23" i="87"/>
  <c r="AR23" i="87"/>
  <c r="AQ23" i="87"/>
  <c r="AP23" i="87"/>
  <c r="AO23" i="87"/>
  <c r="AN23" i="87"/>
  <c r="AM23" i="87"/>
  <c r="AL23" i="87"/>
  <c r="AK23" i="87"/>
  <c r="AJ23" i="87"/>
  <c r="AI23" i="87"/>
  <c r="AH23" i="87"/>
  <c r="S23" i="87"/>
  <c r="AS22" i="87"/>
  <c r="AR22" i="87"/>
  <c r="AQ22" i="87"/>
  <c r="AP22" i="87"/>
  <c r="AO22" i="87"/>
  <c r="AN22" i="87"/>
  <c r="AM22" i="87"/>
  <c r="AL22" i="87"/>
  <c r="AK22" i="87"/>
  <c r="AJ22" i="87"/>
  <c r="AI22" i="87"/>
  <c r="AH22" i="87"/>
  <c r="S22" i="87"/>
  <c r="AS21" i="87"/>
  <c r="AR21" i="87"/>
  <c r="AQ21" i="87"/>
  <c r="AP21" i="87"/>
  <c r="AO21" i="87"/>
  <c r="AN21" i="87"/>
  <c r="AM21" i="87"/>
  <c r="AL21" i="87"/>
  <c r="AK21" i="87"/>
  <c r="AJ21" i="87"/>
  <c r="AI21" i="87"/>
  <c r="AH21" i="87"/>
  <c r="S21" i="87"/>
  <c r="AS20" i="87"/>
  <c r="AR20" i="87"/>
  <c r="AQ20" i="87"/>
  <c r="AP20" i="87"/>
  <c r="AO20" i="87"/>
  <c r="AN20" i="87"/>
  <c r="AM20" i="87"/>
  <c r="AL20" i="87"/>
  <c r="AK20" i="87"/>
  <c r="AJ20" i="87"/>
  <c r="AI20" i="87"/>
  <c r="AH20" i="87"/>
  <c r="S20" i="87"/>
  <c r="AS19" i="87"/>
  <c r="AR19" i="87"/>
  <c r="AQ19" i="87"/>
  <c r="AP19" i="87"/>
  <c r="AO19" i="87"/>
  <c r="AN19" i="87"/>
  <c r="AM19" i="87"/>
  <c r="AL19" i="87"/>
  <c r="AK19" i="87"/>
  <c r="AJ19" i="87"/>
  <c r="AI19" i="87"/>
  <c r="AH19" i="87"/>
  <c r="S19" i="87"/>
  <c r="AS18" i="87"/>
  <c r="AR18" i="87"/>
  <c r="AQ18" i="87"/>
  <c r="AP18" i="87"/>
  <c r="AO18" i="87"/>
  <c r="AN18" i="87"/>
  <c r="AM18" i="87"/>
  <c r="AL18" i="87"/>
  <c r="AK18" i="87"/>
  <c r="AJ18" i="87"/>
  <c r="AI18" i="87"/>
  <c r="AH18" i="87"/>
  <c r="S18" i="87"/>
  <c r="AS17" i="87"/>
  <c r="AR17" i="87"/>
  <c r="AQ17" i="87"/>
  <c r="AP17" i="87"/>
  <c r="AO17" i="87"/>
  <c r="AN17" i="87"/>
  <c r="AM17" i="87"/>
  <c r="AL17" i="87"/>
  <c r="AK17" i="87"/>
  <c r="AJ17" i="87"/>
  <c r="AI17" i="87"/>
  <c r="AH17" i="87"/>
  <c r="S17" i="87"/>
  <c r="AS16" i="87"/>
  <c r="AR16" i="87"/>
  <c r="AQ16" i="87"/>
  <c r="AP16" i="87"/>
  <c r="AO16" i="87"/>
  <c r="AN16" i="87"/>
  <c r="AM16" i="87"/>
  <c r="AL16" i="87"/>
  <c r="AK16" i="87"/>
  <c r="AJ16" i="87"/>
  <c r="AI16" i="87"/>
  <c r="AH16" i="87"/>
  <c r="S16" i="87"/>
  <c r="AS15" i="87"/>
  <c r="AR15" i="87"/>
  <c r="AQ15" i="87"/>
  <c r="AP15" i="87"/>
  <c r="AO15" i="87"/>
  <c r="AN15" i="87"/>
  <c r="AM15" i="87"/>
  <c r="AL15" i="87"/>
  <c r="AK15" i="87"/>
  <c r="AJ15" i="87"/>
  <c r="AI15" i="87"/>
  <c r="AH15" i="87"/>
  <c r="S15" i="87"/>
  <c r="AS14" i="87"/>
  <c r="AR14" i="87"/>
  <c r="AQ14" i="87"/>
  <c r="AP14" i="87"/>
  <c r="AO14" i="87"/>
  <c r="AN14" i="87"/>
  <c r="AM14" i="87"/>
  <c r="AL14" i="87"/>
  <c r="AK14" i="87"/>
  <c r="AJ14" i="87"/>
  <c r="AI14" i="87"/>
  <c r="AH14" i="87"/>
  <c r="S14" i="87"/>
  <c r="AS13" i="87"/>
  <c r="AR13" i="87"/>
  <c r="AQ13" i="87"/>
  <c r="AP13" i="87"/>
  <c r="AO13" i="87"/>
  <c r="AN13" i="87"/>
  <c r="AM13" i="87"/>
  <c r="AL13" i="87"/>
  <c r="AK13" i="87"/>
  <c r="AJ13" i="87"/>
  <c r="AI13" i="87"/>
  <c r="AH13" i="87"/>
  <c r="S13" i="87"/>
  <c r="AS12" i="87"/>
  <c r="AR12" i="87"/>
  <c r="AQ12" i="87"/>
  <c r="AP12" i="87"/>
  <c r="AO12" i="87"/>
  <c r="AN12" i="87"/>
  <c r="AM12" i="87"/>
  <c r="AL12" i="87"/>
  <c r="AK12" i="87"/>
  <c r="AJ12" i="87"/>
  <c r="AI12" i="87"/>
  <c r="AH12" i="87"/>
  <c r="S12" i="87"/>
  <c r="AS11" i="87"/>
  <c r="AR11" i="87"/>
  <c r="AQ11" i="87"/>
  <c r="AP11" i="87"/>
  <c r="AO11" i="87"/>
  <c r="AN11" i="87"/>
  <c r="AM11" i="87"/>
  <c r="AL11" i="87"/>
  <c r="AK11" i="87"/>
  <c r="AJ11" i="87"/>
  <c r="AI11" i="87"/>
  <c r="AH11" i="87"/>
  <c r="S11" i="87"/>
  <c r="AS10" i="87"/>
  <c r="AR10" i="87"/>
  <c r="AQ10" i="87"/>
  <c r="AP10" i="87"/>
  <c r="AO10" i="87"/>
  <c r="AN10" i="87"/>
  <c r="AM10" i="87"/>
  <c r="AL10" i="87"/>
  <c r="AK10" i="87"/>
  <c r="AJ10" i="87"/>
  <c r="AI10" i="87"/>
  <c r="AH10" i="87"/>
  <c r="S10" i="87"/>
  <c r="AS9" i="87"/>
  <c r="AR9" i="87"/>
  <c r="AQ9" i="87"/>
  <c r="AP9" i="87"/>
  <c r="AO9" i="87"/>
  <c r="AN9" i="87"/>
  <c r="AM9" i="87"/>
  <c r="AL9" i="87"/>
  <c r="AK9" i="87"/>
  <c r="AJ9" i="87"/>
  <c r="AI9" i="87"/>
  <c r="AH9" i="87"/>
  <c r="S9" i="87"/>
  <c r="AS8" i="87"/>
  <c r="AR8" i="87"/>
  <c r="AQ8" i="87"/>
  <c r="AP8" i="87"/>
  <c r="AO8" i="87"/>
  <c r="AN8" i="87"/>
  <c r="AM8" i="87"/>
  <c r="AL8" i="87"/>
  <c r="AK8" i="87"/>
  <c r="AJ8" i="87"/>
  <c r="AI8" i="87"/>
  <c r="AH8" i="87"/>
  <c r="S8" i="87"/>
  <c r="AS7" i="87"/>
  <c r="AR7" i="87"/>
  <c r="AQ7" i="87"/>
  <c r="AP7" i="87"/>
  <c r="AO7" i="87"/>
  <c r="AN7" i="87"/>
  <c r="AM7" i="87"/>
  <c r="AL7" i="87"/>
  <c r="AK7" i="87"/>
  <c r="AJ7" i="87"/>
  <c r="AI7" i="87"/>
  <c r="AH7" i="87"/>
  <c r="S7" i="87"/>
  <c r="AS6" i="87"/>
  <c r="AR6" i="87"/>
  <c r="AQ6" i="87"/>
  <c r="AP6" i="87"/>
  <c r="AO6" i="87"/>
  <c r="AN6" i="87"/>
  <c r="AM6" i="87"/>
  <c r="AL6" i="87"/>
  <c r="AK6" i="87"/>
  <c r="AJ6" i="87"/>
  <c r="AI6" i="87"/>
  <c r="AH6" i="87"/>
  <c r="S6" i="87"/>
  <c r="AS5" i="87"/>
  <c r="AR5" i="87"/>
  <c r="AQ5" i="87"/>
  <c r="AP5" i="87"/>
  <c r="AO5" i="87"/>
  <c r="AN5" i="87"/>
  <c r="AM5" i="87"/>
  <c r="AL5" i="87"/>
  <c r="AK5" i="87"/>
  <c r="AJ5" i="87"/>
  <c r="AI5" i="87"/>
  <c r="AH5" i="87"/>
  <c r="S5" i="87"/>
  <c r="AS4" i="87"/>
  <c r="AR4" i="87"/>
  <c r="AQ4" i="87"/>
  <c r="AP4" i="87"/>
  <c r="AO4" i="87"/>
  <c r="AN4" i="87"/>
  <c r="AM4" i="87"/>
  <c r="AL4" i="87"/>
  <c r="AK4" i="87"/>
  <c r="AJ4" i="87"/>
  <c r="AI4" i="87"/>
  <c r="AH4" i="87"/>
  <c r="S4" i="87"/>
  <c r="AS97" i="86"/>
  <c r="AR97" i="86"/>
  <c r="AQ97" i="86"/>
  <c r="AP97" i="86"/>
  <c r="AO97" i="86"/>
  <c r="AN97" i="86"/>
  <c r="AM97" i="86"/>
  <c r="AL97" i="86"/>
  <c r="AK97" i="86"/>
  <c r="AJ97" i="86"/>
  <c r="AI97" i="86"/>
  <c r="AH97" i="86"/>
  <c r="S97" i="86"/>
  <c r="AS96" i="86"/>
  <c r="AR96" i="86"/>
  <c r="AQ96" i="86"/>
  <c r="AP96" i="86"/>
  <c r="AO96" i="86"/>
  <c r="AN96" i="86"/>
  <c r="AM96" i="86"/>
  <c r="AL96" i="86"/>
  <c r="AK96" i="86"/>
  <c r="AJ96" i="86"/>
  <c r="AI96" i="86"/>
  <c r="AH96" i="86"/>
  <c r="S96" i="86"/>
  <c r="AS95" i="86"/>
  <c r="AR95" i="86"/>
  <c r="AQ95" i="86"/>
  <c r="AP95" i="86"/>
  <c r="AO95" i="86"/>
  <c r="AN95" i="86"/>
  <c r="AM95" i="86"/>
  <c r="AL95" i="86"/>
  <c r="AK95" i="86"/>
  <c r="AJ95" i="86"/>
  <c r="AI95" i="86"/>
  <c r="AH95" i="86"/>
  <c r="S95" i="86"/>
  <c r="AS94" i="86"/>
  <c r="AR94" i="86"/>
  <c r="AQ94" i="86"/>
  <c r="AP94" i="86"/>
  <c r="AO94" i="86"/>
  <c r="AN94" i="86"/>
  <c r="AM94" i="86"/>
  <c r="AL94" i="86"/>
  <c r="AK94" i="86"/>
  <c r="AJ94" i="86"/>
  <c r="AI94" i="86"/>
  <c r="AH94" i="86"/>
  <c r="S94" i="86"/>
  <c r="AS93" i="86"/>
  <c r="AR93" i="86"/>
  <c r="AQ93" i="86"/>
  <c r="AP93" i="86"/>
  <c r="AO93" i="86"/>
  <c r="AN93" i="86"/>
  <c r="AM93" i="86"/>
  <c r="AL93" i="86"/>
  <c r="AK93" i="86"/>
  <c r="AJ93" i="86"/>
  <c r="AI93" i="86"/>
  <c r="AH93" i="86"/>
  <c r="S93" i="86"/>
  <c r="AS92" i="86"/>
  <c r="AR92" i="86"/>
  <c r="AQ92" i="86"/>
  <c r="AP92" i="86"/>
  <c r="AO92" i="86"/>
  <c r="AN92" i="86"/>
  <c r="AM92" i="86"/>
  <c r="AL92" i="86"/>
  <c r="AK92" i="86"/>
  <c r="AJ92" i="86"/>
  <c r="AI92" i="86"/>
  <c r="AH92" i="86"/>
  <c r="S92" i="86"/>
  <c r="AS91" i="86"/>
  <c r="AR91" i="86"/>
  <c r="AQ91" i="86"/>
  <c r="AP91" i="86"/>
  <c r="AO91" i="86"/>
  <c r="AN91" i="86"/>
  <c r="AM91" i="86"/>
  <c r="AL91" i="86"/>
  <c r="AK91" i="86"/>
  <c r="AJ91" i="86"/>
  <c r="AI91" i="86"/>
  <c r="AH91" i="86"/>
  <c r="S91" i="86"/>
  <c r="AS90" i="86"/>
  <c r="AR90" i="86"/>
  <c r="AQ90" i="86"/>
  <c r="AP90" i="86"/>
  <c r="AO90" i="86"/>
  <c r="AN90" i="86"/>
  <c r="AM90" i="86"/>
  <c r="AL90" i="86"/>
  <c r="AK90" i="86"/>
  <c r="AJ90" i="86"/>
  <c r="AI90" i="86"/>
  <c r="AH90" i="86"/>
  <c r="S90" i="86"/>
  <c r="AS89" i="86"/>
  <c r="AR89" i="86"/>
  <c r="AQ89" i="86"/>
  <c r="AP89" i="86"/>
  <c r="AO89" i="86"/>
  <c r="AN89" i="86"/>
  <c r="AM89" i="86"/>
  <c r="AL89" i="86"/>
  <c r="AK89" i="86"/>
  <c r="AJ89" i="86"/>
  <c r="AI89" i="86"/>
  <c r="AH89" i="86"/>
  <c r="S89" i="86"/>
  <c r="AS88" i="86"/>
  <c r="AR88" i="86"/>
  <c r="AQ88" i="86"/>
  <c r="AP88" i="86"/>
  <c r="AO88" i="86"/>
  <c r="AN88" i="86"/>
  <c r="AM88" i="86"/>
  <c r="AL88" i="86"/>
  <c r="AK88" i="86"/>
  <c r="AJ88" i="86"/>
  <c r="AI88" i="86"/>
  <c r="AH88" i="86"/>
  <c r="S88" i="86"/>
  <c r="AS87" i="86"/>
  <c r="AR87" i="86"/>
  <c r="AQ87" i="86"/>
  <c r="AP87" i="86"/>
  <c r="AO87" i="86"/>
  <c r="AN87" i="86"/>
  <c r="AM87" i="86"/>
  <c r="AL87" i="86"/>
  <c r="AK87" i="86"/>
  <c r="AJ87" i="86"/>
  <c r="AI87" i="86"/>
  <c r="AH87" i="86"/>
  <c r="S87" i="86"/>
  <c r="AS86" i="86"/>
  <c r="AR86" i="86"/>
  <c r="AQ86" i="86"/>
  <c r="AP86" i="86"/>
  <c r="AO86" i="86"/>
  <c r="AN86" i="86"/>
  <c r="AM86" i="86"/>
  <c r="AL86" i="86"/>
  <c r="AK86" i="86"/>
  <c r="AJ86" i="86"/>
  <c r="AI86" i="86"/>
  <c r="AH86" i="86"/>
  <c r="S86" i="86"/>
  <c r="AS85" i="86"/>
  <c r="AR85" i="86"/>
  <c r="AQ85" i="86"/>
  <c r="AP85" i="86"/>
  <c r="AO85" i="86"/>
  <c r="AN85" i="86"/>
  <c r="AM85" i="86"/>
  <c r="AL85" i="86"/>
  <c r="AK85" i="86"/>
  <c r="AJ85" i="86"/>
  <c r="AI85" i="86"/>
  <c r="AH85" i="86"/>
  <c r="S85" i="86"/>
  <c r="AS84" i="86"/>
  <c r="AR84" i="86"/>
  <c r="AQ84" i="86"/>
  <c r="AP84" i="86"/>
  <c r="AO84" i="86"/>
  <c r="AN84" i="86"/>
  <c r="AM84" i="86"/>
  <c r="AL84" i="86"/>
  <c r="AK84" i="86"/>
  <c r="AJ84" i="86"/>
  <c r="AI84" i="86"/>
  <c r="AH84" i="86"/>
  <c r="S84" i="86"/>
  <c r="AS83" i="86"/>
  <c r="AR83" i="86"/>
  <c r="AQ83" i="86"/>
  <c r="AP83" i="86"/>
  <c r="AO83" i="86"/>
  <c r="AN83" i="86"/>
  <c r="AM83" i="86"/>
  <c r="AL83" i="86"/>
  <c r="AK83" i="86"/>
  <c r="AJ83" i="86"/>
  <c r="AI83" i="86"/>
  <c r="AH83" i="86"/>
  <c r="S83" i="86"/>
  <c r="AS82" i="86"/>
  <c r="AR82" i="86"/>
  <c r="AQ82" i="86"/>
  <c r="AP82" i="86"/>
  <c r="AO82" i="86"/>
  <c r="AN82" i="86"/>
  <c r="AM82" i="86"/>
  <c r="AL82" i="86"/>
  <c r="AK82" i="86"/>
  <c r="AJ82" i="86"/>
  <c r="AI82" i="86"/>
  <c r="AH82" i="86"/>
  <c r="S82" i="86"/>
  <c r="AS81" i="86"/>
  <c r="AR81" i="86"/>
  <c r="AQ81" i="86"/>
  <c r="AP81" i="86"/>
  <c r="AO81" i="86"/>
  <c r="AN81" i="86"/>
  <c r="AM81" i="86"/>
  <c r="AL81" i="86"/>
  <c r="AK81" i="86"/>
  <c r="AJ81" i="86"/>
  <c r="AI81" i="86"/>
  <c r="AH81" i="86"/>
  <c r="S81" i="86"/>
  <c r="AS80" i="86"/>
  <c r="AR80" i="86"/>
  <c r="AQ80" i="86"/>
  <c r="AP80" i="86"/>
  <c r="AO80" i="86"/>
  <c r="AN80" i="86"/>
  <c r="AM80" i="86"/>
  <c r="AL80" i="86"/>
  <c r="AK80" i="86"/>
  <c r="AJ80" i="86"/>
  <c r="AI80" i="86"/>
  <c r="AH80" i="86"/>
  <c r="S80" i="86"/>
  <c r="AS79" i="86"/>
  <c r="AR79" i="86"/>
  <c r="AQ79" i="86"/>
  <c r="AP79" i="86"/>
  <c r="AO79" i="86"/>
  <c r="AN79" i="86"/>
  <c r="AM79" i="86"/>
  <c r="AL79" i="86"/>
  <c r="AK79" i="86"/>
  <c r="AJ79" i="86"/>
  <c r="AI79" i="86"/>
  <c r="AH79" i="86"/>
  <c r="S79" i="86"/>
  <c r="AS78" i="86"/>
  <c r="AR78" i="86"/>
  <c r="AQ78" i="86"/>
  <c r="AP78" i="86"/>
  <c r="AO78" i="86"/>
  <c r="AN78" i="86"/>
  <c r="AM78" i="86"/>
  <c r="AL78" i="86"/>
  <c r="AK78" i="86"/>
  <c r="AJ78" i="86"/>
  <c r="AI78" i="86"/>
  <c r="AH78" i="86"/>
  <c r="S78" i="86"/>
  <c r="AS77" i="86"/>
  <c r="AR77" i="86"/>
  <c r="AQ77" i="86"/>
  <c r="AP77" i="86"/>
  <c r="AO77" i="86"/>
  <c r="AN77" i="86"/>
  <c r="AM77" i="86"/>
  <c r="AL77" i="86"/>
  <c r="AK77" i="86"/>
  <c r="AJ77" i="86"/>
  <c r="AI77" i="86"/>
  <c r="AH77" i="86"/>
  <c r="S77" i="86"/>
  <c r="AS76" i="86"/>
  <c r="AR76" i="86"/>
  <c r="AQ76" i="86"/>
  <c r="AP76" i="86"/>
  <c r="AO76" i="86"/>
  <c r="AN76" i="86"/>
  <c r="AM76" i="86"/>
  <c r="AL76" i="86"/>
  <c r="AK76" i="86"/>
  <c r="AJ76" i="86"/>
  <c r="AI76" i="86"/>
  <c r="AH76" i="86"/>
  <c r="S76" i="86"/>
  <c r="AS75" i="86"/>
  <c r="AR75" i="86"/>
  <c r="AQ75" i="86"/>
  <c r="AP75" i="86"/>
  <c r="AO75" i="86"/>
  <c r="AN75" i="86"/>
  <c r="AM75" i="86"/>
  <c r="AL75" i="86"/>
  <c r="AK75" i="86"/>
  <c r="AJ75" i="86"/>
  <c r="AI75" i="86"/>
  <c r="AH75" i="86"/>
  <c r="S75" i="86"/>
  <c r="AS74" i="86"/>
  <c r="AR74" i="86"/>
  <c r="AQ74" i="86"/>
  <c r="AP74" i="86"/>
  <c r="AO74" i="86"/>
  <c r="AN74" i="86"/>
  <c r="AM74" i="86"/>
  <c r="AL74" i="86"/>
  <c r="AK74" i="86"/>
  <c r="AJ74" i="86"/>
  <c r="AI74" i="86"/>
  <c r="AH74" i="86"/>
  <c r="S74" i="86"/>
  <c r="AS73" i="86"/>
  <c r="AR73" i="86"/>
  <c r="AQ73" i="86"/>
  <c r="AP73" i="86"/>
  <c r="AO73" i="86"/>
  <c r="AN73" i="86"/>
  <c r="AM73" i="86"/>
  <c r="AL73" i="86"/>
  <c r="AK73" i="86"/>
  <c r="AJ73" i="86"/>
  <c r="AI73" i="86"/>
  <c r="AH73" i="86"/>
  <c r="S73" i="86"/>
  <c r="AS72" i="86"/>
  <c r="AR72" i="86"/>
  <c r="AQ72" i="86"/>
  <c r="AP72" i="86"/>
  <c r="AO72" i="86"/>
  <c r="AN72" i="86"/>
  <c r="AM72" i="86"/>
  <c r="AL72" i="86"/>
  <c r="AK72" i="86"/>
  <c r="AJ72" i="86"/>
  <c r="AI72" i="86"/>
  <c r="AH72" i="86"/>
  <c r="S72" i="86"/>
  <c r="AS71" i="86"/>
  <c r="AR71" i="86"/>
  <c r="AQ71" i="86"/>
  <c r="AP71" i="86"/>
  <c r="AO71" i="86"/>
  <c r="AN71" i="86"/>
  <c r="AM71" i="86"/>
  <c r="AL71" i="86"/>
  <c r="AK71" i="86"/>
  <c r="AJ71" i="86"/>
  <c r="AI71" i="86"/>
  <c r="AH71" i="86"/>
  <c r="S71" i="86"/>
  <c r="AS70" i="86"/>
  <c r="AR70" i="86"/>
  <c r="AQ70" i="86"/>
  <c r="AP70" i="86"/>
  <c r="AO70" i="86"/>
  <c r="AN70" i="86"/>
  <c r="AM70" i="86"/>
  <c r="AL70" i="86"/>
  <c r="AK70" i="86"/>
  <c r="AJ70" i="86"/>
  <c r="AI70" i="86"/>
  <c r="AH70" i="86"/>
  <c r="S70" i="86"/>
  <c r="AS69" i="86"/>
  <c r="AR69" i="86"/>
  <c r="AQ69" i="86"/>
  <c r="AP69" i="86"/>
  <c r="AO69" i="86"/>
  <c r="AN69" i="86"/>
  <c r="AM69" i="86"/>
  <c r="AL69" i="86"/>
  <c r="AK69" i="86"/>
  <c r="AJ69" i="86"/>
  <c r="AI69" i="86"/>
  <c r="AH69" i="86"/>
  <c r="S69" i="86"/>
  <c r="AS68" i="86"/>
  <c r="AR68" i="86"/>
  <c r="AQ68" i="86"/>
  <c r="AP68" i="86"/>
  <c r="AO68" i="86"/>
  <c r="AN68" i="86"/>
  <c r="AM68" i="86"/>
  <c r="AL68" i="86"/>
  <c r="AK68" i="86"/>
  <c r="AJ68" i="86"/>
  <c r="AI68" i="86"/>
  <c r="AH68" i="86"/>
  <c r="S68" i="86"/>
  <c r="AS67" i="86"/>
  <c r="AR67" i="86"/>
  <c r="AQ67" i="86"/>
  <c r="AP67" i="86"/>
  <c r="AO67" i="86"/>
  <c r="AN67" i="86"/>
  <c r="AM67" i="86"/>
  <c r="AL67" i="86"/>
  <c r="AK67" i="86"/>
  <c r="AJ67" i="86"/>
  <c r="AI67" i="86"/>
  <c r="AH67" i="86"/>
  <c r="S67" i="86"/>
  <c r="AS66" i="86"/>
  <c r="AR66" i="86"/>
  <c r="AQ66" i="86"/>
  <c r="AP66" i="86"/>
  <c r="AO66" i="86"/>
  <c r="AN66" i="86"/>
  <c r="AM66" i="86"/>
  <c r="AL66" i="86"/>
  <c r="AK66" i="86"/>
  <c r="AJ66" i="86"/>
  <c r="AI66" i="86"/>
  <c r="AH66" i="86"/>
  <c r="S66" i="86"/>
  <c r="AS65" i="86"/>
  <c r="AR65" i="86"/>
  <c r="AQ65" i="86"/>
  <c r="AP65" i="86"/>
  <c r="AO65" i="86"/>
  <c r="AN65" i="86"/>
  <c r="AM65" i="86"/>
  <c r="AL65" i="86"/>
  <c r="AK65" i="86"/>
  <c r="AJ65" i="86"/>
  <c r="AI65" i="86"/>
  <c r="AH65" i="86"/>
  <c r="S65" i="86"/>
  <c r="AS64" i="86"/>
  <c r="AR64" i="86"/>
  <c r="AQ64" i="86"/>
  <c r="AP64" i="86"/>
  <c r="AO64" i="86"/>
  <c r="AN64" i="86"/>
  <c r="AM64" i="86"/>
  <c r="AL64" i="86"/>
  <c r="AK64" i="86"/>
  <c r="AJ64" i="86"/>
  <c r="AI64" i="86"/>
  <c r="AH64" i="86"/>
  <c r="S64" i="86"/>
  <c r="AS63" i="86"/>
  <c r="AR63" i="86"/>
  <c r="AQ63" i="86"/>
  <c r="AP63" i="86"/>
  <c r="AO63" i="86"/>
  <c r="AN63" i="86"/>
  <c r="AM63" i="86"/>
  <c r="AL63" i="86"/>
  <c r="AK63" i="86"/>
  <c r="AJ63" i="86"/>
  <c r="AI63" i="86"/>
  <c r="AH63" i="86"/>
  <c r="S63" i="86"/>
  <c r="AS62" i="86"/>
  <c r="AR62" i="86"/>
  <c r="AQ62" i="86"/>
  <c r="AP62" i="86"/>
  <c r="AO62" i="86"/>
  <c r="AN62" i="86"/>
  <c r="AM62" i="86"/>
  <c r="AL62" i="86"/>
  <c r="AK62" i="86"/>
  <c r="AJ62" i="86"/>
  <c r="AI62" i="86"/>
  <c r="AH62" i="86"/>
  <c r="S62" i="86"/>
  <c r="AS61" i="86"/>
  <c r="AR61" i="86"/>
  <c r="AQ61" i="86"/>
  <c r="AP61" i="86"/>
  <c r="AO61" i="86"/>
  <c r="AN61" i="86"/>
  <c r="AM61" i="86"/>
  <c r="AL61" i="86"/>
  <c r="AK61" i="86"/>
  <c r="AJ61" i="86"/>
  <c r="AI61" i="86"/>
  <c r="AH61" i="86"/>
  <c r="S61" i="86"/>
  <c r="AS60" i="86"/>
  <c r="AR60" i="86"/>
  <c r="AQ60" i="86"/>
  <c r="AP60" i="86"/>
  <c r="AO60" i="86"/>
  <c r="AN60" i="86"/>
  <c r="AM60" i="86"/>
  <c r="AL60" i="86"/>
  <c r="AK60" i="86"/>
  <c r="AJ60" i="86"/>
  <c r="AI60" i="86"/>
  <c r="AH60" i="86"/>
  <c r="S60" i="86"/>
  <c r="AS59" i="86"/>
  <c r="AR59" i="86"/>
  <c r="AQ59" i="86"/>
  <c r="AP59" i="86"/>
  <c r="AO59" i="86"/>
  <c r="AN59" i="86"/>
  <c r="AM59" i="86"/>
  <c r="AL59" i="86"/>
  <c r="AK59" i="86"/>
  <c r="AJ59" i="86"/>
  <c r="AI59" i="86"/>
  <c r="AH59" i="86"/>
  <c r="S59" i="86"/>
  <c r="AS58" i="86"/>
  <c r="AR58" i="86"/>
  <c r="AQ58" i="86"/>
  <c r="AP58" i="86"/>
  <c r="AO58" i="86"/>
  <c r="AN58" i="86"/>
  <c r="AM58" i="86"/>
  <c r="AL58" i="86"/>
  <c r="AK58" i="86"/>
  <c r="AJ58" i="86"/>
  <c r="AI58" i="86"/>
  <c r="AH58" i="86"/>
  <c r="S58" i="86"/>
  <c r="AS57" i="86"/>
  <c r="AR57" i="86"/>
  <c r="AQ57" i="86"/>
  <c r="AP57" i="86"/>
  <c r="AO57" i="86"/>
  <c r="AN57" i="86"/>
  <c r="AM57" i="86"/>
  <c r="AL57" i="86"/>
  <c r="AK57" i="86"/>
  <c r="AJ57" i="86"/>
  <c r="AI57" i="86"/>
  <c r="AH57" i="86"/>
  <c r="S57" i="86"/>
  <c r="AS56" i="86"/>
  <c r="AR56" i="86"/>
  <c r="AQ56" i="86"/>
  <c r="AP56" i="86"/>
  <c r="AO56" i="86"/>
  <c r="AN56" i="86"/>
  <c r="AM56" i="86"/>
  <c r="AL56" i="86"/>
  <c r="AK56" i="86"/>
  <c r="AJ56" i="86"/>
  <c r="AI56" i="86"/>
  <c r="AH56" i="86"/>
  <c r="S56" i="86"/>
  <c r="AS55" i="86"/>
  <c r="AR55" i="86"/>
  <c r="AQ55" i="86"/>
  <c r="AP55" i="86"/>
  <c r="AO55" i="86"/>
  <c r="AN55" i="86"/>
  <c r="AM55" i="86"/>
  <c r="AL55" i="86"/>
  <c r="AK55" i="86"/>
  <c r="AJ55" i="86"/>
  <c r="AI55" i="86"/>
  <c r="AH55" i="86"/>
  <c r="S55" i="86"/>
  <c r="AS54" i="86"/>
  <c r="AR54" i="86"/>
  <c r="AQ54" i="86"/>
  <c r="AP54" i="86"/>
  <c r="AO54" i="86"/>
  <c r="AN54" i="86"/>
  <c r="AM54" i="86"/>
  <c r="AL54" i="86"/>
  <c r="AK54" i="86"/>
  <c r="AJ54" i="86"/>
  <c r="AI54" i="86"/>
  <c r="AH54" i="86"/>
  <c r="S54" i="86"/>
  <c r="AS53" i="86"/>
  <c r="AR53" i="86"/>
  <c r="AQ53" i="86"/>
  <c r="AP53" i="86"/>
  <c r="AO53" i="86"/>
  <c r="AN53" i="86"/>
  <c r="AM53" i="86"/>
  <c r="AL53" i="86"/>
  <c r="AK53" i="86"/>
  <c r="AJ53" i="86"/>
  <c r="AI53" i="86"/>
  <c r="AH53" i="86"/>
  <c r="S53" i="86"/>
  <c r="AS52" i="86"/>
  <c r="AR52" i="86"/>
  <c r="AQ52" i="86"/>
  <c r="AP52" i="86"/>
  <c r="AO52" i="86"/>
  <c r="AN52" i="86"/>
  <c r="AM52" i="86"/>
  <c r="AL52" i="86"/>
  <c r="AK52" i="86"/>
  <c r="AJ52" i="86"/>
  <c r="AI52" i="86"/>
  <c r="AH52" i="86"/>
  <c r="S52" i="86"/>
  <c r="AS51" i="86"/>
  <c r="AR51" i="86"/>
  <c r="AQ51" i="86"/>
  <c r="AP51" i="86"/>
  <c r="AO51" i="86"/>
  <c r="AN51" i="86"/>
  <c r="AM51" i="86"/>
  <c r="AL51" i="86"/>
  <c r="AK51" i="86"/>
  <c r="AJ51" i="86"/>
  <c r="AI51" i="86"/>
  <c r="AH51" i="86"/>
  <c r="S51" i="86"/>
  <c r="AS50" i="86"/>
  <c r="AR50" i="86"/>
  <c r="AQ50" i="86"/>
  <c r="AP50" i="86"/>
  <c r="AO50" i="86"/>
  <c r="AN50" i="86"/>
  <c r="AM50" i="86"/>
  <c r="AL50" i="86"/>
  <c r="AK50" i="86"/>
  <c r="AJ50" i="86"/>
  <c r="AI50" i="86"/>
  <c r="AH50" i="86"/>
  <c r="S50" i="86"/>
  <c r="AS49" i="86"/>
  <c r="AR49" i="86"/>
  <c r="AQ49" i="86"/>
  <c r="AP49" i="86"/>
  <c r="AO49" i="86"/>
  <c r="AN49" i="86"/>
  <c r="AM49" i="86"/>
  <c r="AL49" i="86"/>
  <c r="AK49" i="86"/>
  <c r="AJ49" i="86"/>
  <c r="AI49" i="86"/>
  <c r="AH49" i="86"/>
  <c r="S49" i="86"/>
  <c r="AS48" i="86"/>
  <c r="AR48" i="86"/>
  <c r="AQ48" i="86"/>
  <c r="AP48" i="86"/>
  <c r="AO48" i="86"/>
  <c r="AN48" i="86"/>
  <c r="AM48" i="86"/>
  <c r="AL48" i="86"/>
  <c r="AK48" i="86"/>
  <c r="AJ48" i="86"/>
  <c r="AI48" i="86"/>
  <c r="AH48" i="86"/>
  <c r="S48" i="86"/>
  <c r="AS47" i="86"/>
  <c r="AR47" i="86"/>
  <c r="AQ47" i="86"/>
  <c r="AP47" i="86"/>
  <c r="AO47" i="86"/>
  <c r="AN47" i="86"/>
  <c r="AM47" i="86"/>
  <c r="AL47" i="86"/>
  <c r="AK47" i="86"/>
  <c r="AJ47" i="86"/>
  <c r="AI47" i="86"/>
  <c r="AH47" i="86"/>
  <c r="S47" i="86"/>
  <c r="AS46" i="86"/>
  <c r="AR46" i="86"/>
  <c r="AQ46" i="86"/>
  <c r="AP46" i="86"/>
  <c r="AO46" i="86"/>
  <c r="AN46" i="86"/>
  <c r="AM46" i="86"/>
  <c r="AL46" i="86"/>
  <c r="AK46" i="86"/>
  <c r="AJ46" i="86"/>
  <c r="AI46" i="86"/>
  <c r="AH46" i="86"/>
  <c r="S46" i="86"/>
  <c r="AS45" i="86"/>
  <c r="AR45" i="86"/>
  <c r="AQ45" i="86"/>
  <c r="AP45" i="86"/>
  <c r="AO45" i="86"/>
  <c r="AN45" i="86"/>
  <c r="AM45" i="86"/>
  <c r="AL45" i="86"/>
  <c r="AK45" i="86"/>
  <c r="AJ45" i="86"/>
  <c r="AI45" i="86"/>
  <c r="AH45" i="86"/>
  <c r="S45" i="86"/>
  <c r="AS44" i="86"/>
  <c r="AR44" i="86"/>
  <c r="AQ44" i="86"/>
  <c r="AP44" i="86"/>
  <c r="AO44" i="86"/>
  <c r="AN44" i="86"/>
  <c r="AM44" i="86"/>
  <c r="AL44" i="86"/>
  <c r="AK44" i="86"/>
  <c r="AJ44" i="86"/>
  <c r="AI44" i="86"/>
  <c r="AH44" i="86"/>
  <c r="S44" i="86"/>
  <c r="AS43" i="86"/>
  <c r="AR43" i="86"/>
  <c r="AQ43" i="86"/>
  <c r="AP43" i="86"/>
  <c r="AO43" i="86"/>
  <c r="AN43" i="86"/>
  <c r="AM43" i="86"/>
  <c r="AL43" i="86"/>
  <c r="AK43" i="86"/>
  <c r="AJ43" i="86"/>
  <c r="AI43" i="86"/>
  <c r="AH43" i="86"/>
  <c r="S43" i="86"/>
  <c r="AS42" i="86"/>
  <c r="AR42" i="86"/>
  <c r="AQ42" i="86"/>
  <c r="AP42" i="86"/>
  <c r="AO42" i="86"/>
  <c r="AN42" i="86"/>
  <c r="AM42" i="86"/>
  <c r="AL42" i="86"/>
  <c r="AK42" i="86"/>
  <c r="AJ42" i="86"/>
  <c r="AI42" i="86"/>
  <c r="AH42" i="86"/>
  <c r="S42" i="86"/>
  <c r="AS41" i="86"/>
  <c r="AR41" i="86"/>
  <c r="AQ41" i="86"/>
  <c r="AP41" i="86"/>
  <c r="AO41" i="86"/>
  <c r="AN41" i="86"/>
  <c r="AM41" i="86"/>
  <c r="AL41" i="86"/>
  <c r="AK41" i="86"/>
  <c r="AJ41" i="86"/>
  <c r="AI41" i="86"/>
  <c r="AH41" i="86"/>
  <c r="S41" i="86"/>
  <c r="AS40" i="86"/>
  <c r="AR40" i="86"/>
  <c r="AQ40" i="86"/>
  <c r="AP40" i="86"/>
  <c r="AO40" i="86"/>
  <c r="AN40" i="86"/>
  <c r="AM40" i="86"/>
  <c r="AL40" i="86"/>
  <c r="AK40" i="86"/>
  <c r="AJ40" i="86"/>
  <c r="AI40" i="86"/>
  <c r="AH40" i="86"/>
  <c r="S40" i="86"/>
  <c r="AS39" i="86"/>
  <c r="AR39" i="86"/>
  <c r="AQ39" i="86"/>
  <c r="AP39" i="86"/>
  <c r="AO39" i="86"/>
  <c r="AN39" i="86"/>
  <c r="AM39" i="86"/>
  <c r="AL39" i="86"/>
  <c r="AK39" i="86"/>
  <c r="AJ39" i="86"/>
  <c r="AI39" i="86"/>
  <c r="AH39" i="86"/>
  <c r="S39" i="86"/>
  <c r="AS38" i="86"/>
  <c r="AR38" i="86"/>
  <c r="AQ38" i="86"/>
  <c r="AP38" i="86"/>
  <c r="AO38" i="86"/>
  <c r="AN38" i="86"/>
  <c r="AM38" i="86"/>
  <c r="AL38" i="86"/>
  <c r="AK38" i="86"/>
  <c r="AJ38" i="86"/>
  <c r="AI38" i="86"/>
  <c r="AH38" i="86"/>
  <c r="S38" i="86"/>
  <c r="AS37" i="86"/>
  <c r="AR37" i="86"/>
  <c r="AQ37" i="86"/>
  <c r="AP37" i="86"/>
  <c r="AO37" i="86"/>
  <c r="AN37" i="86"/>
  <c r="AM37" i="86"/>
  <c r="AL37" i="86"/>
  <c r="AK37" i="86"/>
  <c r="AJ37" i="86"/>
  <c r="AI37" i="86"/>
  <c r="AH37" i="86"/>
  <c r="S37" i="86"/>
  <c r="AS36" i="86"/>
  <c r="AR36" i="86"/>
  <c r="AQ36" i="86"/>
  <c r="AP36" i="86"/>
  <c r="AO36" i="86"/>
  <c r="AN36" i="86"/>
  <c r="AM36" i="86"/>
  <c r="AL36" i="86"/>
  <c r="AK36" i="86"/>
  <c r="AJ36" i="86"/>
  <c r="AI36" i="86"/>
  <c r="AH36" i="86"/>
  <c r="S36" i="86"/>
  <c r="AS35" i="86"/>
  <c r="AR35" i="86"/>
  <c r="AQ35" i="86"/>
  <c r="AP35" i="86"/>
  <c r="AO35" i="86"/>
  <c r="AN35" i="86"/>
  <c r="AM35" i="86"/>
  <c r="AL35" i="86"/>
  <c r="AK35" i="86"/>
  <c r="AJ35" i="86"/>
  <c r="AI35" i="86"/>
  <c r="AH35" i="86"/>
  <c r="S35" i="86"/>
  <c r="AS34" i="86"/>
  <c r="AR34" i="86"/>
  <c r="AQ34" i="86"/>
  <c r="AP34" i="86"/>
  <c r="AO34" i="86"/>
  <c r="AN34" i="86"/>
  <c r="AM34" i="86"/>
  <c r="AL34" i="86"/>
  <c r="AK34" i="86"/>
  <c r="AJ34" i="86"/>
  <c r="AI34" i="86"/>
  <c r="AH34" i="86"/>
  <c r="S34" i="86"/>
  <c r="AS33" i="86"/>
  <c r="AR33" i="86"/>
  <c r="AQ33" i="86"/>
  <c r="AP33" i="86"/>
  <c r="AO33" i="86"/>
  <c r="AN33" i="86"/>
  <c r="AM33" i="86"/>
  <c r="AL33" i="86"/>
  <c r="AK33" i="86"/>
  <c r="AJ33" i="86"/>
  <c r="AI33" i="86"/>
  <c r="AH33" i="86"/>
  <c r="S33" i="86"/>
  <c r="AS32" i="86"/>
  <c r="AR32" i="86"/>
  <c r="AQ32" i="86"/>
  <c r="AP32" i="86"/>
  <c r="AO32" i="86"/>
  <c r="AN32" i="86"/>
  <c r="AM32" i="86"/>
  <c r="AL32" i="86"/>
  <c r="AK32" i="86"/>
  <c r="AJ32" i="86"/>
  <c r="AI32" i="86"/>
  <c r="AH32" i="86"/>
  <c r="S32" i="86"/>
  <c r="AS31" i="86"/>
  <c r="AR31" i="86"/>
  <c r="AQ31" i="86"/>
  <c r="AP31" i="86"/>
  <c r="AO31" i="86"/>
  <c r="AN31" i="86"/>
  <c r="AM31" i="86"/>
  <c r="AL31" i="86"/>
  <c r="AK31" i="86"/>
  <c r="AJ31" i="86"/>
  <c r="AI31" i="86"/>
  <c r="AH31" i="86"/>
  <c r="S31" i="86"/>
  <c r="AS30" i="86"/>
  <c r="AR30" i="86"/>
  <c r="AQ30" i="86"/>
  <c r="AP30" i="86"/>
  <c r="AO30" i="86"/>
  <c r="AN30" i="86"/>
  <c r="AM30" i="86"/>
  <c r="AL30" i="86"/>
  <c r="AK30" i="86"/>
  <c r="AJ30" i="86"/>
  <c r="AI30" i="86"/>
  <c r="AH30" i="86"/>
  <c r="S30" i="86"/>
  <c r="AS29" i="86"/>
  <c r="AR29" i="86"/>
  <c r="AQ29" i="86"/>
  <c r="AP29" i="86"/>
  <c r="AO29" i="86"/>
  <c r="AN29" i="86"/>
  <c r="AM29" i="86"/>
  <c r="AL29" i="86"/>
  <c r="AK29" i="86"/>
  <c r="AJ29" i="86"/>
  <c r="AI29" i="86"/>
  <c r="AH29" i="86"/>
  <c r="S29" i="86"/>
  <c r="AS28" i="86"/>
  <c r="AR28" i="86"/>
  <c r="AQ28" i="86"/>
  <c r="AP28" i="86"/>
  <c r="AO28" i="86"/>
  <c r="AN28" i="86"/>
  <c r="AM28" i="86"/>
  <c r="AL28" i="86"/>
  <c r="AK28" i="86"/>
  <c r="AJ28" i="86"/>
  <c r="AI28" i="86"/>
  <c r="AH28" i="86"/>
  <c r="S28" i="86"/>
  <c r="AS27" i="86"/>
  <c r="AR27" i="86"/>
  <c r="AQ27" i="86"/>
  <c r="AP27" i="86"/>
  <c r="AO27" i="86"/>
  <c r="AN27" i="86"/>
  <c r="AM27" i="86"/>
  <c r="AL27" i="86"/>
  <c r="AK27" i="86"/>
  <c r="AJ27" i="86"/>
  <c r="AI27" i="86"/>
  <c r="AH27" i="86"/>
  <c r="S27" i="86"/>
  <c r="AS26" i="86"/>
  <c r="AR26" i="86"/>
  <c r="AQ26" i="86"/>
  <c r="AP26" i="86"/>
  <c r="AO26" i="86"/>
  <c r="AN26" i="86"/>
  <c r="AM26" i="86"/>
  <c r="AL26" i="86"/>
  <c r="AK26" i="86"/>
  <c r="AJ26" i="86"/>
  <c r="AI26" i="86"/>
  <c r="AH26" i="86"/>
  <c r="S26" i="86"/>
  <c r="AS25" i="86"/>
  <c r="AR25" i="86"/>
  <c r="AQ25" i="86"/>
  <c r="AP25" i="86"/>
  <c r="AO25" i="86"/>
  <c r="AN25" i="86"/>
  <c r="AM25" i="86"/>
  <c r="AL25" i="86"/>
  <c r="AK25" i="86"/>
  <c r="AJ25" i="86"/>
  <c r="AI25" i="86"/>
  <c r="AH25" i="86"/>
  <c r="S25" i="86"/>
  <c r="AS24" i="86"/>
  <c r="AR24" i="86"/>
  <c r="AQ24" i="86"/>
  <c r="AP24" i="86"/>
  <c r="AO24" i="86"/>
  <c r="AN24" i="86"/>
  <c r="AM24" i="86"/>
  <c r="AL24" i="86"/>
  <c r="AK24" i="86"/>
  <c r="AJ24" i="86"/>
  <c r="AI24" i="86"/>
  <c r="AH24" i="86"/>
  <c r="S24" i="86"/>
  <c r="AS23" i="86"/>
  <c r="AR23" i="86"/>
  <c r="AQ23" i="86"/>
  <c r="AP23" i="86"/>
  <c r="AO23" i="86"/>
  <c r="AN23" i="86"/>
  <c r="AM23" i="86"/>
  <c r="AL23" i="86"/>
  <c r="AK23" i="86"/>
  <c r="AJ23" i="86"/>
  <c r="AI23" i="86"/>
  <c r="AH23" i="86"/>
  <c r="S23" i="86"/>
  <c r="AS22" i="86"/>
  <c r="AR22" i="86"/>
  <c r="AQ22" i="86"/>
  <c r="AP22" i="86"/>
  <c r="AO22" i="86"/>
  <c r="AN22" i="86"/>
  <c r="AM22" i="86"/>
  <c r="AL22" i="86"/>
  <c r="AK22" i="86"/>
  <c r="AJ22" i="86"/>
  <c r="AI22" i="86"/>
  <c r="AH22" i="86"/>
  <c r="S22" i="86"/>
  <c r="AS21" i="86"/>
  <c r="AR21" i="86"/>
  <c r="AQ21" i="86"/>
  <c r="AP21" i="86"/>
  <c r="AO21" i="86"/>
  <c r="AN21" i="86"/>
  <c r="AM21" i="86"/>
  <c r="AL21" i="86"/>
  <c r="AK21" i="86"/>
  <c r="AJ21" i="86"/>
  <c r="AI21" i="86"/>
  <c r="AH21" i="86"/>
  <c r="S21" i="86"/>
  <c r="AS20" i="86"/>
  <c r="AR20" i="86"/>
  <c r="AQ20" i="86"/>
  <c r="AP20" i="86"/>
  <c r="AO20" i="86"/>
  <c r="AN20" i="86"/>
  <c r="AM20" i="86"/>
  <c r="AL20" i="86"/>
  <c r="AK20" i="86"/>
  <c r="AJ20" i="86"/>
  <c r="AI20" i="86"/>
  <c r="AH20" i="86"/>
  <c r="S20" i="86"/>
  <c r="AS19" i="86"/>
  <c r="AR19" i="86"/>
  <c r="AQ19" i="86"/>
  <c r="AP19" i="86"/>
  <c r="AO19" i="86"/>
  <c r="AN19" i="86"/>
  <c r="AM19" i="86"/>
  <c r="AL19" i="86"/>
  <c r="AK19" i="86"/>
  <c r="AJ19" i="86"/>
  <c r="AI19" i="86"/>
  <c r="AH19" i="86"/>
  <c r="S19" i="86"/>
  <c r="AS18" i="86"/>
  <c r="AS14" i="86" s="1"/>
  <c r="AR18" i="86"/>
  <c r="AQ18" i="86"/>
  <c r="AQ15" i="86" s="1"/>
  <c r="AP18" i="86"/>
  <c r="AO18" i="86"/>
  <c r="AO14" i="86" s="1"/>
  <c r="AN18" i="86"/>
  <c r="AM18" i="86"/>
  <c r="AM15" i="86" s="1"/>
  <c r="AL18" i="86"/>
  <c r="AK18" i="86"/>
  <c r="AK14" i="86" s="1"/>
  <c r="AJ18" i="86"/>
  <c r="AI18" i="86"/>
  <c r="AI15" i="86" s="1"/>
  <c r="AH18" i="86"/>
  <c r="S18" i="86"/>
  <c r="AR17" i="86"/>
  <c r="AP17" i="86"/>
  <c r="AN17" i="86"/>
  <c r="AL17" i="86"/>
  <c r="AJ17" i="86"/>
  <c r="AH17" i="86"/>
  <c r="S17" i="86"/>
  <c r="AR16" i="86"/>
  <c r="AQ16" i="86"/>
  <c r="AP16" i="86"/>
  <c r="AN16" i="86"/>
  <c r="AM16" i="86"/>
  <c r="AL16" i="86"/>
  <c r="AJ16" i="86"/>
  <c r="AI16" i="86"/>
  <c r="AH16" i="86"/>
  <c r="S16" i="86"/>
  <c r="AR15" i="86"/>
  <c r="AP15" i="86"/>
  <c r="AN15" i="86"/>
  <c r="AL15" i="86"/>
  <c r="AJ15" i="86"/>
  <c r="AH15" i="86"/>
  <c r="S15" i="86"/>
  <c r="AR14" i="86"/>
  <c r="AQ14" i="86"/>
  <c r="AP14" i="86"/>
  <c r="AN14" i="86"/>
  <c r="AM14" i="86"/>
  <c r="AL14" i="86"/>
  <c r="AJ14" i="86"/>
  <c r="AI14" i="86"/>
  <c r="AH14" i="86"/>
  <c r="S14" i="86"/>
  <c r="AR13" i="86"/>
  <c r="AP13" i="86"/>
  <c r="AN13" i="86"/>
  <c r="AL13" i="86"/>
  <c r="AJ13" i="86"/>
  <c r="AH13" i="86"/>
  <c r="S13" i="86"/>
  <c r="AR12" i="86"/>
  <c r="AQ12" i="86"/>
  <c r="AP12" i="86"/>
  <c r="AN12" i="86"/>
  <c r="AM12" i="86"/>
  <c r="AL12" i="86"/>
  <c r="AJ12" i="86"/>
  <c r="AI12" i="86"/>
  <c r="AH12" i="86"/>
  <c r="S12" i="86"/>
  <c r="AR11" i="86"/>
  <c r="AP11" i="86"/>
  <c r="AN11" i="86"/>
  <c r="AL11" i="86"/>
  <c r="AJ11" i="86"/>
  <c r="AH11" i="86"/>
  <c r="S11" i="86"/>
  <c r="AR10" i="86"/>
  <c r="AQ10" i="86"/>
  <c r="AP10" i="86"/>
  <c r="AN10" i="86"/>
  <c r="AM10" i="86"/>
  <c r="AL10" i="86"/>
  <c r="AJ10" i="86"/>
  <c r="AI10" i="86"/>
  <c r="AH10" i="86"/>
  <c r="S10" i="86"/>
  <c r="AR9" i="86"/>
  <c r="AP9" i="86"/>
  <c r="AN9" i="86"/>
  <c r="AL9" i="86"/>
  <c r="AJ9" i="86"/>
  <c r="AH9" i="86"/>
  <c r="S9" i="86"/>
  <c r="AR8" i="86"/>
  <c r="AQ8" i="86"/>
  <c r="AP8" i="86"/>
  <c r="AN8" i="86"/>
  <c r="AM8" i="86"/>
  <c r="AL8" i="86"/>
  <c r="AJ8" i="86"/>
  <c r="AI8" i="86"/>
  <c r="AH8" i="86"/>
  <c r="S8" i="86"/>
  <c r="AR7" i="86"/>
  <c r="AP7" i="86"/>
  <c r="AN7" i="86"/>
  <c r="AL7" i="86"/>
  <c r="AJ7" i="86"/>
  <c r="AH7" i="86"/>
  <c r="S7" i="86"/>
  <c r="AS6" i="86"/>
  <c r="AR6" i="86"/>
  <c r="AQ6" i="86"/>
  <c r="AP6" i="86"/>
  <c r="AO6" i="86"/>
  <c r="AN6" i="86"/>
  <c r="AM6" i="86"/>
  <c r="AL6" i="86"/>
  <c r="AK6" i="86"/>
  <c r="AJ6" i="86"/>
  <c r="AI6" i="86"/>
  <c r="AH6" i="86"/>
  <c r="S6" i="86"/>
  <c r="AR5" i="86"/>
  <c r="AP5" i="86"/>
  <c r="AN5" i="86"/>
  <c r="AL5" i="86"/>
  <c r="AJ5" i="86"/>
  <c r="AH5" i="86"/>
  <c r="S5" i="86"/>
  <c r="AS4" i="86"/>
  <c r="AR4" i="86"/>
  <c r="AQ4" i="86"/>
  <c r="AP4" i="86"/>
  <c r="AO4" i="86"/>
  <c r="AN4" i="86"/>
  <c r="AM4" i="86"/>
  <c r="AL4" i="86"/>
  <c r="AK4" i="86"/>
  <c r="AJ4" i="86"/>
  <c r="AI4" i="86"/>
  <c r="AH4" i="86"/>
  <c r="S4" i="86"/>
  <c r="AS97" i="85"/>
  <c r="AR97" i="85"/>
  <c r="AQ97" i="85"/>
  <c r="AP97" i="85"/>
  <c r="AO97" i="85"/>
  <c r="AN97" i="85"/>
  <c r="AM97" i="85"/>
  <c r="AL97" i="85"/>
  <c r="AK97" i="85"/>
  <c r="AJ97" i="85"/>
  <c r="AI97" i="85"/>
  <c r="AH97" i="85"/>
  <c r="S97" i="85"/>
  <c r="AS96" i="85"/>
  <c r="AR96" i="85"/>
  <c r="AQ96" i="85"/>
  <c r="AP96" i="85"/>
  <c r="AO96" i="85"/>
  <c r="AN96" i="85"/>
  <c r="AM96" i="85"/>
  <c r="AL96" i="85"/>
  <c r="AK96" i="85"/>
  <c r="AJ96" i="85"/>
  <c r="AI96" i="85"/>
  <c r="AH96" i="85"/>
  <c r="S96" i="85"/>
  <c r="AS95" i="85"/>
  <c r="AR95" i="85"/>
  <c r="AQ95" i="85"/>
  <c r="AP95" i="85"/>
  <c r="AO95" i="85"/>
  <c r="AN95" i="85"/>
  <c r="AM95" i="85"/>
  <c r="AL95" i="85"/>
  <c r="AK95" i="85"/>
  <c r="AJ95" i="85"/>
  <c r="AI95" i="85"/>
  <c r="AH95" i="85"/>
  <c r="S95" i="85"/>
  <c r="AS94" i="85"/>
  <c r="AR94" i="85"/>
  <c r="AQ94" i="85"/>
  <c r="AP94" i="85"/>
  <c r="AO94" i="85"/>
  <c r="AN94" i="85"/>
  <c r="AM94" i="85"/>
  <c r="AL94" i="85"/>
  <c r="AK94" i="85"/>
  <c r="AJ94" i="85"/>
  <c r="AI94" i="85"/>
  <c r="AH94" i="85"/>
  <c r="S94" i="85"/>
  <c r="AS93" i="85"/>
  <c r="AR93" i="85"/>
  <c r="AQ93" i="85"/>
  <c r="AP93" i="85"/>
  <c r="AO93" i="85"/>
  <c r="AN93" i="85"/>
  <c r="AM93" i="85"/>
  <c r="AL93" i="85"/>
  <c r="AK93" i="85"/>
  <c r="AJ93" i="85"/>
  <c r="AI93" i="85"/>
  <c r="AH93" i="85"/>
  <c r="S93" i="85"/>
  <c r="AS92" i="85"/>
  <c r="AR92" i="85"/>
  <c r="AQ92" i="85"/>
  <c r="AP92" i="85"/>
  <c r="AO92" i="85"/>
  <c r="AN92" i="85"/>
  <c r="AM92" i="85"/>
  <c r="AL92" i="85"/>
  <c r="AK92" i="85"/>
  <c r="AJ92" i="85"/>
  <c r="AI92" i="85"/>
  <c r="AH92" i="85"/>
  <c r="S92" i="85"/>
  <c r="AS91" i="85"/>
  <c r="AR91" i="85"/>
  <c r="AQ91" i="85"/>
  <c r="AP91" i="85"/>
  <c r="AO91" i="85"/>
  <c r="AN91" i="85"/>
  <c r="AM91" i="85"/>
  <c r="AL91" i="85"/>
  <c r="AK91" i="85"/>
  <c r="AJ91" i="85"/>
  <c r="AI91" i="85"/>
  <c r="AH91" i="85"/>
  <c r="S91" i="85"/>
  <c r="AS90" i="85"/>
  <c r="AR90" i="85"/>
  <c r="AQ90" i="85"/>
  <c r="AP90" i="85"/>
  <c r="AO90" i="85"/>
  <c r="AN90" i="85"/>
  <c r="AM90" i="85"/>
  <c r="AL90" i="85"/>
  <c r="AK90" i="85"/>
  <c r="AJ90" i="85"/>
  <c r="AI90" i="85"/>
  <c r="AH90" i="85"/>
  <c r="S90" i="85"/>
  <c r="AS89" i="85"/>
  <c r="AR89" i="85"/>
  <c r="AQ89" i="85"/>
  <c r="AP89" i="85"/>
  <c r="AO89" i="85"/>
  <c r="AN89" i="85"/>
  <c r="AM89" i="85"/>
  <c r="AL89" i="85"/>
  <c r="AK89" i="85"/>
  <c r="AJ89" i="85"/>
  <c r="AI89" i="85"/>
  <c r="AH89" i="85"/>
  <c r="S89" i="85"/>
  <c r="AS88" i="85"/>
  <c r="AR88" i="85"/>
  <c r="AQ88" i="85"/>
  <c r="AP88" i="85"/>
  <c r="AO88" i="85"/>
  <c r="AN88" i="85"/>
  <c r="AM88" i="85"/>
  <c r="AL88" i="85"/>
  <c r="AK88" i="85"/>
  <c r="AJ88" i="85"/>
  <c r="AI88" i="85"/>
  <c r="AH88" i="85"/>
  <c r="S88" i="85"/>
  <c r="AS87" i="85"/>
  <c r="AR87" i="85"/>
  <c r="AQ87" i="85"/>
  <c r="AP87" i="85"/>
  <c r="AO87" i="85"/>
  <c r="AN87" i="85"/>
  <c r="AM87" i="85"/>
  <c r="AL87" i="85"/>
  <c r="AK87" i="85"/>
  <c r="AJ87" i="85"/>
  <c r="AI87" i="85"/>
  <c r="AH87" i="85"/>
  <c r="S87" i="85"/>
  <c r="AS86" i="85"/>
  <c r="AR86" i="85"/>
  <c r="AQ86" i="85"/>
  <c r="AP86" i="85"/>
  <c r="AO86" i="85"/>
  <c r="AN86" i="85"/>
  <c r="AM86" i="85"/>
  <c r="AL86" i="85"/>
  <c r="AK86" i="85"/>
  <c r="AJ86" i="85"/>
  <c r="AI86" i="85"/>
  <c r="AH86" i="85"/>
  <c r="S86" i="85"/>
  <c r="AS85" i="85"/>
  <c r="AR85" i="85"/>
  <c r="AQ85" i="85"/>
  <c r="AP85" i="85"/>
  <c r="AO85" i="85"/>
  <c r="AN85" i="85"/>
  <c r="AM85" i="85"/>
  <c r="AL85" i="85"/>
  <c r="AK85" i="85"/>
  <c r="AJ85" i="85"/>
  <c r="AI85" i="85"/>
  <c r="AH85" i="85"/>
  <c r="S85" i="85"/>
  <c r="AS84" i="85"/>
  <c r="AR84" i="85"/>
  <c r="AQ84" i="85"/>
  <c r="AP84" i="85"/>
  <c r="AO84" i="85"/>
  <c r="AN84" i="85"/>
  <c r="AM84" i="85"/>
  <c r="AL84" i="85"/>
  <c r="AK84" i="85"/>
  <c r="AJ84" i="85"/>
  <c r="AI84" i="85"/>
  <c r="AH84" i="85"/>
  <c r="S84" i="85"/>
  <c r="AS83" i="85"/>
  <c r="AR83" i="85"/>
  <c r="AQ83" i="85"/>
  <c r="AP83" i="85"/>
  <c r="AO83" i="85"/>
  <c r="AN83" i="85"/>
  <c r="AM83" i="85"/>
  <c r="AL83" i="85"/>
  <c r="AK83" i="85"/>
  <c r="AJ83" i="85"/>
  <c r="AI83" i="85"/>
  <c r="AH83" i="85"/>
  <c r="S83" i="85"/>
  <c r="AS82" i="85"/>
  <c r="AR82" i="85"/>
  <c r="AQ82" i="85"/>
  <c r="AP82" i="85"/>
  <c r="AO82" i="85"/>
  <c r="AN82" i="85"/>
  <c r="AM82" i="85"/>
  <c r="AL82" i="85"/>
  <c r="AK82" i="85"/>
  <c r="AJ82" i="85"/>
  <c r="AI82" i="85"/>
  <c r="AH82" i="85"/>
  <c r="S82" i="85"/>
  <c r="AS81" i="85"/>
  <c r="AR81" i="85"/>
  <c r="AQ81" i="85"/>
  <c r="AP81" i="85"/>
  <c r="AO81" i="85"/>
  <c r="AN81" i="85"/>
  <c r="AM81" i="85"/>
  <c r="AL81" i="85"/>
  <c r="AK81" i="85"/>
  <c r="AJ81" i="85"/>
  <c r="AI81" i="85"/>
  <c r="AH81" i="85"/>
  <c r="S81" i="85"/>
  <c r="AS80" i="85"/>
  <c r="AR80" i="85"/>
  <c r="AQ80" i="85"/>
  <c r="AP80" i="85"/>
  <c r="AO80" i="85"/>
  <c r="AN80" i="85"/>
  <c r="AM80" i="85"/>
  <c r="AL80" i="85"/>
  <c r="AK80" i="85"/>
  <c r="AJ80" i="85"/>
  <c r="AI80" i="85"/>
  <c r="AH80" i="85"/>
  <c r="S80" i="85"/>
  <c r="AS79" i="85"/>
  <c r="AR79" i="85"/>
  <c r="AQ79" i="85"/>
  <c r="AP79" i="85"/>
  <c r="AO79" i="85"/>
  <c r="AN79" i="85"/>
  <c r="AM79" i="85"/>
  <c r="AL79" i="85"/>
  <c r="AK79" i="85"/>
  <c r="AJ79" i="85"/>
  <c r="AI79" i="85"/>
  <c r="AH79" i="85"/>
  <c r="S79" i="85"/>
  <c r="AS78" i="85"/>
  <c r="AR78" i="85"/>
  <c r="AQ78" i="85"/>
  <c r="AP78" i="85"/>
  <c r="AO78" i="85"/>
  <c r="AN78" i="85"/>
  <c r="AM78" i="85"/>
  <c r="AL78" i="85"/>
  <c r="AK78" i="85"/>
  <c r="AJ78" i="85"/>
  <c r="AI78" i="85"/>
  <c r="AH78" i="85"/>
  <c r="S78" i="85"/>
  <c r="AS77" i="85"/>
  <c r="AR77" i="85"/>
  <c r="AQ77" i="85"/>
  <c r="AP77" i="85"/>
  <c r="AO77" i="85"/>
  <c r="AN77" i="85"/>
  <c r="AM77" i="85"/>
  <c r="AL77" i="85"/>
  <c r="AK77" i="85"/>
  <c r="AJ77" i="85"/>
  <c r="AI77" i="85"/>
  <c r="AH77" i="85"/>
  <c r="S77" i="85"/>
  <c r="AS76" i="85"/>
  <c r="AR76" i="85"/>
  <c r="AQ76" i="85"/>
  <c r="AP76" i="85"/>
  <c r="AO76" i="85"/>
  <c r="AN76" i="85"/>
  <c r="AM76" i="85"/>
  <c r="AL76" i="85"/>
  <c r="AK76" i="85"/>
  <c r="AJ76" i="85"/>
  <c r="AI76" i="85"/>
  <c r="AH76" i="85"/>
  <c r="S76" i="85"/>
  <c r="AS75" i="85"/>
  <c r="AR75" i="85"/>
  <c r="AQ75" i="85"/>
  <c r="AP75" i="85"/>
  <c r="AO75" i="85"/>
  <c r="AN75" i="85"/>
  <c r="AM75" i="85"/>
  <c r="AL75" i="85"/>
  <c r="AK75" i="85"/>
  <c r="AJ75" i="85"/>
  <c r="AI75" i="85"/>
  <c r="AH75" i="85"/>
  <c r="S75" i="85"/>
  <c r="AS74" i="85"/>
  <c r="AR74" i="85"/>
  <c r="AQ74" i="85"/>
  <c r="AP74" i="85"/>
  <c r="AO74" i="85"/>
  <c r="AN74" i="85"/>
  <c r="AM74" i="85"/>
  <c r="AL74" i="85"/>
  <c r="AK74" i="85"/>
  <c r="AJ74" i="85"/>
  <c r="AI74" i="85"/>
  <c r="AH74" i="85"/>
  <c r="S74" i="85"/>
  <c r="AS73" i="85"/>
  <c r="AR73" i="85"/>
  <c r="AQ73" i="85"/>
  <c r="AP73" i="85"/>
  <c r="AO73" i="85"/>
  <c r="AN73" i="85"/>
  <c r="AM73" i="85"/>
  <c r="AL73" i="85"/>
  <c r="AK73" i="85"/>
  <c r="AJ73" i="85"/>
  <c r="AI73" i="85"/>
  <c r="AH73" i="85"/>
  <c r="S73" i="85"/>
  <c r="AS72" i="85"/>
  <c r="AR72" i="85"/>
  <c r="AQ72" i="85"/>
  <c r="AP72" i="85"/>
  <c r="AO72" i="85"/>
  <c r="AN72" i="85"/>
  <c r="AM72" i="85"/>
  <c r="AL72" i="85"/>
  <c r="AK72" i="85"/>
  <c r="AJ72" i="85"/>
  <c r="AI72" i="85"/>
  <c r="AH72" i="85"/>
  <c r="S72" i="85"/>
  <c r="AS71" i="85"/>
  <c r="AR71" i="85"/>
  <c r="AQ71" i="85"/>
  <c r="AP71" i="85"/>
  <c r="AO71" i="85"/>
  <c r="AN71" i="85"/>
  <c r="AM71" i="85"/>
  <c r="AL71" i="85"/>
  <c r="AK71" i="85"/>
  <c r="AJ71" i="85"/>
  <c r="AI71" i="85"/>
  <c r="AH71" i="85"/>
  <c r="S71" i="85"/>
  <c r="AS70" i="85"/>
  <c r="AR70" i="85"/>
  <c r="AQ70" i="85"/>
  <c r="AP70" i="85"/>
  <c r="AO70" i="85"/>
  <c r="AN70" i="85"/>
  <c r="AM70" i="85"/>
  <c r="AL70" i="85"/>
  <c r="AK70" i="85"/>
  <c r="AJ70" i="85"/>
  <c r="AI70" i="85"/>
  <c r="AH70" i="85"/>
  <c r="S70" i="85"/>
  <c r="AS69" i="85"/>
  <c r="AR69" i="85"/>
  <c r="AQ69" i="85"/>
  <c r="AP69" i="85"/>
  <c r="AO69" i="85"/>
  <c r="AN69" i="85"/>
  <c r="AM69" i="85"/>
  <c r="AL69" i="85"/>
  <c r="AK69" i="85"/>
  <c r="AJ69" i="85"/>
  <c r="AI69" i="85"/>
  <c r="AH69" i="85"/>
  <c r="S69" i="85"/>
  <c r="AS68" i="85"/>
  <c r="AR68" i="85"/>
  <c r="AQ68" i="85"/>
  <c r="AP68" i="85"/>
  <c r="AO68" i="85"/>
  <c r="AN68" i="85"/>
  <c r="AM68" i="85"/>
  <c r="AL68" i="85"/>
  <c r="AK68" i="85"/>
  <c r="AJ68" i="85"/>
  <c r="AI68" i="85"/>
  <c r="AH68" i="85"/>
  <c r="S68" i="85"/>
  <c r="AS67" i="85"/>
  <c r="AR67" i="85"/>
  <c r="AQ67" i="85"/>
  <c r="AP67" i="85"/>
  <c r="AO67" i="85"/>
  <c r="AN67" i="85"/>
  <c r="AM67" i="85"/>
  <c r="AL67" i="85"/>
  <c r="AK67" i="85"/>
  <c r="AJ67" i="85"/>
  <c r="AI67" i="85"/>
  <c r="AH67" i="85"/>
  <c r="S67" i="85"/>
  <c r="AS66" i="85"/>
  <c r="AR66" i="85"/>
  <c r="AQ66" i="85"/>
  <c r="AP66" i="85"/>
  <c r="AO66" i="85"/>
  <c r="AN66" i="85"/>
  <c r="AM66" i="85"/>
  <c r="AL66" i="85"/>
  <c r="AK66" i="85"/>
  <c r="AJ66" i="85"/>
  <c r="AI66" i="85"/>
  <c r="AH66" i="85"/>
  <c r="S66" i="85"/>
  <c r="AS65" i="85"/>
  <c r="AR65" i="85"/>
  <c r="AQ65" i="85"/>
  <c r="AP65" i="85"/>
  <c r="AO65" i="85"/>
  <c r="AN65" i="85"/>
  <c r="AM65" i="85"/>
  <c r="AL65" i="85"/>
  <c r="AK65" i="85"/>
  <c r="AJ65" i="85"/>
  <c r="AI65" i="85"/>
  <c r="AH65" i="85"/>
  <c r="S65" i="85"/>
  <c r="AS64" i="85"/>
  <c r="AR64" i="85"/>
  <c r="AQ64" i="85"/>
  <c r="AP64" i="85"/>
  <c r="AO64" i="85"/>
  <c r="AN64" i="85"/>
  <c r="AM64" i="85"/>
  <c r="AL64" i="85"/>
  <c r="AK64" i="85"/>
  <c r="AJ64" i="85"/>
  <c r="AI64" i="85"/>
  <c r="AH64" i="85"/>
  <c r="S64" i="85"/>
  <c r="AS63" i="85"/>
  <c r="AR63" i="85"/>
  <c r="AQ63" i="85"/>
  <c r="AP63" i="85"/>
  <c r="AO63" i="85"/>
  <c r="AN63" i="85"/>
  <c r="AM63" i="85"/>
  <c r="AL63" i="85"/>
  <c r="AK63" i="85"/>
  <c r="AJ63" i="85"/>
  <c r="AI63" i="85"/>
  <c r="AH63" i="85"/>
  <c r="S63" i="85"/>
  <c r="AS62" i="85"/>
  <c r="AR62" i="85"/>
  <c r="AQ62" i="85"/>
  <c r="AP62" i="85"/>
  <c r="AO62" i="85"/>
  <c r="AN62" i="85"/>
  <c r="AM62" i="85"/>
  <c r="AL62" i="85"/>
  <c r="AK62" i="85"/>
  <c r="AJ62" i="85"/>
  <c r="AI62" i="85"/>
  <c r="AH62" i="85"/>
  <c r="S62" i="85"/>
  <c r="AS61" i="85"/>
  <c r="AR61" i="85"/>
  <c r="AQ61" i="85"/>
  <c r="AP61" i="85"/>
  <c r="AO61" i="85"/>
  <c r="AN61" i="85"/>
  <c r="AM61" i="85"/>
  <c r="AL61" i="85"/>
  <c r="AK61" i="85"/>
  <c r="AJ61" i="85"/>
  <c r="AI61" i="85"/>
  <c r="AH61" i="85"/>
  <c r="S61" i="85"/>
  <c r="AS60" i="85"/>
  <c r="AR60" i="85"/>
  <c r="AQ60" i="85"/>
  <c r="AP60" i="85"/>
  <c r="AO60" i="85"/>
  <c r="AN60" i="85"/>
  <c r="AM60" i="85"/>
  <c r="AL60" i="85"/>
  <c r="AK60" i="85"/>
  <c r="AJ60" i="85"/>
  <c r="AI60" i="85"/>
  <c r="AH60" i="85"/>
  <c r="S60" i="85"/>
  <c r="AS59" i="85"/>
  <c r="AR59" i="85"/>
  <c r="AQ59" i="85"/>
  <c r="AP59" i="85"/>
  <c r="AO59" i="85"/>
  <c r="AN59" i="85"/>
  <c r="AM59" i="85"/>
  <c r="AL59" i="85"/>
  <c r="AK59" i="85"/>
  <c r="AJ59" i="85"/>
  <c r="AI59" i="85"/>
  <c r="AH59" i="85"/>
  <c r="S59" i="85"/>
  <c r="AS58" i="85"/>
  <c r="AR58" i="85"/>
  <c r="AQ58" i="85"/>
  <c r="AP58" i="85"/>
  <c r="AO58" i="85"/>
  <c r="AN58" i="85"/>
  <c r="AM58" i="85"/>
  <c r="AL58" i="85"/>
  <c r="AK58" i="85"/>
  <c r="AJ58" i="85"/>
  <c r="AI58" i="85"/>
  <c r="AH58" i="85"/>
  <c r="S58" i="85"/>
  <c r="AS57" i="85"/>
  <c r="AR57" i="85"/>
  <c r="AQ57" i="85"/>
  <c r="AP57" i="85"/>
  <c r="AO57" i="85"/>
  <c r="AN57" i="85"/>
  <c r="AM57" i="85"/>
  <c r="AL57" i="85"/>
  <c r="AK57" i="85"/>
  <c r="AJ57" i="85"/>
  <c r="AI57" i="85"/>
  <c r="AH57" i="85"/>
  <c r="S57" i="85"/>
  <c r="AS56" i="85"/>
  <c r="AR56" i="85"/>
  <c r="AQ56" i="85"/>
  <c r="AP56" i="85"/>
  <c r="AO56" i="85"/>
  <c r="AN56" i="85"/>
  <c r="AM56" i="85"/>
  <c r="AL56" i="85"/>
  <c r="AK56" i="85"/>
  <c r="AJ56" i="85"/>
  <c r="AI56" i="85"/>
  <c r="AH56" i="85"/>
  <c r="S56" i="85"/>
  <c r="AS55" i="85"/>
  <c r="AR55" i="85"/>
  <c r="AQ55" i="85"/>
  <c r="AP55" i="85"/>
  <c r="AO55" i="85"/>
  <c r="AN55" i="85"/>
  <c r="AM55" i="85"/>
  <c r="AL55" i="85"/>
  <c r="AK55" i="85"/>
  <c r="AJ55" i="85"/>
  <c r="AI55" i="85"/>
  <c r="AH55" i="85"/>
  <c r="S55" i="85"/>
  <c r="AS54" i="85"/>
  <c r="AR54" i="85"/>
  <c r="AQ54" i="85"/>
  <c r="AP54" i="85"/>
  <c r="AO54" i="85"/>
  <c r="AN54" i="85"/>
  <c r="AM54" i="85"/>
  <c r="AL54" i="85"/>
  <c r="AK54" i="85"/>
  <c r="AJ54" i="85"/>
  <c r="AI54" i="85"/>
  <c r="AH54" i="85"/>
  <c r="S54" i="85"/>
  <c r="AS53" i="85"/>
  <c r="AR53" i="85"/>
  <c r="AQ53" i="85"/>
  <c r="AP53" i="85"/>
  <c r="AO53" i="85"/>
  <c r="AN53" i="85"/>
  <c r="AM53" i="85"/>
  <c r="AL53" i="85"/>
  <c r="AK53" i="85"/>
  <c r="AJ53" i="85"/>
  <c r="AI53" i="85"/>
  <c r="AH53" i="85"/>
  <c r="S53" i="85"/>
  <c r="AS52" i="85"/>
  <c r="AR52" i="85"/>
  <c r="AQ52" i="85"/>
  <c r="AP52" i="85"/>
  <c r="AO52" i="85"/>
  <c r="AN52" i="85"/>
  <c r="AM52" i="85"/>
  <c r="AL52" i="85"/>
  <c r="AK52" i="85"/>
  <c r="AJ52" i="85"/>
  <c r="AI52" i="85"/>
  <c r="AH52" i="85"/>
  <c r="S52" i="85"/>
  <c r="AS51" i="85"/>
  <c r="AR51" i="85"/>
  <c r="AQ51" i="85"/>
  <c r="AP51" i="85"/>
  <c r="AO51" i="85"/>
  <c r="AN51" i="85"/>
  <c r="AM51" i="85"/>
  <c r="AL51" i="85"/>
  <c r="AK51" i="85"/>
  <c r="AJ51" i="85"/>
  <c r="AI51" i="85"/>
  <c r="AH51" i="85"/>
  <c r="S51" i="85"/>
  <c r="AS50" i="85"/>
  <c r="AR50" i="85"/>
  <c r="AQ50" i="85"/>
  <c r="AP50" i="85"/>
  <c r="AO50" i="85"/>
  <c r="AN50" i="85"/>
  <c r="AM50" i="85"/>
  <c r="AL50" i="85"/>
  <c r="AK50" i="85"/>
  <c r="AJ50" i="85"/>
  <c r="AI50" i="85"/>
  <c r="AH50" i="85"/>
  <c r="S50" i="85"/>
  <c r="AS49" i="85"/>
  <c r="AR49" i="85"/>
  <c r="AQ49" i="85"/>
  <c r="AP49" i="85"/>
  <c r="AO49" i="85"/>
  <c r="AN49" i="85"/>
  <c r="AM49" i="85"/>
  <c r="AL49" i="85"/>
  <c r="AK49" i="85"/>
  <c r="AJ49" i="85"/>
  <c r="AI49" i="85"/>
  <c r="AH49" i="85"/>
  <c r="S49" i="85"/>
  <c r="AS48" i="85"/>
  <c r="AR48" i="85"/>
  <c r="AQ48" i="85"/>
  <c r="AP48" i="85"/>
  <c r="AO48" i="85"/>
  <c r="AN48" i="85"/>
  <c r="AM48" i="85"/>
  <c r="AL48" i="85"/>
  <c r="AK48" i="85"/>
  <c r="AJ48" i="85"/>
  <c r="AI48" i="85"/>
  <c r="AH48" i="85"/>
  <c r="S48" i="85"/>
  <c r="AS47" i="85"/>
  <c r="AR47" i="85"/>
  <c r="AQ47" i="85"/>
  <c r="AP47" i="85"/>
  <c r="AO47" i="85"/>
  <c r="AN47" i="85"/>
  <c r="AM47" i="85"/>
  <c r="AL47" i="85"/>
  <c r="AK47" i="85"/>
  <c r="AJ47" i="85"/>
  <c r="AI47" i="85"/>
  <c r="AH47" i="85"/>
  <c r="S47" i="85"/>
  <c r="AS46" i="85"/>
  <c r="AR46" i="85"/>
  <c r="AQ46" i="85"/>
  <c r="AP46" i="85"/>
  <c r="AO46" i="85"/>
  <c r="AN46" i="85"/>
  <c r="AM46" i="85"/>
  <c r="AL46" i="85"/>
  <c r="AK46" i="85"/>
  <c r="AJ46" i="85"/>
  <c r="AI46" i="85"/>
  <c r="AH46" i="85"/>
  <c r="S46" i="85"/>
  <c r="AS45" i="85"/>
  <c r="AR45" i="85"/>
  <c r="AQ45" i="85"/>
  <c r="AP45" i="85"/>
  <c r="AO45" i="85"/>
  <c r="AN45" i="85"/>
  <c r="AM45" i="85"/>
  <c r="AL45" i="85"/>
  <c r="AK45" i="85"/>
  <c r="AJ45" i="85"/>
  <c r="AI45" i="85"/>
  <c r="AH45" i="85"/>
  <c r="S45" i="85"/>
  <c r="AS44" i="85"/>
  <c r="AR44" i="85"/>
  <c r="AQ44" i="85"/>
  <c r="AP44" i="85"/>
  <c r="AO44" i="85"/>
  <c r="AN44" i="85"/>
  <c r="AM44" i="85"/>
  <c r="AL44" i="85"/>
  <c r="AK44" i="85"/>
  <c r="AJ44" i="85"/>
  <c r="AI44" i="85"/>
  <c r="AH44" i="85"/>
  <c r="S44" i="85"/>
  <c r="AS43" i="85"/>
  <c r="AR43" i="85"/>
  <c r="AQ43" i="85"/>
  <c r="AP43" i="85"/>
  <c r="AO43" i="85"/>
  <c r="AN43" i="85"/>
  <c r="AM43" i="85"/>
  <c r="AL43" i="85"/>
  <c r="AK43" i="85"/>
  <c r="AJ43" i="85"/>
  <c r="AI43" i="85"/>
  <c r="AH43" i="85"/>
  <c r="S43" i="85"/>
  <c r="AS42" i="85"/>
  <c r="AR42" i="85"/>
  <c r="AQ42" i="85"/>
  <c r="AP42" i="85"/>
  <c r="AO42" i="85"/>
  <c r="AN42" i="85"/>
  <c r="AM42" i="85"/>
  <c r="AL42" i="85"/>
  <c r="AK42" i="85"/>
  <c r="AJ42" i="85"/>
  <c r="AI42" i="85"/>
  <c r="AH42" i="85"/>
  <c r="S42" i="85"/>
  <c r="AS41" i="85"/>
  <c r="AR41" i="85"/>
  <c r="AQ41" i="85"/>
  <c r="AP41" i="85"/>
  <c r="AO41" i="85"/>
  <c r="AN41" i="85"/>
  <c r="AM41" i="85"/>
  <c r="AL41" i="85"/>
  <c r="AK41" i="85"/>
  <c r="AJ41" i="85"/>
  <c r="AI41" i="85"/>
  <c r="AH41" i="85"/>
  <c r="S41" i="85"/>
  <c r="AS40" i="85"/>
  <c r="AR40" i="85"/>
  <c r="AQ40" i="85"/>
  <c r="AP40" i="85"/>
  <c r="AO40" i="85"/>
  <c r="AN40" i="85"/>
  <c r="AM40" i="85"/>
  <c r="AL40" i="85"/>
  <c r="AK40" i="85"/>
  <c r="AJ40" i="85"/>
  <c r="AI40" i="85"/>
  <c r="AH40" i="85"/>
  <c r="S40" i="85"/>
  <c r="AS39" i="85"/>
  <c r="AR39" i="85"/>
  <c r="AQ39" i="85"/>
  <c r="AP39" i="85"/>
  <c r="AO39" i="85"/>
  <c r="AN39" i="85"/>
  <c r="AM39" i="85"/>
  <c r="AL39" i="85"/>
  <c r="AK39" i="85"/>
  <c r="AJ39" i="85"/>
  <c r="AI39" i="85"/>
  <c r="AH39" i="85"/>
  <c r="S39" i="85"/>
  <c r="AS38" i="85"/>
  <c r="AR38" i="85"/>
  <c r="AQ38" i="85"/>
  <c r="AP38" i="85"/>
  <c r="AO38" i="85"/>
  <c r="AN38" i="85"/>
  <c r="AM38" i="85"/>
  <c r="AL38" i="85"/>
  <c r="AK38" i="85"/>
  <c r="AJ38" i="85"/>
  <c r="AI38" i="85"/>
  <c r="AH38" i="85"/>
  <c r="S38" i="85"/>
  <c r="AS37" i="85"/>
  <c r="AR37" i="85"/>
  <c r="AQ37" i="85"/>
  <c r="AP37" i="85"/>
  <c r="AO37" i="85"/>
  <c r="AN37" i="85"/>
  <c r="AM37" i="85"/>
  <c r="AL37" i="85"/>
  <c r="AK37" i="85"/>
  <c r="AJ37" i="85"/>
  <c r="AI37" i="85"/>
  <c r="AH37" i="85"/>
  <c r="S37" i="85"/>
  <c r="AS36" i="85"/>
  <c r="AR36" i="85"/>
  <c r="AQ36" i="85"/>
  <c r="AP36" i="85"/>
  <c r="AO36" i="85"/>
  <c r="AN36" i="85"/>
  <c r="AM36" i="85"/>
  <c r="AL36" i="85"/>
  <c r="AK36" i="85"/>
  <c r="AJ36" i="85"/>
  <c r="AI36" i="85"/>
  <c r="AH36" i="85"/>
  <c r="S36" i="85"/>
  <c r="AS35" i="85"/>
  <c r="AR35" i="85"/>
  <c r="AQ35" i="85"/>
  <c r="AP35" i="85"/>
  <c r="AO35" i="85"/>
  <c r="AN35" i="85"/>
  <c r="AM35" i="85"/>
  <c r="AL35" i="85"/>
  <c r="AK35" i="85"/>
  <c r="AJ35" i="85"/>
  <c r="AI35" i="85"/>
  <c r="AH35" i="85"/>
  <c r="S35" i="85"/>
  <c r="AS34" i="85"/>
  <c r="AR34" i="85"/>
  <c r="AQ34" i="85"/>
  <c r="AP34" i="85"/>
  <c r="AO34" i="85"/>
  <c r="AN34" i="85"/>
  <c r="AM34" i="85"/>
  <c r="AL34" i="85"/>
  <c r="AK34" i="85"/>
  <c r="AJ34" i="85"/>
  <c r="AI34" i="85"/>
  <c r="AH34" i="85"/>
  <c r="S34" i="85"/>
  <c r="AS33" i="85"/>
  <c r="AR33" i="85"/>
  <c r="AQ33" i="85"/>
  <c r="AP33" i="85"/>
  <c r="AO33" i="85"/>
  <c r="AN33" i="85"/>
  <c r="AM33" i="85"/>
  <c r="AL33" i="85"/>
  <c r="AK33" i="85"/>
  <c r="AJ33" i="85"/>
  <c r="AI33" i="85"/>
  <c r="AH33" i="85"/>
  <c r="S33" i="85"/>
  <c r="AS32" i="85"/>
  <c r="AR32" i="85"/>
  <c r="AQ32" i="85"/>
  <c r="AP32" i="85"/>
  <c r="AO32" i="85"/>
  <c r="AN32" i="85"/>
  <c r="AM32" i="85"/>
  <c r="AL32" i="85"/>
  <c r="AK32" i="85"/>
  <c r="AJ32" i="85"/>
  <c r="AI32" i="85"/>
  <c r="AH32" i="85"/>
  <c r="S32" i="85"/>
  <c r="AS31" i="85"/>
  <c r="AR31" i="85"/>
  <c r="AQ31" i="85"/>
  <c r="AP31" i="85"/>
  <c r="AO31" i="85"/>
  <c r="AN31" i="85"/>
  <c r="AM31" i="85"/>
  <c r="AL31" i="85"/>
  <c r="AK31" i="85"/>
  <c r="AJ31" i="85"/>
  <c r="AI31" i="85"/>
  <c r="AH31" i="85"/>
  <c r="S31" i="85"/>
  <c r="AS30" i="85"/>
  <c r="AR30" i="85"/>
  <c r="AQ30" i="85"/>
  <c r="AP30" i="85"/>
  <c r="AO30" i="85"/>
  <c r="AN30" i="85"/>
  <c r="AM30" i="85"/>
  <c r="AL30" i="85"/>
  <c r="AK30" i="85"/>
  <c r="AJ30" i="85"/>
  <c r="AI30" i="85"/>
  <c r="AH30" i="85"/>
  <c r="S30" i="85"/>
  <c r="AS29" i="85"/>
  <c r="AR29" i="85"/>
  <c r="AQ29" i="85"/>
  <c r="AP29" i="85"/>
  <c r="AO29" i="85"/>
  <c r="AN29" i="85"/>
  <c r="AM29" i="85"/>
  <c r="AL29" i="85"/>
  <c r="AK29" i="85"/>
  <c r="AJ29" i="85"/>
  <c r="AI29" i="85"/>
  <c r="AH29" i="85"/>
  <c r="S29" i="85"/>
  <c r="AS28" i="85"/>
  <c r="AR28" i="85"/>
  <c r="AQ28" i="85"/>
  <c r="AP28" i="85"/>
  <c r="AO28" i="85"/>
  <c r="AN28" i="85"/>
  <c r="AM28" i="85"/>
  <c r="AL28" i="85"/>
  <c r="AK28" i="85"/>
  <c r="AJ28" i="85"/>
  <c r="AI28" i="85"/>
  <c r="AH28" i="85"/>
  <c r="S28" i="85"/>
  <c r="AS27" i="85"/>
  <c r="AR27" i="85"/>
  <c r="AQ27" i="85"/>
  <c r="AP27" i="85"/>
  <c r="AO27" i="85"/>
  <c r="AN27" i="85"/>
  <c r="AM27" i="85"/>
  <c r="AL27" i="85"/>
  <c r="AK27" i="85"/>
  <c r="AJ27" i="85"/>
  <c r="AI27" i="85"/>
  <c r="AH27" i="85"/>
  <c r="S27" i="85"/>
  <c r="AS26" i="85"/>
  <c r="AR26" i="85"/>
  <c r="AQ26" i="85"/>
  <c r="AP26" i="85"/>
  <c r="AO26" i="85"/>
  <c r="AN26" i="85"/>
  <c r="AM26" i="85"/>
  <c r="AL26" i="85"/>
  <c r="AK26" i="85"/>
  <c r="AJ26" i="85"/>
  <c r="AI26" i="85"/>
  <c r="AH26" i="85"/>
  <c r="S26" i="85"/>
  <c r="AS25" i="85"/>
  <c r="AR25" i="85"/>
  <c r="AQ25" i="85"/>
  <c r="AP25" i="85"/>
  <c r="AO25" i="85"/>
  <c r="AN25" i="85"/>
  <c r="AM25" i="85"/>
  <c r="AL25" i="85"/>
  <c r="AK25" i="85"/>
  <c r="AJ25" i="85"/>
  <c r="AI25" i="85"/>
  <c r="AH25" i="85"/>
  <c r="S25" i="85"/>
  <c r="AS24" i="85"/>
  <c r="AR24" i="85"/>
  <c r="AQ24" i="85"/>
  <c r="AP24" i="85"/>
  <c r="AO24" i="85"/>
  <c r="AN24" i="85"/>
  <c r="AM24" i="85"/>
  <c r="AL24" i="85"/>
  <c r="AK24" i="85"/>
  <c r="AJ24" i="85"/>
  <c r="AI24" i="85"/>
  <c r="AH24" i="85"/>
  <c r="S24" i="85"/>
  <c r="AS23" i="85"/>
  <c r="AR23" i="85"/>
  <c r="AQ23" i="85"/>
  <c r="AP23" i="85"/>
  <c r="AO23" i="85"/>
  <c r="AN23" i="85"/>
  <c r="AM23" i="85"/>
  <c r="AL23" i="85"/>
  <c r="AK23" i="85"/>
  <c r="AJ23" i="85"/>
  <c r="AI23" i="85"/>
  <c r="AH23" i="85"/>
  <c r="S23" i="85"/>
  <c r="AS22" i="85"/>
  <c r="AR22" i="85"/>
  <c r="AQ22" i="85"/>
  <c r="AP22" i="85"/>
  <c r="AO22" i="85"/>
  <c r="AN22" i="85"/>
  <c r="AM22" i="85"/>
  <c r="AL22" i="85"/>
  <c r="AK22" i="85"/>
  <c r="AJ22" i="85"/>
  <c r="AI22" i="85"/>
  <c r="AH22" i="85"/>
  <c r="S22" i="85"/>
  <c r="AS21" i="85"/>
  <c r="AR21" i="85"/>
  <c r="AQ21" i="85"/>
  <c r="AP21" i="85"/>
  <c r="AO21" i="85"/>
  <c r="AN21" i="85"/>
  <c r="AM21" i="85"/>
  <c r="AL21" i="85"/>
  <c r="AK21" i="85"/>
  <c r="AJ21" i="85"/>
  <c r="AI21" i="85"/>
  <c r="AH21" i="85"/>
  <c r="S21" i="85"/>
  <c r="AS20" i="85"/>
  <c r="AR20" i="85"/>
  <c r="AQ20" i="85"/>
  <c r="AP20" i="85"/>
  <c r="AO20" i="85"/>
  <c r="AN20" i="85"/>
  <c r="AM20" i="85"/>
  <c r="AL20" i="85"/>
  <c r="AK20" i="85"/>
  <c r="AJ20" i="85"/>
  <c r="AI20" i="85"/>
  <c r="AH20" i="85"/>
  <c r="S20" i="85"/>
  <c r="AS19" i="85"/>
  <c r="AR19" i="85"/>
  <c r="AQ19" i="85"/>
  <c r="AP19" i="85"/>
  <c r="AO19" i="85"/>
  <c r="AN19" i="85"/>
  <c r="AM19" i="85"/>
  <c r="AL19" i="85"/>
  <c r="AK19" i="85"/>
  <c r="AJ19" i="85"/>
  <c r="AI19" i="85"/>
  <c r="AH19" i="85"/>
  <c r="S19" i="85"/>
  <c r="AS18" i="85"/>
  <c r="AR18" i="85"/>
  <c r="AQ18" i="85"/>
  <c r="AP18" i="85"/>
  <c r="AO18" i="85"/>
  <c r="AN18" i="85"/>
  <c r="AM18" i="85"/>
  <c r="AL18" i="85"/>
  <c r="AK18" i="85"/>
  <c r="AJ18" i="85"/>
  <c r="AI18" i="85"/>
  <c r="AH18" i="85"/>
  <c r="S18" i="85"/>
  <c r="AS17" i="85"/>
  <c r="AR17" i="85"/>
  <c r="AQ17" i="85"/>
  <c r="AP17" i="85"/>
  <c r="AO17" i="85"/>
  <c r="AN17" i="85"/>
  <c r="AM17" i="85"/>
  <c r="AL17" i="85"/>
  <c r="AK17" i="85"/>
  <c r="AJ17" i="85"/>
  <c r="AI17" i="85"/>
  <c r="AH17" i="85"/>
  <c r="S17" i="85"/>
  <c r="AS16" i="85"/>
  <c r="AR16" i="85"/>
  <c r="AQ16" i="85"/>
  <c r="AP16" i="85"/>
  <c r="AO16" i="85"/>
  <c r="AN16" i="85"/>
  <c r="AM16" i="85"/>
  <c r="AL16" i="85"/>
  <c r="AK16" i="85"/>
  <c r="AJ16" i="85"/>
  <c r="AI16" i="85"/>
  <c r="AH16" i="85"/>
  <c r="S16" i="85"/>
  <c r="AS15" i="85"/>
  <c r="AR15" i="85"/>
  <c r="AQ15" i="85"/>
  <c r="AP15" i="85"/>
  <c r="AO15" i="85"/>
  <c r="AN15" i="85"/>
  <c r="AM15" i="85"/>
  <c r="AL15" i="85"/>
  <c r="AK15" i="85"/>
  <c r="AJ15" i="85"/>
  <c r="AI15" i="85"/>
  <c r="AH15" i="85"/>
  <c r="S15" i="85"/>
  <c r="AS14" i="85"/>
  <c r="AR14" i="85"/>
  <c r="AQ14" i="85"/>
  <c r="AP14" i="85"/>
  <c r="AO14" i="85"/>
  <c r="AN14" i="85"/>
  <c r="AM14" i="85"/>
  <c r="AL14" i="85"/>
  <c r="AK14" i="85"/>
  <c r="AJ14" i="85"/>
  <c r="AI14" i="85"/>
  <c r="AH14" i="85"/>
  <c r="S14" i="85"/>
  <c r="AS13" i="85"/>
  <c r="AR13" i="85"/>
  <c r="AQ13" i="85"/>
  <c r="AP13" i="85"/>
  <c r="AO13" i="85"/>
  <c r="AN13" i="85"/>
  <c r="AM13" i="85"/>
  <c r="AL13" i="85"/>
  <c r="AK13" i="85"/>
  <c r="AJ13" i="85"/>
  <c r="AI13" i="85"/>
  <c r="AH13" i="85"/>
  <c r="S13" i="85"/>
  <c r="AS12" i="85"/>
  <c r="AR12" i="85"/>
  <c r="AQ12" i="85"/>
  <c r="AP12" i="85"/>
  <c r="AO12" i="85"/>
  <c r="AN12" i="85"/>
  <c r="AM12" i="85"/>
  <c r="AL12" i="85"/>
  <c r="AK12" i="85"/>
  <c r="AJ12" i="85"/>
  <c r="AI12" i="85"/>
  <c r="AH12" i="85"/>
  <c r="S12" i="85"/>
  <c r="AS11" i="85"/>
  <c r="AR11" i="85"/>
  <c r="AQ11" i="85"/>
  <c r="AP11" i="85"/>
  <c r="AO11" i="85"/>
  <c r="AN11" i="85"/>
  <c r="AM11" i="85"/>
  <c r="AL11" i="85"/>
  <c r="AK11" i="85"/>
  <c r="AJ11" i="85"/>
  <c r="AI11" i="85"/>
  <c r="AH11" i="85"/>
  <c r="S11" i="85"/>
  <c r="AS10" i="85"/>
  <c r="AR10" i="85"/>
  <c r="AQ10" i="85"/>
  <c r="AP10" i="85"/>
  <c r="AO10" i="85"/>
  <c r="AN10" i="85"/>
  <c r="AM10" i="85"/>
  <c r="AL10" i="85"/>
  <c r="AK10" i="85"/>
  <c r="AJ10" i="85"/>
  <c r="AI10" i="85"/>
  <c r="AH10" i="85"/>
  <c r="S10" i="85"/>
  <c r="AS9" i="85"/>
  <c r="AR9" i="85"/>
  <c r="AQ9" i="85"/>
  <c r="AP9" i="85"/>
  <c r="AO9" i="85"/>
  <c r="AN9" i="85"/>
  <c r="AM9" i="85"/>
  <c r="AL9" i="85"/>
  <c r="AK9" i="85"/>
  <c r="AJ9" i="85"/>
  <c r="AI9" i="85"/>
  <c r="AH9" i="85"/>
  <c r="S9" i="85"/>
  <c r="AS8" i="85"/>
  <c r="AR8" i="85"/>
  <c r="AQ8" i="85"/>
  <c r="AP8" i="85"/>
  <c r="AO8" i="85"/>
  <c r="AN8" i="85"/>
  <c r="AM8" i="85"/>
  <c r="AL8" i="85"/>
  <c r="AK8" i="85"/>
  <c r="AJ8" i="85"/>
  <c r="AI8" i="85"/>
  <c r="AH8" i="85"/>
  <c r="S8" i="85"/>
  <c r="AS7" i="85"/>
  <c r="AR7" i="85"/>
  <c r="AQ7" i="85"/>
  <c r="AP7" i="85"/>
  <c r="AO7" i="85"/>
  <c r="AN7" i="85"/>
  <c r="AM7" i="85"/>
  <c r="AL7" i="85"/>
  <c r="AK7" i="85"/>
  <c r="AJ7" i="85"/>
  <c r="AI7" i="85"/>
  <c r="AH7" i="85"/>
  <c r="S7" i="85"/>
  <c r="AS6" i="85"/>
  <c r="AR6" i="85"/>
  <c r="AQ6" i="85"/>
  <c r="AP6" i="85"/>
  <c r="AO6" i="85"/>
  <c r="AN6" i="85"/>
  <c r="AM6" i="85"/>
  <c r="AL6" i="85"/>
  <c r="AK6" i="85"/>
  <c r="AJ6" i="85"/>
  <c r="AI6" i="85"/>
  <c r="AH6" i="85"/>
  <c r="S6" i="85"/>
  <c r="AS5" i="85"/>
  <c r="AR5" i="85"/>
  <c r="AQ5" i="85"/>
  <c r="AP5" i="85"/>
  <c r="AO5" i="85"/>
  <c r="AN5" i="85"/>
  <c r="AM5" i="85"/>
  <c r="AL5" i="85"/>
  <c r="AK5" i="85"/>
  <c r="AJ5" i="85"/>
  <c r="AI5" i="85"/>
  <c r="AH5" i="85"/>
  <c r="S5" i="85"/>
  <c r="AS4" i="85"/>
  <c r="AR4" i="85"/>
  <c r="AQ4" i="85"/>
  <c r="AP4" i="85"/>
  <c r="AO4" i="85"/>
  <c r="AN4" i="85"/>
  <c r="AM4" i="85"/>
  <c r="AL4" i="85"/>
  <c r="AK4" i="85"/>
  <c r="AJ4" i="85"/>
  <c r="AI4" i="85"/>
  <c r="AH4" i="85"/>
  <c r="S4" i="85"/>
  <c r="AS97" i="84"/>
  <c r="AR97" i="84"/>
  <c r="AQ97" i="84"/>
  <c r="AP97" i="84"/>
  <c r="AO97" i="84"/>
  <c r="AN97" i="84"/>
  <c r="AM97" i="84"/>
  <c r="AL97" i="84"/>
  <c r="AK97" i="84"/>
  <c r="AJ97" i="84"/>
  <c r="AI97" i="84"/>
  <c r="AH97" i="84"/>
  <c r="S97" i="84"/>
  <c r="AS96" i="84"/>
  <c r="AR96" i="84"/>
  <c r="AQ96" i="84"/>
  <c r="AP96" i="84"/>
  <c r="AO96" i="84"/>
  <c r="AN96" i="84"/>
  <c r="AM96" i="84"/>
  <c r="AL96" i="84"/>
  <c r="AK96" i="84"/>
  <c r="AJ96" i="84"/>
  <c r="AI96" i="84"/>
  <c r="AH96" i="84"/>
  <c r="S96" i="84"/>
  <c r="AS95" i="84"/>
  <c r="AR95" i="84"/>
  <c r="AQ95" i="84"/>
  <c r="AP95" i="84"/>
  <c r="AO95" i="84"/>
  <c r="AN95" i="84"/>
  <c r="AM95" i="84"/>
  <c r="AL95" i="84"/>
  <c r="AK95" i="84"/>
  <c r="AJ95" i="84"/>
  <c r="AI95" i="84"/>
  <c r="AH95" i="84"/>
  <c r="S95" i="84"/>
  <c r="AS94" i="84"/>
  <c r="AR94" i="84"/>
  <c r="AQ94" i="84"/>
  <c r="AP94" i="84"/>
  <c r="AO94" i="84"/>
  <c r="AN94" i="84"/>
  <c r="AM94" i="84"/>
  <c r="AL94" i="84"/>
  <c r="AK94" i="84"/>
  <c r="AJ94" i="84"/>
  <c r="AI94" i="84"/>
  <c r="AH94" i="84"/>
  <c r="S94" i="84"/>
  <c r="AS93" i="84"/>
  <c r="AR93" i="84"/>
  <c r="AQ93" i="84"/>
  <c r="AP93" i="84"/>
  <c r="AO93" i="84"/>
  <c r="AN93" i="84"/>
  <c r="AM93" i="84"/>
  <c r="AL93" i="84"/>
  <c r="AK93" i="84"/>
  <c r="AJ93" i="84"/>
  <c r="AI93" i="84"/>
  <c r="AH93" i="84"/>
  <c r="S93" i="84"/>
  <c r="AS92" i="84"/>
  <c r="AR92" i="84"/>
  <c r="AQ92" i="84"/>
  <c r="AP92" i="84"/>
  <c r="AO92" i="84"/>
  <c r="AN92" i="84"/>
  <c r="AM92" i="84"/>
  <c r="AL92" i="84"/>
  <c r="AK92" i="84"/>
  <c r="AJ92" i="84"/>
  <c r="AI92" i="84"/>
  <c r="AH92" i="84"/>
  <c r="S92" i="84"/>
  <c r="AS91" i="84"/>
  <c r="AR91" i="84"/>
  <c r="AQ91" i="84"/>
  <c r="AP91" i="84"/>
  <c r="AO91" i="84"/>
  <c r="AN91" i="84"/>
  <c r="AM91" i="84"/>
  <c r="AL91" i="84"/>
  <c r="AK91" i="84"/>
  <c r="AJ91" i="84"/>
  <c r="AI91" i="84"/>
  <c r="AH91" i="84"/>
  <c r="S91" i="84"/>
  <c r="AS90" i="84"/>
  <c r="AR90" i="84"/>
  <c r="AQ90" i="84"/>
  <c r="AP90" i="84"/>
  <c r="AO90" i="84"/>
  <c r="AN90" i="84"/>
  <c r="AM90" i="84"/>
  <c r="AL90" i="84"/>
  <c r="AK90" i="84"/>
  <c r="AJ90" i="84"/>
  <c r="AI90" i="84"/>
  <c r="AH90" i="84"/>
  <c r="S90" i="84"/>
  <c r="AS89" i="84"/>
  <c r="AR89" i="84"/>
  <c r="AQ89" i="84"/>
  <c r="AP89" i="84"/>
  <c r="AO89" i="84"/>
  <c r="AN89" i="84"/>
  <c r="AM89" i="84"/>
  <c r="AL89" i="84"/>
  <c r="AK89" i="84"/>
  <c r="AJ89" i="84"/>
  <c r="AI89" i="84"/>
  <c r="AH89" i="84"/>
  <c r="S89" i="84"/>
  <c r="AS88" i="84"/>
  <c r="AR88" i="84"/>
  <c r="AQ88" i="84"/>
  <c r="AP88" i="84"/>
  <c r="AO88" i="84"/>
  <c r="AN88" i="84"/>
  <c r="AM88" i="84"/>
  <c r="AL88" i="84"/>
  <c r="AK88" i="84"/>
  <c r="AJ88" i="84"/>
  <c r="AI88" i="84"/>
  <c r="AH88" i="84"/>
  <c r="S88" i="84"/>
  <c r="AS87" i="84"/>
  <c r="AR87" i="84"/>
  <c r="AQ87" i="84"/>
  <c r="AP87" i="84"/>
  <c r="AO87" i="84"/>
  <c r="AN87" i="84"/>
  <c r="AM87" i="84"/>
  <c r="AL87" i="84"/>
  <c r="AK87" i="84"/>
  <c r="AJ87" i="84"/>
  <c r="AI87" i="84"/>
  <c r="AH87" i="84"/>
  <c r="S87" i="84"/>
  <c r="AS86" i="84"/>
  <c r="AR86" i="84"/>
  <c r="AQ86" i="84"/>
  <c r="AP86" i="84"/>
  <c r="AO86" i="84"/>
  <c r="AN86" i="84"/>
  <c r="AM86" i="84"/>
  <c r="AL86" i="84"/>
  <c r="AK86" i="84"/>
  <c r="AJ86" i="84"/>
  <c r="AI86" i="84"/>
  <c r="AH86" i="84"/>
  <c r="S86" i="84"/>
  <c r="AS85" i="84"/>
  <c r="AR85" i="84"/>
  <c r="AQ85" i="84"/>
  <c r="AP85" i="84"/>
  <c r="AO85" i="84"/>
  <c r="AN85" i="84"/>
  <c r="AM85" i="84"/>
  <c r="AL85" i="84"/>
  <c r="AK85" i="84"/>
  <c r="AJ85" i="84"/>
  <c r="AI85" i="84"/>
  <c r="AH85" i="84"/>
  <c r="S85" i="84"/>
  <c r="AS84" i="84"/>
  <c r="AR84" i="84"/>
  <c r="AQ84" i="84"/>
  <c r="AP84" i="84"/>
  <c r="AO84" i="84"/>
  <c r="AN84" i="84"/>
  <c r="AM84" i="84"/>
  <c r="AL84" i="84"/>
  <c r="AK84" i="84"/>
  <c r="AJ84" i="84"/>
  <c r="AI84" i="84"/>
  <c r="AH84" i="84"/>
  <c r="S84" i="84"/>
  <c r="AS83" i="84"/>
  <c r="AR83" i="84"/>
  <c r="AQ83" i="84"/>
  <c r="AP83" i="84"/>
  <c r="AO83" i="84"/>
  <c r="AN83" i="84"/>
  <c r="AM83" i="84"/>
  <c r="AL83" i="84"/>
  <c r="AK83" i="84"/>
  <c r="AJ83" i="84"/>
  <c r="AI83" i="84"/>
  <c r="AH83" i="84"/>
  <c r="S83" i="84"/>
  <c r="AS82" i="84"/>
  <c r="AR82" i="84"/>
  <c r="AQ82" i="84"/>
  <c r="AP82" i="84"/>
  <c r="AO82" i="84"/>
  <c r="AN82" i="84"/>
  <c r="AM82" i="84"/>
  <c r="AL82" i="84"/>
  <c r="AK82" i="84"/>
  <c r="AJ82" i="84"/>
  <c r="AI82" i="84"/>
  <c r="AH82" i="84"/>
  <c r="S82" i="84"/>
  <c r="AS81" i="84"/>
  <c r="AR81" i="84"/>
  <c r="AQ81" i="84"/>
  <c r="AP81" i="84"/>
  <c r="AO81" i="84"/>
  <c r="AN81" i="84"/>
  <c r="AM81" i="84"/>
  <c r="AL81" i="84"/>
  <c r="AK81" i="84"/>
  <c r="AJ81" i="84"/>
  <c r="AI81" i="84"/>
  <c r="AH81" i="84"/>
  <c r="S81" i="84"/>
  <c r="AS80" i="84"/>
  <c r="AR80" i="84"/>
  <c r="AQ80" i="84"/>
  <c r="AP80" i="84"/>
  <c r="AO80" i="84"/>
  <c r="AN80" i="84"/>
  <c r="AM80" i="84"/>
  <c r="AL80" i="84"/>
  <c r="AK80" i="84"/>
  <c r="AJ80" i="84"/>
  <c r="AI80" i="84"/>
  <c r="AH80" i="84"/>
  <c r="S80" i="84"/>
  <c r="AS79" i="84"/>
  <c r="AR79" i="84"/>
  <c r="AQ79" i="84"/>
  <c r="AP79" i="84"/>
  <c r="AO79" i="84"/>
  <c r="AN79" i="84"/>
  <c r="AM79" i="84"/>
  <c r="AL79" i="84"/>
  <c r="AK79" i="84"/>
  <c r="AJ79" i="84"/>
  <c r="AI79" i="84"/>
  <c r="AH79" i="84"/>
  <c r="S79" i="84"/>
  <c r="AS78" i="84"/>
  <c r="AR78" i="84"/>
  <c r="AQ78" i="84"/>
  <c r="AP78" i="84"/>
  <c r="AO78" i="84"/>
  <c r="AN78" i="84"/>
  <c r="AM78" i="84"/>
  <c r="AL78" i="84"/>
  <c r="AK78" i="84"/>
  <c r="AJ78" i="84"/>
  <c r="AI78" i="84"/>
  <c r="AH78" i="84"/>
  <c r="S78" i="84"/>
  <c r="AS77" i="84"/>
  <c r="AR77" i="84"/>
  <c r="AQ77" i="84"/>
  <c r="AP77" i="84"/>
  <c r="AO77" i="84"/>
  <c r="AN77" i="84"/>
  <c r="AM77" i="84"/>
  <c r="AL77" i="84"/>
  <c r="AK77" i="84"/>
  <c r="AJ77" i="84"/>
  <c r="AI77" i="84"/>
  <c r="AH77" i="84"/>
  <c r="S77" i="84"/>
  <c r="AS76" i="84"/>
  <c r="AR76" i="84"/>
  <c r="AQ76" i="84"/>
  <c r="AP76" i="84"/>
  <c r="AO76" i="84"/>
  <c r="AN76" i="84"/>
  <c r="AM76" i="84"/>
  <c r="AL76" i="84"/>
  <c r="AK76" i="84"/>
  <c r="AJ76" i="84"/>
  <c r="AI76" i="84"/>
  <c r="AH76" i="84"/>
  <c r="S76" i="84"/>
  <c r="AS75" i="84"/>
  <c r="AR75" i="84"/>
  <c r="AQ75" i="84"/>
  <c r="AP75" i="84"/>
  <c r="AO75" i="84"/>
  <c r="AN75" i="84"/>
  <c r="AM75" i="84"/>
  <c r="AL75" i="84"/>
  <c r="AK75" i="84"/>
  <c r="AJ75" i="84"/>
  <c r="AI75" i="84"/>
  <c r="AH75" i="84"/>
  <c r="S75" i="84"/>
  <c r="AS74" i="84"/>
  <c r="AR74" i="84"/>
  <c r="AQ74" i="84"/>
  <c r="AP74" i="84"/>
  <c r="AO74" i="84"/>
  <c r="AN74" i="84"/>
  <c r="AM74" i="84"/>
  <c r="AL74" i="84"/>
  <c r="AK74" i="84"/>
  <c r="AJ74" i="84"/>
  <c r="AI74" i="84"/>
  <c r="AH74" i="84"/>
  <c r="S74" i="84"/>
  <c r="AS73" i="84"/>
  <c r="AR73" i="84"/>
  <c r="AQ73" i="84"/>
  <c r="AP73" i="84"/>
  <c r="AO73" i="84"/>
  <c r="AN73" i="84"/>
  <c r="AM73" i="84"/>
  <c r="AL73" i="84"/>
  <c r="AK73" i="84"/>
  <c r="AJ73" i="84"/>
  <c r="AI73" i="84"/>
  <c r="AH73" i="84"/>
  <c r="S73" i="84"/>
  <c r="AS72" i="84"/>
  <c r="AR72" i="84"/>
  <c r="AQ72" i="84"/>
  <c r="AP72" i="84"/>
  <c r="AO72" i="84"/>
  <c r="AN72" i="84"/>
  <c r="AM72" i="84"/>
  <c r="AL72" i="84"/>
  <c r="AK72" i="84"/>
  <c r="AJ72" i="84"/>
  <c r="AI72" i="84"/>
  <c r="AH72" i="84"/>
  <c r="S72" i="84"/>
  <c r="AS71" i="84"/>
  <c r="AR71" i="84"/>
  <c r="AQ71" i="84"/>
  <c r="AP71" i="84"/>
  <c r="AO71" i="84"/>
  <c r="AN71" i="84"/>
  <c r="AM71" i="84"/>
  <c r="AL71" i="84"/>
  <c r="AK71" i="84"/>
  <c r="AJ71" i="84"/>
  <c r="AI71" i="84"/>
  <c r="AH71" i="84"/>
  <c r="S71" i="84"/>
  <c r="AS70" i="84"/>
  <c r="AR70" i="84"/>
  <c r="AQ70" i="84"/>
  <c r="AP70" i="84"/>
  <c r="AO70" i="84"/>
  <c r="AN70" i="84"/>
  <c r="AM70" i="84"/>
  <c r="AL70" i="84"/>
  <c r="AK70" i="84"/>
  <c r="AJ70" i="84"/>
  <c r="AI70" i="84"/>
  <c r="AH70" i="84"/>
  <c r="S70" i="84"/>
  <c r="AS69" i="84"/>
  <c r="AR69" i="84"/>
  <c r="AQ69" i="84"/>
  <c r="AP69" i="84"/>
  <c r="AO69" i="84"/>
  <c r="AN69" i="84"/>
  <c r="AM69" i="84"/>
  <c r="AL69" i="84"/>
  <c r="AK69" i="84"/>
  <c r="AJ69" i="84"/>
  <c r="AI69" i="84"/>
  <c r="AH69" i="84"/>
  <c r="S69" i="84"/>
  <c r="AS68" i="84"/>
  <c r="AR68" i="84"/>
  <c r="AQ68" i="84"/>
  <c r="AP68" i="84"/>
  <c r="AO68" i="84"/>
  <c r="AN68" i="84"/>
  <c r="AM68" i="84"/>
  <c r="AL68" i="84"/>
  <c r="AK68" i="84"/>
  <c r="AJ68" i="84"/>
  <c r="AI68" i="84"/>
  <c r="AH68" i="84"/>
  <c r="S68" i="84"/>
  <c r="AS67" i="84"/>
  <c r="AR67" i="84"/>
  <c r="AQ67" i="84"/>
  <c r="AP67" i="84"/>
  <c r="AO67" i="84"/>
  <c r="AN67" i="84"/>
  <c r="AM67" i="84"/>
  <c r="AL67" i="84"/>
  <c r="AK67" i="84"/>
  <c r="AJ67" i="84"/>
  <c r="AI67" i="84"/>
  <c r="AH67" i="84"/>
  <c r="S67" i="84"/>
  <c r="AS66" i="84"/>
  <c r="AR66" i="84"/>
  <c r="AQ66" i="84"/>
  <c r="AP66" i="84"/>
  <c r="AO66" i="84"/>
  <c r="AN66" i="84"/>
  <c r="AM66" i="84"/>
  <c r="AL66" i="84"/>
  <c r="AK66" i="84"/>
  <c r="AJ66" i="84"/>
  <c r="AI66" i="84"/>
  <c r="AH66" i="84"/>
  <c r="S66" i="84"/>
  <c r="AS65" i="84"/>
  <c r="AR65" i="84"/>
  <c r="AQ65" i="84"/>
  <c r="AP65" i="84"/>
  <c r="AO65" i="84"/>
  <c r="AN65" i="84"/>
  <c r="AM65" i="84"/>
  <c r="AL65" i="84"/>
  <c r="AK65" i="84"/>
  <c r="AJ65" i="84"/>
  <c r="AI65" i="84"/>
  <c r="AH65" i="84"/>
  <c r="S65" i="84"/>
  <c r="AS64" i="84"/>
  <c r="AR64" i="84"/>
  <c r="AQ64" i="84"/>
  <c r="AP64" i="84"/>
  <c r="AO64" i="84"/>
  <c r="AN64" i="84"/>
  <c r="AM64" i="84"/>
  <c r="AL64" i="84"/>
  <c r="AK64" i="84"/>
  <c r="AJ64" i="84"/>
  <c r="AI64" i="84"/>
  <c r="AH64" i="84"/>
  <c r="S64" i="84"/>
  <c r="AS63" i="84"/>
  <c r="AR63" i="84"/>
  <c r="AQ63" i="84"/>
  <c r="AP63" i="84"/>
  <c r="AO63" i="84"/>
  <c r="AN63" i="84"/>
  <c r="AM63" i="84"/>
  <c r="AL63" i="84"/>
  <c r="AK63" i="84"/>
  <c r="AJ63" i="84"/>
  <c r="AI63" i="84"/>
  <c r="AH63" i="84"/>
  <c r="S63" i="84"/>
  <c r="AS62" i="84"/>
  <c r="AR62" i="84"/>
  <c r="AQ62" i="84"/>
  <c r="AP62" i="84"/>
  <c r="AO62" i="84"/>
  <c r="AN62" i="84"/>
  <c r="AM62" i="84"/>
  <c r="AL62" i="84"/>
  <c r="AK62" i="84"/>
  <c r="AJ62" i="84"/>
  <c r="AI62" i="84"/>
  <c r="AH62" i="84"/>
  <c r="S62" i="84"/>
  <c r="AS61" i="84"/>
  <c r="AR61" i="84"/>
  <c r="AQ61" i="84"/>
  <c r="AP61" i="84"/>
  <c r="AO61" i="84"/>
  <c r="AN61" i="84"/>
  <c r="AM61" i="84"/>
  <c r="AL61" i="84"/>
  <c r="AK61" i="84"/>
  <c r="AJ61" i="84"/>
  <c r="AI61" i="84"/>
  <c r="AH61" i="84"/>
  <c r="S61" i="84"/>
  <c r="AS60" i="84"/>
  <c r="AR60" i="84"/>
  <c r="AQ60" i="84"/>
  <c r="AP60" i="84"/>
  <c r="AO60" i="84"/>
  <c r="AN60" i="84"/>
  <c r="AM60" i="84"/>
  <c r="AL60" i="84"/>
  <c r="AK60" i="84"/>
  <c r="AJ60" i="84"/>
  <c r="AI60" i="84"/>
  <c r="AH60" i="84"/>
  <c r="S60" i="84"/>
  <c r="AS59" i="84"/>
  <c r="AR59" i="84"/>
  <c r="AQ59" i="84"/>
  <c r="AP59" i="84"/>
  <c r="AO59" i="84"/>
  <c r="AN59" i="84"/>
  <c r="AM59" i="84"/>
  <c r="AL59" i="84"/>
  <c r="AK59" i="84"/>
  <c r="AJ59" i="84"/>
  <c r="AI59" i="84"/>
  <c r="AH59" i="84"/>
  <c r="S59" i="84"/>
  <c r="AS58" i="84"/>
  <c r="AR58" i="84"/>
  <c r="AQ58" i="84"/>
  <c r="AP58" i="84"/>
  <c r="AO58" i="84"/>
  <c r="AN58" i="84"/>
  <c r="AM58" i="84"/>
  <c r="AL58" i="84"/>
  <c r="AK58" i="84"/>
  <c r="AJ58" i="84"/>
  <c r="AI58" i="84"/>
  <c r="AH58" i="84"/>
  <c r="S58" i="84"/>
  <c r="AS57" i="84"/>
  <c r="AR57" i="84"/>
  <c r="AQ57" i="84"/>
  <c r="AP57" i="84"/>
  <c r="AO57" i="84"/>
  <c r="AN57" i="84"/>
  <c r="AM57" i="84"/>
  <c r="AL57" i="84"/>
  <c r="AK57" i="84"/>
  <c r="AJ57" i="84"/>
  <c r="AI57" i="84"/>
  <c r="AH57" i="84"/>
  <c r="S57" i="84"/>
  <c r="AS56" i="84"/>
  <c r="AR56" i="84"/>
  <c r="AQ56" i="84"/>
  <c r="AP56" i="84"/>
  <c r="AO56" i="84"/>
  <c r="AN56" i="84"/>
  <c r="AM56" i="84"/>
  <c r="AL56" i="84"/>
  <c r="AK56" i="84"/>
  <c r="AJ56" i="84"/>
  <c r="AI56" i="84"/>
  <c r="AH56" i="84"/>
  <c r="S56" i="84"/>
  <c r="AS55" i="84"/>
  <c r="AR55" i="84"/>
  <c r="AQ55" i="84"/>
  <c r="AP55" i="84"/>
  <c r="AO55" i="84"/>
  <c r="AN55" i="84"/>
  <c r="AM55" i="84"/>
  <c r="AL55" i="84"/>
  <c r="AK55" i="84"/>
  <c r="AJ55" i="84"/>
  <c r="AI55" i="84"/>
  <c r="AH55" i="84"/>
  <c r="S55" i="84"/>
  <c r="AS54" i="84"/>
  <c r="AR54" i="84"/>
  <c r="AQ54" i="84"/>
  <c r="AP54" i="84"/>
  <c r="AO54" i="84"/>
  <c r="AN54" i="84"/>
  <c r="AM54" i="84"/>
  <c r="AL54" i="84"/>
  <c r="AK54" i="84"/>
  <c r="AJ54" i="84"/>
  <c r="AI54" i="84"/>
  <c r="AH54" i="84"/>
  <c r="S54" i="84"/>
  <c r="AS53" i="84"/>
  <c r="AR53" i="84"/>
  <c r="AQ53" i="84"/>
  <c r="AP53" i="84"/>
  <c r="AO53" i="84"/>
  <c r="AN53" i="84"/>
  <c r="AM53" i="84"/>
  <c r="AL53" i="84"/>
  <c r="AK53" i="84"/>
  <c r="AJ53" i="84"/>
  <c r="AI53" i="84"/>
  <c r="AH53" i="84"/>
  <c r="S53" i="84"/>
  <c r="AS52" i="84"/>
  <c r="AR52" i="84"/>
  <c r="AQ52" i="84"/>
  <c r="AP52" i="84"/>
  <c r="AO52" i="84"/>
  <c r="AN52" i="84"/>
  <c r="AM52" i="84"/>
  <c r="AL52" i="84"/>
  <c r="AK52" i="84"/>
  <c r="AJ52" i="84"/>
  <c r="AI52" i="84"/>
  <c r="AH52" i="84"/>
  <c r="S52" i="84"/>
  <c r="AS51" i="84"/>
  <c r="AR51" i="84"/>
  <c r="AQ51" i="84"/>
  <c r="AP51" i="84"/>
  <c r="AO51" i="84"/>
  <c r="AN51" i="84"/>
  <c r="AM51" i="84"/>
  <c r="AL51" i="84"/>
  <c r="AK51" i="84"/>
  <c r="AJ51" i="84"/>
  <c r="AI51" i="84"/>
  <c r="AH51" i="84"/>
  <c r="S51" i="84"/>
  <c r="AS50" i="84"/>
  <c r="AR50" i="84"/>
  <c r="AQ50" i="84"/>
  <c r="AP50" i="84"/>
  <c r="AO50" i="84"/>
  <c r="AN50" i="84"/>
  <c r="AM50" i="84"/>
  <c r="AL50" i="84"/>
  <c r="AK50" i="84"/>
  <c r="AJ50" i="84"/>
  <c r="AI50" i="84"/>
  <c r="AH50" i="84"/>
  <c r="S50" i="84"/>
  <c r="AS49" i="84"/>
  <c r="AR49" i="84"/>
  <c r="AQ49" i="84"/>
  <c r="AP49" i="84"/>
  <c r="AO49" i="84"/>
  <c r="AN49" i="84"/>
  <c r="AM49" i="84"/>
  <c r="AL49" i="84"/>
  <c r="AK49" i="84"/>
  <c r="AJ49" i="84"/>
  <c r="AI49" i="84"/>
  <c r="AH49" i="84"/>
  <c r="S49" i="84"/>
  <c r="AS48" i="84"/>
  <c r="AR48" i="84"/>
  <c r="AQ48" i="84"/>
  <c r="AP48" i="84"/>
  <c r="AO48" i="84"/>
  <c r="AN48" i="84"/>
  <c r="AM48" i="84"/>
  <c r="AL48" i="84"/>
  <c r="AK48" i="84"/>
  <c r="AJ48" i="84"/>
  <c r="AI48" i="84"/>
  <c r="AH48" i="84"/>
  <c r="S48" i="84"/>
  <c r="AS47" i="84"/>
  <c r="AR47" i="84"/>
  <c r="AQ47" i="84"/>
  <c r="AP47" i="84"/>
  <c r="AO47" i="84"/>
  <c r="AN47" i="84"/>
  <c r="AM47" i="84"/>
  <c r="AL47" i="84"/>
  <c r="AK47" i="84"/>
  <c r="AJ47" i="84"/>
  <c r="AI47" i="84"/>
  <c r="AH47" i="84"/>
  <c r="S47" i="84"/>
  <c r="AS46" i="84"/>
  <c r="AR46" i="84"/>
  <c r="AQ46" i="84"/>
  <c r="AP46" i="84"/>
  <c r="AO46" i="84"/>
  <c r="AN46" i="84"/>
  <c r="AM46" i="84"/>
  <c r="AL46" i="84"/>
  <c r="AK46" i="84"/>
  <c r="AJ46" i="84"/>
  <c r="AI46" i="84"/>
  <c r="AH46" i="84"/>
  <c r="S46" i="84"/>
  <c r="AS45" i="84"/>
  <c r="AR45" i="84"/>
  <c r="AQ45" i="84"/>
  <c r="AP45" i="84"/>
  <c r="AO45" i="84"/>
  <c r="AN45" i="84"/>
  <c r="AM45" i="84"/>
  <c r="AL45" i="84"/>
  <c r="AK45" i="84"/>
  <c r="AJ45" i="84"/>
  <c r="AI45" i="84"/>
  <c r="AH45" i="84"/>
  <c r="S45" i="84"/>
  <c r="AS44" i="84"/>
  <c r="AR44" i="84"/>
  <c r="AQ44" i="84"/>
  <c r="AP44" i="84"/>
  <c r="AO44" i="84"/>
  <c r="AN44" i="84"/>
  <c r="AM44" i="84"/>
  <c r="AL44" i="84"/>
  <c r="AK44" i="84"/>
  <c r="AJ44" i="84"/>
  <c r="AI44" i="84"/>
  <c r="AH44" i="84"/>
  <c r="S44" i="84"/>
  <c r="AS43" i="84"/>
  <c r="AR43" i="84"/>
  <c r="AQ43" i="84"/>
  <c r="AP43" i="84"/>
  <c r="AO43" i="84"/>
  <c r="AN43" i="84"/>
  <c r="AM43" i="84"/>
  <c r="AL43" i="84"/>
  <c r="AK43" i="84"/>
  <c r="AJ43" i="84"/>
  <c r="AI43" i="84"/>
  <c r="AH43" i="84"/>
  <c r="S43" i="84"/>
  <c r="AS42" i="84"/>
  <c r="AR42" i="84"/>
  <c r="AQ42" i="84"/>
  <c r="AP42" i="84"/>
  <c r="AO42" i="84"/>
  <c r="AN42" i="84"/>
  <c r="AM42" i="84"/>
  <c r="AL42" i="84"/>
  <c r="AK42" i="84"/>
  <c r="AJ42" i="84"/>
  <c r="AI42" i="84"/>
  <c r="AH42" i="84"/>
  <c r="S42" i="84"/>
  <c r="AS41" i="84"/>
  <c r="AR41" i="84"/>
  <c r="AQ41" i="84"/>
  <c r="AP41" i="84"/>
  <c r="AO41" i="84"/>
  <c r="AN41" i="84"/>
  <c r="AM41" i="84"/>
  <c r="AL41" i="84"/>
  <c r="AK41" i="84"/>
  <c r="AJ41" i="84"/>
  <c r="AI41" i="84"/>
  <c r="AH41" i="84"/>
  <c r="S41" i="84"/>
  <c r="AS40" i="84"/>
  <c r="AR40" i="84"/>
  <c r="AQ40" i="84"/>
  <c r="AP40" i="84"/>
  <c r="AO40" i="84"/>
  <c r="AN40" i="84"/>
  <c r="AM40" i="84"/>
  <c r="AL40" i="84"/>
  <c r="AK40" i="84"/>
  <c r="AJ40" i="84"/>
  <c r="AI40" i="84"/>
  <c r="AH40" i="84"/>
  <c r="S40" i="84"/>
  <c r="AS39" i="84"/>
  <c r="AR39" i="84"/>
  <c r="AQ39" i="84"/>
  <c r="AP39" i="84"/>
  <c r="AO39" i="84"/>
  <c r="AN39" i="84"/>
  <c r="AM39" i="84"/>
  <c r="AL39" i="84"/>
  <c r="AK39" i="84"/>
  <c r="AJ39" i="84"/>
  <c r="AI39" i="84"/>
  <c r="AH39" i="84"/>
  <c r="S39" i="84"/>
  <c r="AS38" i="84"/>
  <c r="AR38" i="84"/>
  <c r="AQ38" i="84"/>
  <c r="AP38" i="84"/>
  <c r="AO38" i="84"/>
  <c r="AN38" i="84"/>
  <c r="AM38" i="84"/>
  <c r="AL38" i="84"/>
  <c r="AK38" i="84"/>
  <c r="AJ38" i="84"/>
  <c r="AI38" i="84"/>
  <c r="AH38" i="84"/>
  <c r="S38" i="84"/>
  <c r="AS37" i="84"/>
  <c r="AR37" i="84"/>
  <c r="AQ37" i="84"/>
  <c r="AP37" i="84"/>
  <c r="AO37" i="84"/>
  <c r="AN37" i="84"/>
  <c r="AM37" i="84"/>
  <c r="AL37" i="84"/>
  <c r="AK37" i="84"/>
  <c r="AJ37" i="84"/>
  <c r="AI37" i="84"/>
  <c r="AH37" i="84"/>
  <c r="S37" i="84"/>
  <c r="AS36" i="84"/>
  <c r="AR36" i="84"/>
  <c r="AQ36" i="84"/>
  <c r="AP36" i="84"/>
  <c r="AO36" i="84"/>
  <c r="AN36" i="84"/>
  <c r="AM36" i="84"/>
  <c r="AL36" i="84"/>
  <c r="AK36" i="84"/>
  <c r="AJ36" i="84"/>
  <c r="AI36" i="84"/>
  <c r="AH36" i="84"/>
  <c r="S36" i="84"/>
  <c r="AS35" i="84"/>
  <c r="AR35" i="84"/>
  <c r="AQ35" i="84"/>
  <c r="AP35" i="84"/>
  <c r="AO35" i="84"/>
  <c r="AN35" i="84"/>
  <c r="AM35" i="84"/>
  <c r="AL35" i="84"/>
  <c r="AK35" i="84"/>
  <c r="AJ35" i="84"/>
  <c r="AI35" i="84"/>
  <c r="AH35" i="84"/>
  <c r="S35" i="84"/>
  <c r="AS34" i="84"/>
  <c r="AR34" i="84"/>
  <c r="AQ34" i="84"/>
  <c r="AP34" i="84"/>
  <c r="AO34" i="84"/>
  <c r="AN34" i="84"/>
  <c r="AM34" i="84"/>
  <c r="AL34" i="84"/>
  <c r="AK34" i="84"/>
  <c r="AJ34" i="84"/>
  <c r="AI34" i="84"/>
  <c r="AH34" i="84"/>
  <c r="S34" i="84"/>
  <c r="AS33" i="84"/>
  <c r="AR33" i="84"/>
  <c r="AQ33" i="84"/>
  <c r="AP33" i="84"/>
  <c r="AO33" i="84"/>
  <c r="AN33" i="84"/>
  <c r="AM33" i="84"/>
  <c r="AL33" i="84"/>
  <c r="AK33" i="84"/>
  <c r="AJ33" i="84"/>
  <c r="AI33" i="84"/>
  <c r="AH33" i="84"/>
  <c r="S33" i="84"/>
  <c r="AS32" i="84"/>
  <c r="AR32" i="84"/>
  <c r="AQ32" i="84"/>
  <c r="AP32" i="84"/>
  <c r="AO32" i="84"/>
  <c r="AN32" i="84"/>
  <c r="AM32" i="84"/>
  <c r="AL32" i="84"/>
  <c r="AK32" i="84"/>
  <c r="AJ32" i="84"/>
  <c r="AI32" i="84"/>
  <c r="AH32" i="84"/>
  <c r="S32" i="84"/>
  <c r="AS31" i="84"/>
  <c r="AR31" i="84"/>
  <c r="AQ31" i="84"/>
  <c r="AP31" i="84"/>
  <c r="AO31" i="84"/>
  <c r="AN31" i="84"/>
  <c r="AM31" i="84"/>
  <c r="AL31" i="84"/>
  <c r="AK31" i="84"/>
  <c r="AJ31" i="84"/>
  <c r="AI31" i="84"/>
  <c r="AH31" i="84"/>
  <c r="S31" i="84"/>
  <c r="AS30" i="84"/>
  <c r="AR30" i="84"/>
  <c r="AQ30" i="84"/>
  <c r="AP30" i="84"/>
  <c r="AO30" i="84"/>
  <c r="AN30" i="84"/>
  <c r="AM30" i="84"/>
  <c r="AL30" i="84"/>
  <c r="AK30" i="84"/>
  <c r="AJ30" i="84"/>
  <c r="AI30" i="84"/>
  <c r="AH30" i="84"/>
  <c r="S30" i="84"/>
  <c r="AS29" i="84"/>
  <c r="AR29" i="84"/>
  <c r="AQ29" i="84"/>
  <c r="AP29" i="84"/>
  <c r="AO29" i="84"/>
  <c r="AN29" i="84"/>
  <c r="AM29" i="84"/>
  <c r="AL29" i="84"/>
  <c r="AK29" i="84"/>
  <c r="AJ29" i="84"/>
  <c r="AI29" i="84"/>
  <c r="AH29" i="84"/>
  <c r="S29" i="84"/>
  <c r="AS28" i="84"/>
  <c r="AR28" i="84"/>
  <c r="AQ28" i="84"/>
  <c r="AP28" i="84"/>
  <c r="AO28" i="84"/>
  <c r="AN28" i="84"/>
  <c r="AM28" i="84"/>
  <c r="AL28" i="84"/>
  <c r="AK28" i="84"/>
  <c r="AJ28" i="84"/>
  <c r="AI28" i="84"/>
  <c r="AH28" i="84"/>
  <c r="S28" i="84"/>
  <c r="AS27" i="84"/>
  <c r="AR27" i="84"/>
  <c r="AQ27" i="84"/>
  <c r="AP27" i="84"/>
  <c r="AO27" i="84"/>
  <c r="AN27" i="84"/>
  <c r="AM27" i="84"/>
  <c r="AL27" i="84"/>
  <c r="AK27" i="84"/>
  <c r="AJ27" i="84"/>
  <c r="AI27" i="84"/>
  <c r="AH27" i="84"/>
  <c r="S27" i="84"/>
  <c r="AS26" i="84"/>
  <c r="AR26" i="84"/>
  <c r="AQ26" i="84"/>
  <c r="AP26" i="84"/>
  <c r="AO26" i="84"/>
  <c r="AN26" i="84"/>
  <c r="AM26" i="84"/>
  <c r="AL26" i="84"/>
  <c r="AK26" i="84"/>
  <c r="AJ26" i="84"/>
  <c r="AI26" i="84"/>
  <c r="AH26" i="84"/>
  <c r="S26" i="84"/>
  <c r="AS25" i="84"/>
  <c r="AR25" i="84"/>
  <c r="AQ25" i="84"/>
  <c r="AP25" i="84"/>
  <c r="AO25" i="84"/>
  <c r="AN25" i="84"/>
  <c r="AM25" i="84"/>
  <c r="AL25" i="84"/>
  <c r="AK25" i="84"/>
  <c r="AJ25" i="84"/>
  <c r="AI25" i="84"/>
  <c r="AH25" i="84"/>
  <c r="S25" i="84"/>
  <c r="AS24" i="84"/>
  <c r="AR24" i="84"/>
  <c r="AQ24" i="84"/>
  <c r="AP24" i="84"/>
  <c r="AO24" i="84"/>
  <c r="AN24" i="84"/>
  <c r="AM24" i="84"/>
  <c r="AL24" i="84"/>
  <c r="AK24" i="84"/>
  <c r="AJ24" i="84"/>
  <c r="AI24" i="84"/>
  <c r="AH24" i="84"/>
  <c r="S24" i="84"/>
  <c r="AS23" i="84"/>
  <c r="AR23" i="84"/>
  <c r="AQ23" i="84"/>
  <c r="AP23" i="84"/>
  <c r="AO23" i="84"/>
  <c r="AN23" i="84"/>
  <c r="AM23" i="84"/>
  <c r="AL23" i="84"/>
  <c r="AK23" i="84"/>
  <c r="AJ23" i="84"/>
  <c r="AI23" i="84"/>
  <c r="AH23" i="84"/>
  <c r="S23" i="84"/>
  <c r="AS22" i="84"/>
  <c r="AR22" i="84"/>
  <c r="AQ22" i="84"/>
  <c r="AP22" i="84"/>
  <c r="AO22" i="84"/>
  <c r="AN22" i="84"/>
  <c r="AM22" i="84"/>
  <c r="AL22" i="84"/>
  <c r="AK22" i="84"/>
  <c r="AJ22" i="84"/>
  <c r="AI22" i="84"/>
  <c r="AH22" i="84"/>
  <c r="S22" i="84"/>
  <c r="AS21" i="84"/>
  <c r="AR21" i="84"/>
  <c r="AQ21" i="84"/>
  <c r="AP21" i="84"/>
  <c r="AO21" i="84"/>
  <c r="AN21" i="84"/>
  <c r="AM21" i="84"/>
  <c r="AL21" i="84"/>
  <c r="AK21" i="84"/>
  <c r="AJ21" i="84"/>
  <c r="AI21" i="84"/>
  <c r="AH21" i="84"/>
  <c r="S21" i="84"/>
  <c r="AS20" i="84"/>
  <c r="AR20" i="84"/>
  <c r="AQ20" i="84"/>
  <c r="AP20" i="84"/>
  <c r="AO20" i="84"/>
  <c r="AN20" i="84"/>
  <c r="AM20" i="84"/>
  <c r="AL20" i="84"/>
  <c r="AK20" i="84"/>
  <c r="AJ20" i="84"/>
  <c r="AI20" i="84"/>
  <c r="AH20" i="84"/>
  <c r="S20" i="84"/>
  <c r="AS19" i="84"/>
  <c r="AR19" i="84"/>
  <c r="AQ19" i="84"/>
  <c r="AP19" i="84"/>
  <c r="AO19" i="84"/>
  <c r="AN19" i="84"/>
  <c r="AM19" i="84"/>
  <c r="AL19" i="84"/>
  <c r="AK19" i="84"/>
  <c r="AJ19" i="84"/>
  <c r="AI19" i="84"/>
  <c r="AH19" i="84"/>
  <c r="S19" i="84"/>
  <c r="AS18" i="84"/>
  <c r="AS14" i="84" s="1"/>
  <c r="AR18" i="84"/>
  <c r="AQ18" i="84"/>
  <c r="AQ15" i="84" s="1"/>
  <c r="AP18" i="84"/>
  <c r="AO18" i="84"/>
  <c r="AO14" i="84" s="1"/>
  <c r="AN18" i="84"/>
  <c r="AM18" i="84"/>
  <c r="AM15" i="84" s="1"/>
  <c r="AL18" i="84"/>
  <c r="AK18" i="84"/>
  <c r="AK16" i="84" s="1"/>
  <c r="AJ18" i="84"/>
  <c r="AI18" i="84"/>
  <c r="AI15" i="84" s="1"/>
  <c r="AH18" i="84"/>
  <c r="S18" i="84"/>
  <c r="AR17" i="84"/>
  <c r="AP17" i="84"/>
  <c r="AN17" i="84"/>
  <c r="AL17" i="84"/>
  <c r="AJ17" i="84"/>
  <c r="AH17" i="84"/>
  <c r="S17" i="84"/>
  <c r="AR16" i="84"/>
  <c r="AQ16" i="84"/>
  <c r="AP16" i="84"/>
  <c r="AN16" i="84"/>
  <c r="AM16" i="84"/>
  <c r="AL16" i="84"/>
  <c r="AJ16" i="84"/>
  <c r="AI16" i="84"/>
  <c r="AH16" i="84"/>
  <c r="S16" i="84"/>
  <c r="AR15" i="84"/>
  <c r="AP15" i="84"/>
  <c r="AN15" i="84"/>
  <c r="AL15" i="84"/>
  <c r="AJ15" i="84"/>
  <c r="AH15" i="84"/>
  <c r="S15" i="84"/>
  <c r="AR14" i="84"/>
  <c r="AQ14" i="84"/>
  <c r="AP14" i="84"/>
  <c r="AN14" i="84"/>
  <c r="AM14" i="84"/>
  <c r="AL14" i="84"/>
  <c r="AJ14" i="84"/>
  <c r="AI14" i="84"/>
  <c r="AH14" i="84"/>
  <c r="S14" i="84"/>
  <c r="AR13" i="84"/>
  <c r="AP13" i="84"/>
  <c r="AN13" i="84"/>
  <c r="AL13" i="84"/>
  <c r="AJ13" i="84"/>
  <c r="AH13" i="84"/>
  <c r="S13" i="84"/>
  <c r="AR12" i="84"/>
  <c r="AQ12" i="84"/>
  <c r="AP12" i="84"/>
  <c r="AN12" i="84"/>
  <c r="AM12" i="84"/>
  <c r="AL12" i="84"/>
  <c r="AJ12" i="84"/>
  <c r="AI12" i="84"/>
  <c r="AH12" i="84"/>
  <c r="S12" i="84"/>
  <c r="AR11" i="84"/>
  <c r="AP11" i="84"/>
  <c r="AN11" i="84"/>
  <c r="AL11" i="84"/>
  <c r="AJ11" i="84"/>
  <c r="AH11" i="84"/>
  <c r="S11" i="84"/>
  <c r="AR10" i="84"/>
  <c r="AQ10" i="84"/>
  <c r="AP10" i="84"/>
  <c r="AN10" i="84"/>
  <c r="AM10" i="84"/>
  <c r="AL10" i="84"/>
  <c r="AJ10" i="84"/>
  <c r="AI10" i="84"/>
  <c r="AH10" i="84"/>
  <c r="S10" i="84"/>
  <c r="AR9" i="84"/>
  <c r="AP9" i="84"/>
  <c r="AN9" i="84"/>
  <c r="AL9" i="84"/>
  <c r="AJ9" i="84"/>
  <c r="AH9" i="84"/>
  <c r="S9" i="84"/>
  <c r="AR8" i="84"/>
  <c r="AQ8" i="84"/>
  <c r="AP8" i="84"/>
  <c r="AN8" i="84"/>
  <c r="AM8" i="84"/>
  <c r="AL8" i="84"/>
  <c r="AJ8" i="84"/>
  <c r="AI8" i="84"/>
  <c r="AH8" i="84"/>
  <c r="S8" i="84"/>
  <c r="AR7" i="84"/>
  <c r="AP7" i="84"/>
  <c r="AN7" i="84"/>
  <c r="AL7" i="84"/>
  <c r="AJ7" i="84"/>
  <c r="AH7" i="84"/>
  <c r="S7" i="84"/>
  <c r="AR6" i="84"/>
  <c r="AQ6" i="84"/>
  <c r="AP6" i="84"/>
  <c r="AN6" i="84"/>
  <c r="AM6" i="84"/>
  <c r="AL6" i="84"/>
  <c r="AJ6" i="84"/>
  <c r="AI6" i="84"/>
  <c r="AH6" i="84"/>
  <c r="S6" i="84"/>
  <c r="AR5" i="84"/>
  <c r="AP5" i="84"/>
  <c r="AN5" i="84"/>
  <c r="AL5" i="84"/>
  <c r="AJ5" i="84"/>
  <c r="AH5" i="84"/>
  <c r="S5" i="84"/>
  <c r="AS4" i="84"/>
  <c r="AR4" i="84"/>
  <c r="AQ4" i="84"/>
  <c r="AP4" i="84"/>
  <c r="AO4" i="84"/>
  <c r="AN4" i="84"/>
  <c r="AM4" i="84"/>
  <c r="AL4" i="84"/>
  <c r="AK4" i="84"/>
  <c r="AJ4" i="84"/>
  <c r="AI4" i="84"/>
  <c r="AH4" i="84"/>
  <c r="S4" i="84"/>
  <c r="AS97" i="83"/>
  <c r="AR97" i="83"/>
  <c r="AQ97" i="83"/>
  <c r="AP97" i="83"/>
  <c r="AO97" i="83"/>
  <c r="AN97" i="83"/>
  <c r="AM97" i="83"/>
  <c r="AL97" i="83"/>
  <c r="AK97" i="83"/>
  <c r="AJ97" i="83"/>
  <c r="AI97" i="83"/>
  <c r="AH97" i="83"/>
  <c r="S97" i="83"/>
  <c r="AS96" i="83"/>
  <c r="AR96" i="83"/>
  <c r="AQ96" i="83"/>
  <c r="AP96" i="83"/>
  <c r="AO96" i="83"/>
  <c r="AN96" i="83"/>
  <c r="AM96" i="83"/>
  <c r="AL96" i="83"/>
  <c r="AK96" i="83"/>
  <c r="AJ96" i="83"/>
  <c r="AI96" i="83"/>
  <c r="AH96" i="83"/>
  <c r="S96" i="83"/>
  <c r="AS95" i="83"/>
  <c r="AR95" i="83"/>
  <c r="AQ95" i="83"/>
  <c r="AP95" i="83"/>
  <c r="AO95" i="83"/>
  <c r="AN95" i="83"/>
  <c r="AM95" i="83"/>
  <c r="AL95" i="83"/>
  <c r="AK95" i="83"/>
  <c r="AJ95" i="83"/>
  <c r="AI95" i="83"/>
  <c r="AH95" i="83"/>
  <c r="S95" i="83"/>
  <c r="AS94" i="83"/>
  <c r="AR94" i="83"/>
  <c r="AQ94" i="83"/>
  <c r="AP94" i="83"/>
  <c r="AO94" i="83"/>
  <c r="AN94" i="83"/>
  <c r="AM94" i="83"/>
  <c r="AL94" i="83"/>
  <c r="AK94" i="83"/>
  <c r="AJ94" i="83"/>
  <c r="AI94" i="83"/>
  <c r="AH94" i="83"/>
  <c r="S94" i="83"/>
  <c r="AS93" i="83"/>
  <c r="AR93" i="83"/>
  <c r="AQ93" i="83"/>
  <c r="AP93" i="83"/>
  <c r="AO93" i="83"/>
  <c r="AN93" i="83"/>
  <c r="AM93" i="83"/>
  <c r="AL93" i="83"/>
  <c r="AK93" i="83"/>
  <c r="AJ93" i="83"/>
  <c r="AI93" i="83"/>
  <c r="AH93" i="83"/>
  <c r="S93" i="83"/>
  <c r="AS92" i="83"/>
  <c r="AR92" i="83"/>
  <c r="AQ92" i="83"/>
  <c r="AP92" i="83"/>
  <c r="AO92" i="83"/>
  <c r="AN92" i="83"/>
  <c r="AM92" i="83"/>
  <c r="AL92" i="83"/>
  <c r="AK92" i="83"/>
  <c r="AJ92" i="83"/>
  <c r="AI92" i="83"/>
  <c r="AH92" i="83"/>
  <c r="S92" i="83"/>
  <c r="AS91" i="83"/>
  <c r="AR91" i="83"/>
  <c r="AQ91" i="83"/>
  <c r="AP91" i="83"/>
  <c r="AO91" i="83"/>
  <c r="AN91" i="83"/>
  <c r="AM91" i="83"/>
  <c r="AL91" i="83"/>
  <c r="AK91" i="83"/>
  <c r="AJ91" i="83"/>
  <c r="AI91" i="83"/>
  <c r="AH91" i="83"/>
  <c r="S91" i="83"/>
  <c r="AS90" i="83"/>
  <c r="AR90" i="83"/>
  <c r="AQ90" i="83"/>
  <c r="AP90" i="83"/>
  <c r="AO90" i="83"/>
  <c r="AN90" i="83"/>
  <c r="AM90" i="83"/>
  <c r="AL90" i="83"/>
  <c r="AK90" i="83"/>
  <c r="AJ90" i="83"/>
  <c r="AI90" i="83"/>
  <c r="AH90" i="83"/>
  <c r="S90" i="83"/>
  <c r="AS89" i="83"/>
  <c r="AR89" i="83"/>
  <c r="AQ89" i="83"/>
  <c r="AP89" i="83"/>
  <c r="AO89" i="83"/>
  <c r="AN89" i="83"/>
  <c r="AM89" i="83"/>
  <c r="AL89" i="83"/>
  <c r="AK89" i="83"/>
  <c r="AJ89" i="83"/>
  <c r="AI89" i="83"/>
  <c r="AH89" i="83"/>
  <c r="S89" i="83"/>
  <c r="AS88" i="83"/>
  <c r="AR88" i="83"/>
  <c r="AQ88" i="83"/>
  <c r="AP88" i="83"/>
  <c r="AO88" i="83"/>
  <c r="AN88" i="83"/>
  <c r="AM88" i="83"/>
  <c r="AL88" i="83"/>
  <c r="AK88" i="83"/>
  <c r="AJ88" i="83"/>
  <c r="AI88" i="83"/>
  <c r="AH88" i="83"/>
  <c r="S88" i="83"/>
  <c r="AS87" i="83"/>
  <c r="AR87" i="83"/>
  <c r="AQ87" i="83"/>
  <c r="AP87" i="83"/>
  <c r="AO87" i="83"/>
  <c r="AN87" i="83"/>
  <c r="AM87" i="83"/>
  <c r="AL87" i="83"/>
  <c r="AK87" i="83"/>
  <c r="AJ87" i="83"/>
  <c r="AI87" i="83"/>
  <c r="AH87" i="83"/>
  <c r="S87" i="83"/>
  <c r="AS86" i="83"/>
  <c r="AR86" i="83"/>
  <c r="AQ86" i="83"/>
  <c r="AP86" i="83"/>
  <c r="AO86" i="83"/>
  <c r="AN86" i="83"/>
  <c r="AM86" i="83"/>
  <c r="AL86" i="83"/>
  <c r="AK86" i="83"/>
  <c r="AJ86" i="83"/>
  <c r="AI86" i="83"/>
  <c r="AH86" i="83"/>
  <c r="S86" i="83"/>
  <c r="AS85" i="83"/>
  <c r="AR85" i="83"/>
  <c r="AQ85" i="83"/>
  <c r="AP85" i="83"/>
  <c r="AO85" i="83"/>
  <c r="AN85" i="83"/>
  <c r="AM85" i="83"/>
  <c r="AL85" i="83"/>
  <c r="AK85" i="83"/>
  <c r="AJ85" i="83"/>
  <c r="AI85" i="83"/>
  <c r="AH85" i="83"/>
  <c r="S85" i="83"/>
  <c r="AS84" i="83"/>
  <c r="AR84" i="83"/>
  <c r="AQ84" i="83"/>
  <c r="AP84" i="83"/>
  <c r="AO84" i="83"/>
  <c r="AN84" i="83"/>
  <c r="AM84" i="83"/>
  <c r="AL84" i="83"/>
  <c r="AK84" i="83"/>
  <c r="AJ84" i="83"/>
  <c r="AI84" i="83"/>
  <c r="AH84" i="83"/>
  <c r="S84" i="83"/>
  <c r="AS83" i="83"/>
  <c r="AR83" i="83"/>
  <c r="AQ83" i="83"/>
  <c r="AP83" i="83"/>
  <c r="AO83" i="83"/>
  <c r="AN83" i="83"/>
  <c r="AM83" i="83"/>
  <c r="AL83" i="83"/>
  <c r="AK83" i="83"/>
  <c r="AJ83" i="83"/>
  <c r="AI83" i="83"/>
  <c r="AH83" i="83"/>
  <c r="S83" i="83"/>
  <c r="AS82" i="83"/>
  <c r="AR82" i="83"/>
  <c r="AQ82" i="83"/>
  <c r="AP82" i="83"/>
  <c r="AO82" i="83"/>
  <c r="AN82" i="83"/>
  <c r="AM82" i="83"/>
  <c r="AL82" i="83"/>
  <c r="AK82" i="83"/>
  <c r="AJ82" i="83"/>
  <c r="AI82" i="83"/>
  <c r="AH82" i="83"/>
  <c r="S82" i="83"/>
  <c r="AS81" i="83"/>
  <c r="AR81" i="83"/>
  <c r="AQ81" i="83"/>
  <c r="AP81" i="83"/>
  <c r="AO81" i="83"/>
  <c r="AN81" i="83"/>
  <c r="AM81" i="83"/>
  <c r="AL81" i="83"/>
  <c r="AK81" i="83"/>
  <c r="AJ81" i="83"/>
  <c r="AI81" i="83"/>
  <c r="AH81" i="83"/>
  <c r="S81" i="83"/>
  <c r="AS80" i="83"/>
  <c r="AR80" i="83"/>
  <c r="AQ80" i="83"/>
  <c r="AP80" i="83"/>
  <c r="AO80" i="83"/>
  <c r="AN80" i="83"/>
  <c r="AM80" i="83"/>
  <c r="AL80" i="83"/>
  <c r="AK80" i="83"/>
  <c r="AJ80" i="83"/>
  <c r="AI80" i="83"/>
  <c r="AH80" i="83"/>
  <c r="S80" i="83"/>
  <c r="AS79" i="83"/>
  <c r="AR79" i="83"/>
  <c r="AQ79" i="83"/>
  <c r="AP79" i="83"/>
  <c r="AO79" i="83"/>
  <c r="AN79" i="83"/>
  <c r="AM79" i="83"/>
  <c r="AL79" i="83"/>
  <c r="AK79" i="83"/>
  <c r="AJ79" i="83"/>
  <c r="AI79" i="83"/>
  <c r="AH79" i="83"/>
  <c r="S79" i="83"/>
  <c r="AS78" i="83"/>
  <c r="AR78" i="83"/>
  <c r="AQ78" i="83"/>
  <c r="AP78" i="83"/>
  <c r="AO78" i="83"/>
  <c r="AN78" i="83"/>
  <c r="AM78" i="83"/>
  <c r="AL78" i="83"/>
  <c r="AK78" i="83"/>
  <c r="AJ78" i="83"/>
  <c r="AI78" i="83"/>
  <c r="AH78" i="83"/>
  <c r="S78" i="83"/>
  <c r="AS77" i="83"/>
  <c r="AR77" i="83"/>
  <c r="AQ77" i="83"/>
  <c r="AP77" i="83"/>
  <c r="AO77" i="83"/>
  <c r="AN77" i="83"/>
  <c r="AM77" i="83"/>
  <c r="AL77" i="83"/>
  <c r="AK77" i="83"/>
  <c r="AJ77" i="83"/>
  <c r="AI77" i="83"/>
  <c r="AH77" i="83"/>
  <c r="S77" i="83"/>
  <c r="AS76" i="83"/>
  <c r="AR76" i="83"/>
  <c r="AQ76" i="83"/>
  <c r="AP76" i="83"/>
  <c r="AO76" i="83"/>
  <c r="AN76" i="83"/>
  <c r="AM76" i="83"/>
  <c r="AL76" i="83"/>
  <c r="AK76" i="83"/>
  <c r="AJ76" i="83"/>
  <c r="AI76" i="83"/>
  <c r="AH76" i="83"/>
  <c r="S76" i="83"/>
  <c r="AS75" i="83"/>
  <c r="AR75" i="83"/>
  <c r="AQ75" i="83"/>
  <c r="AP75" i="83"/>
  <c r="AO75" i="83"/>
  <c r="AN75" i="83"/>
  <c r="AM75" i="83"/>
  <c r="AL75" i="83"/>
  <c r="AK75" i="83"/>
  <c r="AJ75" i="83"/>
  <c r="AI75" i="83"/>
  <c r="AH75" i="83"/>
  <c r="S75" i="83"/>
  <c r="AS74" i="83"/>
  <c r="AR74" i="83"/>
  <c r="AQ74" i="83"/>
  <c r="AP74" i="83"/>
  <c r="AO74" i="83"/>
  <c r="AN74" i="83"/>
  <c r="AM74" i="83"/>
  <c r="AL74" i="83"/>
  <c r="AK74" i="83"/>
  <c r="AJ74" i="83"/>
  <c r="AI74" i="83"/>
  <c r="AH74" i="83"/>
  <c r="S74" i="83"/>
  <c r="AS73" i="83"/>
  <c r="AR73" i="83"/>
  <c r="AQ73" i="83"/>
  <c r="AP73" i="83"/>
  <c r="AO73" i="83"/>
  <c r="AN73" i="83"/>
  <c r="AM73" i="83"/>
  <c r="AL73" i="83"/>
  <c r="AK73" i="83"/>
  <c r="AJ73" i="83"/>
  <c r="AI73" i="83"/>
  <c r="AH73" i="83"/>
  <c r="S73" i="83"/>
  <c r="AS72" i="83"/>
  <c r="AR72" i="83"/>
  <c r="AQ72" i="83"/>
  <c r="AP72" i="83"/>
  <c r="AO72" i="83"/>
  <c r="AN72" i="83"/>
  <c r="AM72" i="83"/>
  <c r="AL72" i="83"/>
  <c r="AK72" i="83"/>
  <c r="AJ72" i="83"/>
  <c r="AI72" i="83"/>
  <c r="AH72" i="83"/>
  <c r="S72" i="83"/>
  <c r="AS71" i="83"/>
  <c r="AR71" i="83"/>
  <c r="AQ71" i="83"/>
  <c r="AP71" i="83"/>
  <c r="AO71" i="83"/>
  <c r="AN71" i="83"/>
  <c r="AM71" i="83"/>
  <c r="AL71" i="83"/>
  <c r="AK71" i="83"/>
  <c r="AJ71" i="83"/>
  <c r="AI71" i="83"/>
  <c r="AH71" i="83"/>
  <c r="S71" i="83"/>
  <c r="AS70" i="83"/>
  <c r="AR70" i="83"/>
  <c r="AQ70" i="83"/>
  <c r="AP70" i="83"/>
  <c r="AO70" i="83"/>
  <c r="AN70" i="83"/>
  <c r="AM70" i="83"/>
  <c r="AL70" i="83"/>
  <c r="AK70" i="83"/>
  <c r="AJ70" i="83"/>
  <c r="AI70" i="83"/>
  <c r="AH70" i="83"/>
  <c r="S70" i="83"/>
  <c r="AS69" i="83"/>
  <c r="AR69" i="83"/>
  <c r="AQ69" i="83"/>
  <c r="AP69" i="83"/>
  <c r="AO69" i="83"/>
  <c r="AN69" i="83"/>
  <c r="AM69" i="83"/>
  <c r="AL69" i="83"/>
  <c r="AK69" i="83"/>
  <c r="AJ69" i="83"/>
  <c r="AI69" i="83"/>
  <c r="AH69" i="83"/>
  <c r="S69" i="83"/>
  <c r="AS68" i="83"/>
  <c r="AR68" i="83"/>
  <c r="AQ68" i="83"/>
  <c r="AP68" i="83"/>
  <c r="AO68" i="83"/>
  <c r="AN68" i="83"/>
  <c r="AM68" i="83"/>
  <c r="AL68" i="83"/>
  <c r="AK68" i="83"/>
  <c r="AJ68" i="83"/>
  <c r="AI68" i="83"/>
  <c r="AH68" i="83"/>
  <c r="S68" i="83"/>
  <c r="AS67" i="83"/>
  <c r="AR67" i="83"/>
  <c r="AQ67" i="83"/>
  <c r="AP67" i="83"/>
  <c r="AO67" i="83"/>
  <c r="AN67" i="83"/>
  <c r="AM67" i="83"/>
  <c r="AL67" i="83"/>
  <c r="AK67" i="83"/>
  <c r="AJ67" i="83"/>
  <c r="AI67" i="83"/>
  <c r="AH67" i="83"/>
  <c r="S67" i="83"/>
  <c r="AS66" i="83"/>
  <c r="AR66" i="83"/>
  <c r="AQ66" i="83"/>
  <c r="AP66" i="83"/>
  <c r="AO66" i="83"/>
  <c r="AN66" i="83"/>
  <c r="AM66" i="83"/>
  <c r="AL66" i="83"/>
  <c r="AK66" i="83"/>
  <c r="AJ66" i="83"/>
  <c r="AI66" i="83"/>
  <c r="AH66" i="83"/>
  <c r="S66" i="83"/>
  <c r="AS65" i="83"/>
  <c r="AR65" i="83"/>
  <c r="AQ65" i="83"/>
  <c r="AP65" i="83"/>
  <c r="AO65" i="83"/>
  <c r="AN65" i="83"/>
  <c r="AM65" i="83"/>
  <c r="AL65" i="83"/>
  <c r="AK65" i="83"/>
  <c r="AJ65" i="83"/>
  <c r="AI65" i="83"/>
  <c r="AH65" i="83"/>
  <c r="S65" i="83"/>
  <c r="AS64" i="83"/>
  <c r="AR64" i="83"/>
  <c r="AQ64" i="83"/>
  <c r="AP64" i="83"/>
  <c r="AO64" i="83"/>
  <c r="AN64" i="83"/>
  <c r="AM64" i="83"/>
  <c r="AL64" i="83"/>
  <c r="AK64" i="83"/>
  <c r="AJ64" i="83"/>
  <c r="AI64" i="83"/>
  <c r="AH64" i="83"/>
  <c r="S64" i="83"/>
  <c r="AS63" i="83"/>
  <c r="AR63" i="83"/>
  <c r="AQ63" i="83"/>
  <c r="AP63" i="83"/>
  <c r="AO63" i="83"/>
  <c r="AN63" i="83"/>
  <c r="AM63" i="83"/>
  <c r="AL63" i="83"/>
  <c r="AK63" i="83"/>
  <c r="AJ63" i="83"/>
  <c r="AI63" i="83"/>
  <c r="AH63" i="83"/>
  <c r="S63" i="83"/>
  <c r="AS62" i="83"/>
  <c r="AR62" i="83"/>
  <c r="AQ62" i="83"/>
  <c r="AP62" i="83"/>
  <c r="AO62" i="83"/>
  <c r="AN62" i="83"/>
  <c r="AM62" i="83"/>
  <c r="AL62" i="83"/>
  <c r="AK62" i="83"/>
  <c r="AJ62" i="83"/>
  <c r="AI62" i="83"/>
  <c r="AH62" i="83"/>
  <c r="S62" i="83"/>
  <c r="AS61" i="83"/>
  <c r="AR61" i="83"/>
  <c r="AQ61" i="83"/>
  <c r="AP61" i="83"/>
  <c r="AO61" i="83"/>
  <c r="AN61" i="83"/>
  <c r="AM61" i="83"/>
  <c r="AL61" i="83"/>
  <c r="AK61" i="83"/>
  <c r="AJ61" i="83"/>
  <c r="AI61" i="83"/>
  <c r="AH61" i="83"/>
  <c r="S61" i="83"/>
  <c r="AS60" i="83"/>
  <c r="AR60" i="83"/>
  <c r="AQ60" i="83"/>
  <c r="AP60" i="83"/>
  <c r="AO60" i="83"/>
  <c r="AN60" i="83"/>
  <c r="AM60" i="83"/>
  <c r="AL60" i="83"/>
  <c r="AK60" i="83"/>
  <c r="AJ60" i="83"/>
  <c r="AI60" i="83"/>
  <c r="AH60" i="83"/>
  <c r="S60" i="83"/>
  <c r="AS59" i="83"/>
  <c r="AR59" i="83"/>
  <c r="AQ59" i="83"/>
  <c r="AP59" i="83"/>
  <c r="AO59" i="83"/>
  <c r="AN59" i="83"/>
  <c r="AM59" i="83"/>
  <c r="AL59" i="83"/>
  <c r="AK59" i="83"/>
  <c r="AJ59" i="83"/>
  <c r="AI59" i="83"/>
  <c r="AH59" i="83"/>
  <c r="S59" i="83"/>
  <c r="AS58" i="83"/>
  <c r="AR58" i="83"/>
  <c r="AQ58" i="83"/>
  <c r="AP58" i="83"/>
  <c r="AO58" i="83"/>
  <c r="AN58" i="83"/>
  <c r="AM58" i="83"/>
  <c r="AL58" i="83"/>
  <c r="AK58" i="83"/>
  <c r="AJ58" i="83"/>
  <c r="AI58" i="83"/>
  <c r="AH58" i="83"/>
  <c r="S58" i="83"/>
  <c r="AS57" i="83"/>
  <c r="AR57" i="83"/>
  <c r="AQ57" i="83"/>
  <c r="AP57" i="83"/>
  <c r="AO57" i="83"/>
  <c r="AN57" i="83"/>
  <c r="AM57" i="83"/>
  <c r="AL57" i="83"/>
  <c r="AK57" i="83"/>
  <c r="AJ57" i="83"/>
  <c r="AI57" i="83"/>
  <c r="AH57" i="83"/>
  <c r="S57" i="83"/>
  <c r="AS56" i="83"/>
  <c r="AR56" i="83"/>
  <c r="AQ56" i="83"/>
  <c r="AP56" i="83"/>
  <c r="AO56" i="83"/>
  <c r="AN56" i="83"/>
  <c r="AM56" i="83"/>
  <c r="AL56" i="83"/>
  <c r="AK56" i="83"/>
  <c r="AJ56" i="83"/>
  <c r="AI56" i="83"/>
  <c r="AH56" i="83"/>
  <c r="S56" i="83"/>
  <c r="AS55" i="83"/>
  <c r="AR55" i="83"/>
  <c r="AQ55" i="83"/>
  <c r="AP55" i="83"/>
  <c r="AO55" i="83"/>
  <c r="AN55" i="83"/>
  <c r="AM55" i="83"/>
  <c r="AL55" i="83"/>
  <c r="AK55" i="83"/>
  <c r="AJ55" i="83"/>
  <c r="AI55" i="83"/>
  <c r="AH55" i="83"/>
  <c r="S55" i="83"/>
  <c r="AS54" i="83"/>
  <c r="AR54" i="83"/>
  <c r="AQ54" i="83"/>
  <c r="AP54" i="83"/>
  <c r="AO54" i="83"/>
  <c r="AN54" i="83"/>
  <c r="AM54" i="83"/>
  <c r="AL54" i="83"/>
  <c r="AK54" i="83"/>
  <c r="AJ54" i="83"/>
  <c r="AI54" i="83"/>
  <c r="AH54" i="83"/>
  <c r="S54" i="83"/>
  <c r="AS53" i="83"/>
  <c r="AR53" i="83"/>
  <c r="AQ53" i="83"/>
  <c r="AP53" i="83"/>
  <c r="AO53" i="83"/>
  <c r="AN53" i="83"/>
  <c r="AM53" i="83"/>
  <c r="AL53" i="83"/>
  <c r="AK53" i="83"/>
  <c r="AJ53" i="83"/>
  <c r="AI53" i="83"/>
  <c r="AH53" i="83"/>
  <c r="S53" i="83"/>
  <c r="AS52" i="83"/>
  <c r="AR52" i="83"/>
  <c r="AQ52" i="83"/>
  <c r="AP52" i="83"/>
  <c r="AO52" i="83"/>
  <c r="AN52" i="83"/>
  <c r="AM52" i="83"/>
  <c r="AL52" i="83"/>
  <c r="AK52" i="83"/>
  <c r="AJ52" i="83"/>
  <c r="AI52" i="83"/>
  <c r="AH52" i="83"/>
  <c r="S52" i="83"/>
  <c r="AS51" i="83"/>
  <c r="AR51" i="83"/>
  <c r="AQ51" i="83"/>
  <c r="AP51" i="83"/>
  <c r="AO51" i="83"/>
  <c r="AN51" i="83"/>
  <c r="AM51" i="83"/>
  <c r="AL51" i="83"/>
  <c r="AK51" i="83"/>
  <c r="AJ51" i="83"/>
  <c r="AI51" i="83"/>
  <c r="AH51" i="83"/>
  <c r="S51" i="83"/>
  <c r="AS50" i="83"/>
  <c r="AR50" i="83"/>
  <c r="AQ50" i="83"/>
  <c r="AP50" i="83"/>
  <c r="AO50" i="83"/>
  <c r="AN50" i="83"/>
  <c r="AM50" i="83"/>
  <c r="AL50" i="83"/>
  <c r="AK50" i="83"/>
  <c r="AJ50" i="83"/>
  <c r="AI50" i="83"/>
  <c r="AH50" i="83"/>
  <c r="S50" i="83"/>
  <c r="AS49" i="83"/>
  <c r="AR49" i="83"/>
  <c r="AQ49" i="83"/>
  <c r="AP49" i="83"/>
  <c r="AO49" i="83"/>
  <c r="AN49" i="83"/>
  <c r="AM49" i="83"/>
  <c r="AL49" i="83"/>
  <c r="AK49" i="83"/>
  <c r="AJ49" i="83"/>
  <c r="AI49" i="83"/>
  <c r="AH49" i="83"/>
  <c r="S49" i="83"/>
  <c r="AS48" i="83"/>
  <c r="AR48" i="83"/>
  <c r="AQ48" i="83"/>
  <c r="AP48" i="83"/>
  <c r="AO48" i="83"/>
  <c r="AN48" i="83"/>
  <c r="AM48" i="83"/>
  <c r="AL48" i="83"/>
  <c r="AK48" i="83"/>
  <c r="AJ48" i="83"/>
  <c r="AI48" i="83"/>
  <c r="AH48" i="83"/>
  <c r="S48" i="83"/>
  <c r="AS47" i="83"/>
  <c r="AR47" i="83"/>
  <c r="AQ47" i="83"/>
  <c r="AP47" i="83"/>
  <c r="AO47" i="83"/>
  <c r="AN47" i="83"/>
  <c r="AM47" i="83"/>
  <c r="AL47" i="83"/>
  <c r="AK47" i="83"/>
  <c r="AJ47" i="83"/>
  <c r="AI47" i="83"/>
  <c r="AH47" i="83"/>
  <c r="S47" i="83"/>
  <c r="AS46" i="83"/>
  <c r="AR46" i="83"/>
  <c r="AQ46" i="83"/>
  <c r="AP46" i="83"/>
  <c r="AO46" i="83"/>
  <c r="AN46" i="83"/>
  <c r="AM46" i="83"/>
  <c r="AL46" i="83"/>
  <c r="AK46" i="83"/>
  <c r="AJ46" i="83"/>
  <c r="AI46" i="83"/>
  <c r="AH46" i="83"/>
  <c r="S46" i="83"/>
  <c r="AS45" i="83"/>
  <c r="AR45" i="83"/>
  <c r="AQ45" i="83"/>
  <c r="AP45" i="83"/>
  <c r="AO45" i="83"/>
  <c r="AN45" i="83"/>
  <c r="AM45" i="83"/>
  <c r="AL45" i="83"/>
  <c r="AK45" i="83"/>
  <c r="AJ45" i="83"/>
  <c r="AI45" i="83"/>
  <c r="AH45" i="83"/>
  <c r="S45" i="83"/>
  <c r="AS44" i="83"/>
  <c r="AR44" i="83"/>
  <c r="AQ44" i="83"/>
  <c r="AP44" i="83"/>
  <c r="AO44" i="83"/>
  <c r="AN44" i="83"/>
  <c r="AM44" i="83"/>
  <c r="AL44" i="83"/>
  <c r="AK44" i="83"/>
  <c r="AJ44" i="83"/>
  <c r="AI44" i="83"/>
  <c r="AH44" i="83"/>
  <c r="S44" i="83"/>
  <c r="AS43" i="83"/>
  <c r="AR43" i="83"/>
  <c r="AQ43" i="83"/>
  <c r="AP43" i="83"/>
  <c r="AO43" i="83"/>
  <c r="AN43" i="83"/>
  <c r="AM43" i="83"/>
  <c r="AL43" i="83"/>
  <c r="AK43" i="83"/>
  <c r="AJ43" i="83"/>
  <c r="AI43" i="83"/>
  <c r="AH43" i="83"/>
  <c r="S43" i="83"/>
  <c r="AS42" i="83"/>
  <c r="AR42" i="83"/>
  <c r="AQ42" i="83"/>
  <c r="AP42" i="83"/>
  <c r="AO42" i="83"/>
  <c r="AN42" i="83"/>
  <c r="AM42" i="83"/>
  <c r="AL42" i="83"/>
  <c r="AK42" i="83"/>
  <c r="AJ42" i="83"/>
  <c r="AI42" i="83"/>
  <c r="AH42" i="83"/>
  <c r="S42" i="83"/>
  <c r="AS41" i="83"/>
  <c r="AR41" i="83"/>
  <c r="AQ41" i="83"/>
  <c r="AP41" i="83"/>
  <c r="AO41" i="83"/>
  <c r="AN41" i="83"/>
  <c r="AM41" i="83"/>
  <c r="AL41" i="83"/>
  <c r="AK41" i="83"/>
  <c r="AJ41" i="83"/>
  <c r="AI41" i="83"/>
  <c r="AH41" i="83"/>
  <c r="S41" i="83"/>
  <c r="AS40" i="83"/>
  <c r="AR40" i="83"/>
  <c r="AQ40" i="83"/>
  <c r="AP40" i="83"/>
  <c r="AO40" i="83"/>
  <c r="AN40" i="83"/>
  <c r="AM40" i="83"/>
  <c r="AL40" i="83"/>
  <c r="AK40" i="83"/>
  <c r="AJ40" i="83"/>
  <c r="AI40" i="83"/>
  <c r="AH40" i="83"/>
  <c r="S40" i="83"/>
  <c r="AS39" i="83"/>
  <c r="AR39" i="83"/>
  <c r="AQ39" i="83"/>
  <c r="AP39" i="83"/>
  <c r="AO39" i="83"/>
  <c r="AN39" i="83"/>
  <c r="AM39" i="83"/>
  <c r="AL39" i="83"/>
  <c r="AK39" i="83"/>
  <c r="AJ39" i="83"/>
  <c r="AI39" i="83"/>
  <c r="AH39" i="83"/>
  <c r="S39" i="83"/>
  <c r="AS38" i="83"/>
  <c r="AR38" i="83"/>
  <c r="AQ38" i="83"/>
  <c r="AP38" i="83"/>
  <c r="AO38" i="83"/>
  <c r="AN38" i="83"/>
  <c r="AM38" i="83"/>
  <c r="AL38" i="83"/>
  <c r="AK38" i="83"/>
  <c r="AJ38" i="83"/>
  <c r="AI38" i="83"/>
  <c r="AH38" i="83"/>
  <c r="S38" i="83"/>
  <c r="AS37" i="83"/>
  <c r="AR37" i="83"/>
  <c r="AQ37" i="83"/>
  <c r="AP37" i="83"/>
  <c r="AO37" i="83"/>
  <c r="AN37" i="83"/>
  <c r="AM37" i="83"/>
  <c r="AL37" i="83"/>
  <c r="AK37" i="83"/>
  <c r="AJ37" i="83"/>
  <c r="AI37" i="83"/>
  <c r="AH37" i="83"/>
  <c r="S37" i="83"/>
  <c r="AS36" i="83"/>
  <c r="AR36" i="83"/>
  <c r="AQ36" i="83"/>
  <c r="AP36" i="83"/>
  <c r="AO36" i="83"/>
  <c r="AN36" i="83"/>
  <c r="AM36" i="83"/>
  <c r="AL36" i="83"/>
  <c r="AK36" i="83"/>
  <c r="AJ36" i="83"/>
  <c r="AI36" i="83"/>
  <c r="AH36" i="83"/>
  <c r="S36" i="83"/>
  <c r="AS35" i="83"/>
  <c r="AR35" i="83"/>
  <c r="AQ35" i="83"/>
  <c r="AP35" i="83"/>
  <c r="AO35" i="83"/>
  <c r="AN35" i="83"/>
  <c r="AM35" i="83"/>
  <c r="AL35" i="83"/>
  <c r="AK35" i="83"/>
  <c r="AJ35" i="83"/>
  <c r="AI35" i="83"/>
  <c r="AH35" i="83"/>
  <c r="S35" i="83"/>
  <c r="AS34" i="83"/>
  <c r="AR34" i="83"/>
  <c r="AQ34" i="83"/>
  <c r="AP34" i="83"/>
  <c r="AO34" i="83"/>
  <c r="AN34" i="83"/>
  <c r="AM34" i="83"/>
  <c r="AL34" i="83"/>
  <c r="AK34" i="83"/>
  <c r="AJ34" i="83"/>
  <c r="AI34" i="83"/>
  <c r="AH34" i="83"/>
  <c r="S34" i="83"/>
  <c r="AS33" i="83"/>
  <c r="AR33" i="83"/>
  <c r="AQ33" i="83"/>
  <c r="AP33" i="83"/>
  <c r="AO33" i="83"/>
  <c r="AN33" i="83"/>
  <c r="AM33" i="83"/>
  <c r="AL33" i="83"/>
  <c r="AK33" i="83"/>
  <c r="AJ33" i="83"/>
  <c r="AI33" i="83"/>
  <c r="AH33" i="83"/>
  <c r="S33" i="83"/>
  <c r="AS32" i="83"/>
  <c r="AR32" i="83"/>
  <c r="AQ32" i="83"/>
  <c r="AP32" i="83"/>
  <c r="AO32" i="83"/>
  <c r="AN32" i="83"/>
  <c r="AM32" i="83"/>
  <c r="AL32" i="83"/>
  <c r="AK32" i="83"/>
  <c r="AJ32" i="83"/>
  <c r="AI32" i="83"/>
  <c r="AH32" i="83"/>
  <c r="S32" i="83"/>
  <c r="AS31" i="83"/>
  <c r="AR31" i="83"/>
  <c r="AQ31" i="83"/>
  <c r="AP31" i="83"/>
  <c r="AO31" i="83"/>
  <c r="AN31" i="83"/>
  <c r="AM31" i="83"/>
  <c r="AL31" i="83"/>
  <c r="AK31" i="83"/>
  <c r="AJ31" i="83"/>
  <c r="AI31" i="83"/>
  <c r="AH31" i="83"/>
  <c r="S31" i="83"/>
  <c r="AS30" i="83"/>
  <c r="AR30" i="83"/>
  <c r="AQ30" i="83"/>
  <c r="AP30" i="83"/>
  <c r="AO30" i="83"/>
  <c r="AN30" i="83"/>
  <c r="AM30" i="83"/>
  <c r="AL30" i="83"/>
  <c r="AK30" i="83"/>
  <c r="AJ30" i="83"/>
  <c r="AI30" i="83"/>
  <c r="AH30" i="83"/>
  <c r="S30" i="83"/>
  <c r="AS29" i="83"/>
  <c r="AR29" i="83"/>
  <c r="AQ29" i="83"/>
  <c r="AP29" i="83"/>
  <c r="AO29" i="83"/>
  <c r="AN29" i="83"/>
  <c r="AM29" i="83"/>
  <c r="AL29" i="83"/>
  <c r="AK29" i="83"/>
  <c r="AJ29" i="83"/>
  <c r="AI29" i="83"/>
  <c r="AH29" i="83"/>
  <c r="S29" i="83"/>
  <c r="AS28" i="83"/>
  <c r="AR28" i="83"/>
  <c r="AQ28" i="83"/>
  <c r="AP28" i="83"/>
  <c r="AO28" i="83"/>
  <c r="AN28" i="83"/>
  <c r="AM28" i="83"/>
  <c r="AL28" i="83"/>
  <c r="AK28" i="83"/>
  <c r="AJ28" i="83"/>
  <c r="AI28" i="83"/>
  <c r="AH28" i="83"/>
  <c r="S28" i="83"/>
  <c r="AS27" i="83"/>
  <c r="AR27" i="83"/>
  <c r="AQ27" i="83"/>
  <c r="AP27" i="83"/>
  <c r="AO27" i="83"/>
  <c r="AN27" i="83"/>
  <c r="AM27" i="83"/>
  <c r="AL27" i="83"/>
  <c r="AK27" i="83"/>
  <c r="AJ27" i="83"/>
  <c r="AI27" i="83"/>
  <c r="AH27" i="83"/>
  <c r="S27" i="83"/>
  <c r="AS26" i="83"/>
  <c r="AR26" i="83"/>
  <c r="AQ26" i="83"/>
  <c r="AP26" i="83"/>
  <c r="AO26" i="83"/>
  <c r="AN26" i="83"/>
  <c r="AM26" i="83"/>
  <c r="AL26" i="83"/>
  <c r="AK26" i="83"/>
  <c r="AJ26" i="83"/>
  <c r="AI26" i="83"/>
  <c r="AH26" i="83"/>
  <c r="S26" i="83"/>
  <c r="AS25" i="83"/>
  <c r="AR25" i="83"/>
  <c r="AQ25" i="83"/>
  <c r="AP25" i="83"/>
  <c r="AO25" i="83"/>
  <c r="AN25" i="83"/>
  <c r="AM25" i="83"/>
  <c r="AL25" i="83"/>
  <c r="AK25" i="83"/>
  <c r="AJ25" i="83"/>
  <c r="AI25" i="83"/>
  <c r="AH25" i="83"/>
  <c r="S25" i="83"/>
  <c r="AS24" i="83"/>
  <c r="AR24" i="83"/>
  <c r="AQ24" i="83"/>
  <c r="AP24" i="83"/>
  <c r="AO24" i="83"/>
  <c r="AN24" i="83"/>
  <c r="AM24" i="83"/>
  <c r="AL24" i="83"/>
  <c r="AK24" i="83"/>
  <c r="AJ24" i="83"/>
  <c r="AI24" i="83"/>
  <c r="AH24" i="83"/>
  <c r="S24" i="83"/>
  <c r="AS23" i="83"/>
  <c r="AR23" i="83"/>
  <c r="AQ23" i="83"/>
  <c r="AP23" i="83"/>
  <c r="AO23" i="83"/>
  <c r="AN23" i="83"/>
  <c r="AM23" i="83"/>
  <c r="AL23" i="83"/>
  <c r="AK23" i="83"/>
  <c r="AJ23" i="83"/>
  <c r="AI23" i="83"/>
  <c r="AH23" i="83"/>
  <c r="S23" i="83"/>
  <c r="AS22" i="83"/>
  <c r="AR22" i="83"/>
  <c r="AQ22" i="83"/>
  <c r="AP22" i="83"/>
  <c r="AO22" i="83"/>
  <c r="AN22" i="83"/>
  <c r="AM22" i="83"/>
  <c r="AL22" i="83"/>
  <c r="AK22" i="83"/>
  <c r="AJ22" i="83"/>
  <c r="AI22" i="83"/>
  <c r="AH22" i="83"/>
  <c r="S22" i="83"/>
  <c r="AS21" i="83"/>
  <c r="AR21" i="83"/>
  <c r="AQ21" i="83"/>
  <c r="AP21" i="83"/>
  <c r="AO21" i="83"/>
  <c r="AN21" i="83"/>
  <c r="AM21" i="83"/>
  <c r="AL21" i="83"/>
  <c r="AK21" i="83"/>
  <c r="AJ21" i="83"/>
  <c r="AI21" i="83"/>
  <c r="AH21" i="83"/>
  <c r="S21" i="83"/>
  <c r="AS20" i="83"/>
  <c r="AR20" i="83"/>
  <c r="AQ20" i="83"/>
  <c r="AP20" i="83"/>
  <c r="AO20" i="83"/>
  <c r="AN20" i="83"/>
  <c r="AM20" i="83"/>
  <c r="AL20" i="83"/>
  <c r="AK20" i="83"/>
  <c r="AJ20" i="83"/>
  <c r="AI20" i="83"/>
  <c r="AH20" i="83"/>
  <c r="S20" i="83"/>
  <c r="AS19" i="83"/>
  <c r="AR19" i="83"/>
  <c r="AQ19" i="83"/>
  <c r="AP19" i="83"/>
  <c r="AO19" i="83"/>
  <c r="AN19" i="83"/>
  <c r="AM19" i="83"/>
  <c r="AL19" i="83"/>
  <c r="AK19" i="83"/>
  <c r="AJ19" i="83"/>
  <c r="AI19" i="83"/>
  <c r="AH19" i="83"/>
  <c r="S19" i="83"/>
  <c r="AS18" i="83"/>
  <c r="AR18" i="83"/>
  <c r="AQ18" i="83"/>
  <c r="AP18" i="83"/>
  <c r="AO18" i="83"/>
  <c r="AN18" i="83"/>
  <c r="AM18" i="83"/>
  <c r="AL18" i="83"/>
  <c r="AK18" i="83"/>
  <c r="AJ18" i="83"/>
  <c r="AI18" i="83"/>
  <c r="AH18" i="83"/>
  <c r="S18" i="83"/>
  <c r="AS17" i="83"/>
  <c r="AR17" i="83"/>
  <c r="AQ17" i="83"/>
  <c r="AP17" i="83"/>
  <c r="AO17" i="83"/>
  <c r="AN17" i="83"/>
  <c r="AM17" i="83"/>
  <c r="AL17" i="83"/>
  <c r="AK17" i="83"/>
  <c r="AJ17" i="83"/>
  <c r="AI17" i="83"/>
  <c r="AH17" i="83"/>
  <c r="S17" i="83"/>
  <c r="AS16" i="83"/>
  <c r="AR16" i="83"/>
  <c r="AQ16" i="83"/>
  <c r="AP16" i="83"/>
  <c r="AO16" i="83"/>
  <c r="AN16" i="83"/>
  <c r="AM16" i="83"/>
  <c r="AL16" i="83"/>
  <c r="AK16" i="83"/>
  <c r="AJ16" i="83"/>
  <c r="AI16" i="83"/>
  <c r="AH16" i="83"/>
  <c r="S16" i="83"/>
  <c r="AS15" i="83"/>
  <c r="AR15" i="83"/>
  <c r="AQ15" i="83"/>
  <c r="AP15" i="83"/>
  <c r="AO15" i="83"/>
  <c r="AN15" i="83"/>
  <c r="AM15" i="83"/>
  <c r="AL15" i="83"/>
  <c r="AK15" i="83"/>
  <c r="AJ15" i="83"/>
  <c r="AI15" i="83"/>
  <c r="AH15" i="83"/>
  <c r="S15" i="83"/>
  <c r="AS14" i="83"/>
  <c r="AR14" i="83"/>
  <c r="AQ14" i="83"/>
  <c r="AP14" i="83"/>
  <c r="AO14" i="83"/>
  <c r="AN14" i="83"/>
  <c r="AM14" i="83"/>
  <c r="AL14" i="83"/>
  <c r="AK14" i="83"/>
  <c r="AJ14" i="83"/>
  <c r="AI14" i="83"/>
  <c r="AH14" i="83"/>
  <c r="S14" i="83"/>
  <c r="AS13" i="83"/>
  <c r="AR13" i="83"/>
  <c r="AQ13" i="83"/>
  <c r="AP13" i="83"/>
  <c r="AO13" i="83"/>
  <c r="AN13" i="83"/>
  <c r="AM13" i="83"/>
  <c r="AL13" i="83"/>
  <c r="AK13" i="83"/>
  <c r="AJ13" i="83"/>
  <c r="AI13" i="83"/>
  <c r="AH13" i="83"/>
  <c r="S13" i="83"/>
  <c r="AS12" i="83"/>
  <c r="AR12" i="83"/>
  <c r="AQ12" i="83"/>
  <c r="AP12" i="83"/>
  <c r="AO12" i="83"/>
  <c r="AN12" i="83"/>
  <c r="AM12" i="83"/>
  <c r="AL12" i="83"/>
  <c r="AK12" i="83"/>
  <c r="AJ12" i="83"/>
  <c r="AI12" i="83"/>
  <c r="AH12" i="83"/>
  <c r="S12" i="83"/>
  <c r="AS11" i="83"/>
  <c r="AR11" i="83"/>
  <c r="AQ11" i="83"/>
  <c r="AP11" i="83"/>
  <c r="AO11" i="83"/>
  <c r="AN11" i="83"/>
  <c r="AM11" i="83"/>
  <c r="AL11" i="83"/>
  <c r="AK11" i="83"/>
  <c r="AJ11" i="83"/>
  <c r="AI11" i="83"/>
  <c r="AH11" i="83"/>
  <c r="S11" i="83"/>
  <c r="AS10" i="83"/>
  <c r="AR10" i="83"/>
  <c r="AQ10" i="83"/>
  <c r="AP10" i="83"/>
  <c r="AO10" i="83"/>
  <c r="AN10" i="83"/>
  <c r="AM10" i="83"/>
  <c r="AL10" i="83"/>
  <c r="AK10" i="83"/>
  <c r="AJ10" i="83"/>
  <c r="AI10" i="83"/>
  <c r="AH10" i="83"/>
  <c r="S10" i="83"/>
  <c r="AS9" i="83"/>
  <c r="AR9" i="83"/>
  <c r="AQ9" i="83"/>
  <c r="AP9" i="83"/>
  <c r="AO9" i="83"/>
  <c r="AN9" i="83"/>
  <c r="AM9" i="83"/>
  <c r="AL9" i="83"/>
  <c r="AK9" i="83"/>
  <c r="AJ9" i="83"/>
  <c r="AI9" i="83"/>
  <c r="AH9" i="83"/>
  <c r="S9" i="83"/>
  <c r="AS8" i="83"/>
  <c r="AR8" i="83"/>
  <c r="AQ8" i="83"/>
  <c r="AP8" i="83"/>
  <c r="AO8" i="83"/>
  <c r="AN8" i="83"/>
  <c r="AM8" i="83"/>
  <c r="AL8" i="83"/>
  <c r="AK8" i="83"/>
  <c r="AJ8" i="83"/>
  <c r="AI8" i="83"/>
  <c r="AH8" i="83"/>
  <c r="S8" i="83"/>
  <c r="AS7" i="83"/>
  <c r="AR7" i="83"/>
  <c r="AQ7" i="83"/>
  <c r="AP7" i="83"/>
  <c r="AO7" i="83"/>
  <c r="AN7" i="83"/>
  <c r="AM7" i="83"/>
  <c r="AL7" i="83"/>
  <c r="AK7" i="83"/>
  <c r="AJ7" i="83"/>
  <c r="AI7" i="83"/>
  <c r="AH7" i="83"/>
  <c r="S7" i="83"/>
  <c r="AS6" i="83"/>
  <c r="AR6" i="83"/>
  <c r="AQ6" i="83"/>
  <c r="AP6" i="83"/>
  <c r="AO6" i="83"/>
  <c r="AN6" i="83"/>
  <c r="AM6" i="83"/>
  <c r="AL6" i="83"/>
  <c r="AK6" i="83"/>
  <c r="AJ6" i="83"/>
  <c r="AI6" i="83"/>
  <c r="AH6" i="83"/>
  <c r="S6" i="83"/>
  <c r="AS5" i="83"/>
  <c r="AR5" i="83"/>
  <c r="AQ5" i="83"/>
  <c r="AP5" i="83"/>
  <c r="AO5" i="83"/>
  <c r="AN5" i="83"/>
  <c r="AM5" i="83"/>
  <c r="AL5" i="83"/>
  <c r="AK5" i="83"/>
  <c r="AJ5" i="83"/>
  <c r="AI5" i="83"/>
  <c r="AH5" i="83"/>
  <c r="S5" i="83"/>
  <c r="AS4" i="83"/>
  <c r="AR4" i="83"/>
  <c r="AQ4" i="83"/>
  <c r="AP4" i="83"/>
  <c r="AO4" i="83"/>
  <c r="AN4" i="83"/>
  <c r="AM4" i="83"/>
  <c r="AL4" i="83"/>
  <c r="AK4" i="83"/>
  <c r="AJ4" i="83"/>
  <c r="AI4" i="83"/>
  <c r="AH4" i="83"/>
  <c r="S4" i="83"/>
  <c r="AS97" i="82"/>
  <c r="AR97" i="82"/>
  <c r="AQ97" i="82"/>
  <c r="AP97" i="82"/>
  <c r="AO97" i="82"/>
  <c r="AN97" i="82"/>
  <c r="AM97" i="82"/>
  <c r="AL97" i="82"/>
  <c r="AK97" i="82"/>
  <c r="AJ97" i="82"/>
  <c r="AI97" i="82"/>
  <c r="AH97" i="82"/>
  <c r="S97" i="82"/>
  <c r="AS96" i="82"/>
  <c r="AR96" i="82"/>
  <c r="AQ96" i="82"/>
  <c r="AP96" i="82"/>
  <c r="AO96" i="82"/>
  <c r="AN96" i="82"/>
  <c r="AM96" i="82"/>
  <c r="AL96" i="82"/>
  <c r="AK96" i="82"/>
  <c r="AJ96" i="82"/>
  <c r="AI96" i="82"/>
  <c r="AH96" i="82"/>
  <c r="S96" i="82"/>
  <c r="AS95" i="82"/>
  <c r="AR95" i="82"/>
  <c r="AQ95" i="82"/>
  <c r="AP95" i="82"/>
  <c r="AO95" i="82"/>
  <c r="AN95" i="82"/>
  <c r="AM95" i="82"/>
  <c r="AL95" i="82"/>
  <c r="AK95" i="82"/>
  <c r="AJ95" i="82"/>
  <c r="AI95" i="82"/>
  <c r="AH95" i="82"/>
  <c r="S95" i="82"/>
  <c r="AS94" i="82"/>
  <c r="AR94" i="82"/>
  <c r="AQ94" i="82"/>
  <c r="AP94" i="82"/>
  <c r="AO94" i="82"/>
  <c r="AN94" i="82"/>
  <c r="AM94" i="82"/>
  <c r="AL94" i="82"/>
  <c r="AK94" i="82"/>
  <c r="AJ94" i="82"/>
  <c r="AI94" i="82"/>
  <c r="AH94" i="82"/>
  <c r="S94" i="82"/>
  <c r="AS93" i="82"/>
  <c r="AR93" i="82"/>
  <c r="AQ93" i="82"/>
  <c r="AP93" i="82"/>
  <c r="AO93" i="82"/>
  <c r="AN93" i="82"/>
  <c r="AM93" i="82"/>
  <c r="AL93" i="82"/>
  <c r="AK93" i="82"/>
  <c r="AJ93" i="82"/>
  <c r="AI93" i="82"/>
  <c r="AH93" i="82"/>
  <c r="S93" i="82"/>
  <c r="AS92" i="82"/>
  <c r="AR92" i="82"/>
  <c r="AQ92" i="82"/>
  <c r="AP92" i="82"/>
  <c r="AO92" i="82"/>
  <c r="AN92" i="82"/>
  <c r="AM92" i="82"/>
  <c r="AL92" i="82"/>
  <c r="AK92" i="82"/>
  <c r="AJ92" i="82"/>
  <c r="AI92" i="82"/>
  <c r="AH92" i="82"/>
  <c r="S92" i="82"/>
  <c r="AS91" i="82"/>
  <c r="AR91" i="82"/>
  <c r="AQ91" i="82"/>
  <c r="AP91" i="82"/>
  <c r="AO91" i="82"/>
  <c r="AN91" i="82"/>
  <c r="AM91" i="82"/>
  <c r="AL91" i="82"/>
  <c r="AK91" i="82"/>
  <c r="AJ91" i="82"/>
  <c r="AI91" i="82"/>
  <c r="AH91" i="82"/>
  <c r="S91" i="82"/>
  <c r="AS90" i="82"/>
  <c r="AR90" i="82"/>
  <c r="AQ90" i="82"/>
  <c r="AP90" i="82"/>
  <c r="AO90" i="82"/>
  <c r="AN90" i="82"/>
  <c r="AM90" i="82"/>
  <c r="AL90" i="82"/>
  <c r="AK90" i="82"/>
  <c r="AJ90" i="82"/>
  <c r="AI90" i="82"/>
  <c r="AH90" i="82"/>
  <c r="S90" i="82"/>
  <c r="AS89" i="82"/>
  <c r="AR89" i="82"/>
  <c r="AQ89" i="82"/>
  <c r="AP89" i="82"/>
  <c r="AO89" i="82"/>
  <c r="AN89" i="82"/>
  <c r="AM89" i="82"/>
  <c r="AL89" i="82"/>
  <c r="AK89" i="82"/>
  <c r="AJ89" i="82"/>
  <c r="AI89" i="82"/>
  <c r="AH89" i="82"/>
  <c r="S89" i="82"/>
  <c r="AS88" i="82"/>
  <c r="AR88" i="82"/>
  <c r="AQ88" i="82"/>
  <c r="AP88" i="82"/>
  <c r="AO88" i="82"/>
  <c r="AN88" i="82"/>
  <c r="AM88" i="82"/>
  <c r="AL88" i="82"/>
  <c r="AK88" i="82"/>
  <c r="AJ88" i="82"/>
  <c r="AI88" i="82"/>
  <c r="AH88" i="82"/>
  <c r="S88" i="82"/>
  <c r="AS87" i="82"/>
  <c r="AR87" i="82"/>
  <c r="AQ87" i="82"/>
  <c r="AP87" i="82"/>
  <c r="AO87" i="82"/>
  <c r="AN87" i="82"/>
  <c r="AM87" i="82"/>
  <c r="AL87" i="82"/>
  <c r="AK87" i="82"/>
  <c r="AJ87" i="82"/>
  <c r="AI87" i="82"/>
  <c r="AH87" i="82"/>
  <c r="S87" i="82"/>
  <c r="AS86" i="82"/>
  <c r="AR86" i="82"/>
  <c r="AQ86" i="82"/>
  <c r="AP86" i="82"/>
  <c r="AO86" i="82"/>
  <c r="AN86" i="82"/>
  <c r="AM86" i="82"/>
  <c r="AL86" i="82"/>
  <c r="AK86" i="82"/>
  <c r="AJ86" i="82"/>
  <c r="AI86" i="82"/>
  <c r="AH86" i="82"/>
  <c r="S86" i="82"/>
  <c r="AS85" i="82"/>
  <c r="AR85" i="82"/>
  <c r="AQ85" i="82"/>
  <c r="AP85" i="82"/>
  <c r="AO85" i="82"/>
  <c r="AN85" i="82"/>
  <c r="AM85" i="82"/>
  <c r="AL85" i="82"/>
  <c r="AK85" i="82"/>
  <c r="AJ85" i="82"/>
  <c r="AI85" i="82"/>
  <c r="AH85" i="82"/>
  <c r="S85" i="82"/>
  <c r="AS84" i="82"/>
  <c r="AR84" i="82"/>
  <c r="AQ84" i="82"/>
  <c r="AP84" i="82"/>
  <c r="AO84" i="82"/>
  <c r="AN84" i="82"/>
  <c r="AM84" i="82"/>
  <c r="AL84" i="82"/>
  <c r="AK84" i="82"/>
  <c r="AJ84" i="82"/>
  <c r="AI84" i="82"/>
  <c r="AH84" i="82"/>
  <c r="S84" i="82"/>
  <c r="AS83" i="82"/>
  <c r="AR83" i="82"/>
  <c r="AQ83" i="82"/>
  <c r="AP83" i="82"/>
  <c r="AO83" i="82"/>
  <c r="AN83" i="82"/>
  <c r="AM83" i="82"/>
  <c r="AL83" i="82"/>
  <c r="AK83" i="82"/>
  <c r="AJ83" i="82"/>
  <c r="AI83" i="82"/>
  <c r="AH83" i="82"/>
  <c r="S83" i="82"/>
  <c r="AS82" i="82"/>
  <c r="AR82" i="82"/>
  <c r="AQ82" i="82"/>
  <c r="AP82" i="82"/>
  <c r="AO82" i="82"/>
  <c r="AN82" i="82"/>
  <c r="AM82" i="82"/>
  <c r="AL82" i="82"/>
  <c r="AK82" i="82"/>
  <c r="AJ82" i="82"/>
  <c r="AI82" i="82"/>
  <c r="AH82" i="82"/>
  <c r="S82" i="82"/>
  <c r="AS81" i="82"/>
  <c r="AR81" i="82"/>
  <c r="AQ81" i="82"/>
  <c r="AP81" i="82"/>
  <c r="AO81" i="82"/>
  <c r="AN81" i="82"/>
  <c r="AM81" i="82"/>
  <c r="AL81" i="82"/>
  <c r="AK81" i="82"/>
  <c r="AJ81" i="82"/>
  <c r="AI81" i="82"/>
  <c r="AH81" i="82"/>
  <c r="S81" i="82"/>
  <c r="AS80" i="82"/>
  <c r="AR80" i="82"/>
  <c r="AQ80" i="82"/>
  <c r="AP80" i="82"/>
  <c r="AO80" i="82"/>
  <c r="AN80" i="82"/>
  <c r="AM80" i="82"/>
  <c r="AL80" i="82"/>
  <c r="AK80" i="82"/>
  <c r="AJ80" i="82"/>
  <c r="AI80" i="82"/>
  <c r="AH80" i="82"/>
  <c r="S80" i="82"/>
  <c r="AS79" i="82"/>
  <c r="AR79" i="82"/>
  <c r="AQ79" i="82"/>
  <c r="AP79" i="82"/>
  <c r="AO79" i="82"/>
  <c r="AN79" i="82"/>
  <c r="AM79" i="82"/>
  <c r="AL79" i="82"/>
  <c r="AK79" i="82"/>
  <c r="AJ79" i="82"/>
  <c r="AI79" i="82"/>
  <c r="AH79" i="82"/>
  <c r="S79" i="82"/>
  <c r="AS78" i="82"/>
  <c r="AR78" i="82"/>
  <c r="AQ78" i="82"/>
  <c r="AP78" i="82"/>
  <c r="AO78" i="82"/>
  <c r="AN78" i="82"/>
  <c r="AM78" i="82"/>
  <c r="AL78" i="82"/>
  <c r="AK78" i="82"/>
  <c r="AJ78" i="82"/>
  <c r="AI78" i="82"/>
  <c r="AH78" i="82"/>
  <c r="S78" i="82"/>
  <c r="AS77" i="82"/>
  <c r="AR77" i="82"/>
  <c r="AQ77" i="82"/>
  <c r="AP77" i="82"/>
  <c r="AO77" i="82"/>
  <c r="AN77" i="82"/>
  <c r="AM77" i="82"/>
  <c r="AL77" i="82"/>
  <c r="AK77" i="82"/>
  <c r="AJ77" i="82"/>
  <c r="AI77" i="82"/>
  <c r="AH77" i="82"/>
  <c r="S77" i="82"/>
  <c r="AS76" i="82"/>
  <c r="AR76" i="82"/>
  <c r="AQ76" i="82"/>
  <c r="AP76" i="82"/>
  <c r="AO76" i="82"/>
  <c r="AN76" i="82"/>
  <c r="AM76" i="82"/>
  <c r="AL76" i="82"/>
  <c r="AK76" i="82"/>
  <c r="AJ76" i="82"/>
  <c r="AI76" i="82"/>
  <c r="AH76" i="82"/>
  <c r="S76" i="82"/>
  <c r="AS75" i="82"/>
  <c r="AR75" i="82"/>
  <c r="AQ75" i="82"/>
  <c r="AP75" i="82"/>
  <c r="AO75" i="82"/>
  <c r="AN75" i="82"/>
  <c r="AM75" i="82"/>
  <c r="AL75" i="82"/>
  <c r="AK75" i="82"/>
  <c r="AJ75" i="82"/>
  <c r="AI75" i="82"/>
  <c r="AH75" i="82"/>
  <c r="S75" i="82"/>
  <c r="AS74" i="82"/>
  <c r="AR74" i="82"/>
  <c r="AQ74" i="82"/>
  <c r="AP74" i="82"/>
  <c r="AO74" i="82"/>
  <c r="AN74" i="82"/>
  <c r="AM74" i="82"/>
  <c r="AL74" i="82"/>
  <c r="AK74" i="82"/>
  <c r="AJ74" i="82"/>
  <c r="AI74" i="82"/>
  <c r="AH74" i="82"/>
  <c r="S74" i="82"/>
  <c r="AS73" i="82"/>
  <c r="AR73" i="82"/>
  <c r="AQ73" i="82"/>
  <c r="AP73" i="82"/>
  <c r="AO73" i="82"/>
  <c r="AN73" i="82"/>
  <c r="AM73" i="82"/>
  <c r="AL73" i="82"/>
  <c r="AK73" i="82"/>
  <c r="AJ73" i="82"/>
  <c r="AI73" i="82"/>
  <c r="AH73" i="82"/>
  <c r="S73" i="82"/>
  <c r="AS72" i="82"/>
  <c r="AR72" i="82"/>
  <c r="AQ72" i="82"/>
  <c r="AP72" i="82"/>
  <c r="AO72" i="82"/>
  <c r="AN72" i="82"/>
  <c r="AM72" i="82"/>
  <c r="AL72" i="82"/>
  <c r="AK72" i="82"/>
  <c r="AJ72" i="82"/>
  <c r="AI72" i="82"/>
  <c r="AH72" i="82"/>
  <c r="S72" i="82"/>
  <c r="AS71" i="82"/>
  <c r="AR71" i="82"/>
  <c r="AQ71" i="82"/>
  <c r="AP71" i="82"/>
  <c r="AO71" i="82"/>
  <c r="AN71" i="82"/>
  <c r="AM71" i="82"/>
  <c r="AL71" i="82"/>
  <c r="AK71" i="82"/>
  <c r="AJ71" i="82"/>
  <c r="AI71" i="82"/>
  <c r="AH71" i="82"/>
  <c r="S71" i="82"/>
  <c r="AS70" i="82"/>
  <c r="AR70" i="82"/>
  <c r="AQ70" i="82"/>
  <c r="AP70" i="82"/>
  <c r="AO70" i="82"/>
  <c r="AN70" i="82"/>
  <c r="AM70" i="82"/>
  <c r="AL70" i="82"/>
  <c r="AK70" i="82"/>
  <c r="AJ70" i="82"/>
  <c r="AI70" i="82"/>
  <c r="AH70" i="82"/>
  <c r="S70" i="82"/>
  <c r="AS69" i="82"/>
  <c r="AR69" i="82"/>
  <c r="AQ69" i="82"/>
  <c r="AP69" i="82"/>
  <c r="AO69" i="82"/>
  <c r="AN69" i="82"/>
  <c r="AM69" i="82"/>
  <c r="AL69" i="82"/>
  <c r="AK69" i="82"/>
  <c r="AJ69" i="82"/>
  <c r="AI69" i="82"/>
  <c r="AH69" i="82"/>
  <c r="S69" i="82"/>
  <c r="AS68" i="82"/>
  <c r="AR68" i="82"/>
  <c r="AQ68" i="82"/>
  <c r="AP68" i="82"/>
  <c r="AO68" i="82"/>
  <c r="AN68" i="82"/>
  <c r="AM68" i="82"/>
  <c r="AL68" i="82"/>
  <c r="AK68" i="82"/>
  <c r="AJ68" i="82"/>
  <c r="AI68" i="82"/>
  <c r="AH68" i="82"/>
  <c r="S68" i="82"/>
  <c r="AS67" i="82"/>
  <c r="AR67" i="82"/>
  <c r="AQ67" i="82"/>
  <c r="AP67" i="82"/>
  <c r="AO67" i="82"/>
  <c r="AN67" i="82"/>
  <c r="AM67" i="82"/>
  <c r="AL67" i="82"/>
  <c r="AK67" i="82"/>
  <c r="AJ67" i="82"/>
  <c r="AI67" i="82"/>
  <c r="AH67" i="82"/>
  <c r="S67" i="82"/>
  <c r="AS66" i="82"/>
  <c r="AR66" i="82"/>
  <c r="AQ66" i="82"/>
  <c r="AP66" i="82"/>
  <c r="AO66" i="82"/>
  <c r="AN66" i="82"/>
  <c r="AM66" i="82"/>
  <c r="AL66" i="82"/>
  <c r="AK66" i="82"/>
  <c r="AJ66" i="82"/>
  <c r="AI66" i="82"/>
  <c r="AH66" i="82"/>
  <c r="S66" i="82"/>
  <c r="AS65" i="82"/>
  <c r="AR65" i="82"/>
  <c r="AQ65" i="82"/>
  <c r="AP65" i="82"/>
  <c r="AO65" i="82"/>
  <c r="AN65" i="82"/>
  <c r="AM65" i="82"/>
  <c r="AL65" i="82"/>
  <c r="AK65" i="82"/>
  <c r="AJ65" i="82"/>
  <c r="AI65" i="82"/>
  <c r="AH65" i="82"/>
  <c r="S65" i="82"/>
  <c r="AS64" i="82"/>
  <c r="AR64" i="82"/>
  <c r="AQ64" i="82"/>
  <c r="AP64" i="82"/>
  <c r="AO64" i="82"/>
  <c r="AN64" i="82"/>
  <c r="AM64" i="82"/>
  <c r="AL64" i="82"/>
  <c r="AK64" i="82"/>
  <c r="AJ64" i="82"/>
  <c r="AI64" i="82"/>
  <c r="AH64" i="82"/>
  <c r="S64" i="82"/>
  <c r="AS63" i="82"/>
  <c r="AR63" i="82"/>
  <c r="AQ63" i="82"/>
  <c r="AP63" i="82"/>
  <c r="AO63" i="82"/>
  <c r="AN63" i="82"/>
  <c r="AM63" i="82"/>
  <c r="AL63" i="82"/>
  <c r="AK63" i="82"/>
  <c r="AJ63" i="82"/>
  <c r="AI63" i="82"/>
  <c r="AH63" i="82"/>
  <c r="S63" i="82"/>
  <c r="AS62" i="82"/>
  <c r="AR62" i="82"/>
  <c r="AQ62" i="82"/>
  <c r="AP62" i="82"/>
  <c r="AO62" i="82"/>
  <c r="AN62" i="82"/>
  <c r="AM62" i="82"/>
  <c r="AL62" i="82"/>
  <c r="AK62" i="82"/>
  <c r="AJ62" i="82"/>
  <c r="AI62" i="82"/>
  <c r="AH62" i="82"/>
  <c r="S62" i="82"/>
  <c r="AS61" i="82"/>
  <c r="AR61" i="82"/>
  <c r="AQ61" i="82"/>
  <c r="AP61" i="82"/>
  <c r="AO61" i="82"/>
  <c r="AN61" i="82"/>
  <c r="AM61" i="82"/>
  <c r="AL61" i="82"/>
  <c r="AK61" i="82"/>
  <c r="AJ61" i="82"/>
  <c r="AI61" i="82"/>
  <c r="AH61" i="82"/>
  <c r="S61" i="82"/>
  <c r="AS60" i="82"/>
  <c r="AR60" i="82"/>
  <c r="AQ60" i="82"/>
  <c r="AP60" i="82"/>
  <c r="AO60" i="82"/>
  <c r="AN60" i="82"/>
  <c r="AM60" i="82"/>
  <c r="AL60" i="82"/>
  <c r="AK60" i="82"/>
  <c r="AJ60" i="82"/>
  <c r="AI60" i="82"/>
  <c r="AH60" i="82"/>
  <c r="S60" i="82"/>
  <c r="AS59" i="82"/>
  <c r="AR59" i="82"/>
  <c r="AQ59" i="82"/>
  <c r="AP59" i="82"/>
  <c r="AO59" i="82"/>
  <c r="AN59" i="82"/>
  <c r="AM59" i="82"/>
  <c r="AL59" i="82"/>
  <c r="AK59" i="82"/>
  <c r="AJ59" i="82"/>
  <c r="AI59" i="82"/>
  <c r="AH59" i="82"/>
  <c r="S59" i="82"/>
  <c r="AS58" i="82"/>
  <c r="AR58" i="82"/>
  <c r="AQ58" i="82"/>
  <c r="AP58" i="82"/>
  <c r="AO58" i="82"/>
  <c r="AN58" i="82"/>
  <c r="AM58" i="82"/>
  <c r="AL58" i="82"/>
  <c r="AK58" i="82"/>
  <c r="AJ58" i="82"/>
  <c r="AI58" i="82"/>
  <c r="AH58" i="82"/>
  <c r="S58" i="82"/>
  <c r="AS57" i="82"/>
  <c r="AR57" i="82"/>
  <c r="AQ57" i="82"/>
  <c r="AP57" i="82"/>
  <c r="AO57" i="82"/>
  <c r="AN57" i="82"/>
  <c r="AM57" i="82"/>
  <c r="AL57" i="82"/>
  <c r="AK57" i="82"/>
  <c r="AJ57" i="82"/>
  <c r="AI57" i="82"/>
  <c r="AH57" i="82"/>
  <c r="S57" i="82"/>
  <c r="AS56" i="82"/>
  <c r="AR56" i="82"/>
  <c r="AQ56" i="82"/>
  <c r="AP56" i="82"/>
  <c r="AO56" i="82"/>
  <c r="AN56" i="82"/>
  <c r="AM56" i="82"/>
  <c r="AL56" i="82"/>
  <c r="AK56" i="82"/>
  <c r="AJ56" i="82"/>
  <c r="AI56" i="82"/>
  <c r="AH56" i="82"/>
  <c r="S56" i="82"/>
  <c r="AS55" i="82"/>
  <c r="AR55" i="82"/>
  <c r="AQ55" i="82"/>
  <c r="AP55" i="82"/>
  <c r="AO55" i="82"/>
  <c r="AN55" i="82"/>
  <c r="AM55" i="82"/>
  <c r="AL55" i="82"/>
  <c r="AK55" i="82"/>
  <c r="AJ55" i="82"/>
  <c r="AI55" i="82"/>
  <c r="AH55" i="82"/>
  <c r="S55" i="82"/>
  <c r="AS54" i="82"/>
  <c r="AR54" i="82"/>
  <c r="AQ54" i="82"/>
  <c r="AP54" i="82"/>
  <c r="AO54" i="82"/>
  <c r="AN54" i="82"/>
  <c r="AM54" i="82"/>
  <c r="AL54" i="82"/>
  <c r="AK54" i="82"/>
  <c r="AJ54" i="82"/>
  <c r="AI54" i="82"/>
  <c r="AH54" i="82"/>
  <c r="S54" i="82"/>
  <c r="AS53" i="82"/>
  <c r="AR53" i="82"/>
  <c r="AQ53" i="82"/>
  <c r="AP53" i="82"/>
  <c r="AO53" i="82"/>
  <c r="AN53" i="82"/>
  <c r="AM53" i="82"/>
  <c r="AL53" i="82"/>
  <c r="AK53" i="82"/>
  <c r="AJ53" i="82"/>
  <c r="AI53" i="82"/>
  <c r="AH53" i="82"/>
  <c r="S53" i="82"/>
  <c r="AS52" i="82"/>
  <c r="AR52" i="82"/>
  <c r="AQ52" i="82"/>
  <c r="AP52" i="82"/>
  <c r="AO52" i="82"/>
  <c r="AN52" i="82"/>
  <c r="AM52" i="82"/>
  <c r="AL52" i="82"/>
  <c r="AK52" i="82"/>
  <c r="AJ52" i="82"/>
  <c r="AI52" i="82"/>
  <c r="AH52" i="82"/>
  <c r="S52" i="82"/>
  <c r="AS51" i="82"/>
  <c r="AR51" i="82"/>
  <c r="AQ51" i="82"/>
  <c r="AP51" i="82"/>
  <c r="AO51" i="82"/>
  <c r="AN51" i="82"/>
  <c r="AM51" i="82"/>
  <c r="AL51" i="82"/>
  <c r="AK51" i="82"/>
  <c r="AJ51" i="82"/>
  <c r="AI51" i="82"/>
  <c r="AH51" i="82"/>
  <c r="S51" i="82"/>
  <c r="AS50" i="82"/>
  <c r="AR50" i="82"/>
  <c r="AQ50" i="82"/>
  <c r="AP50" i="82"/>
  <c r="AO50" i="82"/>
  <c r="AN50" i="82"/>
  <c r="AM50" i="82"/>
  <c r="AL50" i="82"/>
  <c r="AK50" i="82"/>
  <c r="AJ50" i="82"/>
  <c r="AI50" i="82"/>
  <c r="AH50" i="82"/>
  <c r="S50" i="82"/>
  <c r="AS49" i="82"/>
  <c r="AR49" i="82"/>
  <c r="AQ49" i="82"/>
  <c r="AP49" i="82"/>
  <c r="AO49" i="82"/>
  <c r="AN49" i="82"/>
  <c r="AM49" i="82"/>
  <c r="AL49" i="82"/>
  <c r="AK49" i="82"/>
  <c r="AJ49" i="82"/>
  <c r="AI49" i="82"/>
  <c r="AH49" i="82"/>
  <c r="S49" i="82"/>
  <c r="AS48" i="82"/>
  <c r="AR48" i="82"/>
  <c r="AQ48" i="82"/>
  <c r="AP48" i="82"/>
  <c r="AO48" i="82"/>
  <c r="AN48" i="82"/>
  <c r="AM48" i="82"/>
  <c r="AL48" i="82"/>
  <c r="AK48" i="82"/>
  <c r="AJ48" i="82"/>
  <c r="AI48" i="82"/>
  <c r="AH48" i="82"/>
  <c r="S48" i="82"/>
  <c r="AS47" i="82"/>
  <c r="AR47" i="82"/>
  <c r="AQ47" i="82"/>
  <c r="AP47" i="82"/>
  <c r="AO47" i="82"/>
  <c r="AN47" i="82"/>
  <c r="AM47" i="82"/>
  <c r="AL47" i="82"/>
  <c r="AK47" i="82"/>
  <c r="AJ47" i="82"/>
  <c r="AI47" i="82"/>
  <c r="AH47" i="82"/>
  <c r="S47" i="82"/>
  <c r="AS46" i="82"/>
  <c r="AR46" i="82"/>
  <c r="AQ46" i="82"/>
  <c r="AP46" i="82"/>
  <c r="AO46" i="82"/>
  <c r="AN46" i="82"/>
  <c r="AM46" i="82"/>
  <c r="AL46" i="82"/>
  <c r="AK46" i="82"/>
  <c r="AJ46" i="82"/>
  <c r="AI46" i="82"/>
  <c r="AH46" i="82"/>
  <c r="S46" i="82"/>
  <c r="AS45" i="82"/>
  <c r="AR45" i="82"/>
  <c r="AQ45" i="82"/>
  <c r="AP45" i="82"/>
  <c r="AO45" i="82"/>
  <c r="AN45" i="82"/>
  <c r="AM45" i="82"/>
  <c r="AL45" i="82"/>
  <c r="AK45" i="82"/>
  <c r="AJ45" i="82"/>
  <c r="AI45" i="82"/>
  <c r="AH45" i="82"/>
  <c r="S45" i="82"/>
  <c r="AS44" i="82"/>
  <c r="AR44" i="82"/>
  <c r="AQ44" i="82"/>
  <c r="AP44" i="82"/>
  <c r="AO44" i="82"/>
  <c r="AN44" i="82"/>
  <c r="AM44" i="82"/>
  <c r="AL44" i="82"/>
  <c r="AK44" i="82"/>
  <c r="AJ44" i="82"/>
  <c r="AI44" i="82"/>
  <c r="AH44" i="82"/>
  <c r="S44" i="82"/>
  <c r="AS43" i="82"/>
  <c r="AR43" i="82"/>
  <c r="AQ43" i="82"/>
  <c r="AP43" i="82"/>
  <c r="AO43" i="82"/>
  <c r="AN43" i="82"/>
  <c r="AM43" i="82"/>
  <c r="AL43" i="82"/>
  <c r="AK43" i="82"/>
  <c r="AJ43" i="82"/>
  <c r="AI43" i="82"/>
  <c r="AH43" i="82"/>
  <c r="S43" i="82"/>
  <c r="AS42" i="82"/>
  <c r="AR42" i="82"/>
  <c r="AQ42" i="82"/>
  <c r="AP42" i="82"/>
  <c r="AO42" i="82"/>
  <c r="AN42" i="82"/>
  <c r="AM42" i="82"/>
  <c r="AL42" i="82"/>
  <c r="AK42" i="82"/>
  <c r="AJ42" i="82"/>
  <c r="AI42" i="82"/>
  <c r="AH42" i="82"/>
  <c r="S42" i="82"/>
  <c r="AS41" i="82"/>
  <c r="AR41" i="82"/>
  <c r="AQ41" i="82"/>
  <c r="AP41" i="82"/>
  <c r="AO41" i="82"/>
  <c r="AN41" i="82"/>
  <c r="AM41" i="82"/>
  <c r="AL41" i="82"/>
  <c r="AK41" i="82"/>
  <c r="AJ41" i="82"/>
  <c r="AI41" i="82"/>
  <c r="AH41" i="82"/>
  <c r="S41" i="82"/>
  <c r="AS40" i="82"/>
  <c r="AR40" i="82"/>
  <c r="AQ40" i="82"/>
  <c r="AP40" i="82"/>
  <c r="AO40" i="82"/>
  <c r="AN40" i="82"/>
  <c r="AM40" i="82"/>
  <c r="AL40" i="82"/>
  <c r="AK40" i="82"/>
  <c r="AJ40" i="82"/>
  <c r="AI40" i="82"/>
  <c r="AH40" i="82"/>
  <c r="S40" i="82"/>
  <c r="AS39" i="82"/>
  <c r="AR39" i="82"/>
  <c r="AQ39" i="82"/>
  <c r="AP39" i="82"/>
  <c r="AO39" i="82"/>
  <c r="AN39" i="82"/>
  <c r="AM39" i="82"/>
  <c r="AL39" i="82"/>
  <c r="AK39" i="82"/>
  <c r="AJ39" i="82"/>
  <c r="AI39" i="82"/>
  <c r="AH39" i="82"/>
  <c r="S39" i="82"/>
  <c r="AS38" i="82"/>
  <c r="AR38" i="82"/>
  <c r="AQ38" i="82"/>
  <c r="AP38" i="82"/>
  <c r="AO38" i="82"/>
  <c r="AN38" i="82"/>
  <c r="AM38" i="82"/>
  <c r="AL38" i="82"/>
  <c r="AK38" i="82"/>
  <c r="AJ38" i="82"/>
  <c r="AI38" i="82"/>
  <c r="AH38" i="82"/>
  <c r="S38" i="82"/>
  <c r="AS37" i="82"/>
  <c r="AR37" i="82"/>
  <c r="AQ37" i="82"/>
  <c r="AP37" i="82"/>
  <c r="AO37" i="82"/>
  <c r="AN37" i="82"/>
  <c r="AM37" i="82"/>
  <c r="AL37" i="82"/>
  <c r="AK37" i="82"/>
  <c r="AJ37" i="82"/>
  <c r="AI37" i="82"/>
  <c r="AH37" i="82"/>
  <c r="S37" i="82"/>
  <c r="AS36" i="82"/>
  <c r="AR36" i="82"/>
  <c r="AQ36" i="82"/>
  <c r="AP36" i="82"/>
  <c r="AO36" i="82"/>
  <c r="AN36" i="82"/>
  <c r="AM36" i="82"/>
  <c r="AL36" i="82"/>
  <c r="AK36" i="82"/>
  <c r="AJ36" i="82"/>
  <c r="AI36" i="82"/>
  <c r="AH36" i="82"/>
  <c r="S36" i="82"/>
  <c r="AS35" i="82"/>
  <c r="AR35" i="82"/>
  <c r="AQ35" i="82"/>
  <c r="AP35" i="82"/>
  <c r="AO35" i="82"/>
  <c r="AN35" i="82"/>
  <c r="AM35" i="82"/>
  <c r="AL35" i="82"/>
  <c r="AK35" i="82"/>
  <c r="AJ35" i="82"/>
  <c r="AI35" i="82"/>
  <c r="AH35" i="82"/>
  <c r="S35" i="82"/>
  <c r="AS34" i="82"/>
  <c r="AR34" i="82"/>
  <c r="AQ34" i="82"/>
  <c r="AP34" i="82"/>
  <c r="AO34" i="82"/>
  <c r="AN34" i="82"/>
  <c r="AM34" i="82"/>
  <c r="AL34" i="82"/>
  <c r="AK34" i="82"/>
  <c r="AJ34" i="82"/>
  <c r="AI34" i="82"/>
  <c r="AH34" i="82"/>
  <c r="S34" i="82"/>
  <c r="AS33" i="82"/>
  <c r="AR33" i="82"/>
  <c r="AQ33" i="82"/>
  <c r="AP33" i="82"/>
  <c r="AO33" i="82"/>
  <c r="AN33" i="82"/>
  <c r="AM33" i="82"/>
  <c r="AL33" i="82"/>
  <c r="AK33" i="82"/>
  <c r="AJ33" i="82"/>
  <c r="AI33" i="82"/>
  <c r="AH33" i="82"/>
  <c r="S33" i="82"/>
  <c r="AS32" i="82"/>
  <c r="AR32" i="82"/>
  <c r="AQ32" i="82"/>
  <c r="AP32" i="82"/>
  <c r="AO32" i="82"/>
  <c r="AN32" i="82"/>
  <c r="AM32" i="82"/>
  <c r="AL32" i="82"/>
  <c r="AK32" i="82"/>
  <c r="AJ32" i="82"/>
  <c r="AI32" i="82"/>
  <c r="AH32" i="82"/>
  <c r="S32" i="82"/>
  <c r="AS31" i="82"/>
  <c r="AR31" i="82"/>
  <c r="AQ31" i="82"/>
  <c r="AP31" i="82"/>
  <c r="AO31" i="82"/>
  <c r="AN31" i="82"/>
  <c r="AM31" i="82"/>
  <c r="AL31" i="82"/>
  <c r="AK31" i="82"/>
  <c r="AJ31" i="82"/>
  <c r="AI31" i="82"/>
  <c r="AH31" i="82"/>
  <c r="S31" i="82"/>
  <c r="AS30" i="82"/>
  <c r="AR30" i="82"/>
  <c r="AQ30" i="82"/>
  <c r="AP30" i="82"/>
  <c r="AO30" i="82"/>
  <c r="AN30" i="82"/>
  <c r="AM30" i="82"/>
  <c r="AL30" i="82"/>
  <c r="AK30" i="82"/>
  <c r="AJ30" i="82"/>
  <c r="AI30" i="82"/>
  <c r="AH30" i="82"/>
  <c r="S30" i="82"/>
  <c r="AS29" i="82"/>
  <c r="AR29" i="82"/>
  <c r="AQ29" i="82"/>
  <c r="AP29" i="82"/>
  <c r="AO29" i="82"/>
  <c r="AN29" i="82"/>
  <c r="AM29" i="82"/>
  <c r="AL29" i="82"/>
  <c r="AK29" i="82"/>
  <c r="AJ29" i="82"/>
  <c r="AI29" i="82"/>
  <c r="AH29" i="82"/>
  <c r="S29" i="82"/>
  <c r="AS28" i="82"/>
  <c r="AR28" i="82"/>
  <c r="AQ28" i="82"/>
  <c r="AP28" i="82"/>
  <c r="AO28" i="82"/>
  <c r="AN28" i="82"/>
  <c r="AM28" i="82"/>
  <c r="AL28" i="82"/>
  <c r="AK28" i="82"/>
  <c r="AJ28" i="82"/>
  <c r="AI28" i="82"/>
  <c r="AH28" i="82"/>
  <c r="S28" i="82"/>
  <c r="AS27" i="82"/>
  <c r="AR27" i="82"/>
  <c r="AQ27" i="82"/>
  <c r="AP27" i="82"/>
  <c r="AO27" i="82"/>
  <c r="AN27" i="82"/>
  <c r="AM27" i="82"/>
  <c r="AL27" i="82"/>
  <c r="AK27" i="82"/>
  <c r="AJ27" i="82"/>
  <c r="AI27" i="82"/>
  <c r="AH27" i="82"/>
  <c r="S27" i="82"/>
  <c r="AS26" i="82"/>
  <c r="AR26" i="82"/>
  <c r="AQ26" i="82"/>
  <c r="AP26" i="82"/>
  <c r="AO26" i="82"/>
  <c r="AN26" i="82"/>
  <c r="AM26" i="82"/>
  <c r="AL26" i="82"/>
  <c r="AK26" i="82"/>
  <c r="AJ26" i="82"/>
  <c r="AI26" i="82"/>
  <c r="AH26" i="82"/>
  <c r="S26" i="82"/>
  <c r="AS25" i="82"/>
  <c r="AR25" i="82"/>
  <c r="AQ25" i="82"/>
  <c r="AP25" i="82"/>
  <c r="AO25" i="82"/>
  <c r="AN25" i="82"/>
  <c r="AM25" i="82"/>
  <c r="AL25" i="82"/>
  <c r="AK25" i="82"/>
  <c r="AJ25" i="82"/>
  <c r="AI25" i="82"/>
  <c r="AH25" i="82"/>
  <c r="S25" i="82"/>
  <c r="AS24" i="82"/>
  <c r="AR24" i="82"/>
  <c r="AQ24" i="82"/>
  <c r="AP24" i="82"/>
  <c r="AO24" i="82"/>
  <c r="AN24" i="82"/>
  <c r="AM24" i="82"/>
  <c r="AL24" i="82"/>
  <c r="AK24" i="82"/>
  <c r="AJ24" i="82"/>
  <c r="AI24" i="82"/>
  <c r="AH24" i="82"/>
  <c r="S24" i="82"/>
  <c r="AS23" i="82"/>
  <c r="AR23" i="82"/>
  <c r="AQ23" i="82"/>
  <c r="AP23" i="82"/>
  <c r="AO23" i="82"/>
  <c r="AN23" i="82"/>
  <c r="AM23" i="82"/>
  <c r="AL23" i="82"/>
  <c r="AK23" i="82"/>
  <c r="AJ23" i="82"/>
  <c r="AI23" i="82"/>
  <c r="AH23" i="82"/>
  <c r="S23" i="82"/>
  <c r="AS22" i="82"/>
  <c r="AR22" i="82"/>
  <c r="AQ22" i="82"/>
  <c r="AP22" i="82"/>
  <c r="AO22" i="82"/>
  <c r="AN22" i="82"/>
  <c r="AM22" i="82"/>
  <c r="AL22" i="82"/>
  <c r="AK22" i="82"/>
  <c r="AJ22" i="82"/>
  <c r="AI22" i="82"/>
  <c r="AH22" i="82"/>
  <c r="S22" i="82"/>
  <c r="AS21" i="82"/>
  <c r="AR21" i="82"/>
  <c r="AQ21" i="82"/>
  <c r="AP21" i="82"/>
  <c r="AO21" i="82"/>
  <c r="AN21" i="82"/>
  <c r="AM21" i="82"/>
  <c r="AL21" i="82"/>
  <c r="AK21" i="82"/>
  <c r="AJ21" i="82"/>
  <c r="AI21" i="82"/>
  <c r="AH21" i="82"/>
  <c r="S21" i="82"/>
  <c r="AS20" i="82"/>
  <c r="AR20" i="82"/>
  <c r="AQ20" i="82"/>
  <c r="AP20" i="82"/>
  <c r="AO20" i="82"/>
  <c r="AN20" i="82"/>
  <c r="AM20" i="82"/>
  <c r="AL20" i="82"/>
  <c r="AK20" i="82"/>
  <c r="AJ20" i="82"/>
  <c r="AI20" i="82"/>
  <c r="AH20" i="82"/>
  <c r="S20" i="82"/>
  <c r="AS19" i="82"/>
  <c r="AR19" i="82"/>
  <c r="AQ19" i="82"/>
  <c r="AP19" i="82"/>
  <c r="AO19" i="82"/>
  <c r="AN19" i="82"/>
  <c r="AM19" i="82"/>
  <c r="AL19" i="82"/>
  <c r="AK19" i="82"/>
  <c r="AJ19" i="82"/>
  <c r="AI19" i="82"/>
  <c r="AH19" i="82"/>
  <c r="S19" i="82"/>
  <c r="AS18" i="82"/>
  <c r="AR18" i="82"/>
  <c r="AQ18" i="82"/>
  <c r="AP18" i="82"/>
  <c r="AO18" i="82"/>
  <c r="AN18" i="82"/>
  <c r="AM18" i="82"/>
  <c r="AL18" i="82"/>
  <c r="AK18" i="82"/>
  <c r="AJ18" i="82"/>
  <c r="AI18" i="82"/>
  <c r="AH18" i="82"/>
  <c r="S18" i="82"/>
  <c r="AR17" i="82"/>
  <c r="AP17" i="82"/>
  <c r="AN17" i="82"/>
  <c r="AL17" i="82"/>
  <c r="AJ17" i="82"/>
  <c r="AH17" i="82"/>
  <c r="S17" i="82"/>
  <c r="AS16" i="82"/>
  <c r="AR16" i="82"/>
  <c r="AQ16" i="82"/>
  <c r="AP16" i="82"/>
  <c r="AO16" i="82"/>
  <c r="AN16" i="82"/>
  <c r="AM16" i="82"/>
  <c r="AL16" i="82"/>
  <c r="AK16" i="82"/>
  <c r="AJ16" i="82"/>
  <c r="AI16" i="82"/>
  <c r="AH16" i="82"/>
  <c r="S16" i="82"/>
  <c r="AR15" i="82"/>
  <c r="AP15" i="82"/>
  <c r="AN15" i="82"/>
  <c r="AL15" i="82"/>
  <c r="AJ15" i="82"/>
  <c r="AH15" i="82"/>
  <c r="S15" i="82"/>
  <c r="AS14" i="82"/>
  <c r="AR14" i="82"/>
  <c r="AQ14" i="82"/>
  <c r="AP14" i="82"/>
  <c r="AO14" i="82"/>
  <c r="AN14" i="82"/>
  <c r="AM14" i="82"/>
  <c r="AL14" i="82"/>
  <c r="AK14" i="82"/>
  <c r="AJ14" i="82"/>
  <c r="AI14" i="82"/>
  <c r="AH14" i="82"/>
  <c r="S14" i="82"/>
  <c r="AR13" i="82"/>
  <c r="AP13" i="82"/>
  <c r="AN13" i="82"/>
  <c r="AL13" i="82"/>
  <c r="AJ13" i="82"/>
  <c r="AH13" i="82"/>
  <c r="S13" i="82"/>
  <c r="AS12" i="82"/>
  <c r="AR12" i="82"/>
  <c r="AQ12" i="82"/>
  <c r="AP12" i="82"/>
  <c r="AO12" i="82"/>
  <c r="AN12" i="82"/>
  <c r="AM12" i="82"/>
  <c r="AL12" i="82"/>
  <c r="AK12" i="82"/>
  <c r="AJ12" i="82"/>
  <c r="AI12" i="82"/>
  <c r="AH12" i="82"/>
  <c r="S12" i="82"/>
  <c r="AR11" i="82"/>
  <c r="AP11" i="82"/>
  <c r="AN11" i="82"/>
  <c r="AL11" i="82"/>
  <c r="AJ11" i="82"/>
  <c r="AH11" i="82"/>
  <c r="S11" i="82"/>
  <c r="AS10" i="82"/>
  <c r="AR10" i="82"/>
  <c r="AQ10" i="82"/>
  <c r="AP10" i="82"/>
  <c r="AO10" i="82"/>
  <c r="AN10" i="82"/>
  <c r="AM10" i="82"/>
  <c r="AL10" i="82"/>
  <c r="AK10" i="82"/>
  <c r="AJ10" i="82"/>
  <c r="AI10" i="82"/>
  <c r="AH10" i="82"/>
  <c r="S10" i="82"/>
  <c r="AR9" i="82"/>
  <c r="AP9" i="82"/>
  <c r="AN9" i="82"/>
  <c r="AL9" i="82"/>
  <c r="AJ9" i="82"/>
  <c r="AH9" i="82"/>
  <c r="S9" i="82"/>
  <c r="AS8" i="82"/>
  <c r="AR8" i="82"/>
  <c r="AQ8" i="82"/>
  <c r="AP8" i="82"/>
  <c r="AO8" i="82"/>
  <c r="AN8" i="82"/>
  <c r="AM8" i="82"/>
  <c r="AL8" i="82"/>
  <c r="AK8" i="82"/>
  <c r="AJ8" i="82"/>
  <c r="AI8" i="82"/>
  <c r="AH8" i="82"/>
  <c r="S8" i="82"/>
  <c r="AR7" i="82"/>
  <c r="AP7" i="82"/>
  <c r="AN7" i="82"/>
  <c r="AL7" i="82"/>
  <c r="AJ7" i="82"/>
  <c r="AH7" i="82"/>
  <c r="S7" i="82"/>
  <c r="AS6" i="82"/>
  <c r="AR6" i="82"/>
  <c r="AQ6" i="82"/>
  <c r="AP6" i="82"/>
  <c r="AO6" i="82"/>
  <c r="AN6" i="82"/>
  <c r="AM6" i="82"/>
  <c r="AL6" i="82"/>
  <c r="AK6" i="82"/>
  <c r="AJ6" i="82"/>
  <c r="AI6" i="82"/>
  <c r="AH6" i="82"/>
  <c r="S6" i="82"/>
  <c r="AR5" i="82"/>
  <c r="AP5" i="82"/>
  <c r="AN5" i="82"/>
  <c r="AL5" i="82"/>
  <c r="AJ5" i="82"/>
  <c r="AH5" i="82"/>
  <c r="S5" i="82"/>
  <c r="AS4" i="82"/>
  <c r="AR4" i="82"/>
  <c r="AQ4" i="82"/>
  <c r="AP4" i="82"/>
  <c r="AO4" i="82"/>
  <c r="AN4" i="82"/>
  <c r="AM4" i="82"/>
  <c r="AL4" i="82"/>
  <c r="AK4" i="82"/>
  <c r="AJ4" i="82"/>
  <c r="AI4" i="82"/>
  <c r="AH4" i="82"/>
  <c r="S4" i="82"/>
  <c r="AS97" i="81"/>
  <c r="AR97" i="81"/>
  <c r="AQ97" i="81"/>
  <c r="AP97" i="81"/>
  <c r="AO97" i="81"/>
  <c r="AN97" i="81"/>
  <c r="AM97" i="81"/>
  <c r="AL97" i="81"/>
  <c r="AK97" i="81"/>
  <c r="AJ97" i="81"/>
  <c r="AI97" i="81"/>
  <c r="AH97" i="81"/>
  <c r="S97" i="81"/>
  <c r="AS96" i="81"/>
  <c r="AR96" i="81"/>
  <c r="AQ96" i="81"/>
  <c r="AP96" i="81"/>
  <c r="AO96" i="81"/>
  <c r="AN96" i="81"/>
  <c r="AM96" i="81"/>
  <c r="AL96" i="81"/>
  <c r="AK96" i="81"/>
  <c r="AJ96" i="81"/>
  <c r="AI96" i="81"/>
  <c r="AH96" i="81"/>
  <c r="S96" i="81"/>
  <c r="AS95" i="81"/>
  <c r="AR95" i="81"/>
  <c r="AQ95" i="81"/>
  <c r="AP95" i="81"/>
  <c r="AO95" i="81"/>
  <c r="AN95" i="81"/>
  <c r="AM95" i="81"/>
  <c r="AL95" i="81"/>
  <c r="AK95" i="81"/>
  <c r="AJ95" i="81"/>
  <c r="AI95" i="81"/>
  <c r="AH95" i="81"/>
  <c r="S95" i="81"/>
  <c r="AS94" i="81"/>
  <c r="AR94" i="81"/>
  <c r="AQ94" i="81"/>
  <c r="AP94" i="81"/>
  <c r="AO94" i="81"/>
  <c r="AN94" i="81"/>
  <c r="AM94" i="81"/>
  <c r="AL94" i="81"/>
  <c r="AK94" i="81"/>
  <c r="AJ94" i="81"/>
  <c r="AI94" i="81"/>
  <c r="AH94" i="81"/>
  <c r="S94" i="81"/>
  <c r="AS93" i="81"/>
  <c r="AR93" i="81"/>
  <c r="AQ93" i="81"/>
  <c r="AP93" i="81"/>
  <c r="AO93" i="81"/>
  <c r="AN93" i="81"/>
  <c r="AM93" i="81"/>
  <c r="AL93" i="81"/>
  <c r="AK93" i="81"/>
  <c r="AJ93" i="81"/>
  <c r="AI93" i="81"/>
  <c r="AH93" i="81"/>
  <c r="S93" i="81"/>
  <c r="AS92" i="81"/>
  <c r="AR92" i="81"/>
  <c r="AQ92" i="81"/>
  <c r="AP92" i="81"/>
  <c r="AO92" i="81"/>
  <c r="AN92" i="81"/>
  <c r="AM92" i="81"/>
  <c r="AL92" i="81"/>
  <c r="AK92" i="81"/>
  <c r="AJ92" i="81"/>
  <c r="AI92" i="81"/>
  <c r="AH92" i="81"/>
  <c r="S92" i="81"/>
  <c r="AS91" i="81"/>
  <c r="AR91" i="81"/>
  <c r="AQ91" i="81"/>
  <c r="AP91" i="81"/>
  <c r="AO91" i="81"/>
  <c r="AN91" i="81"/>
  <c r="AM91" i="81"/>
  <c r="AL91" i="81"/>
  <c r="AK91" i="81"/>
  <c r="AJ91" i="81"/>
  <c r="AI91" i="81"/>
  <c r="AH91" i="81"/>
  <c r="S91" i="81"/>
  <c r="AS90" i="81"/>
  <c r="AR90" i="81"/>
  <c r="AQ90" i="81"/>
  <c r="AP90" i="81"/>
  <c r="AO90" i="81"/>
  <c r="AN90" i="81"/>
  <c r="AM90" i="81"/>
  <c r="AL90" i="81"/>
  <c r="AK90" i="81"/>
  <c r="AJ90" i="81"/>
  <c r="AI90" i="81"/>
  <c r="AH90" i="81"/>
  <c r="S90" i="81"/>
  <c r="AS89" i="81"/>
  <c r="AR89" i="81"/>
  <c r="AQ89" i="81"/>
  <c r="AP89" i="81"/>
  <c r="AO89" i="81"/>
  <c r="AN89" i="81"/>
  <c r="AM89" i="81"/>
  <c r="AL89" i="81"/>
  <c r="AK89" i="81"/>
  <c r="AJ89" i="81"/>
  <c r="AI89" i="81"/>
  <c r="AH89" i="81"/>
  <c r="S89" i="81"/>
  <c r="AS88" i="81"/>
  <c r="AR88" i="81"/>
  <c r="AQ88" i="81"/>
  <c r="AP88" i="81"/>
  <c r="AO88" i="81"/>
  <c r="AN88" i="81"/>
  <c r="AM88" i="81"/>
  <c r="AL88" i="81"/>
  <c r="AK88" i="81"/>
  <c r="AJ88" i="81"/>
  <c r="AI88" i="81"/>
  <c r="AH88" i="81"/>
  <c r="S88" i="81"/>
  <c r="AS87" i="81"/>
  <c r="AR87" i="81"/>
  <c r="AQ87" i="81"/>
  <c r="AP87" i="81"/>
  <c r="AO87" i="81"/>
  <c r="AN87" i="81"/>
  <c r="AM87" i="81"/>
  <c r="AL87" i="81"/>
  <c r="AK87" i="81"/>
  <c r="AJ87" i="81"/>
  <c r="AI87" i="81"/>
  <c r="AH87" i="81"/>
  <c r="S87" i="81"/>
  <c r="AS86" i="81"/>
  <c r="AR86" i="81"/>
  <c r="AQ86" i="81"/>
  <c r="AP86" i="81"/>
  <c r="AO86" i="81"/>
  <c r="AN86" i="81"/>
  <c r="AM86" i="81"/>
  <c r="AL86" i="81"/>
  <c r="AK86" i="81"/>
  <c r="AJ86" i="81"/>
  <c r="AI86" i="81"/>
  <c r="AH86" i="81"/>
  <c r="S86" i="81"/>
  <c r="AS85" i="81"/>
  <c r="AR85" i="81"/>
  <c r="AQ85" i="81"/>
  <c r="AP85" i="81"/>
  <c r="AO85" i="81"/>
  <c r="AN85" i="81"/>
  <c r="AM85" i="81"/>
  <c r="AL85" i="81"/>
  <c r="AK85" i="81"/>
  <c r="AJ85" i="81"/>
  <c r="AI85" i="81"/>
  <c r="AH85" i="81"/>
  <c r="S85" i="81"/>
  <c r="AS84" i="81"/>
  <c r="AR84" i="81"/>
  <c r="AQ84" i="81"/>
  <c r="AP84" i="81"/>
  <c r="AO84" i="81"/>
  <c r="AN84" i="81"/>
  <c r="AM84" i="81"/>
  <c r="AL84" i="81"/>
  <c r="AK84" i="81"/>
  <c r="AJ84" i="81"/>
  <c r="AI84" i="81"/>
  <c r="AH84" i="81"/>
  <c r="S84" i="81"/>
  <c r="AS83" i="81"/>
  <c r="AR83" i="81"/>
  <c r="AQ83" i="81"/>
  <c r="AP83" i="81"/>
  <c r="AO83" i="81"/>
  <c r="AN83" i="81"/>
  <c r="AM83" i="81"/>
  <c r="AL83" i="81"/>
  <c r="AK83" i="81"/>
  <c r="AJ83" i="81"/>
  <c r="AI83" i="81"/>
  <c r="AH83" i="81"/>
  <c r="S83" i="81"/>
  <c r="AS82" i="81"/>
  <c r="AR82" i="81"/>
  <c r="AQ82" i="81"/>
  <c r="AP82" i="81"/>
  <c r="AO82" i="81"/>
  <c r="AN82" i="81"/>
  <c r="AM82" i="81"/>
  <c r="AL82" i="81"/>
  <c r="AK82" i="81"/>
  <c r="AJ82" i="81"/>
  <c r="AI82" i="81"/>
  <c r="AH82" i="81"/>
  <c r="S82" i="81"/>
  <c r="AS81" i="81"/>
  <c r="AR81" i="81"/>
  <c r="AQ81" i="81"/>
  <c r="AP81" i="81"/>
  <c r="AO81" i="81"/>
  <c r="AN81" i="81"/>
  <c r="AM81" i="81"/>
  <c r="AL81" i="81"/>
  <c r="AK81" i="81"/>
  <c r="AJ81" i="81"/>
  <c r="AI81" i="81"/>
  <c r="AH81" i="81"/>
  <c r="S81" i="81"/>
  <c r="AS80" i="81"/>
  <c r="AR80" i="81"/>
  <c r="AQ80" i="81"/>
  <c r="AP80" i="81"/>
  <c r="AO80" i="81"/>
  <c r="AN80" i="81"/>
  <c r="AM80" i="81"/>
  <c r="AL80" i="81"/>
  <c r="AK80" i="81"/>
  <c r="AJ80" i="81"/>
  <c r="AI80" i="81"/>
  <c r="AH80" i="81"/>
  <c r="S80" i="81"/>
  <c r="AS79" i="81"/>
  <c r="AR79" i="81"/>
  <c r="AQ79" i="81"/>
  <c r="AP79" i="81"/>
  <c r="AO79" i="81"/>
  <c r="AN79" i="81"/>
  <c r="AM79" i="81"/>
  <c r="AL79" i="81"/>
  <c r="AK79" i="81"/>
  <c r="AJ79" i="81"/>
  <c r="AI79" i="81"/>
  <c r="AH79" i="81"/>
  <c r="S79" i="81"/>
  <c r="AS78" i="81"/>
  <c r="AR78" i="81"/>
  <c r="AQ78" i="81"/>
  <c r="AP78" i="81"/>
  <c r="AO78" i="81"/>
  <c r="AN78" i="81"/>
  <c r="AM78" i="81"/>
  <c r="AL78" i="81"/>
  <c r="AK78" i="81"/>
  <c r="AJ78" i="81"/>
  <c r="AI78" i="81"/>
  <c r="AH78" i="81"/>
  <c r="S78" i="81"/>
  <c r="AS77" i="81"/>
  <c r="AR77" i="81"/>
  <c r="AQ77" i="81"/>
  <c r="AP77" i="81"/>
  <c r="AO77" i="81"/>
  <c r="AN77" i="81"/>
  <c r="AM77" i="81"/>
  <c r="AL77" i="81"/>
  <c r="AK77" i="81"/>
  <c r="AJ77" i="81"/>
  <c r="AI77" i="81"/>
  <c r="AH77" i="81"/>
  <c r="S77" i="81"/>
  <c r="AS76" i="81"/>
  <c r="AR76" i="81"/>
  <c r="AQ76" i="81"/>
  <c r="AP76" i="81"/>
  <c r="AO76" i="81"/>
  <c r="AN76" i="81"/>
  <c r="AM76" i="81"/>
  <c r="AL76" i="81"/>
  <c r="AK76" i="81"/>
  <c r="AJ76" i="81"/>
  <c r="AI76" i="81"/>
  <c r="AH76" i="81"/>
  <c r="S76" i="81"/>
  <c r="AS75" i="81"/>
  <c r="AR75" i="81"/>
  <c r="AQ75" i="81"/>
  <c r="AP75" i="81"/>
  <c r="AO75" i="81"/>
  <c r="AN75" i="81"/>
  <c r="AM75" i="81"/>
  <c r="AL75" i="81"/>
  <c r="AK75" i="81"/>
  <c r="AJ75" i="81"/>
  <c r="AI75" i="81"/>
  <c r="AH75" i="81"/>
  <c r="S75" i="81"/>
  <c r="AS74" i="81"/>
  <c r="AR74" i="81"/>
  <c r="AQ74" i="81"/>
  <c r="AP74" i="81"/>
  <c r="AO74" i="81"/>
  <c r="AN74" i="81"/>
  <c r="AM74" i="81"/>
  <c r="AL74" i="81"/>
  <c r="AK74" i="81"/>
  <c r="AJ74" i="81"/>
  <c r="AI74" i="81"/>
  <c r="AH74" i="81"/>
  <c r="S74" i="81"/>
  <c r="AS73" i="81"/>
  <c r="AR73" i="81"/>
  <c r="AQ73" i="81"/>
  <c r="AP73" i="81"/>
  <c r="AO73" i="81"/>
  <c r="AN73" i="81"/>
  <c r="AM73" i="81"/>
  <c r="AL73" i="81"/>
  <c r="AK73" i="81"/>
  <c r="AJ73" i="81"/>
  <c r="AI73" i="81"/>
  <c r="AH73" i="81"/>
  <c r="S73" i="81"/>
  <c r="AS72" i="81"/>
  <c r="AR72" i="81"/>
  <c r="AQ72" i="81"/>
  <c r="AP72" i="81"/>
  <c r="AO72" i="81"/>
  <c r="AN72" i="81"/>
  <c r="AM72" i="81"/>
  <c r="AL72" i="81"/>
  <c r="AK72" i="81"/>
  <c r="AJ72" i="81"/>
  <c r="AI72" i="81"/>
  <c r="AH72" i="81"/>
  <c r="S72" i="81"/>
  <c r="AS71" i="81"/>
  <c r="AR71" i="81"/>
  <c r="AQ71" i="81"/>
  <c r="AP71" i="81"/>
  <c r="AO71" i="81"/>
  <c r="AN71" i="81"/>
  <c r="AM71" i="81"/>
  <c r="AL71" i="81"/>
  <c r="AK71" i="81"/>
  <c r="AJ71" i="81"/>
  <c r="AI71" i="81"/>
  <c r="AH71" i="81"/>
  <c r="S71" i="81"/>
  <c r="AS70" i="81"/>
  <c r="AR70" i="81"/>
  <c r="AQ70" i="81"/>
  <c r="AP70" i="81"/>
  <c r="AO70" i="81"/>
  <c r="AN70" i="81"/>
  <c r="AM70" i="81"/>
  <c r="AL70" i="81"/>
  <c r="AK70" i="81"/>
  <c r="AJ70" i="81"/>
  <c r="AI70" i="81"/>
  <c r="AH70" i="81"/>
  <c r="S70" i="81"/>
  <c r="AS69" i="81"/>
  <c r="AR69" i="81"/>
  <c r="AQ69" i="81"/>
  <c r="AP69" i="81"/>
  <c r="AO69" i="81"/>
  <c r="AN69" i="81"/>
  <c r="AM69" i="81"/>
  <c r="AL69" i="81"/>
  <c r="AK69" i="81"/>
  <c r="AJ69" i="81"/>
  <c r="AI69" i="81"/>
  <c r="AH69" i="81"/>
  <c r="S69" i="81"/>
  <c r="AS68" i="81"/>
  <c r="AR68" i="81"/>
  <c r="AQ68" i="81"/>
  <c r="AP68" i="81"/>
  <c r="AO68" i="81"/>
  <c r="AN68" i="81"/>
  <c r="AM68" i="81"/>
  <c r="AL68" i="81"/>
  <c r="AK68" i="81"/>
  <c r="AJ68" i="81"/>
  <c r="AI68" i="81"/>
  <c r="AH68" i="81"/>
  <c r="S68" i="81"/>
  <c r="AS67" i="81"/>
  <c r="AR67" i="81"/>
  <c r="AQ67" i="81"/>
  <c r="AP67" i="81"/>
  <c r="AO67" i="81"/>
  <c r="AN67" i="81"/>
  <c r="AM67" i="81"/>
  <c r="AL67" i="81"/>
  <c r="AK67" i="81"/>
  <c r="AJ67" i="81"/>
  <c r="AI67" i="81"/>
  <c r="AH67" i="81"/>
  <c r="S67" i="81"/>
  <c r="AS66" i="81"/>
  <c r="AR66" i="81"/>
  <c r="AQ66" i="81"/>
  <c r="AP66" i="81"/>
  <c r="AO66" i="81"/>
  <c r="AN66" i="81"/>
  <c r="AM66" i="81"/>
  <c r="AL66" i="81"/>
  <c r="AK66" i="81"/>
  <c r="AJ66" i="81"/>
  <c r="AI66" i="81"/>
  <c r="AH66" i="81"/>
  <c r="S66" i="81"/>
  <c r="AS65" i="81"/>
  <c r="AR65" i="81"/>
  <c r="AQ65" i="81"/>
  <c r="AP65" i="81"/>
  <c r="AO65" i="81"/>
  <c r="AN65" i="81"/>
  <c r="AM65" i="81"/>
  <c r="AL65" i="81"/>
  <c r="AK65" i="81"/>
  <c r="AJ65" i="81"/>
  <c r="AI65" i="81"/>
  <c r="AH65" i="81"/>
  <c r="S65" i="81"/>
  <c r="AS64" i="81"/>
  <c r="AR64" i="81"/>
  <c r="AQ64" i="81"/>
  <c r="AP64" i="81"/>
  <c r="AO64" i="81"/>
  <c r="AN64" i="81"/>
  <c r="AM64" i="81"/>
  <c r="AL64" i="81"/>
  <c r="AK64" i="81"/>
  <c r="AJ64" i="81"/>
  <c r="AI64" i="81"/>
  <c r="AH64" i="81"/>
  <c r="S64" i="81"/>
  <c r="AS63" i="81"/>
  <c r="AR63" i="81"/>
  <c r="AQ63" i="81"/>
  <c r="AP63" i="81"/>
  <c r="AO63" i="81"/>
  <c r="AN63" i="81"/>
  <c r="AM63" i="81"/>
  <c r="AL63" i="81"/>
  <c r="AK63" i="81"/>
  <c r="AJ63" i="81"/>
  <c r="AI63" i="81"/>
  <c r="AH63" i="81"/>
  <c r="S63" i="81"/>
  <c r="AS62" i="81"/>
  <c r="AR62" i="81"/>
  <c r="AQ62" i="81"/>
  <c r="AP62" i="81"/>
  <c r="AO62" i="81"/>
  <c r="AN62" i="81"/>
  <c r="AM62" i="81"/>
  <c r="AL62" i="81"/>
  <c r="AK62" i="81"/>
  <c r="AJ62" i="81"/>
  <c r="AI62" i="81"/>
  <c r="AH62" i="81"/>
  <c r="S62" i="81"/>
  <c r="AS61" i="81"/>
  <c r="AR61" i="81"/>
  <c r="AQ61" i="81"/>
  <c r="AP61" i="81"/>
  <c r="AO61" i="81"/>
  <c r="AN61" i="81"/>
  <c r="AM61" i="81"/>
  <c r="AL61" i="81"/>
  <c r="AK61" i="81"/>
  <c r="AJ61" i="81"/>
  <c r="AI61" i="81"/>
  <c r="AH61" i="81"/>
  <c r="S61" i="81"/>
  <c r="AS60" i="81"/>
  <c r="AR60" i="81"/>
  <c r="AQ60" i="81"/>
  <c r="AP60" i="81"/>
  <c r="AO60" i="81"/>
  <c r="AN60" i="81"/>
  <c r="AM60" i="81"/>
  <c r="AL60" i="81"/>
  <c r="AK60" i="81"/>
  <c r="AJ60" i="81"/>
  <c r="AI60" i="81"/>
  <c r="AH60" i="81"/>
  <c r="S60" i="81"/>
  <c r="AS59" i="81"/>
  <c r="AR59" i="81"/>
  <c r="AQ59" i="81"/>
  <c r="AP59" i="81"/>
  <c r="AO59" i="81"/>
  <c r="AN59" i="81"/>
  <c r="AM59" i="81"/>
  <c r="AL59" i="81"/>
  <c r="AK59" i="81"/>
  <c r="AJ59" i="81"/>
  <c r="AI59" i="81"/>
  <c r="AH59" i="81"/>
  <c r="S59" i="81"/>
  <c r="AS58" i="81"/>
  <c r="AR58" i="81"/>
  <c r="AQ58" i="81"/>
  <c r="AP58" i="81"/>
  <c r="AO58" i="81"/>
  <c r="AN58" i="81"/>
  <c r="AM58" i="81"/>
  <c r="AL58" i="81"/>
  <c r="AK58" i="81"/>
  <c r="AJ58" i="81"/>
  <c r="AI58" i="81"/>
  <c r="AH58" i="81"/>
  <c r="S58" i="81"/>
  <c r="AS57" i="81"/>
  <c r="AR57" i="81"/>
  <c r="AQ57" i="81"/>
  <c r="AP57" i="81"/>
  <c r="AO57" i="81"/>
  <c r="AN57" i="81"/>
  <c r="AM57" i="81"/>
  <c r="AL57" i="81"/>
  <c r="AK57" i="81"/>
  <c r="AJ57" i="81"/>
  <c r="AI57" i="81"/>
  <c r="AH57" i="81"/>
  <c r="S57" i="81"/>
  <c r="AS56" i="81"/>
  <c r="AR56" i="81"/>
  <c r="AQ56" i="81"/>
  <c r="AP56" i="81"/>
  <c r="AO56" i="81"/>
  <c r="AN56" i="81"/>
  <c r="AM56" i="81"/>
  <c r="AL56" i="81"/>
  <c r="AK56" i="81"/>
  <c r="AJ56" i="81"/>
  <c r="AI56" i="81"/>
  <c r="AH56" i="81"/>
  <c r="S56" i="81"/>
  <c r="AS55" i="81"/>
  <c r="AR55" i="81"/>
  <c r="AQ55" i="81"/>
  <c r="AP55" i="81"/>
  <c r="AO55" i="81"/>
  <c r="AN55" i="81"/>
  <c r="AM55" i="81"/>
  <c r="AL55" i="81"/>
  <c r="AK55" i="81"/>
  <c r="AJ55" i="81"/>
  <c r="AI55" i="81"/>
  <c r="AH55" i="81"/>
  <c r="S55" i="81"/>
  <c r="AS54" i="81"/>
  <c r="AR54" i="81"/>
  <c r="AQ54" i="81"/>
  <c r="AP54" i="81"/>
  <c r="AO54" i="81"/>
  <c r="AN54" i="81"/>
  <c r="AM54" i="81"/>
  <c r="AL54" i="81"/>
  <c r="AK54" i="81"/>
  <c r="AJ54" i="81"/>
  <c r="AI54" i="81"/>
  <c r="AH54" i="81"/>
  <c r="S54" i="81"/>
  <c r="AS53" i="81"/>
  <c r="AR53" i="81"/>
  <c r="AQ53" i="81"/>
  <c r="AP53" i="81"/>
  <c r="AO53" i="81"/>
  <c r="AN53" i="81"/>
  <c r="AM53" i="81"/>
  <c r="AL53" i="81"/>
  <c r="AK53" i="81"/>
  <c r="AJ53" i="81"/>
  <c r="AI53" i="81"/>
  <c r="AH53" i="81"/>
  <c r="S53" i="81"/>
  <c r="AS52" i="81"/>
  <c r="AR52" i="81"/>
  <c r="AQ52" i="81"/>
  <c r="AP52" i="81"/>
  <c r="AO52" i="81"/>
  <c r="AN52" i="81"/>
  <c r="AM52" i="81"/>
  <c r="AL52" i="81"/>
  <c r="AK52" i="81"/>
  <c r="AJ52" i="81"/>
  <c r="AI52" i="81"/>
  <c r="AH52" i="81"/>
  <c r="S52" i="81"/>
  <c r="AS51" i="81"/>
  <c r="AR51" i="81"/>
  <c r="AQ51" i="81"/>
  <c r="AP51" i="81"/>
  <c r="AO51" i="81"/>
  <c r="AN51" i="81"/>
  <c r="AM51" i="81"/>
  <c r="AL51" i="81"/>
  <c r="AK51" i="81"/>
  <c r="AJ51" i="81"/>
  <c r="AI51" i="81"/>
  <c r="AH51" i="81"/>
  <c r="S51" i="81"/>
  <c r="AS50" i="81"/>
  <c r="AR50" i="81"/>
  <c r="AQ50" i="81"/>
  <c r="AP50" i="81"/>
  <c r="AO50" i="81"/>
  <c r="AN50" i="81"/>
  <c r="AM50" i="81"/>
  <c r="AL50" i="81"/>
  <c r="AK50" i="81"/>
  <c r="AJ50" i="81"/>
  <c r="AI50" i="81"/>
  <c r="AH50" i="81"/>
  <c r="S50" i="81"/>
  <c r="AS49" i="81"/>
  <c r="AR49" i="81"/>
  <c r="AQ49" i="81"/>
  <c r="AP49" i="81"/>
  <c r="AO49" i="81"/>
  <c r="AN49" i="81"/>
  <c r="AM49" i="81"/>
  <c r="AL49" i="81"/>
  <c r="AK49" i="81"/>
  <c r="AJ49" i="81"/>
  <c r="AI49" i="81"/>
  <c r="AH49" i="81"/>
  <c r="S49" i="81"/>
  <c r="AS48" i="81"/>
  <c r="AR48" i="81"/>
  <c r="AQ48" i="81"/>
  <c r="AP48" i="81"/>
  <c r="AO48" i="81"/>
  <c r="AN48" i="81"/>
  <c r="AM48" i="81"/>
  <c r="AL48" i="81"/>
  <c r="AK48" i="81"/>
  <c r="AJ48" i="81"/>
  <c r="AI48" i="81"/>
  <c r="AH48" i="81"/>
  <c r="S48" i="81"/>
  <c r="AS47" i="81"/>
  <c r="AR47" i="81"/>
  <c r="AQ47" i="81"/>
  <c r="AP47" i="81"/>
  <c r="AO47" i="81"/>
  <c r="AN47" i="81"/>
  <c r="AM47" i="81"/>
  <c r="AL47" i="81"/>
  <c r="AK47" i="81"/>
  <c r="AJ47" i="81"/>
  <c r="AI47" i="81"/>
  <c r="AH47" i="81"/>
  <c r="S47" i="81"/>
  <c r="AS46" i="81"/>
  <c r="AR46" i="81"/>
  <c r="AQ46" i="81"/>
  <c r="AP46" i="81"/>
  <c r="AO46" i="81"/>
  <c r="AN46" i="81"/>
  <c r="AM46" i="81"/>
  <c r="AL46" i="81"/>
  <c r="AK46" i="81"/>
  <c r="AJ46" i="81"/>
  <c r="AI46" i="81"/>
  <c r="AH46" i="81"/>
  <c r="S46" i="81"/>
  <c r="AS45" i="81"/>
  <c r="AR45" i="81"/>
  <c r="AQ45" i="81"/>
  <c r="AP45" i="81"/>
  <c r="AO45" i="81"/>
  <c r="AN45" i="81"/>
  <c r="AM45" i="81"/>
  <c r="AL45" i="81"/>
  <c r="AK45" i="81"/>
  <c r="AJ45" i="81"/>
  <c r="AI45" i="81"/>
  <c r="AH45" i="81"/>
  <c r="S45" i="81"/>
  <c r="AS44" i="81"/>
  <c r="AR44" i="81"/>
  <c r="AQ44" i="81"/>
  <c r="AP44" i="81"/>
  <c r="AO44" i="81"/>
  <c r="AN44" i="81"/>
  <c r="AM44" i="81"/>
  <c r="AL44" i="81"/>
  <c r="AK44" i="81"/>
  <c r="AJ44" i="81"/>
  <c r="AI44" i="81"/>
  <c r="AH44" i="81"/>
  <c r="S44" i="81"/>
  <c r="AS43" i="81"/>
  <c r="AR43" i="81"/>
  <c r="AQ43" i="81"/>
  <c r="AP43" i="81"/>
  <c r="AO43" i="81"/>
  <c r="AN43" i="81"/>
  <c r="AM43" i="81"/>
  <c r="AL43" i="81"/>
  <c r="AK43" i="81"/>
  <c r="AJ43" i="81"/>
  <c r="AI43" i="81"/>
  <c r="AH43" i="81"/>
  <c r="S43" i="81"/>
  <c r="AS42" i="81"/>
  <c r="AR42" i="81"/>
  <c r="AQ42" i="81"/>
  <c r="AP42" i="81"/>
  <c r="AO42" i="81"/>
  <c r="AN42" i="81"/>
  <c r="AM42" i="81"/>
  <c r="AL42" i="81"/>
  <c r="AK42" i="81"/>
  <c r="AJ42" i="81"/>
  <c r="AI42" i="81"/>
  <c r="AH42" i="81"/>
  <c r="S42" i="81"/>
  <c r="AS41" i="81"/>
  <c r="AR41" i="81"/>
  <c r="AQ41" i="81"/>
  <c r="AP41" i="81"/>
  <c r="AO41" i="81"/>
  <c r="AN41" i="81"/>
  <c r="AM41" i="81"/>
  <c r="AL41" i="81"/>
  <c r="AK41" i="81"/>
  <c r="AJ41" i="81"/>
  <c r="AI41" i="81"/>
  <c r="AH41" i="81"/>
  <c r="S41" i="81"/>
  <c r="AS40" i="81"/>
  <c r="AR40" i="81"/>
  <c r="AQ40" i="81"/>
  <c r="AP40" i="81"/>
  <c r="AO40" i="81"/>
  <c r="AN40" i="81"/>
  <c r="AM40" i="81"/>
  <c r="AL40" i="81"/>
  <c r="AK40" i="81"/>
  <c r="AJ40" i="81"/>
  <c r="AI40" i="81"/>
  <c r="AH40" i="81"/>
  <c r="S40" i="81"/>
  <c r="AS39" i="81"/>
  <c r="AR39" i="81"/>
  <c r="AQ39" i="81"/>
  <c r="AP39" i="81"/>
  <c r="AO39" i="81"/>
  <c r="AN39" i="81"/>
  <c r="AM39" i="81"/>
  <c r="AL39" i="81"/>
  <c r="AK39" i="81"/>
  <c r="AJ39" i="81"/>
  <c r="AI39" i="81"/>
  <c r="AH39" i="81"/>
  <c r="S39" i="81"/>
  <c r="AS38" i="81"/>
  <c r="AR38" i="81"/>
  <c r="AQ38" i="81"/>
  <c r="AP38" i="81"/>
  <c r="AO38" i="81"/>
  <c r="AN38" i="81"/>
  <c r="AM38" i="81"/>
  <c r="AL38" i="81"/>
  <c r="AK38" i="81"/>
  <c r="AJ38" i="81"/>
  <c r="AI38" i="81"/>
  <c r="AH38" i="81"/>
  <c r="S38" i="81"/>
  <c r="AS37" i="81"/>
  <c r="AR37" i="81"/>
  <c r="AQ37" i="81"/>
  <c r="AP37" i="81"/>
  <c r="AO37" i="81"/>
  <c r="AN37" i="81"/>
  <c r="AM37" i="81"/>
  <c r="AL37" i="81"/>
  <c r="AK37" i="81"/>
  <c r="AJ37" i="81"/>
  <c r="AI37" i="81"/>
  <c r="AH37" i="81"/>
  <c r="S37" i="81"/>
  <c r="AS36" i="81"/>
  <c r="AR36" i="81"/>
  <c r="AQ36" i="81"/>
  <c r="AP36" i="81"/>
  <c r="AO36" i="81"/>
  <c r="AN36" i="81"/>
  <c r="AM36" i="81"/>
  <c r="AL36" i="81"/>
  <c r="AK36" i="81"/>
  <c r="AJ36" i="81"/>
  <c r="AI36" i="81"/>
  <c r="AH36" i="81"/>
  <c r="S36" i="81"/>
  <c r="AS35" i="81"/>
  <c r="AR35" i="81"/>
  <c r="AQ35" i="81"/>
  <c r="AP35" i="81"/>
  <c r="AO35" i="81"/>
  <c r="AN35" i="81"/>
  <c r="AM35" i="81"/>
  <c r="AL35" i="81"/>
  <c r="AK35" i="81"/>
  <c r="AJ35" i="81"/>
  <c r="AI35" i="81"/>
  <c r="AH35" i="81"/>
  <c r="S35" i="81"/>
  <c r="AS34" i="81"/>
  <c r="AR34" i="81"/>
  <c r="AQ34" i="81"/>
  <c r="AP34" i="81"/>
  <c r="AO34" i="81"/>
  <c r="AN34" i="81"/>
  <c r="AM34" i="81"/>
  <c r="AL34" i="81"/>
  <c r="AK34" i="81"/>
  <c r="AJ34" i="81"/>
  <c r="AI34" i="81"/>
  <c r="AH34" i="81"/>
  <c r="S34" i="81"/>
  <c r="AS33" i="81"/>
  <c r="AR33" i="81"/>
  <c r="AQ33" i="81"/>
  <c r="AP33" i="81"/>
  <c r="AO33" i="81"/>
  <c r="AN33" i="81"/>
  <c r="AM33" i="81"/>
  <c r="AL33" i="81"/>
  <c r="AK33" i="81"/>
  <c r="AJ33" i="81"/>
  <c r="AI33" i="81"/>
  <c r="AH33" i="81"/>
  <c r="S33" i="81"/>
  <c r="AS32" i="81"/>
  <c r="AR32" i="81"/>
  <c r="AQ32" i="81"/>
  <c r="AP32" i="81"/>
  <c r="AO32" i="81"/>
  <c r="AN32" i="81"/>
  <c r="AM32" i="81"/>
  <c r="AL32" i="81"/>
  <c r="AK32" i="81"/>
  <c r="AJ32" i="81"/>
  <c r="AI32" i="81"/>
  <c r="AH32" i="81"/>
  <c r="S32" i="81"/>
  <c r="AS31" i="81"/>
  <c r="AR31" i="81"/>
  <c r="AQ31" i="81"/>
  <c r="AP31" i="81"/>
  <c r="AO31" i="81"/>
  <c r="AN31" i="81"/>
  <c r="AM31" i="81"/>
  <c r="AL31" i="81"/>
  <c r="AK31" i="81"/>
  <c r="AJ31" i="81"/>
  <c r="AI31" i="81"/>
  <c r="AH31" i="81"/>
  <c r="S31" i="81"/>
  <c r="AS30" i="81"/>
  <c r="AR30" i="81"/>
  <c r="AQ30" i="81"/>
  <c r="AP30" i="81"/>
  <c r="AO30" i="81"/>
  <c r="AN30" i="81"/>
  <c r="AM30" i="81"/>
  <c r="AL30" i="81"/>
  <c r="AK30" i="81"/>
  <c r="AJ30" i="81"/>
  <c r="AI30" i="81"/>
  <c r="AH30" i="81"/>
  <c r="S30" i="81"/>
  <c r="AS29" i="81"/>
  <c r="AR29" i="81"/>
  <c r="AQ29" i="81"/>
  <c r="AP29" i="81"/>
  <c r="AO29" i="81"/>
  <c r="AN29" i="81"/>
  <c r="AM29" i="81"/>
  <c r="AL29" i="81"/>
  <c r="AK29" i="81"/>
  <c r="AJ29" i="81"/>
  <c r="AI29" i="81"/>
  <c r="AH29" i="81"/>
  <c r="S29" i="81"/>
  <c r="AS28" i="81"/>
  <c r="AR28" i="81"/>
  <c r="AQ28" i="81"/>
  <c r="AP28" i="81"/>
  <c r="AO28" i="81"/>
  <c r="AN28" i="81"/>
  <c r="AM28" i="81"/>
  <c r="AL28" i="81"/>
  <c r="AK28" i="81"/>
  <c r="AJ28" i="81"/>
  <c r="AI28" i="81"/>
  <c r="AH28" i="81"/>
  <c r="S28" i="81"/>
  <c r="AS27" i="81"/>
  <c r="AR27" i="81"/>
  <c r="AQ27" i="81"/>
  <c r="AP27" i="81"/>
  <c r="AO27" i="81"/>
  <c r="AN27" i="81"/>
  <c r="AM27" i="81"/>
  <c r="AL27" i="81"/>
  <c r="AK27" i="81"/>
  <c r="AJ27" i="81"/>
  <c r="AI27" i="81"/>
  <c r="AH27" i="81"/>
  <c r="S27" i="81"/>
  <c r="AS26" i="81"/>
  <c r="AR26" i="81"/>
  <c r="AQ26" i="81"/>
  <c r="AP26" i="81"/>
  <c r="AO26" i="81"/>
  <c r="AN26" i="81"/>
  <c r="AM26" i="81"/>
  <c r="AL26" i="81"/>
  <c r="AK26" i="81"/>
  <c r="AJ26" i="81"/>
  <c r="AI26" i="81"/>
  <c r="AH26" i="81"/>
  <c r="S26" i="81"/>
  <c r="AS25" i="81"/>
  <c r="AR25" i="81"/>
  <c r="AQ25" i="81"/>
  <c r="AP25" i="81"/>
  <c r="AO25" i="81"/>
  <c r="AN25" i="81"/>
  <c r="AM25" i="81"/>
  <c r="AL25" i="81"/>
  <c r="AK25" i="81"/>
  <c r="AJ25" i="81"/>
  <c r="AI25" i="81"/>
  <c r="AH25" i="81"/>
  <c r="S25" i="81"/>
  <c r="AS24" i="81"/>
  <c r="AR24" i="81"/>
  <c r="AQ24" i="81"/>
  <c r="AP24" i="81"/>
  <c r="AO24" i="81"/>
  <c r="AN24" i="81"/>
  <c r="AM24" i="81"/>
  <c r="AL24" i="81"/>
  <c r="AK24" i="81"/>
  <c r="AJ24" i="81"/>
  <c r="AI24" i="81"/>
  <c r="AH24" i="81"/>
  <c r="S24" i="81"/>
  <c r="AS23" i="81"/>
  <c r="AR23" i="81"/>
  <c r="AQ23" i="81"/>
  <c r="AP23" i="81"/>
  <c r="AO23" i="81"/>
  <c r="AN23" i="81"/>
  <c r="AM23" i="81"/>
  <c r="AL23" i="81"/>
  <c r="AK23" i="81"/>
  <c r="AJ23" i="81"/>
  <c r="AI23" i="81"/>
  <c r="AH23" i="81"/>
  <c r="S23" i="81"/>
  <c r="AS22" i="81"/>
  <c r="AR22" i="81"/>
  <c r="AQ22" i="81"/>
  <c r="AP22" i="81"/>
  <c r="AO22" i="81"/>
  <c r="AN22" i="81"/>
  <c r="AM22" i="81"/>
  <c r="AL22" i="81"/>
  <c r="AK22" i="81"/>
  <c r="AJ22" i="81"/>
  <c r="AI22" i="81"/>
  <c r="AH22" i="81"/>
  <c r="S22" i="81"/>
  <c r="AS21" i="81"/>
  <c r="AR21" i="81"/>
  <c r="AQ21" i="81"/>
  <c r="AP21" i="81"/>
  <c r="AO21" i="81"/>
  <c r="AN21" i="81"/>
  <c r="AM21" i="81"/>
  <c r="AL21" i="81"/>
  <c r="AK21" i="81"/>
  <c r="AJ21" i="81"/>
  <c r="AI21" i="81"/>
  <c r="AH21" i="81"/>
  <c r="S21" i="81"/>
  <c r="AS20" i="81"/>
  <c r="AR20" i="81"/>
  <c r="AQ20" i="81"/>
  <c r="AP20" i="81"/>
  <c r="AO20" i="81"/>
  <c r="AN20" i="81"/>
  <c r="AM20" i="81"/>
  <c r="AL20" i="81"/>
  <c r="AK20" i="81"/>
  <c r="AJ20" i="81"/>
  <c r="AI20" i="81"/>
  <c r="AH20" i="81"/>
  <c r="S20" i="81"/>
  <c r="AS19" i="81"/>
  <c r="AR19" i="81"/>
  <c r="AQ19" i="81"/>
  <c r="AP19" i="81"/>
  <c r="AO19" i="81"/>
  <c r="AN19" i="81"/>
  <c r="AM19" i="81"/>
  <c r="AL19" i="81"/>
  <c r="AK19" i="81"/>
  <c r="AJ19" i="81"/>
  <c r="AI19" i="81"/>
  <c r="AH19" i="81"/>
  <c r="S19" i="81"/>
  <c r="AS18" i="81"/>
  <c r="AR18" i="81"/>
  <c r="AQ18" i="81"/>
  <c r="AP18" i="81"/>
  <c r="AO18" i="81"/>
  <c r="AN18" i="81"/>
  <c r="AM18" i="81"/>
  <c r="AL18" i="81"/>
  <c r="AK18" i="81"/>
  <c r="AJ18" i="81"/>
  <c r="AI18" i="81"/>
  <c r="AH18" i="81"/>
  <c r="S18" i="81"/>
  <c r="AS17" i="81"/>
  <c r="AR17" i="81"/>
  <c r="AQ17" i="81"/>
  <c r="AP17" i="81"/>
  <c r="AO17" i="81"/>
  <c r="AN17" i="81"/>
  <c r="AM17" i="81"/>
  <c r="AL17" i="81"/>
  <c r="AK17" i="81"/>
  <c r="AJ17" i="81"/>
  <c r="AI17" i="81"/>
  <c r="AH17" i="81"/>
  <c r="S17" i="81"/>
  <c r="AS16" i="81"/>
  <c r="AR16" i="81"/>
  <c r="AQ16" i="81"/>
  <c r="AP16" i="81"/>
  <c r="AO16" i="81"/>
  <c r="AN16" i="81"/>
  <c r="AM16" i="81"/>
  <c r="AL16" i="81"/>
  <c r="AK16" i="81"/>
  <c r="AJ16" i="81"/>
  <c r="AI16" i="81"/>
  <c r="AH16" i="81"/>
  <c r="S16" i="81"/>
  <c r="AS15" i="81"/>
  <c r="AR15" i="81"/>
  <c r="AQ15" i="81"/>
  <c r="AP15" i="81"/>
  <c r="AO15" i="81"/>
  <c r="AN15" i="81"/>
  <c r="AM15" i="81"/>
  <c r="AL15" i="81"/>
  <c r="AK15" i="81"/>
  <c r="AJ15" i="81"/>
  <c r="AI15" i="81"/>
  <c r="AH15" i="81"/>
  <c r="S15" i="81"/>
  <c r="AS14" i="81"/>
  <c r="AR14" i="81"/>
  <c r="AQ14" i="81"/>
  <c r="AP14" i="81"/>
  <c r="AO14" i="81"/>
  <c r="AN14" i="81"/>
  <c r="AM14" i="81"/>
  <c r="AL14" i="81"/>
  <c r="AK14" i="81"/>
  <c r="AJ14" i="81"/>
  <c r="AI14" i="81"/>
  <c r="AH14" i="81"/>
  <c r="S14" i="81"/>
  <c r="AS13" i="81"/>
  <c r="AR13" i="81"/>
  <c r="AQ13" i="81"/>
  <c r="AP13" i="81"/>
  <c r="AO13" i="81"/>
  <c r="AN13" i="81"/>
  <c r="AM13" i="81"/>
  <c r="AL13" i="81"/>
  <c r="AK13" i="81"/>
  <c r="AJ13" i="81"/>
  <c r="AI13" i="81"/>
  <c r="AH13" i="81"/>
  <c r="S13" i="81"/>
  <c r="AS12" i="81"/>
  <c r="AR12" i="81"/>
  <c r="AQ12" i="81"/>
  <c r="AP12" i="81"/>
  <c r="AO12" i="81"/>
  <c r="AN12" i="81"/>
  <c r="AM12" i="81"/>
  <c r="AL12" i="81"/>
  <c r="AK12" i="81"/>
  <c r="AJ12" i="81"/>
  <c r="AI12" i="81"/>
  <c r="AH12" i="81"/>
  <c r="S12" i="81"/>
  <c r="AS11" i="81"/>
  <c r="AR11" i="81"/>
  <c r="AQ11" i="81"/>
  <c r="AP11" i="81"/>
  <c r="AO11" i="81"/>
  <c r="AN11" i="81"/>
  <c r="AM11" i="81"/>
  <c r="AL11" i="81"/>
  <c r="AK11" i="81"/>
  <c r="AJ11" i="81"/>
  <c r="AI11" i="81"/>
  <c r="AH11" i="81"/>
  <c r="S11" i="81"/>
  <c r="AS10" i="81"/>
  <c r="AR10" i="81"/>
  <c r="AQ10" i="81"/>
  <c r="AP10" i="81"/>
  <c r="AO10" i="81"/>
  <c r="AN10" i="81"/>
  <c r="AM10" i="81"/>
  <c r="AL10" i="81"/>
  <c r="AK10" i="81"/>
  <c r="AJ10" i="81"/>
  <c r="AI10" i="81"/>
  <c r="AH10" i="81"/>
  <c r="S10" i="81"/>
  <c r="AS9" i="81"/>
  <c r="AR9" i="81"/>
  <c r="AQ9" i="81"/>
  <c r="AP9" i="81"/>
  <c r="AO9" i="81"/>
  <c r="AN9" i="81"/>
  <c r="AM9" i="81"/>
  <c r="AL9" i="81"/>
  <c r="AK9" i="81"/>
  <c r="AJ9" i="81"/>
  <c r="AI9" i="81"/>
  <c r="AH9" i="81"/>
  <c r="S9" i="81"/>
  <c r="AS8" i="81"/>
  <c r="AR8" i="81"/>
  <c r="AQ8" i="81"/>
  <c r="AP8" i="81"/>
  <c r="AO8" i="81"/>
  <c r="AN8" i="81"/>
  <c r="AM8" i="81"/>
  <c r="AL8" i="81"/>
  <c r="AK8" i="81"/>
  <c r="AJ8" i="81"/>
  <c r="AI8" i="81"/>
  <c r="AH8" i="81"/>
  <c r="S8" i="81"/>
  <c r="AS7" i="81"/>
  <c r="AR7" i="81"/>
  <c r="AQ7" i="81"/>
  <c r="AP7" i="81"/>
  <c r="AO7" i="81"/>
  <c r="AN7" i="81"/>
  <c r="AM7" i="81"/>
  <c r="AL7" i="81"/>
  <c r="AK7" i="81"/>
  <c r="AJ7" i="81"/>
  <c r="AI7" i="81"/>
  <c r="AH7" i="81"/>
  <c r="S7" i="81"/>
  <c r="AS6" i="81"/>
  <c r="AR6" i="81"/>
  <c r="AQ6" i="81"/>
  <c r="AP6" i="81"/>
  <c r="AO6" i="81"/>
  <c r="AN6" i="81"/>
  <c r="AM6" i="81"/>
  <c r="AL6" i="81"/>
  <c r="AK6" i="81"/>
  <c r="AJ6" i="81"/>
  <c r="AI6" i="81"/>
  <c r="AH6" i="81"/>
  <c r="S6" i="81"/>
  <c r="AS5" i="81"/>
  <c r="AR5" i="81"/>
  <c r="AQ5" i="81"/>
  <c r="AP5" i="81"/>
  <c r="AO5" i="81"/>
  <c r="AN5" i="81"/>
  <c r="AM5" i="81"/>
  <c r="AL5" i="81"/>
  <c r="AK5" i="81"/>
  <c r="AJ5" i="81"/>
  <c r="AI5" i="81"/>
  <c r="AH5" i="81"/>
  <c r="S5" i="81"/>
  <c r="AS4" i="81"/>
  <c r="AR4" i="81"/>
  <c r="AQ4" i="81"/>
  <c r="AP4" i="81"/>
  <c r="AO4" i="81"/>
  <c r="AN4" i="81"/>
  <c r="AM4" i="81"/>
  <c r="AL4" i="81"/>
  <c r="AK4" i="81"/>
  <c r="AJ4" i="81"/>
  <c r="AI4" i="81"/>
  <c r="AH4" i="81"/>
  <c r="S4" i="81"/>
  <c r="D33" i="115" l="1"/>
  <c r="D35" i="115"/>
  <c r="D36" i="115" s="1"/>
  <c r="D37" i="115"/>
  <c r="D25" i="115"/>
  <c r="D26" i="115" s="1"/>
  <c r="D27" i="115" s="1"/>
  <c r="D21" i="115"/>
  <c r="G20" i="4" s="1"/>
  <c r="B14" i="4"/>
  <c r="D14" i="4" s="1"/>
  <c r="D14" i="109"/>
  <c r="D12" i="109"/>
  <c r="D15" i="109" s="1"/>
  <c r="H2" i="89"/>
  <c r="H3" i="89" s="1"/>
  <c r="H5" i="89" s="1"/>
  <c r="D19" i="89"/>
  <c r="D31" i="89" s="1"/>
  <c r="D34" i="89" s="1"/>
  <c r="AI15" i="82"/>
  <c r="AI11" i="82"/>
  <c r="AI7" i="82"/>
  <c r="AI17" i="82"/>
  <c r="AI13" i="82"/>
  <c r="AI9" i="82"/>
  <c r="AI5" i="82"/>
  <c r="AM15" i="82"/>
  <c r="AM11" i="82"/>
  <c r="AM7" i="82"/>
  <c r="AM17" i="82"/>
  <c r="AM13" i="82"/>
  <c r="AM9" i="82"/>
  <c r="AM5" i="82"/>
  <c r="AQ15" i="82"/>
  <c r="AQ11" i="82"/>
  <c r="AQ7" i="82"/>
  <c r="AQ17" i="82"/>
  <c r="AQ13" i="82"/>
  <c r="AQ9" i="82"/>
  <c r="AQ5" i="82"/>
  <c r="AK6" i="84"/>
  <c r="AO6" i="84"/>
  <c r="AS6" i="84"/>
  <c r="AK8" i="84"/>
  <c r="AO8" i="84"/>
  <c r="AS8" i="84"/>
  <c r="AK10" i="84"/>
  <c r="AO10" i="84"/>
  <c r="AS10" i="84"/>
  <c r="AK12" i="84"/>
  <c r="AO12" i="84"/>
  <c r="AS12" i="84"/>
  <c r="AK14" i="84"/>
  <c r="AK17" i="88"/>
  <c r="AK13" i="88"/>
  <c r="AK9" i="88"/>
  <c r="AK5" i="88"/>
  <c r="AK16" i="88"/>
  <c r="AK12" i="88"/>
  <c r="AK8" i="88"/>
  <c r="AK15" i="88"/>
  <c r="AK11" i="88"/>
  <c r="AK7" i="88"/>
  <c r="AO17" i="88"/>
  <c r="AO13" i="88"/>
  <c r="AO9" i="88"/>
  <c r="AO5" i="88"/>
  <c r="AO16" i="88"/>
  <c r="AO12" i="88"/>
  <c r="AO8" i="88"/>
  <c r="AO15" i="88"/>
  <c r="AO11" i="88"/>
  <c r="AO7" i="88"/>
  <c r="AS17" i="88"/>
  <c r="AS13" i="88"/>
  <c r="AS9" i="88"/>
  <c r="AS5" i="88"/>
  <c r="AS16" i="88"/>
  <c r="AS12" i="88"/>
  <c r="AS8" i="88"/>
  <c r="AS15" i="88"/>
  <c r="AS11" i="88"/>
  <c r="AS7" i="88"/>
  <c r="AK10" i="86"/>
  <c r="AO10" i="86"/>
  <c r="AS10" i="86"/>
  <c r="AK6" i="88"/>
  <c r="AO6" i="88"/>
  <c r="AS6" i="88"/>
  <c r="AK17" i="82"/>
  <c r="AK13" i="82"/>
  <c r="AK9" i="82"/>
  <c r="AK5" i="82"/>
  <c r="AK15" i="82"/>
  <c r="AK11" i="82"/>
  <c r="AK7" i="82"/>
  <c r="AS17" i="82"/>
  <c r="AS13" i="82"/>
  <c r="AS9" i="82"/>
  <c r="AS5" i="82"/>
  <c r="AS15" i="82"/>
  <c r="AS11" i="82"/>
  <c r="AS7" i="82"/>
  <c r="AO17" i="84"/>
  <c r="AO13" i="84"/>
  <c r="AO9" i="84"/>
  <c r="AO5" i="84"/>
  <c r="AO16" i="84"/>
  <c r="AO15" i="84"/>
  <c r="AO11" i="84"/>
  <c r="AO7" i="84"/>
  <c r="AK10" i="88"/>
  <c r="AO10" i="88"/>
  <c r="AS10" i="88"/>
  <c r="AO17" i="82"/>
  <c r="AO13" i="82"/>
  <c r="AO9" i="82"/>
  <c r="AO5" i="82"/>
  <c r="AO15" i="82"/>
  <c r="AO11" i="82"/>
  <c r="AO7" i="82"/>
  <c r="AK17" i="84"/>
  <c r="AK13" i="84"/>
  <c r="AK9" i="84"/>
  <c r="AK5" i="84"/>
  <c r="AK15" i="84"/>
  <c r="AK11" i="84"/>
  <c r="AK7" i="84"/>
  <c r="AS17" i="84"/>
  <c r="AS13" i="84"/>
  <c r="AS9" i="84"/>
  <c r="AS5" i="84"/>
  <c r="AS16" i="84"/>
  <c r="AS15" i="84"/>
  <c r="AS11" i="84"/>
  <c r="AS7" i="84"/>
  <c r="AK17" i="86"/>
  <c r="AK13" i="86"/>
  <c r="AK9" i="86"/>
  <c r="AK5" i="86"/>
  <c r="AK16" i="86"/>
  <c r="AK12" i="86"/>
  <c r="AK8" i="86"/>
  <c r="AK15" i="86"/>
  <c r="AK11" i="86"/>
  <c r="AK7" i="86"/>
  <c r="AO17" i="86"/>
  <c r="AO13" i="86"/>
  <c r="AO9" i="86"/>
  <c r="AO5" i="86"/>
  <c r="AO16" i="86"/>
  <c r="AO12" i="86"/>
  <c r="AO8" i="86"/>
  <c r="AO15" i="86"/>
  <c r="AO11" i="86"/>
  <c r="AO7" i="86"/>
  <c r="AS17" i="86"/>
  <c r="AS13" i="86"/>
  <c r="AS9" i="86"/>
  <c r="AS5" i="86"/>
  <c r="AS16" i="86"/>
  <c r="AS12" i="86"/>
  <c r="AS8" i="86"/>
  <c r="AS15" i="86"/>
  <c r="AS11" i="86"/>
  <c r="AS7" i="86"/>
  <c r="AK14" i="88"/>
  <c r="AO14" i="88"/>
  <c r="AS14" i="88"/>
  <c r="AI5" i="84"/>
  <c r="AM5" i="84"/>
  <c r="AQ5" i="84"/>
  <c r="AI9" i="84"/>
  <c r="AM9" i="84"/>
  <c r="AQ9" i="84"/>
  <c r="AI13" i="84"/>
  <c r="AM13" i="84"/>
  <c r="AQ13" i="84"/>
  <c r="AI17" i="84"/>
  <c r="AM17" i="84"/>
  <c r="AQ17" i="84"/>
  <c r="AI5" i="86"/>
  <c r="AM5" i="86"/>
  <c r="AQ5" i="86"/>
  <c r="AI9" i="86"/>
  <c r="AM9" i="86"/>
  <c r="AQ9" i="86"/>
  <c r="AI13" i="86"/>
  <c r="AM13" i="86"/>
  <c r="AQ13" i="86"/>
  <c r="AI17" i="86"/>
  <c r="AM17" i="86"/>
  <c r="AQ17" i="86"/>
  <c r="AI5" i="88"/>
  <c r="AM5" i="88"/>
  <c r="AQ5" i="88"/>
  <c r="AI9" i="88"/>
  <c r="AM9" i="88"/>
  <c r="AQ9" i="88"/>
  <c r="AI13" i="88"/>
  <c r="AM13" i="88"/>
  <c r="AQ13" i="88"/>
  <c r="AI17" i="88"/>
  <c r="AM17" i="88"/>
  <c r="AQ17" i="88"/>
  <c r="AI7" i="84"/>
  <c r="AM7" i="84"/>
  <c r="AQ7" i="84"/>
  <c r="AI11" i="84"/>
  <c r="AM11" i="84"/>
  <c r="AQ11" i="84"/>
  <c r="AI7" i="86"/>
  <c r="AM7" i="86"/>
  <c r="AQ7" i="86"/>
  <c r="AI11" i="86"/>
  <c r="AM11" i="86"/>
  <c r="AQ11" i="86"/>
  <c r="AI7" i="88"/>
  <c r="AM7" i="88"/>
  <c r="AQ7" i="88"/>
  <c r="AI11" i="88"/>
  <c r="AM11" i="88"/>
  <c r="AQ11" i="88"/>
  <c r="D38" i="115" l="1"/>
  <c r="G22" i="4" s="1"/>
  <c r="G21" i="4"/>
  <c r="B16" i="4"/>
  <c r="D16" i="4" s="1"/>
  <c r="D20" i="109"/>
  <c r="D33" i="109"/>
  <c r="D30" i="80"/>
  <c r="D18" i="80"/>
  <c r="D17" i="80"/>
  <c r="D7" i="80"/>
  <c r="H6" i="80"/>
  <c r="D4" i="80"/>
  <c r="E3" i="80"/>
  <c r="D3" i="80"/>
  <c r="E2" i="80"/>
  <c r="D2" i="80"/>
  <c r="D35" i="109" l="1"/>
  <c r="D36" i="109" s="1"/>
  <c r="D37" i="109"/>
  <c r="D21" i="109"/>
  <c r="D25" i="109"/>
  <c r="D26" i="109" s="1"/>
  <c r="D27" i="109" s="1"/>
  <c r="D19" i="80"/>
  <c r="D31" i="80" s="1"/>
  <c r="D34" i="80" s="1"/>
  <c r="H17" i="80"/>
  <c r="H2" i="80"/>
  <c r="H3" i="80" s="1"/>
  <c r="H5" i="80" s="1"/>
  <c r="D13" i="80"/>
  <c r="B20" i="4" l="1"/>
  <c r="D38" i="109"/>
  <c r="B22" i="4" s="1"/>
  <c r="B21" i="4"/>
  <c r="D30" i="71"/>
  <c r="D18" i="71"/>
  <c r="D17" i="71"/>
  <c r="D13" i="71"/>
  <c r="D7" i="71"/>
  <c r="H6" i="71"/>
  <c r="D4" i="71"/>
  <c r="E3" i="71"/>
  <c r="D3" i="71"/>
  <c r="E2" i="71"/>
  <c r="D2" i="71"/>
  <c r="D19" i="71" l="1"/>
  <c r="D31" i="71" s="1"/>
  <c r="D34" i="71" s="1"/>
  <c r="H2" i="71"/>
  <c r="H3" i="71" s="1"/>
  <c r="H5" i="71" s="1"/>
  <c r="H17" i="71"/>
  <c r="M11" i="4" l="1"/>
  <c r="I2" i="52" s="1"/>
  <c r="D30" i="70"/>
  <c r="D18" i="70"/>
  <c r="D17" i="70"/>
  <c r="D13" i="70"/>
  <c r="D7" i="70"/>
  <c r="H6" i="70"/>
  <c r="D4" i="70"/>
  <c r="E3" i="70"/>
  <c r="D3" i="70"/>
  <c r="E2" i="70"/>
  <c r="D2" i="70"/>
  <c r="D19" i="70" l="1"/>
  <c r="D31" i="70" s="1"/>
  <c r="D34" i="70" s="1"/>
  <c r="H2" i="70"/>
  <c r="H3" i="70" s="1"/>
  <c r="H5" i="70" s="1"/>
  <c r="H17" i="70"/>
  <c r="D30" i="52" l="1"/>
  <c r="D18" i="52"/>
  <c r="D17" i="52"/>
  <c r="H17" i="52" s="1"/>
  <c r="D13" i="52"/>
  <c r="D7" i="52"/>
  <c r="H6" i="52"/>
  <c r="D4" i="52"/>
  <c r="E3" i="52"/>
  <c r="D3" i="52"/>
  <c r="E2" i="52"/>
  <c r="D2" i="52"/>
  <c r="N11" i="4"/>
  <c r="I2" i="51" s="1"/>
  <c r="H21" i="89" l="1"/>
  <c r="I19" i="71"/>
  <c r="I21" i="52"/>
  <c r="D19" i="52"/>
  <c r="D31" i="52" s="1"/>
  <c r="H2" i="52"/>
  <c r="H3" i="52" s="1"/>
  <c r="H5" i="52" s="1"/>
  <c r="I19" i="89" l="1"/>
  <c r="H18" i="89"/>
  <c r="I18" i="89"/>
  <c r="H20" i="89"/>
  <c r="I20" i="89"/>
  <c r="I21" i="89"/>
  <c r="I19" i="100"/>
  <c r="H19" i="100"/>
  <c r="I18" i="100"/>
  <c r="H18" i="100"/>
  <c r="I21" i="100"/>
  <c r="H21" i="100"/>
  <c r="I20" i="100"/>
  <c r="H20" i="100"/>
  <c r="H19" i="89"/>
  <c r="H23" i="89" s="1"/>
  <c r="D9" i="89" s="1"/>
  <c r="I21" i="80"/>
  <c r="I19" i="80"/>
  <c r="I18" i="80"/>
  <c r="H18" i="80"/>
  <c r="H21" i="80"/>
  <c r="H19" i="80"/>
  <c r="I20" i="80"/>
  <c r="H20" i="80"/>
  <c r="H21" i="71"/>
  <c r="I21" i="71"/>
  <c r="I20" i="71"/>
  <c r="H20" i="71"/>
  <c r="H19" i="71"/>
  <c r="I18" i="71"/>
  <c r="H18" i="71"/>
  <c r="H19" i="52"/>
  <c r="H21" i="52"/>
  <c r="H18" i="52"/>
  <c r="H20" i="52"/>
  <c r="I19" i="52"/>
  <c r="I18" i="52"/>
  <c r="I20" i="52"/>
  <c r="I20" i="70"/>
  <c r="I19" i="70"/>
  <c r="H18" i="70"/>
  <c r="I21" i="70"/>
  <c r="H20" i="70"/>
  <c r="I18" i="70"/>
  <c r="H19" i="70"/>
  <c r="H21" i="70"/>
  <c r="D34" i="52"/>
  <c r="S11" i="4"/>
  <c r="R11" i="4"/>
  <c r="Q11" i="4"/>
  <c r="P11" i="4"/>
  <c r="O11" i="4"/>
  <c r="H23" i="80" l="1"/>
  <c r="D9" i="80" s="1"/>
  <c r="H22" i="80"/>
  <c r="D8" i="80" s="1"/>
  <c r="J12" i="4" s="1"/>
  <c r="H22" i="100"/>
  <c r="D8" i="100" s="1"/>
  <c r="H12" i="4" s="1"/>
  <c r="H22" i="89"/>
  <c r="D8" i="89" s="1"/>
  <c r="I12" i="4" s="1"/>
  <c r="H23" i="100"/>
  <c r="D9" i="100" s="1"/>
  <c r="H22" i="71"/>
  <c r="D8" i="71" s="1"/>
  <c r="K12" i="4" s="1"/>
  <c r="H23" i="71"/>
  <c r="D9" i="71" s="1"/>
  <c r="H23" i="52"/>
  <c r="D9" i="52" s="1"/>
  <c r="H22" i="52"/>
  <c r="D8" i="52" s="1"/>
  <c r="M12" i="4" s="1"/>
  <c r="H22" i="70"/>
  <c r="D8" i="70" s="1"/>
  <c r="L12" i="4" s="1"/>
  <c r="H23" i="70"/>
  <c r="D9" i="70" s="1"/>
  <c r="I2" i="34"/>
  <c r="D11" i="100" l="1"/>
  <c r="H14" i="4" s="1"/>
  <c r="D32" i="100"/>
  <c r="D11" i="80"/>
  <c r="J14" i="4" s="1"/>
  <c r="D32" i="80"/>
  <c r="D11" i="89"/>
  <c r="I14" i="4" s="1"/>
  <c r="D32" i="89"/>
  <c r="D11" i="71"/>
  <c r="K14" i="4" s="1"/>
  <c r="D32" i="71"/>
  <c r="D32" i="52"/>
  <c r="D11" i="52"/>
  <c r="M14" i="4" s="1"/>
  <c r="D11" i="70"/>
  <c r="D32" i="70"/>
  <c r="D30" i="51"/>
  <c r="D18" i="51"/>
  <c r="D17" i="51"/>
  <c r="D13" i="51"/>
  <c r="D7" i="51"/>
  <c r="H6" i="51"/>
  <c r="D4" i="51"/>
  <c r="E3" i="51"/>
  <c r="D3" i="51"/>
  <c r="E2" i="51"/>
  <c r="D2" i="51"/>
  <c r="D12" i="100" l="1"/>
  <c r="D15" i="100" s="1"/>
  <c r="D14" i="100"/>
  <c r="H16" i="4" s="1"/>
  <c r="D14" i="89"/>
  <c r="I16" i="4" s="1"/>
  <c r="D12" i="89"/>
  <c r="D15" i="89" s="1"/>
  <c r="D12" i="80"/>
  <c r="D15" i="80" s="1"/>
  <c r="D14" i="80"/>
  <c r="J16" i="4" s="1"/>
  <c r="D12" i="71"/>
  <c r="D15" i="71" s="1"/>
  <c r="D14" i="71"/>
  <c r="K16" i="4" s="1"/>
  <c r="D14" i="70"/>
  <c r="L16" i="4" s="1"/>
  <c r="L14" i="4"/>
  <c r="D14" i="52"/>
  <c r="M16" i="4" s="1"/>
  <c r="D12" i="52"/>
  <c r="D15" i="52" s="1"/>
  <c r="D12" i="70"/>
  <c r="D15" i="70" s="1"/>
  <c r="D19" i="51"/>
  <c r="D31" i="51" s="1"/>
  <c r="H17" i="51"/>
  <c r="H2" i="51"/>
  <c r="H3" i="51" s="1"/>
  <c r="H5" i="51" s="1"/>
  <c r="D33" i="100" l="1"/>
  <c r="D35" i="100" s="1"/>
  <c r="D36" i="100" s="1"/>
  <c r="D20" i="100"/>
  <c r="D21" i="100" s="1"/>
  <c r="H20" i="4" s="1"/>
  <c r="D33" i="80"/>
  <c r="D35" i="80" s="1"/>
  <c r="D36" i="80" s="1"/>
  <c r="D20" i="80"/>
  <c r="D25" i="80" s="1"/>
  <c r="D26" i="80" s="1"/>
  <c r="D27" i="80" s="1"/>
  <c r="D33" i="89"/>
  <c r="D37" i="89" s="1"/>
  <c r="I21" i="4" s="1"/>
  <c r="D20" i="89"/>
  <c r="D25" i="89" s="1"/>
  <c r="D26" i="89" s="1"/>
  <c r="D27" i="89" s="1"/>
  <c r="D33" i="71"/>
  <c r="D37" i="71" s="1"/>
  <c r="K21" i="4" s="1"/>
  <c r="D20" i="71"/>
  <c r="D21" i="71" s="1"/>
  <c r="K20" i="4" s="1"/>
  <c r="D20" i="52"/>
  <c r="D21" i="52" s="1"/>
  <c r="M20" i="4" s="1"/>
  <c r="D33" i="70"/>
  <c r="D35" i="70" s="1"/>
  <c r="D36" i="70" s="1"/>
  <c r="D20" i="70"/>
  <c r="D25" i="70" s="1"/>
  <c r="D26" i="70" s="1"/>
  <c r="D27" i="70" s="1"/>
  <c r="D33" i="52"/>
  <c r="D37" i="52" s="1"/>
  <c r="M21" i="4" s="1"/>
  <c r="D34" i="51"/>
  <c r="D37" i="80" l="1"/>
  <c r="J21" i="4" s="1"/>
  <c r="D21" i="80"/>
  <c r="J20" i="4" s="1"/>
  <c r="D37" i="100"/>
  <c r="H21" i="4" s="1"/>
  <c r="D25" i="100"/>
  <c r="D26" i="100" s="1"/>
  <c r="D27" i="100" s="1"/>
  <c r="D38" i="89"/>
  <c r="I22" i="4" s="1"/>
  <c r="D35" i="89"/>
  <c r="D36" i="89" s="1"/>
  <c r="D21" i="89"/>
  <c r="I20" i="4" s="1"/>
  <c r="D35" i="71"/>
  <c r="D36" i="71" s="1"/>
  <c r="D38" i="71"/>
  <c r="K22" i="4" s="1"/>
  <c r="D25" i="71"/>
  <c r="D26" i="71" s="1"/>
  <c r="D27" i="71" s="1"/>
  <c r="D25" i="52"/>
  <c r="D26" i="52" s="1"/>
  <c r="D27" i="52" s="1"/>
  <c r="D37" i="70"/>
  <c r="L21" i="4" s="1"/>
  <c r="D21" i="70"/>
  <c r="L20" i="4" s="1"/>
  <c r="D35" i="52"/>
  <c r="D36" i="52" s="1"/>
  <c r="D38" i="52"/>
  <c r="M22" i="4" s="1"/>
  <c r="H21" i="51"/>
  <c r="H19" i="51"/>
  <c r="I20" i="51"/>
  <c r="I18" i="51"/>
  <c r="I21" i="51"/>
  <c r="I19" i="51"/>
  <c r="H20" i="51"/>
  <c r="H18" i="51"/>
  <c r="H6" i="34"/>
  <c r="I2" i="26"/>
  <c r="D38" i="80" l="1"/>
  <c r="J22" i="4" s="1"/>
  <c r="D38" i="100"/>
  <c r="H22" i="4" s="1"/>
  <c r="D38" i="70"/>
  <c r="L22" i="4" s="1"/>
  <c r="H22" i="51"/>
  <c r="D8" i="51" s="1"/>
  <c r="N12" i="4" s="1"/>
  <c r="H23" i="51"/>
  <c r="D9" i="51" s="1"/>
  <c r="I2" i="11"/>
  <c r="I2" i="20"/>
  <c r="I2" i="15"/>
  <c r="D11" i="51" l="1"/>
  <c r="D12" i="51" s="1"/>
  <c r="D15" i="51" s="1"/>
  <c r="D32" i="51"/>
  <c r="D30" i="34"/>
  <c r="D18" i="34"/>
  <c r="D17" i="34"/>
  <c r="H17" i="34" s="1"/>
  <c r="D13" i="34"/>
  <c r="D7" i="34"/>
  <c r="D4" i="34"/>
  <c r="E3" i="34"/>
  <c r="D3" i="34"/>
  <c r="E2" i="34"/>
  <c r="D2" i="34"/>
  <c r="D14" i="51" l="1"/>
  <c r="N16" i="4" s="1"/>
  <c r="N14" i="4"/>
  <c r="H2" i="34"/>
  <c r="H3" i="34" s="1"/>
  <c r="H5" i="34" s="1"/>
  <c r="D19" i="34"/>
  <c r="D31" i="34" s="1"/>
  <c r="D33" i="51" l="1"/>
  <c r="D37" i="51" s="1"/>
  <c r="N21" i="4" s="1"/>
  <c r="D20" i="51"/>
  <c r="D21" i="51" s="1"/>
  <c r="N20" i="4" s="1"/>
  <c r="D34" i="34"/>
  <c r="H18" i="34"/>
  <c r="P18" i="25"/>
  <c r="O18" i="25"/>
  <c r="N18" i="25"/>
  <c r="M18" i="25"/>
  <c r="L18" i="25"/>
  <c r="P17" i="25"/>
  <c r="O17" i="25"/>
  <c r="N17" i="25"/>
  <c r="M17" i="25"/>
  <c r="L17" i="25"/>
  <c r="P16" i="25"/>
  <c r="O16" i="25"/>
  <c r="N16" i="25"/>
  <c r="M16" i="25"/>
  <c r="L16" i="25"/>
  <c r="P15" i="25"/>
  <c r="O15" i="25"/>
  <c r="N15" i="25"/>
  <c r="M15" i="25"/>
  <c r="L15" i="25"/>
  <c r="P14" i="25"/>
  <c r="O14" i="25"/>
  <c r="N14" i="25"/>
  <c r="M14" i="25"/>
  <c r="L14" i="25"/>
  <c r="P13" i="25"/>
  <c r="O13" i="25"/>
  <c r="N13" i="25"/>
  <c r="M13" i="25"/>
  <c r="L13" i="25"/>
  <c r="P12" i="25"/>
  <c r="O12" i="25"/>
  <c r="N12" i="25"/>
  <c r="M12" i="25"/>
  <c r="L12" i="25"/>
  <c r="P11" i="25"/>
  <c r="O11" i="25"/>
  <c r="N11" i="25"/>
  <c r="M11" i="25"/>
  <c r="L11" i="25"/>
  <c r="P10" i="25"/>
  <c r="O10" i="25"/>
  <c r="N10" i="25"/>
  <c r="M10" i="25"/>
  <c r="L10" i="25"/>
  <c r="P9" i="25"/>
  <c r="O9" i="25"/>
  <c r="N9" i="25"/>
  <c r="M9" i="25"/>
  <c r="L9" i="25"/>
  <c r="P8" i="25"/>
  <c r="O8" i="25"/>
  <c r="N8" i="25"/>
  <c r="M8" i="25"/>
  <c r="L8" i="25"/>
  <c r="P7" i="25"/>
  <c r="O7" i="25"/>
  <c r="N7" i="25"/>
  <c r="M7" i="25"/>
  <c r="L7" i="25"/>
  <c r="P6" i="25"/>
  <c r="O6" i="25"/>
  <c r="N6" i="25"/>
  <c r="M6" i="25"/>
  <c r="L6" i="25"/>
  <c r="P5" i="25"/>
  <c r="O5" i="25"/>
  <c r="N5" i="25"/>
  <c r="M5" i="25"/>
  <c r="L5" i="25"/>
  <c r="P4" i="25"/>
  <c r="O4" i="25"/>
  <c r="N4" i="25"/>
  <c r="M4" i="25"/>
  <c r="L4" i="25"/>
  <c r="D38" i="51" l="1"/>
  <c r="N22" i="4" s="1"/>
  <c r="D25" i="51"/>
  <c r="D26" i="51" s="1"/>
  <c r="D27" i="51" s="1"/>
  <c r="D35" i="51"/>
  <c r="D36" i="51" s="1"/>
  <c r="H20" i="34"/>
  <c r="I18" i="34"/>
  <c r="I21" i="34"/>
  <c r="I19" i="34"/>
  <c r="I20" i="34"/>
  <c r="H19" i="34"/>
  <c r="H21" i="34"/>
  <c r="P19" i="24"/>
  <c r="O19" i="24"/>
  <c r="N19" i="24"/>
  <c r="M19" i="24"/>
  <c r="L19" i="24"/>
  <c r="P18" i="24"/>
  <c r="O18" i="24"/>
  <c r="N18" i="24"/>
  <c r="M18" i="24"/>
  <c r="L18" i="24"/>
  <c r="P17" i="24"/>
  <c r="O17" i="24"/>
  <c r="N17" i="24"/>
  <c r="M17" i="24"/>
  <c r="L17" i="24"/>
  <c r="P16" i="24"/>
  <c r="O16" i="24"/>
  <c r="N16" i="24"/>
  <c r="M16" i="24"/>
  <c r="L16" i="24"/>
  <c r="P15" i="24"/>
  <c r="O15" i="24"/>
  <c r="N15" i="24"/>
  <c r="M15" i="24"/>
  <c r="L15" i="24"/>
  <c r="P14" i="24"/>
  <c r="O14" i="24"/>
  <c r="N14" i="24"/>
  <c r="M14" i="24"/>
  <c r="L14" i="24"/>
  <c r="P13" i="24"/>
  <c r="O13" i="24"/>
  <c r="N13" i="24"/>
  <c r="M13" i="24"/>
  <c r="L13" i="24"/>
  <c r="P12" i="24"/>
  <c r="O12" i="24"/>
  <c r="N12" i="24"/>
  <c r="M12" i="24"/>
  <c r="L12" i="24"/>
  <c r="P11" i="24"/>
  <c r="O11" i="24"/>
  <c r="N11" i="24"/>
  <c r="M11" i="24"/>
  <c r="L11" i="24"/>
  <c r="P10" i="24"/>
  <c r="O10" i="24"/>
  <c r="N10" i="24"/>
  <c r="M10" i="24"/>
  <c r="L10" i="24"/>
  <c r="P9" i="24"/>
  <c r="O9" i="24"/>
  <c r="N9" i="24"/>
  <c r="M9" i="24"/>
  <c r="L9" i="24"/>
  <c r="P8" i="24"/>
  <c r="O8" i="24"/>
  <c r="N8" i="24"/>
  <c r="M8" i="24"/>
  <c r="L8" i="24"/>
  <c r="P7" i="24"/>
  <c r="O7" i="24"/>
  <c r="N7" i="24"/>
  <c r="M7" i="24"/>
  <c r="L7" i="24"/>
  <c r="P6" i="24"/>
  <c r="O6" i="24"/>
  <c r="N6" i="24"/>
  <c r="M6" i="24"/>
  <c r="L6" i="24"/>
  <c r="P5" i="24"/>
  <c r="O5" i="24"/>
  <c r="N5" i="24"/>
  <c r="M5" i="24"/>
  <c r="L5" i="24"/>
  <c r="P4" i="24"/>
  <c r="O4" i="24"/>
  <c r="N4" i="24"/>
  <c r="M4" i="24"/>
  <c r="L4" i="24"/>
  <c r="H23" i="34" l="1"/>
  <c r="D9" i="34" s="1"/>
  <c r="H22" i="34"/>
  <c r="D8" i="34" s="1"/>
  <c r="D11" i="34" s="1"/>
  <c r="D31" i="26"/>
  <c r="D19" i="26"/>
  <c r="D18" i="26"/>
  <c r="D14" i="26"/>
  <c r="D7" i="26"/>
  <c r="D4" i="26"/>
  <c r="E3" i="26"/>
  <c r="D3" i="26"/>
  <c r="E2" i="26"/>
  <c r="D2" i="26"/>
  <c r="O14" i="4" l="1"/>
  <c r="O12" i="4"/>
  <c r="D32" i="34"/>
  <c r="H2" i="26"/>
  <c r="H3" i="26" s="1"/>
  <c r="H4" i="26" s="1"/>
  <c r="D20" i="26"/>
  <c r="D32" i="26" s="1"/>
  <c r="I18" i="26"/>
  <c r="H18" i="26"/>
  <c r="H19" i="26" s="1"/>
  <c r="D12" i="34" l="1"/>
  <c r="D15" i="34" s="1"/>
  <c r="D14" i="34"/>
  <c r="O16" i="4" s="1"/>
  <c r="I19" i="26"/>
  <c r="H21" i="26" s="1"/>
  <c r="D8" i="26" s="1"/>
  <c r="P12" i="4" s="1"/>
  <c r="D35" i="26"/>
  <c r="D5" i="22"/>
  <c r="D6" i="22" s="1"/>
  <c r="D7" i="22" s="1"/>
  <c r="D8" i="22" s="1"/>
  <c r="D9" i="22" s="1"/>
  <c r="D10" i="22" s="1"/>
  <c r="D11" i="22" s="1"/>
  <c r="D12" i="22" s="1"/>
  <c r="D13" i="22" s="1"/>
  <c r="D14" i="22" s="1"/>
  <c r="D15" i="22" s="1"/>
  <c r="D16" i="22" s="1"/>
  <c r="D17" i="22" s="1"/>
  <c r="D18" i="22" s="1"/>
  <c r="D19" i="22" s="1"/>
  <c r="D20" i="22" s="1"/>
  <c r="D21" i="22" s="1"/>
  <c r="D22" i="22" s="1"/>
  <c r="D23" i="22" s="1"/>
  <c r="D24" i="22" s="1"/>
  <c r="D25" i="22" s="1"/>
  <c r="D26" i="22" s="1"/>
  <c r="D27" i="22" s="1"/>
  <c r="D28" i="22" s="1"/>
  <c r="D29" i="22" s="1"/>
  <c r="D30" i="22" s="1"/>
  <c r="D31" i="22" s="1"/>
  <c r="D32" i="22" s="1"/>
  <c r="D33" i="22" s="1"/>
  <c r="D34" i="22" s="1"/>
  <c r="D35" i="22" s="1"/>
  <c r="D36" i="22" s="1"/>
  <c r="D37" i="22" s="1"/>
  <c r="D38" i="22" s="1"/>
  <c r="D39" i="22" s="1"/>
  <c r="D40" i="22" s="1"/>
  <c r="D41" i="22" s="1"/>
  <c r="D42" i="22" s="1"/>
  <c r="D43" i="22" s="1"/>
  <c r="D5" i="21"/>
  <c r="D6" i="21" s="1"/>
  <c r="D7" i="21" s="1"/>
  <c r="D8" i="21" s="1"/>
  <c r="D9" i="21" s="1"/>
  <c r="D10" i="21" s="1"/>
  <c r="D11" i="21" s="1"/>
  <c r="D12" i="21" s="1"/>
  <c r="D13" i="21" s="1"/>
  <c r="D14" i="21" s="1"/>
  <c r="D15" i="21" s="1"/>
  <c r="D16" i="21" s="1"/>
  <c r="D17" i="21" s="1"/>
  <c r="D18" i="21" s="1"/>
  <c r="D19" i="21" s="1"/>
  <c r="D20" i="21" s="1"/>
  <c r="D21" i="21" s="1"/>
  <c r="D22" i="21" s="1"/>
  <c r="D23" i="21" s="1"/>
  <c r="D24" i="21" s="1"/>
  <c r="D25" i="21" s="1"/>
  <c r="D26" i="21" s="1"/>
  <c r="D27" i="21" s="1"/>
  <c r="D28" i="21" s="1"/>
  <c r="D29" i="21" s="1"/>
  <c r="D30" i="21" s="1"/>
  <c r="D31" i="21" s="1"/>
  <c r="D31" i="20"/>
  <c r="D19" i="20"/>
  <c r="D18" i="20"/>
  <c r="D14" i="20"/>
  <c r="D7" i="20"/>
  <c r="D4" i="20"/>
  <c r="E3" i="20"/>
  <c r="D3" i="20"/>
  <c r="E2" i="20"/>
  <c r="D2" i="20"/>
  <c r="D20" i="34" l="1"/>
  <c r="D21" i="34" s="1"/>
  <c r="O20" i="4" s="1"/>
  <c r="D33" i="34"/>
  <c r="D35" i="34" s="1"/>
  <c r="D36" i="34" s="1"/>
  <c r="D9" i="26"/>
  <c r="D10" i="26" s="1"/>
  <c r="D33" i="26" s="1"/>
  <c r="D12" i="26"/>
  <c r="P14" i="4" s="1"/>
  <c r="H2" i="20"/>
  <c r="H3" i="20" s="1"/>
  <c r="H4" i="20" s="1"/>
  <c r="D20" i="20"/>
  <c r="D32" i="20" s="1"/>
  <c r="I18" i="20"/>
  <c r="H18" i="20"/>
  <c r="D37" i="34" l="1"/>
  <c r="D25" i="34"/>
  <c r="D26" i="34" s="1"/>
  <c r="D27" i="34" s="1"/>
  <c r="D15" i="26"/>
  <c r="P16" i="4" s="1"/>
  <c r="D13" i="26"/>
  <c r="D16" i="26" s="1"/>
  <c r="D35" i="20"/>
  <c r="B4" i="19"/>
  <c r="B2" i="19"/>
  <c r="A9" i="19"/>
  <c r="D38" i="34" l="1"/>
  <c r="O22" i="4" s="1"/>
  <c r="O21" i="4"/>
  <c r="D21" i="26"/>
  <c r="D22" i="26" s="1"/>
  <c r="P20" i="4" s="1"/>
  <c r="D34" i="26"/>
  <c r="D36" i="26" s="1"/>
  <c r="D37" i="26" s="1"/>
  <c r="F8" i="19"/>
  <c r="L9" i="19"/>
  <c r="M9" i="19" s="1"/>
  <c r="N9" i="19" s="1"/>
  <c r="L8" i="19"/>
  <c r="A10" i="19"/>
  <c r="A11" i="19" s="1"/>
  <c r="F11" i="19" s="1"/>
  <c r="G11" i="19" s="1"/>
  <c r="H11" i="19" s="1"/>
  <c r="F9" i="19"/>
  <c r="G9" i="19" s="1"/>
  <c r="H9" i="19" s="1"/>
  <c r="I9" i="19"/>
  <c r="I8" i="19"/>
  <c r="C9" i="19"/>
  <c r="D9" i="19" s="1"/>
  <c r="C8" i="19"/>
  <c r="D8" i="19" s="1"/>
  <c r="H18" i="18"/>
  <c r="G18" i="18"/>
  <c r="E18" i="18"/>
  <c r="D18" i="18"/>
  <c r="H17" i="18"/>
  <c r="G17" i="18"/>
  <c r="E17" i="18"/>
  <c r="D17" i="18"/>
  <c r="H16" i="18"/>
  <c r="G16" i="18"/>
  <c r="E16" i="18"/>
  <c r="D16" i="18"/>
  <c r="H15" i="18"/>
  <c r="G15" i="18"/>
  <c r="E15" i="18"/>
  <c r="D15" i="18"/>
  <c r="H14" i="18"/>
  <c r="G14" i="18"/>
  <c r="E14" i="18"/>
  <c r="D14" i="18"/>
  <c r="H13" i="18"/>
  <c r="G13" i="18"/>
  <c r="E13" i="18"/>
  <c r="D13" i="18"/>
  <c r="H12" i="18"/>
  <c r="G12" i="18"/>
  <c r="E12" i="18"/>
  <c r="D12" i="18"/>
  <c r="H11" i="18"/>
  <c r="G11" i="18"/>
  <c r="E11" i="18"/>
  <c r="F11" i="18" s="1"/>
  <c r="D11" i="18"/>
  <c r="H10" i="18"/>
  <c r="G10" i="18"/>
  <c r="E10" i="18"/>
  <c r="D10" i="18"/>
  <c r="H9" i="18"/>
  <c r="G9" i="18"/>
  <c r="E9" i="18"/>
  <c r="D9" i="18"/>
  <c r="H8" i="18"/>
  <c r="G8" i="18"/>
  <c r="E8" i="18"/>
  <c r="F8" i="18" s="1"/>
  <c r="D8" i="18"/>
  <c r="H7" i="18"/>
  <c r="G7" i="18"/>
  <c r="F7" i="18"/>
  <c r="E7" i="18"/>
  <c r="D7" i="18"/>
  <c r="C1" i="18"/>
  <c r="B1" i="18"/>
  <c r="F12" i="18" l="1"/>
  <c r="F13" i="18"/>
  <c r="F15" i="18"/>
  <c r="C10" i="19"/>
  <c r="D10" i="19" s="1"/>
  <c r="F9" i="18"/>
  <c r="F16" i="18"/>
  <c r="F17" i="18"/>
  <c r="F10" i="18"/>
  <c r="L10" i="19"/>
  <c r="M10" i="19" s="1"/>
  <c r="N10" i="19" s="1"/>
  <c r="F14" i="18"/>
  <c r="F18" i="18"/>
  <c r="L11" i="19"/>
  <c r="M11" i="19" s="1"/>
  <c r="N11" i="19" s="1"/>
  <c r="D26" i="26"/>
  <c r="D27" i="26" s="1"/>
  <c r="D28" i="26" s="1"/>
  <c r="D38" i="26"/>
  <c r="P21" i="4" s="1"/>
  <c r="M8" i="19"/>
  <c r="N8" i="19" s="1"/>
  <c r="I10" i="19"/>
  <c r="J10" i="19" s="1"/>
  <c r="K10" i="19" s="1"/>
  <c r="I11" i="19"/>
  <c r="F10" i="19"/>
  <c r="G10" i="19" s="1"/>
  <c r="H10" i="19" s="1"/>
  <c r="E9" i="19"/>
  <c r="E10" i="19"/>
  <c r="E8" i="19"/>
  <c r="A12" i="19"/>
  <c r="L12" i="19" s="1"/>
  <c r="M12" i="19" s="1"/>
  <c r="N12" i="19" s="1"/>
  <c r="C11" i="19"/>
  <c r="D11" i="19" s="1"/>
  <c r="C2" i="18"/>
  <c r="C3" i="18" s="1"/>
  <c r="A3" i="18" s="1"/>
  <c r="B2" i="18"/>
  <c r="B3" i="18" s="1"/>
  <c r="D39" i="26" l="1"/>
  <c r="P22" i="4" s="1"/>
  <c r="F12" i="19"/>
  <c r="G12" i="19" s="1"/>
  <c r="H12" i="19" s="1"/>
  <c r="I12" i="19"/>
  <c r="J9" i="19"/>
  <c r="K9" i="19" s="1"/>
  <c r="J8" i="19"/>
  <c r="K8" i="19" s="1"/>
  <c r="G8" i="19"/>
  <c r="H8" i="19" s="1"/>
  <c r="E11" i="19"/>
  <c r="A13" i="19"/>
  <c r="L13" i="19" s="1"/>
  <c r="M13" i="19" s="1"/>
  <c r="N13" i="19" s="1"/>
  <c r="C12" i="19"/>
  <c r="D12" i="19" s="1"/>
  <c r="D5" i="17"/>
  <c r="D6" i="17" s="1"/>
  <c r="D7" i="17" s="1"/>
  <c r="D8" i="17" s="1"/>
  <c r="D9" i="17" s="1"/>
  <c r="D10" i="17" s="1"/>
  <c r="D11" i="17" s="1"/>
  <c r="D12" i="17" s="1"/>
  <c r="D13" i="17" s="1"/>
  <c r="D14" i="17" s="1"/>
  <c r="D15" i="17" s="1"/>
  <c r="D16" i="17" s="1"/>
  <c r="D17" i="17" s="1"/>
  <c r="D18" i="17" s="1"/>
  <c r="D19" i="17" s="1"/>
  <c r="D20" i="17" s="1"/>
  <c r="D21" i="17" s="1"/>
  <c r="D22" i="17" s="1"/>
  <c r="D23" i="17" s="1"/>
  <c r="D24" i="17" s="1"/>
  <c r="D25" i="17" s="1"/>
  <c r="D26" i="17" s="1"/>
  <c r="D27" i="17" s="1"/>
  <c r="D28" i="17" s="1"/>
  <c r="D29" i="17" s="1"/>
  <c r="D30" i="17" s="1"/>
  <c r="D31" i="17" s="1"/>
  <c r="D32" i="17" s="1"/>
  <c r="D33" i="17" s="1"/>
  <c r="D34" i="17" s="1"/>
  <c r="D35" i="17" s="1"/>
  <c r="D36" i="17" s="1"/>
  <c r="D5" i="16"/>
  <c r="D6" i="16" s="1"/>
  <c r="D7" i="16" s="1"/>
  <c r="D8" i="16" s="1"/>
  <c r="D9" i="16" s="1"/>
  <c r="D10" i="16" s="1"/>
  <c r="D11" i="16" s="1"/>
  <c r="D12" i="16" s="1"/>
  <c r="D13" i="16" s="1"/>
  <c r="D14" i="16" s="1"/>
  <c r="D15" i="16" s="1"/>
  <c r="D16" i="16" s="1"/>
  <c r="D17" i="16" s="1"/>
  <c r="D18" i="16" s="1"/>
  <c r="D19" i="16" s="1"/>
  <c r="D20" i="16" s="1"/>
  <c r="D21" i="16" s="1"/>
  <c r="D22" i="16" s="1"/>
  <c r="D23" i="16" s="1"/>
  <c r="D24" i="16" s="1"/>
  <c r="D25" i="16" s="1"/>
  <c r="D26" i="16" s="1"/>
  <c r="D27" i="16" s="1"/>
  <c r="D28" i="16" s="1"/>
  <c r="D29" i="16" s="1"/>
  <c r="D30" i="16" s="1"/>
  <c r="D31" i="15"/>
  <c r="D19" i="15"/>
  <c r="D18" i="15"/>
  <c r="H18" i="15" s="1"/>
  <c r="D14" i="15"/>
  <c r="D7" i="15"/>
  <c r="D4" i="15"/>
  <c r="E3" i="15"/>
  <c r="D3" i="15"/>
  <c r="E2" i="15"/>
  <c r="D2" i="15"/>
  <c r="H19" i="20" l="1"/>
  <c r="I19" i="20"/>
  <c r="F13" i="19"/>
  <c r="G13" i="19" s="1"/>
  <c r="H13" i="19" s="1"/>
  <c r="I13" i="19"/>
  <c r="J11" i="19"/>
  <c r="K11" i="19" s="1"/>
  <c r="E12" i="19"/>
  <c r="A14" i="19"/>
  <c r="L14" i="19" s="1"/>
  <c r="M14" i="19" s="1"/>
  <c r="N14" i="19" s="1"/>
  <c r="C13" i="19"/>
  <c r="D13" i="19" s="1"/>
  <c r="H2" i="15"/>
  <c r="H3" i="15" s="1"/>
  <c r="H4" i="15" s="1"/>
  <c r="D20" i="15"/>
  <c r="D32" i="15" s="1"/>
  <c r="I18" i="15"/>
  <c r="H21" i="20" l="1"/>
  <c r="D8" i="20" s="1"/>
  <c r="F14" i="19"/>
  <c r="G14" i="19" s="1"/>
  <c r="H14" i="19" s="1"/>
  <c r="I14" i="19"/>
  <c r="J12" i="19"/>
  <c r="K12" i="19" s="1"/>
  <c r="E13" i="19"/>
  <c r="A15" i="19"/>
  <c r="L15" i="19" s="1"/>
  <c r="M15" i="19" s="1"/>
  <c r="N15" i="19" s="1"/>
  <c r="C14" i="19"/>
  <c r="D14" i="19" s="1"/>
  <c r="D35" i="15"/>
  <c r="D5" i="14"/>
  <c r="D6" i="14" s="1"/>
  <c r="D7" i="14" s="1"/>
  <c r="D8" i="14" s="1"/>
  <c r="D9" i="14" s="1"/>
  <c r="D10" i="14" s="1"/>
  <c r="D11" i="14" s="1"/>
  <c r="D12" i="14" s="1"/>
  <c r="D13" i="14" s="1"/>
  <c r="D14" i="14" s="1"/>
  <c r="D15" i="14" s="1"/>
  <c r="D16" i="14" s="1"/>
  <c r="D17" i="14" s="1"/>
  <c r="D18" i="14" s="1"/>
  <c r="D19" i="14" s="1"/>
  <c r="D20" i="14" s="1"/>
  <c r="D21" i="14" s="1"/>
  <c r="D22" i="14" s="1"/>
  <c r="D23" i="14" s="1"/>
  <c r="D24" i="14" s="1"/>
  <c r="D25" i="14" s="1"/>
  <c r="D26" i="14" s="1"/>
  <c r="D27" i="14" s="1"/>
  <c r="D28" i="14" s="1"/>
  <c r="D29" i="14" s="1"/>
  <c r="D30" i="14" s="1"/>
  <c r="D31" i="14" s="1"/>
  <c r="D32" i="14" s="1"/>
  <c r="D33" i="14" s="1"/>
  <c r="D34" i="14" s="1"/>
  <c r="D35" i="14" s="1"/>
  <c r="D36" i="14" s="1"/>
  <c r="D37" i="14" s="1"/>
  <c r="D38" i="14" s="1"/>
  <c r="D39" i="14" s="1"/>
  <c r="D40" i="14" s="1"/>
  <c r="D41" i="14" s="1"/>
  <c r="D42" i="14" s="1"/>
  <c r="D43" i="14" s="1"/>
  <c r="D44" i="14" s="1"/>
  <c r="D45" i="14" s="1"/>
  <c r="D46" i="14" s="1"/>
  <c r="D47" i="14" s="1"/>
  <c r="D48" i="14" s="1"/>
  <c r="D49" i="14" s="1"/>
  <c r="D50" i="14" s="1"/>
  <c r="D51" i="14" s="1"/>
  <c r="D52" i="14" s="1"/>
  <c r="D53" i="14" s="1"/>
  <c r="D54" i="14" s="1"/>
  <c r="D55" i="14" s="1"/>
  <c r="D56" i="14" s="1"/>
  <c r="D57" i="14" s="1"/>
  <c r="D58" i="14" s="1"/>
  <c r="D59" i="14" s="1"/>
  <c r="D60" i="14" s="1"/>
  <c r="D61" i="14" s="1"/>
  <c r="D62" i="14" s="1"/>
  <c r="D63" i="14" s="1"/>
  <c r="D64" i="14" s="1"/>
  <c r="D65" i="14" s="1"/>
  <c r="D66" i="14" s="1"/>
  <c r="D67" i="14" s="1"/>
  <c r="D68" i="14" s="1"/>
  <c r="D69" i="14" s="1"/>
  <c r="D70" i="14" s="1"/>
  <c r="D71" i="14" s="1"/>
  <c r="D72" i="14" s="1"/>
  <c r="D73" i="14" s="1"/>
  <c r="D74" i="14" s="1"/>
  <c r="D75" i="14" s="1"/>
  <c r="D76" i="14" s="1"/>
  <c r="D77" i="14" s="1"/>
  <c r="D78" i="14" s="1"/>
  <c r="D79" i="14" s="1"/>
  <c r="D80" i="14" s="1"/>
  <c r="D81" i="14" s="1"/>
  <c r="D82" i="14" s="1"/>
  <c r="D83" i="14" s="1"/>
  <c r="D84" i="14" s="1"/>
  <c r="D85" i="14" s="1"/>
  <c r="D86" i="14" s="1"/>
  <c r="D87" i="14" s="1"/>
  <c r="D88" i="14" s="1"/>
  <c r="D89" i="14" s="1"/>
  <c r="D90" i="14" s="1"/>
  <c r="D91" i="14" s="1"/>
  <c r="D92" i="14" s="1"/>
  <c r="D93" i="14" s="1"/>
  <c r="D94" i="14" s="1"/>
  <c r="D95" i="14" s="1"/>
  <c r="D96" i="14" s="1"/>
  <c r="D97" i="14" s="1"/>
  <c r="D98" i="14" s="1"/>
  <c r="D99" i="14" s="1"/>
  <c r="D5" i="13"/>
  <c r="D6" i="13" s="1"/>
  <c r="D7" i="13" s="1"/>
  <c r="D8" i="13" s="1"/>
  <c r="D9" i="13" s="1"/>
  <c r="D10" i="13" s="1"/>
  <c r="D11" i="13" s="1"/>
  <c r="D12" i="13" s="1"/>
  <c r="D13" i="13" s="1"/>
  <c r="D14" i="13" s="1"/>
  <c r="D15" i="13" s="1"/>
  <c r="D16" i="13" s="1"/>
  <c r="D17" i="13" s="1"/>
  <c r="D18" i="13" s="1"/>
  <c r="D19" i="13" s="1"/>
  <c r="D20" i="13" s="1"/>
  <c r="D21" i="13" s="1"/>
  <c r="D22" i="13" s="1"/>
  <c r="D23" i="13" s="1"/>
  <c r="D24" i="13" s="1"/>
  <c r="D25" i="13" s="1"/>
  <c r="D26" i="13" s="1"/>
  <c r="D27" i="13" s="1"/>
  <c r="D28" i="13" s="1"/>
  <c r="D29" i="13" s="1"/>
  <c r="D30" i="13" s="1"/>
  <c r="D31" i="13" s="1"/>
  <c r="D32" i="13" s="1"/>
  <c r="D33" i="13" s="1"/>
  <c r="D34" i="13" s="1"/>
  <c r="D35" i="13" s="1"/>
  <c r="D36" i="13" s="1"/>
  <c r="D37" i="13" s="1"/>
  <c r="D38" i="13" s="1"/>
  <c r="D39" i="13" s="1"/>
  <c r="D40" i="13" s="1"/>
  <c r="D41" i="13" s="1"/>
  <c r="D42" i="13" s="1"/>
  <c r="D43" i="13" s="1"/>
  <c r="D44" i="13" s="1"/>
  <c r="D45" i="13" s="1"/>
  <c r="D46" i="13" s="1"/>
  <c r="D47" i="13" s="1"/>
  <c r="D48" i="13" s="1"/>
  <c r="D49" i="13" s="1"/>
  <c r="D50" i="13" s="1"/>
  <c r="D51" i="13" s="1"/>
  <c r="D52" i="13" s="1"/>
  <c r="D53" i="13" s="1"/>
  <c r="D54" i="13" s="1"/>
  <c r="D55" i="13" s="1"/>
  <c r="D56" i="13" s="1"/>
  <c r="D57" i="13" s="1"/>
  <c r="D58" i="13" s="1"/>
  <c r="D59" i="13" s="1"/>
  <c r="D60" i="13" s="1"/>
  <c r="D61" i="13" s="1"/>
  <c r="D62" i="13" s="1"/>
  <c r="D63" i="13" s="1"/>
  <c r="D64" i="13" s="1"/>
  <c r="D65" i="13" s="1"/>
  <c r="D66" i="13" s="1"/>
  <c r="D67" i="13" s="1"/>
  <c r="D68" i="13" s="1"/>
  <c r="D69" i="13" s="1"/>
  <c r="D70" i="13" s="1"/>
  <c r="D71" i="13" s="1"/>
  <c r="D72" i="13" s="1"/>
  <c r="D73" i="13" s="1"/>
  <c r="D74" i="13" s="1"/>
  <c r="D75" i="13" s="1"/>
  <c r="D76" i="13" s="1"/>
  <c r="D77" i="13" s="1"/>
  <c r="D78" i="13" s="1"/>
  <c r="D79" i="13" s="1"/>
  <c r="D80" i="13" s="1"/>
  <c r="D81" i="13" s="1"/>
  <c r="D82" i="13" s="1"/>
  <c r="D83" i="13" s="1"/>
  <c r="D84" i="13" s="1"/>
  <c r="D85" i="13" s="1"/>
  <c r="D86" i="13" s="1"/>
  <c r="D87" i="13" s="1"/>
  <c r="D88" i="13" s="1"/>
  <c r="D89" i="13" s="1"/>
  <c r="D90" i="13" s="1"/>
  <c r="D91" i="13" s="1"/>
  <c r="D92" i="13" s="1"/>
  <c r="D93" i="13" s="1"/>
  <c r="D94" i="13" s="1"/>
  <c r="D95" i="13" s="1"/>
  <c r="D96" i="13" s="1"/>
  <c r="D97" i="13" s="1"/>
  <c r="D98" i="13" s="1"/>
  <c r="D99" i="13" s="1"/>
  <c r="D100" i="13" s="1"/>
  <c r="D101" i="13" s="1"/>
  <c r="D9" i="20" l="1"/>
  <c r="D10" i="20" s="1"/>
  <c r="D33" i="20" s="1"/>
  <c r="R12" i="4"/>
  <c r="D12" i="20"/>
  <c r="R14" i="4" s="1"/>
  <c r="F15" i="19"/>
  <c r="G15" i="19" s="1"/>
  <c r="H15" i="19" s="1"/>
  <c r="I15" i="19"/>
  <c r="J13" i="19"/>
  <c r="K13" i="19" s="1"/>
  <c r="E14" i="19"/>
  <c r="A16" i="19"/>
  <c r="L16" i="19" s="1"/>
  <c r="M16" i="19" s="1"/>
  <c r="N16" i="19" s="1"/>
  <c r="C15" i="19"/>
  <c r="D15" i="19" s="1"/>
  <c r="D7" i="2"/>
  <c r="D7" i="11"/>
  <c r="D7" i="9"/>
  <c r="D13" i="20" l="1"/>
  <c r="D16" i="20" s="1"/>
  <c r="D15" i="20"/>
  <c r="R16" i="4" s="1"/>
  <c r="F16" i="19"/>
  <c r="G16" i="19" s="1"/>
  <c r="H16" i="19" s="1"/>
  <c r="I16" i="19"/>
  <c r="J14" i="19"/>
  <c r="K14" i="19" s="1"/>
  <c r="E15" i="19"/>
  <c r="A17" i="19"/>
  <c r="L17" i="19" s="1"/>
  <c r="M17" i="19" s="1"/>
  <c r="N17" i="19" s="1"/>
  <c r="C16" i="19"/>
  <c r="D31" i="11"/>
  <c r="D19" i="11"/>
  <c r="D18" i="11"/>
  <c r="I18" i="11" s="1"/>
  <c r="D14" i="11"/>
  <c r="D4" i="11"/>
  <c r="E3" i="11"/>
  <c r="D3" i="11"/>
  <c r="E2" i="11"/>
  <c r="D34" i="20" l="1"/>
  <c r="D36" i="20" s="1"/>
  <c r="D37" i="20" s="1"/>
  <c r="D21" i="20"/>
  <c r="D26" i="20" s="1"/>
  <c r="D27" i="20" s="1"/>
  <c r="D28" i="20" s="1"/>
  <c r="F17" i="19"/>
  <c r="G17" i="19" s="1"/>
  <c r="H17" i="19" s="1"/>
  <c r="I17" i="19"/>
  <c r="J15" i="19"/>
  <c r="K15" i="19" s="1"/>
  <c r="D16" i="19"/>
  <c r="A18" i="19"/>
  <c r="L18" i="19" s="1"/>
  <c r="M18" i="19" s="1"/>
  <c r="N18" i="19" s="1"/>
  <c r="C17" i="19"/>
  <c r="D17" i="19" s="1"/>
  <c r="H19" i="15"/>
  <c r="I19" i="15"/>
  <c r="H18" i="11"/>
  <c r="D20" i="11"/>
  <c r="D32" i="11" s="1"/>
  <c r="B12" i="10"/>
  <c r="B7" i="10"/>
  <c r="B9" i="10" s="1"/>
  <c r="D38" i="20" l="1"/>
  <c r="D39" i="20" s="1"/>
  <c r="R22" i="4" s="1"/>
  <c r="D22" i="20"/>
  <c r="R20" i="4" s="1"/>
  <c r="E16" i="19"/>
  <c r="F18" i="19"/>
  <c r="G18" i="19" s="1"/>
  <c r="H18" i="19" s="1"/>
  <c r="I18" i="19"/>
  <c r="J16" i="19"/>
  <c r="K16" i="19" s="1"/>
  <c r="E17" i="19"/>
  <c r="A19" i="19"/>
  <c r="L19" i="19" s="1"/>
  <c r="M19" i="19" s="1"/>
  <c r="N19" i="19" s="1"/>
  <c r="C18" i="19"/>
  <c r="D18" i="19" s="1"/>
  <c r="H21" i="15"/>
  <c r="D8" i="15" s="1"/>
  <c r="Q12" i="4" s="1"/>
  <c r="U11" i="4"/>
  <c r="T11" i="4"/>
  <c r="D2" i="11"/>
  <c r="H2" i="11" s="1"/>
  <c r="D35" i="11"/>
  <c r="B13" i="10"/>
  <c r="D14" i="9"/>
  <c r="D14" i="2"/>
  <c r="D31" i="9"/>
  <c r="D19" i="9"/>
  <c r="D18" i="9"/>
  <c r="H18" i="9" s="1"/>
  <c r="D4" i="9"/>
  <c r="E3" i="9"/>
  <c r="D3" i="9"/>
  <c r="E2" i="9"/>
  <c r="D2" i="9"/>
  <c r="E3" i="2"/>
  <c r="E2" i="2"/>
  <c r="D31" i="2"/>
  <c r="D19" i="2"/>
  <c r="D18" i="2"/>
  <c r="I18" i="2" s="1"/>
  <c r="D4" i="2"/>
  <c r="D3" i="2"/>
  <c r="D2" i="2"/>
  <c r="R21" i="4" l="1"/>
  <c r="D9" i="15"/>
  <c r="D10" i="15" s="1"/>
  <c r="D33" i="15" s="1"/>
  <c r="F19" i="19"/>
  <c r="G19" i="19" s="1"/>
  <c r="H19" i="19" s="1"/>
  <c r="I19" i="19"/>
  <c r="J17" i="19"/>
  <c r="K17" i="19" s="1"/>
  <c r="E18" i="19"/>
  <c r="A20" i="19"/>
  <c r="L20" i="19" s="1"/>
  <c r="M20" i="19" s="1"/>
  <c r="N20" i="19" s="1"/>
  <c r="C19" i="19"/>
  <c r="D19" i="19" s="1"/>
  <c r="D12" i="15"/>
  <c r="H19" i="11"/>
  <c r="I19" i="11"/>
  <c r="H3" i="11"/>
  <c r="H4" i="11" s="1"/>
  <c r="D20" i="9"/>
  <c r="D32" i="9" s="1"/>
  <c r="I18" i="9"/>
  <c r="H2" i="9"/>
  <c r="H2" i="2"/>
  <c r="H3" i="2" s="1"/>
  <c r="H4" i="2" s="1"/>
  <c r="H18" i="2"/>
  <c r="D20" i="2"/>
  <c r="D32" i="2" s="1"/>
  <c r="Q14" i="4" l="1"/>
  <c r="F20" i="19"/>
  <c r="G20" i="19" s="1"/>
  <c r="H20" i="19" s="1"/>
  <c r="I20" i="19"/>
  <c r="J18" i="19"/>
  <c r="K18" i="19" s="1"/>
  <c r="E19" i="19"/>
  <c r="A21" i="19"/>
  <c r="L21" i="19" s="1"/>
  <c r="M21" i="19" s="1"/>
  <c r="N21" i="19" s="1"/>
  <c r="C20" i="19"/>
  <c r="D20" i="19" s="1"/>
  <c r="D15" i="15"/>
  <c r="Q16" i="4" s="1"/>
  <c r="D13" i="15"/>
  <c r="D16" i="15" s="1"/>
  <c r="H21" i="11"/>
  <c r="D8" i="11" s="1"/>
  <c r="S12" i="4" s="1"/>
  <c r="I19" i="9"/>
  <c r="H19" i="9"/>
  <c r="H3" i="9"/>
  <c r="H4" i="9" s="1"/>
  <c r="D35" i="9"/>
  <c r="I19" i="2"/>
  <c r="H19" i="2"/>
  <c r="D35" i="2"/>
  <c r="F21" i="19" l="1"/>
  <c r="G21" i="19" s="1"/>
  <c r="H21" i="19" s="1"/>
  <c r="I21" i="19"/>
  <c r="J19" i="19"/>
  <c r="K19" i="19" s="1"/>
  <c r="E20" i="19"/>
  <c r="A22" i="19"/>
  <c r="L22" i="19" s="1"/>
  <c r="M22" i="19" s="1"/>
  <c r="N22" i="19" s="1"/>
  <c r="C21" i="19"/>
  <c r="D21" i="19" s="1"/>
  <c r="D34" i="15"/>
  <c r="D38" i="15" s="1"/>
  <c r="Q21" i="4" s="1"/>
  <c r="D21" i="15"/>
  <c r="D22" i="15" s="1"/>
  <c r="H21" i="2"/>
  <c r="D8" i="2" s="1"/>
  <c r="D9" i="11"/>
  <c r="D10" i="11" s="1"/>
  <c r="D33" i="11" s="1"/>
  <c r="D12" i="11"/>
  <c r="S14" i="4" s="1"/>
  <c r="H21" i="9"/>
  <c r="D8" i="9" s="1"/>
  <c r="D9" i="9" l="1"/>
  <c r="D10" i="9" s="1"/>
  <c r="T12" i="4"/>
  <c r="D9" i="2"/>
  <c r="D10" i="2" s="1"/>
  <c r="D33" i="2" s="1"/>
  <c r="U12" i="4"/>
  <c r="Q20" i="4"/>
  <c r="F22" i="19"/>
  <c r="G22" i="19" s="1"/>
  <c r="H22" i="19" s="1"/>
  <c r="I22" i="19"/>
  <c r="J20" i="19"/>
  <c r="K20" i="19" s="1"/>
  <c r="E21" i="19"/>
  <c r="A23" i="19"/>
  <c r="L23" i="19" s="1"/>
  <c r="M23" i="19" s="1"/>
  <c r="N23" i="19" s="1"/>
  <c r="C22" i="19"/>
  <c r="D22" i="19" s="1"/>
  <c r="D36" i="15"/>
  <c r="D37" i="15" s="1"/>
  <c r="D26" i="15"/>
  <c r="D27" i="15" s="1"/>
  <c r="D28" i="15" s="1"/>
  <c r="D39" i="15"/>
  <c r="D12" i="2"/>
  <c r="U14" i="4" s="1"/>
  <c r="D13" i="11"/>
  <c r="D16" i="11" s="1"/>
  <c r="D15" i="11"/>
  <c r="S16" i="4" s="1"/>
  <c r="D12" i="9"/>
  <c r="T14" i="4" s="1"/>
  <c r="Q22" i="4" l="1"/>
  <c r="F23" i="19"/>
  <c r="G23" i="19" s="1"/>
  <c r="H23" i="19" s="1"/>
  <c r="I23" i="19"/>
  <c r="J21" i="19"/>
  <c r="K21" i="19" s="1"/>
  <c r="E22" i="19"/>
  <c r="A24" i="19"/>
  <c r="L24" i="19" s="1"/>
  <c r="M24" i="19" s="1"/>
  <c r="N24" i="19" s="1"/>
  <c r="C23" i="19"/>
  <c r="D23" i="19" s="1"/>
  <c r="D15" i="2"/>
  <c r="U16" i="4" s="1"/>
  <c r="D13" i="2"/>
  <c r="D16" i="2" s="1"/>
  <c r="D33" i="9"/>
  <c r="D34" i="11"/>
  <c r="D36" i="11" s="1"/>
  <c r="D37" i="11" s="1"/>
  <c r="D21" i="11"/>
  <c r="D22" i="11" s="1"/>
  <c r="S20" i="4" s="1"/>
  <c r="D13" i="9"/>
  <c r="D16" i="9" s="1"/>
  <c r="D15" i="9"/>
  <c r="T16" i="4" s="1"/>
  <c r="F24" i="19" l="1"/>
  <c r="G24" i="19" s="1"/>
  <c r="H24" i="19" s="1"/>
  <c r="A25" i="19"/>
  <c r="L25" i="19" s="1"/>
  <c r="M25" i="19" s="1"/>
  <c r="N25" i="19" s="1"/>
  <c r="I24" i="19"/>
  <c r="J22" i="19"/>
  <c r="K22" i="19" s="1"/>
  <c r="E23" i="19"/>
  <c r="C24" i="19"/>
  <c r="D24" i="19" s="1"/>
  <c r="D34" i="2"/>
  <c r="D36" i="2" s="1"/>
  <c r="D37" i="2" s="1"/>
  <c r="D21" i="2"/>
  <c r="D22" i="2" s="1"/>
  <c r="U20" i="4" s="1"/>
  <c r="D38" i="11"/>
  <c r="S21" i="4" s="1"/>
  <c r="D26" i="11"/>
  <c r="D27" i="11" s="1"/>
  <c r="D28" i="11" s="1"/>
  <c r="D21" i="9"/>
  <c r="D26" i="9" s="1"/>
  <c r="D27" i="9" s="1"/>
  <c r="D28" i="9" s="1"/>
  <c r="D34" i="9"/>
  <c r="F25" i="19" l="1"/>
  <c r="G25" i="19" s="1"/>
  <c r="H25" i="19" s="1"/>
  <c r="I25" i="19"/>
  <c r="J23" i="19"/>
  <c r="K23" i="19" s="1"/>
  <c r="E24" i="19"/>
  <c r="A26" i="19"/>
  <c r="L26" i="19" s="1"/>
  <c r="M26" i="19" s="1"/>
  <c r="N26" i="19" s="1"/>
  <c r="C25" i="19"/>
  <c r="D25" i="19" s="1"/>
  <c r="D38" i="2"/>
  <c r="D39" i="2" s="1"/>
  <c r="U22" i="4" s="1"/>
  <c r="D26" i="2"/>
  <c r="D27" i="2" s="1"/>
  <c r="D28" i="2" s="1"/>
  <c r="D39" i="11"/>
  <c r="S22" i="4" s="1"/>
  <c r="D22" i="9"/>
  <c r="T20" i="4" s="1"/>
  <c r="D38" i="9"/>
  <c r="D36" i="9"/>
  <c r="D37" i="9" s="1"/>
  <c r="F26" i="19" l="1"/>
  <c r="G26" i="19" s="1"/>
  <c r="H26" i="19" s="1"/>
  <c r="I26" i="19"/>
  <c r="J24" i="19"/>
  <c r="K24" i="19" s="1"/>
  <c r="E25" i="19"/>
  <c r="A27" i="19"/>
  <c r="L27" i="19" s="1"/>
  <c r="M27" i="19" s="1"/>
  <c r="N27" i="19" s="1"/>
  <c r="C26" i="19"/>
  <c r="D26" i="19" s="1"/>
  <c r="U21" i="4"/>
  <c r="T21" i="4"/>
  <c r="D39" i="9"/>
  <c r="T22" i="4" s="1"/>
  <c r="F27" i="19" l="1"/>
  <c r="G27" i="19" s="1"/>
  <c r="H27" i="19" s="1"/>
  <c r="I27" i="19"/>
  <c r="J25" i="19"/>
  <c r="K25" i="19" s="1"/>
  <c r="E26" i="19"/>
  <c r="A28" i="19"/>
  <c r="L28" i="19" s="1"/>
  <c r="M28" i="19" s="1"/>
  <c r="N28" i="19" s="1"/>
  <c r="C27" i="19"/>
  <c r="D27" i="19" s="1"/>
  <c r="F28" i="19" l="1"/>
  <c r="G28" i="19" s="1"/>
  <c r="H28" i="19" s="1"/>
  <c r="I28" i="19"/>
  <c r="J26" i="19"/>
  <c r="K26" i="19" s="1"/>
  <c r="E27" i="19"/>
  <c r="A29" i="19"/>
  <c r="L29" i="19" s="1"/>
  <c r="M29" i="19" s="1"/>
  <c r="N29" i="19" s="1"/>
  <c r="C28" i="19"/>
  <c r="D28" i="19" s="1"/>
  <c r="F29" i="19" l="1"/>
  <c r="G29" i="19" s="1"/>
  <c r="H29" i="19" s="1"/>
  <c r="I29" i="19"/>
  <c r="J27" i="19"/>
  <c r="K27" i="19" s="1"/>
  <c r="E28" i="19"/>
  <c r="A30" i="19"/>
  <c r="L30" i="19" s="1"/>
  <c r="M30" i="19" s="1"/>
  <c r="N30" i="19" s="1"/>
  <c r="C29" i="19"/>
  <c r="D29" i="19" s="1"/>
  <c r="F30" i="19" l="1"/>
  <c r="G30" i="19" s="1"/>
  <c r="H30" i="19" s="1"/>
  <c r="I30" i="19"/>
  <c r="J28" i="19"/>
  <c r="K28" i="19" s="1"/>
  <c r="E29" i="19"/>
  <c r="A31" i="19"/>
  <c r="L31" i="19" s="1"/>
  <c r="M31" i="19" s="1"/>
  <c r="N31" i="19" s="1"/>
  <c r="C30" i="19"/>
  <c r="D30" i="19" s="1"/>
  <c r="F31" i="19" l="1"/>
  <c r="G31" i="19" s="1"/>
  <c r="H31" i="19" s="1"/>
  <c r="I31" i="19"/>
  <c r="J29" i="19"/>
  <c r="K29" i="19" s="1"/>
  <c r="E30" i="19"/>
  <c r="A32" i="19"/>
  <c r="L32" i="19" s="1"/>
  <c r="M32" i="19" s="1"/>
  <c r="N32" i="19" s="1"/>
  <c r="C31" i="19"/>
  <c r="D31" i="19" s="1"/>
  <c r="F32" i="19" l="1"/>
  <c r="G32" i="19" s="1"/>
  <c r="H32" i="19" s="1"/>
  <c r="I32" i="19"/>
  <c r="J30" i="19"/>
  <c r="K30" i="19" s="1"/>
  <c r="E31" i="19"/>
  <c r="A33" i="19"/>
  <c r="L33" i="19" s="1"/>
  <c r="M33" i="19" s="1"/>
  <c r="N33" i="19" s="1"/>
  <c r="C32" i="19"/>
  <c r="D32" i="19" s="1"/>
  <c r="F33" i="19" l="1"/>
  <c r="G33" i="19" s="1"/>
  <c r="H33" i="19" s="1"/>
  <c r="I33" i="19"/>
  <c r="J31" i="19"/>
  <c r="K31" i="19" s="1"/>
  <c r="E32" i="19"/>
  <c r="A34" i="19"/>
  <c r="L34" i="19" s="1"/>
  <c r="M34" i="19" s="1"/>
  <c r="N34" i="19" s="1"/>
  <c r="C33" i="19"/>
  <c r="D33" i="19" s="1"/>
  <c r="F34" i="19" l="1"/>
  <c r="G34" i="19" s="1"/>
  <c r="H34" i="19" s="1"/>
  <c r="I34" i="19"/>
  <c r="J32" i="19"/>
  <c r="K32" i="19" s="1"/>
  <c r="E33" i="19"/>
  <c r="A35" i="19"/>
  <c r="L35" i="19" s="1"/>
  <c r="M35" i="19" s="1"/>
  <c r="N35" i="19" s="1"/>
  <c r="C34" i="19"/>
  <c r="D34" i="19" s="1"/>
  <c r="F35" i="19" l="1"/>
  <c r="G35" i="19" s="1"/>
  <c r="H35" i="19" s="1"/>
  <c r="I35" i="19"/>
  <c r="J33" i="19"/>
  <c r="K33" i="19" s="1"/>
  <c r="E34" i="19"/>
  <c r="A36" i="19"/>
  <c r="L36" i="19" s="1"/>
  <c r="M36" i="19" s="1"/>
  <c r="N36" i="19" s="1"/>
  <c r="C35" i="19"/>
  <c r="D35" i="19" s="1"/>
  <c r="F36" i="19" l="1"/>
  <c r="G36" i="19" s="1"/>
  <c r="H36" i="19" s="1"/>
  <c r="I36" i="19"/>
  <c r="J34" i="19"/>
  <c r="K34" i="19" s="1"/>
  <c r="E35" i="19"/>
  <c r="A37" i="19"/>
  <c r="L37" i="19" s="1"/>
  <c r="M37" i="19" s="1"/>
  <c r="N37" i="19" s="1"/>
  <c r="C36" i="19"/>
  <c r="D36" i="19" s="1"/>
  <c r="F37" i="19" l="1"/>
  <c r="G37" i="19" s="1"/>
  <c r="H37" i="19" s="1"/>
  <c r="I37" i="19"/>
  <c r="J35" i="19"/>
  <c r="K35" i="19" s="1"/>
  <c r="E36" i="19"/>
  <c r="A38" i="19"/>
  <c r="L38" i="19" s="1"/>
  <c r="M38" i="19" s="1"/>
  <c r="N38" i="19" s="1"/>
  <c r="C37" i="19"/>
  <c r="D37" i="19" s="1"/>
  <c r="F38" i="19" l="1"/>
  <c r="G38" i="19" s="1"/>
  <c r="H38" i="19" s="1"/>
  <c r="I38" i="19"/>
  <c r="J36" i="19"/>
  <c r="K36" i="19" s="1"/>
  <c r="E37" i="19"/>
  <c r="A39" i="19"/>
  <c r="L39" i="19" s="1"/>
  <c r="M39" i="19" s="1"/>
  <c r="N39" i="19" s="1"/>
  <c r="C38" i="19"/>
  <c r="D38" i="19" s="1"/>
  <c r="F39" i="19" l="1"/>
  <c r="G39" i="19" s="1"/>
  <c r="H39" i="19" s="1"/>
  <c r="I39" i="19"/>
  <c r="J37" i="19"/>
  <c r="K37" i="19" s="1"/>
  <c r="E38" i="19"/>
  <c r="A40" i="19"/>
  <c r="L40" i="19" s="1"/>
  <c r="M40" i="19" s="1"/>
  <c r="N40" i="19" s="1"/>
  <c r="C39" i="19"/>
  <c r="D39" i="19" s="1"/>
  <c r="F40" i="19" l="1"/>
  <c r="G40" i="19" s="1"/>
  <c r="H40" i="19" s="1"/>
  <c r="I40" i="19"/>
  <c r="J38" i="19"/>
  <c r="K38" i="19" s="1"/>
  <c r="E39" i="19"/>
  <c r="A41" i="19"/>
  <c r="L41" i="19" s="1"/>
  <c r="M41" i="19" s="1"/>
  <c r="N41" i="19" s="1"/>
  <c r="C40" i="19"/>
  <c r="D40" i="19" s="1"/>
  <c r="F41" i="19" l="1"/>
  <c r="G41" i="19" s="1"/>
  <c r="H41" i="19" s="1"/>
  <c r="I41" i="19"/>
  <c r="J39" i="19"/>
  <c r="K39" i="19" s="1"/>
  <c r="E40" i="19"/>
  <c r="A42" i="19"/>
  <c r="L42" i="19" s="1"/>
  <c r="M42" i="19" s="1"/>
  <c r="N42" i="19" s="1"/>
  <c r="C41" i="19"/>
  <c r="D41" i="19" s="1"/>
  <c r="F42" i="19" l="1"/>
  <c r="G42" i="19" s="1"/>
  <c r="H42" i="19" s="1"/>
  <c r="I42" i="19"/>
  <c r="J40" i="19"/>
  <c r="K40" i="19" s="1"/>
  <c r="E41" i="19"/>
  <c r="A43" i="19"/>
  <c r="L43" i="19" s="1"/>
  <c r="M43" i="19" s="1"/>
  <c r="N43" i="19" s="1"/>
  <c r="C42" i="19"/>
  <c r="D42" i="19" s="1"/>
  <c r="F43" i="19" l="1"/>
  <c r="G43" i="19" s="1"/>
  <c r="H43" i="19" s="1"/>
  <c r="I43" i="19"/>
  <c r="J41" i="19"/>
  <c r="K41" i="19" s="1"/>
  <c r="E42" i="19"/>
  <c r="A44" i="19"/>
  <c r="L44" i="19" s="1"/>
  <c r="M44" i="19" s="1"/>
  <c r="N44" i="19" s="1"/>
  <c r="C43" i="19"/>
  <c r="D43" i="19" s="1"/>
  <c r="F44" i="19" l="1"/>
  <c r="G44" i="19" s="1"/>
  <c r="H44" i="19" s="1"/>
  <c r="I44" i="19"/>
  <c r="J42" i="19"/>
  <c r="K42" i="19" s="1"/>
  <c r="E43" i="19"/>
  <c r="A45" i="19"/>
  <c r="L45" i="19" s="1"/>
  <c r="M45" i="19" s="1"/>
  <c r="N45" i="19" s="1"/>
  <c r="C44" i="19"/>
  <c r="D44" i="19" s="1"/>
  <c r="F45" i="19" l="1"/>
  <c r="G45" i="19" s="1"/>
  <c r="H45" i="19" s="1"/>
  <c r="I45" i="19"/>
  <c r="J43" i="19"/>
  <c r="K43" i="19" s="1"/>
  <c r="E44" i="19"/>
  <c r="A46" i="19"/>
  <c r="L46" i="19" s="1"/>
  <c r="M46" i="19" s="1"/>
  <c r="N46" i="19" s="1"/>
  <c r="C45" i="19"/>
  <c r="D45" i="19" s="1"/>
  <c r="F46" i="19" l="1"/>
  <c r="G46" i="19" s="1"/>
  <c r="H46" i="19" s="1"/>
  <c r="I46" i="19"/>
  <c r="J44" i="19"/>
  <c r="K44" i="19" s="1"/>
  <c r="E45" i="19"/>
  <c r="A47" i="19"/>
  <c r="L47" i="19" s="1"/>
  <c r="M47" i="19" s="1"/>
  <c r="N47" i="19" s="1"/>
  <c r="C46" i="19"/>
  <c r="D46" i="19" s="1"/>
  <c r="F47" i="19" l="1"/>
  <c r="G47" i="19" s="1"/>
  <c r="H47" i="19" s="1"/>
  <c r="I47" i="19"/>
  <c r="J45" i="19"/>
  <c r="K45" i="19" s="1"/>
  <c r="E46" i="19"/>
  <c r="A48" i="19"/>
  <c r="L48" i="19" s="1"/>
  <c r="M48" i="19" s="1"/>
  <c r="N48" i="19" s="1"/>
  <c r="C47" i="19"/>
  <c r="D47" i="19" s="1"/>
  <c r="F48" i="19" l="1"/>
  <c r="G48" i="19" s="1"/>
  <c r="H48" i="19" s="1"/>
  <c r="I48" i="19"/>
  <c r="J46" i="19"/>
  <c r="K46" i="19" s="1"/>
  <c r="E47" i="19"/>
  <c r="A49" i="19"/>
  <c r="L49" i="19" s="1"/>
  <c r="M49" i="19" s="1"/>
  <c r="N49" i="19" s="1"/>
  <c r="C48" i="19"/>
  <c r="D48" i="19" s="1"/>
  <c r="F49" i="19" l="1"/>
  <c r="G49" i="19" s="1"/>
  <c r="H49" i="19" s="1"/>
  <c r="I49" i="19"/>
  <c r="J47" i="19"/>
  <c r="K47" i="19" s="1"/>
  <c r="E48" i="19"/>
  <c r="A50" i="19"/>
  <c r="L50" i="19" s="1"/>
  <c r="M50" i="19" s="1"/>
  <c r="N50" i="19" s="1"/>
  <c r="C49" i="19"/>
  <c r="D49" i="19" s="1"/>
  <c r="F50" i="19" l="1"/>
  <c r="G50" i="19" s="1"/>
  <c r="H50" i="19" s="1"/>
  <c r="I50" i="19"/>
  <c r="J48" i="19"/>
  <c r="K48" i="19" s="1"/>
  <c r="E49" i="19"/>
  <c r="A51" i="19"/>
  <c r="L51" i="19" s="1"/>
  <c r="M51" i="19" s="1"/>
  <c r="N51" i="19" s="1"/>
  <c r="C50" i="19"/>
  <c r="D50" i="19" s="1"/>
  <c r="F51" i="19" l="1"/>
  <c r="G51" i="19" s="1"/>
  <c r="H51" i="19" s="1"/>
  <c r="I51" i="19"/>
  <c r="J49" i="19"/>
  <c r="K49" i="19" s="1"/>
  <c r="E50" i="19"/>
  <c r="A52" i="19"/>
  <c r="L52" i="19" s="1"/>
  <c r="M52" i="19" s="1"/>
  <c r="N52" i="19" s="1"/>
  <c r="C51" i="19"/>
  <c r="D51" i="19" s="1"/>
  <c r="F52" i="19" l="1"/>
  <c r="G52" i="19" s="1"/>
  <c r="H52" i="19" s="1"/>
  <c r="I52" i="19"/>
  <c r="J50" i="19"/>
  <c r="K50" i="19" s="1"/>
  <c r="E51" i="19"/>
  <c r="A53" i="19"/>
  <c r="L53" i="19" s="1"/>
  <c r="M53" i="19" s="1"/>
  <c r="N53" i="19" s="1"/>
  <c r="C52" i="19"/>
  <c r="D52" i="19" s="1"/>
  <c r="F53" i="19" l="1"/>
  <c r="G53" i="19" s="1"/>
  <c r="H53" i="19" s="1"/>
  <c r="I53" i="19"/>
  <c r="J51" i="19"/>
  <c r="K51" i="19" s="1"/>
  <c r="E52" i="19"/>
  <c r="A54" i="19"/>
  <c r="L54" i="19" s="1"/>
  <c r="M54" i="19" s="1"/>
  <c r="N54" i="19" s="1"/>
  <c r="C53" i="19"/>
  <c r="D53" i="19" s="1"/>
  <c r="F54" i="19" l="1"/>
  <c r="G54" i="19" s="1"/>
  <c r="H54" i="19" s="1"/>
  <c r="I54" i="19"/>
  <c r="J52" i="19"/>
  <c r="K52" i="19" s="1"/>
  <c r="E53" i="19"/>
  <c r="A55" i="19"/>
  <c r="L55" i="19" s="1"/>
  <c r="M55" i="19" s="1"/>
  <c r="N55" i="19" s="1"/>
  <c r="C54" i="19"/>
  <c r="D54" i="19" s="1"/>
  <c r="F55" i="19" l="1"/>
  <c r="G55" i="19" s="1"/>
  <c r="H55" i="19" s="1"/>
  <c r="I55" i="19"/>
  <c r="J53" i="19"/>
  <c r="K53" i="19" s="1"/>
  <c r="E54" i="19"/>
  <c r="A56" i="19"/>
  <c r="L56" i="19" s="1"/>
  <c r="M56" i="19" s="1"/>
  <c r="N56" i="19" s="1"/>
  <c r="C55" i="19"/>
  <c r="D55" i="19" s="1"/>
  <c r="F56" i="19" l="1"/>
  <c r="G56" i="19" s="1"/>
  <c r="H56" i="19" s="1"/>
  <c r="I56" i="19"/>
  <c r="J54" i="19"/>
  <c r="K54" i="19" s="1"/>
  <c r="E55" i="19"/>
  <c r="A57" i="19"/>
  <c r="L57" i="19" s="1"/>
  <c r="M57" i="19" s="1"/>
  <c r="N57" i="19" s="1"/>
  <c r="C56" i="19"/>
  <c r="D56" i="19" s="1"/>
  <c r="F57" i="19" l="1"/>
  <c r="G57" i="19" s="1"/>
  <c r="H57" i="19" s="1"/>
  <c r="I57" i="19"/>
  <c r="J55" i="19"/>
  <c r="K55" i="19" s="1"/>
  <c r="E56" i="19"/>
  <c r="A58" i="19"/>
  <c r="L58" i="19" s="1"/>
  <c r="M58" i="19" s="1"/>
  <c r="N58" i="19" s="1"/>
  <c r="C57" i="19"/>
  <c r="D57" i="19" s="1"/>
  <c r="F58" i="19" l="1"/>
  <c r="G58" i="19" s="1"/>
  <c r="H58" i="19" s="1"/>
  <c r="I58" i="19"/>
  <c r="J56" i="19"/>
  <c r="K56" i="19" s="1"/>
  <c r="E57" i="19"/>
  <c r="A59" i="19"/>
  <c r="L59" i="19" s="1"/>
  <c r="M59" i="19" s="1"/>
  <c r="N59" i="19" s="1"/>
  <c r="C58" i="19"/>
  <c r="D58" i="19" s="1"/>
  <c r="F59" i="19" l="1"/>
  <c r="G59" i="19" s="1"/>
  <c r="H59" i="19" s="1"/>
  <c r="I59" i="19"/>
  <c r="J57" i="19"/>
  <c r="K57" i="19" s="1"/>
  <c r="E58" i="19"/>
  <c r="A60" i="19"/>
  <c r="L60" i="19" s="1"/>
  <c r="M60" i="19" s="1"/>
  <c r="N60" i="19" s="1"/>
  <c r="C59" i="19"/>
  <c r="D59" i="19" s="1"/>
  <c r="F60" i="19" l="1"/>
  <c r="G60" i="19" s="1"/>
  <c r="H60" i="19" s="1"/>
  <c r="I60" i="19"/>
  <c r="J58" i="19"/>
  <c r="K58" i="19" s="1"/>
  <c r="E59" i="19"/>
  <c r="A61" i="19"/>
  <c r="L61" i="19" s="1"/>
  <c r="M61" i="19" s="1"/>
  <c r="N61" i="19" s="1"/>
  <c r="C60" i="19"/>
  <c r="D60" i="19" s="1"/>
  <c r="F61" i="19" l="1"/>
  <c r="G61" i="19" s="1"/>
  <c r="H61" i="19" s="1"/>
  <c r="I61" i="19"/>
  <c r="J59" i="19"/>
  <c r="K59" i="19" s="1"/>
  <c r="E60" i="19"/>
  <c r="A62" i="19"/>
  <c r="L62" i="19" s="1"/>
  <c r="M62" i="19" s="1"/>
  <c r="N62" i="19" s="1"/>
  <c r="C61" i="19"/>
  <c r="D61" i="19" s="1"/>
  <c r="F62" i="19" l="1"/>
  <c r="G62" i="19" s="1"/>
  <c r="H62" i="19" s="1"/>
  <c r="I62" i="19"/>
  <c r="J60" i="19"/>
  <c r="K60" i="19" s="1"/>
  <c r="E61" i="19"/>
  <c r="A63" i="19"/>
  <c r="L63" i="19" s="1"/>
  <c r="M63" i="19" s="1"/>
  <c r="N63" i="19" s="1"/>
  <c r="C62" i="19"/>
  <c r="D62" i="19" s="1"/>
  <c r="F63" i="19" l="1"/>
  <c r="G63" i="19" s="1"/>
  <c r="H63" i="19" s="1"/>
  <c r="I63" i="19"/>
  <c r="J61" i="19"/>
  <c r="K61" i="19" s="1"/>
  <c r="E62" i="19"/>
  <c r="A64" i="19"/>
  <c r="L64" i="19" s="1"/>
  <c r="M64" i="19" s="1"/>
  <c r="N64" i="19" s="1"/>
  <c r="C63" i="19"/>
  <c r="D63" i="19" s="1"/>
  <c r="F64" i="19" l="1"/>
  <c r="G64" i="19" s="1"/>
  <c r="H64" i="19" s="1"/>
  <c r="I64" i="19"/>
  <c r="J62" i="19"/>
  <c r="K62" i="19" s="1"/>
  <c r="E63" i="19"/>
  <c r="A65" i="19"/>
  <c r="L65" i="19" s="1"/>
  <c r="M65" i="19" s="1"/>
  <c r="N65" i="19" s="1"/>
  <c r="C64" i="19"/>
  <c r="D64" i="19" s="1"/>
  <c r="F65" i="19" l="1"/>
  <c r="G65" i="19" s="1"/>
  <c r="H65" i="19" s="1"/>
  <c r="I65" i="19"/>
  <c r="J63" i="19"/>
  <c r="K63" i="19" s="1"/>
  <c r="E64" i="19"/>
  <c r="A66" i="19"/>
  <c r="L66" i="19" s="1"/>
  <c r="M66" i="19" s="1"/>
  <c r="N66" i="19" s="1"/>
  <c r="C65" i="19"/>
  <c r="D65" i="19" s="1"/>
  <c r="F66" i="19" l="1"/>
  <c r="G66" i="19" s="1"/>
  <c r="H66" i="19" s="1"/>
  <c r="I66" i="19"/>
  <c r="J64" i="19"/>
  <c r="K64" i="19" s="1"/>
  <c r="E65" i="19"/>
  <c r="A67" i="19"/>
  <c r="L67" i="19" s="1"/>
  <c r="M67" i="19" s="1"/>
  <c r="N67" i="19" s="1"/>
  <c r="C66" i="19"/>
  <c r="D66" i="19" s="1"/>
  <c r="F67" i="19" l="1"/>
  <c r="G67" i="19" s="1"/>
  <c r="H67" i="19" s="1"/>
  <c r="I67" i="19"/>
  <c r="J65" i="19"/>
  <c r="K65" i="19" s="1"/>
  <c r="E66" i="19"/>
  <c r="A68" i="19"/>
  <c r="L68" i="19" s="1"/>
  <c r="M68" i="19" s="1"/>
  <c r="N68" i="19" s="1"/>
  <c r="C67" i="19"/>
  <c r="D67" i="19" s="1"/>
  <c r="F68" i="19" l="1"/>
  <c r="G68" i="19" s="1"/>
  <c r="H68" i="19" s="1"/>
  <c r="I68" i="19"/>
  <c r="J66" i="19"/>
  <c r="K66" i="19" s="1"/>
  <c r="E67" i="19"/>
  <c r="A69" i="19"/>
  <c r="L69" i="19" s="1"/>
  <c r="M69" i="19" s="1"/>
  <c r="N69" i="19" s="1"/>
  <c r="C68" i="19"/>
  <c r="D68" i="19" s="1"/>
  <c r="F69" i="19" l="1"/>
  <c r="G69" i="19" s="1"/>
  <c r="H69" i="19" s="1"/>
  <c r="I69" i="19"/>
  <c r="J67" i="19"/>
  <c r="K67" i="19" s="1"/>
  <c r="E68" i="19"/>
  <c r="A70" i="19"/>
  <c r="L70" i="19" s="1"/>
  <c r="M70" i="19" s="1"/>
  <c r="N70" i="19" s="1"/>
  <c r="C69" i="19"/>
  <c r="D69" i="19" s="1"/>
  <c r="F70" i="19" l="1"/>
  <c r="G70" i="19" s="1"/>
  <c r="H70" i="19" s="1"/>
  <c r="I70" i="19"/>
  <c r="J68" i="19"/>
  <c r="K68" i="19" s="1"/>
  <c r="E69" i="19"/>
  <c r="A71" i="19"/>
  <c r="L71" i="19" s="1"/>
  <c r="M71" i="19" s="1"/>
  <c r="N71" i="19" s="1"/>
  <c r="C70" i="19"/>
  <c r="D70" i="19" s="1"/>
  <c r="F71" i="19" l="1"/>
  <c r="G71" i="19" s="1"/>
  <c r="H71" i="19" s="1"/>
  <c r="I71" i="19"/>
  <c r="J69" i="19"/>
  <c r="K69" i="19" s="1"/>
  <c r="E70" i="19"/>
  <c r="A72" i="19"/>
  <c r="L72" i="19" s="1"/>
  <c r="M72" i="19" s="1"/>
  <c r="N72" i="19" s="1"/>
  <c r="C71" i="19"/>
  <c r="D71" i="19" s="1"/>
  <c r="F72" i="19" l="1"/>
  <c r="G72" i="19" s="1"/>
  <c r="H72" i="19" s="1"/>
  <c r="I72" i="19"/>
  <c r="J70" i="19"/>
  <c r="K70" i="19" s="1"/>
  <c r="E71" i="19"/>
  <c r="A73" i="19"/>
  <c r="L73" i="19" s="1"/>
  <c r="M73" i="19" s="1"/>
  <c r="N73" i="19" s="1"/>
  <c r="C72" i="19"/>
  <c r="D72" i="19" s="1"/>
  <c r="F73" i="19" l="1"/>
  <c r="G73" i="19" s="1"/>
  <c r="H73" i="19" s="1"/>
  <c r="I73" i="19"/>
  <c r="J71" i="19"/>
  <c r="K71" i="19" s="1"/>
  <c r="E72" i="19"/>
  <c r="A74" i="19"/>
  <c r="L74" i="19" s="1"/>
  <c r="M74" i="19" s="1"/>
  <c r="N74" i="19" s="1"/>
  <c r="C73" i="19"/>
  <c r="D73" i="19" s="1"/>
  <c r="F74" i="19" l="1"/>
  <c r="G74" i="19" s="1"/>
  <c r="H74" i="19" s="1"/>
  <c r="I74" i="19"/>
  <c r="J72" i="19"/>
  <c r="K72" i="19" s="1"/>
  <c r="E73" i="19"/>
  <c r="A75" i="19"/>
  <c r="L75" i="19" s="1"/>
  <c r="M75" i="19" s="1"/>
  <c r="N75" i="19" s="1"/>
  <c r="C74" i="19"/>
  <c r="D74" i="19" s="1"/>
  <c r="F75" i="19" l="1"/>
  <c r="G75" i="19" s="1"/>
  <c r="H75" i="19" s="1"/>
  <c r="I75" i="19"/>
  <c r="J73" i="19"/>
  <c r="K73" i="19" s="1"/>
  <c r="E74" i="19"/>
  <c r="A76" i="19"/>
  <c r="L76" i="19" s="1"/>
  <c r="M76" i="19" s="1"/>
  <c r="N76" i="19" s="1"/>
  <c r="C75" i="19"/>
  <c r="D75" i="19" s="1"/>
  <c r="F76" i="19" l="1"/>
  <c r="G76" i="19" s="1"/>
  <c r="H76" i="19" s="1"/>
  <c r="I76" i="19"/>
  <c r="J74" i="19"/>
  <c r="K74" i="19" s="1"/>
  <c r="E75" i="19"/>
  <c r="A77" i="19"/>
  <c r="L77" i="19" s="1"/>
  <c r="M77" i="19" s="1"/>
  <c r="N77" i="19" s="1"/>
  <c r="C76" i="19"/>
  <c r="D76" i="19" s="1"/>
  <c r="F77" i="19" l="1"/>
  <c r="G77" i="19" s="1"/>
  <c r="H77" i="19" s="1"/>
  <c r="I77" i="19"/>
  <c r="J75" i="19"/>
  <c r="K75" i="19" s="1"/>
  <c r="E76" i="19"/>
  <c r="A78" i="19"/>
  <c r="L78" i="19" s="1"/>
  <c r="M78" i="19" s="1"/>
  <c r="N78" i="19" s="1"/>
  <c r="C77" i="19"/>
  <c r="D77" i="19" s="1"/>
  <c r="F78" i="19" l="1"/>
  <c r="G78" i="19" s="1"/>
  <c r="H78" i="19" s="1"/>
  <c r="I78" i="19"/>
  <c r="J76" i="19"/>
  <c r="K76" i="19" s="1"/>
  <c r="E77" i="19"/>
  <c r="A79" i="19"/>
  <c r="L79" i="19" s="1"/>
  <c r="M79" i="19" s="1"/>
  <c r="N79" i="19" s="1"/>
  <c r="C78" i="19"/>
  <c r="D78" i="19" s="1"/>
  <c r="F79" i="19" l="1"/>
  <c r="G79" i="19" s="1"/>
  <c r="H79" i="19" s="1"/>
  <c r="I79" i="19"/>
  <c r="J77" i="19"/>
  <c r="K77" i="19" s="1"/>
  <c r="E78" i="19"/>
  <c r="A80" i="19"/>
  <c r="L80" i="19" s="1"/>
  <c r="M80" i="19" s="1"/>
  <c r="N80" i="19" s="1"/>
  <c r="C79" i="19"/>
  <c r="D79" i="19" s="1"/>
  <c r="F80" i="19" l="1"/>
  <c r="G80" i="19" s="1"/>
  <c r="H80" i="19" s="1"/>
  <c r="I80" i="19"/>
  <c r="J78" i="19"/>
  <c r="K78" i="19" s="1"/>
  <c r="E79" i="19"/>
  <c r="A81" i="19"/>
  <c r="L81" i="19" s="1"/>
  <c r="M81" i="19" s="1"/>
  <c r="N81" i="19" s="1"/>
  <c r="C80" i="19"/>
  <c r="D80" i="19" s="1"/>
  <c r="F81" i="19" l="1"/>
  <c r="G81" i="19" s="1"/>
  <c r="H81" i="19" s="1"/>
  <c r="I81" i="19"/>
  <c r="J79" i="19"/>
  <c r="K79" i="19" s="1"/>
  <c r="E80" i="19"/>
  <c r="A82" i="19"/>
  <c r="L82" i="19" s="1"/>
  <c r="M82" i="19" s="1"/>
  <c r="N82" i="19" s="1"/>
  <c r="C81" i="19"/>
  <c r="D81" i="19" s="1"/>
  <c r="F82" i="19" l="1"/>
  <c r="G82" i="19" s="1"/>
  <c r="H82" i="19" s="1"/>
  <c r="I82" i="19"/>
  <c r="J80" i="19"/>
  <c r="K80" i="19" s="1"/>
  <c r="E81" i="19"/>
  <c r="A83" i="19"/>
  <c r="L83" i="19" s="1"/>
  <c r="M83" i="19" s="1"/>
  <c r="N83" i="19" s="1"/>
  <c r="C82" i="19"/>
  <c r="D82" i="19" s="1"/>
  <c r="F83" i="19" l="1"/>
  <c r="G83" i="19" s="1"/>
  <c r="H83" i="19" s="1"/>
  <c r="I83" i="19"/>
  <c r="J81" i="19"/>
  <c r="K81" i="19" s="1"/>
  <c r="E82" i="19"/>
  <c r="A84" i="19"/>
  <c r="L84" i="19" s="1"/>
  <c r="M84" i="19" s="1"/>
  <c r="N84" i="19" s="1"/>
  <c r="C83" i="19"/>
  <c r="D83" i="19" s="1"/>
  <c r="F84" i="19" l="1"/>
  <c r="G84" i="19" s="1"/>
  <c r="H84" i="19" s="1"/>
  <c r="I84" i="19"/>
  <c r="J82" i="19"/>
  <c r="K82" i="19" s="1"/>
  <c r="E83" i="19"/>
  <c r="A85" i="19"/>
  <c r="L85" i="19" s="1"/>
  <c r="M85" i="19" s="1"/>
  <c r="N85" i="19" s="1"/>
  <c r="C84" i="19"/>
  <c r="D84" i="19" s="1"/>
  <c r="F85" i="19" l="1"/>
  <c r="G85" i="19" s="1"/>
  <c r="H85" i="19" s="1"/>
  <c r="I85" i="19"/>
  <c r="J83" i="19"/>
  <c r="K83" i="19" s="1"/>
  <c r="E84" i="19"/>
  <c r="A86" i="19"/>
  <c r="L86" i="19" s="1"/>
  <c r="M86" i="19" s="1"/>
  <c r="N86" i="19" s="1"/>
  <c r="C85" i="19"/>
  <c r="D85" i="19" s="1"/>
  <c r="F86" i="19" l="1"/>
  <c r="G86" i="19" s="1"/>
  <c r="H86" i="19" s="1"/>
  <c r="I86" i="19"/>
  <c r="J84" i="19"/>
  <c r="K84" i="19" s="1"/>
  <c r="E85" i="19"/>
  <c r="A87" i="19"/>
  <c r="L87" i="19" s="1"/>
  <c r="M87" i="19" s="1"/>
  <c r="N87" i="19" s="1"/>
  <c r="C86" i="19"/>
  <c r="D86" i="19" s="1"/>
  <c r="F87" i="19" l="1"/>
  <c r="G87" i="19" s="1"/>
  <c r="H87" i="19" s="1"/>
  <c r="I87" i="19"/>
  <c r="J85" i="19"/>
  <c r="K85" i="19" s="1"/>
  <c r="E86" i="19"/>
  <c r="A88" i="19"/>
  <c r="L88" i="19" s="1"/>
  <c r="M88" i="19" s="1"/>
  <c r="N88" i="19" s="1"/>
  <c r="C87" i="19"/>
  <c r="D87" i="19" s="1"/>
  <c r="F88" i="19" l="1"/>
  <c r="G88" i="19" s="1"/>
  <c r="H88" i="19" s="1"/>
  <c r="I88" i="19"/>
  <c r="J86" i="19"/>
  <c r="K86" i="19" s="1"/>
  <c r="E87" i="19"/>
  <c r="A89" i="19"/>
  <c r="L89" i="19" s="1"/>
  <c r="M89" i="19" s="1"/>
  <c r="N89" i="19" s="1"/>
  <c r="C88" i="19"/>
  <c r="D88" i="19" s="1"/>
  <c r="F89" i="19" l="1"/>
  <c r="G89" i="19" s="1"/>
  <c r="H89" i="19" s="1"/>
  <c r="I89" i="19"/>
  <c r="J87" i="19"/>
  <c r="K87" i="19" s="1"/>
  <c r="E88" i="19"/>
  <c r="A90" i="19"/>
  <c r="L90" i="19" s="1"/>
  <c r="M90" i="19" s="1"/>
  <c r="N90" i="19" s="1"/>
  <c r="C89" i="19"/>
  <c r="D89" i="19" s="1"/>
  <c r="F90" i="19" l="1"/>
  <c r="G90" i="19" s="1"/>
  <c r="H90" i="19" s="1"/>
  <c r="I90" i="19"/>
  <c r="J88" i="19"/>
  <c r="K88" i="19" s="1"/>
  <c r="E89" i="19"/>
  <c r="A91" i="19"/>
  <c r="L91" i="19" s="1"/>
  <c r="M91" i="19" s="1"/>
  <c r="N91" i="19" s="1"/>
  <c r="C90" i="19"/>
  <c r="D90" i="19" s="1"/>
  <c r="F91" i="19" l="1"/>
  <c r="G91" i="19" s="1"/>
  <c r="H91" i="19" s="1"/>
  <c r="I91" i="19"/>
  <c r="J89" i="19"/>
  <c r="K89" i="19" s="1"/>
  <c r="E90" i="19"/>
  <c r="A92" i="19"/>
  <c r="L92" i="19" s="1"/>
  <c r="M92" i="19" s="1"/>
  <c r="N92" i="19" s="1"/>
  <c r="C91" i="19"/>
  <c r="D91" i="19" s="1"/>
  <c r="F92" i="19" l="1"/>
  <c r="G92" i="19" s="1"/>
  <c r="H92" i="19" s="1"/>
  <c r="I92" i="19"/>
  <c r="J90" i="19"/>
  <c r="K90" i="19" s="1"/>
  <c r="E91" i="19"/>
  <c r="A93" i="19"/>
  <c r="L93" i="19" s="1"/>
  <c r="M93" i="19" s="1"/>
  <c r="N93" i="19" s="1"/>
  <c r="C92" i="19"/>
  <c r="D92" i="19" s="1"/>
  <c r="F93" i="19" l="1"/>
  <c r="G93" i="19" s="1"/>
  <c r="H93" i="19" s="1"/>
  <c r="I93" i="19"/>
  <c r="J91" i="19"/>
  <c r="K91" i="19" s="1"/>
  <c r="E92" i="19"/>
  <c r="A94" i="19"/>
  <c r="L94" i="19" s="1"/>
  <c r="M94" i="19" s="1"/>
  <c r="N94" i="19" s="1"/>
  <c r="C93" i="19"/>
  <c r="D93" i="19" s="1"/>
  <c r="F94" i="19" l="1"/>
  <c r="G94" i="19" s="1"/>
  <c r="H94" i="19" s="1"/>
  <c r="I94" i="19"/>
  <c r="J92" i="19"/>
  <c r="K92" i="19" s="1"/>
  <c r="E93" i="19"/>
  <c r="A95" i="19"/>
  <c r="L95" i="19" s="1"/>
  <c r="M95" i="19" s="1"/>
  <c r="N95" i="19" s="1"/>
  <c r="C94" i="19"/>
  <c r="D94" i="19" s="1"/>
  <c r="F95" i="19" l="1"/>
  <c r="G95" i="19" s="1"/>
  <c r="H95" i="19" s="1"/>
  <c r="I95" i="19"/>
  <c r="J93" i="19"/>
  <c r="K93" i="19" s="1"/>
  <c r="E94" i="19"/>
  <c r="A96" i="19"/>
  <c r="L96" i="19" s="1"/>
  <c r="M96" i="19" s="1"/>
  <c r="N96" i="19" s="1"/>
  <c r="C95" i="19"/>
  <c r="D95" i="19" s="1"/>
  <c r="F96" i="19" l="1"/>
  <c r="G96" i="19" s="1"/>
  <c r="H96" i="19" s="1"/>
  <c r="I96" i="19"/>
  <c r="J94" i="19"/>
  <c r="K94" i="19" s="1"/>
  <c r="E95" i="19"/>
  <c r="A97" i="19"/>
  <c r="L97" i="19" s="1"/>
  <c r="M97" i="19" s="1"/>
  <c r="N97" i="19" s="1"/>
  <c r="C96" i="19"/>
  <c r="D96" i="19" s="1"/>
  <c r="F97" i="19" l="1"/>
  <c r="G97" i="19" s="1"/>
  <c r="H97" i="19" s="1"/>
  <c r="I97" i="19"/>
  <c r="J95" i="19"/>
  <c r="K95" i="19" s="1"/>
  <c r="E96" i="19"/>
  <c r="A98" i="19"/>
  <c r="L98" i="19" s="1"/>
  <c r="M98" i="19" s="1"/>
  <c r="N98" i="19" s="1"/>
  <c r="C97" i="19"/>
  <c r="D97" i="19" s="1"/>
  <c r="F98" i="19" l="1"/>
  <c r="G98" i="19" s="1"/>
  <c r="H98" i="19" s="1"/>
  <c r="I98" i="19"/>
  <c r="J96" i="19"/>
  <c r="K96" i="19" s="1"/>
  <c r="E97" i="19"/>
  <c r="A99" i="19"/>
  <c r="L99" i="19" s="1"/>
  <c r="M99" i="19" s="1"/>
  <c r="N99" i="19" s="1"/>
  <c r="C98" i="19"/>
  <c r="D98" i="19" s="1"/>
  <c r="F99" i="19" l="1"/>
  <c r="G99" i="19" s="1"/>
  <c r="H99" i="19" s="1"/>
  <c r="I99" i="19"/>
  <c r="J97" i="19"/>
  <c r="K97" i="19" s="1"/>
  <c r="E98" i="19"/>
  <c r="A100" i="19"/>
  <c r="L100" i="19" s="1"/>
  <c r="M100" i="19" s="1"/>
  <c r="N100" i="19" s="1"/>
  <c r="C99" i="19"/>
  <c r="D99" i="19" s="1"/>
  <c r="F100" i="19" l="1"/>
  <c r="G100" i="19" s="1"/>
  <c r="H100" i="19" s="1"/>
  <c r="I100" i="19"/>
  <c r="J98" i="19"/>
  <c r="K98" i="19" s="1"/>
  <c r="E99" i="19"/>
  <c r="A101" i="19"/>
  <c r="L101" i="19" s="1"/>
  <c r="M101" i="19" s="1"/>
  <c r="N101" i="19" s="1"/>
  <c r="C100" i="19"/>
  <c r="D100" i="19" s="1"/>
  <c r="F101" i="19" l="1"/>
  <c r="G101" i="19" s="1"/>
  <c r="H101" i="19" s="1"/>
  <c r="I101" i="19"/>
  <c r="J99" i="19"/>
  <c r="K99" i="19" s="1"/>
  <c r="E100" i="19"/>
  <c r="A102" i="19"/>
  <c r="L102" i="19" s="1"/>
  <c r="M102" i="19" s="1"/>
  <c r="N102" i="19" s="1"/>
  <c r="C101" i="19"/>
  <c r="D101" i="19" s="1"/>
  <c r="F102" i="19" l="1"/>
  <c r="G102" i="19" s="1"/>
  <c r="H102" i="19" s="1"/>
  <c r="I102" i="19"/>
  <c r="J100" i="19"/>
  <c r="K100" i="19" s="1"/>
  <c r="E101" i="19"/>
  <c r="A103" i="19"/>
  <c r="L103" i="19" s="1"/>
  <c r="M103" i="19" s="1"/>
  <c r="N103" i="19" s="1"/>
  <c r="C102" i="19"/>
  <c r="D102" i="19" s="1"/>
  <c r="F103" i="19" l="1"/>
  <c r="G103" i="19" s="1"/>
  <c r="H103" i="19" s="1"/>
  <c r="I103" i="19"/>
  <c r="J101" i="19"/>
  <c r="K101" i="19" s="1"/>
  <c r="E102" i="19"/>
  <c r="A104" i="19"/>
  <c r="L104" i="19" s="1"/>
  <c r="M104" i="19" s="1"/>
  <c r="N104" i="19" s="1"/>
  <c r="C103" i="19"/>
  <c r="D103" i="19" s="1"/>
  <c r="F104" i="19" l="1"/>
  <c r="G104" i="19" s="1"/>
  <c r="H104" i="19" s="1"/>
  <c r="I104" i="19"/>
  <c r="J102" i="19"/>
  <c r="K102" i="19" s="1"/>
  <c r="E103" i="19"/>
  <c r="A105" i="19"/>
  <c r="L105" i="19" s="1"/>
  <c r="M105" i="19" s="1"/>
  <c r="N105" i="19" s="1"/>
  <c r="C104" i="19"/>
  <c r="D104" i="19" s="1"/>
  <c r="F105" i="19" l="1"/>
  <c r="G105" i="19" s="1"/>
  <c r="H105" i="19" s="1"/>
  <c r="I105" i="19"/>
  <c r="J103" i="19"/>
  <c r="K103" i="19" s="1"/>
  <c r="E104" i="19"/>
  <c r="A106" i="19"/>
  <c r="L106" i="19" s="1"/>
  <c r="M106" i="19" s="1"/>
  <c r="N106" i="19" s="1"/>
  <c r="C105" i="19"/>
  <c r="D105" i="19" s="1"/>
  <c r="F106" i="19" l="1"/>
  <c r="G106" i="19" s="1"/>
  <c r="H106" i="19" s="1"/>
  <c r="I106" i="19"/>
  <c r="J104" i="19"/>
  <c r="K104" i="19" s="1"/>
  <c r="E105" i="19"/>
  <c r="A107" i="19"/>
  <c r="L107" i="19" s="1"/>
  <c r="M107" i="19" s="1"/>
  <c r="N107" i="19" s="1"/>
  <c r="C106" i="19"/>
  <c r="D106" i="19" s="1"/>
  <c r="F107" i="19" l="1"/>
  <c r="G107" i="19" s="1"/>
  <c r="H107" i="19" s="1"/>
  <c r="I107" i="19"/>
  <c r="J105" i="19"/>
  <c r="K105" i="19" s="1"/>
  <c r="E106" i="19"/>
  <c r="A108" i="19"/>
  <c r="L108" i="19" s="1"/>
  <c r="M108" i="19" s="1"/>
  <c r="N108" i="19" s="1"/>
  <c r="C107" i="19"/>
  <c r="D107" i="19" s="1"/>
  <c r="F108" i="19" l="1"/>
  <c r="G108" i="19" s="1"/>
  <c r="H108" i="19" s="1"/>
  <c r="I108" i="19"/>
  <c r="J106" i="19"/>
  <c r="K106" i="19" s="1"/>
  <c r="E107" i="19"/>
  <c r="A109" i="19"/>
  <c r="L109" i="19" s="1"/>
  <c r="M109" i="19" s="1"/>
  <c r="N109" i="19" s="1"/>
  <c r="C108" i="19"/>
  <c r="D108" i="19" s="1"/>
  <c r="F109" i="19" l="1"/>
  <c r="G109" i="19" s="1"/>
  <c r="H109" i="19" s="1"/>
  <c r="I109" i="19"/>
  <c r="J107" i="19"/>
  <c r="K107" i="19" s="1"/>
  <c r="E108" i="19"/>
  <c r="A110" i="19"/>
  <c r="L110" i="19" s="1"/>
  <c r="M110" i="19" s="1"/>
  <c r="N110" i="19" s="1"/>
  <c r="C109" i="19"/>
  <c r="D109" i="19" s="1"/>
  <c r="F110" i="19" l="1"/>
  <c r="G110" i="19" s="1"/>
  <c r="H110" i="19" s="1"/>
  <c r="I110" i="19"/>
  <c r="J108" i="19"/>
  <c r="K108" i="19" s="1"/>
  <c r="E109" i="19"/>
  <c r="A111" i="19"/>
  <c r="L111" i="19" s="1"/>
  <c r="M111" i="19" s="1"/>
  <c r="N111" i="19" s="1"/>
  <c r="C110" i="19"/>
  <c r="D110" i="19" s="1"/>
  <c r="F111" i="19" l="1"/>
  <c r="G111" i="19" s="1"/>
  <c r="H111" i="19" s="1"/>
  <c r="I111" i="19"/>
  <c r="J109" i="19"/>
  <c r="K109" i="19" s="1"/>
  <c r="E110" i="19"/>
  <c r="A112" i="19"/>
  <c r="L112" i="19" s="1"/>
  <c r="M112" i="19" s="1"/>
  <c r="N112" i="19" s="1"/>
  <c r="C111" i="19"/>
  <c r="D111" i="19" s="1"/>
  <c r="F112" i="19" l="1"/>
  <c r="G112" i="19" s="1"/>
  <c r="H112" i="19" s="1"/>
  <c r="I112" i="19"/>
  <c r="J110" i="19"/>
  <c r="K110" i="19" s="1"/>
  <c r="E111" i="19"/>
  <c r="A113" i="19"/>
  <c r="L113" i="19" s="1"/>
  <c r="M113" i="19" s="1"/>
  <c r="N113" i="19" s="1"/>
  <c r="C112" i="19"/>
  <c r="D112" i="19" s="1"/>
  <c r="F113" i="19" l="1"/>
  <c r="G113" i="19" s="1"/>
  <c r="H113" i="19" s="1"/>
  <c r="I113" i="19"/>
  <c r="J111" i="19"/>
  <c r="K111" i="19" s="1"/>
  <c r="E112" i="19"/>
  <c r="A114" i="19"/>
  <c r="L114" i="19" s="1"/>
  <c r="M114" i="19" s="1"/>
  <c r="N114" i="19" s="1"/>
  <c r="C113" i="19"/>
  <c r="D113" i="19" s="1"/>
  <c r="F114" i="19" l="1"/>
  <c r="G114" i="19" s="1"/>
  <c r="H114" i="19" s="1"/>
  <c r="I114" i="19"/>
  <c r="J112" i="19"/>
  <c r="K112" i="19" s="1"/>
  <c r="E113" i="19"/>
  <c r="A115" i="19"/>
  <c r="L115" i="19" s="1"/>
  <c r="M115" i="19" s="1"/>
  <c r="N115" i="19" s="1"/>
  <c r="C114" i="19"/>
  <c r="D114" i="19" s="1"/>
  <c r="F115" i="19" l="1"/>
  <c r="G115" i="19" s="1"/>
  <c r="H115" i="19" s="1"/>
  <c r="I115" i="19"/>
  <c r="J113" i="19"/>
  <c r="K113" i="19" s="1"/>
  <c r="E114" i="19"/>
  <c r="A116" i="19"/>
  <c r="L116" i="19" s="1"/>
  <c r="M116" i="19" s="1"/>
  <c r="N116" i="19" s="1"/>
  <c r="C115" i="19"/>
  <c r="D115" i="19" s="1"/>
  <c r="F116" i="19" l="1"/>
  <c r="G116" i="19" s="1"/>
  <c r="H116" i="19" s="1"/>
  <c r="I116" i="19"/>
  <c r="J114" i="19"/>
  <c r="K114" i="19" s="1"/>
  <c r="E115" i="19"/>
  <c r="A117" i="19"/>
  <c r="L117" i="19" s="1"/>
  <c r="M117" i="19" s="1"/>
  <c r="N117" i="19" s="1"/>
  <c r="C116" i="19"/>
  <c r="F117" i="19" l="1"/>
  <c r="G117" i="19" s="1"/>
  <c r="H117" i="19" s="1"/>
  <c r="I117" i="19"/>
  <c r="J115" i="19"/>
  <c r="K115" i="19" s="1"/>
  <c r="D116" i="19"/>
  <c r="A118" i="19"/>
  <c r="L118" i="19" s="1"/>
  <c r="M118" i="19" s="1"/>
  <c r="N118" i="19" s="1"/>
  <c r="C117" i="19"/>
  <c r="D117" i="19" s="1"/>
  <c r="E116" i="19" l="1"/>
  <c r="F118" i="19"/>
  <c r="G118" i="19" s="1"/>
  <c r="H118" i="19" s="1"/>
  <c r="I118" i="19"/>
  <c r="J116" i="19"/>
  <c r="K116" i="19" s="1"/>
  <c r="E117" i="19"/>
  <c r="A119" i="19"/>
  <c r="L119" i="19" s="1"/>
  <c r="M119" i="19" s="1"/>
  <c r="N119" i="19" s="1"/>
  <c r="C118" i="19"/>
  <c r="D118" i="19" s="1"/>
  <c r="F119" i="19" l="1"/>
  <c r="G119" i="19" s="1"/>
  <c r="H119" i="19" s="1"/>
  <c r="I119" i="19"/>
  <c r="J117" i="19"/>
  <c r="K117" i="19" s="1"/>
  <c r="E118" i="19"/>
  <c r="A120" i="19"/>
  <c r="L120" i="19" s="1"/>
  <c r="M120" i="19" s="1"/>
  <c r="N120" i="19" s="1"/>
  <c r="C119" i="19"/>
  <c r="D119" i="19" s="1"/>
  <c r="F120" i="19" l="1"/>
  <c r="G120" i="19" s="1"/>
  <c r="H120" i="19" s="1"/>
  <c r="I120" i="19"/>
  <c r="J118" i="19"/>
  <c r="K118" i="19" s="1"/>
  <c r="E119" i="19"/>
  <c r="A121" i="19"/>
  <c r="L121" i="19" s="1"/>
  <c r="M121" i="19" s="1"/>
  <c r="N121" i="19" s="1"/>
  <c r="C120" i="19"/>
  <c r="D120" i="19" s="1"/>
  <c r="F121" i="19" l="1"/>
  <c r="G121" i="19" s="1"/>
  <c r="H121" i="19" s="1"/>
  <c r="I121" i="19"/>
  <c r="J119" i="19"/>
  <c r="K119" i="19" s="1"/>
  <c r="E120" i="19"/>
  <c r="A122" i="19"/>
  <c r="L122" i="19" s="1"/>
  <c r="M122" i="19" s="1"/>
  <c r="N122" i="19" s="1"/>
  <c r="C121" i="19"/>
  <c r="D121" i="19" s="1"/>
  <c r="F122" i="19" l="1"/>
  <c r="G122" i="19" s="1"/>
  <c r="H122" i="19" s="1"/>
  <c r="I122" i="19"/>
  <c r="J120" i="19"/>
  <c r="K120" i="19" s="1"/>
  <c r="E121" i="19"/>
  <c r="A123" i="19"/>
  <c r="L123" i="19" s="1"/>
  <c r="M123" i="19" s="1"/>
  <c r="N123" i="19" s="1"/>
  <c r="C122" i="19"/>
  <c r="D122" i="19" s="1"/>
  <c r="F123" i="19" l="1"/>
  <c r="G123" i="19" s="1"/>
  <c r="H123" i="19" s="1"/>
  <c r="I123" i="19"/>
  <c r="J121" i="19"/>
  <c r="K121" i="19" s="1"/>
  <c r="E122" i="19"/>
  <c r="A124" i="19"/>
  <c r="L124" i="19" s="1"/>
  <c r="M124" i="19" s="1"/>
  <c r="N124" i="19" s="1"/>
  <c r="C123" i="19"/>
  <c r="D123" i="19" s="1"/>
  <c r="F124" i="19" l="1"/>
  <c r="G124" i="19" s="1"/>
  <c r="H124" i="19" s="1"/>
  <c r="I124" i="19"/>
  <c r="J122" i="19"/>
  <c r="K122" i="19" s="1"/>
  <c r="E123" i="19"/>
  <c r="A125" i="19"/>
  <c r="L125" i="19" s="1"/>
  <c r="M125" i="19" s="1"/>
  <c r="N125" i="19" s="1"/>
  <c r="C124" i="19"/>
  <c r="D124" i="19" s="1"/>
  <c r="F125" i="19" l="1"/>
  <c r="G125" i="19" s="1"/>
  <c r="H125" i="19" s="1"/>
  <c r="I125" i="19"/>
  <c r="J123" i="19"/>
  <c r="K123" i="19" s="1"/>
  <c r="E124" i="19"/>
  <c r="A126" i="19"/>
  <c r="L126" i="19" s="1"/>
  <c r="M126" i="19" s="1"/>
  <c r="N126" i="19" s="1"/>
  <c r="C125" i="19"/>
  <c r="D125" i="19" s="1"/>
  <c r="F126" i="19" l="1"/>
  <c r="G126" i="19" s="1"/>
  <c r="H126" i="19" s="1"/>
  <c r="I126" i="19"/>
  <c r="J124" i="19"/>
  <c r="K124" i="19" s="1"/>
  <c r="E125" i="19"/>
  <c r="A127" i="19"/>
  <c r="L127" i="19" s="1"/>
  <c r="M127" i="19" s="1"/>
  <c r="N127" i="19" s="1"/>
  <c r="C126" i="19"/>
  <c r="D126" i="19" s="1"/>
  <c r="F127" i="19" l="1"/>
  <c r="G127" i="19" s="1"/>
  <c r="H127" i="19" s="1"/>
  <c r="I127" i="19"/>
  <c r="J125" i="19"/>
  <c r="K125" i="19" s="1"/>
  <c r="E126" i="19"/>
  <c r="A128" i="19"/>
  <c r="L128" i="19" s="1"/>
  <c r="M128" i="19" s="1"/>
  <c r="N128" i="19" s="1"/>
  <c r="C127" i="19"/>
  <c r="D127" i="19" s="1"/>
  <c r="F128" i="19" l="1"/>
  <c r="G128" i="19" s="1"/>
  <c r="H128" i="19" s="1"/>
  <c r="I128" i="19"/>
  <c r="J126" i="19"/>
  <c r="K126" i="19" s="1"/>
  <c r="E127" i="19"/>
  <c r="A129" i="19"/>
  <c r="L129" i="19" s="1"/>
  <c r="M129" i="19" s="1"/>
  <c r="N129" i="19" s="1"/>
  <c r="C128" i="19"/>
  <c r="D128" i="19" s="1"/>
  <c r="F129" i="19" l="1"/>
  <c r="G129" i="19" s="1"/>
  <c r="H129" i="19" s="1"/>
  <c r="I129" i="19"/>
  <c r="J127" i="19"/>
  <c r="K127" i="19" s="1"/>
  <c r="E128" i="19"/>
  <c r="A130" i="19"/>
  <c r="L130" i="19" s="1"/>
  <c r="M130" i="19" s="1"/>
  <c r="N130" i="19" s="1"/>
  <c r="C129" i="19"/>
  <c r="D129" i="19" s="1"/>
  <c r="F130" i="19" l="1"/>
  <c r="G130" i="19" s="1"/>
  <c r="H130" i="19" s="1"/>
  <c r="I130" i="19"/>
  <c r="J128" i="19"/>
  <c r="K128" i="19" s="1"/>
  <c r="E129" i="19"/>
  <c r="A131" i="19"/>
  <c r="L131" i="19" s="1"/>
  <c r="M131" i="19" s="1"/>
  <c r="N131" i="19" s="1"/>
  <c r="C130" i="19"/>
  <c r="D130" i="19" s="1"/>
  <c r="F131" i="19" l="1"/>
  <c r="G131" i="19" s="1"/>
  <c r="H131" i="19" s="1"/>
  <c r="I131" i="19"/>
  <c r="J129" i="19"/>
  <c r="K129" i="19" s="1"/>
  <c r="E130" i="19"/>
  <c r="A132" i="19"/>
  <c r="L132" i="19" s="1"/>
  <c r="M132" i="19" s="1"/>
  <c r="N132" i="19" s="1"/>
  <c r="C131" i="19"/>
  <c r="D131" i="19" s="1"/>
  <c r="F132" i="19" l="1"/>
  <c r="G132" i="19" s="1"/>
  <c r="H132" i="19" s="1"/>
  <c r="I132" i="19"/>
  <c r="J130" i="19"/>
  <c r="K130" i="19" s="1"/>
  <c r="E131" i="19"/>
  <c r="A133" i="19"/>
  <c r="L133" i="19" s="1"/>
  <c r="M133" i="19" s="1"/>
  <c r="N133" i="19" s="1"/>
  <c r="C132" i="19"/>
  <c r="D132" i="19" s="1"/>
  <c r="F133" i="19" l="1"/>
  <c r="G133" i="19" s="1"/>
  <c r="H133" i="19" s="1"/>
  <c r="I133" i="19"/>
  <c r="J131" i="19"/>
  <c r="K131" i="19" s="1"/>
  <c r="E132" i="19"/>
  <c r="A134" i="19"/>
  <c r="L134" i="19" s="1"/>
  <c r="M134" i="19" s="1"/>
  <c r="N134" i="19" s="1"/>
  <c r="C133" i="19"/>
  <c r="D133" i="19" s="1"/>
  <c r="F134" i="19" l="1"/>
  <c r="G134" i="19" s="1"/>
  <c r="H134" i="19" s="1"/>
  <c r="I134" i="19"/>
  <c r="J132" i="19"/>
  <c r="K132" i="19" s="1"/>
  <c r="E133" i="19"/>
  <c r="A135" i="19"/>
  <c r="L135" i="19" s="1"/>
  <c r="M135" i="19" s="1"/>
  <c r="N135" i="19" s="1"/>
  <c r="C134" i="19"/>
  <c r="D134" i="19" s="1"/>
  <c r="F135" i="19" l="1"/>
  <c r="G135" i="19" s="1"/>
  <c r="H135" i="19" s="1"/>
  <c r="I135" i="19"/>
  <c r="J133" i="19"/>
  <c r="K133" i="19" s="1"/>
  <c r="E134" i="19"/>
  <c r="A136" i="19"/>
  <c r="L136" i="19" s="1"/>
  <c r="M136" i="19" s="1"/>
  <c r="N136" i="19" s="1"/>
  <c r="C135" i="19"/>
  <c r="D135" i="19" s="1"/>
  <c r="F136" i="19" l="1"/>
  <c r="G136" i="19" s="1"/>
  <c r="H136" i="19" s="1"/>
  <c r="I136" i="19"/>
  <c r="J134" i="19"/>
  <c r="K134" i="19" s="1"/>
  <c r="E135" i="19"/>
  <c r="A137" i="19"/>
  <c r="L137" i="19" s="1"/>
  <c r="M137" i="19" s="1"/>
  <c r="N137" i="19" s="1"/>
  <c r="C136" i="19"/>
  <c r="D136" i="19" s="1"/>
  <c r="F137" i="19" l="1"/>
  <c r="G137" i="19" s="1"/>
  <c r="H137" i="19" s="1"/>
  <c r="I137" i="19"/>
  <c r="J135" i="19"/>
  <c r="K135" i="19" s="1"/>
  <c r="E136" i="19"/>
  <c r="A138" i="19"/>
  <c r="L138" i="19" s="1"/>
  <c r="M138" i="19" s="1"/>
  <c r="N138" i="19" s="1"/>
  <c r="C137" i="19"/>
  <c r="D137" i="19" s="1"/>
  <c r="F138" i="19" l="1"/>
  <c r="G138" i="19" s="1"/>
  <c r="H138" i="19" s="1"/>
  <c r="I138" i="19"/>
  <c r="J136" i="19"/>
  <c r="K136" i="19" s="1"/>
  <c r="E137" i="19"/>
  <c r="A139" i="19"/>
  <c r="L139" i="19" s="1"/>
  <c r="M139" i="19" s="1"/>
  <c r="N139" i="19" s="1"/>
  <c r="C138" i="19"/>
  <c r="D138" i="19" s="1"/>
  <c r="F139" i="19" l="1"/>
  <c r="G139" i="19" s="1"/>
  <c r="H139" i="19" s="1"/>
  <c r="I139" i="19"/>
  <c r="J137" i="19"/>
  <c r="K137" i="19" s="1"/>
  <c r="E138" i="19"/>
  <c r="A140" i="19"/>
  <c r="L140" i="19" s="1"/>
  <c r="M140" i="19" s="1"/>
  <c r="N140" i="19" s="1"/>
  <c r="C139" i="19"/>
  <c r="D139" i="19" s="1"/>
  <c r="F140" i="19" l="1"/>
  <c r="G140" i="19" s="1"/>
  <c r="H140" i="19" s="1"/>
  <c r="I140" i="19"/>
  <c r="J138" i="19"/>
  <c r="K138" i="19" s="1"/>
  <c r="E139" i="19"/>
  <c r="A141" i="19"/>
  <c r="L141" i="19" s="1"/>
  <c r="M141" i="19" s="1"/>
  <c r="N141" i="19" s="1"/>
  <c r="C140" i="19"/>
  <c r="D140" i="19" s="1"/>
  <c r="F141" i="19" l="1"/>
  <c r="G141" i="19" s="1"/>
  <c r="H141" i="19" s="1"/>
  <c r="I141" i="19"/>
  <c r="J139" i="19"/>
  <c r="K139" i="19" s="1"/>
  <c r="E140" i="19"/>
  <c r="A142" i="19"/>
  <c r="L142" i="19" s="1"/>
  <c r="M142" i="19" s="1"/>
  <c r="N142" i="19" s="1"/>
  <c r="C141" i="19"/>
  <c r="D141" i="19" s="1"/>
  <c r="F142" i="19" l="1"/>
  <c r="G142" i="19" s="1"/>
  <c r="H142" i="19" s="1"/>
  <c r="I142" i="19"/>
  <c r="J140" i="19"/>
  <c r="K140" i="19" s="1"/>
  <c r="E141" i="19"/>
  <c r="A143" i="19"/>
  <c r="L143" i="19" s="1"/>
  <c r="M143" i="19" s="1"/>
  <c r="N143" i="19" s="1"/>
  <c r="C142" i="19"/>
  <c r="D142" i="19" s="1"/>
  <c r="F143" i="19" l="1"/>
  <c r="G143" i="19" s="1"/>
  <c r="H143" i="19" s="1"/>
  <c r="I143" i="19"/>
  <c r="J141" i="19"/>
  <c r="K141" i="19" s="1"/>
  <c r="E142" i="19"/>
  <c r="A144" i="19"/>
  <c r="L144" i="19" s="1"/>
  <c r="M144" i="19" s="1"/>
  <c r="N144" i="19" s="1"/>
  <c r="C143" i="19"/>
  <c r="D143" i="19" s="1"/>
  <c r="F144" i="19" l="1"/>
  <c r="G144" i="19" s="1"/>
  <c r="H144" i="19" s="1"/>
  <c r="I144" i="19"/>
  <c r="J142" i="19"/>
  <c r="K142" i="19" s="1"/>
  <c r="E143" i="19"/>
  <c r="A145" i="19"/>
  <c r="L145" i="19" s="1"/>
  <c r="M145" i="19" s="1"/>
  <c r="N145" i="19" s="1"/>
  <c r="C144" i="19"/>
  <c r="D144" i="19" s="1"/>
  <c r="F145" i="19" l="1"/>
  <c r="G145" i="19" s="1"/>
  <c r="H145" i="19" s="1"/>
  <c r="I145" i="19"/>
  <c r="J143" i="19"/>
  <c r="K143" i="19" s="1"/>
  <c r="E144" i="19"/>
  <c r="A146" i="19"/>
  <c r="L146" i="19" s="1"/>
  <c r="M146" i="19" s="1"/>
  <c r="N146" i="19" s="1"/>
  <c r="C145" i="19"/>
  <c r="D145" i="19" s="1"/>
  <c r="F146" i="19" l="1"/>
  <c r="G146" i="19" s="1"/>
  <c r="H146" i="19" s="1"/>
  <c r="I146" i="19"/>
  <c r="J144" i="19"/>
  <c r="K144" i="19" s="1"/>
  <c r="E145" i="19"/>
  <c r="A147" i="19"/>
  <c r="L147" i="19" s="1"/>
  <c r="M147" i="19" s="1"/>
  <c r="N147" i="19" s="1"/>
  <c r="C146" i="19"/>
  <c r="D146" i="19" s="1"/>
  <c r="F147" i="19" l="1"/>
  <c r="G147" i="19" s="1"/>
  <c r="H147" i="19" s="1"/>
  <c r="I147" i="19"/>
  <c r="J145" i="19"/>
  <c r="K145" i="19" s="1"/>
  <c r="E146" i="19"/>
  <c r="A148" i="19"/>
  <c r="L148" i="19" s="1"/>
  <c r="M148" i="19" s="1"/>
  <c r="N148" i="19" s="1"/>
  <c r="C147" i="19"/>
  <c r="D147" i="19" s="1"/>
  <c r="F148" i="19" l="1"/>
  <c r="G148" i="19" s="1"/>
  <c r="H148" i="19" s="1"/>
  <c r="I148" i="19"/>
  <c r="J146" i="19"/>
  <c r="K146" i="19" s="1"/>
  <c r="E147" i="19"/>
  <c r="A149" i="19"/>
  <c r="L149" i="19" s="1"/>
  <c r="M149" i="19" s="1"/>
  <c r="N149" i="19" s="1"/>
  <c r="C148" i="19"/>
  <c r="D148" i="19" s="1"/>
  <c r="F149" i="19" l="1"/>
  <c r="G149" i="19" s="1"/>
  <c r="H149" i="19" s="1"/>
  <c r="I149" i="19"/>
  <c r="J147" i="19"/>
  <c r="K147" i="19" s="1"/>
  <c r="E148" i="19"/>
  <c r="A150" i="19"/>
  <c r="L150" i="19" s="1"/>
  <c r="M150" i="19" s="1"/>
  <c r="N150" i="19" s="1"/>
  <c r="C149" i="19"/>
  <c r="D149" i="19" s="1"/>
  <c r="F150" i="19" l="1"/>
  <c r="G150" i="19" s="1"/>
  <c r="H150" i="19" s="1"/>
  <c r="I150" i="19"/>
  <c r="J148" i="19"/>
  <c r="K148" i="19" s="1"/>
  <c r="E149" i="19"/>
  <c r="A151" i="19"/>
  <c r="L151" i="19" s="1"/>
  <c r="M151" i="19" s="1"/>
  <c r="N151" i="19" s="1"/>
  <c r="C150" i="19"/>
  <c r="D150" i="19" s="1"/>
  <c r="F151" i="19" l="1"/>
  <c r="G151" i="19" s="1"/>
  <c r="H151" i="19" s="1"/>
  <c r="I151" i="19"/>
  <c r="J149" i="19"/>
  <c r="K149" i="19" s="1"/>
  <c r="E150" i="19"/>
  <c r="A152" i="19"/>
  <c r="L152" i="19" s="1"/>
  <c r="M152" i="19" s="1"/>
  <c r="N152" i="19" s="1"/>
  <c r="C151" i="19"/>
  <c r="D151" i="19" s="1"/>
  <c r="F152" i="19" l="1"/>
  <c r="G152" i="19" s="1"/>
  <c r="H152" i="19" s="1"/>
  <c r="I152" i="19"/>
  <c r="J150" i="19"/>
  <c r="K150" i="19" s="1"/>
  <c r="E151" i="19"/>
  <c r="A153" i="19"/>
  <c r="L153" i="19" s="1"/>
  <c r="M153" i="19" s="1"/>
  <c r="N153" i="19" s="1"/>
  <c r="C152" i="19"/>
  <c r="D152" i="19" s="1"/>
  <c r="F153" i="19" l="1"/>
  <c r="G153" i="19" s="1"/>
  <c r="H153" i="19" s="1"/>
  <c r="I153" i="19"/>
  <c r="J151" i="19"/>
  <c r="K151" i="19" s="1"/>
  <c r="E152" i="19"/>
  <c r="A154" i="19"/>
  <c r="L154" i="19" s="1"/>
  <c r="M154" i="19" s="1"/>
  <c r="N154" i="19" s="1"/>
  <c r="C153" i="19"/>
  <c r="D153" i="19" s="1"/>
  <c r="F154" i="19" l="1"/>
  <c r="G154" i="19" s="1"/>
  <c r="H154" i="19" s="1"/>
  <c r="I154" i="19"/>
  <c r="J152" i="19"/>
  <c r="K152" i="19" s="1"/>
  <c r="E153" i="19"/>
  <c r="A155" i="19"/>
  <c r="L155" i="19" s="1"/>
  <c r="M155" i="19" s="1"/>
  <c r="N155" i="19" s="1"/>
  <c r="C154" i="19"/>
  <c r="D154" i="19" s="1"/>
  <c r="F155" i="19" l="1"/>
  <c r="G155" i="19" s="1"/>
  <c r="H155" i="19" s="1"/>
  <c r="I155" i="19"/>
  <c r="J153" i="19"/>
  <c r="K153" i="19" s="1"/>
  <c r="E154" i="19"/>
  <c r="A156" i="19"/>
  <c r="L156" i="19" s="1"/>
  <c r="M156" i="19" s="1"/>
  <c r="N156" i="19" s="1"/>
  <c r="C155" i="19"/>
  <c r="D155" i="19" s="1"/>
  <c r="F156" i="19" l="1"/>
  <c r="G156" i="19" s="1"/>
  <c r="H156" i="19" s="1"/>
  <c r="I156" i="19"/>
  <c r="J154" i="19"/>
  <c r="K154" i="19" s="1"/>
  <c r="E155" i="19"/>
  <c r="A157" i="19"/>
  <c r="L157" i="19" s="1"/>
  <c r="M157" i="19" s="1"/>
  <c r="N157" i="19" s="1"/>
  <c r="C156" i="19"/>
  <c r="D156" i="19" s="1"/>
  <c r="F157" i="19" l="1"/>
  <c r="G157" i="19" s="1"/>
  <c r="H157" i="19" s="1"/>
  <c r="I157" i="19"/>
  <c r="J155" i="19"/>
  <c r="K155" i="19" s="1"/>
  <c r="E156" i="19"/>
  <c r="A158" i="19"/>
  <c r="L158" i="19" s="1"/>
  <c r="M158" i="19" s="1"/>
  <c r="N158" i="19" s="1"/>
  <c r="C157" i="19"/>
  <c r="D157" i="19" s="1"/>
  <c r="F158" i="19" l="1"/>
  <c r="G158" i="19" s="1"/>
  <c r="H158" i="19" s="1"/>
  <c r="I158" i="19"/>
  <c r="J156" i="19"/>
  <c r="K156" i="19" s="1"/>
  <c r="E157" i="19"/>
  <c r="A159" i="19"/>
  <c r="L159" i="19" s="1"/>
  <c r="M159" i="19" s="1"/>
  <c r="N159" i="19" s="1"/>
  <c r="C158" i="19"/>
  <c r="D158" i="19" s="1"/>
  <c r="F159" i="19" l="1"/>
  <c r="G159" i="19" s="1"/>
  <c r="H159" i="19" s="1"/>
  <c r="I159" i="19"/>
  <c r="J157" i="19"/>
  <c r="K157" i="19" s="1"/>
  <c r="E158" i="19"/>
  <c r="A160" i="19"/>
  <c r="L160" i="19" s="1"/>
  <c r="M160" i="19" s="1"/>
  <c r="N160" i="19" s="1"/>
  <c r="C159" i="19"/>
  <c r="D159" i="19" s="1"/>
  <c r="F160" i="19" l="1"/>
  <c r="G160" i="19" s="1"/>
  <c r="H160" i="19" s="1"/>
  <c r="I160" i="19"/>
  <c r="J158" i="19"/>
  <c r="K158" i="19" s="1"/>
  <c r="E159" i="19"/>
  <c r="A161" i="19"/>
  <c r="L161" i="19" s="1"/>
  <c r="M161" i="19" s="1"/>
  <c r="N161" i="19" s="1"/>
  <c r="C160" i="19"/>
  <c r="D160" i="19" s="1"/>
  <c r="F161" i="19" l="1"/>
  <c r="G161" i="19" s="1"/>
  <c r="H161" i="19" s="1"/>
  <c r="I161" i="19"/>
  <c r="J159" i="19"/>
  <c r="K159" i="19" s="1"/>
  <c r="E160" i="19"/>
  <c r="A162" i="19"/>
  <c r="L162" i="19" s="1"/>
  <c r="M162" i="19" s="1"/>
  <c r="N162" i="19" s="1"/>
  <c r="C161" i="19"/>
  <c r="D161" i="19" s="1"/>
  <c r="F162" i="19" l="1"/>
  <c r="G162" i="19" s="1"/>
  <c r="H162" i="19" s="1"/>
  <c r="I162" i="19"/>
  <c r="J160" i="19"/>
  <c r="K160" i="19" s="1"/>
  <c r="E161" i="19"/>
  <c r="A163" i="19"/>
  <c r="L163" i="19" s="1"/>
  <c r="M163" i="19" s="1"/>
  <c r="N163" i="19" s="1"/>
  <c r="C162" i="19"/>
  <c r="D162" i="19" s="1"/>
  <c r="F163" i="19" l="1"/>
  <c r="G163" i="19" s="1"/>
  <c r="H163" i="19" s="1"/>
  <c r="I163" i="19"/>
  <c r="J161" i="19"/>
  <c r="K161" i="19" s="1"/>
  <c r="E162" i="19"/>
  <c r="A164" i="19"/>
  <c r="L164" i="19" s="1"/>
  <c r="M164" i="19" s="1"/>
  <c r="N164" i="19" s="1"/>
  <c r="C163" i="19"/>
  <c r="D163" i="19" s="1"/>
  <c r="F164" i="19" l="1"/>
  <c r="G164" i="19" s="1"/>
  <c r="H164" i="19" s="1"/>
  <c r="I164" i="19"/>
  <c r="J162" i="19"/>
  <c r="K162" i="19" s="1"/>
  <c r="E163" i="19"/>
  <c r="A165" i="19"/>
  <c r="L165" i="19" s="1"/>
  <c r="M165" i="19" s="1"/>
  <c r="N165" i="19" s="1"/>
  <c r="C164" i="19"/>
  <c r="D164" i="19" s="1"/>
  <c r="F165" i="19" l="1"/>
  <c r="G165" i="19" s="1"/>
  <c r="H165" i="19" s="1"/>
  <c r="I165" i="19"/>
  <c r="J163" i="19"/>
  <c r="K163" i="19" s="1"/>
  <c r="E164" i="19"/>
  <c r="A166" i="19"/>
  <c r="L166" i="19" s="1"/>
  <c r="M166" i="19" s="1"/>
  <c r="N166" i="19" s="1"/>
  <c r="C165" i="19"/>
  <c r="D165" i="19" s="1"/>
  <c r="F166" i="19" l="1"/>
  <c r="G166" i="19" s="1"/>
  <c r="H166" i="19" s="1"/>
  <c r="I166" i="19"/>
  <c r="J164" i="19"/>
  <c r="K164" i="19" s="1"/>
  <c r="E165" i="19"/>
  <c r="A167" i="19"/>
  <c r="L167" i="19" s="1"/>
  <c r="M167" i="19" s="1"/>
  <c r="N167" i="19" s="1"/>
  <c r="C166" i="19"/>
  <c r="D166" i="19" s="1"/>
  <c r="F167" i="19" l="1"/>
  <c r="G167" i="19" s="1"/>
  <c r="H167" i="19" s="1"/>
  <c r="I167" i="19"/>
  <c r="J165" i="19"/>
  <c r="K165" i="19" s="1"/>
  <c r="E166" i="19"/>
  <c r="A168" i="19"/>
  <c r="L168" i="19" s="1"/>
  <c r="M168" i="19" s="1"/>
  <c r="N168" i="19" s="1"/>
  <c r="C167" i="19"/>
  <c r="D167" i="19" s="1"/>
  <c r="F168" i="19" l="1"/>
  <c r="G168" i="19" s="1"/>
  <c r="H168" i="19" s="1"/>
  <c r="I168" i="19"/>
  <c r="J166" i="19"/>
  <c r="K166" i="19" s="1"/>
  <c r="E167" i="19"/>
  <c r="A169" i="19"/>
  <c r="L169" i="19" s="1"/>
  <c r="M169" i="19" s="1"/>
  <c r="N169" i="19" s="1"/>
  <c r="C168" i="19"/>
  <c r="D168" i="19" s="1"/>
  <c r="F169" i="19" l="1"/>
  <c r="G169" i="19" s="1"/>
  <c r="H169" i="19" s="1"/>
  <c r="I169" i="19"/>
  <c r="J167" i="19"/>
  <c r="K167" i="19" s="1"/>
  <c r="E168" i="19"/>
  <c r="A170" i="19"/>
  <c r="L170" i="19" s="1"/>
  <c r="M170" i="19" s="1"/>
  <c r="N170" i="19" s="1"/>
  <c r="C169" i="19"/>
  <c r="D169" i="19" s="1"/>
  <c r="F170" i="19" l="1"/>
  <c r="G170" i="19" s="1"/>
  <c r="H170" i="19" s="1"/>
  <c r="I170" i="19"/>
  <c r="J168" i="19"/>
  <c r="K168" i="19" s="1"/>
  <c r="E169" i="19"/>
  <c r="A171" i="19"/>
  <c r="L171" i="19" s="1"/>
  <c r="M171" i="19" s="1"/>
  <c r="N171" i="19" s="1"/>
  <c r="C170" i="19"/>
  <c r="D170" i="19" s="1"/>
  <c r="F171" i="19" l="1"/>
  <c r="G171" i="19" s="1"/>
  <c r="H171" i="19" s="1"/>
  <c r="I171" i="19"/>
  <c r="J169" i="19"/>
  <c r="K169" i="19" s="1"/>
  <c r="E170" i="19"/>
  <c r="A172" i="19"/>
  <c r="L172" i="19" s="1"/>
  <c r="M172" i="19" s="1"/>
  <c r="N172" i="19" s="1"/>
  <c r="C171" i="19"/>
  <c r="D171" i="19" s="1"/>
  <c r="F172" i="19" l="1"/>
  <c r="G172" i="19" s="1"/>
  <c r="H172" i="19" s="1"/>
  <c r="I172" i="19"/>
  <c r="J170" i="19"/>
  <c r="K170" i="19" s="1"/>
  <c r="E171" i="19"/>
  <c r="A173" i="19"/>
  <c r="L173" i="19" s="1"/>
  <c r="M173" i="19" s="1"/>
  <c r="N173" i="19" s="1"/>
  <c r="C172" i="19"/>
  <c r="D172" i="19" s="1"/>
  <c r="F173" i="19" l="1"/>
  <c r="G173" i="19" s="1"/>
  <c r="H173" i="19" s="1"/>
  <c r="I173" i="19"/>
  <c r="J171" i="19"/>
  <c r="K171" i="19" s="1"/>
  <c r="E172" i="19"/>
  <c r="A174" i="19"/>
  <c r="L174" i="19" s="1"/>
  <c r="M174" i="19" s="1"/>
  <c r="N174" i="19" s="1"/>
  <c r="C173" i="19"/>
  <c r="D173" i="19" s="1"/>
  <c r="F174" i="19" l="1"/>
  <c r="G174" i="19" s="1"/>
  <c r="H174" i="19" s="1"/>
  <c r="I174" i="19"/>
  <c r="J172" i="19"/>
  <c r="K172" i="19" s="1"/>
  <c r="E173" i="19"/>
  <c r="A175" i="19"/>
  <c r="L175" i="19" s="1"/>
  <c r="M175" i="19" s="1"/>
  <c r="N175" i="19" s="1"/>
  <c r="C174" i="19"/>
  <c r="D174" i="19" s="1"/>
  <c r="F175" i="19" l="1"/>
  <c r="G175" i="19" s="1"/>
  <c r="H175" i="19" s="1"/>
  <c r="I175" i="19"/>
  <c r="J173" i="19"/>
  <c r="K173" i="19" s="1"/>
  <c r="E174" i="19"/>
  <c r="A176" i="19"/>
  <c r="L176" i="19" s="1"/>
  <c r="M176" i="19" s="1"/>
  <c r="N176" i="19" s="1"/>
  <c r="C175" i="19"/>
  <c r="D175" i="19" s="1"/>
  <c r="F176" i="19" l="1"/>
  <c r="G176" i="19" s="1"/>
  <c r="H176" i="19" s="1"/>
  <c r="I176" i="19"/>
  <c r="J174" i="19"/>
  <c r="K174" i="19" s="1"/>
  <c r="E175" i="19"/>
  <c r="A177" i="19"/>
  <c r="L177" i="19" s="1"/>
  <c r="M177" i="19" s="1"/>
  <c r="N177" i="19" s="1"/>
  <c r="C176" i="19"/>
  <c r="D176" i="19" s="1"/>
  <c r="F177" i="19" l="1"/>
  <c r="G177" i="19" s="1"/>
  <c r="H177" i="19" s="1"/>
  <c r="I177" i="19"/>
  <c r="J175" i="19"/>
  <c r="K175" i="19" s="1"/>
  <c r="E176" i="19"/>
  <c r="A178" i="19"/>
  <c r="L178" i="19" s="1"/>
  <c r="M178" i="19" s="1"/>
  <c r="N178" i="19" s="1"/>
  <c r="C177" i="19"/>
  <c r="D177" i="19" s="1"/>
  <c r="F178" i="19" l="1"/>
  <c r="G178" i="19" s="1"/>
  <c r="H178" i="19" s="1"/>
  <c r="I178" i="19"/>
  <c r="J176" i="19"/>
  <c r="K176" i="19" s="1"/>
  <c r="E177" i="19"/>
  <c r="A179" i="19"/>
  <c r="L179" i="19" s="1"/>
  <c r="M179" i="19" s="1"/>
  <c r="N179" i="19" s="1"/>
  <c r="C178" i="19"/>
  <c r="D178" i="19" s="1"/>
  <c r="F179" i="19" l="1"/>
  <c r="G179" i="19" s="1"/>
  <c r="H179" i="19" s="1"/>
  <c r="I179" i="19"/>
  <c r="J177" i="19"/>
  <c r="K177" i="19" s="1"/>
  <c r="E178" i="19"/>
  <c r="A180" i="19"/>
  <c r="L180" i="19" s="1"/>
  <c r="M180" i="19" s="1"/>
  <c r="N180" i="19" s="1"/>
  <c r="C179" i="19"/>
  <c r="D179" i="19" s="1"/>
  <c r="F180" i="19" l="1"/>
  <c r="G180" i="19" s="1"/>
  <c r="H180" i="19" s="1"/>
  <c r="I180" i="19"/>
  <c r="J178" i="19"/>
  <c r="K178" i="19" s="1"/>
  <c r="E179" i="19"/>
  <c r="A181" i="19"/>
  <c r="L181" i="19" s="1"/>
  <c r="M181" i="19" s="1"/>
  <c r="N181" i="19" s="1"/>
  <c r="C180" i="19"/>
  <c r="D180" i="19" s="1"/>
  <c r="F181" i="19" l="1"/>
  <c r="G181" i="19" s="1"/>
  <c r="H181" i="19" s="1"/>
  <c r="I181" i="19"/>
  <c r="J179" i="19"/>
  <c r="K179" i="19" s="1"/>
  <c r="E180" i="19"/>
  <c r="A182" i="19"/>
  <c r="L182" i="19" s="1"/>
  <c r="M182" i="19" s="1"/>
  <c r="N182" i="19" s="1"/>
  <c r="C181" i="19"/>
  <c r="D181" i="19" s="1"/>
  <c r="F182" i="19" l="1"/>
  <c r="G182" i="19" s="1"/>
  <c r="H182" i="19" s="1"/>
  <c r="I182" i="19"/>
  <c r="J180" i="19"/>
  <c r="K180" i="19" s="1"/>
  <c r="E181" i="19"/>
  <c r="A183" i="19"/>
  <c r="L183" i="19" s="1"/>
  <c r="M183" i="19" s="1"/>
  <c r="N183" i="19" s="1"/>
  <c r="C182" i="19"/>
  <c r="D182" i="19" s="1"/>
  <c r="F183" i="19" l="1"/>
  <c r="G183" i="19" s="1"/>
  <c r="H183" i="19" s="1"/>
  <c r="I183" i="19"/>
  <c r="J181" i="19"/>
  <c r="K181" i="19" s="1"/>
  <c r="E182" i="19"/>
  <c r="A184" i="19"/>
  <c r="L184" i="19" s="1"/>
  <c r="M184" i="19" s="1"/>
  <c r="N184" i="19" s="1"/>
  <c r="C183" i="19"/>
  <c r="D183" i="19" s="1"/>
  <c r="F184" i="19" l="1"/>
  <c r="G184" i="19" s="1"/>
  <c r="H184" i="19" s="1"/>
  <c r="I184" i="19"/>
  <c r="J182" i="19"/>
  <c r="K182" i="19" s="1"/>
  <c r="E183" i="19"/>
  <c r="A185" i="19"/>
  <c r="L185" i="19" s="1"/>
  <c r="M185" i="19" s="1"/>
  <c r="N185" i="19" s="1"/>
  <c r="C184" i="19"/>
  <c r="D184" i="19" s="1"/>
  <c r="F185" i="19" l="1"/>
  <c r="G185" i="19" s="1"/>
  <c r="H185" i="19" s="1"/>
  <c r="I185" i="19"/>
  <c r="J183" i="19"/>
  <c r="K183" i="19" s="1"/>
  <c r="E184" i="19"/>
  <c r="A186" i="19"/>
  <c r="L186" i="19" s="1"/>
  <c r="M186" i="19" s="1"/>
  <c r="N186" i="19" s="1"/>
  <c r="C185" i="19"/>
  <c r="D185" i="19" s="1"/>
  <c r="F186" i="19" l="1"/>
  <c r="G186" i="19" s="1"/>
  <c r="H186" i="19" s="1"/>
  <c r="I186" i="19"/>
  <c r="J184" i="19"/>
  <c r="K184" i="19" s="1"/>
  <c r="E185" i="19"/>
  <c r="A187" i="19"/>
  <c r="L187" i="19" s="1"/>
  <c r="M187" i="19" s="1"/>
  <c r="N187" i="19" s="1"/>
  <c r="C186" i="19"/>
  <c r="D186" i="19" s="1"/>
  <c r="F187" i="19" l="1"/>
  <c r="G187" i="19" s="1"/>
  <c r="H187" i="19" s="1"/>
  <c r="I187" i="19"/>
  <c r="J185" i="19"/>
  <c r="K185" i="19" s="1"/>
  <c r="E186" i="19"/>
  <c r="A188" i="19"/>
  <c r="L188" i="19" s="1"/>
  <c r="M188" i="19" s="1"/>
  <c r="N188" i="19" s="1"/>
  <c r="C187" i="19"/>
  <c r="D187" i="19" s="1"/>
  <c r="F188" i="19" l="1"/>
  <c r="G188" i="19" s="1"/>
  <c r="H188" i="19" s="1"/>
  <c r="I188" i="19"/>
  <c r="J186" i="19"/>
  <c r="K186" i="19" s="1"/>
  <c r="E187" i="19"/>
  <c r="A189" i="19"/>
  <c r="L189" i="19" s="1"/>
  <c r="M189" i="19" s="1"/>
  <c r="N189" i="19" s="1"/>
  <c r="C188" i="19"/>
  <c r="D188" i="19" s="1"/>
  <c r="F189" i="19" l="1"/>
  <c r="G189" i="19" s="1"/>
  <c r="H189" i="19" s="1"/>
  <c r="I189" i="19"/>
  <c r="J187" i="19"/>
  <c r="K187" i="19" s="1"/>
  <c r="E188" i="19"/>
  <c r="A190" i="19"/>
  <c r="L190" i="19" s="1"/>
  <c r="M190" i="19" s="1"/>
  <c r="N190" i="19" s="1"/>
  <c r="C189" i="19"/>
  <c r="D189" i="19" s="1"/>
  <c r="F190" i="19" l="1"/>
  <c r="G190" i="19" s="1"/>
  <c r="H190" i="19" s="1"/>
  <c r="I190" i="19"/>
  <c r="J188" i="19"/>
  <c r="K188" i="19" s="1"/>
  <c r="E189" i="19"/>
  <c r="A191" i="19"/>
  <c r="L191" i="19" s="1"/>
  <c r="M191" i="19" s="1"/>
  <c r="N191" i="19" s="1"/>
  <c r="C190" i="19"/>
  <c r="D190" i="19" s="1"/>
  <c r="F191" i="19" l="1"/>
  <c r="G191" i="19" s="1"/>
  <c r="H191" i="19" s="1"/>
  <c r="I191" i="19"/>
  <c r="J189" i="19"/>
  <c r="K189" i="19" s="1"/>
  <c r="E190" i="19"/>
  <c r="A192" i="19"/>
  <c r="L192" i="19" s="1"/>
  <c r="M192" i="19" s="1"/>
  <c r="N192" i="19" s="1"/>
  <c r="C191" i="19"/>
  <c r="D191" i="19" s="1"/>
  <c r="F192" i="19" l="1"/>
  <c r="G192" i="19" s="1"/>
  <c r="H192" i="19" s="1"/>
  <c r="I192" i="19"/>
  <c r="J190" i="19"/>
  <c r="K190" i="19" s="1"/>
  <c r="E191" i="19"/>
  <c r="A193" i="19"/>
  <c r="L193" i="19" s="1"/>
  <c r="M193" i="19" s="1"/>
  <c r="N193" i="19" s="1"/>
  <c r="C192" i="19"/>
  <c r="D192" i="19" s="1"/>
  <c r="F193" i="19" l="1"/>
  <c r="G193" i="19" s="1"/>
  <c r="H193" i="19" s="1"/>
  <c r="I193" i="19"/>
  <c r="J191" i="19"/>
  <c r="K191" i="19" s="1"/>
  <c r="E192" i="19"/>
  <c r="A194" i="19"/>
  <c r="L194" i="19" s="1"/>
  <c r="M194" i="19" s="1"/>
  <c r="N194" i="19" s="1"/>
  <c r="C193" i="19"/>
  <c r="D193" i="19" s="1"/>
  <c r="F194" i="19" l="1"/>
  <c r="G194" i="19" s="1"/>
  <c r="H194" i="19" s="1"/>
  <c r="I194" i="19"/>
  <c r="J192" i="19"/>
  <c r="K192" i="19" s="1"/>
  <c r="E193" i="19"/>
  <c r="A195" i="19"/>
  <c r="L195" i="19" s="1"/>
  <c r="M195" i="19" s="1"/>
  <c r="N195" i="19" s="1"/>
  <c r="C194" i="19"/>
  <c r="D194" i="19" s="1"/>
  <c r="F195" i="19" l="1"/>
  <c r="G195" i="19" s="1"/>
  <c r="H195" i="19" s="1"/>
  <c r="I195" i="19"/>
  <c r="J193" i="19"/>
  <c r="K193" i="19" s="1"/>
  <c r="E194" i="19"/>
  <c r="A196" i="19"/>
  <c r="L196" i="19" s="1"/>
  <c r="M196" i="19" s="1"/>
  <c r="N196" i="19" s="1"/>
  <c r="C195" i="19"/>
  <c r="D195" i="19" s="1"/>
  <c r="F196" i="19" l="1"/>
  <c r="G196" i="19" s="1"/>
  <c r="H196" i="19" s="1"/>
  <c r="I196" i="19"/>
  <c r="J194" i="19"/>
  <c r="K194" i="19" s="1"/>
  <c r="E195" i="19"/>
  <c r="A197" i="19"/>
  <c r="L197" i="19" s="1"/>
  <c r="M197" i="19" s="1"/>
  <c r="N197" i="19" s="1"/>
  <c r="C196" i="19"/>
  <c r="D196" i="19" s="1"/>
  <c r="F197" i="19" l="1"/>
  <c r="G197" i="19" s="1"/>
  <c r="H197" i="19" s="1"/>
  <c r="I197" i="19"/>
  <c r="J195" i="19"/>
  <c r="K195" i="19" s="1"/>
  <c r="E196" i="19"/>
  <c r="A198" i="19"/>
  <c r="L198" i="19" s="1"/>
  <c r="M198" i="19" s="1"/>
  <c r="N198" i="19" s="1"/>
  <c r="C197" i="19"/>
  <c r="D197" i="19" s="1"/>
  <c r="F198" i="19" l="1"/>
  <c r="G198" i="19" s="1"/>
  <c r="H198" i="19" s="1"/>
  <c r="I198" i="19"/>
  <c r="J196" i="19"/>
  <c r="K196" i="19" s="1"/>
  <c r="E197" i="19"/>
  <c r="C198" i="19"/>
  <c r="D198" i="19" s="1"/>
  <c r="J197" i="19" l="1"/>
  <c r="K197" i="19" s="1"/>
  <c r="E198" i="19"/>
  <c r="J198" i="19" l="1"/>
  <c r="K198" i="19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<sst xmlns="http://schemas.openxmlformats.org/spreadsheetml/2006/main" count="2457" uniqueCount="266">
  <si>
    <t>WQ1</t>
  </si>
  <si>
    <t>Rente</t>
  </si>
  <si>
    <t>Looptijd (jaar)</t>
  </si>
  <si>
    <t>Ann.factor</t>
  </si>
  <si>
    <t>WQ</t>
  </si>
  <si>
    <t>x</t>
  </si>
  <si>
    <t>=</t>
  </si>
  <si>
    <t>annfact</t>
  </si>
  <si>
    <t>maxhyp</t>
  </si>
  <si>
    <t>maxhypbox1</t>
  </si>
  <si>
    <t>box3 ongecorr</t>
  </si>
  <si>
    <t>box3 gecorr</t>
  </si>
  <si>
    <t>box1 + box3 gecorr</t>
  </si>
  <si>
    <t>wl box3</t>
  </si>
  <si>
    <t>wl totaal</t>
  </si>
  <si>
    <t>wl totaal/12</t>
  </si>
  <si>
    <t>wl box1 (rest)</t>
  </si>
  <si>
    <t>MaxHyp (alles box1)</t>
  </si>
  <si>
    <t>MaxHyp (alles box3)</t>
  </si>
  <si>
    <t>MaxWoonlast (alles box1)</t>
  </si>
  <si>
    <t>MaxWoonlast (alles box3)</t>
  </si>
  <si>
    <t>(Toets)inkomen aanvrager</t>
  </si>
  <si>
    <t>(Toets)inkomen partner</t>
  </si>
  <si>
    <t>CHF toetsrente (Q4 2010)</t>
  </si>
  <si>
    <t>WQ3 (berekend)</t>
  </si>
  <si>
    <t>WQ3 (handmatig)</t>
  </si>
  <si>
    <t>'Primaire verplichtingen'</t>
  </si>
  <si>
    <t>'Secundaire verplichtingen'</t>
  </si>
  <si>
    <t>(Inkomen</t>
  </si>
  <si>
    <t xml:space="preserve"> -/- verplichtingen)</t>
  </si>
  <si>
    <t>(WL</t>
  </si>
  <si>
    <t>Dé systematiek</t>
  </si>
  <si>
    <t>MaxWoonlast (alles box1) na verpl</t>
  </si>
  <si>
    <t>MaxWoonlast (alles box3) na verpl</t>
  </si>
  <si>
    <t>hypotheekbedrag in box 3</t>
  </si>
  <si>
    <t>Totale hypotheek (box 1 + box3)</t>
  </si>
  <si>
    <t>BOX 1 BENADERING</t>
  </si>
  <si>
    <t>BOX 3 BENADERING</t>
  </si>
  <si>
    <t>wqcode</t>
  </si>
  <si>
    <t>toetsrentevan</t>
  </si>
  <si>
    <t>toetsrentetotenmet</t>
  </si>
  <si>
    <t>inkomenvanaf</t>
  </si>
  <si>
    <t>inkomentot</t>
  </si>
  <si>
    <t>NHG</t>
  </si>
  <si>
    <t>Toetsrente (%)</t>
  </si>
  <si>
    <t>hypotheekbedrag in box 1</t>
  </si>
  <si>
    <t>jaar</t>
  </si>
  <si>
    <t>Hoogste toetsinkomen</t>
  </si>
  <si>
    <t>Leeftijd 'hoogste toetsinkomen'</t>
  </si>
  <si>
    <t>NHG65</t>
  </si>
  <si>
    <t>NHG of NHG65?</t>
  </si>
  <si>
    <t>Kolom</t>
  </si>
  <si>
    <t>WQ va</t>
  </si>
  <si>
    <t>Te gebruiken WQ</t>
  </si>
  <si>
    <t>woonlast box3 deel (als zou alles in box 3 vallen)</t>
  </si>
  <si>
    <t>woonlast box3 deel (als zou alles in box 1 vallen)</t>
  </si>
  <si>
    <t>Hypotheekbedrag in box 3 (€)</t>
  </si>
  <si>
    <t>Hypotheekbedrag in box 1 (€)</t>
  </si>
  <si>
    <t>Totaal hypotheekbedrag (€)</t>
  </si>
  <si>
    <t>inkomen</t>
  </si>
  <si>
    <t>Leeftijd aanvrager (jaar)</t>
  </si>
  <si>
    <t>Leeftijd partner (jaar)</t>
  </si>
  <si>
    <t>Inkomen</t>
  </si>
  <si>
    <t>worden in mindering gebracht op toetsinkomen</t>
  </si>
  <si>
    <t>(Toets)inkomen aanvrager (€, per jaar)</t>
  </si>
  <si>
    <t>(Toets)inkomen partner (€, per jaar)</t>
  </si>
  <si>
    <t>(Primaire) verplichtingen (€, per jaar)</t>
  </si>
  <si>
    <t>(Secundaire) verplichtingen (€, per jaar)</t>
  </si>
  <si>
    <t>worden in mindering gebracht op woonlast</t>
  </si>
  <si>
    <t>Woonquote (%)</t>
  </si>
  <si>
    <t>opzoeken in woonquotetabel obv rente en hoogste (toets)inkomen. Let op, kan per maatschappij of dit dient te geschieden incl of excl 'primaire' verplichtingen</t>
  </si>
  <si>
    <t>Woonlast (bruto)</t>
  </si>
  <si>
    <t>Woonlast (netto)</t>
  </si>
  <si>
    <t>Annuiteitfactor</t>
  </si>
  <si>
    <t>MaxHyp (€)</t>
  </si>
  <si>
    <t>Toetsinkomen</t>
  </si>
  <si>
    <t>indien RVP &lt; 10 jaar de CHF 2011 Q4 toetsrente, te weten 5,4%, gebruiken</t>
  </si>
  <si>
    <t>Laagste toetsinkomen meenemen voor bepaling WQ</t>
  </si>
  <si>
    <t>ING = WQ/1,5</t>
  </si>
  <si>
    <t>ING = WQ1/1,5</t>
  </si>
  <si>
    <t>Toegepaste toetsrente</t>
  </si>
  <si>
    <t>=D8-150*D7-1,5</t>
  </si>
  <si>
    <t>=D8-150*D7-1</t>
  </si>
  <si>
    <t>CHF toetsrente (Q4 2012)</t>
  </si>
  <si>
    <t>leeftijd</t>
  </si>
  <si>
    <t>maand</t>
  </si>
  <si>
    <t>WQ
Junior</t>
  </si>
  <si>
    <t>WQ
Senior</t>
  </si>
  <si>
    <t>Factor
Junior</t>
  </si>
  <si>
    <t>MaxHyp
Junior</t>
  </si>
  <si>
    <t>Factor
Senior</t>
  </si>
  <si>
    <t>MaxHyp
Senior</t>
  </si>
  <si>
    <t>Toename inkomen</t>
  </si>
  <si>
    <t>Toetsrente</t>
  </si>
  <si>
    <t>Looptijd</t>
  </si>
  <si>
    <t>Annuiteitsfactor</t>
  </si>
  <si>
    <t>MaxHyp
Junior2</t>
  </si>
  <si>
    <t>Aanvrager/Partner</t>
  </si>
  <si>
    <t>WQ
Junior2</t>
  </si>
  <si>
    <t>Factor
Junior2</t>
  </si>
  <si>
    <t>MaxHyp
Senior2</t>
  </si>
  <si>
    <t>Factor
Senior2</t>
  </si>
  <si>
    <t>WQ
Senior2</t>
  </si>
  <si>
    <t>CHF toetsrente (Q4 2013)</t>
  </si>
  <si>
    <t>=D8-160*D7-0,1</t>
  </si>
  <si>
    <t>premie</t>
  </si>
  <si>
    <t>kostengrens (per 1 juli)</t>
  </si>
  <si>
    <t>max LTI</t>
  </si>
  <si>
    <t>obv WQ</t>
  </si>
  <si>
    <t>max LTV</t>
  </si>
  <si>
    <t>restschuld meefinancieren</t>
  </si>
  <si>
    <t>nee</t>
  </si>
  <si>
    <t>ja (tot kostengrens)</t>
  </si>
  <si>
    <t>eigen risico kredietverlener</t>
  </si>
  <si>
    <t>plus3</t>
  </si>
  <si>
    <t>=D8-160*D7+0,1</t>
  </si>
  <si>
    <t>Te gebruiken WQ1</t>
  </si>
  <si>
    <t>Te gebruiken WQ3</t>
  </si>
  <si>
    <t>NietAOW</t>
  </si>
  <si>
    <t>WelAOW</t>
  </si>
  <si>
    <t>WQ box1 samen</t>
  </si>
  <si>
    <t>WQ box3 samen</t>
  </si>
  <si>
    <t>WQ box1 alleen</t>
  </si>
  <si>
    <t>WQ box3 alleen</t>
  </si>
  <si>
    <t>NietAow of WelAow?</t>
  </si>
  <si>
    <t>AowLeeftijd</t>
  </si>
  <si>
    <t>Alleenstaand?</t>
  </si>
  <si>
    <t>ja</t>
  </si>
  <si>
    <t>CHF toetsrente (Q4 2015)</t>
  </si>
  <si>
    <t>WQ box3</t>
  </si>
  <si>
    <t>WQ box1</t>
  </si>
  <si>
    <t>CHF toetsrente (Q4 2016)</t>
  </si>
  <si>
    <t>Verplichtingen tlv toetsinkomen (€, per jaar)</t>
  </si>
  <si>
    <t>Verplichtingen tlv woonlast (€, per jaar)</t>
  </si>
  <si>
    <t>Aanvrager</t>
  </si>
  <si>
    <t>Partner</t>
  </si>
  <si>
    <t>nvt</t>
  </si>
  <si>
    <t>(Toets)inkomen (€, per jaar)</t>
  </si>
  <si>
    <t>2018JR2BX1</t>
  </si>
  <si>
    <t>2018JR1BX1</t>
  </si>
  <si>
    <t>2018SR2BX1</t>
  </si>
  <si>
    <t>2018SR1BX1</t>
  </si>
  <si>
    <t>2018JR2BX3</t>
  </si>
  <si>
    <t>2018JR1BX3</t>
  </si>
  <si>
    <t>2018SR2BX3</t>
  </si>
  <si>
    <t>2018SR1BX3</t>
  </si>
  <si>
    <t>2019JR2BX1</t>
  </si>
  <si>
    <t>2019JR1BX1</t>
  </si>
  <si>
    <t>2019SR2BX1</t>
  </si>
  <si>
    <t>2019SR1BX1</t>
  </si>
  <si>
    <t>2019JR2BX3</t>
  </si>
  <si>
    <t>2019JR1BX3</t>
  </si>
  <si>
    <t>2019SR2BX3</t>
  </si>
  <si>
    <t>2019SR1BX3</t>
  </si>
  <si>
    <t>2020JR2BX1</t>
  </si>
  <si>
    <t>2020JR1BX1</t>
  </si>
  <si>
    <t>2020SR2BX1</t>
  </si>
  <si>
    <t>2020SR1BX1</t>
  </si>
  <si>
    <t>2020JR2BX3</t>
  </si>
  <si>
    <t>2020JR1BX3</t>
  </si>
  <si>
    <t>2020SR2BX3</t>
  </si>
  <si>
    <t>2020SR1BX3</t>
  </si>
  <si>
    <t>CHF toetsrente (Q4 2019)</t>
  </si>
  <si>
    <t>copy from NIBUD excel</t>
  </si>
  <si>
    <t>copy * 100</t>
  </si>
  <si>
    <t>2021JR2BX1</t>
  </si>
  <si>
    <t>vs</t>
  </si>
  <si>
    <t>-</t>
  </si>
  <si>
    <t>copy * 100 en kwestbare alleenstaande correctie</t>
  </si>
  <si>
    <t>2021JR1BX1</t>
  </si>
  <si>
    <t>2021SR2BX1</t>
  </si>
  <si>
    <t>2021SR1BX1</t>
  </si>
  <si>
    <t>2021JR2BX3</t>
  </si>
  <si>
    <t>2021JR1BX3</t>
  </si>
  <si>
    <t>2021SR2BX3</t>
  </si>
  <si>
    <t>2021SR1BX3</t>
  </si>
  <si>
    <t>copy from NHG pdf2word</t>
  </si>
  <si>
    <t>2022JR2BX1</t>
  </si>
  <si>
    <t>copy 2022JR2BX1</t>
  </si>
  <si>
    <t>2022JR1BX1</t>
  </si>
  <si>
    <t>2022SR2BX1</t>
  </si>
  <si>
    <t>copy 2022SR2BX1</t>
  </si>
  <si>
    <t>2022SR1BX1</t>
  </si>
  <si>
    <t>2022JR2BX3</t>
  </si>
  <si>
    <t>copy 2022JR2BX3</t>
  </si>
  <si>
    <t>2022JR1BX3</t>
  </si>
  <si>
    <t>2022SR2BX3</t>
  </si>
  <si>
    <t>copy 2022SR2BX3</t>
  </si>
  <si>
    <t>2022SR1BX3</t>
  </si>
  <si>
    <t>looptijd</t>
  </si>
  <si>
    <t>WQtabel</t>
  </si>
  <si>
    <t>MIN</t>
  </si>
  <si>
    <t>MAX</t>
  </si>
  <si>
    <t>orgineel bedrag</t>
  </si>
  <si>
    <t>rente</t>
  </si>
  <si>
    <t>leningdeel 2</t>
  </si>
  <si>
    <t>leningdeel 3</t>
  </si>
  <si>
    <t>leningdeel 4</t>
  </si>
  <si>
    <t>leningdeel 5</t>
  </si>
  <si>
    <t>leningdeel 6</t>
  </si>
  <si>
    <t>CHF toetsrente (Q4 2022)</t>
  </si>
  <si>
    <t>2023JR2BX1</t>
  </si>
  <si>
    <t>copy 2023JR2BX1</t>
  </si>
  <si>
    <t>2023JR1BX1</t>
  </si>
  <si>
    <t>copy from NIBUD excel, added 22500 line</t>
  </si>
  <si>
    <t>2023SR2BX1</t>
  </si>
  <si>
    <t>copy 2023SR2BX1</t>
  </si>
  <si>
    <t>2023SR1BX1</t>
  </si>
  <si>
    <t>2023JR2BX3</t>
  </si>
  <si>
    <t>copy 2023JR2BX3</t>
  </si>
  <si>
    <t>2023JR1BX3</t>
  </si>
  <si>
    <t>2023SR2BX3</t>
  </si>
  <si>
    <t>copy 2023SR2BX3</t>
  </si>
  <si>
    <t>2023SR1BX3</t>
  </si>
  <si>
    <t>Loonstijging</t>
  </si>
  <si>
    <t>Loonstijging (%)</t>
  </si>
  <si>
    <t>(Toets)inkomen incl loonstijging (€, per jaar)</t>
  </si>
  <si>
    <t>2024JR2BX1</t>
  </si>
  <si>
    <t>2024SR2BX1</t>
  </si>
  <si>
    <t>2024JR2BX3</t>
  </si>
  <si>
    <t>2024SR2BX3</t>
  </si>
  <si>
    <t>CHF toetsrente (Q4 2023)</t>
  </si>
  <si>
    <t>niet-AOW, box 1 (2024)</t>
  </si>
  <si>
    <t>AOW, box 1 (2024)</t>
  </si>
  <si>
    <t>niet-AOW, box 3 (2024)</t>
  </si>
  <si>
    <t>AOW, box 3 (2024)</t>
  </si>
  <si>
    <t>Verhoging alleenstaande</t>
  </si>
  <si>
    <t>Energielabel</t>
  </si>
  <si>
    <t>A++++ (met garantie)</t>
  </si>
  <si>
    <t>A++++</t>
  </si>
  <si>
    <t>A+++</t>
  </si>
  <si>
    <t>A++</t>
  </si>
  <si>
    <t>A+</t>
  </si>
  <si>
    <t>A</t>
  </si>
  <si>
    <t>B</t>
  </si>
  <si>
    <t>C</t>
  </si>
  <si>
    <t>D</t>
  </si>
  <si>
    <t>E</t>
  </si>
  <si>
    <t>F</t>
  </si>
  <si>
    <t>G</t>
  </si>
  <si>
    <t>Verruiming</t>
  </si>
  <si>
    <t>EBM max</t>
  </si>
  <si>
    <t>EBM invoer</t>
  </si>
  <si>
    <t>Verruiming obv label</t>
  </si>
  <si>
    <t>Verruiming obv EBM</t>
  </si>
  <si>
    <t>Verruiming igv alleenstaande</t>
  </si>
  <si>
    <t>Totale hypotheek (box 1 + box3) + verruiming</t>
  </si>
  <si>
    <t>Energiebesparende maatregelen (€)</t>
  </si>
  <si>
    <t>Toetsinkomen voor bepaling WQ (€)</t>
  </si>
  <si>
    <t>Woonquote box1 (%)</t>
  </si>
  <si>
    <t>Woonlast' (€, per jaar)</t>
  </si>
  <si>
    <t>Woonlast (€, per jaar)</t>
  </si>
  <si>
    <t xml:space="preserve">     incl verruiming nav label (€)</t>
  </si>
  <si>
    <t xml:space="preserve">     incl verruiming nav EBM (€)</t>
  </si>
  <si>
    <t xml:space="preserve">     incl verruiming alleenstaande (€)</t>
  </si>
  <si>
    <t>Maximaal in box 3</t>
  </si>
  <si>
    <t>v1 20241105</t>
  </si>
  <si>
    <t>CHF toetsrente (Q4 2024)</t>
  </si>
  <si>
    <t>2025JR2BX1</t>
  </si>
  <si>
    <t>2025SR2BX1</t>
  </si>
  <si>
    <t>2025JR2BX3</t>
  </si>
  <si>
    <t>2025SR2BX3</t>
  </si>
  <si>
    <t>gewenste toetsrente</t>
  </si>
  <si>
    <t>leningdeel 1</t>
  </si>
  <si>
    <t xml:space="preserve">   deel tegen lage rente</t>
  </si>
  <si>
    <t xml:space="preserve">   deeltje tegen 5% met RVP&lt;10jr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</si>
</sst>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 &quot;€&quot;\ * #,##0.00_ ;_ &quot;€&quot;\ * \-#,##0.00_ ;_ &quot;€&quot;\ * &quot;-&quot;??_ ;_ @_ "/>
    <numFmt numFmtId="164" formatCode="0.000"/>
    <numFmt numFmtId="165" formatCode="0.000%"/>
    <numFmt numFmtId="166" formatCode="&quot;€&quot;\ #,##0.00"/>
  </numFmts>
  <fonts count="22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2F2F2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theme="0" tint="-0.14990691854609822"/>
      </left>
      <right style="thin">
        <color theme="0" tint="-0.14990691854609822"/>
      </right>
      <top style="thin">
        <color theme="0" tint="-0.14990691854609822"/>
      </top>
      <bottom style="thin">
        <color theme="0" tint="-0.14990691854609822"/>
      </bottom>
      <diagonal/>
    </border>
    <border>
      <left style="thin">
        <color theme="0" tint="-0.14990691854609822"/>
      </left>
      <right/>
      <top style="thin">
        <color theme="0" tint="-0.14990691854609822"/>
      </top>
      <bottom style="thin">
        <color theme="0" tint="-0.14990691854609822"/>
      </bottom>
      <diagonal/>
    </border>
    <border>
      <left/>
      <right style="thin">
        <color theme="0" tint="-0.14990691854609822"/>
      </right>
      <top style="thin">
        <color theme="0" tint="-0.14990691854609822"/>
      </top>
      <bottom style="thin">
        <color theme="0" tint="-0.14990691854609822"/>
      </bottom>
      <diagonal/>
    </border>
    <border>
      <left style="thin">
        <color theme="0" tint="-0.14990691854609822"/>
      </left>
      <right style="thin">
        <color theme="0" tint="-0.14990691854609822"/>
      </right>
      <top style="thin">
        <color theme="0" tint="-0.14990691854609822"/>
      </top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0691854609822"/>
      </bottom>
      <diagonal/>
    </border>
    <border>
      <left style="thin">
        <color rgb="FFFF0000"/>
      </left>
      <right style="thin">
        <color theme="0" tint="-0.14990691854609822"/>
      </right>
      <top style="thin">
        <color rgb="FFFF0000"/>
      </top>
      <bottom style="thin">
        <color rgb="FFFF0000"/>
      </bottom>
      <diagonal/>
    </border>
    <border>
      <left style="thin">
        <color theme="0" tint="-0.14990691854609822"/>
      </left>
      <right style="thin">
        <color rgb="FFFF0000"/>
      </right>
      <top style="thin">
        <color rgb="FFFF0000"/>
      </top>
      <bottom style="thin">
        <color rgb="FFFF0000"/>
      </bottom>
      <diagonal/>
    </border>
  </borders>
  <cellStyleXfs count="6">
    <xf numFmtId="0" fontId="0" fillId="0" borderId="0"/>
    <xf numFmtId="0" fontId="4" fillId="0" borderId="0"/>
    <xf numFmtId="9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1" fillId="12" borderId="4" applyNumberFormat="0" applyAlignment="0" applyProtection="0"/>
    <xf numFmtId="9" fontId="10" fillId="0" borderId="0" applyFont="0" applyFill="0" applyBorder="0" applyAlignment="0" applyProtection="0"/>
  </cellStyleXfs>
  <cellXfs count="140">
    <xf numFmtId="0" fontId="0" fillId="0" borderId="0" xfId="0"/>
    <xf numFmtId="0" fontId="1" fillId="0" borderId="0" xfId="0" applyFont="1" applyAlignment="1">
      <alignment horizontal="left"/>
    </xf>
    <xf numFmtId="2" fontId="1" fillId="0" borderId="0" xfId="0" applyNumberFormat="1" applyFont="1" applyAlignment="1">
      <alignment horizontal="left"/>
    </xf>
    <xf numFmtId="2" fontId="1" fillId="2" borderId="0" xfId="0" applyNumberFormat="1" applyFont="1" applyFill="1" applyAlignment="1">
      <alignment horizontal="right"/>
    </xf>
    <xf numFmtId="1" fontId="0" fillId="0" borderId="0" xfId="0" applyNumberFormat="1"/>
    <xf numFmtId="0" fontId="0" fillId="2" borderId="0" xfId="0" applyFill="1"/>
    <xf numFmtId="0" fontId="3" fillId="0" borderId="0" xfId="0" applyFont="1"/>
    <xf numFmtId="1" fontId="3" fillId="0" borderId="0" xfId="0" applyNumberFormat="1" applyFont="1"/>
    <xf numFmtId="0" fontId="0" fillId="0" borderId="0" xfId="0" quotePrefix="1"/>
    <xf numFmtId="0" fontId="3" fillId="2" borderId="0" xfId="0" applyFont="1" applyFill="1"/>
    <xf numFmtId="1" fontId="0" fillId="2" borderId="0" xfId="0" applyNumberFormat="1" applyFill="1"/>
    <xf numFmtId="1" fontId="3" fillId="2" borderId="0" xfId="0" applyNumberFormat="1" applyFont="1" applyFill="1"/>
    <xf numFmtId="1" fontId="2" fillId="2" borderId="0" xfId="0" applyNumberFormat="1" applyFont="1" applyFill="1"/>
    <xf numFmtId="0" fontId="2" fillId="0" borderId="0" xfId="0" applyFont="1"/>
    <xf numFmtId="0" fontId="5" fillId="0" borderId="0" xfId="1" applyFont="1"/>
    <xf numFmtId="0" fontId="4" fillId="0" borderId="0" xfId="1"/>
    <xf numFmtId="0" fontId="6" fillId="0" borderId="0" xfId="1" applyFont="1"/>
    <xf numFmtId="0" fontId="0" fillId="3" borderId="0" xfId="0" applyFill="1"/>
    <xf numFmtId="0" fontId="2" fillId="5" borderId="0" xfId="0" applyFont="1" applyFill="1" applyAlignment="1">
      <alignment horizontal="center" vertical="top"/>
    </xf>
    <xf numFmtId="0" fontId="0" fillId="5" borderId="0" xfId="0" applyFill="1" applyAlignment="1">
      <alignment horizontal="center" vertical="top"/>
    </xf>
    <xf numFmtId="0" fontId="0" fillId="5" borderId="0" xfId="0" quotePrefix="1" applyFill="1" applyAlignment="1">
      <alignment horizontal="center" vertical="top"/>
    </xf>
    <xf numFmtId="10" fontId="1" fillId="3" borderId="0" xfId="0" applyNumberFormat="1" applyFont="1" applyFill="1" applyAlignment="1">
      <alignment horizontal="right"/>
    </xf>
    <xf numFmtId="0" fontId="1" fillId="3" borderId="0" xfId="0" applyFont="1" applyFill="1" applyAlignment="1">
      <alignment horizontal="right"/>
    </xf>
    <xf numFmtId="1" fontId="0" fillId="3" borderId="0" xfId="0" applyNumberFormat="1" applyFill="1"/>
    <xf numFmtId="0" fontId="7" fillId="0" borderId="0" xfId="0" applyFont="1" applyAlignment="1">
      <alignment horizontal="center"/>
    </xf>
    <xf numFmtId="0" fontId="7" fillId="0" borderId="0" xfId="0" applyFont="1"/>
    <xf numFmtId="0" fontId="0" fillId="0" borderId="0" xfId="0" applyAlignment="1">
      <alignment horizontal="center"/>
    </xf>
    <xf numFmtId="0" fontId="0" fillId="0" borderId="0" xfId="2" applyNumberFormat="1" applyFont="1" applyAlignment="1">
      <alignment horizontal="center"/>
    </xf>
    <xf numFmtId="0" fontId="0" fillId="0" borderId="1" xfId="0" applyBorder="1"/>
    <xf numFmtId="0" fontId="0" fillId="3" borderId="1" xfId="0" applyFill="1" applyBorder="1" applyProtection="1">
      <protection locked="0"/>
    </xf>
    <xf numFmtId="10" fontId="0" fillId="3" borderId="1" xfId="0" applyNumberFormat="1" applyFill="1" applyBorder="1" applyProtection="1">
      <protection locked="0"/>
    </xf>
    <xf numFmtId="0" fontId="3" fillId="0" borderId="1" xfId="0" applyFont="1" applyBorder="1"/>
    <xf numFmtId="1" fontId="0" fillId="4" borderId="1" xfId="0" applyNumberFormat="1" applyFill="1" applyBorder="1"/>
    <xf numFmtId="0" fontId="2" fillId="0" borderId="1" xfId="0" applyFont="1" applyBorder="1"/>
    <xf numFmtId="1" fontId="2" fillId="4" borderId="1" xfId="0" applyNumberFormat="1" applyFont="1" applyFill="1" applyBorder="1"/>
    <xf numFmtId="1" fontId="0" fillId="5" borderId="0" xfId="0" quotePrefix="1" applyNumberFormat="1" applyFill="1"/>
    <xf numFmtId="3" fontId="0" fillId="0" borderId="0" xfId="0" applyNumberFormat="1"/>
    <xf numFmtId="2" fontId="0" fillId="0" borderId="0" xfId="0" applyNumberFormat="1"/>
    <xf numFmtId="10" fontId="0" fillId="0" borderId="0" xfId="0" applyNumberFormat="1"/>
    <xf numFmtId="0" fontId="0" fillId="7" borderId="0" xfId="0" applyFill="1"/>
    <xf numFmtId="0" fontId="8" fillId="0" borderId="0" xfId="0" applyFont="1"/>
    <xf numFmtId="14" fontId="0" fillId="0" borderId="2" xfId="0" applyNumberFormat="1" applyBorder="1"/>
    <xf numFmtId="0" fontId="0" fillId="2" borderId="2" xfId="0" applyFill="1" applyBorder="1"/>
    <xf numFmtId="0" fontId="0" fillId="0" borderId="2" xfId="0" applyBorder="1"/>
    <xf numFmtId="14" fontId="0" fillId="2" borderId="2" xfId="0" applyNumberFormat="1" applyFill="1" applyBorder="1"/>
    <xf numFmtId="0" fontId="9" fillId="0" borderId="2" xfId="0" applyFont="1" applyBorder="1" applyAlignment="1">
      <alignment vertical="center"/>
    </xf>
    <xf numFmtId="2" fontId="0" fillId="2" borderId="0" xfId="0" applyNumberFormat="1" applyFill="1"/>
    <xf numFmtId="3" fontId="0" fillId="2" borderId="0" xfId="0" applyNumberFormat="1" applyFill="1"/>
    <xf numFmtId="10" fontId="0" fillId="3" borderId="0" xfId="0" applyNumberFormat="1" applyFill="1"/>
    <xf numFmtId="0" fontId="0" fillId="8" borderId="0" xfId="0" applyFill="1" applyAlignment="1">
      <alignment wrapText="1"/>
    </xf>
    <xf numFmtId="0" fontId="0" fillId="9" borderId="0" xfId="0" applyFill="1" applyAlignment="1">
      <alignment wrapText="1"/>
    </xf>
    <xf numFmtId="2" fontId="0" fillId="3" borderId="0" xfId="0" applyNumberFormat="1" applyFill="1"/>
    <xf numFmtId="0" fontId="0" fillId="10" borderId="0" xfId="0" applyFill="1" applyAlignment="1">
      <alignment wrapText="1"/>
    </xf>
    <xf numFmtId="0" fontId="0" fillId="11" borderId="0" xfId="0" applyFill="1" applyAlignment="1">
      <alignment wrapText="1"/>
    </xf>
    <xf numFmtId="0" fontId="0" fillId="0" borderId="3" xfId="0" applyBorder="1"/>
    <xf numFmtId="0" fontId="0" fillId="0" borderId="3" xfId="0" applyBorder="1" applyAlignment="1">
      <alignment horizontal="right"/>
    </xf>
    <xf numFmtId="10" fontId="0" fillId="0" borderId="3" xfId="0" applyNumberFormat="1" applyBorder="1" applyAlignment="1">
      <alignment horizontal="right"/>
    </xf>
    <xf numFmtId="3" fontId="0" fillId="0" borderId="3" xfId="0" applyNumberFormat="1" applyBorder="1" applyAlignment="1">
      <alignment horizontal="right"/>
    </xf>
    <xf numFmtId="9" fontId="0" fillId="0" borderId="3" xfId="0" applyNumberFormat="1" applyBorder="1" applyAlignment="1">
      <alignment horizontal="right"/>
    </xf>
    <xf numFmtId="3" fontId="0" fillId="3" borderId="0" xfId="0" applyNumberFormat="1" applyFill="1"/>
    <xf numFmtId="0" fontId="12" fillId="0" borderId="0" xfId="1" applyFont="1"/>
    <xf numFmtId="0" fontId="0" fillId="0" borderId="0" xfId="0" applyAlignment="1">
      <alignment horizontal="right"/>
    </xf>
    <xf numFmtId="0" fontId="13" fillId="0" borderId="0" xfId="0" applyFont="1" applyAlignment="1">
      <alignment horizontal="center"/>
    </xf>
    <xf numFmtId="0" fontId="1" fillId="0" borderId="0" xfId="1" applyFont="1" applyAlignment="1">
      <alignment horizontal="right"/>
    </xf>
    <xf numFmtId="44" fontId="0" fillId="0" borderId="0" xfId="3" applyFont="1" applyFill="1" applyAlignment="1">
      <alignment horizontal="left" vertical="top"/>
    </xf>
    <xf numFmtId="0" fontId="0" fillId="5" borderId="0" xfId="0" applyFill="1"/>
    <xf numFmtId="2" fontId="0" fillId="5" borderId="0" xfId="0" applyNumberFormat="1" applyFill="1"/>
    <xf numFmtId="10" fontId="0" fillId="2" borderId="0" xfId="0" applyNumberFormat="1" applyFill="1"/>
    <xf numFmtId="0" fontId="0" fillId="13" borderId="0" xfId="0" applyFill="1"/>
    <xf numFmtId="1" fontId="17" fillId="0" borderId="0" xfId="0" applyNumberFormat="1" applyFont="1" applyAlignment="1">
      <alignment horizontal="left" vertical="center" readingOrder="1"/>
    </xf>
    <xf numFmtId="2" fontId="2" fillId="0" borderId="0" xfId="0" applyNumberFormat="1" applyFont="1"/>
    <xf numFmtId="164" fontId="2" fillId="0" borderId="0" xfId="0" applyNumberFormat="1" applyFont="1"/>
    <xf numFmtId="1" fontId="2" fillId="0" borderId="0" xfId="0" applyNumberFormat="1" applyFont="1"/>
    <xf numFmtId="1" fontId="0" fillId="5" borderId="0" xfId="0" applyNumberFormat="1" applyFill="1"/>
    <xf numFmtId="0" fontId="13" fillId="0" borderId="0" xfId="0" applyFont="1"/>
    <xf numFmtId="44" fontId="0" fillId="0" borderId="0" xfId="3" applyFont="1" applyFill="1" applyAlignment="1">
      <alignment horizontal="left"/>
    </xf>
    <xf numFmtId="0" fontId="19" fillId="0" borderId="0" xfId="0" applyFont="1" applyAlignment="1">
      <alignment horizontal="center"/>
    </xf>
    <xf numFmtId="1" fontId="17" fillId="0" borderId="0" xfId="0" applyNumberFormat="1" applyFont="1" applyAlignment="1">
      <alignment readingOrder="1"/>
    </xf>
    <xf numFmtId="0" fontId="18" fillId="0" borderId="0" xfId="0" applyFont="1"/>
    <xf numFmtId="0" fontId="13" fillId="3" borderId="0" xfId="0" applyFont="1" applyFill="1"/>
    <xf numFmtId="0" fontId="0" fillId="0" borderId="0" xfId="0" applyAlignment="1">
      <alignment horizontal="center" vertical="top"/>
    </xf>
    <xf numFmtId="164" fontId="0" fillId="0" borderId="0" xfId="0" applyNumberFormat="1" applyAlignment="1">
      <alignment horizontal="center" vertical="top"/>
    </xf>
    <xf numFmtId="164" fontId="19" fillId="0" borderId="0" xfId="0" applyNumberFormat="1" applyFont="1" applyAlignment="1">
      <alignment horizontal="center" vertical="top"/>
    </xf>
    <xf numFmtId="0" fontId="0" fillId="0" borderId="0" xfId="0" applyAlignment="1">
      <alignment horizontal="left" vertical="top"/>
    </xf>
    <xf numFmtId="164" fontId="0" fillId="0" borderId="0" xfId="0" applyNumberFormat="1" applyAlignment="1">
      <alignment horizontal="left" vertical="top"/>
    </xf>
    <xf numFmtId="0" fontId="0" fillId="0" borderId="0" xfId="0" applyAlignment="1">
      <alignment vertical="top"/>
    </xf>
    <xf numFmtId="164" fontId="0" fillId="0" borderId="0" xfId="0" applyNumberFormat="1" applyAlignment="1">
      <alignment vertical="top"/>
    </xf>
    <xf numFmtId="2" fontId="0" fillId="0" borderId="0" xfId="0" applyNumberFormat="1" applyAlignment="1">
      <alignment horizontal="center" vertical="top"/>
    </xf>
    <xf numFmtId="165" fontId="0" fillId="3" borderId="0" xfId="0" applyNumberFormat="1" applyFill="1" applyProtection="1">
      <protection locked="0"/>
    </xf>
    <xf numFmtId="166" fontId="0" fillId="0" borderId="0" xfId="0" applyNumberFormat="1" applyProtection="1">
      <protection locked="0"/>
    </xf>
    <xf numFmtId="165" fontId="0" fillId="0" borderId="0" xfId="0" applyNumberFormat="1" applyProtection="1">
      <protection locked="0"/>
    </xf>
    <xf numFmtId="0" fontId="0" fillId="0" borderId="0" xfId="0" applyProtection="1">
      <protection locked="0"/>
    </xf>
    <xf numFmtId="165" fontId="0" fillId="0" borderId="0" xfId="5" applyNumberFormat="1" applyFont="1" applyAlignment="1" applyProtection="1"/>
    <xf numFmtId="166" fontId="0" fillId="14" borderId="0" xfId="0" applyNumberFormat="1" applyFill="1"/>
    <xf numFmtId="10" fontId="0" fillId="0" borderId="0" xfId="0" applyNumberFormat="1" applyProtection="1">
      <protection locked="0"/>
    </xf>
    <xf numFmtId="0" fontId="0" fillId="0" borderId="0" xfId="0" applyAlignment="1" applyProtection="1">
      <alignment horizontal="left" vertical="top"/>
      <protection locked="0"/>
    </xf>
    <xf numFmtId="0" fontId="13" fillId="7" borderId="0" xfId="0" applyFont="1" applyFill="1"/>
    <xf numFmtId="1" fontId="17" fillId="3" borderId="0" xfId="0" applyNumberFormat="1" applyFont="1" applyFill="1" applyAlignment="1">
      <alignment readingOrder="1"/>
    </xf>
    <xf numFmtId="165" fontId="0" fillId="14" borderId="0" xfId="5" applyNumberFormat="1" applyFont="1" applyFill="1" applyAlignment="1" applyProtection="1">
      <alignment horizontal="center"/>
    </xf>
    <xf numFmtId="0" fontId="1" fillId="0" borderId="0" xfId="0" applyFont="1" applyAlignment="1">
      <alignment vertical="center" wrapText="1"/>
    </xf>
    <xf numFmtId="10" fontId="1" fillId="0" borderId="0" xfId="0" applyNumberFormat="1" applyFont="1" applyAlignment="1">
      <alignment vertical="center" wrapText="1"/>
    </xf>
    <xf numFmtId="10" fontId="1" fillId="0" borderId="0" xfId="0" applyNumberFormat="1" applyFont="1"/>
    <xf numFmtId="0" fontId="16" fillId="0" borderId="5" xfId="0" applyFont="1" applyBorder="1"/>
    <xf numFmtId="0" fontId="0" fillId="0" borderId="5" xfId="0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0" fillId="0" borderId="5" xfId="0" applyBorder="1"/>
    <xf numFmtId="0" fontId="0" fillId="0" borderId="5" xfId="0" applyBorder="1" applyAlignment="1" applyProtection="1">
      <alignment horizontal="center"/>
      <protection locked="0"/>
    </xf>
    <xf numFmtId="0" fontId="15" fillId="0" borderId="5" xfId="0" applyFont="1" applyBorder="1" applyAlignment="1">
      <alignment horizontal="left"/>
    </xf>
    <xf numFmtId="0" fontId="15" fillId="0" borderId="5" xfId="0" applyFont="1" applyBorder="1"/>
    <xf numFmtId="0" fontId="0" fillId="3" borderId="5" xfId="0" applyFill="1" applyBorder="1" applyAlignment="1" applyProtection="1">
      <alignment horizontal="center"/>
      <protection locked="0"/>
    </xf>
    <xf numFmtId="0" fontId="14" fillId="0" borderId="5" xfId="0" applyFont="1" applyBorder="1"/>
    <xf numFmtId="1" fontId="0" fillId="4" borderId="5" xfId="0" applyNumberFormat="1" applyFill="1" applyBorder="1" applyAlignment="1">
      <alignment horizontal="center"/>
    </xf>
    <xf numFmtId="2" fontId="0" fillId="6" borderId="5" xfId="0" applyNumberFormat="1" applyFill="1" applyBorder="1" applyAlignment="1">
      <alignment horizontal="center"/>
    </xf>
    <xf numFmtId="1" fontId="0" fillId="6" borderId="5" xfId="0" applyNumberFormat="1" applyFill="1" applyBorder="1" applyAlignment="1">
      <alignment horizontal="center"/>
    </xf>
    <xf numFmtId="0" fontId="3" fillId="0" borderId="5" xfId="0" quotePrefix="1" applyFont="1" applyBorder="1" applyAlignment="1">
      <alignment horizontal="center"/>
    </xf>
    <xf numFmtId="2" fontId="0" fillId="4" borderId="5" xfId="0" applyNumberFormat="1" applyFill="1" applyBorder="1" applyAlignment="1">
      <alignment horizontal="center"/>
    </xf>
    <xf numFmtId="0" fontId="2" fillId="0" borderId="5" xfId="0" applyFont="1" applyBorder="1"/>
    <xf numFmtId="1" fontId="2" fillId="4" borderId="5" xfId="0" applyNumberFormat="1" applyFont="1" applyFill="1" applyBorder="1" applyAlignment="1">
      <alignment horizontal="center"/>
    </xf>
    <xf numFmtId="0" fontId="0" fillId="0" borderId="6" xfId="0" applyBorder="1"/>
    <xf numFmtId="0" fontId="14" fillId="0" borderId="7" xfId="0" applyFont="1" applyBorder="1"/>
    <xf numFmtId="0" fontId="0" fillId="0" borderId="8" xfId="0" applyBorder="1" applyAlignment="1">
      <alignment horizontal="center"/>
    </xf>
    <xf numFmtId="0" fontId="0" fillId="3" borderId="9" xfId="0" applyFill="1" applyBorder="1" applyAlignment="1" applyProtection="1">
      <alignment horizontal="center"/>
      <protection locked="0"/>
    </xf>
    <xf numFmtId="0" fontId="20" fillId="0" borderId="0" xfId="0" applyFont="1"/>
    <xf numFmtId="0" fontId="21" fillId="0" borderId="5" xfId="0" applyFont="1" applyBorder="1"/>
    <xf numFmtId="0" fontId="21" fillId="0" borderId="5" xfId="0" applyFont="1" applyBorder="1" applyAlignment="1">
      <alignment horizontal="center"/>
    </xf>
    <xf numFmtId="1" fontId="21" fillId="0" borderId="5" xfId="0" applyNumberFormat="1" applyFont="1" applyBorder="1" applyAlignment="1">
      <alignment horizontal="right"/>
    </xf>
    <xf numFmtId="0" fontId="0" fillId="10" borderId="0" xfId="0" applyFill="1"/>
    <xf numFmtId="10" fontId="0" fillId="14" borderId="0" xfId="0" applyNumberFormat="1" applyFill="1"/>
    <xf numFmtId="0" fontId="0" fillId="14" borderId="0" xfId="0" applyFill="1"/>
    <xf numFmtId="1" fontId="21" fillId="0" borderId="5" xfId="0" applyNumberFormat="1" applyFont="1" applyBorder="1" applyAlignment="1">
      <alignment horizontal="center"/>
    </xf>
    <xf numFmtId="1" fontId="2" fillId="4" borderId="5" xfId="0" applyNumberFormat="1" applyFont="1" applyFill="1" applyBorder="1" applyAlignment="1">
      <alignment horizontal="center"/>
    </xf>
    <xf numFmtId="0" fontId="0" fillId="3" borderId="5" xfId="0" applyFill="1" applyBorder="1" applyAlignment="1" applyProtection="1">
      <alignment horizontal="center"/>
      <protection locked="0"/>
    </xf>
    <xf numFmtId="1" fontId="0" fillId="4" borderId="5" xfId="0" applyNumberFormat="1" applyFill="1" applyBorder="1" applyAlignment="1">
      <alignment horizontal="center"/>
    </xf>
    <xf numFmtId="0" fontId="0" fillId="0" borderId="5" xfId="0" applyBorder="1" applyAlignment="1">
      <alignment horizontal="center"/>
    </xf>
    <xf numFmtId="10" fontId="0" fillId="3" borderId="5" xfId="0" applyNumberFormat="1" applyFill="1" applyBorder="1" applyAlignment="1" applyProtection="1">
      <alignment horizontal="center"/>
      <protection locked="0"/>
    </xf>
    <xf numFmtId="0" fontId="0" fillId="3" borderId="10" xfId="0" applyFill="1" applyBorder="1" applyAlignment="1" applyProtection="1">
      <alignment horizontal="center"/>
      <protection locked="0"/>
    </xf>
    <xf numFmtId="0" fontId="0" fillId="3" borderId="11" xfId="0" applyFill="1" applyBorder="1" applyAlignment="1" applyProtection="1">
      <alignment horizontal="center"/>
      <protection locked="0"/>
    </xf>
    <xf numFmtId="2" fontId="0" fillId="6" borderId="5" xfId="0" applyNumberFormat="1" applyFill="1" applyBorder="1" applyAlignment="1">
      <alignment horizontal="center"/>
    </xf>
    <xf numFmtId="1" fontId="0" fillId="6" borderId="5" xfId="0" applyNumberFormat="1" applyFill="1" applyBorder="1" applyAlignment="1">
      <alignment horizontal="center"/>
    </xf>
    <xf numFmtId="2" fontId="0" fillId="4" borderId="5" xfId="0" applyNumberFormat="1" applyFill="1" applyBorder="1" applyAlignment="1">
      <alignment horizontal="center"/>
    </xf>
  </cellXfs>
  <cellStyles count="6">
    <cellStyle name="Currency" xfId="3" builtinId="4"/>
    <cellStyle name="Normal" xfId="0" builtinId="0"/>
    <cellStyle name="Normal 2" xfId="1" xr:uid="{00000000-0005-0000-0000-000002000000}"/>
    <cellStyle name="Percent" xfId="5" builtinId="5"/>
    <cellStyle name="Percent 2" xfId="2" xr:uid="{00000000-0005-0000-0000-000003000000}"/>
    <cellStyle name="Uitvoer 2" xfId="4" xr:uid="{00000000-0005-0000-0000-000004000000}"/>
  </cellStyles>
  <dxfs count="0"/>
  <tableStyles count="0" defaultTableStyle="TableStyleMedium9" defaultPivotStyle="PivotStyleLight16"/>
  <colors>
    <mruColors>
      <color rgb="FFFFBBAB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sheetMetadata" Target="metadata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MaxHyp</a:t>
            </a:r>
            <a:r>
              <a:rPr lang="en-US" baseline="0"/>
              <a:t> at different rates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NL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Zaagtand!$AG$4:$AG$85</c:f>
              <c:numCache>
                <c:formatCode>0.000</c:formatCode>
                <c:ptCount val="82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  <c:pt idx="11">
                  <c:v>1.0009999999999999</c:v>
                </c:pt>
                <c:pt idx="12">
                  <c:v>1.1000000000000001</c:v>
                </c:pt>
                <c:pt idx="13">
                  <c:v>1.2</c:v>
                </c:pt>
                <c:pt idx="14">
                  <c:v>1.3</c:v>
                </c:pt>
                <c:pt idx="15">
                  <c:v>1.4</c:v>
                </c:pt>
                <c:pt idx="16">
                  <c:v>1.5</c:v>
                </c:pt>
                <c:pt idx="17">
                  <c:v>1.5009999999999999</c:v>
                </c:pt>
                <c:pt idx="18">
                  <c:v>1.6</c:v>
                </c:pt>
                <c:pt idx="19">
                  <c:v>1.7</c:v>
                </c:pt>
                <c:pt idx="20">
                  <c:v>1.8</c:v>
                </c:pt>
                <c:pt idx="21">
                  <c:v>1.9</c:v>
                </c:pt>
                <c:pt idx="22">
                  <c:v>2</c:v>
                </c:pt>
                <c:pt idx="23">
                  <c:v>2.0009999999999999</c:v>
                </c:pt>
                <c:pt idx="24">
                  <c:v>2.1</c:v>
                </c:pt>
                <c:pt idx="25">
                  <c:v>2.2000000000000002</c:v>
                </c:pt>
                <c:pt idx="26">
                  <c:v>2.2999999999999998</c:v>
                </c:pt>
                <c:pt idx="27">
                  <c:v>2.4</c:v>
                </c:pt>
                <c:pt idx="28">
                  <c:v>2.5</c:v>
                </c:pt>
                <c:pt idx="29">
                  <c:v>2.5009999999999999</c:v>
                </c:pt>
                <c:pt idx="30">
                  <c:v>2.6</c:v>
                </c:pt>
                <c:pt idx="31">
                  <c:v>2.7</c:v>
                </c:pt>
                <c:pt idx="32">
                  <c:v>2.8</c:v>
                </c:pt>
                <c:pt idx="33">
                  <c:v>2.9</c:v>
                </c:pt>
                <c:pt idx="34">
                  <c:v>3</c:v>
                </c:pt>
                <c:pt idx="35">
                  <c:v>3.0009999999999999</c:v>
                </c:pt>
                <c:pt idx="36">
                  <c:v>3.1</c:v>
                </c:pt>
                <c:pt idx="37">
                  <c:v>3.2</c:v>
                </c:pt>
                <c:pt idx="38">
                  <c:v>3.3</c:v>
                </c:pt>
                <c:pt idx="39">
                  <c:v>3.4</c:v>
                </c:pt>
                <c:pt idx="40">
                  <c:v>3.5</c:v>
                </c:pt>
                <c:pt idx="41">
                  <c:v>3.5009999999999999</c:v>
                </c:pt>
                <c:pt idx="42">
                  <c:v>3.6</c:v>
                </c:pt>
                <c:pt idx="43">
                  <c:v>3.7</c:v>
                </c:pt>
                <c:pt idx="44">
                  <c:v>3.8</c:v>
                </c:pt>
                <c:pt idx="45">
                  <c:v>3.9</c:v>
                </c:pt>
                <c:pt idx="46">
                  <c:v>4</c:v>
                </c:pt>
                <c:pt idx="47">
                  <c:v>4.0010000000000003</c:v>
                </c:pt>
                <c:pt idx="48">
                  <c:v>4.0999999999999996</c:v>
                </c:pt>
                <c:pt idx="49">
                  <c:v>4.2</c:v>
                </c:pt>
                <c:pt idx="50">
                  <c:v>4.3</c:v>
                </c:pt>
                <c:pt idx="51">
                  <c:v>4.4000000000000004</c:v>
                </c:pt>
                <c:pt idx="52">
                  <c:v>4.5</c:v>
                </c:pt>
                <c:pt idx="53">
                  <c:v>4.5010000000000003</c:v>
                </c:pt>
                <c:pt idx="54">
                  <c:v>4.5999999999999996</c:v>
                </c:pt>
                <c:pt idx="55">
                  <c:v>4.7</c:v>
                </c:pt>
                <c:pt idx="56">
                  <c:v>4.8</c:v>
                </c:pt>
                <c:pt idx="57">
                  <c:v>4.9000000000000004</c:v>
                </c:pt>
                <c:pt idx="58">
                  <c:v>5</c:v>
                </c:pt>
                <c:pt idx="59">
                  <c:v>5.0010000000000003</c:v>
                </c:pt>
                <c:pt idx="60">
                  <c:v>5.0999999999999996</c:v>
                </c:pt>
                <c:pt idx="61">
                  <c:v>5.2</c:v>
                </c:pt>
                <c:pt idx="62">
                  <c:v>5.3</c:v>
                </c:pt>
                <c:pt idx="63">
                  <c:v>5.4</c:v>
                </c:pt>
                <c:pt idx="64">
                  <c:v>5.5</c:v>
                </c:pt>
                <c:pt idx="65">
                  <c:v>5.5010000000000003</c:v>
                </c:pt>
                <c:pt idx="66">
                  <c:v>5.6</c:v>
                </c:pt>
                <c:pt idx="67">
                  <c:v>5.7</c:v>
                </c:pt>
                <c:pt idx="68">
                  <c:v>5.8</c:v>
                </c:pt>
                <c:pt idx="69">
                  <c:v>5.9</c:v>
                </c:pt>
                <c:pt idx="70">
                  <c:v>6</c:v>
                </c:pt>
                <c:pt idx="71">
                  <c:v>6.0010000000000003</c:v>
                </c:pt>
                <c:pt idx="72">
                  <c:v>6.1</c:v>
                </c:pt>
                <c:pt idx="73">
                  <c:v>6.2</c:v>
                </c:pt>
                <c:pt idx="74">
                  <c:v>6.3</c:v>
                </c:pt>
                <c:pt idx="75">
                  <c:v>6.4</c:v>
                </c:pt>
                <c:pt idx="76">
                  <c:v>6.5</c:v>
                </c:pt>
                <c:pt idx="77">
                  <c:v>6.6</c:v>
                </c:pt>
                <c:pt idx="78">
                  <c:v>6.7</c:v>
                </c:pt>
                <c:pt idx="79">
                  <c:v>6.8</c:v>
                </c:pt>
                <c:pt idx="80">
                  <c:v>6.9</c:v>
                </c:pt>
                <c:pt idx="81">
                  <c:v>7</c:v>
                </c:pt>
              </c:numCache>
            </c:numRef>
          </c:xVal>
          <c:yVal>
            <c:numRef>
              <c:f>Zaagtand!$AJ$4:$AJ$85</c:f>
              <c:numCache>
                <c:formatCode>0.00</c:formatCode>
                <c:ptCount val="82"/>
                <c:pt idx="0">
                  <c:v>270000</c:v>
                </c:pt>
                <c:pt idx="1">
                  <c:v>265979.2811510067</c:v>
                </c:pt>
                <c:pt idx="2">
                  <c:v>262038.41147006361</c:v>
                </c:pt>
                <c:pt idx="3">
                  <c:v>258175.60397535752</c:v>
                </c:pt>
                <c:pt idx="4">
                  <c:v>254389.11443480535</c:v>
                </c:pt>
                <c:pt idx="5">
                  <c:v>250677.24029952759</c:v>
                </c:pt>
                <c:pt idx="6">
                  <c:v>247038.31966260381</c:v>
                </c:pt>
                <c:pt idx="7">
                  <c:v>243470.73024597467</c:v>
                </c:pt>
                <c:pt idx="8">
                  <c:v>239972.88841256927</c:v>
                </c:pt>
                <c:pt idx="9">
                  <c:v>236543.24820456046</c:v>
                </c:pt>
                <c:pt idx="10">
                  <c:v>233180.30040550773</c:v>
                </c:pt>
                <c:pt idx="11">
                  <c:v>233147.00270944971</c:v>
                </c:pt>
                <c:pt idx="12">
                  <c:v>229882.57162743356</c:v>
                </c:pt>
                <c:pt idx="13">
                  <c:v>226648.62342051035</c:v>
                </c:pt>
                <c:pt idx="14">
                  <c:v>223477.05140641096</c:v>
                </c:pt>
                <c:pt idx="15">
                  <c:v>220366.48443299465</c:v>
                </c:pt>
                <c:pt idx="16">
                  <c:v>217315.58375138135</c:v>
                </c:pt>
                <c:pt idx="17">
                  <c:v>229356.7811444629</c:v>
                </c:pt>
                <c:pt idx="18">
                  <c:v>226229.87789229871</c:v>
                </c:pt>
                <c:pt idx="19">
                  <c:v>223131.33812995645</c:v>
                </c:pt>
                <c:pt idx="20">
                  <c:v>220091.73694256996</c:v>
                </c:pt>
                <c:pt idx="21">
                  <c:v>217109.78976612215</c:v>
                </c:pt>
                <c:pt idx="22">
                  <c:v>214184.24221745151</c:v>
                </c:pt>
                <c:pt idx="23">
                  <c:v>225426.59725387377</c:v>
                </c:pt>
                <c:pt idx="24">
                  <c:v>222435.65194738458</c:v>
                </c:pt>
                <c:pt idx="25">
                  <c:v>219471.02624116192</c:v>
                </c:pt>
                <c:pt idx="26">
                  <c:v>216561.99023697394</c:v>
                </c:pt>
                <c:pt idx="27">
                  <c:v>213707.34297394249</c:v>
                </c:pt>
                <c:pt idx="28">
                  <c:v>210905.91153918719</c:v>
                </c:pt>
                <c:pt idx="29">
                  <c:v>221422.07016952641</c:v>
                </c:pt>
                <c:pt idx="30">
                  <c:v>218564.37789847309</c:v>
                </c:pt>
                <c:pt idx="31">
                  <c:v>215731.04766203431</c:v>
                </c:pt>
                <c:pt idx="32">
                  <c:v>212950.06893585503</c:v>
                </c:pt>
                <c:pt idx="33">
                  <c:v>210220.32091659989</c:v>
                </c:pt>
                <c:pt idx="34">
                  <c:v>207540.70881624694</c:v>
                </c:pt>
                <c:pt idx="35">
                  <c:v>217395.78901580352</c:v>
                </c:pt>
                <c:pt idx="36">
                  <c:v>214667.79004692339</c:v>
                </c:pt>
                <c:pt idx="37">
                  <c:v>211962.28899966032</c:v>
                </c:pt>
                <c:pt idx="38">
                  <c:v>209306.02748401606</c:v>
                </c:pt>
                <c:pt idx="39">
                  <c:v>206697.961103548</c:v>
                </c:pt>
                <c:pt idx="40">
                  <c:v>204137.06955084292</c:v>
                </c:pt>
                <c:pt idx="41">
                  <c:v>213389.49981593847</c:v>
                </c:pt>
                <c:pt idx="42">
                  <c:v>210787.00856804039</c:v>
                </c:pt>
                <c:pt idx="43">
                  <c:v>208205.24876377461</c:v>
                </c:pt>
                <c:pt idx="44">
                  <c:v>205669.75309817819</c:v>
                </c:pt>
                <c:pt idx="45">
                  <c:v>203179.54964962896</c:v>
                </c:pt>
                <c:pt idx="46">
                  <c:v>200733.68876860401</c:v>
                </c:pt>
                <c:pt idx="47">
                  <c:v>209435.94879883496</c:v>
                </c:pt>
                <c:pt idx="48">
                  <c:v>206954.34004016803</c:v>
                </c:pt>
                <c:pt idx="49">
                  <c:v>204491.79573922697</c:v>
                </c:pt>
                <c:pt idx="50">
                  <c:v>202072.6830147907</c:v>
                </c:pt>
                <c:pt idx="51">
                  <c:v>199696.09840386629</c:v>
                </c:pt>
                <c:pt idx="52">
                  <c:v>197361.15900885977</c:v>
                </c:pt>
                <c:pt idx="53">
                  <c:v>205560.43436178498</c:v>
                </c:pt>
                <c:pt idx="54">
                  <c:v>203194.79375229997</c:v>
                </c:pt>
                <c:pt idx="55">
                  <c:v>200846.65014931647</c:v>
                </c:pt>
                <c:pt idx="56">
                  <c:v>198539.25136230467</c:v>
                </c:pt>
                <c:pt idx="57">
                  <c:v>196271.75836262337</c:v>
                </c:pt>
                <c:pt idx="58">
                  <c:v>194043.35108966229</c:v>
                </c:pt>
                <c:pt idx="59">
                  <c:v>201782.11213944331</c:v>
                </c:pt>
                <c:pt idx="60">
                  <c:v>199527.35711603498</c:v>
                </c:pt>
                <c:pt idx="61">
                  <c:v>197288.62982920103</c:v>
                </c:pt>
                <c:pt idx="62">
                  <c:v>195088.10679975987</c:v>
                </c:pt>
                <c:pt idx="63">
                  <c:v>192925.00945965375</c:v>
                </c:pt>
                <c:pt idx="64">
                  <c:v>190798.57671833583</c:v>
                </c:pt>
                <c:pt idx="65">
                  <c:v>198115.0909777809</c:v>
                </c:pt>
                <c:pt idx="66">
                  <c:v>195966.0670284642</c:v>
                </c:pt>
                <c:pt idx="67">
                  <c:v>193831.69731937934</c:v>
                </c:pt>
                <c:pt idx="68">
                  <c:v>191733.13591950983</c:v>
                </c:pt>
                <c:pt idx="69">
                  <c:v>189669.66084225319</c:v>
                </c:pt>
                <c:pt idx="70">
                  <c:v>187640.56619137514</c:v>
                </c:pt>
                <c:pt idx="71">
                  <c:v>191094.89923110037</c:v>
                </c:pt>
                <c:pt idx="72">
                  <c:v>189083.03514559517</c:v>
                </c:pt>
                <c:pt idx="73">
                  <c:v>187084.30558366058</c:v>
                </c:pt>
                <c:pt idx="74">
                  <c:v>185118.53070756869</c:v>
                </c:pt>
                <c:pt idx="75">
                  <c:v>183185.05330943398</c:v>
                </c:pt>
                <c:pt idx="76">
                  <c:v>181283.23071956271</c:v>
                </c:pt>
                <c:pt idx="77">
                  <c:v>185936.52298936309</c:v>
                </c:pt>
                <c:pt idx="78">
                  <c:v>184029.21537889607</c:v>
                </c:pt>
                <c:pt idx="79">
                  <c:v>182152.80243162034</c:v>
                </c:pt>
                <c:pt idx="80">
                  <c:v>180306.6749067184</c:v>
                </c:pt>
                <c:pt idx="81">
                  <c:v>178490.23693803771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BF-40CF-9190-800052C22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86359968"/>
        <c:axId val="-1586359424"/>
      </c:scatterChart>
      <c:valAx>
        <c:axId val="-1586359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L"/>
          </a:p>
        </c:txPr>
        <c:crossAx val="-1586359424"/>
        <c:crosses val="autoZero"/>
        <c:crossBetween val="midCat"/>
      </c:valAx>
      <c:valAx>
        <c:axId val="-1586359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NL"/>
          </a:p>
        </c:txPr>
        <c:crossAx val="-1586359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N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4"/>
          <c:order val="0"/>
          <c:tx>
            <c:v>MaxHypJunior</c:v>
          </c:tx>
          <c:marker>
            <c:symbol val="none"/>
          </c:marker>
          <c:cat>
            <c:numRef>
              <c:f>MaxHypReeks!$A$8:$A$198</c:f>
              <c:numCache>
                <c:formatCode>General</c:formatCode>
                <c:ptCount val="191"/>
                <c:pt idx="0">
                  <c:v>10000</c:v>
                </c:pt>
                <c:pt idx="1">
                  <c:v>11000</c:v>
                </c:pt>
                <c:pt idx="2">
                  <c:v>12000</c:v>
                </c:pt>
                <c:pt idx="3">
                  <c:v>13000</c:v>
                </c:pt>
                <c:pt idx="4">
                  <c:v>14000</c:v>
                </c:pt>
                <c:pt idx="5">
                  <c:v>15000</c:v>
                </c:pt>
                <c:pt idx="6">
                  <c:v>16000</c:v>
                </c:pt>
                <c:pt idx="7">
                  <c:v>17000</c:v>
                </c:pt>
                <c:pt idx="8">
                  <c:v>18000</c:v>
                </c:pt>
                <c:pt idx="9">
                  <c:v>19000</c:v>
                </c:pt>
                <c:pt idx="10">
                  <c:v>20000</c:v>
                </c:pt>
                <c:pt idx="11">
                  <c:v>21000</c:v>
                </c:pt>
                <c:pt idx="12">
                  <c:v>22000</c:v>
                </c:pt>
                <c:pt idx="13">
                  <c:v>23000</c:v>
                </c:pt>
                <c:pt idx="14">
                  <c:v>24000</c:v>
                </c:pt>
                <c:pt idx="15">
                  <c:v>25000</c:v>
                </c:pt>
                <c:pt idx="16">
                  <c:v>26000</c:v>
                </c:pt>
                <c:pt idx="17">
                  <c:v>27000</c:v>
                </c:pt>
                <c:pt idx="18">
                  <c:v>28000</c:v>
                </c:pt>
                <c:pt idx="19">
                  <c:v>29000</c:v>
                </c:pt>
                <c:pt idx="20">
                  <c:v>30000</c:v>
                </c:pt>
                <c:pt idx="21">
                  <c:v>31000</c:v>
                </c:pt>
                <c:pt idx="22">
                  <c:v>32000</c:v>
                </c:pt>
                <c:pt idx="23">
                  <c:v>33000</c:v>
                </c:pt>
                <c:pt idx="24">
                  <c:v>34000</c:v>
                </c:pt>
                <c:pt idx="25">
                  <c:v>35000</c:v>
                </c:pt>
                <c:pt idx="26">
                  <c:v>36000</c:v>
                </c:pt>
                <c:pt idx="27">
                  <c:v>37000</c:v>
                </c:pt>
                <c:pt idx="28">
                  <c:v>38000</c:v>
                </c:pt>
                <c:pt idx="29">
                  <c:v>39000</c:v>
                </c:pt>
                <c:pt idx="30">
                  <c:v>40000</c:v>
                </c:pt>
                <c:pt idx="31">
                  <c:v>41000</c:v>
                </c:pt>
                <c:pt idx="32">
                  <c:v>42000</c:v>
                </c:pt>
                <c:pt idx="33">
                  <c:v>43000</c:v>
                </c:pt>
                <c:pt idx="34">
                  <c:v>44000</c:v>
                </c:pt>
                <c:pt idx="35">
                  <c:v>45000</c:v>
                </c:pt>
                <c:pt idx="36">
                  <c:v>46000</c:v>
                </c:pt>
                <c:pt idx="37">
                  <c:v>47000</c:v>
                </c:pt>
                <c:pt idx="38">
                  <c:v>48000</c:v>
                </c:pt>
                <c:pt idx="39">
                  <c:v>49000</c:v>
                </c:pt>
                <c:pt idx="40">
                  <c:v>50000</c:v>
                </c:pt>
                <c:pt idx="41">
                  <c:v>51000</c:v>
                </c:pt>
                <c:pt idx="42">
                  <c:v>52000</c:v>
                </c:pt>
                <c:pt idx="43">
                  <c:v>53000</c:v>
                </c:pt>
                <c:pt idx="44">
                  <c:v>54000</c:v>
                </c:pt>
                <c:pt idx="45">
                  <c:v>55000</c:v>
                </c:pt>
                <c:pt idx="46">
                  <c:v>56000</c:v>
                </c:pt>
                <c:pt idx="47">
                  <c:v>57000</c:v>
                </c:pt>
                <c:pt idx="48">
                  <c:v>58000</c:v>
                </c:pt>
                <c:pt idx="49">
                  <c:v>59000</c:v>
                </c:pt>
                <c:pt idx="50">
                  <c:v>60000</c:v>
                </c:pt>
                <c:pt idx="51">
                  <c:v>61000</c:v>
                </c:pt>
                <c:pt idx="52">
                  <c:v>62000</c:v>
                </c:pt>
                <c:pt idx="53">
                  <c:v>63000</c:v>
                </c:pt>
                <c:pt idx="54">
                  <c:v>64000</c:v>
                </c:pt>
                <c:pt idx="55">
                  <c:v>65000</c:v>
                </c:pt>
                <c:pt idx="56">
                  <c:v>66000</c:v>
                </c:pt>
                <c:pt idx="57">
                  <c:v>67000</c:v>
                </c:pt>
                <c:pt idx="58">
                  <c:v>68000</c:v>
                </c:pt>
                <c:pt idx="59">
                  <c:v>69000</c:v>
                </c:pt>
                <c:pt idx="60">
                  <c:v>70000</c:v>
                </c:pt>
                <c:pt idx="61">
                  <c:v>71000</c:v>
                </c:pt>
                <c:pt idx="62">
                  <c:v>72000</c:v>
                </c:pt>
                <c:pt idx="63">
                  <c:v>73000</c:v>
                </c:pt>
                <c:pt idx="64">
                  <c:v>74000</c:v>
                </c:pt>
                <c:pt idx="65">
                  <c:v>75000</c:v>
                </c:pt>
                <c:pt idx="66">
                  <c:v>76000</c:v>
                </c:pt>
                <c:pt idx="67">
                  <c:v>77000</c:v>
                </c:pt>
                <c:pt idx="68">
                  <c:v>78000</c:v>
                </c:pt>
                <c:pt idx="69">
                  <c:v>79000</c:v>
                </c:pt>
                <c:pt idx="70">
                  <c:v>80000</c:v>
                </c:pt>
                <c:pt idx="71">
                  <c:v>81000</c:v>
                </c:pt>
                <c:pt idx="72">
                  <c:v>82000</c:v>
                </c:pt>
                <c:pt idx="73">
                  <c:v>83000</c:v>
                </c:pt>
                <c:pt idx="74">
                  <c:v>84000</c:v>
                </c:pt>
                <c:pt idx="75">
                  <c:v>85000</c:v>
                </c:pt>
                <c:pt idx="76">
                  <c:v>86000</c:v>
                </c:pt>
                <c:pt idx="77">
                  <c:v>87000</c:v>
                </c:pt>
                <c:pt idx="78">
                  <c:v>88000</c:v>
                </c:pt>
                <c:pt idx="79">
                  <c:v>89000</c:v>
                </c:pt>
                <c:pt idx="80">
                  <c:v>90000</c:v>
                </c:pt>
                <c:pt idx="81">
                  <c:v>91000</c:v>
                </c:pt>
                <c:pt idx="82">
                  <c:v>92000</c:v>
                </c:pt>
                <c:pt idx="83">
                  <c:v>93000</c:v>
                </c:pt>
                <c:pt idx="84">
                  <c:v>94000</c:v>
                </c:pt>
                <c:pt idx="85">
                  <c:v>95000</c:v>
                </c:pt>
                <c:pt idx="86">
                  <c:v>96000</c:v>
                </c:pt>
                <c:pt idx="87">
                  <c:v>97000</c:v>
                </c:pt>
                <c:pt idx="88">
                  <c:v>98000</c:v>
                </c:pt>
                <c:pt idx="89">
                  <c:v>99000</c:v>
                </c:pt>
                <c:pt idx="90">
                  <c:v>100000</c:v>
                </c:pt>
                <c:pt idx="91">
                  <c:v>101000</c:v>
                </c:pt>
                <c:pt idx="92">
                  <c:v>102000</c:v>
                </c:pt>
                <c:pt idx="93">
                  <c:v>103000</c:v>
                </c:pt>
                <c:pt idx="94">
                  <c:v>104000</c:v>
                </c:pt>
                <c:pt idx="95">
                  <c:v>105000</c:v>
                </c:pt>
                <c:pt idx="96">
                  <c:v>106000</c:v>
                </c:pt>
                <c:pt idx="97">
                  <c:v>107000</c:v>
                </c:pt>
                <c:pt idx="98">
                  <c:v>108000</c:v>
                </c:pt>
                <c:pt idx="99">
                  <c:v>109000</c:v>
                </c:pt>
                <c:pt idx="100">
                  <c:v>110000</c:v>
                </c:pt>
                <c:pt idx="101">
                  <c:v>111000</c:v>
                </c:pt>
                <c:pt idx="102">
                  <c:v>112000</c:v>
                </c:pt>
                <c:pt idx="103">
                  <c:v>113000</c:v>
                </c:pt>
                <c:pt idx="104">
                  <c:v>114000</c:v>
                </c:pt>
                <c:pt idx="105">
                  <c:v>115000</c:v>
                </c:pt>
                <c:pt idx="106">
                  <c:v>116000</c:v>
                </c:pt>
                <c:pt idx="107">
                  <c:v>117000</c:v>
                </c:pt>
                <c:pt idx="108">
                  <c:v>118000</c:v>
                </c:pt>
                <c:pt idx="109">
                  <c:v>119000</c:v>
                </c:pt>
                <c:pt idx="110">
                  <c:v>120000</c:v>
                </c:pt>
                <c:pt idx="111">
                  <c:v>121000</c:v>
                </c:pt>
                <c:pt idx="112">
                  <c:v>122000</c:v>
                </c:pt>
                <c:pt idx="113">
                  <c:v>123000</c:v>
                </c:pt>
                <c:pt idx="114">
                  <c:v>124000</c:v>
                </c:pt>
                <c:pt idx="115">
                  <c:v>125000</c:v>
                </c:pt>
                <c:pt idx="116">
                  <c:v>126000</c:v>
                </c:pt>
                <c:pt idx="117">
                  <c:v>127000</c:v>
                </c:pt>
                <c:pt idx="118">
                  <c:v>128000</c:v>
                </c:pt>
                <c:pt idx="119">
                  <c:v>129000</c:v>
                </c:pt>
                <c:pt idx="120">
                  <c:v>130000</c:v>
                </c:pt>
                <c:pt idx="121">
                  <c:v>131000</c:v>
                </c:pt>
                <c:pt idx="122">
                  <c:v>132000</c:v>
                </c:pt>
                <c:pt idx="123">
                  <c:v>133000</c:v>
                </c:pt>
                <c:pt idx="124">
                  <c:v>134000</c:v>
                </c:pt>
                <c:pt idx="125">
                  <c:v>135000</c:v>
                </c:pt>
                <c:pt idx="126">
                  <c:v>136000</c:v>
                </c:pt>
                <c:pt idx="127">
                  <c:v>137000</c:v>
                </c:pt>
                <c:pt idx="128">
                  <c:v>138000</c:v>
                </c:pt>
                <c:pt idx="129">
                  <c:v>139000</c:v>
                </c:pt>
                <c:pt idx="130">
                  <c:v>140000</c:v>
                </c:pt>
                <c:pt idx="131">
                  <c:v>141000</c:v>
                </c:pt>
                <c:pt idx="132">
                  <c:v>142000</c:v>
                </c:pt>
                <c:pt idx="133">
                  <c:v>143000</c:v>
                </c:pt>
                <c:pt idx="134">
                  <c:v>144000</c:v>
                </c:pt>
                <c:pt idx="135">
                  <c:v>145000</c:v>
                </c:pt>
                <c:pt idx="136">
                  <c:v>146000</c:v>
                </c:pt>
                <c:pt idx="137">
                  <c:v>147000</c:v>
                </c:pt>
                <c:pt idx="138">
                  <c:v>148000</c:v>
                </c:pt>
                <c:pt idx="139">
                  <c:v>149000</c:v>
                </c:pt>
                <c:pt idx="140">
                  <c:v>150000</c:v>
                </c:pt>
                <c:pt idx="141">
                  <c:v>151000</c:v>
                </c:pt>
                <c:pt idx="142">
                  <c:v>152000</c:v>
                </c:pt>
                <c:pt idx="143">
                  <c:v>153000</c:v>
                </c:pt>
                <c:pt idx="144">
                  <c:v>154000</c:v>
                </c:pt>
                <c:pt idx="145">
                  <c:v>155000</c:v>
                </c:pt>
                <c:pt idx="146">
                  <c:v>156000</c:v>
                </c:pt>
                <c:pt idx="147">
                  <c:v>157000</c:v>
                </c:pt>
                <c:pt idx="148">
                  <c:v>158000</c:v>
                </c:pt>
                <c:pt idx="149">
                  <c:v>159000</c:v>
                </c:pt>
                <c:pt idx="150">
                  <c:v>160000</c:v>
                </c:pt>
                <c:pt idx="151">
                  <c:v>161000</c:v>
                </c:pt>
                <c:pt idx="152">
                  <c:v>162000</c:v>
                </c:pt>
                <c:pt idx="153">
                  <c:v>163000</c:v>
                </c:pt>
                <c:pt idx="154">
                  <c:v>164000</c:v>
                </c:pt>
                <c:pt idx="155">
                  <c:v>165000</c:v>
                </c:pt>
                <c:pt idx="156">
                  <c:v>166000</c:v>
                </c:pt>
                <c:pt idx="157">
                  <c:v>167000</c:v>
                </c:pt>
                <c:pt idx="158">
                  <c:v>168000</c:v>
                </c:pt>
                <c:pt idx="159">
                  <c:v>169000</c:v>
                </c:pt>
                <c:pt idx="160">
                  <c:v>170000</c:v>
                </c:pt>
                <c:pt idx="161">
                  <c:v>171000</c:v>
                </c:pt>
                <c:pt idx="162">
                  <c:v>172000</c:v>
                </c:pt>
                <c:pt idx="163">
                  <c:v>173000</c:v>
                </c:pt>
                <c:pt idx="164">
                  <c:v>174000</c:v>
                </c:pt>
                <c:pt idx="165">
                  <c:v>175000</c:v>
                </c:pt>
                <c:pt idx="166">
                  <c:v>176000</c:v>
                </c:pt>
                <c:pt idx="167">
                  <c:v>177000</c:v>
                </c:pt>
                <c:pt idx="168">
                  <c:v>178000</c:v>
                </c:pt>
                <c:pt idx="169">
                  <c:v>179000</c:v>
                </c:pt>
                <c:pt idx="170">
                  <c:v>180000</c:v>
                </c:pt>
                <c:pt idx="171">
                  <c:v>181000</c:v>
                </c:pt>
                <c:pt idx="172">
                  <c:v>182000</c:v>
                </c:pt>
                <c:pt idx="173">
                  <c:v>183000</c:v>
                </c:pt>
                <c:pt idx="174">
                  <c:v>184000</c:v>
                </c:pt>
                <c:pt idx="175">
                  <c:v>185000</c:v>
                </c:pt>
                <c:pt idx="176">
                  <c:v>186000</c:v>
                </c:pt>
                <c:pt idx="177">
                  <c:v>187000</c:v>
                </c:pt>
                <c:pt idx="178">
                  <c:v>188000</c:v>
                </c:pt>
                <c:pt idx="179">
                  <c:v>189000</c:v>
                </c:pt>
                <c:pt idx="180">
                  <c:v>190000</c:v>
                </c:pt>
                <c:pt idx="181">
                  <c:v>191000</c:v>
                </c:pt>
                <c:pt idx="182">
                  <c:v>192000</c:v>
                </c:pt>
                <c:pt idx="183">
                  <c:v>193000</c:v>
                </c:pt>
                <c:pt idx="184">
                  <c:v>194000</c:v>
                </c:pt>
                <c:pt idx="185">
                  <c:v>195000</c:v>
                </c:pt>
                <c:pt idx="186">
                  <c:v>196000</c:v>
                </c:pt>
                <c:pt idx="187">
                  <c:v>197000</c:v>
                </c:pt>
                <c:pt idx="188">
                  <c:v>198000</c:v>
                </c:pt>
                <c:pt idx="189">
                  <c:v>199000</c:v>
                </c:pt>
                <c:pt idx="190">
                  <c:v>200000</c:v>
                </c:pt>
              </c:numCache>
            </c:numRef>
          </c:cat>
          <c:val>
            <c:numRef>
              <c:f>MaxHypReeks!$E$8:$E$198</c:f>
              <c:numCache>
                <c:formatCode>#,##0</c:formatCode>
                <c:ptCount val="191"/>
                <c:pt idx="0">
                  <c:v>27166.069152552722</c:v>
                </c:pt>
                <c:pt idx="1">
                  <c:v>29882.676067807992</c:v>
                </c:pt>
                <c:pt idx="2">
                  <c:v>32599.282983063265</c:v>
                </c:pt>
                <c:pt idx="3">
                  <c:v>35315.889898318535</c:v>
                </c:pt>
                <c:pt idx="4">
                  <c:v>38032.496813573809</c:v>
                </c:pt>
                <c:pt idx="5">
                  <c:v>40749.103728829083</c:v>
                </c:pt>
                <c:pt idx="6">
                  <c:v>43465.710644084356</c:v>
                </c:pt>
                <c:pt idx="7">
                  <c:v>46182.317559339623</c:v>
                </c:pt>
                <c:pt idx="8">
                  <c:v>48898.924474594896</c:v>
                </c:pt>
                <c:pt idx="9">
                  <c:v>51615.53138985017</c:v>
                </c:pt>
                <c:pt idx="10">
                  <c:v>57436.831922540034</c:v>
                </c:pt>
                <c:pt idx="11">
                  <c:v>66828.530115279704</c:v>
                </c:pt>
                <c:pt idx="12">
                  <c:v>75133.585541917229</c:v>
                </c:pt>
                <c:pt idx="13">
                  <c:v>87474.742671219748</c:v>
                </c:pt>
                <c:pt idx="14">
                  <c:v>95003.624693498656</c:v>
                </c:pt>
                <c:pt idx="15">
                  <c:v>102842.97607752102</c:v>
                </c:pt>
                <c:pt idx="16">
                  <c:v>108974.74597195434</c:v>
                </c:pt>
                <c:pt idx="17">
                  <c:v>113166.08235549105</c:v>
                </c:pt>
                <c:pt idx="18">
                  <c:v>119530.70427123198</c:v>
                </c:pt>
                <c:pt idx="19">
                  <c:v>123799.65799520454</c:v>
                </c:pt>
                <c:pt idx="20">
                  <c:v>128068.61171917712</c:v>
                </c:pt>
                <c:pt idx="21">
                  <c:v>132337.56544314968</c:v>
                </c:pt>
                <c:pt idx="22">
                  <c:v>136606.51916712226</c:v>
                </c:pt>
                <c:pt idx="23">
                  <c:v>140875.47289109483</c:v>
                </c:pt>
                <c:pt idx="24">
                  <c:v>145144.42661506741</c:v>
                </c:pt>
                <c:pt idx="25">
                  <c:v>149413.38033903996</c:v>
                </c:pt>
                <c:pt idx="26">
                  <c:v>153682.33406301253</c:v>
                </c:pt>
                <c:pt idx="27">
                  <c:v>157951.28778698511</c:v>
                </c:pt>
                <c:pt idx="28">
                  <c:v>162220.24151095768</c:v>
                </c:pt>
                <c:pt idx="29">
                  <c:v>166489.19523493026</c:v>
                </c:pt>
                <c:pt idx="30">
                  <c:v>170758.14895890284</c:v>
                </c:pt>
                <c:pt idx="31">
                  <c:v>175027.10268287538</c:v>
                </c:pt>
                <c:pt idx="32">
                  <c:v>179296.05640684796</c:v>
                </c:pt>
                <c:pt idx="33">
                  <c:v>183565.01013082053</c:v>
                </c:pt>
                <c:pt idx="34">
                  <c:v>187833.96385479311</c:v>
                </c:pt>
                <c:pt idx="35">
                  <c:v>192102.91757876569</c:v>
                </c:pt>
                <c:pt idx="36">
                  <c:v>196371.87130273823</c:v>
                </c:pt>
                <c:pt idx="37">
                  <c:v>200640.82502671081</c:v>
                </c:pt>
                <c:pt idx="38">
                  <c:v>204909.77875068338</c:v>
                </c:pt>
                <c:pt idx="39">
                  <c:v>209178.73247465596</c:v>
                </c:pt>
                <c:pt idx="40">
                  <c:v>213447.68619862854</c:v>
                </c:pt>
                <c:pt idx="41">
                  <c:v>217716.63992260111</c:v>
                </c:pt>
                <c:pt idx="42">
                  <c:v>221985.59364657366</c:v>
                </c:pt>
                <c:pt idx="43">
                  <c:v>226254.54737054624</c:v>
                </c:pt>
                <c:pt idx="44">
                  <c:v>230523.50109451881</c:v>
                </c:pt>
                <c:pt idx="45">
                  <c:v>239061.40854246396</c:v>
                </c:pt>
                <c:pt idx="46">
                  <c:v>243407.9796068724</c:v>
                </c:pt>
                <c:pt idx="47">
                  <c:v>247754.55067128086</c:v>
                </c:pt>
                <c:pt idx="48">
                  <c:v>256602.92748096937</c:v>
                </c:pt>
                <c:pt idx="49">
                  <c:v>261027.11588581366</c:v>
                </c:pt>
                <c:pt idx="50">
                  <c:v>265451.30429065798</c:v>
                </c:pt>
                <c:pt idx="51">
                  <c:v>274610.15046209004</c:v>
                </c:pt>
                <c:pt idx="52">
                  <c:v>279111.95620737021</c:v>
                </c:pt>
                <c:pt idx="53">
                  <c:v>288503.6544001099</c:v>
                </c:pt>
                <c:pt idx="54">
                  <c:v>293083.07748582592</c:v>
                </c:pt>
                <c:pt idx="55">
                  <c:v>302707.62769987318</c:v>
                </c:pt>
                <c:pt idx="56">
                  <c:v>307364.66812602512</c:v>
                </c:pt>
                <c:pt idx="57">
                  <c:v>312021.70855217701</c:v>
                </c:pt>
                <c:pt idx="58">
                  <c:v>321956.72812796768</c:v>
                </c:pt>
                <c:pt idx="59">
                  <c:v>326691.38589455542</c:v>
                </c:pt>
                <c:pt idx="60">
                  <c:v>336859.25749165373</c:v>
                </c:pt>
                <c:pt idx="61">
                  <c:v>341671.53259867732</c:v>
                </c:pt>
                <c:pt idx="62">
                  <c:v>346483.80770570092</c:v>
                </c:pt>
                <c:pt idx="63">
                  <c:v>351296.08281272458</c:v>
                </c:pt>
                <c:pt idx="64">
                  <c:v>356108.35791974817</c:v>
                </c:pt>
                <c:pt idx="65">
                  <c:v>366741.93355946173</c:v>
                </c:pt>
                <c:pt idx="66">
                  <c:v>371631.82600692118</c:v>
                </c:pt>
                <c:pt idx="67">
                  <c:v>388474.78888150392</c:v>
                </c:pt>
                <c:pt idx="68">
                  <c:v>393519.91600983508</c:v>
                </c:pt>
                <c:pt idx="69">
                  <c:v>404696.81303259969</c:v>
                </c:pt>
                <c:pt idx="70">
                  <c:v>409819.55750136677</c:v>
                </c:pt>
                <c:pt idx="71">
                  <c:v>414942.30197013385</c:v>
                </c:pt>
                <c:pt idx="72">
                  <c:v>420065.04643890093</c:v>
                </c:pt>
                <c:pt idx="73">
                  <c:v>425187.79090766801</c:v>
                </c:pt>
                <c:pt idx="74">
                  <c:v>430310.53537643509</c:v>
                </c:pt>
                <c:pt idx="75">
                  <c:v>442030.75378225069</c:v>
                </c:pt>
                <c:pt idx="76">
                  <c:v>447231.11559145362</c:v>
                </c:pt>
                <c:pt idx="77">
                  <c:v>452431.47740065656</c:v>
                </c:pt>
                <c:pt idx="78">
                  <c:v>457631.83920985949</c:v>
                </c:pt>
                <c:pt idx="79">
                  <c:v>462832.20101906249</c:v>
                </c:pt>
                <c:pt idx="80">
                  <c:v>468032.56282826542</c:v>
                </c:pt>
                <c:pt idx="81">
                  <c:v>473232.92463746836</c:v>
                </c:pt>
                <c:pt idx="82">
                  <c:v>478433.28644667129</c:v>
                </c:pt>
                <c:pt idx="83">
                  <c:v>483633.64825587429</c:v>
                </c:pt>
                <c:pt idx="84">
                  <c:v>488834.01006507722</c:v>
                </c:pt>
                <c:pt idx="85">
                  <c:v>494034.37187428016</c:v>
                </c:pt>
                <c:pt idx="86">
                  <c:v>506685.9983653262</c:v>
                </c:pt>
                <c:pt idx="87">
                  <c:v>511963.97751496499</c:v>
                </c:pt>
                <c:pt idx="88">
                  <c:v>517241.95666460379</c:v>
                </c:pt>
                <c:pt idx="89">
                  <c:v>522519.93581424264</c:v>
                </c:pt>
                <c:pt idx="90">
                  <c:v>527797.91496388149</c:v>
                </c:pt>
                <c:pt idx="91">
                  <c:v>533075.89411352028</c:v>
                </c:pt>
                <c:pt idx="92">
                  <c:v>538353.87326315907</c:v>
                </c:pt>
                <c:pt idx="93">
                  <c:v>543631.85241279786</c:v>
                </c:pt>
                <c:pt idx="94">
                  <c:v>548909.83156243665</c:v>
                </c:pt>
                <c:pt idx="95">
                  <c:v>554187.81071207556</c:v>
                </c:pt>
                <c:pt idx="96">
                  <c:v>559465.78986171435</c:v>
                </c:pt>
                <c:pt idx="97">
                  <c:v>564743.76901135314</c:v>
                </c:pt>
                <c:pt idx="98">
                  <c:v>570021.74816099193</c:v>
                </c:pt>
                <c:pt idx="99">
                  <c:v>575299.72731063073</c:v>
                </c:pt>
                <c:pt idx="100">
                  <c:v>589115.61390821473</c:v>
                </c:pt>
                <c:pt idx="101">
                  <c:v>594471.21039828938</c:v>
                </c:pt>
                <c:pt idx="102">
                  <c:v>599826.80688836402</c:v>
                </c:pt>
                <c:pt idx="103">
                  <c:v>605182.40337843867</c:v>
                </c:pt>
                <c:pt idx="104">
                  <c:v>610537.99986851343</c:v>
                </c:pt>
                <c:pt idx="105">
                  <c:v>615893.59635858808</c:v>
                </c:pt>
                <c:pt idx="106">
                  <c:v>621249.19284866273</c:v>
                </c:pt>
                <c:pt idx="107">
                  <c:v>626604.78933873738</c:v>
                </c:pt>
                <c:pt idx="108">
                  <c:v>631960.38582881214</c:v>
                </c:pt>
                <c:pt idx="109">
                  <c:v>637315.98231888679</c:v>
                </c:pt>
                <c:pt idx="110">
                  <c:v>642671.57880896144</c:v>
                </c:pt>
                <c:pt idx="111">
                  <c:v>648027.1752990362</c:v>
                </c:pt>
                <c:pt idx="112">
                  <c:v>653382.77178911085</c:v>
                </c:pt>
                <c:pt idx="113">
                  <c:v>658738.3682791855</c:v>
                </c:pt>
                <c:pt idx="114">
                  <c:v>664093.96476926014</c:v>
                </c:pt>
                <c:pt idx="115">
                  <c:v>669449.56125933491</c:v>
                </c:pt>
                <c:pt idx="116">
                  <c:v>674805.15774940955</c:v>
                </c:pt>
                <c:pt idx="117">
                  <c:v>680160.7542394842</c:v>
                </c:pt>
                <c:pt idx="118">
                  <c:v>685516.35072955885</c:v>
                </c:pt>
                <c:pt idx="119">
                  <c:v>690871.94721963361</c:v>
                </c:pt>
                <c:pt idx="120">
                  <c:v>696227.54370970826</c:v>
                </c:pt>
                <c:pt idx="121">
                  <c:v>701583.14019978291</c:v>
                </c:pt>
                <c:pt idx="122">
                  <c:v>706938.73668985756</c:v>
                </c:pt>
                <c:pt idx="123">
                  <c:v>712294.33317993232</c:v>
                </c:pt>
                <c:pt idx="124">
                  <c:v>717649.92967000697</c:v>
                </c:pt>
                <c:pt idx="125">
                  <c:v>723005.52616008162</c:v>
                </c:pt>
                <c:pt idx="126">
                  <c:v>728361.12265015638</c:v>
                </c:pt>
                <c:pt idx="127">
                  <c:v>733716.71914023103</c:v>
                </c:pt>
                <c:pt idx="128">
                  <c:v>739072.31563030567</c:v>
                </c:pt>
                <c:pt idx="129">
                  <c:v>744427.91212038032</c:v>
                </c:pt>
                <c:pt idx="130">
                  <c:v>749783.50861045509</c:v>
                </c:pt>
                <c:pt idx="131">
                  <c:v>755139.10510052973</c:v>
                </c:pt>
                <c:pt idx="132">
                  <c:v>760494.70159060438</c:v>
                </c:pt>
                <c:pt idx="133">
                  <c:v>765850.29808067903</c:v>
                </c:pt>
                <c:pt idx="134">
                  <c:v>771205.89457075379</c:v>
                </c:pt>
                <c:pt idx="135">
                  <c:v>776561.49106082844</c:v>
                </c:pt>
                <c:pt idx="136">
                  <c:v>781917.08755090309</c:v>
                </c:pt>
                <c:pt idx="137">
                  <c:v>787272.68404097774</c:v>
                </c:pt>
                <c:pt idx="138">
                  <c:v>792628.2805310525</c:v>
                </c:pt>
                <c:pt idx="139">
                  <c:v>797983.87702112715</c:v>
                </c:pt>
                <c:pt idx="140">
                  <c:v>803339.4735112018</c:v>
                </c:pt>
                <c:pt idx="141">
                  <c:v>808695.07000127656</c:v>
                </c:pt>
                <c:pt idx="142">
                  <c:v>814050.66649135121</c:v>
                </c:pt>
                <c:pt idx="143">
                  <c:v>819406.26298142585</c:v>
                </c:pt>
                <c:pt idx="144">
                  <c:v>824761.8594715005</c:v>
                </c:pt>
                <c:pt idx="145">
                  <c:v>830117.45596157527</c:v>
                </c:pt>
                <c:pt idx="146">
                  <c:v>835473.05245164991</c:v>
                </c:pt>
                <c:pt idx="147">
                  <c:v>840828.64894172456</c:v>
                </c:pt>
                <c:pt idx="148">
                  <c:v>846184.24543179921</c:v>
                </c:pt>
                <c:pt idx="149">
                  <c:v>851539.84192187397</c:v>
                </c:pt>
                <c:pt idx="150">
                  <c:v>856895.43841194862</c:v>
                </c:pt>
                <c:pt idx="151">
                  <c:v>862251.03490202327</c:v>
                </c:pt>
                <c:pt idx="152">
                  <c:v>867606.63139209803</c:v>
                </c:pt>
                <c:pt idx="153">
                  <c:v>872962.22788217268</c:v>
                </c:pt>
                <c:pt idx="154">
                  <c:v>878317.82437224733</c:v>
                </c:pt>
                <c:pt idx="155">
                  <c:v>883673.42086232197</c:v>
                </c:pt>
                <c:pt idx="156">
                  <c:v>889029.01735239674</c:v>
                </c:pt>
                <c:pt idx="157">
                  <c:v>894384.61384247139</c:v>
                </c:pt>
                <c:pt idx="158">
                  <c:v>899740.21033254603</c:v>
                </c:pt>
                <c:pt idx="159">
                  <c:v>905095.80682262068</c:v>
                </c:pt>
                <c:pt idx="160">
                  <c:v>910451.40331269545</c:v>
                </c:pt>
                <c:pt idx="161">
                  <c:v>915806.99980277009</c:v>
                </c:pt>
                <c:pt idx="162">
                  <c:v>921162.59629284474</c:v>
                </c:pt>
                <c:pt idx="163">
                  <c:v>926518.19278291939</c:v>
                </c:pt>
                <c:pt idx="164">
                  <c:v>931873.78927299415</c:v>
                </c:pt>
                <c:pt idx="165">
                  <c:v>937229.3857630688</c:v>
                </c:pt>
                <c:pt idx="166">
                  <c:v>942584.98225314345</c:v>
                </c:pt>
                <c:pt idx="167">
                  <c:v>947940.57874321821</c:v>
                </c:pt>
                <c:pt idx="168">
                  <c:v>953296.17523329286</c:v>
                </c:pt>
                <c:pt idx="169">
                  <c:v>958651.77172336751</c:v>
                </c:pt>
                <c:pt idx="170">
                  <c:v>964007.36821344215</c:v>
                </c:pt>
                <c:pt idx="171">
                  <c:v>969362.96470351692</c:v>
                </c:pt>
                <c:pt idx="172">
                  <c:v>974718.56119359157</c:v>
                </c:pt>
                <c:pt idx="173">
                  <c:v>980074.15768366621</c:v>
                </c:pt>
                <c:pt idx="174">
                  <c:v>985429.75417374086</c:v>
                </c:pt>
                <c:pt idx="175">
                  <c:v>990785.35066381563</c:v>
                </c:pt>
                <c:pt idx="176">
                  <c:v>996140.94715389027</c:v>
                </c:pt>
                <c:pt idx="177">
                  <c:v>1001496.5436439649</c:v>
                </c:pt>
                <c:pt idx="178">
                  <c:v>1006852.1401340396</c:v>
                </c:pt>
                <c:pt idx="179">
                  <c:v>1012207.7366241143</c:v>
                </c:pt>
                <c:pt idx="180">
                  <c:v>1017563.333114189</c:v>
                </c:pt>
                <c:pt idx="181">
                  <c:v>1022918.9296042636</c:v>
                </c:pt>
                <c:pt idx="182">
                  <c:v>1028274.5260943384</c:v>
                </c:pt>
                <c:pt idx="183">
                  <c:v>1033630.122584413</c:v>
                </c:pt>
                <c:pt idx="184">
                  <c:v>1038985.7190744877</c:v>
                </c:pt>
                <c:pt idx="185">
                  <c:v>1044341.3155645623</c:v>
                </c:pt>
                <c:pt idx="186">
                  <c:v>1049696.912054637</c:v>
                </c:pt>
                <c:pt idx="187">
                  <c:v>1055052.5085447116</c:v>
                </c:pt>
                <c:pt idx="188">
                  <c:v>1060408.1050347865</c:v>
                </c:pt>
                <c:pt idx="189">
                  <c:v>1065763.7015248612</c:v>
                </c:pt>
                <c:pt idx="190">
                  <c:v>1071119.2980149358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D4-43FC-8E64-98B3BD375753}"/>
            </c:ext>
          </c:extLst>
        </c:ser>
        <c:ser>
          <c:idx val="8"/>
          <c:order val="1"/>
          <c:tx>
            <c:v>MaxHypSenior</c:v>
          </c:tx>
          <c:marker>
            <c:symbol val="none"/>
          </c:marker>
          <c:cat>
            <c:numRef>
              <c:f>MaxHypReeks!$A$8:$A$198</c:f>
              <c:numCache>
                <c:formatCode>General</c:formatCode>
                <c:ptCount val="191"/>
                <c:pt idx="0">
                  <c:v>10000</c:v>
                </c:pt>
                <c:pt idx="1">
                  <c:v>11000</c:v>
                </c:pt>
                <c:pt idx="2">
                  <c:v>12000</c:v>
                </c:pt>
                <c:pt idx="3">
                  <c:v>13000</c:v>
                </c:pt>
                <c:pt idx="4">
                  <c:v>14000</c:v>
                </c:pt>
                <c:pt idx="5">
                  <c:v>15000</c:v>
                </c:pt>
                <c:pt idx="6">
                  <c:v>16000</c:v>
                </c:pt>
                <c:pt idx="7">
                  <c:v>17000</c:v>
                </c:pt>
                <c:pt idx="8">
                  <c:v>18000</c:v>
                </c:pt>
                <c:pt idx="9">
                  <c:v>19000</c:v>
                </c:pt>
                <c:pt idx="10">
                  <c:v>20000</c:v>
                </c:pt>
                <c:pt idx="11">
                  <c:v>21000</c:v>
                </c:pt>
                <c:pt idx="12">
                  <c:v>22000</c:v>
                </c:pt>
                <c:pt idx="13">
                  <c:v>23000</c:v>
                </c:pt>
                <c:pt idx="14">
                  <c:v>24000</c:v>
                </c:pt>
                <c:pt idx="15">
                  <c:v>25000</c:v>
                </c:pt>
                <c:pt idx="16">
                  <c:v>26000</c:v>
                </c:pt>
                <c:pt idx="17">
                  <c:v>27000</c:v>
                </c:pt>
                <c:pt idx="18">
                  <c:v>28000</c:v>
                </c:pt>
                <c:pt idx="19">
                  <c:v>29000</c:v>
                </c:pt>
                <c:pt idx="20">
                  <c:v>30000</c:v>
                </c:pt>
                <c:pt idx="21">
                  <c:v>31000</c:v>
                </c:pt>
                <c:pt idx="22">
                  <c:v>32000</c:v>
                </c:pt>
                <c:pt idx="23">
                  <c:v>33000</c:v>
                </c:pt>
                <c:pt idx="24">
                  <c:v>34000</c:v>
                </c:pt>
                <c:pt idx="25">
                  <c:v>35000</c:v>
                </c:pt>
                <c:pt idx="26">
                  <c:v>36000</c:v>
                </c:pt>
                <c:pt idx="27">
                  <c:v>37000</c:v>
                </c:pt>
                <c:pt idx="28">
                  <c:v>38000</c:v>
                </c:pt>
                <c:pt idx="29">
                  <c:v>39000</c:v>
                </c:pt>
                <c:pt idx="30">
                  <c:v>40000</c:v>
                </c:pt>
                <c:pt idx="31">
                  <c:v>41000</c:v>
                </c:pt>
                <c:pt idx="32">
                  <c:v>42000</c:v>
                </c:pt>
                <c:pt idx="33">
                  <c:v>43000</c:v>
                </c:pt>
                <c:pt idx="34">
                  <c:v>44000</c:v>
                </c:pt>
                <c:pt idx="35">
                  <c:v>45000</c:v>
                </c:pt>
                <c:pt idx="36">
                  <c:v>46000</c:v>
                </c:pt>
                <c:pt idx="37">
                  <c:v>47000</c:v>
                </c:pt>
                <c:pt idx="38">
                  <c:v>48000</c:v>
                </c:pt>
                <c:pt idx="39">
                  <c:v>49000</c:v>
                </c:pt>
                <c:pt idx="40">
                  <c:v>50000</c:v>
                </c:pt>
                <c:pt idx="41">
                  <c:v>51000</c:v>
                </c:pt>
                <c:pt idx="42">
                  <c:v>52000</c:v>
                </c:pt>
                <c:pt idx="43">
                  <c:v>53000</c:v>
                </c:pt>
                <c:pt idx="44">
                  <c:v>54000</c:v>
                </c:pt>
                <c:pt idx="45">
                  <c:v>55000</c:v>
                </c:pt>
                <c:pt idx="46">
                  <c:v>56000</c:v>
                </c:pt>
                <c:pt idx="47">
                  <c:v>57000</c:v>
                </c:pt>
                <c:pt idx="48">
                  <c:v>58000</c:v>
                </c:pt>
                <c:pt idx="49">
                  <c:v>59000</c:v>
                </c:pt>
                <c:pt idx="50">
                  <c:v>60000</c:v>
                </c:pt>
                <c:pt idx="51">
                  <c:v>61000</c:v>
                </c:pt>
                <c:pt idx="52">
                  <c:v>62000</c:v>
                </c:pt>
                <c:pt idx="53">
                  <c:v>63000</c:v>
                </c:pt>
                <c:pt idx="54">
                  <c:v>64000</c:v>
                </c:pt>
                <c:pt idx="55">
                  <c:v>65000</c:v>
                </c:pt>
                <c:pt idx="56">
                  <c:v>66000</c:v>
                </c:pt>
                <c:pt idx="57">
                  <c:v>67000</c:v>
                </c:pt>
                <c:pt idx="58">
                  <c:v>68000</c:v>
                </c:pt>
                <c:pt idx="59">
                  <c:v>69000</c:v>
                </c:pt>
                <c:pt idx="60">
                  <c:v>70000</c:v>
                </c:pt>
                <c:pt idx="61">
                  <c:v>71000</c:v>
                </c:pt>
                <c:pt idx="62">
                  <c:v>72000</c:v>
                </c:pt>
                <c:pt idx="63">
                  <c:v>73000</c:v>
                </c:pt>
                <c:pt idx="64">
                  <c:v>74000</c:v>
                </c:pt>
                <c:pt idx="65">
                  <c:v>75000</c:v>
                </c:pt>
                <c:pt idx="66">
                  <c:v>76000</c:v>
                </c:pt>
                <c:pt idx="67">
                  <c:v>77000</c:v>
                </c:pt>
                <c:pt idx="68">
                  <c:v>78000</c:v>
                </c:pt>
                <c:pt idx="69">
                  <c:v>79000</c:v>
                </c:pt>
                <c:pt idx="70">
                  <c:v>80000</c:v>
                </c:pt>
                <c:pt idx="71">
                  <c:v>81000</c:v>
                </c:pt>
                <c:pt idx="72">
                  <c:v>82000</c:v>
                </c:pt>
                <c:pt idx="73">
                  <c:v>83000</c:v>
                </c:pt>
                <c:pt idx="74">
                  <c:v>84000</c:v>
                </c:pt>
                <c:pt idx="75">
                  <c:v>85000</c:v>
                </c:pt>
                <c:pt idx="76">
                  <c:v>86000</c:v>
                </c:pt>
                <c:pt idx="77">
                  <c:v>87000</c:v>
                </c:pt>
                <c:pt idx="78">
                  <c:v>88000</c:v>
                </c:pt>
                <c:pt idx="79">
                  <c:v>89000</c:v>
                </c:pt>
                <c:pt idx="80">
                  <c:v>90000</c:v>
                </c:pt>
                <c:pt idx="81">
                  <c:v>91000</c:v>
                </c:pt>
                <c:pt idx="82">
                  <c:v>92000</c:v>
                </c:pt>
                <c:pt idx="83">
                  <c:v>93000</c:v>
                </c:pt>
                <c:pt idx="84">
                  <c:v>94000</c:v>
                </c:pt>
                <c:pt idx="85">
                  <c:v>95000</c:v>
                </c:pt>
                <c:pt idx="86">
                  <c:v>96000</c:v>
                </c:pt>
                <c:pt idx="87">
                  <c:v>97000</c:v>
                </c:pt>
                <c:pt idx="88">
                  <c:v>98000</c:v>
                </c:pt>
                <c:pt idx="89">
                  <c:v>99000</c:v>
                </c:pt>
                <c:pt idx="90">
                  <c:v>100000</c:v>
                </c:pt>
                <c:pt idx="91">
                  <c:v>101000</c:v>
                </c:pt>
                <c:pt idx="92">
                  <c:v>102000</c:v>
                </c:pt>
                <c:pt idx="93">
                  <c:v>103000</c:v>
                </c:pt>
                <c:pt idx="94">
                  <c:v>104000</c:v>
                </c:pt>
                <c:pt idx="95">
                  <c:v>105000</c:v>
                </c:pt>
                <c:pt idx="96">
                  <c:v>106000</c:v>
                </c:pt>
                <c:pt idx="97">
                  <c:v>107000</c:v>
                </c:pt>
                <c:pt idx="98">
                  <c:v>108000</c:v>
                </c:pt>
                <c:pt idx="99">
                  <c:v>109000</c:v>
                </c:pt>
                <c:pt idx="100">
                  <c:v>110000</c:v>
                </c:pt>
                <c:pt idx="101">
                  <c:v>111000</c:v>
                </c:pt>
                <c:pt idx="102">
                  <c:v>112000</c:v>
                </c:pt>
                <c:pt idx="103">
                  <c:v>113000</c:v>
                </c:pt>
                <c:pt idx="104">
                  <c:v>114000</c:v>
                </c:pt>
                <c:pt idx="105">
                  <c:v>115000</c:v>
                </c:pt>
                <c:pt idx="106">
                  <c:v>116000</c:v>
                </c:pt>
                <c:pt idx="107">
                  <c:v>117000</c:v>
                </c:pt>
                <c:pt idx="108">
                  <c:v>118000</c:v>
                </c:pt>
                <c:pt idx="109">
                  <c:v>119000</c:v>
                </c:pt>
                <c:pt idx="110">
                  <c:v>120000</c:v>
                </c:pt>
                <c:pt idx="111">
                  <c:v>121000</c:v>
                </c:pt>
                <c:pt idx="112">
                  <c:v>122000</c:v>
                </c:pt>
                <c:pt idx="113">
                  <c:v>123000</c:v>
                </c:pt>
                <c:pt idx="114">
                  <c:v>124000</c:v>
                </c:pt>
                <c:pt idx="115">
                  <c:v>125000</c:v>
                </c:pt>
                <c:pt idx="116">
                  <c:v>126000</c:v>
                </c:pt>
                <c:pt idx="117">
                  <c:v>127000</c:v>
                </c:pt>
                <c:pt idx="118">
                  <c:v>128000</c:v>
                </c:pt>
                <c:pt idx="119">
                  <c:v>129000</c:v>
                </c:pt>
                <c:pt idx="120">
                  <c:v>130000</c:v>
                </c:pt>
                <c:pt idx="121">
                  <c:v>131000</c:v>
                </c:pt>
                <c:pt idx="122">
                  <c:v>132000</c:v>
                </c:pt>
                <c:pt idx="123">
                  <c:v>133000</c:v>
                </c:pt>
                <c:pt idx="124">
                  <c:v>134000</c:v>
                </c:pt>
                <c:pt idx="125">
                  <c:v>135000</c:v>
                </c:pt>
                <c:pt idx="126">
                  <c:v>136000</c:v>
                </c:pt>
                <c:pt idx="127">
                  <c:v>137000</c:v>
                </c:pt>
                <c:pt idx="128">
                  <c:v>138000</c:v>
                </c:pt>
                <c:pt idx="129">
                  <c:v>139000</c:v>
                </c:pt>
                <c:pt idx="130">
                  <c:v>140000</c:v>
                </c:pt>
                <c:pt idx="131">
                  <c:v>141000</c:v>
                </c:pt>
                <c:pt idx="132">
                  <c:v>142000</c:v>
                </c:pt>
                <c:pt idx="133">
                  <c:v>143000</c:v>
                </c:pt>
                <c:pt idx="134">
                  <c:v>144000</c:v>
                </c:pt>
                <c:pt idx="135">
                  <c:v>145000</c:v>
                </c:pt>
                <c:pt idx="136">
                  <c:v>146000</c:v>
                </c:pt>
                <c:pt idx="137">
                  <c:v>147000</c:v>
                </c:pt>
                <c:pt idx="138">
                  <c:v>148000</c:v>
                </c:pt>
                <c:pt idx="139">
                  <c:v>149000</c:v>
                </c:pt>
                <c:pt idx="140">
                  <c:v>150000</c:v>
                </c:pt>
                <c:pt idx="141">
                  <c:v>151000</c:v>
                </c:pt>
                <c:pt idx="142">
                  <c:v>152000</c:v>
                </c:pt>
                <c:pt idx="143">
                  <c:v>153000</c:v>
                </c:pt>
                <c:pt idx="144">
                  <c:v>154000</c:v>
                </c:pt>
                <c:pt idx="145">
                  <c:v>155000</c:v>
                </c:pt>
                <c:pt idx="146">
                  <c:v>156000</c:v>
                </c:pt>
                <c:pt idx="147">
                  <c:v>157000</c:v>
                </c:pt>
                <c:pt idx="148">
                  <c:v>158000</c:v>
                </c:pt>
                <c:pt idx="149">
                  <c:v>159000</c:v>
                </c:pt>
                <c:pt idx="150">
                  <c:v>160000</c:v>
                </c:pt>
                <c:pt idx="151">
                  <c:v>161000</c:v>
                </c:pt>
                <c:pt idx="152">
                  <c:v>162000</c:v>
                </c:pt>
                <c:pt idx="153">
                  <c:v>163000</c:v>
                </c:pt>
                <c:pt idx="154">
                  <c:v>164000</c:v>
                </c:pt>
                <c:pt idx="155">
                  <c:v>165000</c:v>
                </c:pt>
                <c:pt idx="156">
                  <c:v>166000</c:v>
                </c:pt>
                <c:pt idx="157">
                  <c:v>167000</c:v>
                </c:pt>
                <c:pt idx="158">
                  <c:v>168000</c:v>
                </c:pt>
                <c:pt idx="159">
                  <c:v>169000</c:v>
                </c:pt>
                <c:pt idx="160">
                  <c:v>170000</c:v>
                </c:pt>
                <c:pt idx="161">
                  <c:v>171000</c:v>
                </c:pt>
                <c:pt idx="162">
                  <c:v>172000</c:v>
                </c:pt>
                <c:pt idx="163">
                  <c:v>173000</c:v>
                </c:pt>
                <c:pt idx="164">
                  <c:v>174000</c:v>
                </c:pt>
                <c:pt idx="165">
                  <c:v>175000</c:v>
                </c:pt>
                <c:pt idx="166">
                  <c:v>176000</c:v>
                </c:pt>
                <c:pt idx="167">
                  <c:v>177000</c:v>
                </c:pt>
                <c:pt idx="168">
                  <c:v>178000</c:v>
                </c:pt>
                <c:pt idx="169">
                  <c:v>179000</c:v>
                </c:pt>
                <c:pt idx="170">
                  <c:v>180000</c:v>
                </c:pt>
                <c:pt idx="171">
                  <c:v>181000</c:v>
                </c:pt>
                <c:pt idx="172">
                  <c:v>182000</c:v>
                </c:pt>
                <c:pt idx="173">
                  <c:v>183000</c:v>
                </c:pt>
                <c:pt idx="174">
                  <c:v>184000</c:v>
                </c:pt>
                <c:pt idx="175">
                  <c:v>185000</c:v>
                </c:pt>
                <c:pt idx="176">
                  <c:v>186000</c:v>
                </c:pt>
                <c:pt idx="177">
                  <c:v>187000</c:v>
                </c:pt>
                <c:pt idx="178">
                  <c:v>188000</c:v>
                </c:pt>
                <c:pt idx="179">
                  <c:v>189000</c:v>
                </c:pt>
                <c:pt idx="180">
                  <c:v>190000</c:v>
                </c:pt>
                <c:pt idx="181">
                  <c:v>191000</c:v>
                </c:pt>
                <c:pt idx="182">
                  <c:v>192000</c:v>
                </c:pt>
                <c:pt idx="183">
                  <c:v>193000</c:v>
                </c:pt>
                <c:pt idx="184">
                  <c:v>194000</c:v>
                </c:pt>
                <c:pt idx="185">
                  <c:v>195000</c:v>
                </c:pt>
                <c:pt idx="186">
                  <c:v>196000</c:v>
                </c:pt>
                <c:pt idx="187">
                  <c:v>197000</c:v>
                </c:pt>
                <c:pt idx="188">
                  <c:v>198000</c:v>
                </c:pt>
                <c:pt idx="189">
                  <c:v>199000</c:v>
                </c:pt>
                <c:pt idx="190">
                  <c:v>200000</c:v>
                </c:pt>
              </c:numCache>
            </c:numRef>
          </c:cat>
          <c:val>
            <c:numRef>
              <c:f>MaxHypReeks!$K$8:$K$198</c:f>
              <c:numCache>
                <c:formatCode>#,##0</c:formatCode>
                <c:ptCount val="191"/>
                <c:pt idx="0">
                  <c:v>31046.93617434597</c:v>
                </c:pt>
                <c:pt idx="1">
                  <c:v>34151.629791780564</c:v>
                </c:pt>
                <c:pt idx="2">
                  <c:v>37256.323409215162</c:v>
                </c:pt>
                <c:pt idx="3">
                  <c:v>40361.017026649759</c:v>
                </c:pt>
                <c:pt idx="4">
                  <c:v>43465.710644084356</c:v>
                </c:pt>
                <c:pt idx="5">
                  <c:v>46570.404261518954</c:v>
                </c:pt>
                <c:pt idx="6">
                  <c:v>49675.097878953551</c:v>
                </c:pt>
                <c:pt idx="7">
                  <c:v>52779.791496388149</c:v>
                </c:pt>
                <c:pt idx="8">
                  <c:v>55884.485113822746</c:v>
                </c:pt>
                <c:pt idx="9">
                  <c:v>58989.178731257343</c:v>
                </c:pt>
                <c:pt idx="10">
                  <c:v>62093.872348691941</c:v>
                </c:pt>
                <c:pt idx="11">
                  <c:v>76608.315010198668</c:v>
                </c:pt>
                <c:pt idx="12">
                  <c:v>87086.655969040439</c:v>
                </c:pt>
                <c:pt idx="13">
                  <c:v>94615.537991319332</c:v>
                </c:pt>
                <c:pt idx="14">
                  <c:v>102454.88937534169</c:v>
                </c:pt>
                <c:pt idx="15">
                  <c:v>108664.2766102109</c:v>
                </c:pt>
                <c:pt idx="16">
                  <c:v>115028.89852595178</c:v>
                </c:pt>
                <c:pt idx="17">
                  <c:v>119453.08693079608</c:v>
                </c:pt>
                <c:pt idx="18">
                  <c:v>123877.27533564038</c:v>
                </c:pt>
                <c:pt idx="19">
                  <c:v>130552.36661312477</c:v>
                </c:pt>
                <c:pt idx="20">
                  <c:v>135054.17235840493</c:v>
                </c:pt>
                <c:pt idx="21">
                  <c:v>141962.11565719693</c:v>
                </c:pt>
                <c:pt idx="22">
                  <c:v>151509.0485308083</c:v>
                </c:pt>
                <c:pt idx="23">
                  <c:v>156243.70629739607</c:v>
                </c:pt>
                <c:pt idx="24">
                  <c:v>163617.35363880324</c:v>
                </c:pt>
                <c:pt idx="25">
                  <c:v>168429.62874582686</c:v>
                </c:pt>
                <c:pt idx="26">
                  <c:v>173241.90385285046</c:v>
                </c:pt>
                <c:pt idx="27">
                  <c:v>180926.02055600111</c:v>
                </c:pt>
                <c:pt idx="28">
                  <c:v>185815.91300346059</c:v>
                </c:pt>
                <c:pt idx="29">
                  <c:v>193732.88172791884</c:v>
                </c:pt>
                <c:pt idx="30">
                  <c:v>198700.3915158142</c:v>
                </c:pt>
                <c:pt idx="31">
                  <c:v>203667.90130370954</c:v>
                </c:pt>
                <c:pt idx="32">
                  <c:v>211895.33938991121</c:v>
                </c:pt>
                <c:pt idx="33">
                  <c:v>216940.46651824244</c:v>
                </c:pt>
                <c:pt idx="34">
                  <c:v>221985.59364657366</c:v>
                </c:pt>
                <c:pt idx="35">
                  <c:v>230523.50109451881</c:v>
                </c:pt>
                <c:pt idx="36">
                  <c:v>239216.64322333565</c:v>
                </c:pt>
                <c:pt idx="37">
                  <c:v>248065.02003302428</c:v>
                </c:pt>
                <c:pt idx="38">
                  <c:v>253342.9991826631</c:v>
                </c:pt>
                <c:pt idx="39">
                  <c:v>262424.22801365925</c:v>
                </c:pt>
                <c:pt idx="40">
                  <c:v>267779.82450373395</c:v>
                </c:pt>
                <c:pt idx="41">
                  <c:v>277093.90535603778</c:v>
                </c:pt>
                <c:pt idx="42">
                  <c:v>282527.11918654828</c:v>
                </c:pt>
                <c:pt idx="43">
                  <c:v>292074.05206015968</c:v>
                </c:pt>
                <c:pt idx="44">
                  <c:v>297584.88323110604</c:v>
                </c:pt>
                <c:pt idx="45">
                  <c:v>303095.71440205246</c:v>
                </c:pt>
                <c:pt idx="46">
                  <c:v>308606.54557299888</c:v>
                </c:pt>
                <c:pt idx="47">
                  <c:v>314117.37674394529</c:v>
                </c:pt>
                <c:pt idx="48">
                  <c:v>328631.81940545206</c:v>
                </c:pt>
                <c:pt idx="49">
                  <c:v>334297.88525727025</c:v>
                </c:pt>
                <c:pt idx="50">
                  <c:v>339963.95110908838</c:v>
                </c:pt>
                <c:pt idx="51">
                  <c:v>345630.01696090651</c:v>
                </c:pt>
                <c:pt idx="52">
                  <c:v>351296.08281272464</c:v>
                </c:pt>
                <c:pt idx="53">
                  <c:v>356962.14866454276</c:v>
                </c:pt>
                <c:pt idx="54">
                  <c:v>362628.21451636089</c:v>
                </c:pt>
                <c:pt idx="55">
                  <c:v>368294.28036817902</c:v>
                </c:pt>
                <c:pt idx="56">
                  <c:v>373960.34621999721</c:v>
                </c:pt>
                <c:pt idx="57">
                  <c:v>384826.77388101822</c:v>
                </c:pt>
                <c:pt idx="58">
                  <c:v>390570.45707327226</c:v>
                </c:pt>
                <c:pt idx="59">
                  <c:v>396314.14026552625</c:v>
                </c:pt>
                <c:pt idx="60">
                  <c:v>407491.03728829086</c:v>
                </c:pt>
                <c:pt idx="61">
                  <c:v>413312.3378209807</c:v>
                </c:pt>
                <c:pt idx="62">
                  <c:v>419133.6383536706</c:v>
                </c:pt>
                <c:pt idx="63">
                  <c:v>424954.93888636044</c:v>
                </c:pt>
                <c:pt idx="64">
                  <c:v>430776.23941905028</c:v>
                </c:pt>
                <c:pt idx="65">
                  <c:v>436597.53995174018</c:v>
                </c:pt>
                <c:pt idx="66">
                  <c:v>442418.84048443002</c:v>
                </c:pt>
                <c:pt idx="67">
                  <c:v>448240.14101711992</c:v>
                </c:pt>
                <c:pt idx="68">
                  <c:v>454061.44154980977</c:v>
                </c:pt>
                <c:pt idx="69">
                  <c:v>459882.74208249967</c:v>
                </c:pt>
                <c:pt idx="70">
                  <c:v>465704.04261518951</c:v>
                </c:pt>
                <c:pt idx="71">
                  <c:v>471525.34314787941</c:v>
                </c:pt>
                <c:pt idx="72">
                  <c:v>477346.64368056925</c:v>
                </c:pt>
                <c:pt idx="73">
                  <c:v>483167.94421325915</c:v>
                </c:pt>
                <c:pt idx="74">
                  <c:v>488989.24474594899</c:v>
                </c:pt>
                <c:pt idx="75">
                  <c:v>494810.54527863889</c:v>
                </c:pt>
                <c:pt idx="76">
                  <c:v>500631.84581132873</c:v>
                </c:pt>
                <c:pt idx="77">
                  <c:v>506453.14634401858</c:v>
                </c:pt>
                <c:pt idx="78">
                  <c:v>512274.44687670848</c:v>
                </c:pt>
                <c:pt idx="79">
                  <c:v>518095.74740939832</c:v>
                </c:pt>
                <c:pt idx="80">
                  <c:v>523917.04794208822</c:v>
                </c:pt>
                <c:pt idx="81">
                  <c:v>529738.34847477812</c:v>
                </c:pt>
                <c:pt idx="82">
                  <c:v>535559.6490074679</c:v>
                </c:pt>
                <c:pt idx="83">
                  <c:v>541380.9495401578</c:v>
                </c:pt>
                <c:pt idx="84">
                  <c:v>547202.2500728477</c:v>
                </c:pt>
                <c:pt idx="85">
                  <c:v>553023.5506055376</c:v>
                </c:pt>
                <c:pt idx="86">
                  <c:v>558844.85113822739</c:v>
                </c:pt>
                <c:pt idx="87">
                  <c:v>564666.15167091729</c:v>
                </c:pt>
                <c:pt idx="88">
                  <c:v>570487.45220360719</c:v>
                </c:pt>
                <c:pt idx="89">
                  <c:v>576308.75273629709</c:v>
                </c:pt>
                <c:pt idx="90">
                  <c:v>582130.05326898687</c:v>
                </c:pt>
                <c:pt idx="91">
                  <c:v>587951.35380167677</c:v>
                </c:pt>
                <c:pt idx="92">
                  <c:v>593772.65433436667</c:v>
                </c:pt>
                <c:pt idx="93">
                  <c:v>599593.95486705645</c:v>
                </c:pt>
                <c:pt idx="94">
                  <c:v>605415.25539974635</c:v>
                </c:pt>
                <c:pt idx="95">
                  <c:v>611236.55593243625</c:v>
                </c:pt>
                <c:pt idx="96">
                  <c:v>617057.85646512615</c:v>
                </c:pt>
                <c:pt idx="97">
                  <c:v>622879.15699781594</c:v>
                </c:pt>
                <c:pt idx="98">
                  <c:v>628700.45753050584</c:v>
                </c:pt>
                <c:pt idx="99">
                  <c:v>634521.75806319574</c:v>
                </c:pt>
                <c:pt idx="100">
                  <c:v>640343.05859588564</c:v>
                </c:pt>
                <c:pt idx="101">
                  <c:v>646164.35912857542</c:v>
                </c:pt>
                <c:pt idx="102">
                  <c:v>651985.65966126532</c:v>
                </c:pt>
                <c:pt idx="103">
                  <c:v>657806.96019395522</c:v>
                </c:pt>
                <c:pt idx="104">
                  <c:v>663628.26072664512</c:v>
                </c:pt>
                <c:pt idx="105">
                  <c:v>669449.56125933491</c:v>
                </c:pt>
                <c:pt idx="106">
                  <c:v>675270.86179202481</c:v>
                </c:pt>
                <c:pt idx="107">
                  <c:v>681092.16232471471</c:v>
                </c:pt>
                <c:pt idx="108">
                  <c:v>686913.46285740449</c:v>
                </c:pt>
                <c:pt idx="109">
                  <c:v>692734.76339009439</c:v>
                </c:pt>
                <c:pt idx="110">
                  <c:v>698556.06392278429</c:v>
                </c:pt>
                <c:pt idx="111">
                  <c:v>704377.36445547419</c:v>
                </c:pt>
                <c:pt idx="112">
                  <c:v>710198.66498816398</c:v>
                </c:pt>
                <c:pt idx="113">
                  <c:v>716019.96552085388</c:v>
                </c:pt>
                <c:pt idx="114">
                  <c:v>721841.26605354378</c:v>
                </c:pt>
                <c:pt idx="115">
                  <c:v>727662.56658623368</c:v>
                </c:pt>
                <c:pt idx="116">
                  <c:v>733483.86711892346</c:v>
                </c:pt>
                <c:pt idx="117">
                  <c:v>739305.16765161336</c:v>
                </c:pt>
                <c:pt idx="118">
                  <c:v>745126.46818430326</c:v>
                </c:pt>
                <c:pt idx="119">
                  <c:v>750947.76871699316</c:v>
                </c:pt>
                <c:pt idx="120">
                  <c:v>756769.06924968294</c:v>
                </c:pt>
                <c:pt idx="121">
                  <c:v>762590.36978237284</c:v>
                </c:pt>
                <c:pt idx="122">
                  <c:v>768411.67031506274</c:v>
                </c:pt>
                <c:pt idx="123">
                  <c:v>774232.97084775253</c:v>
                </c:pt>
                <c:pt idx="124">
                  <c:v>780054.27138044243</c:v>
                </c:pt>
                <c:pt idx="125">
                  <c:v>785875.57191313233</c:v>
                </c:pt>
                <c:pt idx="126">
                  <c:v>791696.87244582223</c:v>
                </c:pt>
                <c:pt idx="127">
                  <c:v>797518.17297851201</c:v>
                </c:pt>
                <c:pt idx="128">
                  <c:v>803339.47351120191</c:v>
                </c:pt>
                <c:pt idx="129">
                  <c:v>809160.77404389181</c:v>
                </c:pt>
                <c:pt idx="130">
                  <c:v>814982.07457658171</c:v>
                </c:pt>
                <c:pt idx="131">
                  <c:v>820803.3751092715</c:v>
                </c:pt>
                <c:pt idx="132">
                  <c:v>826624.6756419614</c:v>
                </c:pt>
                <c:pt idx="133">
                  <c:v>832445.9761746513</c:v>
                </c:pt>
                <c:pt idx="134">
                  <c:v>838267.2767073412</c:v>
                </c:pt>
                <c:pt idx="135">
                  <c:v>844088.57724003098</c:v>
                </c:pt>
                <c:pt idx="136">
                  <c:v>849909.87777272088</c:v>
                </c:pt>
                <c:pt idx="137">
                  <c:v>855731.17830541078</c:v>
                </c:pt>
                <c:pt idx="138">
                  <c:v>861552.47883810056</c:v>
                </c:pt>
                <c:pt idx="139">
                  <c:v>867373.77937079046</c:v>
                </c:pt>
                <c:pt idx="140">
                  <c:v>873195.07990348036</c:v>
                </c:pt>
                <c:pt idx="141">
                  <c:v>879016.38043617026</c:v>
                </c:pt>
                <c:pt idx="142">
                  <c:v>884837.68096886005</c:v>
                </c:pt>
                <c:pt idx="143">
                  <c:v>890658.98150154995</c:v>
                </c:pt>
                <c:pt idx="144">
                  <c:v>896480.28203423985</c:v>
                </c:pt>
                <c:pt idx="145">
                  <c:v>902301.58256692975</c:v>
                </c:pt>
                <c:pt idx="146">
                  <c:v>908122.88309961953</c:v>
                </c:pt>
                <c:pt idx="147">
                  <c:v>913944.18363230943</c:v>
                </c:pt>
                <c:pt idx="148">
                  <c:v>919765.48416499933</c:v>
                </c:pt>
                <c:pt idx="149">
                  <c:v>925586.78469768923</c:v>
                </c:pt>
                <c:pt idx="150">
                  <c:v>931408.08523037902</c:v>
                </c:pt>
                <c:pt idx="151">
                  <c:v>937229.38576306892</c:v>
                </c:pt>
                <c:pt idx="152">
                  <c:v>943050.68629575882</c:v>
                </c:pt>
                <c:pt idx="153">
                  <c:v>948871.9868284486</c:v>
                </c:pt>
                <c:pt idx="154">
                  <c:v>954693.2873611385</c:v>
                </c:pt>
                <c:pt idx="155">
                  <c:v>960514.5878938284</c:v>
                </c:pt>
                <c:pt idx="156">
                  <c:v>966335.8884265183</c:v>
                </c:pt>
                <c:pt idx="157">
                  <c:v>972157.18895920808</c:v>
                </c:pt>
                <c:pt idx="158">
                  <c:v>977978.48949189798</c:v>
                </c:pt>
                <c:pt idx="159">
                  <c:v>983799.79002458788</c:v>
                </c:pt>
                <c:pt idx="160">
                  <c:v>989621.09055727778</c:v>
                </c:pt>
                <c:pt idx="161">
                  <c:v>995442.39108996757</c:v>
                </c:pt>
                <c:pt idx="162">
                  <c:v>1001263.6916226575</c:v>
                </c:pt>
                <c:pt idx="163">
                  <c:v>1007084.9921553474</c:v>
                </c:pt>
                <c:pt idx="164">
                  <c:v>1012906.2926880372</c:v>
                </c:pt>
                <c:pt idx="165">
                  <c:v>1018727.5932207271</c:v>
                </c:pt>
                <c:pt idx="166">
                  <c:v>1024548.893753417</c:v>
                </c:pt>
                <c:pt idx="167">
                  <c:v>1030370.1942861069</c:v>
                </c:pt>
                <c:pt idx="168">
                  <c:v>1036191.4948187966</c:v>
                </c:pt>
                <c:pt idx="169">
                  <c:v>1042012.7953514865</c:v>
                </c:pt>
                <c:pt idx="170">
                  <c:v>1047834.0958841764</c:v>
                </c:pt>
                <c:pt idx="171">
                  <c:v>1053655.3964168662</c:v>
                </c:pt>
                <c:pt idx="172">
                  <c:v>1059476.6969495562</c:v>
                </c:pt>
                <c:pt idx="173">
                  <c:v>1065297.997482246</c:v>
                </c:pt>
                <c:pt idx="174">
                  <c:v>1071119.2980149358</c:v>
                </c:pt>
                <c:pt idx="175">
                  <c:v>1076940.5985476258</c:v>
                </c:pt>
                <c:pt idx="176">
                  <c:v>1082761.8990803156</c:v>
                </c:pt>
                <c:pt idx="177">
                  <c:v>1088583.1996130056</c:v>
                </c:pt>
                <c:pt idx="178">
                  <c:v>1094404.5001456954</c:v>
                </c:pt>
                <c:pt idx="179">
                  <c:v>1100225.8006783852</c:v>
                </c:pt>
                <c:pt idx="180">
                  <c:v>1106047.1012110752</c:v>
                </c:pt>
                <c:pt idx="181">
                  <c:v>1111868.401743765</c:v>
                </c:pt>
                <c:pt idx="182">
                  <c:v>1117689.7022764548</c:v>
                </c:pt>
                <c:pt idx="183">
                  <c:v>1123511.0028091448</c:v>
                </c:pt>
                <c:pt idx="184">
                  <c:v>1129332.3033418346</c:v>
                </c:pt>
                <c:pt idx="185">
                  <c:v>1135153.6038745244</c:v>
                </c:pt>
                <c:pt idx="186">
                  <c:v>1140974.9044072144</c:v>
                </c:pt>
                <c:pt idx="187">
                  <c:v>1146796.2049399042</c:v>
                </c:pt>
                <c:pt idx="188">
                  <c:v>1152617.5054725942</c:v>
                </c:pt>
                <c:pt idx="189">
                  <c:v>1158438.806005284</c:v>
                </c:pt>
                <c:pt idx="190">
                  <c:v>1164260.1065379737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D4-43FC-8E64-98B3BD375753}"/>
            </c:ext>
          </c:extLst>
        </c:ser>
        <c:ser>
          <c:idx val="0"/>
          <c:order val="2"/>
          <c:tx>
            <c:v>MaxHypJunior2</c:v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val>
            <c:numRef>
              <c:f>MaxHypReeks!$H$8:$H$198</c:f>
              <c:numCache>
                <c:formatCode>#,##0</c:formatCode>
                <c:ptCount val="191"/>
                <c:pt idx="0">
                  <c:v>27166.069152552722</c:v>
                </c:pt>
                <c:pt idx="1">
                  <c:v>29882.676067807992</c:v>
                </c:pt>
                <c:pt idx="2">
                  <c:v>32599.282983063265</c:v>
                </c:pt>
                <c:pt idx="3">
                  <c:v>35315.889898318535</c:v>
                </c:pt>
                <c:pt idx="4">
                  <c:v>38032.496813573809</c:v>
                </c:pt>
                <c:pt idx="5">
                  <c:v>40749.103728829083</c:v>
                </c:pt>
                <c:pt idx="6">
                  <c:v>43465.710644084356</c:v>
                </c:pt>
                <c:pt idx="7">
                  <c:v>46182.317559339623</c:v>
                </c:pt>
                <c:pt idx="8">
                  <c:v>48898.924474594896</c:v>
                </c:pt>
                <c:pt idx="9">
                  <c:v>51615.53138985017</c:v>
                </c:pt>
                <c:pt idx="10">
                  <c:v>54332.138305105444</c:v>
                </c:pt>
                <c:pt idx="11">
                  <c:v>57048.745220360717</c:v>
                </c:pt>
                <c:pt idx="12">
                  <c:v>59765.352135615984</c:v>
                </c:pt>
                <c:pt idx="13">
                  <c:v>62481.959050871257</c:v>
                </c:pt>
                <c:pt idx="14">
                  <c:v>65198.565966126531</c:v>
                </c:pt>
                <c:pt idx="15">
                  <c:v>67915.172881381804</c:v>
                </c:pt>
                <c:pt idx="16">
                  <c:v>70631.779796637071</c:v>
                </c:pt>
                <c:pt idx="17">
                  <c:v>73348.386711892352</c:v>
                </c:pt>
                <c:pt idx="18">
                  <c:v>76064.993627147618</c:v>
                </c:pt>
                <c:pt idx="19">
                  <c:v>78781.600542402884</c:v>
                </c:pt>
                <c:pt idx="20">
                  <c:v>86155.247883810051</c:v>
                </c:pt>
                <c:pt idx="21">
                  <c:v>93839.364586960684</c:v>
                </c:pt>
                <c:pt idx="22">
                  <c:v>101833.95065185477</c:v>
                </c:pt>
                <c:pt idx="23">
                  <c:v>112700.37831287585</c:v>
                </c:pt>
                <c:pt idx="24">
                  <c:v>124032.51001651214</c:v>
                </c:pt>
                <c:pt idx="25">
                  <c:v>133113.73884750833</c:v>
                </c:pt>
                <c:pt idx="26">
                  <c:v>142505.43704024798</c:v>
                </c:pt>
                <c:pt idx="27">
                  <c:v>146463.92140247711</c:v>
                </c:pt>
                <c:pt idx="28">
                  <c:v>156321.32363783196</c:v>
                </c:pt>
                <c:pt idx="29">
                  <c:v>163462.1189579315</c:v>
                </c:pt>
                <c:pt idx="30">
                  <c:v>167653.45534146822</c:v>
                </c:pt>
                <c:pt idx="31">
                  <c:v>171844.79172500491</c:v>
                </c:pt>
                <c:pt idx="32">
                  <c:v>179296.05640684796</c:v>
                </c:pt>
                <c:pt idx="33">
                  <c:v>183565.01013082053</c:v>
                </c:pt>
                <c:pt idx="34">
                  <c:v>187833.96385479311</c:v>
                </c:pt>
                <c:pt idx="35">
                  <c:v>192102.91757876569</c:v>
                </c:pt>
                <c:pt idx="36">
                  <c:v>196371.87130273823</c:v>
                </c:pt>
                <c:pt idx="37">
                  <c:v>200640.82502671081</c:v>
                </c:pt>
                <c:pt idx="38">
                  <c:v>204909.77875068338</c:v>
                </c:pt>
                <c:pt idx="39">
                  <c:v>209178.73247465596</c:v>
                </c:pt>
                <c:pt idx="40">
                  <c:v>213447.68619862854</c:v>
                </c:pt>
                <c:pt idx="41">
                  <c:v>217716.63992260111</c:v>
                </c:pt>
                <c:pt idx="42">
                  <c:v>221985.59364657366</c:v>
                </c:pt>
                <c:pt idx="43">
                  <c:v>226254.54737054624</c:v>
                </c:pt>
                <c:pt idx="44">
                  <c:v>230523.50109451881</c:v>
                </c:pt>
                <c:pt idx="45">
                  <c:v>234792.45481849139</c:v>
                </c:pt>
                <c:pt idx="46">
                  <c:v>239061.40854246396</c:v>
                </c:pt>
                <c:pt idx="47">
                  <c:v>243330.36226643651</c:v>
                </c:pt>
                <c:pt idx="48">
                  <c:v>247599.31599040909</c:v>
                </c:pt>
                <c:pt idx="49">
                  <c:v>251868.26971438166</c:v>
                </c:pt>
                <c:pt idx="50">
                  <c:v>256137.22343835424</c:v>
                </c:pt>
                <c:pt idx="51">
                  <c:v>260406.17716232681</c:v>
                </c:pt>
                <c:pt idx="52">
                  <c:v>264675.13088629936</c:v>
                </c:pt>
                <c:pt idx="53">
                  <c:v>268944.08461027197</c:v>
                </c:pt>
                <c:pt idx="54">
                  <c:v>273213.03833424451</c:v>
                </c:pt>
                <c:pt idx="55">
                  <c:v>277481.99205821706</c:v>
                </c:pt>
                <c:pt idx="56">
                  <c:v>281750.94578218966</c:v>
                </c:pt>
                <c:pt idx="57">
                  <c:v>286019.89950616221</c:v>
                </c:pt>
                <c:pt idx="58">
                  <c:v>290288.85323013482</c:v>
                </c:pt>
                <c:pt idx="59">
                  <c:v>294557.80695410736</c:v>
                </c:pt>
                <c:pt idx="60">
                  <c:v>298826.76067807991</c:v>
                </c:pt>
                <c:pt idx="61">
                  <c:v>303095.71440205252</c:v>
                </c:pt>
                <c:pt idx="62">
                  <c:v>307364.66812602506</c:v>
                </c:pt>
                <c:pt idx="63">
                  <c:v>311633.62184999767</c:v>
                </c:pt>
                <c:pt idx="64">
                  <c:v>315902.57557397021</c:v>
                </c:pt>
                <c:pt idx="65">
                  <c:v>320171.52929794282</c:v>
                </c:pt>
                <c:pt idx="66">
                  <c:v>324440.48302191537</c:v>
                </c:pt>
                <c:pt idx="67">
                  <c:v>328709.43674588791</c:v>
                </c:pt>
                <c:pt idx="68">
                  <c:v>332978.39046986052</c:v>
                </c:pt>
                <c:pt idx="69">
                  <c:v>337247.34419383307</c:v>
                </c:pt>
                <c:pt idx="70">
                  <c:v>341516.29791780567</c:v>
                </c:pt>
                <c:pt idx="71">
                  <c:v>345785.25164177822</c:v>
                </c:pt>
                <c:pt idx="72">
                  <c:v>350054.20536575076</c:v>
                </c:pt>
                <c:pt idx="73">
                  <c:v>360765.39834590018</c:v>
                </c:pt>
                <c:pt idx="74">
                  <c:v>365111.96941030864</c:v>
                </c:pt>
                <c:pt idx="75">
                  <c:v>369458.54047471704</c:v>
                </c:pt>
                <c:pt idx="76">
                  <c:v>373805.1115391255</c:v>
                </c:pt>
                <c:pt idx="77">
                  <c:v>384904.39122145408</c:v>
                </c:pt>
                <c:pt idx="78">
                  <c:v>389328.57962629833</c:v>
                </c:pt>
                <c:pt idx="79">
                  <c:v>393752.76803114265</c:v>
                </c:pt>
                <c:pt idx="80">
                  <c:v>398176.95643598697</c:v>
                </c:pt>
                <c:pt idx="81">
                  <c:v>402601.14484083123</c:v>
                </c:pt>
                <c:pt idx="82">
                  <c:v>414166.12856577517</c:v>
                </c:pt>
                <c:pt idx="83">
                  <c:v>418667.93431105535</c:v>
                </c:pt>
                <c:pt idx="84">
                  <c:v>423169.74005633546</c:v>
                </c:pt>
                <c:pt idx="85">
                  <c:v>435045.19314302283</c:v>
                </c:pt>
                <c:pt idx="86">
                  <c:v>439624.61622873892</c:v>
                </c:pt>
                <c:pt idx="87">
                  <c:v>444204.03931445495</c:v>
                </c:pt>
                <c:pt idx="88">
                  <c:v>456389.96176288574</c:v>
                </c:pt>
                <c:pt idx="89">
                  <c:v>461047.00218903762</c:v>
                </c:pt>
                <c:pt idx="90">
                  <c:v>465704.04261518957</c:v>
                </c:pt>
                <c:pt idx="91">
                  <c:v>470361.08304134145</c:v>
                </c:pt>
                <c:pt idx="92">
                  <c:v>482935.09219195152</c:v>
                </c:pt>
                <c:pt idx="93">
                  <c:v>487669.74995853927</c:v>
                </c:pt>
                <c:pt idx="94">
                  <c:v>492404.40772512701</c:v>
                </c:pt>
                <c:pt idx="95">
                  <c:v>505288.88623748056</c:v>
                </c:pt>
                <c:pt idx="96">
                  <c:v>510101.16134450416</c:v>
                </c:pt>
                <c:pt idx="97">
                  <c:v>514913.43645152781</c:v>
                </c:pt>
                <c:pt idx="98">
                  <c:v>519725.71155855141</c:v>
                </c:pt>
                <c:pt idx="99">
                  <c:v>524537.98666557507</c:v>
                </c:pt>
                <c:pt idx="100">
                  <c:v>529350.26177259872</c:v>
                </c:pt>
                <c:pt idx="101">
                  <c:v>534162.53687962226</c:v>
                </c:pt>
                <c:pt idx="102">
                  <c:v>538974.81198664592</c:v>
                </c:pt>
                <c:pt idx="103">
                  <c:v>552557.84656292235</c:v>
                </c:pt>
                <c:pt idx="104">
                  <c:v>557447.73901038186</c:v>
                </c:pt>
                <c:pt idx="105">
                  <c:v>562337.63145784126</c:v>
                </c:pt>
                <c:pt idx="106">
                  <c:v>585234.74688642146</c:v>
                </c:pt>
                <c:pt idx="107">
                  <c:v>590279.87401475268</c:v>
                </c:pt>
                <c:pt idx="108">
                  <c:v>595325.00114308391</c:v>
                </c:pt>
                <c:pt idx="109">
                  <c:v>609606.59178328305</c:v>
                </c:pt>
                <c:pt idx="110">
                  <c:v>614729.33625205013</c:v>
                </c:pt>
                <c:pt idx="111">
                  <c:v>619852.0807208172</c:v>
                </c:pt>
                <c:pt idx="112">
                  <c:v>624974.82518958428</c:v>
                </c:pt>
                <c:pt idx="113">
                  <c:v>630097.56965835136</c:v>
                </c:pt>
                <c:pt idx="114">
                  <c:v>635220.31412711844</c:v>
                </c:pt>
                <c:pt idx="115">
                  <c:v>640343.05859588564</c:v>
                </c:pt>
                <c:pt idx="116">
                  <c:v>645465.80306465272</c:v>
                </c:pt>
                <c:pt idx="117">
                  <c:v>650588.5475334198</c:v>
                </c:pt>
                <c:pt idx="118">
                  <c:v>665646.3115779775</c:v>
                </c:pt>
                <c:pt idx="119">
                  <c:v>670846.67338718043</c:v>
                </c:pt>
                <c:pt idx="120">
                  <c:v>676047.03519638337</c:v>
                </c:pt>
                <c:pt idx="121">
                  <c:v>681247.3970055863</c:v>
                </c:pt>
                <c:pt idx="122">
                  <c:v>686447.75881478924</c:v>
                </c:pt>
                <c:pt idx="123">
                  <c:v>691648.12062399217</c:v>
                </c:pt>
                <c:pt idx="124">
                  <c:v>696848.48243319523</c:v>
                </c:pt>
                <c:pt idx="125">
                  <c:v>702048.84424239816</c:v>
                </c:pt>
                <c:pt idx="126">
                  <c:v>707249.2060516011</c:v>
                </c:pt>
                <c:pt idx="127">
                  <c:v>712449.56786080403</c:v>
                </c:pt>
                <c:pt idx="128">
                  <c:v>717649.92967000697</c:v>
                </c:pt>
                <c:pt idx="129">
                  <c:v>722850.2914792099</c:v>
                </c:pt>
                <c:pt idx="130">
                  <c:v>728050.65328841284</c:v>
                </c:pt>
                <c:pt idx="131">
                  <c:v>733251.01509761577</c:v>
                </c:pt>
                <c:pt idx="132">
                  <c:v>738451.37690681883</c:v>
                </c:pt>
                <c:pt idx="133">
                  <c:v>743651.73871602176</c:v>
                </c:pt>
                <c:pt idx="134">
                  <c:v>760028.99754798925</c:v>
                </c:pt>
                <c:pt idx="135">
                  <c:v>765306.97669762804</c:v>
                </c:pt>
                <c:pt idx="136">
                  <c:v>770584.95584726695</c:v>
                </c:pt>
                <c:pt idx="137">
                  <c:v>775862.93499690574</c:v>
                </c:pt>
                <c:pt idx="138">
                  <c:v>781140.91414654453</c:v>
                </c:pt>
                <c:pt idx="139">
                  <c:v>786418.89329618332</c:v>
                </c:pt>
                <c:pt idx="140">
                  <c:v>791696.87244582211</c:v>
                </c:pt>
                <c:pt idx="141">
                  <c:v>796974.85159546102</c:v>
                </c:pt>
                <c:pt idx="142">
                  <c:v>802252.83074509981</c:v>
                </c:pt>
                <c:pt idx="143">
                  <c:v>807530.8098947386</c:v>
                </c:pt>
                <c:pt idx="144">
                  <c:v>812808.78904437739</c:v>
                </c:pt>
                <c:pt idx="145">
                  <c:v>818086.76819401619</c:v>
                </c:pt>
                <c:pt idx="146">
                  <c:v>823364.74734365509</c:v>
                </c:pt>
                <c:pt idx="147">
                  <c:v>828642.72649329389</c:v>
                </c:pt>
                <c:pt idx="148">
                  <c:v>833920.70564293268</c:v>
                </c:pt>
                <c:pt idx="149">
                  <c:v>839198.68479257147</c:v>
                </c:pt>
                <c:pt idx="150">
                  <c:v>844476.66394221026</c:v>
                </c:pt>
                <c:pt idx="151">
                  <c:v>849754.64309184917</c:v>
                </c:pt>
                <c:pt idx="152">
                  <c:v>855032.62224148796</c:v>
                </c:pt>
                <c:pt idx="153">
                  <c:v>860310.60139112675</c:v>
                </c:pt>
                <c:pt idx="154">
                  <c:v>865588.58054076554</c:v>
                </c:pt>
                <c:pt idx="155">
                  <c:v>883673.42086232197</c:v>
                </c:pt>
                <c:pt idx="156">
                  <c:v>889029.01735239674</c:v>
                </c:pt>
                <c:pt idx="157">
                  <c:v>894384.61384247139</c:v>
                </c:pt>
                <c:pt idx="158">
                  <c:v>899740.21033254603</c:v>
                </c:pt>
                <c:pt idx="159">
                  <c:v>905095.80682262068</c:v>
                </c:pt>
                <c:pt idx="160">
                  <c:v>910451.40331269545</c:v>
                </c:pt>
                <c:pt idx="161">
                  <c:v>915806.99980277009</c:v>
                </c:pt>
                <c:pt idx="162">
                  <c:v>921162.59629284474</c:v>
                </c:pt>
                <c:pt idx="163">
                  <c:v>926518.19278291939</c:v>
                </c:pt>
                <c:pt idx="164">
                  <c:v>931873.78927299415</c:v>
                </c:pt>
                <c:pt idx="165">
                  <c:v>937229.3857630688</c:v>
                </c:pt>
                <c:pt idx="166">
                  <c:v>942584.98225314345</c:v>
                </c:pt>
                <c:pt idx="167">
                  <c:v>947940.57874321821</c:v>
                </c:pt>
                <c:pt idx="168">
                  <c:v>953296.17523329286</c:v>
                </c:pt>
                <c:pt idx="169">
                  <c:v>958651.77172336751</c:v>
                </c:pt>
                <c:pt idx="170">
                  <c:v>964007.36821344215</c:v>
                </c:pt>
                <c:pt idx="171">
                  <c:v>969362.96470351692</c:v>
                </c:pt>
                <c:pt idx="172">
                  <c:v>974718.56119359157</c:v>
                </c:pt>
                <c:pt idx="173">
                  <c:v>980074.15768366621</c:v>
                </c:pt>
                <c:pt idx="174">
                  <c:v>985429.75417374086</c:v>
                </c:pt>
                <c:pt idx="175">
                  <c:v>990785.35066381563</c:v>
                </c:pt>
                <c:pt idx="176">
                  <c:v>996140.94715389027</c:v>
                </c:pt>
                <c:pt idx="177">
                  <c:v>1001496.5436439649</c:v>
                </c:pt>
                <c:pt idx="178">
                  <c:v>1006852.1401340396</c:v>
                </c:pt>
                <c:pt idx="179">
                  <c:v>1012207.7366241143</c:v>
                </c:pt>
                <c:pt idx="180">
                  <c:v>1017563.333114189</c:v>
                </c:pt>
                <c:pt idx="181">
                  <c:v>1022918.9296042636</c:v>
                </c:pt>
                <c:pt idx="182">
                  <c:v>1028274.5260943384</c:v>
                </c:pt>
                <c:pt idx="183">
                  <c:v>1033630.122584413</c:v>
                </c:pt>
                <c:pt idx="184">
                  <c:v>1038985.7190744877</c:v>
                </c:pt>
                <c:pt idx="185">
                  <c:v>1044341.3155645623</c:v>
                </c:pt>
                <c:pt idx="186">
                  <c:v>1049696.912054637</c:v>
                </c:pt>
                <c:pt idx="187">
                  <c:v>1055052.5085447116</c:v>
                </c:pt>
                <c:pt idx="188">
                  <c:v>1060408.1050347865</c:v>
                </c:pt>
                <c:pt idx="189">
                  <c:v>1065763.7015248612</c:v>
                </c:pt>
                <c:pt idx="190">
                  <c:v>1071119.2980149358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D4-43FC-8E64-98B3BD375753}"/>
            </c:ext>
          </c:extLst>
        </c:ser>
        <c:ser>
          <c:idx val="1"/>
          <c:order val="3"/>
          <c:tx>
            <c:v>MaxHypSenior2</c:v>
          </c:tx>
          <c:marker>
            <c:symbol val="none"/>
          </c:marker>
          <c:val>
            <c:numRef>
              <c:f>MaxHypReeks!$N$8:$N$198</c:f>
              <c:numCache>
                <c:formatCode>#,##0</c:formatCode>
                <c:ptCount val="191"/>
                <c:pt idx="0">
                  <c:v>31046.93617434597</c:v>
                </c:pt>
                <c:pt idx="1">
                  <c:v>34151.629791780564</c:v>
                </c:pt>
                <c:pt idx="2">
                  <c:v>37256.323409215162</c:v>
                </c:pt>
                <c:pt idx="3">
                  <c:v>40361.017026649759</c:v>
                </c:pt>
                <c:pt idx="4">
                  <c:v>43465.710644084356</c:v>
                </c:pt>
                <c:pt idx="5">
                  <c:v>46570.404261518954</c:v>
                </c:pt>
                <c:pt idx="6">
                  <c:v>49675.097878953551</c:v>
                </c:pt>
                <c:pt idx="7">
                  <c:v>52779.791496388149</c:v>
                </c:pt>
                <c:pt idx="8">
                  <c:v>55884.485113822746</c:v>
                </c:pt>
                <c:pt idx="9">
                  <c:v>58989.178731257343</c:v>
                </c:pt>
                <c:pt idx="10">
                  <c:v>62093.872348691941</c:v>
                </c:pt>
                <c:pt idx="11">
                  <c:v>65198.565966126538</c:v>
                </c:pt>
                <c:pt idx="12">
                  <c:v>68303.259583561128</c:v>
                </c:pt>
                <c:pt idx="13">
                  <c:v>71407.953200995733</c:v>
                </c:pt>
                <c:pt idx="14">
                  <c:v>74512.646818430323</c:v>
                </c:pt>
                <c:pt idx="15">
                  <c:v>77617.340435864928</c:v>
                </c:pt>
                <c:pt idx="16">
                  <c:v>80722.034053299518</c:v>
                </c:pt>
                <c:pt idx="17">
                  <c:v>83826.727670734123</c:v>
                </c:pt>
                <c:pt idx="18">
                  <c:v>86931.421288168713</c:v>
                </c:pt>
                <c:pt idx="19">
                  <c:v>90036.114905603317</c:v>
                </c:pt>
                <c:pt idx="20">
                  <c:v>93140.808523037907</c:v>
                </c:pt>
                <c:pt idx="21">
                  <c:v>103463.91480100792</c:v>
                </c:pt>
                <c:pt idx="22">
                  <c:v>116736.48001554083</c:v>
                </c:pt>
                <c:pt idx="23">
                  <c:v>130629.98395356064</c:v>
                </c:pt>
                <c:pt idx="24">
                  <c:v>137227.45789060916</c:v>
                </c:pt>
                <c:pt idx="25">
                  <c:v>143980.16650852942</c:v>
                </c:pt>
                <c:pt idx="26">
                  <c:v>153682.33406301253</c:v>
                </c:pt>
                <c:pt idx="27">
                  <c:v>157951.28778698511</c:v>
                </c:pt>
                <c:pt idx="28">
                  <c:v>165169.70044752056</c:v>
                </c:pt>
                <c:pt idx="29">
                  <c:v>172543.34778892767</c:v>
                </c:pt>
                <c:pt idx="30">
                  <c:v>176967.53619377199</c:v>
                </c:pt>
                <c:pt idx="31">
                  <c:v>181391.72459861627</c:v>
                </c:pt>
                <c:pt idx="32">
                  <c:v>185815.91300346056</c:v>
                </c:pt>
                <c:pt idx="33">
                  <c:v>190240.10140830488</c:v>
                </c:pt>
                <c:pt idx="34">
                  <c:v>198079.45279232724</c:v>
                </c:pt>
                <c:pt idx="35">
                  <c:v>202581.25853760741</c:v>
                </c:pt>
                <c:pt idx="36">
                  <c:v>207083.06428288759</c:v>
                </c:pt>
                <c:pt idx="37">
                  <c:v>215232.8850286534</c:v>
                </c:pt>
                <c:pt idx="38">
                  <c:v>227263.57279621248</c:v>
                </c:pt>
                <c:pt idx="39">
                  <c:v>231998.23056280022</c:v>
                </c:pt>
                <c:pt idx="40">
                  <c:v>236732.88832938799</c:v>
                </c:pt>
                <c:pt idx="41">
                  <c:v>245426.03045820483</c:v>
                </c:pt>
                <c:pt idx="42">
                  <c:v>250238.30556522845</c:v>
                </c:pt>
                <c:pt idx="43">
                  <c:v>255050.58067225208</c:v>
                </c:pt>
                <c:pt idx="44">
                  <c:v>259862.85577927571</c:v>
                </c:pt>
                <c:pt idx="45">
                  <c:v>264675.13088629936</c:v>
                </c:pt>
                <c:pt idx="46">
                  <c:v>273833.97705773142</c:v>
                </c:pt>
                <c:pt idx="47">
                  <c:v>278723.86950519093</c:v>
                </c:pt>
                <c:pt idx="48">
                  <c:v>283613.76195265038</c:v>
                </c:pt>
                <c:pt idx="49">
                  <c:v>293083.07748582592</c:v>
                </c:pt>
                <c:pt idx="50">
                  <c:v>298050.58727372129</c:v>
                </c:pt>
                <c:pt idx="51">
                  <c:v>303018.09706161666</c:v>
                </c:pt>
                <c:pt idx="52">
                  <c:v>307985.60684951203</c:v>
                </c:pt>
                <c:pt idx="53">
                  <c:v>317843.00908486685</c:v>
                </c:pt>
                <c:pt idx="54">
                  <c:v>322888.13621319801</c:v>
                </c:pt>
                <c:pt idx="55">
                  <c:v>327933.26334152924</c:v>
                </c:pt>
                <c:pt idx="56">
                  <c:v>332978.39046986046</c:v>
                </c:pt>
                <c:pt idx="57">
                  <c:v>338023.51759819168</c:v>
                </c:pt>
                <c:pt idx="58">
                  <c:v>348346.62387616176</c:v>
                </c:pt>
                <c:pt idx="59">
                  <c:v>358824.96483500348</c:v>
                </c:pt>
                <c:pt idx="60">
                  <c:v>364025.32664420642</c:v>
                </c:pt>
                <c:pt idx="61">
                  <c:v>374736.51962435583</c:v>
                </c:pt>
                <c:pt idx="62">
                  <c:v>380014.49877399462</c:v>
                </c:pt>
                <c:pt idx="63">
                  <c:v>385292.47792363347</c:v>
                </c:pt>
                <c:pt idx="64">
                  <c:v>396314.14026552625</c:v>
                </c:pt>
                <c:pt idx="65">
                  <c:v>401669.7367556009</c:v>
                </c:pt>
                <c:pt idx="66">
                  <c:v>407025.3332456756</c:v>
                </c:pt>
                <c:pt idx="67">
                  <c:v>418357.46494931192</c:v>
                </c:pt>
                <c:pt idx="68">
                  <c:v>423790.67877982242</c:v>
                </c:pt>
                <c:pt idx="69">
                  <c:v>429223.89261033299</c:v>
                </c:pt>
                <c:pt idx="70">
                  <c:v>440866.49367571267</c:v>
                </c:pt>
                <c:pt idx="71">
                  <c:v>446377.32484665909</c:v>
                </c:pt>
                <c:pt idx="72">
                  <c:v>451888.15601760551</c:v>
                </c:pt>
                <c:pt idx="73">
                  <c:v>457398.98718855192</c:v>
                </c:pt>
                <c:pt idx="74">
                  <c:v>462909.81835949834</c:v>
                </c:pt>
                <c:pt idx="75">
                  <c:v>468420.64953044476</c:v>
                </c:pt>
                <c:pt idx="76">
                  <c:v>473931.48070139112</c:v>
                </c:pt>
                <c:pt idx="77">
                  <c:v>492947.72910817811</c:v>
                </c:pt>
                <c:pt idx="78">
                  <c:v>498613.79495999624</c:v>
                </c:pt>
                <c:pt idx="79">
                  <c:v>504279.86081181437</c:v>
                </c:pt>
                <c:pt idx="80">
                  <c:v>509945.92666363256</c:v>
                </c:pt>
                <c:pt idx="81">
                  <c:v>515611.99251545069</c:v>
                </c:pt>
                <c:pt idx="82">
                  <c:v>521278.05836726882</c:v>
                </c:pt>
                <c:pt idx="83">
                  <c:v>526944.12421908695</c:v>
                </c:pt>
                <c:pt idx="84">
                  <c:v>532610.19007090514</c:v>
                </c:pt>
                <c:pt idx="85">
                  <c:v>538276.25592272321</c:v>
                </c:pt>
                <c:pt idx="86">
                  <c:v>543942.3217745414</c:v>
                </c:pt>
                <c:pt idx="87">
                  <c:v>549608.38762635947</c:v>
                </c:pt>
                <c:pt idx="88">
                  <c:v>555274.45347817766</c:v>
                </c:pt>
                <c:pt idx="89">
                  <c:v>560940.51932999573</c:v>
                </c:pt>
                <c:pt idx="90">
                  <c:v>566606.58518181392</c:v>
                </c:pt>
                <c:pt idx="91">
                  <c:v>580112.00241765438</c:v>
                </c:pt>
                <c:pt idx="92">
                  <c:v>585855.68560990843</c:v>
                </c:pt>
                <c:pt idx="93">
                  <c:v>591599.36880216235</c:v>
                </c:pt>
                <c:pt idx="94">
                  <c:v>597343.0519944164</c:v>
                </c:pt>
                <c:pt idx="95">
                  <c:v>611236.55593243625</c:v>
                </c:pt>
                <c:pt idx="96">
                  <c:v>617057.85646512615</c:v>
                </c:pt>
                <c:pt idx="97">
                  <c:v>622879.15699781594</c:v>
                </c:pt>
                <c:pt idx="98">
                  <c:v>628700.45753050584</c:v>
                </c:pt>
                <c:pt idx="99">
                  <c:v>634521.75806319574</c:v>
                </c:pt>
                <c:pt idx="100">
                  <c:v>640343.05859588564</c:v>
                </c:pt>
                <c:pt idx="101">
                  <c:v>646164.35912857542</c:v>
                </c:pt>
                <c:pt idx="102">
                  <c:v>651985.65966126532</c:v>
                </c:pt>
                <c:pt idx="103">
                  <c:v>657806.96019395522</c:v>
                </c:pt>
                <c:pt idx="104">
                  <c:v>663628.26072664512</c:v>
                </c:pt>
                <c:pt idx="105">
                  <c:v>669449.56125933491</c:v>
                </c:pt>
                <c:pt idx="106">
                  <c:v>675270.86179202481</c:v>
                </c:pt>
                <c:pt idx="107">
                  <c:v>681092.16232471471</c:v>
                </c:pt>
                <c:pt idx="108">
                  <c:v>686913.46285740449</c:v>
                </c:pt>
                <c:pt idx="109">
                  <c:v>692734.76339009439</c:v>
                </c:pt>
                <c:pt idx="110">
                  <c:v>698556.06392278429</c:v>
                </c:pt>
                <c:pt idx="111">
                  <c:v>704377.36445547419</c:v>
                </c:pt>
                <c:pt idx="112">
                  <c:v>710198.66498816398</c:v>
                </c:pt>
                <c:pt idx="113">
                  <c:v>716019.96552085388</c:v>
                </c:pt>
                <c:pt idx="114">
                  <c:v>721841.26605354378</c:v>
                </c:pt>
                <c:pt idx="115">
                  <c:v>727662.56658623368</c:v>
                </c:pt>
                <c:pt idx="116">
                  <c:v>733483.86711892346</c:v>
                </c:pt>
                <c:pt idx="117">
                  <c:v>739305.16765161336</c:v>
                </c:pt>
                <c:pt idx="118">
                  <c:v>745126.46818430326</c:v>
                </c:pt>
                <c:pt idx="119">
                  <c:v>750947.76871699316</c:v>
                </c:pt>
                <c:pt idx="120">
                  <c:v>756769.06924968294</c:v>
                </c:pt>
                <c:pt idx="121">
                  <c:v>762590.36978237284</c:v>
                </c:pt>
                <c:pt idx="122">
                  <c:v>768411.67031506274</c:v>
                </c:pt>
                <c:pt idx="123">
                  <c:v>774232.97084775253</c:v>
                </c:pt>
                <c:pt idx="124">
                  <c:v>780054.27138044243</c:v>
                </c:pt>
                <c:pt idx="125">
                  <c:v>785875.57191313233</c:v>
                </c:pt>
                <c:pt idx="126">
                  <c:v>791696.87244582223</c:v>
                </c:pt>
                <c:pt idx="127">
                  <c:v>797518.17297851201</c:v>
                </c:pt>
                <c:pt idx="128">
                  <c:v>803339.47351120191</c:v>
                </c:pt>
                <c:pt idx="129">
                  <c:v>809160.77404389181</c:v>
                </c:pt>
                <c:pt idx="130">
                  <c:v>814982.07457658171</c:v>
                </c:pt>
                <c:pt idx="131">
                  <c:v>820803.3751092715</c:v>
                </c:pt>
                <c:pt idx="132">
                  <c:v>826624.6756419614</c:v>
                </c:pt>
                <c:pt idx="133">
                  <c:v>832445.9761746513</c:v>
                </c:pt>
                <c:pt idx="134">
                  <c:v>838267.2767073412</c:v>
                </c:pt>
                <c:pt idx="135">
                  <c:v>844088.57724003098</c:v>
                </c:pt>
                <c:pt idx="136">
                  <c:v>849909.87777272088</c:v>
                </c:pt>
                <c:pt idx="137">
                  <c:v>855731.17830541078</c:v>
                </c:pt>
                <c:pt idx="138">
                  <c:v>861552.47883810056</c:v>
                </c:pt>
                <c:pt idx="139">
                  <c:v>867373.77937079046</c:v>
                </c:pt>
                <c:pt idx="140">
                  <c:v>873195.07990348036</c:v>
                </c:pt>
                <c:pt idx="141">
                  <c:v>879016.38043617026</c:v>
                </c:pt>
                <c:pt idx="142">
                  <c:v>884837.68096886005</c:v>
                </c:pt>
                <c:pt idx="143">
                  <c:v>890658.98150154995</c:v>
                </c:pt>
                <c:pt idx="144">
                  <c:v>896480.28203423985</c:v>
                </c:pt>
                <c:pt idx="145">
                  <c:v>902301.58256692975</c:v>
                </c:pt>
                <c:pt idx="146">
                  <c:v>908122.88309961953</c:v>
                </c:pt>
                <c:pt idx="147">
                  <c:v>913944.18363230943</c:v>
                </c:pt>
                <c:pt idx="148">
                  <c:v>919765.48416499933</c:v>
                </c:pt>
                <c:pt idx="149">
                  <c:v>925586.78469768923</c:v>
                </c:pt>
                <c:pt idx="150">
                  <c:v>931408.08523037902</c:v>
                </c:pt>
                <c:pt idx="151">
                  <c:v>937229.38576306892</c:v>
                </c:pt>
                <c:pt idx="152">
                  <c:v>943050.68629575882</c:v>
                </c:pt>
                <c:pt idx="153">
                  <c:v>948871.9868284486</c:v>
                </c:pt>
                <c:pt idx="154">
                  <c:v>954693.2873611385</c:v>
                </c:pt>
                <c:pt idx="155">
                  <c:v>960514.5878938284</c:v>
                </c:pt>
                <c:pt idx="156">
                  <c:v>966335.8884265183</c:v>
                </c:pt>
                <c:pt idx="157">
                  <c:v>972157.18895920808</c:v>
                </c:pt>
                <c:pt idx="158">
                  <c:v>977978.48949189798</c:v>
                </c:pt>
                <c:pt idx="159">
                  <c:v>983799.79002458788</c:v>
                </c:pt>
                <c:pt idx="160">
                  <c:v>989621.09055727778</c:v>
                </c:pt>
                <c:pt idx="161">
                  <c:v>995442.39108996757</c:v>
                </c:pt>
                <c:pt idx="162">
                  <c:v>1001263.6916226575</c:v>
                </c:pt>
                <c:pt idx="163">
                  <c:v>1007084.9921553474</c:v>
                </c:pt>
                <c:pt idx="164">
                  <c:v>1012906.2926880372</c:v>
                </c:pt>
                <c:pt idx="165">
                  <c:v>1018727.5932207271</c:v>
                </c:pt>
                <c:pt idx="166">
                  <c:v>1024548.893753417</c:v>
                </c:pt>
                <c:pt idx="167">
                  <c:v>1030370.1942861069</c:v>
                </c:pt>
                <c:pt idx="168">
                  <c:v>1036191.4948187966</c:v>
                </c:pt>
                <c:pt idx="169">
                  <c:v>1042012.7953514865</c:v>
                </c:pt>
                <c:pt idx="170">
                  <c:v>1047834.0958841764</c:v>
                </c:pt>
                <c:pt idx="171">
                  <c:v>1053655.3964168662</c:v>
                </c:pt>
                <c:pt idx="172">
                  <c:v>1059476.6969495562</c:v>
                </c:pt>
                <c:pt idx="173">
                  <c:v>1065297.997482246</c:v>
                </c:pt>
                <c:pt idx="174">
                  <c:v>1071119.2980149358</c:v>
                </c:pt>
                <c:pt idx="175">
                  <c:v>1076940.5985476258</c:v>
                </c:pt>
                <c:pt idx="176">
                  <c:v>1082761.8990803156</c:v>
                </c:pt>
                <c:pt idx="177">
                  <c:v>1088583.1996130056</c:v>
                </c:pt>
                <c:pt idx="178">
                  <c:v>1094404.5001456954</c:v>
                </c:pt>
                <c:pt idx="179">
                  <c:v>1100225.8006783852</c:v>
                </c:pt>
                <c:pt idx="180">
                  <c:v>1106047.1012110752</c:v>
                </c:pt>
                <c:pt idx="181">
                  <c:v>1111868.401743765</c:v>
                </c:pt>
                <c:pt idx="182">
                  <c:v>1117689.7022764548</c:v>
                </c:pt>
                <c:pt idx="183">
                  <c:v>1123511.0028091448</c:v>
                </c:pt>
                <c:pt idx="184">
                  <c:v>1129332.3033418346</c:v>
                </c:pt>
                <c:pt idx="185">
                  <c:v>1135153.6038745244</c:v>
                </c:pt>
                <c:pt idx="186">
                  <c:v>1140974.9044072144</c:v>
                </c:pt>
                <c:pt idx="187">
                  <c:v>1146796.2049399042</c:v>
                </c:pt>
                <c:pt idx="188">
                  <c:v>1152617.5054725942</c:v>
                </c:pt>
                <c:pt idx="189">
                  <c:v>1158438.806005284</c:v>
                </c:pt>
                <c:pt idx="190">
                  <c:v>1164260.1065379737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D4-43FC-8E64-98B3BD375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3964336"/>
        <c:axId val="1103961616"/>
      </c:lineChart>
      <c:catAx>
        <c:axId val="110396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03961616"/>
        <c:crosses val="autoZero"/>
        <c:auto val="1"/>
        <c:lblAlgn val="ctr"/>
        <c:lblOffset val="100"/>
        <c:noMultiLvlLbl val="0"/>
      </c:catAx>
      <c:valAx>
        <c:axId val="110396161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1039643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121103</xdr:colOff>
      <xdr:row>0</xdr:row>
      <xdr:rowOff>103415</xdr:rowOff>
    </xdr:from>
    <xdr:to>
      <xdr:col>20</xdr:col>
      <xdr:colOff>613681</xdr:colOff>
      <xdr:row>31</xdr:row>
      <xdr:rowOff>151040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498CAE-50ED-485A-9D7F-67C5D961C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291356</xdr:colOff>
      <xdr:row>2</xdr:row>
      <xdr:rowOff>0</xdr:rowOff>
    </xdr:from>
    <xdr:to>
      <xdr:col>58</xdr:col>
      <xdr:colOff>348405</xdr:colOff>
      <xdr:row>12</xdr:row>
      <xdr:rowOff>181333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66BDD9-5BD1-45EA-BC71-58DDCF872A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542" t="-82" r="36435" b="79018"/>
        <a:stretch/>
      </xdr:blipFill>
      <xdr:spPr>
        <a:xfrm>
          <a:off x="28332956" y="381000"/>
          <a:ext cx="7372249" cy="2086333"/>
        </a:xfrm>
        <a:prstGeom prst="rect">
          <a:avLst/>
        </a:prstGeom>
      </xdr:spPr>
    </xdr:pic>
    <xdr:clientData/>
  </xdr:twoCellAnchor>
  <xdr:twoCellAnchor editAs="oneCell">
    <xdr:from>
      <xdr:col>46</xdr:col>
      <xdr:colOff>291356</xdr:colOff>
      <xdr:row>15</xdr:row>
      <xdr:rowOff>0</xdr:rowOff>
    </xdr:from>
    <xdr:to>
      <xdr:col>58</xdr:col>
      <xdr:colOff>317901</xdr:colOff>
      <xdr:row>21</xdr:row>
      <xdr:rowOff>105515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B3AE06C-CD95-406D-8EF7-0EEAA7FB2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332956" y="2857500"/>
          <a:ext cx="7341745" cy="1248515"/>
        </a:xfrm>
        <a:prstGeom prst="rect">
          <a:avLst/>
        </a:prstGeom>
      </xdr:spPr>
    </xdr:pic>
    <xdr:clientData/>
  </xdr:twoCellAnchor>
  <xdr:twoCellAnchor editAs="oneCell">
    <xdr:from>
      <xdr:col>46</xdr:col>
      <xdr:colOff>291356</xdr:colOff>
      <xdr:row>23</xdr:row>
      <xdr:rowOff>33618</xdr:rowOff>
    </xdr:from>
    <xdr:to>
      <xdr:col>60</xdr:col>
      <xdr:colOff>257866</xdr:colOff>
      <xdr:row>37</xdr:row>
      <xdr:rowOff>63604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63CF00C-3301-492A-8240-1F77CCC44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332956" y="4415118"/>
          <a:ext cx="8500910" cy="269698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0</xdr:colOff>
      <xdr:row>2</xdr:row>
      <xdr:rowOff>0</xdr:rowOff>
    </xdr:from>
    <xdr:to>
      <xdr:col>58</xdr:col>
      <xdr:colOff>57049</xdr:colOff>
      <xdr:row>12</xdr:row>
      <xdr:rowOff>181333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961F93-CE9B-4792-9FA2-DE13AFF1F7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542" t="-82" r="36435" b="79018"/>
        <a:stretch/>
      </xdr:blipFill>
      <xdr:spPr>
        <a:xfrm>
          <a:off x="28041600" y="381000"/>
          <a:ext cx="7372249" cy="2086333"/>
        </a:xfrm>
        <a:prstGeom prst="rect">
          <a:avLst/>
        </a:prstGeom>
      </xdr:spPr>
    </xdr:pic>
    <xdr:clientData/>
  </xdr:twoCellAnchor>
  <xdr:twoCellAnchor editAs="oneCell">
    <xdr:from>
      <xdr:col>45</xdr:col>
      <xdr:colOff>582705</xdr:colOff>
      <xdr:row>14</xdr:row>
      <xdr:rowOff>62572</xdr:rowOff>
    </xdr:from>
    <xdr:to>
      <xdr:col>58</xdr:col>
      <xdr:colOff>4132</xdr:colOff>
      <xdr:row>20</xdr:row>
      <xdr:rowOff>168087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69757E-B663-48D5-8ACC-9CCEBC944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014705" y="2729572"/>
          <a:ext cx="7346227" cy="1248515"/>
        </a:xfrm>
        <a:prstGeom prst="rect">
          <a:avLst/>
        </a:prstGeom>
      </xdr:spPr>
    </xdr:pic>
    <xdr:clientData/>
  </xdr:twoCellAnchor>
  <xdr:twoCellAnchor editAs="oneCell">
    <xdr:from>
      <xdr:col>45</xdr:col>
      <xdr:colOff>571500</xdr:colOff>
      <xdr:row>21</xdr:row>
      <xdr:rowOff>145676</xdr:rowOff>
    </xdr:from>
    <xdr:to>
      <xdr:col>59</xdr:col>
      <xdr:colOff>538010</xdr:colOff>
      <xdr:row>35</xdr:row>
      <xdr:rowOff>175662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6E4A90C-F97E-47A1-BD39-0F037F8DD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003500" y="4146176"/>
          <a:ext cx="8500910" cy="269698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0</xdr:colOff>
      <xdr:row>2</xdr:row>
      <xdr:rowOff>0</xdr:rowOff>
    </xdr:from>
    <xdr:to>
      <xdr:col>58</xdr:col>
      <xdr:colOff>57049</xdr:colOff>
      <xdr:row>12</xdr:row>
      <xdr:rowOff>181333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44C3D3-AC8F-4141-82E8-476156F819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542" t="-82" r="36435" b="79018"/>
        <a:stretch/>
      </xdr:blipFill>
      <xdr:spPr>
        <a:xfrm>
          <a:off x="28041600" y="381000"/>
          <a:ext cx="7372249" cy="2086333"/>
        </a:xfrm>
        <a:prstGeom prst="rect">
          <a:avLst/>
        </a:prstGeom>
      </xdr:spPr>
    </xdr:pic>
    <xdr:clientData/>
  </xdr:twoCellAnchor>
  <xdr:twoCellAnchor editAs="oneCell">
    <xdr:from>
      <xdr:col>45</xdr:col>
      <xdr:colOff>593911</xdr:colOff>
      <xdr:row>14</xdr:row>
      <xdr:rowOff>100853</xdr:rowOff>
    </xdr:from>
    <xdr:to>
      <xdr:col>58</xdr:col>
      <xdr:colOff>15338</xdr:colOff>
      <xdr:row>21</xdr:row>
      <xdr:rowOff>15868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2307B4-76F4-4145-9FF5-6742FA76B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025911" y="2767853"/>
          <a:ext cx="7346227" cy="1248515"/>
        </a:xfrm>
        <a:prstGeom prst="rect">
          <a:avLst/>
        </a:prstGeom>
      </xdr:spPr>
    </xdr:pic>
    <xdr:clientData/>
  </xdr:twoCellAnchor>
  <xdr:twoCellAnchor editAs="oneCell">
    <xdr:from>
      <xdr:col>45</xdr:col>
      <xdr:colOff>593911</xdr:colOff>
      <xdr:row>21</xdr:row>
      <xdr:rowOff>158290</xdr:rowOff>
    </xdr:from>
    <xdr:to>
      <xdr:col>59</xdr:col>
      <xdr:colOff>560421</xdr:colOff>
      <xdr:row>35</xdr:row>
      <xdr:rowOff>188276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A008F19-F67A-4970-AEBB-EEBF85796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025911" y="4158790"/>
          <a:ext cx="8500910" cy="269698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45</xdr:col>
      <xdr:colOff>313765</xdr:colOff>
      <xdr:row>2</xdr:row>
      <xdr:rowOff>0</xdr:rowOff>
    </xdr:from>
    <xdr:to>
      <xdr:col>57</xdr:col>
      <xdr:colOff>370814</xdr:colOff>
      <xdr:row>12</xdr:row>
      <xdr:rowOff>181333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1BF436-7E09-440F-9C7A-CF2731548A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542" t="-82" r="36435" b="79018"/>
        <a:stretch/>
      </xdr:blipFill>
      <xdr:spPr>
        <a:xfrm>
          <a:off x="27745765" y="381000"/>
          <a:ext cx="7372249" cy="2086333"/>
        </a:xfrm>
        <a:prstGeom prst="rect">
          <a:avLst/>
        </a:prstGeom>
      </xdr:spPr>
    </xdr:pic>
    <xdr:clientData/>
  </xdr:twoCellAnchor>
  <xdr:twoCellAnchor editAs="oneCell">
    <xdr:from>
      <xdr:col>45</xdr:col>
      <xdr:colOff>134471</xdr:colOff>
      <xdr:row>14</xdr:row>
      <xdr:rowOff>44824</xdr:rowOff>
    </xdr:from>
    <xdr:to>
      <xdr:col>57</xdr:col>
      <xdr:colOff>161016</xdr:colOff>
      <xdr:row>20</xdr:row>
      <xdr:rowOff>150339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A1533B-3782-4E52-8043-6C34975A8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566471" y="2711824"/>
          <a:ext cx="7341745" cy="1248515"/>
        </a:xfrm>
        <a:prstGeom prst="rect">
          <a:avLst/>
        </a:prstGeom>
      </xdr:spPr>
    </xdr:pic>
    <xdr:clientData/>
  </xdr:twoCellAnchor>
  <xdr:twoCellAnchor editAs="oneCell">
    <xdr:from>
      <xdr:col>45</xdr:col>
      <xdr:colOff>112059</xdr:colOff>
      <xdr:row>21</xdr:row>
      <xdr:rowOff>67236</xdr:rowOff>
    </xdr:from>
    <xdr:to>
      <xdr:col>59</xdr:col>
      <xdr:colOff>78569</xdr:colOff>
      <xdr:row>35</xdr:row>
      <xdr:rowOff>97222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4D83071-4A32-4B0B-B1ED-608A470C1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544059" y="4067736"/>
          <a:ext cx="8500910" cy="269698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2</xdr:row>
      <xdr:rowOff>0</xdr:rowOff>
    </xdr:from>
    <xdr:to>
      <xdr:col>31</xdr:col>
      <xdr:colOff>57049</xdr:colOff>
      <xdr:row>12</xdr:row>
      <xdr:rowOff>181333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542" t="-82" r="36435" b="79018"/>
        <a:stretch/>
      </xdr:blipFill>
      <xdr:spPr>
        <a:xfrm>
          <a:off x="11582400" y="381000"/>
          <a:ext cx="7372249" cy="2086333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15</xdr:row>
      <xdr:rowOff>0</xdr:rowOff>
    </xdr:from>
    <xdr:to>
      <xdr:col>31</xdr:col>
      <xdr:colOff>26545</xdr:colOff>
      <xdr:row>21</xdr:row>
      <xdr:rowOff>105515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82400" y="2857500"/>
          <a:ext cx="7341745" cy="1248515"/>
        </a:xfrm>
        <a:prstGeom prst="rect">
          <a:avLst/>
        </a:prstGeom>
      </xdr:spPr>
    </xdr:pic>
    <xdr:clientData/>
  </xdr:twoCellAnchor>
  <xdr:twoCellAnchor editAs="oneCell">
    <xdr:from>
      <xdr:col>18</xdr:col>
      <xdr:colOff>493059</xdr:colOff>
      <xdr:row>23</xdr:row>
      <xdr:rowOff>33618</xdr:rowOff>
    </xdr:from>
    <xdr:to>
      <xdr:col>32</xdr:col>
      <xdr:colOff>459569</xdr:colOff>
      <xdr:row>37</xdr:row>
      <xdr:rowOff>63604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65859" y="4415118"/>
          <a:ext cx="8500910" cy="269698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2</xdr:row>
      <xdr:rowOff>0</xdr:rowOff>
    </xdr:from>
    <xdr:to>
      <xdr:col>31</xdr:col>
      <xdr:colOff>57049</xdr:colOff>
      <xdr:row>12</xdr:row>
      <xdr:rowOff>181333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542" t="-82" r="36435" b="79018"/>
        <a:stretch/>
      </xdr:blipFill>
      <xdr:spPr>
        <a:xfrm>
          <a:off x="11582400" y="381000"/>
          <a:ext cx="7372249" cy="2086333"/>
        </a:xfrm>
        <a:prstGeom prst="rect">
          <a:avLst/>
        </a:prstGeom>
      </xdr:spPr>
    </xdr:pic>
    <xdr:clientData/>
  </xdr:twoCellAnchor>
  <xdr:twoCellAnchor editAs="oneCell">
    <xdr:from>
      <xdr:col>18</xdr:col>
      <xdr:colOff>582705</xdr:colOff>
      <xdr:row>14</xdr:row>
      <xdr:rowOff>62572</xdr:rowOff>
    </xdr:from>
    <xdr:to>
      <xdr:col>31</xdr:col>
      <xdr:colOff>4133</xdr:colOff>
      <xdr:row>20</xdr:row>
      <xdr:rowOff>168087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55505" y="2729572"/>
          <a:ext cx="7346228" cy="1248515"/>
        </a:xfrm>
        <a:prstGeom prst="rect">
          <a:avLst/>
        </a:prstGeom>
      </xdr:spPr>
    </xdr:pic>
    <xdr:clientData/>
  </xdr:twoCellAnchor>
  <xdr:twoCellAnchor editAs="oneCell">
    <xdr:from>
      <xdr:col>18</xdr:col>
      <xdr:colOff>571500</xdr:colOff>
      <xdr:row>21</xdr:row>
      <xdr:rowOff>145676</xdr:rowOff>
    </xdr:from>
    <xdr:to>
      <xdr:col>32</xdr:col>
      <xdr:colOff>538010</xdr:colOff>
      <xdr:row>35</xdr:row>
      <xdr:rowOff>175662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544300" y="4146176"/>
          <a:ext cx="8500910" cy="269698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2</xdr:row>
      <xdr:rowOff>0</xdr:rowOff>
    </xdr:from>
    <xdr:to>
      <xdr:col>31</xdr:col>
      <xdr:colOff>57049</xdr:colOff>
      <xdr:row>12</xdr:row>
      <xdr:rowOff>181333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542" t="-82" r="36435" b="79018"/>
        <a:stretch/>
      </xdr:blipFill>
      <xdr:spPr>
        <a:xfrm>
          <a:off x="11582400" y="381000"/>
          <a:ext cx="7372249" cy="2086333"/>
        </a:xfrm>
        <a:prstGeom prst="rect">
          <a:avLst/>
        </a:prstGeom>
      </xdr:spPr>
    </xdr:pic>
    <xdr:clientData/>
  </xdr:twoCellAnchor>
  <xdr:twoCellAnchor editAs="oneCell">
    <xdr:from>
      <xdr:col>18</xdr:col>
      <xdr:colOff>593911</xdr:colOff>
      <xdr:row>14</xdr:row>
      <xdr:rowOff>100853</xdr:rowOff>
    </xdr:from>
    <xdr:to>
      <xdr:col>31</xdr:col>
      <xdr:colOff>15339</xdr:colOff>
      <xdr:row>21</xdr:row>
      <xdr:rowOff>15868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66711" y="2767853"/>
          <a:ext cx="7346228" cy="1248515"/>
        </a:xfrm>
        <a:prstGeom prst="rect">
          <a:avLst/>
        </a:prstGeom>
      </xdr:spPr>
    </xdr:pic>
    <xdr:clientData/>
  </xdr:twoCellAnchor>
  <xdr:twoCellAnchor editAs="oneCell">
    <xdr:from>
      <xdr:col>18</xdr:col>
      <xdr:colOff>593911</xdr:colOff>
      <xdr:row>21</xdr:row>
      <xdr:rowOff>158290</xdr:rowOff>
    </xdr:from>
    <xdr:to>
      <xdr:col>32</xdr:col>
      <xdr:colOff>560421</xdr:colOff>
      <xdr:row>35</xdr:row>
      <xdr:rowOff>188276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566711" y="4158790"/>
          <a:ext cx="8500910" cy="2696986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2</xdr:row>
      <xdr:rowOff>0</xdr:rowOff>
    </xdr:from>
    <xdr:to>
      <xdr:col>31</xdr:col>
      <xdr:colOff>57049</xdr:colOff>
      <xdr:row>12</xdr:row>
      <xdr:rowOff>181333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542" t="-82" r="36435" b="79018"/>
        <a:stretch/>
      </xdr:blipFill>
      <xdr:spPr>
        <a:xfrm>
          <a:off x="11582400" y="381000"/>
          <a:ext cx="7372249" cy="2086333"/>
        </a:xfrm>
        <a:prstGeom prst="rect">
          <a:avLst/>
        </a:prstGeom>
      </xdr:spPr>
    </xdr:pic>
    <xdr:clientData/>
  </xdr:twoCellAnchor>
  <xdr:twoCellAnchor editAs="oneCell">
    <xdr:from>
      <xdr:col>19</xdr:col>
      <xdr:colOff>134471</xdr:colOff>
      <xdr:row>14</xdr:row>
      <xdr:rowOff>44824</xdr:rowOff>
    </xdr:from>
    <xdr:to>
      <xdr:col>31</xdr:col>
      <xdr:colOff>161016</xdr:colOff>
      <xdr:row>20</xdr:row>
      <xdr:rowOff>150339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16871" y="2711824"/>
          <a:ext cx="7341745" cy="1248515"/>
        </a:xfrm>
        <a:prstGeom prst="rect">
          <a:avLst/>
        </a:prstGeom>
      </xdr:spPr>
    </xdr:pic>
    <xdr:clientData/>
  </xdr:twoCellAnchor>
  <xdr:twoCellAnchor editAs="oneCell">
    <xdr:from>
      <xdr:col>19</xdr:col>
      <xdr:colOff>112059</xdr:colOff>
      <xdr:row>21</xdr:row>
      <xdr:rowOff>67236</xdr:rowOff>
    </xdr:from>
    <xdr:to>
      <xdr:col>33</xdr:col>
      <xdr:colOff>78569</xdr:colOff>
      <xdr:row>35</xdr:row>
      <xdr:rowOff>97222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94459" y="4067736"/>
          <a:ext cx="8500910" cy="269698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2</xdr:row>
      <xdr:rowOff>0</xdr:rowOff>
    </xdr:from>
    <xdr:ext cx="7318461" cy="20863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542" t="-82" r="36435" b="79018"/>
        <a:stretch/>
      </xdr:blipFill>
      <xdr:spPr>
        <a:xfrm>
          <a:off x="11582400" y="381000"/>
          <a:ext cx="7318461" cy="2086333"/>
        </a:xfrm>
        <a:prstGeom prst="rect">
          <a:avLst/>
        </a:prstGeom>
      </xdr:spPr>
    </xdr:pic>
    <xdr:clientData/>
  </xdr:oneCellAnchor>
  <xdr:oneCellAnchor>
    <xdr:from>
      <xdr:col>19</xdr:col>
      <xdr:colOff>0</xdr:colOff>
      <xdr:row>15</xdr:row>
      <xdr:rowOff>0</xdr:rowOff>
    </xdr:from>
    <xdr:ext cx="7287957" cy="124851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82400" y="2857500"/>
          <a:ext cx="7287957" cy="1248515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2</xdr:row>
      <xdr:rowOff>0</xdr:rowOff>
    </xdr:from>
    <xdr:ext cx="7318461" cy="20863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542" t="-82" r="36435" b="79018"/>
        <a:stretch/>
      </xdr:blipFill>
      <xdr:spPr>
        <a:xfrm>
          <a:off x="11582400" y="381000"/>
          <a:ext cx="7318461" cy="2086333"/>
        </a:xfrm>
        <a:prstGeom prst="rect">
          <a:avLst/>
        </a:prstGeom>
      </xdr:spPr>
    </xdr:pic>
    <xdr:clientData/>
  </xdr:oneCellAnchor>
  <xdr:oneCellAnchor>
    <xdr:from>
      <xdr:col>18</xdr:col>
      <xdr:colOff>582705</xdr:colOff>
      <xdr:row>14</xdr:row>
      <xdr:rowOff>62572</xdr:rowOff>
    </xdr:from>
    <xdr:ext cx="7287957" cy="124851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55505" y="2729572"/>
          <a:ext cx="7287957" cy="124851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291356</xdr:colOff>
      <xdr:row>2</xdr:row>
      <xdr:rowOff>0</xdr:rowOff>
    </xdr:from>
    <xdr:to>
      <xdr:col>58</xdr:col>
      <xdr:colOff>348405</xdr:colOff>
      <xdr:row>12</xdr:row>
      <xdr:rowOff>181333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6F9464-8D88-4463-8409-AE7A05452B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542" t="-82" r="36435" b="79018"/>
        <a:stretch/>
      </xdr:blipFill>
      <xdr:spPr>
        <a:xfrm>
          <a:off x="28332956" y="381000"/>
          <a:ext cx="7372249" cy="2086333"/>
        </a:xfrm>
        <a:prstGeom prst="rect">
          <a:avLst/>
        </a:prstGeom>
      </xdr:spPr>
    </xdr:pic>
    <xdr:clientData/>
  </xdr:twoCellAnchor>
  <xdr:twoCellAnchor editAs="oneCell">
    <xdr:from>
      <xdr:col>46</xdr:col>
      <xdr:colOff>291356</xdr:colOff>
      <xdr:row>15</xdr:row>
      <xdr:rowOff>0</xdr:rowOff>
    </xdr:from>
    <xdr:to>
      <xdr:col>58</xdr:col>
      <xdr:colOff>317901</xdr:colOff>
      <xdr:row>21</xdr:row>
      <xdr:rowOff>105515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D6961A-CFCF-4FC5-9188-B3DBC6F68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332956" y="2857500"/>
          <a:ext cx="7341745" cy="1248515"/>
        </a:xfrm>
        <a:prstGeom prst="rect">
          <a:avLst/>
        </a:prstGeom>
      </xdr:spPr>
    </xdr:pic>
    <xdr:clientData/>
  </xdr:twoCellAnchor>
  <xdr:twoCellAnchor editAs="oneCell">
    <xdr:from>
      <xdr:col>46</xdr:col>
      <xdr:colOff>291356</xdr:colOff>
      <xdr:row>23</xdr:row>
      <xdr:rowOff>33618</xdr:rowOff>
    </xdr:from>
    <xdr:to>
      <xdr:col>60</xdr:col>
      <xdr:colOff>257866</xdr:colOff>
      <xdr:row>37</xdr:row>
      <xdr:rowOff>63604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4BBC0B7-EE1D-4984-8B1B-96F54277D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332956" y="4415118"/>
          <a:ext cx="8500910" cy="2696986"/>
        </a:xfrm>
        <a:prstGeom prst="rect">
          <a:avLst/>
        </a:prstGeom>
      </xdr:spPr>
    </xdr:pic>
    <xdr:clientData/>
  </xdr:twoCellAnchor>
  <xdr:twoCellAnchor editAs="oneCell">
    <xdr:from>
      <xdr:col>46</xdr:col>
      <xdr:colOff>246529</xdr:colOff>
      <xdr:row>39</xdr:row>
      <xdr:rowOff>11207</xdr:rowOff>
    </xdr:from>
    <xdr:to>
      <xdr:col>59</xdr:col>
      <xdr:colOff>217182</xdr:colOff>
      <xdr:row>55</xdr:row>
      <xdr:rowOff>134471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C74839E-165E-4983-8D33-0A68CADCE1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r="29543" b="70494"/>
        <a:stretch/>
      </xdr:blipFill>
      <xdr:spPr>
        <a:xfrm>
          <a:off x="28288129" y="7440707"/>
          <a:ext cx="7895453" cy="3171264"/>
        </a:xfrm>
        <a:prstGeom prst="rect">
          <a:avLst/>
        </a:prstGeom>
      </xdr:spPr>
    </xdr:pic>
    <xdr:clientData/>
  </xdr:twoCellAnchor>
  <xdr:twoCellAnchor editAs="oneCell">
    <xdr:from>
      <xdr:col>46</xdr:col>
      <xdr:colOff>154845</xdr:colOff>
      <xdr:row>57</xdr:row>
      <xdr:rowOff>16300</xdr:rowOff>
    </xdr:from>
    <xdr:to>
      <xdr:col>57</xdr:col>
      <xdr:colOff>571500</xdr:colOff>
      <xdr:row>77</xdr:row>
      <xdr:rowOff>173182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AC525A1-3DF7-4E7C-A2CF-1E90D86BBB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034" t="18997" r="62702" b="44846"/>
        <a:stretch/>
      </xdr:blipFill>
      <xdr:spPr>
        <a:xfrm>
          <a:off x="27990257" y="10874800"/>
          <a:ext cx="7072949" cy="396688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2</xdr:row>
      <xdr:rowOff>0</xdr:rowOff>
    </xdr:from>
    <xdr:ext cx="7318461" cy="20863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542" t="-82" r="36435" b="79018"/>
        <a:stretch/>
      </xdr:blipFill>
      <xdr:spPr>
        <a:xfrm>
          <a:off x="11582400" y="381000"/>
          <a:ext cx="7318461" cy="2086333"/>
        </a:xfrm>
        <a:prstGeom prst="rect">
          <a:avLst/>
        </a:prstGeom>
      </xdr:spPr>
    </xdr:pic>
    <xdr:clientData/>
  </xdr:oneCellAnchor>
  <xdr:oneCellAnchor>
    <xdr:from>
      <xdr:col>18</xdr:col>
      <xdr:colOff>593911</xdr:colOff>
      <xdr:row>14</xdr:row>
      <xdr:rowOff>100853</xdr:rowOff>
    </xdr:from>
    <xdr:ext cx="7287957" cy="124851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66711" y="2767853"/>
          <a:ext cx="7287957" cy="1248515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2</xdr:row>
      <xdr:rowOff>0</xdr:rowOff>
    </xdr:from>
    <xdr:ext cx="7318461" cy="20863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542" t="-82" r="36435" b="79018"/>
        <a:stretch/>
      </xdr:blipFill>
      <xdr:spPr>
        <a:xfrm>
          <a:off x="11582400" y="381000"/>
          <a:ext cx="7318461" cy="2086333"/>
        </a:xfrm>
        <a:prstGeom prst="rect">
          <a:avLst/>
        </a:prstGeom>
      </xdr:spPr>
    </xdr:pic>
    <xdr:clientData/>
  </xdr:oneCellAnchor>
  <xdr:oneCellAnchor>
    <xdr:from>
      <xdr:col>19</xdr:col>
      <xdr:colOff>134471</xdr:colOff>
      <xdr:row>14</xdr:row>
      <xdr:rowOff>44824</xdr:rowOff>
    </xdr:from>
    <xdr:ext cx="7287957" cy="124851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16871" y="2711824"/>
          <a:ext cx="7287957" cy="1248515"/>
        </a:xfrm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168089</xdr:colOff>
      <xdr:row>2</xdr:row>
      <xdr:rowOff>120669</xdr:rowOff>
    </xdr:from>
    <xdr:to>
      <xdr:col>31</xdr:col>
      <xdr:colOff>596086</xdr:colOff>
      <xdr:row>14</xdr:row>
      <xdr:rowOff>22837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40889" y="501669"/>
          <a:ext cx="8352797" cy="2188168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3</xdr:row>
      <xdr:rowOff>0</xdr:rowOff>
    </xdr:from>
    <xdr:to>
      <xdr:col>32</xdr:col>
      <xdr:colOff>427996</xdr:colOff>
      <xdr:row>14</xdr:row>
      <xdr:rowOff>92668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82400" y="571500"/>
          <a:ext cx="8352796" cy="2188168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582705</xdr:colOff>
      <xdr:row>2</xdr:row>
      <xdr:rowOff>67236</xdr:rowOff>
    </xdr:from>
    <xdr:to>
      <xdr:col>32</xdr:col>
      <xdr:colOff>405584</xdr:colOff>
      <xdr:row>13</xdr:row>
      <xdr:rowOff>159904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55505" y="448236"/>
          <a:ext cx="8357279" cy="218816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3</xdr:row>
      <xdr:rowOff>0</xdr:rowOff>
    </xdr:from>
    <xdr:to>
      <xdr:col>32</xdr:col>
      <xdr:colOff>427996</xdr:colOff>
      <xdr:row>14</xdr:row>
      <xdr:rowOff>92668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82400" y="571500"/>
          <a:ext cx="8352796" cy="218816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136149</xdr:colOff>
      <xdr:row>0</xdr:row>
      <xdr:rowOff>126625</xdr:rowOff>
    </xdr:from>
    <xdr:to>
      <xdr:col>31</xdr:col>
      <xdr:colOff>246529</xdr:colOff>
      <xdr:row>25</xdr:row>
      <xdr:rowOff>123264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0</xdr:colOff>
      <xdr:row>2</xdr:row>
      <xdr:rowOff>0</xdr:rowOff>
    </xdr:from>
    <xdr:to>
      <xdr:col>58</xdr:col>
      <xdr:colOff>57049</xdr:colOff>
      <xdr:row>12</xdr:row>
      <xdr:rowOff>181333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1BD2B7-E028-4E2B-AC40-B94A6A9FAD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542" t="-82" r="36435" b="79018"/>
        <a:stretch/>
      </xdr:blipFill>
      <xdr:spPr>
        <a:xfrm>
          <a:off x="28041600" y="381000"/>
          <a:ext cx="7372249" cy="2086333"/>
        </a:xfrm>
        <a:prstGeom prst="rect">
          <a:avLst/>
        </a:prstGeom>
      </xdr:spPr>
    </xdr:pic>
    <xdr:clientData/>
  </xdr:twoCellAnchor>
  <xdr:twoCellAnchor editAs="oneCell">
    <xdr:from>
      <xdr:col>45</xdr:col>
      <xdr:colOff>582705</xdr:colOff>
      <xdr:row>14</xdr:row>
      <xdr:rowOff>62572</xdr:rowOff>
    </xdr:from>
    <xdr:to>
      <xdr:col>58</xdr:col>
      <xdr:colOff>4132</xdr:colOff>
      <xdr:row>20</xdr:row>
      <xdr:rowOff>168087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A88791-7C6D-489A-869D-50D48B1B2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014705" y="2729572"/>
          <a:ext cx="7346227" cy="1248515"/>
        </a:xfrm>
        <a:prstGeom prst="rect">
          <a:avLst/>
        </a:prstGeom>
      </xdr:spPr>
    </xdr:pic>
    <xdr:clientData/>
  </xdr:twoCellAnchor>
  <xdr:twoCellAnchor editAs="oneCell">
    <xdr:from>
      <xdr:col>45</xdr:col>
      <xdr:colOff>571500</xdr:colOff>
      <xdr:row>21</xdr:row>
      <xdr:rowOff>145676</xdr:rowOff>
    </xdr:from>
    <xdr:to>
      <xdr:col>59</xdr:col>
      <xdr:colOff>538010</xdr:colOff>
      <xdr:row>35</xdr:row>
      <xdr:rowOff>175662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533BEED-1C94-4413-8E58-5584E8300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003500" y="4146176"/>
          <a:ext cx="8500910" cy="26969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0</xdr:colOff>
      <xdr:row>2</xdr:row>
      <xdr:rowOff>0</xdr:rowOff>
    </xdr:from>
    <xdr:to>
      <xdr:col>58</xdr:col>
      <xdr:colOff>57049</xdr:colOff>
      <xdr:row>12</xdr:row>
      <xdr:rowOff>181333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8DF25A-C1FC-4D17-B166-1AB766A0BD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542" t="-82" r="36435" b="79018"/>
        <a:stretch/>
      </xdr:blipFill>
      <xdr:spPr>
        <a:xfrm>
          <a:off x="28041600" y="381000"/>
          <a:ext cx="7372249" cy="2086333"/>
        </a:xfrm>
        <a:prstGeom prst="rect">
          <a:avLst/>
        </a:prstGeom>
      </xdr:spPr>
    </xdr:pic>
    <xdr:clientData/>
  </xdr:twoCellAnchor>
  <xdr:twoCellAnchor editAs="oneCell">
    <xdr:from>
      <xdr:col>45</xdr:col>
      <xdr:colOff>593911</xdr:colOff>
      <xdr:row>14</xdr:row>
      <xdr:rowOff>100853</xdr:rowOff>
    </xdr:from>
    <xdr:to>
      <xdr:col>58</xdr:col>
      <xdr:colOff>15338</xdr:colOff>
      <xdr:row>21</xdr:row>
      <xdr:rowOff>15868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F0D703-B30B-4570-9264-5C510D748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025911" y="2767853"/>
          <a:ext cx="7346227" cy="1248515"/>
        </a:xfrm>
        <a:prstGeom prst="rect">
          <a:avLst/>
        </a:prstGeom>
      </xdr:spPr>
    </xdr:pic>
    <xdr:clientData/>
  </xdr:twoCellAnchor>
  <xdr:twoCellAnchor editAs="oneCell">
    <xdr:from>
      <xdr:col>45</xdr:col>
      <xdr:colOff>593911</xdr:colOff>
      <xdr:row>21</xdr:row>
      <xdr:rowOff>158290</xdr:rowOff>
    </xdr:from>
    <xdr:to>
      <xdr:col>59</xdr:col>
      <xdr:colOff>560421</xdr:colOff>
      <xdr:row>35</xdr:row>
      <xdr:rowOff>188276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23E100C-8CB5-4AC6-8282-DE80A0A24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025911" y="4158790"/>
          <a:ext cx="8500910" cy="26969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45</xdr:col>
      <xdr:colOff>313765</xdr:colOff>
      <xdr:row>2</xdr:row>
      <xdr:rowOff>0</xdr:rowOff>
    </xdr:from>
    <xdr:to>
      <xdr:col>57</xdr:col>
      <xdr:colOff>370814</xdr:colOff>
      <xdr:row>12</xdr:row>
      <xdr:rowOff>181333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53D16A-FD47-4B2E-8EF8-B5D1338BDA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542" t="-82" r="36435" b="79018"/>
        <a:stretch/>
      </xdr:blipFill>
      <xdr:spPr>
        <a:xfrm>
          <a:off x="27745765" y="381000"/>
          <a:ext cx="7372249" cy="2086333"/>
        </a:xfrm>
        <a:prstGeom prst="rect">
          <a:avLst/>
        </a:prstGeom>
      </xdr:spPr>
    </xdr:pic>
    <xdr:clientData/>
  </xdr:twoCellAnchor>
  <xdr:twoCellAnchor editAs="oneCell">
    <xdr:from>
      <xdr:col>45</xdr:col>
      <xdr:colOff>134471</xdr:colOff>
      <xdr:row>14</xdr:row>
      <xdr:rowOff>44824</xdr:rowOff>
    </xdr:from>
    <xdr:to>
      <xdr:col>57</xdr:col>
      <xdr:colOff>161016</xdr:colOff>
      <xdr:row>20</xdr:row>
      <xdr:rowOff>150339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EA6E60F-6E7E-474B-B582-F3D6C3AFD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566471" y="2711824"/>
          <a:ext cx="7341745" cy="1248515"/>
        </a:xfrm>
        <a:prstGeom prst="rect">
          <a:avLst/>
        </a:prstGeom>
      </xdr:spPr>
    </xdr:pic>
    <xdr:clientData/>
  </xdr:twoCellAnchor>
  <xdr:twoCellAnchor editAs="oneCell">
    <xdr:from>
      <xdr:col>45</xdr:col>
      <xdr:colOff>112059</xdr:colOff>
      <xdr:row>21</xdr:row>
      <xdr:rowOff>67236</xdr:rowOff>
    </xdr:from>
    <xdr:to>
      <xdr:col>59</xdr:col>
      <xdr:colOff>78569</xdr:colOff>
      <xdr:row>35</xdr:row>
      <xdr:rowOff>97222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B0C249A-AB34-4466-AB39-399D800F1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544059" y="4067736"/>
          <a:ext cx="8500910" cy="26969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291356</xdr:colOff>
      <xdr:row>2</xdr:row>
      <xdr:rowOff>0</xdr:rowOff>
    </xdr:from>
    <xdr:to>
      <xdr:col>58</xdr:col>
      <xdr:colOff>348405</xdr:colOff>
      <xdr:row>12</xdr:row>
      <xdr:rowOff>181333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D578CF-BDC3-4B93-939D-98BC5036EF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542" t="-82" r="36435" b="79018"/>
        <a:stretch/>
      </xdr:blipFill>
      <xdr:spPr>
        <a:xfrm>
          <a:off x="28332956" y="381000"/>
          <a:ext cx="7372249" cy="2086333"/>
        </a:xfrm>
        <a:prstGeom prst="rect">
          <a:avLst/>
        </a:prstGeom>
      </xdr:spPr>
    </xdr:pic>
    <xdr:clientData/>
  </xdr:twoCellAnchor>
  <xdr:twoCellAnchor editAs="oneCell">
    <xdr:from>
      <xdr:col>46</xdr:col>
      <xdr:colOff>291356</xdr:colOff>
      <xdr:row>15</xdr:row>
      <xdr:rowOff>0</xdr:rowOff>
    </xdr:from>
    <xdr:to>
      <xdr:col>58</xdr:col>
      <xdr:colOff>317901</xdr:colOff>
      <xdr:row>21</xdr:row>
      <xdr:rowOff>105515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14E3672-7F15-4BCF-8888-07E6496C3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332956" y="2857500"/>
          <a:ext cx="7341745" cy="1248515"/>
        </a:xfrm>
        <a:prstGeom prst="rect">
          <a:avLst/>
        </a:prstGeom>
      </xdr:spPr>
    </xdr:pic>
    <xdr:clientData/>
  </xdr:twoCellAnchor>
  <xdr:twoCellAnchor editAs="oneCell">
    <xdr:from>
      <xdr:col>46</xdr:col>
      <xdr:colOff>291356</xdr:colOff>
      <xdr:row>23</xdr:row>
      <xdr:rowOff>33618</xdr:rowOff>
    </xdr:from>
    <xdr:to>
      <xdr:col>60</xdr:col>
      <xdr:colOff>257866</xdr:colOff>
      <xdr:row>37</xdr:row>
      <xdr:rowOff>63604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561961A-00F6-4D78-8E1C-326BF292C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332956" y="4415118"/>
          <a:ext cx="8500910" cy="2696986"/>
        </a:xfrm>
        <a:prstGeom prst="rect">
          <a:avLst/>
        </a:prstGeom>
      </xdr:spPr>
    </xdr:pic>
    <xdr:clientData/>
  </xdr:twoCellAnchor>
  <xdr:twoCellAnchor editAs="oneCell">
    <xdr:from>
      <xdr:col>46</xdr:col>
      <xdr:colOff>246529</xdr:colOff>
      <xdr:row>39</xdr:row>
      <xdr:rowOff>11207</xdr:rowOff>
    </xdr:from>
    <xdr:to>
      <xdr:col>59</xdr:col>
      <xdr:colOff>217182</xdr:colOff>
      <xdr:row>55</xdr:row>
      <xdr:rowOff>134471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9651D9F-4DF6-4CBA-845A-A9A96757E8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r="29543" b="70494"/>
        <a:stretch/>
      </xdr:blipFill>
      <xdr:spPr>
        <a:xfrm>
          <a:off x="28288129" y="7440707"/>
          <a:ext cx="7895453" cy="317126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0</xdr:colOff>
      <xdr:row>2</xdr:row>
      <xdr:rowOff>0</xdr:rowOff>
    </xdr:from>
    <xdr:to>
      <xdr:col>58</xdr:col>
      <xdr:colOff>57049</xdr:colOff>
      <xdr:row>12</xdr:row>
      <xdr:rowOff>181333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BC2F5A-E864-4FC6-829F-63A7B027F9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542" t="-82" r="36435" b="79018"/>
        <a:stretch/>
      </xdr:blipFill>
      <xdr:spPr>
        <a:xfrm>
          <a:off x="28041600" y="381000"/>
          <a:ext cx="7372249" cy="2086333"/>
        </a:xfrm>
        <a:prstGeom prst="rect">
          <a:avLst/>
        </a:prstGeom>
      </xdr:spPr>
    </xdr:pic>
    <xdr:clientData/>
  </xdr:twoCellAnchor>
  <xdr:twoCellAnchor editAs="oneCell">
    <xdr:from>
      <xdr:col>45</xdr:col>
      <xdr:colOff>582705</xdr:colOff>
      <xdr:row>14</xdr:row>
      <xdr:rowOff>62572</xdr:rowOff>
    </xdr:from>
    <xdr:to>
      <xdr:col>58</xdr:col>
      <xdr:colOff>4132</xdr:colOff>
      <xdr:row>20</xdr:row>
      <xdr:rowOff>168087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A22DB9-B775-4219-A226-D5EA0C102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014705" y="2729572"/>
          <a:ext cx="7346227" cy="1248515"/>
        </a:xfrm>
        <a:prstGeom prst="rect">
          <a:avLst/>
        </a:prstGeom>
      </xdr:spPr>
    </xdr:pic>
    <xdr:clientData/>
  </xdr:twoCellAnchor>
  <xdr:twoCellAnchor editAs="oneCell">
    <xdr:from>
      <xdr:col>45</xdr:col>
      <xdr:colOff>571500</xdr:colOff>
      <xdr:row>21</xdr:row>
      <xdr:rowOff>145676</xdr:rowOff>
    </xdr:from>
    <xdr:to>
      <xdr:col>59</xdr:col>
      <xdr:colOff>538010</xdr:colOff>
      <xdr:row>35</xdr:row>
      <xdr:rowOff>175662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228DACF-8493-45DD-939A-B6CA0CE24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003500" y="4146176"/>
          <a:ext cx="8500910" cy="26969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0</xdr:colOff>
      <xdr:row>2</xdr:row>
      <xdr:rowOff>0</xdr:rowOff>
    </xdr:from>
    <xdr:to>
      <xdr:col>58</xdr:col>
      <xdr:colOff>57049</xdr:colOff>
      <xdr:row>12</xdr:row>
      <xdr:rowOff>181333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9ED032-43A3-493E-9679-2B00999283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542" t="-82" r="36435" b="79018"/>
        <a:stretch/>
      </xdr:blipFill>
      <xdr:spPr>
        <a:xfrm>
          <a:off x="28041600" y="381000"/>
          <a:ext cx="7372249" cy="2086333"/>
        </a:xfrm>
        <a:prstGeom prst="rect">
          <a:avLst/>
        </a:prstGeom>
      </xdr:spPr>
    </xdr:pic>
    <xdr:clientData/>
  </xdr:twoCellAnchor>
  <xdr:twoCellAnchor editAs="oneCell">
    <xdr:from>
      <xdr:col>45</xdr:col>
      <xdr:colOff>593911</xdr:colOff>
      <xdr:row>14</xdr:row>
      <xdr:rowOff>100853</xdr:rowOff>
    </xdr:from>
    <xdr:to>
      <xdr:col>58</xdr:col>
      <xdr:colOff>15338</xdr:colOff>
      <xdr:row>21</xdr:row>
      <xdr:rowOff>15868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0765713-94DF-432E-9D7B-93C51A970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025911" y="2767853"/>
          <a:ext cx="7346227" cy="1248515"/>
        </a:xfrm>
        <a:prstGeom prst="rect">
          <a:avLst/>
        </a:prstGeom>
      </xdr:spPr>
    </xdr:pic>
    <xdr:clientData/>
  </xdr:twoCellAnchor>
  <xdr:twoCellAnchor editAs="oneCell">
    <xdr:from>
      <xdr:col>45</xdr:col>
      <xdr:colOff>593911</xdr:colOff>
      <xdr:row>21</xdr:row>
      <xdr:rowOff>158290</xdr:rowOff>
    </xdr:from>
    <xdr:to>
      <xdr:col>59</xdr:col>
      <xdr:colOff>560421</xdr:colOff>
      <xdr:row>35</xdr:row>
      <xdr:rowOff>188276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4BC3E1-E1A2-4B52-BF47-72022CFE6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025911" y="4158790"/>
          <a:ext cx="8500910" cy="26969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45</xdr:col>
      <xdr:colOff>313765</xdr:colOff>
      <xdr:row>2</xdr:row>
      <xdr:rowOff>0</xdr:rowOff>
    </xdr:from>
    <xdr:to>
      <xdr:col>57</xdr:col>
      <xdr:colOff>370814</xdr:colOff>
      <xdr:row>12</xdr:row>
      <xdr:rowOff>181333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3A5C9D-5CC9-4BC2-B1DB-038D912A4E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542" t="-82" r="36435" b="79018"/>
        <a:stretch/>
      </xdr:blipFill>
      <xdr:spPr>
        <a:xfrm>
          <a:off x="27745765" y="381000"/>
          <a:ext cx="7372249" cy="2086333"/>
        </a:xfrm>
        <a:prstGeom prst="rect">
          <a:avLst/>
        </a:prstGeom>
      </xdr:spPr>
    </xdr:pic>
    <xdr:clientData/>
  </xdr:twoCellAnchor>
  <xdr:twoCellAnchor editAs="oneCell">
    <xdr:from>
      <xdr:col>45</xdr:col>
      <xdr:colOff>134471</xdr:colOff>
      <xdr:row>14</xdr:row>
      <xdr:rowOff>44824</xdr:rowOff>
    </xdr:from>
    <xdr:to>
      <xdr:col>57</xdr:col>
      <xdr:colOff>161016</xdr:colOff>
      <xdr:row>20</xdr:row>
      <xdr:rowOff>150339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86BAF9-1425-47EF-B1B4-1406A9BFD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566471" y="2711824"/>
          <a:ext cx="7341745" cy="1248515"/>
        </a:xfrm>
        <a:prstGeom prst="rect">
          <a:avLst/>
        </a:prstGeom>
      </xdr:spPr>
    </xdr:pic>
    <xdr:clientData/>
  </xdr:twoCellAnchor>
  <xdr:twoCellAnchor editAs="oneCell">
    <xdr:from>
      <xdr:col>45</xdr:col>
      <xdr:colOff>112059</xdr:colOff>
      <xdr:row>21</xdr:row>
      <xdr:rowOff>67236</xdr:rowOff>
    </xdr:from>
    <xdr:to>
      <xdr:col>59</xdr:col>
      <xdr:colOff>78569</xdr:colOff>
      <xdr:row>35</xdr:row>
      <xdr:rowOff>97222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EF89052-A2BA-4D36-8C46-446E71F6B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544059" y="4067736"/>
          <a:ext cx="8500910" cy="26969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U35"/>
  <sheetViews>
    <sheetView tabSelected="1" zoomScaleNormal="100" workbookViewId="0">
      <selection activeCell="B8" sqref="B8:C8"/>
    </sheetView>
  </sheetViews>
  <sheetFormatPr defaultRowHeight="15" x14ac:dyDescent="0.25"/>
  <cols>
    <col min="1" max="1" width="48.7109375" style="105" bestFit="1" customWidth="1"/>
    <col min="2" max="3" width="10.7109375" style="103" customWidth="1"/>
    <col min="4" max="6" width="10.7109375" style="104" customWidth="1"/>
    <col min="7" max="12" width="9.28515625" style="105" customWidth="1"/>
    <col min="13" max="21" width="9.7109375" style="103" customWidth="1"/>
    <col min="22" max="16384" width="9.140625" style="105"/>
  </cols>
  <sheetData>
    <row r="1" spans="1:21" x14ac:dyDescent="0.25">
      <c r="A1" s="102" t="s">
        <v>256</v>
      </c>
      <c r="B1" s="133">
        <v>2025</v>
      </c>
      <c r="C1" s="133"/>
      <c r="G1" s="103">
        <v>2024</v>
      </c>
      <c r="H1" s="103">
        <v>2023</v>
      </c>
      <c r="I1" s="103">
        <v>2022</v>
      </c>
      <c r="J1" s="103">
        <v>2021</v>
      </c>
      <c r="K1" s="103">
        <v>2020</v>
      </c>
      <c r="L1" s="103">
        <v>2019</v>
      </c>
      <c r="M1" s="103">
        <v>2018</v>
      </c>
      <c r="N1" s="103">
        <v>2017</v>
      </c>
      <c r="O1" s="103">
        <v>2016</v>
      </c>
      <c r="P1" s="103">
        <v>2015</v>
      </c>
      <c r="Q1" s="103">
        <v>2014</v>
      </c>
      <c r="R1" s="103">
        <v>2013</v>
      </c>
      <c r="S1" s="103">
        <v>2012</v>
      </c>
      <c r="T1" s="103">
        <v>2011</v>
      </c>
      <c r="U1" s="103">
        <v>2010</v>
      </c>
    </row>
    <row r="2" spans="1:21" x14ac:dyDescent="0.25">
      <c r="A2" s="106"/>
      <c r="B2" s="120" t="s">
        <v>134</v>
      </c>
      <c r="C2" s="120" t="s">
        <v>135</v>
      </c>
      <c r="D2" s="124"/>
      <c r="E2" s="107" t="str">
        <f>IF(AND(B3="ja",C5&lt;&gt;0),"LET OP, voer een '0' in bij partnerinkomen voor een correcte berekening in 2015 en ouder","")</f>
        <v/>
      </c>
      <c r="F2" s="107"/>
      <c r="G2" s="108"/>
      <c r="H2" s="108"/>
      <c r="I2" s="108"/>
      <c r="J2" s="108"/>
      <c r="K2" s="108"/>
      <c r="L2" s="103"/>
    </row>
    <row r="3" spans="1:21" x14ac:dyDescent="0.25">
      <c r="A3" s="118" t="s">
        <v>126</v>
      </c>
      <c r="B3" s="135" t="s">
        <v>127</v>
      </c>
      <c r="C3" s="136"/>
      <c r="D3" s="119" t="s">
        <v>111</v>
      </c>
      <c r="E3" s="110" t="s">
        <v>127</v>
      </c>
      <c r="F3" s="110"/>
      <c r="L3" s="103"/>
    </row>
    <row r="4" spans="1:21" x14ac:dyDescent="0.25">
      <c r="A4" s="105" t="s">
        <v>60</v>
      </c>
      <c r="B4" s="109">
        <v>30</v>
      </c>
      <c r="C4" s="109">
        <v>30</v>
      </c>
      <c r="L4" s="103"/>
    </row>
    <row r="5" spans="1:21" x14ac:dyDescent="0.25">
      <c r="A5" s="105" t="s">
        <v>137</v>
      </c>
      <c r="B5" s="121">
        <v>50000</v>
      </c>
      <c r="C5" s="121">
        <v>0</v>
      </c>
      <c r="L5" s="103"/>
    </row>
    <row r="6" spans="1:21" x14ac:dyDescent="0.25">
      <c r="A6" s="105" t="s">
        <v>215</v>
      </c>
      <c r="B6" s="134">
        <v>0</v>
      </c>
      <c r="C6" s="134"/>
      <c r="L6" s="103"/>
    </row>
    <row r="7" spans="1:21" x14ac:dyDescent="0.25">
      <c r="A7" s="105" t="s">
        <v>216</v>
      </c>
      <c r="B7" s="111">
        <f>berekening2025!D2</f>
        <v>50000</v>
      </c>
      <c r="C7" s="111">
        <f>berekening2025!D3</f>
        <v>0</v>
      </c>
      <c r="L7" s="103"/>
    </row>
    <row r="8" spans="1:21" x14ac:dyDescent="0.25">
      <c r="A8" s="105" t="s">
        <v>227</v>
      </c>
      <c r="B8" s="135" t="s">
        <v>232</v>
      </c>
      <c r="C8" s="136"/>
      <c r="L8" s="103"/>
    </row>
    <row r="9" spans="1:21" x14ac:dyDescent="0.25">
      <c r="A9" s="105" t="s">
        <v>247</v>
      </c>
      <c r="B9" s="131">
        <v>0</v>
      </c>
      <c r="C9" s="131"/>
      <c r="L9" s="103"/>
    </row>
    <row r="10" spans="1:21" x14ac:dyDescent="0.25">
      <c r="A10" s="105" t="s">
        <v>77</v>
      </c>
      <c r="B10" s="137">
        <v>1</v>
      </c>
      <c r="C10" s="137"/>
      <c r="G10" s="112">
        <v>1</v>
      </c>
      <c r="H10" s="112">
        <v>1</v>
      </c>
      <c r="I10" s="112">
        <v>0.9</v>
      </c>
      <c r="J10" s="112">
        <v>0.9</v>
      </c>
      <c r="K10" s="112">
        <v>0.8</v>
      </c>
      <c r="L10" s="112">
        <v>0.7</v>
      </c>
      <c r="M10" s="112">
        <v>0.7</v>
      </c>
      <c r="N10" s="112">
        <v>0.6</v>
      </c>
      <c r="O10" s="112">
        <v>0.5</v>
      </c>
      <c r="P10" s="112">
        <v>0.33333333333333331</v>
      </c>
      <c r="Q10" s="112">
        <v>0.33333333333333331</v>
      </c>
      <c r="R10" s="112">
        <v>0.33333333333333331</v>
      </c>
      <c r="S10" s="112">
        <v>0.33333333333333331</v>
      </c>
      <c r="T10" s="112" t="s">
        <v>136</v>
      </c>
      <c r="U10" s="112" t="s">
        <v>136</v>
      </c>
    </row>
    <row r="11" spans="1:21" x14ac:dyDescent="0.25">
      <c r="A11" s="105" t="s">
        <v>248</v>
      </c>
      <c r="B11" s="138">
        <f>IF($B$3="ja",$B$5,MAX($B$5,$C$5)+MIN($B$5,$C$5)*B10)*IF(B1=2023,1+B6,1)</f>
        <v>50000</v>
      </c>
      <c r="C11" s="138"/>
      <c r="D11" s="114"/>
      <c r="G11" s="113">
        <f t="shared" ref="G11" si="0">IF($B$3="ja",$B$5,MAX($B$5,$C$5)+MIN($B$5,$C$5)*G10)</f>
        <v>50000</v>
      </c>
      <c r="H11" s="113">
        <f t="shared" ref="H11:S11" si="1">IF($B$3="ja",$B$5,MAX($B$5,$C$5)+MIN($B$5,$C$5)*H10)</f>
        <v>50000</v>
      </c>
      <c r="I11" s="113">
        <f t="shared" si="1"/>
        <v>50000</v>
      </c>
      <c r="J11" s="113">
        <f t="shared" si="1"/>
        <v>50000</v>
      </c>
      <c r="K11" s="113">
        <f t="shared" si="1"/>
        <v>50000</v>
      </c>
      <c r="L11" s="113">
        <f t="shared" si="1"/>
        <v>50000</v>
      </c>
      <c r="M11" s="113">
        <f t="shared" si="1"/>
        <v>50000</v>
      </c>
      <c r="N11" s="113">
        <f t="shared" si="1"/>
        <v>50000</v>
      </c>
      <c r="O11" s="113">
        <f t="shared" si="1"/>
        <v>50000</v>
      </c>
      <c r="P11" s="113">
        <f t="shared" si="1"/>
        <v>50000</v>
      </c>
      <c r="Q11" s="113">
        <f t="shared" si="1"/>
        <v>50000</v>
      </c>
      <c r="R11" s="113">
        <f t="shared" si="1"/>
        <v>50000</v>
      </c>
      <c r="S11" s="113">
        <f t="shared" si="1"/>
        <v>50000</v>
      </c>
      <c r="T11" s="113">
        <f>MAX(B5,C5)</f>
        <v>50000</v>
      </c>
      <c r="U11" s="113">
        <f>MAX(B5,C5)</f>
        <v>50000</v>
      </c>
    </row>
    <row r="12" spans="1:21" x14ac:dyDescent="0.25">
      <c r="A12" s="105" t="s">
        <v>249</v>
      </c>
      <c r="B12" s="139">
        <f>berekening2025!D8</f>
        <v>25.5</v>
      </c>
      <c r="C12" s="139"/>
      <c r="G12" s="115">
        <f>berekening2024!D8</f>
        <v>25</v>
      </c>
      <c r="H12" s="115">
        <f>berekening2023!D8</f>
        <v>25.5</v>
      </c>
      <c r="I12" s="115">
        <f>berekening2022!D8</f>
        <v>26.5</v>
      </c>
      <c r="J12" s="115">
        <f>berekening2021!D8</f>
        <v>26.5</v>
      </c>
      <c r="K12" s="115">
        <f>berekening2020!D8</f>
        <v>26.5</v>
      </c>
      <c r="L12" s="115">
        <f>berekening2019!D8</f>
        <v>27</v>
      </c>
      <c r="M12" s="115">
        <f>berekening2018!D8</f>
        <v>26.5</v>
      </c>
      <c r="N12" s="115">
        <f>berekening2017jan!D8</f>
        <v>26.5</v>
      </c>
      <c r="O12" s="115">
        <f>berekening2016jan!D8</f>
        <v>26.5</v>
      </c>
      <c r="P12" s="115">
        <f>berekening2015jan!D8</f>
        <v>27</v>
      </c>
      <c r="Q12" s="115">
        <f>berekening2014!D8</f>
        <v>27.500000000000004</v>
      </c>
      <c r="R12" s="115">
        <f>berekening2013!D8</f>
        <v>28.000000000000004</v>
      </c>
      <c r="S12" s="115">
        <f>berekening2012!D8</f>
        <v>31</v>
      </c>
      <c r="T12" s="115">
        <f>berekening2011!D8</f>
        <v>31.6</v>
      </c>
      <c r="U12" s="115">
        <f>berekening2010!D8</f>
        <v>32.799999999999997</v>
      </c>
    </row>
    <row r="13" spans="1:21" x14ac:dyDescent="0.25">
      <c r="A13" s="105" t="s">
        <v>132</v>
      </c>
      <c r="B13" s="131">
        <v>0</v>
      </c>
      <c r="C13" s="131"/>
      <c r="D13" s="125" t="str">
        <f t="shared" ref="D13" si="2">ROUND(B13/12,0)&amp;" (pm)"</f>
        <v>0 (pm)</v>
      </c>
      <c r="G13" s="103"/>
      <c r="H13" s="103"/>
      <c r="I13" s="103"/>
      <c r="J13" s="103"/>
      <c r="K13" s="103"/>
      <c r="L13" s="103"/>
    </row>
    <row r="14" spans="1:21" x14ac:dyDescent="0.25">
      <c r="A14" s="105" t="s">
        <v>250</v>
      </c>
      <c r="B14" s="132">
        <f>berekening2025!D11</f>
        <v>12750</v>
      </c>
      <c r="C14" s="132"/>
      <c r="D14" s="125" t="str">
        <f>ROUND(B14/12,0)&amp;" (pm)"</f>
        <v>1063 (pm)</v>
      </c>
      <c r="G14" s="111">
        <f>berekening2024!D11</f>
        <v>12500</v>
      </c>
      <c r="H14" s="111">
        <f>berekening2023!D11</f>
        <v>12750</v>
      </c>
      <c r="I14" s="111">
        <f>berekening2022!D11</f>
        <v>13250</v>
      </c>
      <c r="J14" s="111">
        <f>berekening2021!D11</f>
        <v>13250</v>
      </c>
      <c r="K14" s="111">
        <f>berekening2020!D11</f>
        <v>13250</v>
      </c>
      <c r="L14" s="111">
        <f>berekening2019!D11</f>
        <v>13500</v>
      </c>
      <c r="M14" s="111">
        <f>berekening2018!D11</f>
        <v>13250</v>
      </c>
      <c r="N14" s="111">
        <f>berekening2017jan!D11</f>
        <v>13250</v>
      </c>
      <c r="O14" s="111">
        <f>berekening2016jan!D11</f>
        <v>13250</v>
      </c>
      <c r="P14" s="111">
        <f>berekening2015jan!D12</f>
        <v>13500</v>
      </c>
      <c r="Q14" s="111">
        <f>berekening2014!D12</f>
        <v>13750.000000000002</v>
      </c>
      <c r="R14" s="111">
        <f>berekening2013!D12</f>
        <v>14000.000000000002</v>
      </c>
      <c r="S14" s="111">
        <f>berekening2012!D12</f>
        <v>15500</v>
      </c>
      <c r="T14" s="111">
        <f>berekening2011!D12</f>
        <v>15800</v>
      </c>
      <c r="U14" s="111">
        <f>berekening2010!D12</f>
        <v>16399.999999999996</v>
      </c>
    </row>
    <row r="15" spans="1:21" x14ac:dyDescent="0.25">
      <c r="A15" s="105" t="s">
        <v>133</v>
      </c>
      <c r="B15" s="131">
        <v>0</v>
      </c>
      <c r="C15" s="131"/>
      <c r="D15" s="125" t="str">
        <f t="shared" ref="D15:D16" si="3">ROUND(B15/12,0)&amp;" (pm)"</f>
        <v>0 (pm)</v>
      </c>
      <c r="G15" s="103"/>
      <c r="H15" s="103"/>
      <c r="I15" s="103"/>
      <c r="J15" s="103"/>
      <c r="K15" s="103"/>
      <c r="L15" s="103"/>
    </row>
    <row r="16" spans="1:21" x14ac:dyDescent="0.25">
      <c r="A16" s="105" t="s">
        <v>251</v>
      </c>
      <c r="B16" s="132">
        <f>berekening2025!D14</f>
        <v>12750</v>
      </c>
      <c r="C16" s="132"/>
      <c r="D16" s="125" t="str">
        <f t="shared" si="3"/>
        <v>1063 (pm)</v>
      </c>
      <c r="G16" s="111">
        <f>berekening2024!D14</f>
        <v>12500</v>
      </c>
      <c r="H16" s="111">
        <f>berekening2023!D14</f>
        <v>12750</v>
      </c>
      <c r="I16" s="111">
        <f>berekening2022!D14</f>
        <v>13250</v>
      </c>
      <c r="J16" s="111">
        <f>berekening2021!D14</f>
        <v>13250</v>
      </c>
      <c r="K16" s="111">
        <f>berekening2020!D14</f>
        <v>13250</v>
      </c>
      <c r="L16" s="111">
        <f>berekening2019!D14</f>
        <v>13500</v>
      </c>
      <c r="M16" s="111">
        <f>berekening2018!D14</f>
        <v>13250</v>
      </c>
      <c r="N16" s="111">
        <f>berekening2017jan!D14</f>
        <v>13250</v>
      </c>
      <c r="O16" s="111">
        <f>berekening2016jan!D14</f>
        <v>13250</v>
      </c>
      <c r="P16" s="111">
        <f>berekening2015jan!D15</f>
        <v>13500</v>
      </c>
      <c r="Q16" s="111">
        <f>berekening2014!D15</f>
        <v>13750.000000000002</v>
      </c>
      <c r="R16" s="111">
        <f>berekening2013!D15</f>
        <v>14000.000000000002</v>
      </c>
      <c r="S16" s="111">
        <f>berekening2012!D15</f>
        <v>15500</v>
      </c>
      <c r="T16" s="111">
        <f>berekening2011!D15</f>
        <v>15800</v>
      </c>
      <c r="U16" s="111">
        <f>berekening2010!D15</f>
        <v>16399.999999999996</v>
      </c>
    </row>
    <row r="17" spans="1:21" x14ac:dyDescent="0.25">
      <c r="A17" s="105" t="s">
        <v>44</v>
      </c>
      <c r="B17" s="134">
        <v>0.05</v>
      </c>
      <c r="C17" s="134"/>
      <c r="D17" s="124"/>
      <c r="G17" s="104"/>
      <c r="H17" s="104"/>
      <c r="I17" s="104"/>
      <c r="J17" s="104"/>
      <c r="K17" s="104"/>
      <c r="L17" s="104"/>
      <c r="M17" s="104"/>
      <c r="N17" s="104"/>
      <c r="O17" s="104"/>
      <c r="P17" s="104"/>
      <c r="S17" s="104"/>
    </row>
    <row r="18" spans="1:21" x14ac:dyDescent="0.25">
      <c r="A18" s="105" t="s">
        <v>2</v>
      </c>
      <c r="B18" s="131">
        <v>30</v>
      </c>
      <c r="C18" s="131"/>
      <c r="G18" s="103"/>
      <c r="H18" s="103"/>
      <c r="I18" s="103"/>
      <c r="J18" s="103"/>
      <c r="K18" s="103"/>
      <c r="L18" s="103"/>
    </row>
    <row r="19" spans="1:21" x14ac:dyDescent="0.25">
      <c r="A19" s="105" t="s">
        <v>56</v>
      </c>
      <c r="B19" s="131">
        <v>0</v>
      </c>
      <c r="C19" s="131"/>
      <c r="G19" s="103"/>
      <c r="H19" s="103"/>
      <c r="I19" s="103"/>
      <c r="J19" s="103"/>
      <c r="K19" s="103"/>
      <c r="L19" s="103"/>
    </row>
    <row r="20" spans="1:21" x14ac:dyDescent="0.25">
      <c r="A20" s="105" t="s">
        <v>255</v>
      </c>
      <c r="B20" s="132">
        <f>berekening2025!D21</f>
        <v>135830.34576276358</v>
      </c>
      <c r="C20" s="132"/>
      <c r="G20" s="111">
        <f>berekening2024!D21</f>
        <v>139711.21278455685</v>
      </c>
      <c r="H20" s="111">
        <f>berekening2023!D21</f>
        <v>147472.94682814335</v>
      </c>
      <c r="I20" s="111">
        <f>berekening2022!D21</f>
        <v>151353.81384993659</v>
      </c>
      <c r="J20" s="111">
        <f>berekening2021!D21</f>
        <v>151353.81384993659</v>
      </c>
      <c r="K20" s="111">
        <f>berekening2020!D21</f>
        <v>151353.81384993659</v>
      </c>
      <c r="L20" s="111">
        <f>berekening2019!D21</f>
        <v>155234.68087172983</v>
      </c>
      <c r="M20" s="111">
        <f>berekening2018!D21</f>
        <v>155234.68087172983</v>
      </c>
      <c r="N20" s="111">
        <f>berekening2017jan!D21</f>
        <v>155234.68087172983</v>
      </c>
      <c r="O20" s="111">
        <f>berekening2016jan!D21</f>
        <v>155234.68087172983</v>
      </c>
      <c r="P20" s="111">
        <f>berekening2015jan!D22</f>
        <v>148249.120232502</v>
      </c>
      <c r="Q20" s="111">
        <f>berekening2014!D22</f>
        <v>150577.64044557794</v>
      </c>
      <c r="R20" s="111">
        <f>berekening2013!D22</f>
        <v>151353.81384993659</v>
      </c>
      <c r="S20" s="111">
        <f>berekening2012!D22</f>
        <v>174639.01598069607</v>
      </c>
      <c r="T20" s="111">
        <f>berekening2011!D22</f>
        <v>179296.05640684796</v>
      </c>
      <c r="U20" s="111">
        <f>berekening2010!D22</f>
        <v>184729.27023735843</v>
      </c>
    </row>
    <row r="21" spans="1:21" x14ac:dyDescent="0.25">
      <c r="A21" s="105" t="s">
        <v>57</v>
      </c>
      <c r="B21" s="132">
        <f>berekening2025!D37</f>
        <v>197924.21811145553</v>
      </c>
      <c r="C21" s="132"/>
      <c r="G21" s="111">
        <f>berekening2024!D37</f>
        <v>194043.35108966229</v>
      </c>
      <c r="H21" s="111">
        <f>berekening2023!D37</f>
        <v>197924.21811145553</v>
      </c>
      <c r="I21" s="111">
        <f>berekening2022!D37</f>
        <v>205685.95215504203</v>
      </c>
      <c r="J21" s="111">
        <f>berekening2021!D37</f>
        <v>205685.95215504203</v>
      </c>
      <c r="K21" s="111">
        <f>berekening2020!D37</f>
        <v>205685.95215504203</v>
      </c>
      <c r="L21" s="111">
        <f>berekening2019!D37</f>
        <v>209566.81917683527</v>
      </c>
      <c r="M21" s="111">
        <f>berekening2018!D37</f>
        <v>205685.95215504203</v>
      </c>
      <c r="N21" s="111">
        <f>berekening2017jan!D37</f>
        <v>205685.95215504203</v>
      </c>
      <c r="O21" s="111">
        <f>berekening2016jan!D37</f>
        <v>205685.95215504203</v>
      </c>
      <c r="P21" s="111">
        <f>berekening2015jan!D38</f>
        <v>209566.81917683527</v>
      </c>
      <c r="Q21" s="111">
        <f>berekening2014!D38</f>
        <v>213447.68619862854</v>
      </c>
      <c r="R21" s="111">
        <f>berekening2013!D38</f>
        <v>217328.55322042177</v>
      </c>
      <c r="S21" s="111">
        <f>berekening2012!D38</f>
        <v>240613.75535118123</v>
      </c>
      <c r="T21" s="111">
        <f>berekening2011!D38</f>
        <v>245270.79577733314</v>
      </c>
      <c r="U21" s="111">
        <f>berekening2010!D38</f>
        <v>254584.87662963686</v>
      </c>
    </row>
    <row r="22" spans="1:21" x14ac:dyDescent="0.25">
      <c r="A22" s="116" t="s">
        <v>58</v>
      </c>
      <c r="B22" s="130">
        <f>berekening2025!D38</f>
        <v>234924.21811145553</v>
      </c>
      <c r="C22" s="130"/>
      <c r="G22" s="117">
        <f>berekening2024!D38</f>
        <v>230043.35108966229</v>
      </c>
      <c r="H22" s="117">
        <f>berekening2023!D38</f>
        <v>197924.21811145553</v>
      </c>
      <c r="I22" s="117">
        <f>berekening2022!D38</f>
        <v>205685.95215504203</v>
      </c>
      <c r="J22" s="117">
        <f>berekening2021!D38</f>
        <v>205685.95215504203</v>
      </c>
      <c r="K22" s="117">
        <f>berekening2020!D38</f>
        <v>205685.95215504203</v>
      </c>
      <c r="L22" s="117">
        <f>berekening2019!D38</f>
        <v>209566.81917683527</v>
      </c>
      <c r="M22" s="117">
        <f>berekening2018!D38</f>
        <v>205685.95215504203</v>
      </c>
      <c r="N22" s="117">
        <f>berekening2017jan!D38</f>
        <v>205685.95215504203</v>
      </c>
      <c r="O22" s="117">
        <f>berekening2016jan!D38</f>
        <v>205685.95215504203</v>
      </c>
      <c r="P22" s="117">
        <f>berekening2015jan!D39</f>
        <v>209566.81917683527</v>
      </c>
      <c r="Q22" s="117">
        <f>berekening2014!D39</f>
        <v>213447.68619862854</v>
      </c>
      <c r="R22" s="117">
        <f>berekening2013!D39</f>
        <v>217328.55322042177</v>
      </c>
      <c r="S22" s="117">
        <f>berekening2012!D39</f>
        <v>240613.75535118123</v>
      </c>
      <c r="T22" s="117">
        <f>berekening2011!D39</f>
        <v>245270.79577733314</v>
      </c>
      <c r="U22" s="117">
        <f>berekening2010!D39</f>
        <v>254584.87662963686</v>
      </c>
    </row>
    <row r="24" spans="1:21" x14ac:dyDescent="0.25">
      <c r="A24" s="123" t="s">
        <v>252</v>
      </c>
      <c r="B24" s="129">
        <f>berekening2025!H28</f>
        <v>20000</v>
      </c>
      <c r="C24" s="129"/>
      <c r="F24" s="119" t="s">
        <v>228</v>
      </c>
    </row>
    <row r="25" spans="1:21" x14ac:dyDescent="0.25">
      <c r="A25" s="123" t="s">
        <v>253</v>
      </c>
      <c r="B25" s="129">
        <f>berekening2025!H31</f>
        <v>0</v>
      </c>
      <c r="C25" s="129"/>
      <c r="F25" s="119" t="s">
        <v>229</v>
      </c>
    </row>
    <row r="26" spans="1:21" x14ac:dyDescent="0.25">
      <c r="A26" s="123" t="s">
        <v>254</v>
      </c>
      <c r="B26" s="129">
        <f>berekening2025!H33</f>
        <v>17000</v>
      </c>
      <c r="C26" s="129"/>
      <c r="F26" s="119" t="s">
        <v>230</v>
      </c>
    </row>
    <row r="27" spans="1:21" x14ac:dyDescent="0.25">
      <c r="F27" s="119" t="s">
        <v>231</v>
      </c>
    </row>
    <row r="28" spans="1:21" x14ac:dyDescent="0.25">
      <c r="F28" s="119" t="s">
        <v>232</v>
      </c>
    </row>
    <row r="29" spans="1:21" x14ac:dyDescent="0.25">
      <c r="F29" s="119" t="s">
        <v>233</v>
      </c>
    </row>
    <row r="30" spans="1:21" x14ac:dyDescent="0.25">
      <c r="F30" s="119" t="s">
        <v>234</v>
      </c>
    </row>
    <row r="31" spans="1:21" x14ac:dyDescent="0.25">
      <c r="F31" s="119" t="s">
        <v>235</v>
      </c>
    </row>
    <row r="32" spans="1:21" x14ac:dyDescent="0.25">
      <c r="F32" s="119" t="s">
        <v>236</v>
      </c>
    </row>
    <row r="33" spans="6:6" x14ac:dyDescent="0.25">
      <c r="F33" s="119" t="s">
        <v>237</v>
      </c>
    </row>
    <row r="34" spans="6:6" x14ac:dyDescent="0.25">
      <c r="F34" s="119" t="s">
        <v>238</v>
      </c>
    </row>
    <row r="35" spans="6:6" x14ac:dyDescent="0.25">
      <c r="F35" s="119" t="s">
        <v>239</v>
      </c>
    </row>
  </sheetData>
  <sheetProtection algorithmName="SHA-512" hashValue="UzvC7OGMnrkP9QfdFELOoq7jQL+MTM86Za74sp6BuBSCo0BoWlhpaz96QkoblkU6rSw3mrLQ7is6FbhkBJjMnA==" saltValue="ydcwXXhAsI/Cw9WlFgXw1w==" spinCount="100000" sheet="1" selectLockedCells="1"/>
  <mergeCells count="21">
    <mergeCell ref="B1:C1"/>
    <mergeCell ref="B16:C16"/>
    <mergeCell ref="B17:C17"/>
    <mergeCell ref="B18:C18"/>
    <mergeCell ref="B19:C19"/>
    <mergeCell ref="B3:C3"/>
    <mergeCell ref="B10:C10"/>
    <mergeCell ref="B11:C11"/>
    <mergeCell ref="B12:C12"/>
    <mergeCell ref="B13:C13"/>
    <mergeCell ref="B14:C14"/>
    <mergeCell ref="B6:C6"/>
    <mergeCell ref="B8:C8"/>
    <mergeCell ref="B9:C9"/>
    <mergeCell ref="B24:C24"/>
    <mergeCell ref="B25:C25"/>
    <mergeCell ref="B26:C26"/>
    <mergeCell ref="B22:C22"/>
    <mergeCell ref="B15:C15"/>
    <mergeCell ref="B20:C20"/>
    <mergeCell ref="B21:C21"/>
  </mergeCells>
  <dataValidations count="2">
    <dataValidation type="list" allowBlank="1" showInputMessage="1" showErrorMessage="1" sqref="B3" xr:uid="{00000000-0002-0000-0000-000000000000}">
      <formula1>$D$3:$E$3</formula1>
    </dataValidation>
    <dataValidation type="list" allowBlank="1" showInputMessage="1" showErrorMessage="1" sqref="B8:C8" xr:uid="{CA26A327-8014-4FAF-B085-E2CD01E5AAA4}">
      <formula1>$F$24:$F$35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2BE76-DED0-4D63-9D2B-C03093D78288}">
  <dimension ref="B1:AT102"/>
  <sheetViews>
    <sheetView zoomScale="85" zoomScaleNormal="85" workbookViewId="0">
      <selection activeCell="C6" sqref="C6"/>
    </sheetView>
  </sheetViews>
  <sheetFormatPr defaultColWidth="9.140625" defaultRowHeight="15" x14ac:dyDescent="0.25"/>
  <cols>
    <col min="21" max="32" width="9.140625" style="38"/>
  </cols>
  <sheetData>
    <row r="1" spans="2:46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  <c r="AH1" t="s">
        <v>164</v>
      </c>
    </row>
    <row r="2" spans="2:46" x14ac:dyDescent="0.25">
      <c r="B2" s="61"/>
      <c r="D2" t="s">
        <v>217</v>
      </c>
      <c r="F2" s="74">
        <v>0</v>
      </c>
      <c r="G2" s="96">
        <v>1.5009999999999999</v>
      </c>
      <c r="H2" s="96">
        <v>2.0009999999999999</v>
      </c>
      <c r="I2" s="96">
        <v>2.5009999999999999</v>
      </c>
      <c r="J2" s="96">
        <v>3.0009999999999999</v>
      </c>
      <c r="K2" s="96">
        <v>3.5009999999999999</v>
      </c>
      <c r="L2" s="96">
        <v>4.0010000000000003</v>
      </c>
      <c r="M2" s="96">
        <v>4.5010000000000003</v>
      </c>
      <c r="N2" s="96">
        <v>5.0010000000000003</v>
      </c>
      <c r="O2" s="96">
        <v>5.5010000000000003</v>
      </c>
      <c r="P2" s="96">
        <v>6.0010000000000003</v>
      </c>
      <c r="Q2" s="96">
        <v>6.5010000000000003</v>
      </c>
    </row>
    <row r="3" spans="2:46" x14ac:dyDescent="0.25">
      <c r="B3" s="75"/>
      <c r="E3" t="s">
        <v>59</v>
      </c>
      <c r="F3" s="74">
        <v>2</v>
      </c>
      <c r="G3" s="74">
        <v>3</v>
      </c>
      <c r="H3" s="74">
        <v>4</v>
      </c>
      <c r="I3" s="74">
        <v>5</v>
      </c>
      <c r="J3" s="74">
        <v>6</v>
      </c>
      <c r="K3" s="74">
        <v>7</v>
      </c>
      <c r="L3" s="74">
        <v>8</v>
      </c>
      <c r="M3" s="74">
        <v>9</v>
      </c>
      <c r="N3" s="74">
        <v>10</v>
      </c>
      <c r="O3" s="74">
        <v>11</v>
      </c>
      <c r="P3" s="74">
        <v>12</v>
      </c>
      <c r="Q3" s="74">
        <v>13</v>
      </c>
      <c r="S3" t="s">
        <v>166</v>
      </c>
      <c r="T3" s="76">
        <v>100</v>
      </c>
    </row>
    <row r="4" spans="2:46" x14ac:dyDescent="0.25">
      <c r="D4">
        <v>1</v>
      </c>
      <c r="E4" s="77">
        <v>0</v>
      </c>
      <c r="F4" s="37">
        <v>13</v>
      </c>
      <c r="G4" s="37">
        <v>14.000000000000002</v>
      </c>
      <c r="H4" s="37">
        <v>15</v>
      </c>
      <c r="I4" s="37">
        <v>15.5</v>
      </c>
      <c r="J4" s="37">
        <v>16.5</v>
      </c>
      <c r="K4" s="37">
        <v>17</v>
      </c>
      <c r="L4" s="37">
        <v>17.5</v>
      </c>
      <c r="M4" s="37">
        <v>18</v>
      </c>
      <c r="N4" s="37">
        <v>18.5</v>
      </c>
      <c r="O4" s="37">
        <v>19</v>
      </c>
      <c r="P4" s="37">
        <v>19.5</v>
      </c>
      <c r="Q4" s="37">
        <v>20</v>
      </c>
      <c r="S4" t="str">
        <f>IF(E4&lt;&gt;T4,"x","")</f>
        <v>x</v>
      </c>
      <c r="T4" t="s">
        <v>167</v>
      </c>
      <c r="U4" s="38">
        <v>0.13</v>
      </c>
      <c r="V4" s="38">
        <v>0.14000000000000001</v>
      </c>
      <c r="W4" s="38">
        <v>0.15</v>
      </c>
      <c r="X4" s="38">
        <v>0.155</v>
      </c>
      <c r="Y4" s="38">
        <v>0.16500000000000001</v>
      </c>
      <c r="Z4" s="38">
        <v>0.17</v>
      </c>
      <c r="AA4" s="38">
        <v>0.17499999999999999</v>
      </c>
      <c r="AB4" s="38">
        <v>0.18</v>
      </c>
      <c r="AC4" s="38">
        <v>0.185</v>
      </c>
      <c r="AD4" s="38">
        <v>0.19</v>
      </c>
      <c r="AE4" s="38">
        <v>0.19500000000000001</v>
      </c>
      <c r="AF4" s="38">
        <v>0.2</v>
      </c>
      <c r="AH4" s="37">
        <f t="shared" ref="AH4:AS4" si="0">U4*$T$3</f>
        <v>13</v>
      </c>
      <c r="AI4" s="37">
        <f t="shared" si="0"/>
        <v>14.000000000000002</v>
      </c>
      <c r="AJ4" s="37">
        <f t="shared" si="0"/>
        <v>15</v>
      </c>
      <c r="AK4" s="37">
        <f t="shared" si="0"/>
        <v>15.5</v>
      </c>
      <c r="AL4" s="37">
        <f t="shared" si="0"/>
        <v>16.5</v>
      </c>
      <c r="AM4" s="37">
        <f t="shared" si="0"/>
        <v>17</v>
      </c>
      <c r="AN4" s="37">
        <f t="shared" si="0"/>
        <v>17.5</v>
      </c>
      <c r="AO4" s="37">
        <f t="shared" si="0"/>
        <v>18</v>
      </c>
      <c r="AP4" s="37">
        <f t="shared" si="0"/>
        <v>18.5</v>
      </c>
      <c r="AQ4" s="37">
        <f t="shared" si="0"/>
        <v>19</v>
      </c>
      <c r="AR4" s="37">
        <f t="shared" si="0"/>
        <v>19.5</v>
      </c>
      <c r="AS4" s="37">
        <f t="shared" si="0"/>
        <v>20</v>
      </c>
      <c r="AT4" s="37"/>
    </row>
    <row r="5" spans="2:46" x14ac:dyDescent="0.25">
      <c r="D5">
        <v>2</v>
      </c>
      <c r="E5">
        <v>28000</v>
      </c>
      <c r="F5" s="37">
        <v>13</v>
      </c>
      <c r="G5" s="37">
        <v>14.000000000000002</v>
      </c>
      <c r="H5" s="37">
        <v>15</v>
      </c>
      <c r="I5" s="37">
        <v>15.5</v>
      </c>
      <c r="J5" s="37">
        <v>16.5</v>
      </c>
      <c r="K5" s="37">
        <v>17</v>
      </c>
      <c r="L5" s="37">
        <v>17.5</v>
      </c>
      <c r="M5" s="37">
        <v>18</v>
      </c>
      <c r="N5" s="37">
        <v>18.5</v>
      </c>
      <c r="O5" s="37">
        <v>19</v>
      </c>
      <c r="P5" s="37">
        <v>19.5</v>
      </c>
      <c r="Q5" s="37">
        <v>20</v>
      </c>
      <c r="S5" t="str">
        <f>IF(E5&lt;&gt;T5,"x","")</f>
        <v/>
      </c>
      <c r="T5">
        <v>28000</v>
      </c>
      <c r="U5" s="38">
        <v>0.13</v>
      </c>
      <c r="V5" s="38">
        <v>0.14000000000000001</v>
      </c>
      <c r="W5" s="38">
        <v>0.15</v>
      </c>
      <c r="X5" s="38">
        <v>0.155</v>
      </c>
      <c r="Y5" s="38">
        <v>0.16500000000000001</v>
      </c>
      <c r="Z5" s="38">
        <v>0.17</v>
      </c>
      <c r="AA5" s="38">
        <v>0.17499999999999999</v>
      </c>
      <c r="AB5" s="38">
        <v>0.18</v>
      </c>
      <c r="AC5" s="38">
        <v>0.185</v>
      </c>
      <c r="AD5" s="38">
        <v>0.19</v>
      </c>
      <c r="AE5" s="38">
        <v>0.19500000000000001</v>
      </c>
      <c r="AF5" s="38">
        <v>0.2</v>
      </c>
      <c r="AH5" s="37">
        <f t="shared" ref="AH5:AS26" si="1">U5*$T$3</f>
        <v>13</v>
      </c>
      <c r="AI5" s="37">
        <f t="shared" si="1"/>
        <v>14.000000000000002</v>
      </c>
      <c r="AJ5" s="37">
        <f t="shared" si="1"/>
        <v>15</v>
      </c>
      <c r="AK5" s="37">
        <f t="shared" si="1"/>
        <v>15.5</v>
      </c>
      <c r="AL5" s="37">
        <f t="shared" si="1"/>
        <v>16.5</v>
      </c>
      <c r="AM5" s="37">
        <f t="shared" si="1"/>
        <v>17</v>
      </c>
      <c r="AN5" s="37">
        <f t="shared" si="1"/>
        <v>17.5</v>
      </c>
      <c r="AO5" s="37">
        <f t="shared" si="1"/>
        <v>18</v>
      </c>
      <c r="AP5" s="37">
        <f t="shared" si="1"/>
        <v>18.5</v>
      </c>
      <c r="AQ5" s="37">
        <f t="shared" si="1"/>
        <v>19</v>
      </c>
      <c r="AR5" s="37">
        <f t="shared" si="1"/>
        <v>19.5</v>
      </c>
      <c r="AS5" s="37">
        <f t="shared" si="1"/>
        <v>20</v>
      </c>
    </row>
    <row r="6" spans="2:46" x14ac:dyDescent="0.25">
      <c r="D6">
        <v>3</v>
      </c>
      <c r="E6">
        <v>29000</v>
      </c>
      <c r="F6" s="37">
        <v>13.5</v>
      </c>
      <c r="G6" s="37">
        <v>14.499999999999998</v>
      </c>
      <c r="H6" s="37">
        <v>15.5</v>
      </c>
      <c r="I6" s="37">
        <v>16.5</v>
      </c>
      <c r="J6" s="37">
        <v>17.5</v>
      </c>
      <c r="K6" s="37">
        <v>18.5</v>
      </c>
      <c r="L6" s="37">
        <v>19</v>
      </c>
      <c r="M6" s="37">
        <v>19.5</v>
      </c>
      <c r="N6" s="37">
        <v>20</v>
      </c>
      <c r="O6" s="37">
        <v>21</v>
      </c>
      <c r="P6" s="37">
        <v>21.5</v>
      </c>
      <c r="Q6" s="37">
        <v>22</v>
      </c>
      <c r="S6" t="str">
        <f t="shared" ref="S6:S69" si="2">IF(E6&lt;&gt;T6,"x","")</f>
        <v/>
      </c>
      <c r="T6">
        <v>29000</v>
      </c>
      <c r="U6" s="38">
        <v>0.13500000000000001</v>
      </c>
      <c r="V6" s="38">
        <v>0.14499999999999999</v>
      </c>
      <c r="W6" s="38">
        <v>0.155</v>
      </c>
      <c r="X6" s="38">
        <v>0.16500000000000001</v>
      </c>
      <c r="Y6" s="38">
        <v>0.17499999999999999</v>
      </c>
      <c r="Z6" s="38">
        <v>0.185</v>
      </c>
      <c r="AA6" s="38">
        <v>0.19</v>
      </c>
      <c r="AB6" s="38">
        <v>0.19500000000000001</v>
      </c>
      <c r="AC6" s="38">
        <v>0.2</v>
      </c>
      <c r="AD6" s="38">
        <v>0.21</v>
      </c>
      <c r="AE6" s="38">
        <v>0.215</v>
      </c>
      <c r="AF6" s="38">
        <v>0.22</v>
      </c>
      <c r="AH6" s="37">
        <f t="shared" si="1"/>
        <v>13.5</v>
      </c>
      <c r="AI6" s="37">
        <f t="shared" si="1"/>
        <v>14.499999999999998</v>
      </c>
      <c r="AJ6" s="37">
        <f t="shared" si="1"/>
        <v>15.5</v>
      </c>
      <c r="AK6" s="37">
        <f t="shared" si="1"/>
        <v>16.5</v>
      </c>
      <c r="AL6" s="37">
        <f t="shared" si="1"/>
        <v>17.5</v>
      </c>
      <c r="AM6" s="37">
        <f t="shared" si="1"/>
        <v>18.5</v>
      </c>
      <c r="AN6" s="37">
        <f t="shared" si="1"/>
        <v>19</v>
      </c>
      <c r="AO6" s="37">
        <f t="shared" si="1"/>
        <v>19.5</v>
      </c>
      <c r="AP6" s="37">
        <f t="shared" si="1"/>
        <v>20</v>
      </c>
      <c r="AQ6" s="37">
        <f t="shared" si="1"/>
        <v>21</v>
      </c>
      <c r="AR6" s="37">
        <f t="shared" si="1"/>
        <v>21.5</v>
      </c>
      <c r="AS6" s="37">
        <f t="shared" si="1"/>
        <v>22</v>
      </c>
    </row>
    <row r="7" spans="2:46" x14ac:dyDescent="0.25">
      <c r="D7">
        <v>4</v>
      </c>
      <c r="E7">
        <v>30000</v>
      </c>
      <c r="F7" s="37">
        <v>14.499999999999998</v>
      </c>
      <c r="G7" s="37">
        <v>15.5</v>
      </c>
      <c r="H7" s="37">
        <v>16.5</v>
      </c>
      <c r="I7" s="37">
        <v>17.5</v>
      </c>
      <c r="J7" s="37">
        <v>18.5</v>
      </c>
      <c r="K7" s="37">
        <v>19.5</v>
      </c>
      <c r="L7" s="37">
        <v>20.5</v>
      </c>
      <c r="M7" s="37">
        <v>21</v>
      </c>
      <c r="N7" s="37">
        <v>21.5</v>
      </c>
      <c r="O7" s="37">
        <v>22</v>
      </c>
      <c r="P7" s="37">
        <v>23</v>
      </c>
      <c r="Q7" s="37">
        <v>23.5</v>
      </c>
      <c r="S7" t="str">
        <f t="shared" si="2"/>
        <v/>
      </c>
      <c r="T7">
        <v>30000</v>
      </c>
      <c r="U7" s="38">
        <v>0.14499999999999999</v>
      </c>
      <c r="V7" s="38">
        <v>0.155</v>
      </c>
      <c r="W7" s="38">
        <v>0.16500000000000001</v>
      </c>
      <c r="X7" s="38">
        <v>0.17499999999999999</v>
      </c>
      <c r="Y7" s="38">
        <v>0.185</v>
      </c>
      <c r="Z7" s="38">
        <v>0.19500000000000001</v>
      </c>
      <c r="AA7" s="38">
        <v>0.20499999999999999</v>
      </c>
      <c r="AB7" s="38">
        <v>0.21</v>
      </c>
      <c r="AC7" s="38">
        <v>0.215</v>
      </c>
      <c r="AD7" s="38">
        <v>0.22</v>
      </c>
      <c r="AE7" s="38">
        <v>0.23</v>
      </c>
      <c r="AF7" s="38">
        <v>0.23499999999999999</v>
      </c>
      <c r="AH7" s="37">
        <f t="shared" si="1"/>
        <v>14.499999999999998</v>
      </c>
      <c r="AI7" s="37">
        <f t="shared" si="1"/>
        <v>15.5</v>
      </c>
      <c r="AJ7" s="37">
        <f t="shared" si="1"/>
        <v>16.5</v>
      </c>
      <c r="AK7" s="37">
        <f t="shared" si="1"/>
        <v>17.5</v>
      </c>
      <c r="AL7" s="37">
        <f t="shared" si="1"/>
        <v>18.5</v>
      </c>
      <c r="AM7" s="37">
        <f t="shared" si="1"/>
        <v>19.5</v>
      </c>
      <c r="AN7" s="37">
        <f t="shared" si="1"/>
        <v>20.5</v>
      </c>
      <c r="AO7" s="37">
        <f t="shared" si="1"/>
        <v>21</v>
      </c>
      <c r="AP7" s="37">
        <f t="shared" si="1"/>
        <v>21.5</v>
      </c>
      <c r="AQ7" s="37">
        <f t="shared" si="1"/>
        <v>22</v>
      </c>
      <c r="AR7" s="37">
        <f t="shared" si="1"/>
        <v>23</v>
      </c>
      <c r="AS7" s="37">
        <f t="shared" si="1"/>
        <v>23.5</v>
      </c>
    </row>
    <row r="8" spans="2:46" x14ac:dyDescent="0.25">
      <c r="D8">
        <v>5</v>
      </c>
      <c r="E8">
        <v>31000</v>
      </c>
      <c r="F8" s="37">
        <v>15</v>
      </c>
      <c r="G8" s="37">
        <v>16.5</v>
      </c>
      <c r="H8" s="37">
        <v>17.5</v>
      </c>
      <c r="I8" s="37">
        <v>18.5</v>
      </c>
      <c r="J8" s="37">
        <v>19.5</v>
      </c>
      <c r="K8" s="37">
        <v>20.5</v>
      </c>
      <c r="L8" s="37">
        <v>21.5</v>
      </c>
      <c r="M8" s="37">
        <v>22</v>
      </c>
      <c r="N8" s="37">
        <v>22.5</v>
      </c>
      <c r="O8" s="37">
        <v>23</v>
      </c>
      <c r="P8" s="37">
        <v>23.5</v>
      </c>
      <c r="Q8" s="37">
        <v>24</v>
      </c>
      <c r="S8" t="str">
        <f t="shared" si="2"/>
        <v/>
      </c>
      <c r="T8">
        <v>31000</v>
      </c>
      <c r="U8" s="38">
        <v>0.15</v>
      </c>
      <c r="V8" s="38">
        <v>0.16500000000000001</v>
      </c>
      <c r="W8" s="38">
        <v>0.17499999999999999</v>
      </c>
      <c r="X8" s="38">
        <v>0.185</v>
      </c>
      <c r="Y8" s="38">
        <v>0.19500000000000001</v>
      </c>
      <c r="Z8" s="38">
        <v>0.20499999999999999</v>
      </c>
      <c r="AA8" s="38">
        <v>0.215</v>
      </c>
      <c r="AB8" s="38">
        <v>0.22</v>
      </c>
      <c r="AC8" s="38">
        <v>0.22500000000000001</v>
      </c>
      <c r="AD8" s="38">
        <v>0.23</v>
      </c>
      <c r="AE8" s="38">
        <v>0.23499999999999999</v>
      </c>
      <c r="AF8" s="38">
        <v>0.24</v>
      </c>
      <c r="AH8" s="37">
        <f t="shared" si="1"/>
        <v>15</v>
      </c>
      <c r="AI8" s="37">
        <f t="shared" si="1"/>
        <v>16.5</v>
      </c>
      <c r="AJ8" s="37">
        <f t="shared" si="1"/>
        <v>17.5</v>
      </c>
      <c r="AK8" s="37">
        <f t="shared" si="1"/>
        <v>18.5</v>
      </c>
      <c r="AL8" s="37">
        <f t="shared" si="1"/>
        <v>19.5</v>
      </c>
      <c r="AM8" s="37">
        <f t="shared" si="1"/>
        <v>20.5</v>
      </c>
      <c r="AN8" s="37">
        <f t="shared" si="1"/>
        <v>21.5</v>
      </c>
      <c r="AO8" s="37">
        <f t="shared" si="1"/>
        <v>22</v>
      </c>
      <c r="AP8" s="37">
        <f t="shared" si="1"/>
        <v>22.5</v>
      </c>
      <c r="AQ8" s="37">
        <f t="shared" si="1"/>
        <v>23</v>
      </c>
      <c r="AR8" s="37">
        <f t="shared" si="1"/>
        <v>23.5</v>
      </c>
      <c r="AS8" s="37">
        <f t="shared" si="1"/>
        <v>24</v>
      </c>
    </row>
    <row r="9" spans="2:46" x14ac:dyDescent="0.25">
      <c r="D9">
        <v>6</v>
      </c>
      <c r="E9">
        <v>32000</v>
      </c>
      <c r="F9" s="37">
        <v>15.5</v>
      </c>
      <c r="G9" s="37">
        <v>17</v>
      </c>
      <c r="H9" s="37">
        <v>18</v>
      </c>
      <c r="I9" s="37">
        <v>19</v>
      </c>
      <c r="J9" s="37">
        <v>20</v>
      </c>
      <c r="K9" s="37">
        <v>21</v>
      </c>
      <c r="L9" s="37">
        <v>22</v>
      </c>
      <c r="M9" s="37">
        <v>22.5</v>
      </c>
      <c r="N9" s="37">
        <v>23</v>
      </c>
      <c r="O9" s="37">
        <v>23.5</v>
      </c>
      <c r="P9" s="37">
        <v>24</v>
      </c>
      <c r="Q9" s="37">
        <v>24.5</v>
      </c>
      <c r="S9" t="str">
        <f t="shared" si="2"/>
        <v/>
      </c>
      <c r="T9">
        <v>32000</v>
      </c>
      <c r="U9" s="38">
        <v>0.155</v>
      </c>
      <c r="V9" s="38">
        <v>0.17</v>
      </c>
      <c r="W9" s="38">
        <v>0.18</v>
      </c>
      <c r="X9" s="38">
        <v>0.19</v>
      </c>
      <c r="Y9" s="38">
        <v>0.2</v>
      </c>
      <c r="Z9" s="38">
        <v>0.21</v>
      </c>
      <c r="AA9" s="38">
        <v>0.22</v>
      </c>
      <c r="AB9" s="38">
        <v>0.22500000000000001</v>
      </c>
      <c r="AC9" s="38">
        <v>0.23</v>
      </c>
      <c r="AD9" s="38">
        <v>0.23499999999999999</v>
      </c>
      <c r="AE9" s="38">
        <v>0.24</v>
      </c>
      <c r="AF9" s="38">
        <v>0.245</v>
      </c>
      <c r="AH9" s="37">
        <f t="shared" si="1"/>
        <v>15.5</v>
      </c>
      <c r="AI9" s="37">
        <f t="shared" si="1"/>
        <v>17</v>
      </c>
      <c r="AJ9" s="37">
        <f t="shared" si="1"/>
        <v>18</v>
      </c>
      <c r="AK9" s="37">
        <f t="shared" si="1"/>
        <v>19</v>
      </c>
      <c r="AL9" s="37">
        <f t="shared" si="1"/>
        <v>20</v>
      </c>
      <c r="AM9" s="37">
        <f t="shared" si="1"/>
        <v>21</v>
      </c>
      <c r="AN9" s="37">
        <f t="shared" si="1"/>
        <v>22</v>
      </c>
      <c r="AO9" s="37">
        <f t="shared" si="1"/>
        <v>22.5</v>
      </c>
      <c r="AP9" s="37">
        <f t="shared" si="1"/>
        <v>23</v>
      </c>
      <c r="AQ9" s="37">
        <f t="shared" si="1"/>
        <v>23.5</v>
      </c>
      <c r="AR9" s="37">
        <f t="shared" si="1"/>
        <v>24</v>
      </c>
      <c r="AS9" s="37">
        <f t="shared" si="1"/>
        <v>24.5</v>
      </c>
    </row>
    <row r="10" spans="2:46" x14ac:dyDescent="0.25">
      <c r="D10">
        <v>7</v>
      </c>
      <c r="E10">
        <v>33000</v>
      </c>
      <c r="F10" s="37">
        <v>16.5</v>
      </c>
      <c r="G10" s="37">
        <v>17.5</v>
      </c>
      <c r="H10" s="37">
        <v>18.5</v>
      </c>
      <c r="I10" s="37">
        <v>19.5</v>
      </c>
      <c r="J10" s="37">
        <v>20.5</v>
      </c>
      <c r="K10" s="37">
        <v>21.5</v>
      </c>
      <c r="L10" s="37">
        <v>22.5</v>
      </c>
      <c r="M10" s="37">
        <v>23</v>
      </c>
      <c r="N10" s="37">
        <v>23.5</v>
      </c>
      <c r="O10" s="37">
        <v>24.5</v>
      </c>
      <c r="P10" s="37">
        <v>25</v>
      </c>
      <c r="Q10" s="37">
        <v>25.5</v>
      </c>
      <c r="S10" t="str">
        <f t="shared" si="2"/>
        <v/>
      </c>
      <c r="T10">
        <v>33000</v>
      </c>
      <c r="U10" s="38">
        <v>0.16500000000000001</v>
      </c>
      <c r="V10" s="38">
        <v>0.17499999999999999</v>
      </c>
      <c r="W10" s="38">
        <v>0.185</v>
      </c>
      <c r="X10" s="38">
        <v>0.19500000000000001</v>
      </c>
      <c r="Y10" s="38">
        <v>0.20499999999999999</v>
      </c>
      <c r="Z10" s="38">
        <v>0.215</v>
      </c>
      <c r="AA10" s="38">
        <v>0.22500000000000001</v>
      </c>
      <c r="AB10" s="38">
        <v>0.23</v>
      </c>
      <c r="AC10" s="38">
        <v>0.23499999999999999</v>
      </c>
      <c r="AD10" s="38">
        <v>0.245</v>
      </c>
      <c r="AE10" s="38">
        <v>0.25</v>
      </c>
      <c r="AF10" s="38">
        <v>0.255</v>
      </c>
      <c r="AH10" s="37">
        <f t="shared" si="1"/>
        <v>16.5</v>
      </c>
      <c r="AI10" s="37">
        <f t="shared" si="1"/>
        <v>17.5</v>
      </c>
      <c r="AJ10" s="37">
        <f t="shared" si="1"/>
        <v>18.5</v>
      </c>
      <c r="AK10" s="37">
        <f t="shared" si="1"/>
        <v>19.5</v>
      </c>
      <c r="AL10" s="37">
        <f t="shared" si="1"/>
        <v>20.5</v>
      </c>
      <c r="AM10" s="37">
        <f t="shared" si="1"/>
        <v>21.5</v>
      </c>
      <c r="AN10" s="37">
        <f t="shared" si="1"/>
        <v>22.5</v>
      </c>
      <c r="AO10" s="37">
        <f t="shared" si="1"/>
        <v>23</v>
      </c>
      <c r="AP10" s="37">
        <f t="shared" si="1"/>
        <v>23.5</v>
      </c>
      <c r="AQ10" s="37">
        <f t="shared" si="1"/>
        <v>24.5</v>
      </c>
      <c r="AR10" s="37">
        <f t="shared" si="1"/>
        <v>25</v>
      </c>
      <c r="AS10" s="37">
        <f t="shared" si="1"/>
        <v>25.5</v>
      </c>
    </row>
    <row r="11" spans="2:46" x14ac:dyDescent="0.25">
      <c r="D11">
        <v>8</v>
      </c>
      <c r="E11">
        <v>34000</v>
      </c>
      <c r="F11" s="37">
        <v>17</v>
      </c>
      <c r="G11" s="37">
        <v>18</v>
      </c>
      <c r="H11" s="37">
        <v>19</v>
      </c>
      <c r="I11" s="37">
        <v>20</v>
      </c>
      <c r="J11" s="37">
        <v>21</v>
      </c>
      <c r="K11" s="37">
        <v>22</v>
      </c>
      <c r="L11" s="37">
        <v>22.5</v>
      </c>
      <c r="M11" s="37">
        <v>23.5</v>
      </c>
      <c r="N11" s="37">
        <v>24</v>
      </c>
      <c r="O11" s="37">
        <v>25</v>
      </c>
      <c r="P11" s="37">
        <v>25.5</v>
      </c>
      <c r="Q11" s="37">
        <v>26</v>
      </c>
      <c r="S11" t="str">
        <f t="shared" si="2"/>
        <v/>
      </c>
      <c r="T11">
        <v>34000</v>
      </c>
      <c r="U11" s="38">
        <v>0.17</v>
      </c>
      <c r="V11" s="38">
        <v>0.18</v>
      </c>
      <c r="W11" s="38">
        <v>0.19</v>
      </c>
      <c r="X11" s="38">
        <v>0.2</v>
      </c>
      <c r="Y11" s="38">
        <v>0.21</v>
      </c>
      <c r="Z11" s="38">
        <v>0.22</v>
      </c>
      <c r="AA11" s="38">
        <v>0.22500000000000001</v>
      </c>
      <c r="AB11" s="38">
        <v>0.23499999999999999</v>
      </c>
      <c r="AC11" s="38">
        <v>0.24</v>
      </c>
      <c r="AD11" s="38">
        <v>0.25</v>
      </c>
      <c r="AE11" s="38">
        <v>0.255</v>
      </c>
      <c r="AF11" s="38">
        <v>0.26</v>
      </c>
      <c r="AH11" s="37">
        <f t="shared" si="1"/>
        <v>17</v>
      </c>
      <c r="AI11" s="37">
        <f t="shared" si="1"/>
        <v>18</v>
      </c>
      <c r="AJ11" s="37">
        <f t="shared" si="1"/>
        <v>19</v>
      </c>
      <c r="AK11" s="37">
        <f t="shared" si="1"/>
        <v>20</v>
      </c>
      <c r="AL11" s="37">
        <f t="shared" si="1"/>
        <v>21</v>
      </c>
      <c r="AM11" s="37">
        <f t="shared" si="1"/>
        <v>22</v>
      </c>
      <c r="AN11" s="37">
        <f t="shared" si="1"/>
        <v>22.5</v>
      </c>
      <c r="AO11" s="37">
        <f t="shared" si="1"/>
        <v>23.5</v>
      </c>
      <c r="AP11" s="37">
        <f t="shared" si="1"/>
        <v>24</v>
      </c>
      <c r="AQ11" s="37">
        <f t="shared" si="1"/>
        <v>25</v>
      </c>
      <c r="AR11" s="37">
        <f t="shared" si="1"/>
        <v>25.5</v>
      </c>
      <c r="AS11" s="37">
        <f t="shared" si="1"/>
        <v>26</v>
      </c>
    </row>
    <row r="12" spans="2:46" x14ac:dyDescent="0.25">
      <c r="D12">
        <v>9</v>
      </c>
      <c r="E12">
        <v>35000</v>
      </c>
      <c r="F12" s="37">
        <v>17.5</v>
      </c>
      <c r="G12" s="37">
        <v>18.5</v>
      </c>
      <c r="H12" s="37">
        <v>19.5</v>
      </c>
      <c r="I12" s="37">
        <v>20.5</v>
      </c>
      <c r="J12" s="37">
        <v>21</v>
      </c>
      <c r="K12" s="37">
        <v>22</v>
      </c>
      <c r="L12" s="37">
        <v>23</v>
      </c>
      <c r="M12" s="37">
        <v>23.5</v>
      </c>
      <c r="N12" s="37">
        <v>24.5</v>
      </c>
      <c r="O12" s="37">
        <v>25</v>
      </c>
      <c r="P12" s="37">
        <v>26</v>
      </c>
      <c r="Q12" s="37">
        <v>26.5</v>
      </c>
      <c r="S12" t="str">
        <f t="shared" si="2"/>
        <v/>
      </c>
      <c r="T12">
        <v>35000</v>
      </c>
      <c r="U12" s="38">
        <v>0.17499999999999999</v>
      </c>
      <c r="V12" s="38">
        <v>0.185</v>
      </c>
      <c r="W12" s="38">
        <v>0.19500000000000001</v>
      </c>
      <c r="X12" s="38">
        <v>0.20499999999999999</v>
      </c>
      <c r="Y12" s="38">
        <v>0.21</v>
      </c>
      <c r="Z12" s="38">
        <v>0.22</v>
      </c>
      <c r="AA12" s="38">
        <v>0.23</v>
      </c>
      <c r="AB12" s="38">
        <v>0.23499999999999999</v>
      </c>
      <c r="AC12" s="38">
        <v>0.245</v>
      </c>
      <c r="AD12" s="38">
        <v>0.25</v>
      </c>
      <c r="AE12" s="38">
        <v>0.26</v>
      </c>
      <c r="AF12" s="38">
        <v>0.26500000000000001</v>
      </c>
      <c r="AH12" s="37">
        <f t="shared" si="1"/>
        <v>17.5</v>
      </c>
      <c r="AI12" s="37">
        <f t="shared" si="1"/>
        <v>18.5</v>
      </c>
      <c r="AJ12" s="37">
        <f t="shared" si="1"/>
        <v>19.5</v>
      </c>
      <c r="AK12" s="37">
        <f t="shared" si="1"/>
        <v>20.5</v>
      </c>
      <c r="AL12" s="37">
        <f t="shared" si="1"/>
        <v>21</v>
      </c>
      <c r="AM12" s="37">
        <f t="shared" si="1"/>
        <v>22</v>
      </c>
      <c r="AN12" s="37">
        <f t="shared" si="1"/>
        <v>23</v>
      </c>
      <c r="AO12" s="37">
        <f t="shared" si="1"/>
        <v>23.5</v>
      </c>
      <c r="AP12" s="37">
        <f t="shared" si="1"/>
        <v>24.5</v>
      </c>
      <c r="AQ12" s="37">
        <f t="shared" si="1"/>
        <v>25</v>
      </c>
      <c r="AR12" s="37">
        <f t="shared" si="1"/>
        <v>26</v>
      </c>
      <c r="AS12" s="37">
        <f t="shared" si="1"/>
        <v>26.5</v>
      </c>
    </row>
    <row r="13" spans="2:46" x14ac:dyDescent="0.25">
      <c r="D13">
        <v>10</v>
      </c>
      <c r="E13">
        <v>36000</v>
      </c>
      <c r="F13" s="37">
        <v>17.5</v>
      </c>
      <c r="G13" s="37">
        <v>18.5</v>
      </c>
      <c r="H13" s="37">
        <v>19.5</v>
      </c>
      <c r="I13" s="37">
        <v>20.5</v>
      </c>
      <c r="J13" s="37">
        <v>21.5</v>
      </c>
      <c r="K13" s="37">
        <v>22.5</v>
      </c>
      <c r="L13" s="37">
        <v>23</v>
      </c>
      <c r="M13" s="37">
        <v>24</v>
      </c>
      <c r="N13" s="37">
        <v>25</v>
      </c>
      <c r="O13" s="37">
        <v>25.5</v>
      </c>
      <c r="P13" s="37">
        <v>26</v>
      </c>
      <c r="Q13" s="37">
        <v>27</v>
      </c>
      <c r="S13" t="str">
        <f t="shared" si="2"/>
        <v/>
      </c>
      <c r="T13">
        <v>36000</v>
      </c>
      <c r="U13" s="38">
        <v>0.17499999999999999</v>
      </c>
      <c r="V13" s="38">
        <v>0.185</v>
      </c>
      <c r="W13" s="38">
        <v>0.19500000000000001</v>
      </c>
      <c r="X13" s="38">
        <v>0.20499999999999999</v>
      </c>
      <c r="Y13" s="38">
        <v>0.215</v>
      </c>
      <c r="Z13" s="38">
        <v>0.22500000000000001</v>
      </c>
      <c r="AA13" s="38">
        <v>0.23</v>
      </c>
      <c r="AB13" s="38">
        <v>0.24</v>
      </c>
      <c r="AC13" s="38">
        <v>0.25</v>
      </c>
      <c r="AD13" s="38">
        <v>0.255</v>
      </c>
      <c r="AE13" s="38">
        <v>0.26</v>
      </c>
      <c r="AF13" s="38">
        <v>0.27</v>
      </c>
      <c r="AH13" s="37">
        <f t="shared" si="1"/>
        <v>17.5</v>
      </c>
      <c r="AI13" s="37">
        <f t="shared" si="1"/>
        <v>18.5</v>
      </c>
      <c r="AJ13" s="37">
        <f t="shared" si="1"/>
        <v>19.5</v>
      </c>
      <c r="AK13" s="37">
        <f t="shared" si="1"/>
        <v>20.5</v>
      </c>
      <c r="AL13" s="37">
        <f t="shared" si="1"/>
        <v>21.5</v>
      </c>
      <c r="AM13" s="37">
        <f t="shared" si="1"/>
        <v>22.5</v>
      </c>
      <c r="AN13" s="37">
        <f t="shared" si="1"/>
        <v>23</v>
      </c>
      <c r="AO13" s="37">
        <f t="shared" si="1"/>
        <v>24</v>
      </c>
      <c r="AP13" s="37">
        <f t="shared" si="1"/>
        <v>25</v>
      </c>
      <c r="AQ13" s="37">
        <f t="shared" si="1"/>
        <v>25.5</v>
      </c>
      <c r="AR13" s="37">
        <f t="shared" si="1"/>
        <v>26</v>
      </c>
      <c r="AS13" s="37">
        <f t="shared" si="1"/>
        <v>27</v>
      </c>
    </row>
    <row r="14" spans="2:46" x14ac:dyDescent="0.25">
      <c r="D14">
        <v>11</v>
      </c>
      <c r="E14">
        <v>37000</v>
      </c>
      <c r="F14" s="37">
        <v>18</v>
      </c>
      <c r="G14" s="37">
        <v>19</v>
      </c>
      <c r="H14" s="37">
        <v>20</v>
      </c>
      <c r="I14" s="37">
        <v>21</v>
      </c>
      <c r="J14" s="37">
        <v>22</v>
      </c>
      <c r="K14" s="37">
        <v>22.5</v>
      </c>
      <c r="L14" s="37">
        <v>23.5</v>
      </c>
      <c r="M14" s="37">
        <v>24.5</v>
      </c>
      <c r="N14" s="37">
        <v>25</v>
      </c>
      <c r="O14" s="37">
        <v>25.5</v>
      </c>
      <c r="P14" s="37">
        <v>26</v>
      </c>
      <c r="Q14" s="37">
        <v>27</v>
      </c>
      <c r="S14" t="str">
        <f t="shared" si="2"/>
        <v/>
      </c>
      <c r="T14">
        <v>37000</v>
      </c>
      <c r="U14" s="38">
        <v>0.18</v>
      </c>
      <c r="V14" s="38">
        <v>0.19</v>
      </c>
      <c r="W14" s="38">
        <v>0.2</v>
      </c>
      <c r="X14" s="38">
        <v>0.21</v>
      </c>
      <c r="Y14" s="38">
        <v>0.22</v>
      </c>
      <c r="Z14" s="38">
        <v>0.22500000000000001</v>
      </c>
      <c r="AA14" s="38">
        <v>0.23499999999999999</v>
      </c>
      <c r="AB14" s="38">
        <v>0.245</v>
      </c>
      <c r="AC14" s="38">
        <v>0.25</v>
      </c>
      <c r="AD14" s="38">
        <v>0.255</v>
      </c>
      <c r="AE14" s="38">
        <v>0.26</v>
      </c>
      <c r="AF14" s="38">
        <v>0.27</v>
      </c>
      <c r="AH14" s="37">
        <f t="shared" si="1"/>
        <v>18</v>
      </c>
      <c r="AI14" s="37">
        <f t="shared" si="1"/>
        <v>19</v>
      </c>
      <c r="AJ14" s="37">
        <f t="shared" si="1"/>
        <v>20</v>
      </c>
      <c r="AK14" s="37">
        <f t="shared" si="1"/>
        <v>21</v>
      </c>
      <c r="AL14" s="37">
        <f t="shared" si="1"/>
        <v>22</v>
      </c>
      <c r="AM14" s="37">
        <f t="shared" si="1"/>
        <v>22.5</v>
      </c>
      <c r="AN14" s="37">
        <f t="shared" si="1"/>
        <v>23.5</v>
      </c>
      <c r="AO14" s="37">
        <f t="shared" si="1"/>
        <v>24.5</v>
      </c>
      <c r="AP14" s="37">
        <f t="shared" si="1"/>
        <v>25</v>
      </c>
      <c r="AQ14" s="37">
        <f t="shared" si="1"/>
        <v>25.5</v>
      </c>
      <c r="AR14" s="37">
        <f t="shared" si="1"/>
        <v>26</v>
      </c>
      <c r="AS14" s="37">
        <f t="shared" si="1"/>
        <v>27</v>
      </c>
    </row>
    <row r="15" spans="2:46" x14ac:dyDescent="0.25">
      <c r="D15">
        <v>12</v>
      </c>
      <c r="E15">
        <v>38000</v>
      </c>
      <c r="F15" s="37">
        <v>18</v>
      </c>
      <c r="G15" s="37">
        <v>19</v>
      </c>
      <c r="H15" s="37">
        <v>20</v>
      </c>
      <c r="I15" s="37">
        <v>21</v>
      </c>
      <c r="J15" s="37">
        <v>22</v>
      </c>
      <c r="K15" s="37">
        <v>23</v>
      </c>
      <c r="L15" s="37">
        <v>24</v>
      </c>
      <c r="M15" s="37">
        <v>24.5</v>
      </c>
      <c r="N15" s="37">
        <v>25.5</v>
      </c>
      <c r="O15" s="37">
        <v>26</v>
      </c>
      <c r="P15" s="37">
        <v>26.5</v>
      </c>
      <c r="Q15" s="37">
        <v>27</v>
      </c>
      <c r="S15" t="str">
        <f t="shared" si="2"/>
        <v/>
      </c>
      <c r="T15">
        <v>38000</v>
      </c>
      <c r="U15" s="38">
        <v>0.18</v>
      </c>
      <c r="V15" s="38">
        <v>0.19</v>
      </c>
      <c r="W15" s="38">
        <v>0.2</v>
      </c>
      <c r="X15" s="38">
        <v>0.21</v>
      </c>
      <c r="Y15" s="38">
        <v>0.22</v>
      </c>
      <c r="Z15" s="38">
        <v>0.23</v>
      </c>
      <c r="AA15" s="38">
        <v>0.24</v>
      </c>
      <c r="AB15" s="38">
        <v>0.245</v>
      </c>
      <c r="AC15" s="38">
        <v>0.255</v>
      </c>
      <c r="AD15" s="38">
        <v>0.26</v>
      </c>
      <c r="AE15" s="38">
        <v>0.26500000000000001</v>
      </c>
      <c r="AF15" s="38">
        <v>0.27</v>
      </c>
      <c r="AH15" s="37">
        <f t="shared" si="1"/>
        <v>18</v>
      </c>
      <c r="AI15" s="37">
        <f t="shared" si="1"/>
        <v>19</v>
      </c>
      <c r="AJ15" s="37">
        <f t="shared" si="1"/>
        <v>20</v>
      </c>
      <c r="AK15" s="37">
        <f t="shared" si="1"/>
        <v>21</v>
      </c>
      <c r="AL15" s="37">
        <f t="shared" si="1"/>
        <v>22</v>
      </c>
      <c r="AM15" s="37">
        <f t="shared" si="1"/>
        <v>23</v>
      </c>
      <c r="AN15" s="37">
        <f t="shared" si="1"/>
        <v>24</v>
      </c>
      <c r="AO15" s="37">
        <f t="shared" si="1"/>
        <v>24.5</v>
      </c>
      <c r="AP15" s="37">
        <f t="shared" si="1"/>
        <v>25.5</v>
      </c>
      <c r="AQ15" s="37">
        <f t="shared" si="1"/>
        <v>26</v>
      </c>
      <c r="AR15" s="37">
        <f t="shared" si="1"/>
        <v>26.5</v>
      </c>
      <c r="AS15" s="37">
        <f t="shared" si="1"/>
        <v>27</v>
      </c>
    </row>
    <row r="16" spans="2:46" x14ac:dyDescent="0.25">
      <c r="D16">
        <v>13</v>
      </c>
      <c r="E16">
        <v>39000</v>
      </c>
      <c r="F16" s="37">
        <v>18</v>
      </c>
      <c r="G16" s="37">
        <v>19</v>
      </c>
      <c r="H16" s="37">
        <v>20</v>
      </c>
      <c r="I16" s="37">
        <v>21</v>
      </c>
      <c r="J16" s="37">
        <v>22</v>
      </c>
      <c r="K16" s="37">
        <v>23</v>
      </c>
      <c r="L16" s="37">
        <v>24</v>
      </c>
      <c r="M16" s="37">
        <v>25</v>
      </c>
      <c r="N16" s="37">
        <v>25.5</v>
      </c>
      <c r="O16" s="37">
        <v>26.5</v>
      </c>
      <c r="P16" s="37">
        <v>27</v>
      </c>
      <c r="Q16" s="37">
        <v>27.500000000000004</v>
      </c>
      <c r="S16" t="str">
        <f t="shared" si="2"/>
        <v/>
      </c>
      <c r="T16">
        <v>39000</v>
      </c>
      <c r="U16" s="38">
        <v>0.18</v>
      </c>
      <c r="V16" s="38">
        <v>0.19</v>
      </c>
      <c r="W16" s="38">
        <v>0.2</v>
      </c>
      <c r="X16" s="38">
        <v>0.21</v>
      </c>
      <c r="Y16" s="38">
        <v>0.22</v>
      </c>
      <c r="Z16" s="38">
        <v>0.23</v>
      </c>
      <c r="AA16" s="38">
        <v>0.24</v>
      </c>
      <c r="AB16" s="38">
        <v>0.25</v>
      </c>
      <c r="AC16" s="38">
        <v>0.255</v>
      </c>
      <c r="AD16" s="38">
        <v>0.26500000000000001</v>
      </c>
      <c r="AE16" s="38">
        <v>0.27</v>
      </c>
      <c r="AF16" s="38">
        <v>0.27500000000000002</v>
      </c>
      <c r="AH16" s="37">
        <f t="shared" si="1"/>
        <v>18</v>
      </c>
      <c r="AI16" s="37">
        <f t="shared" si="1"/>
        <v>19</v>
      </c>
      <c r="AJ16" s="37">
        <f t="shared" si="1"/>
        <v>20</v>
      </c>
      <c r="AK16" s="37">
        <f t="shared" si="1"/>
        <v>21</v>
      </c>
      <c r="AL16" s="37">
        <f t="shared" si="1"/>
        <v>22</v>
      </c>
      <c r="AM16" s="37">
        <f t="shared" si="1"/>
        <v>23</v>
      </c>
      <c r="AN16" s="37">
        <f t="shared" si="1"/>
        <v>24</v>
      </c>
      <c r="AO16" s="37">
        <f t="shared" si="1"/>
        <v>25</v>
      </c>
      <c r="AP16" s="37">
        <f t="shared" si="1"/>
        <v>25.5</v>
      </c>
      <c r="AQ16" s="37">
        <f t="shared" si="1"/>
        <v>26.5</v>
      </c>
      <c r="AR16" s="37">
        <f t="shared" si="1"/>
        <v>27</v>
      </c>
      <c r="AS16" s="37">
        <f t="shared" si="1"/>
        <v>27.500000000000004</v>
      </c>
    </row>
    <row r="17" spans="4:45" x14ac:dyDescent="0.25">
      <c r="D17">
        <v>14</v>
      </c>
      <c r="E17">
        <v>40000</v>
      </c>
      <c r="F17" s="37">
        <v>18</v>
      </c>
      <c r="G17" s="37">
        <v>19</v>
      </c>
      <c r="H17" s="37">
        <v>20</v>
      </c>
      <c r="I17" s="37">
        <v>21</v>
      </c>
      <c r="J17" s="37">
        <v>22</v>
      </c>
      <c r="K17" s="37">
        <v>23</v>
      </c>
      <c r="L17" s="37">
        <v>24</v>
      </c>
      <c r="M17" s="37">
        <v>25</v>
      </c>
      <c r="N17" s="37">
        <v>26</v>
      </c>
      <c r="O17" s="37">
        <v>26.5</v>
      </c>
      <c r="P17" s="37">
        <v>27.500000000000004</v>
      </c>
      <c r="Q17" s="37">
        <v>28.000000000000004</v>
      </c>
      <c r="S17" t="str">
        <f t="shared" si="2"/>
        <v/>
      </c>
      <c r="T17">
        <v>40000</v>
      </c>
      <c r="U17" s="38">
        <v>0.18</v>
      </c>
      <c r="V17" s="38">
        <v>0.19</v>
      </c>
      <c r="W17" s="38">
        <v>0.2</v>
      </c>
      <c r="X17" s="38">
        <v>0.21</v>
      </c>
      <c r="Y17" s="38">
        <v>0.22</v>
      </c>
      <c r="Z17" s="38">
        <v>0.23</v>
      </c>
      <c r="AA17" s="38">
        <v>0.24</v>
      </c>
      <c r="AB17" s="38">
        <v>0.25</v>
      </c>
      <c r="AC17" s="38">
        <v>0.26</v>
      </c>
      <c r="AD17" s="38">
        <v>0.26500000000000001</v>
      </c>
      <c r="AE17" s="38">
        <v>0.27500000000000002</v>
      </c>
      <c r="AF17" s="38">
        <v>0.28000000000000003</v>
      </c>
      <c r="AH17" s="37">
        <f t="shared" si="1"/>
        <v>18</v>
      </c>
      <c r="AI17" s="37">
        <f t="shared" si="1"/>
        <v>19</v>
      </c>
      <c r="AJ17" s="37">
        <f t="shared" si="1"/>
        <v>20</v>
      </c>
      <c r="AK17" s="37">
        <f t="shared" si="1"/>
        <v>21</v>
      </c>
      <c r="AL17" s="37">
        <f t="shared" si="1"/>
        <v>22</v>
      </c>
      <c r="AM17" s="37">
        <f t="shared" si="1"/>
        <v>23</v>
      </c>
      <c r="AN17" s="37">
        <f t="shared" si="1"/>
        <v>24</v>
      </c>
      <c r="AO17" s="37">
        <f t="shared" si="1"/>
        <v>25</v>
      </c>
      <c r="AP17" s="37">
        <f t="shared" si="1"/>
        <v>26</v>
      </c>
      <c r="AQ17" s="37">
        <f t="shared" si="1"/>
        <v>26.5</v>
      </c>
      <c r="AR17" s="37">
        <f t="shared" si="1"/>
        <v>27.500000000000004</v>
      </c>
      <c r="AS17" s="37">
        <f t="shared" si="1"/>
        <v>28.000000000000004</v>
      </c>
    </row>
    <row r="18" spans="4:45" x14ac:dyDescent="0.25">
      <c r="D18">
        <v>15</v>
      </c>
      <c r="E18">
        <v>41000</v>
      </c>
      <c r="F18" s="37">
        <v>18</v>
      </c>
      <c r="G18" s="37">
        <v>19</v>
      </c>
      <c r="H18" s="37">
        <v>20</v>
      </c>
      <c r="I18" s="37">
        <v>21</v>
      </c>
      <c r="J18" s="37">
        <v>22</v>
      </c>
      <c r="K18" s="37">
        <v>23</v>
      </c>
      <c r="L18" s="37">
        <v>24</v>
      </c>
      <c r="M18" s="37">
        <v>25</v>
      </c>
      <c r="N18" s="37">
        <v>26</v>
      </c>
      <c r="O18" s="37">
        <v>26.5</v>
      </c>
      <c r="P18" s="37">
        <v>27.500000000000004</v>
      </c>
      <c r="Q18" s="37">
        <v>28.000000000000004</v>
      </c>
      <c r="S18" t="str">
        <f t="shared" si="2"/>
        <v/>
      </c>
      <c r="T18">
        <v>41000</v>
      </c>
      <c r="U18" s="38">
        <v>0.18</v>
      </c>
      <c r="V18" s="38">
        <v>0.19</v>
      </c>
      <c r="W18" s="38">
        <v>0.2</v>
      </c>
      <c r="X18" s="38">
        <v>0.21</v>
      </c>
      <c r="Y18" s="38">
        <v>0.22</v>
      </c>
      <c r="Z18" s="38">
        <v>0.23</v>
      </c>
      <c r="AA18" s="38">
        <v>0.24</v>
      </c>
      <c r="AB18" s="38">
        <v>0.25</v>
      </c>
      <c r="AC18" s="38">
        <v>0.26</v>
      </c>
      <c r="AD18" s="38">
        <v>0.26500000000000001</v>
      </c>
      <c r="AE18" s="38">
        <v>0.27500000000000002</v>
      </c>
      <c r="AF18" s="38">
        <v>0.28000000000000003</v>
      </c>
      <c r="AH18" s="37">
        <f t="shared" si="1"/>
        <v>18</v>
      </c>
      <c r="AI18" s="37">
        <f t="shared" si="1"/>
        <v>19</v>
      </c>
      <c r="AJ18" s="37">
        <f t="shared" si="1"/>
        <v>20</v>
      </c>
      <c r="AK18" s="37">
        <f t="shared" si="1"/>
        <v>21</v>
      </c>
      <c r="AL18" s="37">
        <f t="shared" si="1"/>
        <v>22</v>
      </c>
      <c r="AM18" s="37">
        <f t="shared" si="1"/>
        <v>23</v>
      </c>
      <c r="AN18" s="37">
        <f t="shared" si="1"/>
        <v>24</v>
      </c>
      <c r="AO18" s="37">
        <f t="shared" si="1"/>
        <v>25</v>
      </c>
      <c r="AP18" s="37">
        <f t="shared" si="1"/>
        <v>26</v>
      </c>
      <c r="AQ18" s="37">
        <f t="shared" si="1"/>
        <v>26.5</v>
      </c>
      <c r="AR18" s="37">
        <f t="shared" si="1"/>
        <v>27.500000000000004</v>
      </c>
      <c r="AS18" s="37">
        <f t="shared" si="1"/>
        <v>28.000000000000004</v>
      </c>
    </row>
    <row r="19" spans="4:45" x14ac:dyDescent="0.25">
      <c r="D19">
        <v>16</v>
      </c>
      <c r="E19">
        <v>42000</v>
      </c>
      <c r="F19" s="37">
        <v>18</v>
      </c>
      <c r="G19" s="37">
        <v>19</v>
      </c>
      <c r="H19" s="37">
        <v>20</v>
      </c>
      <c r="I19" s="37">
        <v>21</v>
      </c>
      <c r="J19" s="37">
        <v>22</v>
      </c>
      <c r="K19" s="37">
        <v>23</v>
      </c>
      <c r="L19" s="37">
        <v>24</v>
      </c>
      <c r="M19" s="37">
        <v>25</v>
      </c>
      <c r="N19" s="37">
        <v>26</v>
      </c>
      <c r="O19" s="37">
        <v>27</v>
      </c>
      <c r="P19" s="37">
        <v>27.500000000000004</v>
      </c>
      <c r="Q19" s="37">
        <v>28.000000000000004</v>
      </c>
      <c r="S19" t="str">
        <f t="shared" si="2"/>
        <v/>
      </c>
      <c r="T19">
        <v>42000</v>
      </c>
      <c r="U19" s="38">
        <v>0.18</v>
      </c>
      <c r="V19" s="38">
        <v>0.19</v>
      </c>
      <c r="W19" s="38">
        <v>0.2</v>
      </c>
      <c r="X19" s="38">
        <v>0.21</v>
      </c>
      <c r="Y19" s="38">
        <v>0.22</v>
      </c>
      <c r="Z19" s="38">
        <v>0.23</v>
      </c>
      <c r="AA19" s="38">
        <v>0.24</v>
      </c>
      <c r="AB19" s="38">
        <v>0.25</v>
      </c>
      <c r="AC19" s="38">
        <v>0.26</v>
      </c>
      <c r="AD19" s="38">
        <v>0.27</v>
      </c>
      <c r="AE19" s="38">
        <v>0.27500000000000002</v>
      </c>
      <c r="AF19" s="38">
        <v>0.28000000000000003</v>
      </c>
      <c r="AH19" s="37">
        <f t="shared" si="1"/>
        <v>18</v>
      </c>
      <c r="AI19" s="37">
        <f t="shared" si="1"/>
        <v>19</v>
      </c>
      <c r="AJ19" s="37">
        <f t="shared" si="1"/>
        <v>20</v>
      </c>
      <c r="AK19" s="37">
        <f t="shared" si="1"/>
        <v>21</v>
      </c>
      <c r="AL19" s="37">
        <f t="shared" si="1"/>
        <v>22</v>
      </c>
      <c r="AM19" s="37">
        <f t="shared" si="1"/>
        <v>23</v>
      </c>
      <c r="AN19" s="37">
        <f t="shared" si="1"/>
        <v>24</v>
      </c>
      <c r="AO19" s="37">
        <f t="shared" si="1"/>
        <v>25</v>
      </c>
      <c r="AP19" s="37">
        <f t="shared" si="1"/>
        <v>26</v>
      </c>
      <c r="AQ19" s="37">
        <f t="shared" si="1"/>
        <v>27</v>
      </c>
      <c r="AR19" s="37">
        <f t="shared" si="1"/>
        <v>27.500000000000004</v>
      </c>
      <c r="AS19" s="37">
        <f t="shared" si="1"/>
        <v>28.000000000000004</v>
      </c>
    </row>
    <row r="20" spans="4:45" x14ac:dyDescent="0.25">
      <c r="D20">
        <v>17</v>
      </c>
      <c r="E20">
        <v>43000</v>
      </c>
      <c r="F20" s="37">
        <v>18</v>
      </c>
      <c r="G20" s="37">
        <v>19</v>
      </c>
      <c r="H20" s="37">
        <v>20</v>
      </c>
      <c r="I20" s="37">
        <v>21</v>
      </c>
      <c r="J20" s="37">
        <v>22</v>
      </c>
      <c r="K20" s="37">
        <v>23</v>
      </c>
      <c r="L20" s="37">
        <v>24</v>
      </c>
      <c r="M20" s="37">
        <v>25</v>
      </c>
      <c r="N20" s="37">
        <v>26</v>
      </c>
      <c r="O20" s="37">
        <v>27</v>
      </c>
      <c r="P20" s="37">
        <v>27.500000000000004</v>
      </c>
      <c r="Q20" s="37">
        <v>28.000000000000004</v>
      </c>
      <c r="S20" t="str">
        <f t="shared" si="2"/>
        <v/>
      </c>
      <c r="T20">
        <v>43000</v>
      </c>
      <c r="U20" s="38">
        <v>0.18</v>
      </c>
      <c r="V20" s="38">
        <v>0.19</v>
      </c>
      <c r="W20" s="38">
        <v>0.2</v>
      </c>
      <c r="X20" s="38">
        <v>0.21</v>
      </c>
      <c r="Y20" s="38">
        <v>0.22</v>
      </c>
      <c r="Z20" s="38">
        <v>0.23</v>
      </c>
      <c r="AA20" s="38">
        <v>0.24</v>
      </c>
      <c r="AB20" s="38">
        <v>0.25</v>
      </c>
      <c r="AC20" s="38">
        <v>0.26</v>
      </c>
      <c r="AD20" s="38">
        <v>0.27</v>
      </c>
      <c r="AE20" s="38">
        <v>0.27500000000000002</v>
      </c>
      <c r="AF20" s="38">
        <v>0.28000000000000003</v>
      </c>
      <c r="AH20" s="37">
        <f t="shared" si="1"/>
        <v>18</v>
      </c>
      <c r="AI20" s="37">
        <f t="shared" si="1"/>
        <v>19</v>
      </c>
      <c r="AJ20" s="37">
        <f t="shared" si="1"/>
        <v>20</v>
      </c>
      <c r="AK20" s="37">
        <f t="shared" si="1"/>
        <v>21</v>
      </c>
      <c r="AL20" s="37">
        <f t="shared" si="1"/>
        <v>22</v>
      </c>
      <c r="AM20" s="37">
        <f t="shared" si="1"/>
        <v>23</v>
      </c>
      <c r="AN20" s="37">
        <f t="shared" si="1"/>
        <v>24</v>
      </c>
      <c r="AO20" s="37">
        <f t="shared" si="1"/>
        <v>25</v>
      </c>
      <c r="AP20" s="37">
        <f t="shared" si="1"/>
        <v>26</v>
      </c>
      <c r="AQ20" s="37">
        <f t="shared" si="1"/>
        <v>27</v>
      </c>
      <c r="AR20" s="37">
        <f t="shared" si="1"/>
        <v>27.500000000000004</v>
      </c>
      <c r="AS20" s="37">
        <f t="shared" si="1"/>
        <v>28.000000000000004</v>
      </c>
    </row>
    <row r="21" spans="4:45" x14ac:dyDescent="0.25">
      <c r="D21">
        <v>18</v>
      </c>
      <c r="E21">
        <v>44000</v>
      </c>
      <c r="F21" s="37">
        <v>18</v>
      </c>
      <c r="G21" s="37">
        <v>19</v>
      </c>
      <c r="H21" s="37">
        <v>20</v>
      </c>
      <c r="I21" s="37">
        <v>21</v>
      </c>
      <c r="J21" s="37">
        <v>22</v>
      </c>
      <c r="K21" s="37">
        <v>23</v>
      </c>
      <c r="L21" s="37">
        <v>24</v>
      </c>
      <c r="M21" s="37">
        <v>25</v>
      </c>
      <c r="N21" s="37">
        <v>26</v>
      </c>
      <c r="O21" s="37">
        <v>27</v>
      </c>
      <c r="P21" s="37">
        <v>27.500000000000004</v>
      </c>
      <c r="Q21" s="37">
        <v>28.000000000000004</v>
      </c>
      <c r="S21" t="str">
        <f t="shared" si="2"/>
        <v/>
      </c>
      <c r="T21">
        <v>44000</v>
      </c>
      <c r="U21" s="38">
        <v>0.18</v>
      </c>
      <c r="V21" s="38">
        <v>0.19</v>
      </c>
      <c r="W21" s="38">
        <v>0.2</v>
      </c>
      <c r="X21" s="38">
        <v>0.21</v>
      </c>
      <c r="Y21" s="38">
        <v>0.22</v>
      </c>
      <c r="Z21" s="38">
        <v>0.23</v>
      </c>
      <c r="AA21" s="38">
        <v>0.24</v>
      </c>
      <c r="AB21" s="38">
        <v>0.25</v>
      </c>
      <c r="AC21" s="38">
        <v>0.26</v>
      </c>
      <c r="AD21" s="38">
        <v>0.27</v>
      </c>
      <c r="AE21" s="38">
        <v>0.27500000000000002</v>
      </c>
      <c r="AF21" s="38">
        <v>0.28000000000000003</v>
      </c>
      <c r="AH21" s="37">
        <f t="shared" si="1"/>
        <v>18</v>
      </c>
      <c r="AI21" s="37">
        <f t="shared" si="1"/>
        <v>19</v>
      </c>
      <c r="AJ21" s="37">
        <f t="shared" si="1"/>
        <v>20</v>
      </c>
      <c r="AK21" s="37">
        <f t="shared" si="1"/>
        <v>21</v>
      </c>
      <c r="AL21" s="37">
        <f t="shared" si="1"/>
        <v>22</v>
      </c>
      <c r="AM21" s="37">
        <f t="shared" si="1"/>
        <v>23</v>
      </c>
      <c r="AN21" s="37">
        <f t="shared" si="1"/>
        <v>24</v>
      </c>
      <c r="AO21" s="37">
        <f t="shared" si="1"/>
        <v>25</v>
      </c>
      <c r="AP21" s="37">
        <f t="shared" si="1"/>
        <v>26</v>
      </c>
      <c r="AQ21" s="37">
        <f t="shared" si="1"/>
        <v>27</v>
      </c>
      <c r="AR21" s="37">
        <f t="shared" si="1"/>
        <v>27.500000000000004</v>
      </c>
      <c r="AS21" s="37">
        <f t="shared" si="1"/>
        <v>28.000000000000004</v>
      </c>
    </row>
    <row r="22" spans="4:45" x14ac:dyDescent="0.25">
      <c r="D22">
        <v>19</v>
      </c>
      <c r="E22">
        <v>45000</v>
      </c>
      <c r="F22" s="37">
        <v>18</v>
      </c>
      <c r="G22" s="37">
        <v>19</v>
      </c>
      <c r="H22" s="37">
        <v>20</v>
      </c>
      <c r="I22" s="37">
        <v>21</v>
      </c>
      <c r="J22" s="37">
        <v>22</v>
      </c>
      <c r="K22" s="37">
        <v>23</v>
      </c>
      <c r="L22" s="37">
        <v>24</v>
      </c>
      <c r="M22" s="37">
        <v>25</v>
      </c>
      <c r="N22" s="37">
        <v>26</v>
      </c>
      <c r="O22" s="37">
        <v>27</v>
      </c>
      <c r="P22" s="37">
        <v>27.500000000000004</v>
      </c>
      <c r="Q22" s="37">
        <v>28.499999999999996</v>
      </c>
      <c r="S22" t="str">
        <f t="shared" si="2"/>
        <v/>
      </c>
      <c r="T22">
        <v>45000</v>
      </c>
      <c r="U22" s="38">
        <v>0.18</v>
      </c>
      <c r="V22" s="38">
        <v>0.19</v>
      </c>
      <c r="W22" s="38">
        <v>0.2</v>
      </c>
      <c r="X22" s="38">
        <v>0.21</v>
      </c>
      <c r="Y22" s="38">
        <v>0.22</v>
      </c>
      <c r="Z22" s="38">
        <v>0.23</v>
      </c>
      <c r="AA22" s="38">
        <v>0.24</v>
      </c>
      <c r="AB22" s="38">
        <v>0.25</v>
      </c>
      <c r="AC22" s="38">
        <v>0.26</v>
      </c>
      <c r="AD22" s="38">
        <v>0.27</v>
      </c>
      <c r="AE22" s="38">
        <v>0.27500000000000002</v>
      </c>
      <c r="AF22" s="38">
        <v>0.28499999999999998</v>
      </c>
      <c r="AH22" s="37">
        <f t="shared" si="1"/>
        <v>18</v>
      </c>
      <c r="AI22" s="37">
        <f t="shared" si="1"/>
        <v>19</v>
      </c>
      <c r="AJ22" s="37">
        <f t="shared" si="1"/>
        <v>20</v>
      </c>
      <c r="AK22" s="37">
        <f t="shared" si="1"/>
        <v>21</v>
      </c>
      <c r="AL22" s="37">
        <f t="shared" si="1"/>
        <v>22</v>
      </c>
      <c r="AM22" s="37">
        <f t="shared" si="1"/>
        <v>23</v>
      </c>
      <c r="AN22" s="37">
        <f t="shared" si="1"/>
        <v>24</v>
      </c>
      <c r="AO22" s="37">
        <f t="shared" si="1"/>
        <v>25</v>
      </c>
      <c r="AP22" s="37">
        <f t="shared" si="1"/>
        <v>26</v>
      </c>
      <c r="AQ22" s="37">
        <f t="shared" si="1"/>
        <v>27</v>
      </c>
      <c r="AR22" s="37">
        <f t="shared" si="1"/>
        <v>27.500000000000004</v>
      </c>
      <c r="AS22" s="37">
        <f t="shared" si="1"/>
        <v>28.499999999999996</v>
      </c>
    </row>
    <row r="23" spans="4:45" x14ac:dyDescent="0.25">
      <c r="D23">
        <v>20</v>
      </c>
      <c r="E23">
        <v>46000</v>
      </c>
      <c r="F23" s="37">
        <v>18</v>
      </c>
      <c r="G23" s="37">
        <v>19</v>
      </c>
      <c r="H23" s="37">
        <v>20</v>
      </c>
      <c r="I23" s="37">
        <v>21</v>
      </c>
      <c r="J23" s="37">
        <v>22</v>
      </c>
      <c r="K23" s="37">
        <v>23</v>
      </c>
      <c r="L23" s="37">
        <v>24</v>
      </c>
      <c r="M23" s="37">
        <v>25</v>
      </c>
      <c r="N23" s="37">
        <v>26</v>
      </c>
      <c r="O23" s="37">
        <v>27</v>
      </c>
      <c r="P23" s="37">
        <v>27.500000000000004</v>
      </c>
      <c r="Q23" s="37">
        <v>28.499999999999996</v>
      </c>
      <c r="S23" t="str">
        <f t="shared" si="2"/>
        <v/>
      </c>
      <c r="T23">
        <v>46000</v>
      </c>
      <c r="U23" s="38">
        <v>0.18</v>
      </c>
      <c r="V23" s="38">
        <v>0.19</v>
      </c>
      <c r="W23" s="38">
        <v>0.2</v>
      </c>
      <c r="X23" s="38">
        <v>0.21</v>
      </c>
      <c r="Y23" s="38">
        <v>0.22</v>
      </c>
      <c r="Z23" s="38">
        <v>0.23</v>
      </c>
      <c r="AA23" s="38">
        <v>0.24</v>
      </c>
      <c r="AB23" s="38">
        <v>0.25</v>
      </c>
      <c r="AC23" s="38">
        <v>0.26</v>
      </c>
      <c r="AD23" s="38">
        <v>0.27</v>
      </c>
      <c r="AE23" s="38">
        <v>0.27500000000000002</v>
      </c>
      <c r="AF23" s="38">
        <v>0.28499999999999998</v>
      </c>
      <c r="AH23" s="37">
        <f t="shared" si="1"/>
        <v>18</v>
      </c>
      <c r="AI23" s="37">
        <f t="shared" si="1"/>
        <v>19</v>
      </c>
      <c r="AJ23" s="37">
        <f t="shared" si="1"/>
        <v>20</v>
      </c>
      <c r="AK23" s="37">
        <f t="shared" si="1"/>
        <v>21</v>
      </c>
      <c r="AL23" s="37">
        <f t="shared" si="1"/>
        <v>22</v>
      </c>
      <c r="AM23" s="37">
        <f t="shared" si="1"/>
        <v>23</v>
      </c>
      <c r="AN23" s="37">
        <f t="shared" si="1"/>
        <v>24</v>
      </c>
      <c r="AO23" s="37">
        <f t="shared" si="1"/>
        <v>25</v>
      </c>
      <c r="AP23" s="37">
        <f t="shared" si="1"/>
        <v>26</v>
      </c>
      <c r="AQ23" s="37">
        <f t="shared" si="1"/>
        <v>27</v>
      </c>
      <c r="AR23" s="37">
        <f t="shared" si="1"/>
        <v>27.500000000000004</v>
      </c>
      <c r="AS23" s="37">
        <f t="shared" si="1"/>
        <v>28.499999999999996</v>
      </c>
    </row>
    <row r="24" spans="4:45" x14ac:dyDescent="0.25">
      <c r="D24">
        <v>21</v>
      </c>
      <c r="E24">
        <v>47000</v>
      </c>
      <c r="F24" s="37">
        <v>18</v>
      </c>
      <c r="G24" s="37">
        <v>19</v>
      </c>
      <c r="H24" s="37">
        <v>20</v>
      </c>
      <c r="I24" s="37">
        <v>21</v>
      </c>
      <c r="J24" s="37">
        <v>22</v>
      </c>
      <c r="K24" s="37">
        <v>23</v>
      </c>
      <c r="L24" s="37">
        <v>24</v>
      </c>
      <c r="M24" s="37">
        <v>25</v>
      </c>
      <c r="N24" s="37">
        <v>26</v>
      </c>
      <c r="O24" s="37">
        <v>27</v>
      </c>
      <c r="P24" s="37">
        <v>27.500000000000004</v>
      </c>
      <c r="Q24" s="37">
        <v>28.499999999999996</v>
      </c>
      <c r="S24" t="str">
        <f t="shared" si="2"/>
        <v/>
      </c>
      <c r="T24">
        <v>47000</v>
      </c>
      <c r="U24" s="38">
        <v>0.18</v>
      </c>
      <c r="V24" s="38">
        <v>0.19</v>
      </c>
      <c r="W24" s="38">
        <v>0.2</v>
      </c>
      <c r="X24" s="38">
        <v>0.21</v>
      </c>
      <c r="Y24" s="38">
        <v>0.22</v>
      </c>
      <c r="Z24" s="38">
        <v>0.23</v>
      </c>
      <c r="AA24" s="38">
        <v>0.24</v>
      </c>
      <c r="AB24" s="38">
        <v>0.25</v>
      </c>
      <c r="AC24" s="38">
        <v>0.26</v>
      </c>
      <c r="AD24" s="38">
        <v>0.27</v>
      </c>
      <c r="AE24" s="38">
        <v>0.27500000000000002</v>
      </c>
      <c r="AF24" s="38">
        <v>0.28499999999999998</v>
      </c>
      <c r="AH24" s="37">
        <f t="shared" si="1"/>
        <v>18</v>
      </c>
      <c r="AI24" s="37">
        <f t="shared" si="1"/>
        <v>19</v>
      </c>
      <c r="AJ24" s="37">
        <f t="shared" si="1"/>
        <v>20</v>
      </c>
      <c r="AK24" s="37">
        <f t="shared" si="1"/>
        <v>21</v>
      </c>
      <c r="AL24" s="37">
        <f t="shared" si="1"/>
        <v>22</v>
      </c>
      <c r="AM24" s="37">
        <f t="shared" si="1"/>
        <v>23</v>
      </c>
      <c r="AN24" s="37">
        <f t="shared" si="1"/>
        <v>24</v>
      </c>
      <c r="AO24" s="37">
        <f t="shared" si="1"/>
        <v>25</v>
      </c>
      <c r="AP24" s="37">
        <f t="shared" si="1"/>
        <v>26</v>
      </c>
      <c r="AQ24" s="37">
        <f t="shared" si="1"/>
        <v>27</v>
      </c>
      <c r="AR24" s="37">
        <f t="shared" si="1"/>
        <v>27.500000000000004</v>
      </c>
      <c r="AS24" s="37">
        <f t="shared" si="1"/>
        <v>28.499999999999996</v>
      </c>
    </row>
    <row r="25" spans="4:45" x14ac:dyDescent="0.25">
      <c r="D25">
        <v>22</v>
      </c>
      <c r="E25">
        <v>48000</v>
      </c>
      <c r="F25" s="37">
        <v>18</v>
      </c>
      <c r="G25" s="37">
        <v>19</v>
      </c>
      <c r="H25" s="37">
        <v>20</v>
      </c>
      <c r="I25" s="37">
        <v>21</v>
      </c>
      <c r="J25" s="37">
        <v>22</v>
      </c>
      <c r="K25" s="37">
        <v>23</v>
      </c>
      <c r="L25" s="37">
        <v>24</v>
      </c>
      <c r="M25" s="37">
        <v>25</v>
      </c>
      <c r="N25" s="37">
        <v>26</v>
      </c>
      <c r="O25" s="37">
        <v>27</v>
      </c>
      <c r="P25" s="37">
        <v>27.500000000000004</v>
      </c>
      <c r="Q25" s="37">
        <v>28.499999999999996</v>
      </c>
      <c r="S25" t="str">
        <f t="shared" si="2"/>
        <v/>
      </c>
      <c r="T25">
        <v>48000</v>
      </c>
      <c r="U25" s="38">
        <v>0.18</v>
      </c>
      <c r="V25" s="38">
        <v>0.19</v>
      </c>
      <c r="W25" s="38">
        <v>0.2</v>
      </c>
      <c r="X25" s="38">
        <v>0.21</v>
      </c>
      <c r="Y25" s="38">
        <v>0.22</v>
      </c>
      <c r="Z25" s="38">
        <v>0.23</v>
      </c>
      <c r="AA25" s="38">
        <v>0.24</v>
      </c>
      <c r="AB25" s="38">
        <v>0.25</v>
      </c>
      <c r="AC25" s="38">
        <v>0.26</v>
      </c>
      <c r="AD25" s="38">
        <v>0.27</v>
      </c>
      <c r="AE25" s="38">
        <v>0.27500000000000002</v>
      </c>
      <c r="AF25" s="38">
        <v>0.28499999999999998</v>
      </c>
      <c r="AH25" s="37">
        <f t="shared" si="1"/>
        <v>18</v>
      </c>
      <c r="AI25" s="37">
        <f t="shared" si="1"/>
        <v>19</v>
      </c>
      <c r="AJ25" s="37">
        <f t="shared" si="1"/>
        <v>20</v>
      </c>
      <c r="AK25" s="37">
        <f t="shared" si="1"/>
        <v>21</v>
      </c>
      <c r="AL25" s="37">
        <f t="shared" si="1"/>
        <v>22</v>
      </c>
      <c r="AM25" s="37">
        <f t="shared" si="1"/>
        <v>23</v>
      </c>
      <c r="AN25" s="37">
        <f t="shared" si="1"/>
        <v>24</v>
      </c>
      <c r="AO25" s="37">
        <f t="shared" si="1"/>
        <v>25</v>
      </c>
      <c r="AP25" s="37">
        <f t="shared" si="1"/>
        <v>26</v>
      </c>
      <c r="AQ25" s="37">
        <f t="shared" si="1"/>
        <v>27</v>
      </c>
      <c r="AR25" s="37">
        <f t="shared" si="1"/>
        <v>27.500000000000004</v>
      </c>
      <c r="AS25" s="37">
        <f t="shared" si="1"/>
        <v>28.499999999999996</v>
      </c>
    </row>
    <row r="26" spans="4:45" x14ac:dyDescent="0.25">
      <c r="D26">
        <v>23</v>
      </c>
      <c r="E26">
        <v>49000</v>
      </c>
      <c r="F26" s="37">
        <v>18</v>
      </c>
      <c r="G26" s="37">
        <v>19</v>
      </c>
      <c r="H26" s="37">
        <v>20</v>
      </c>
      <c r="I26" s="37">
        <v>21</v>
      </c>
      <c r="J26" s="37">
        <v>22</v>
      </c>
      <c r="K26" s="37">
        <v>23</v>
      </c>
      <c r="L26" s="37">
        <v>24</v>
      </c>
      <c r="M26" s="37">
        <v>25</v>
      </c>
      <c r="N26" s="37">
        <v>26</v>
      </c>
      <c r="O26" s="37">
        <v>27</v>
      </c>
      <c r="P26" s="37">
        <v>27.500000000000004</v>
      </c>
      <c r="Q26" s="37">
        <v>28.499999999999996</v>
      </c>
      <c r="S26" t="str">
        <f t="shared" si="2"/>
        <v/>
      </c>
      <c r="T26">
        <v>49000</v>
      </c>
      <c r="U26" s="38">
        <v>0.18</v>
      </c>
      <c r="V26" s="38">
        <v>0.19</v>
      </c>
      <c r="W26" s="38">
        <v>0.2</v>
      </c>
      <c r="X26" s="38">
        <v>0.21</v>
      </c>
      <c r="Y26" s="38">
        <v>0.22</v>
      </c>
      <c r="Z26" s="38">
        <v>0.23</v>
      </c>
      <c r="AA26" s="38">
        <v>0.24</v>
      </c>
      <c r="AB26" s="38">
        <v>0.25</v>
      </c>
      <c r="AC26" s="38">
        <v>0.26</v>
      </c>
      <c r="AD26" s="38">
        <v>0.27</v>
      </c>
      <c r="AE26" s="38">
        <v>0.27500000000000002</v>
      </c>
      <c r="AF26" s="38">
        <v>0.28499999999999998</v>
      </c>
      <c r="AH26" s="37">
        <f t="shared" si="1"/>
        <v>18</v>
      </c>
      <c r="AI26" s="37">
        <f t="shared" si="1"/>
        <v>19</v>
      </c>
      <c r="AJ26" s="37">
        <f t="shared" si="1"/>
        <v>20</v>
      </c>
      <c r="AK26" s="37">
        <f t="shared" ref="AH26:AS47" si="3">X26*$T$3</f>
        <v>21</v>
      </c>
      <c r="AL26" s="37">
        <f t="shared" si="3"/>
        <v>22</v>
      </c>
      <c r="AM26" s="37">
        <f t="shared" si="3"/>
        <v>23</v>
      </c>
      <c r="AN26" s="37">
        <f t="shared" si="3"/>
        <v>24</v>
      </c>
      <c r="AO26" s="37">
        <f t="shared" si="3"/>
        <v>25</v>
      </c>
      <c r="AP26" s="37">
        <f t="shared" si="3"/>
        <v>26</v>
      </c>
      <c r="AQ26" s="37">
        <f t="shared" si="3"/>
        <v>27</v>
      </c>
      <c r="AR26" s="37">
        <f t="shared" si="3"/>
        <v>27.500000000000004</v>
      </c>
      <c r="AS26" s="37">
        <f t="shared" si="3"/>
        <v>28.499999999999996</v>
      </c>
    </row>
    <row r="27" spans="4:45" x14ac:dyDescent="0.25">
      <c r="D27">
        <v>24</v>
      </c>
      <c r="E27">
        <v>50000</v>
      </c>
      <c r="F27" s="37">
        <v>18</v>
      </c>
      <c r="G27" s="37">
        <v>19</v>
      </c>
      <c r="H27" s="37">
        <v>20</v>
      </c>
      <c r="I27" s="37">
        <v>21</v>
      </c>
      <c r="J27" s="37">
        <v>22</v>
      </c>
      <c r="K27" s="37">
        <v>23</v>
      </c>
      <c r="L27" s="37">
        <v>24</v>
      </c>
      <c r="M27" s="37">
        <v>25</v>
      </c>
      <c r="N27" s="37">
        <v>26</v>
      </c>
      <c r="O27" s="37">
        <v>27</v>
      </c>
      <c r="P27" s="37">
        <v>27.500000000000004</v>
      </c>
      <c r="Q27" s="37">
        <v>28.499999999999996</v>
      </c>
      <c r="S27" t="str">
        <f t="shared" si="2"/>
        <v/>
      </c>
      <c r="T27">
        <v>50000</v>
      </c>
      <c r="U27" s="38">
        <v>0.18</v>
      </c>
      <c r="V27" s="38">
        <v>0.19</v>
      </c>
      <c r="W27" s="38">
        <v>0.2</v>
      </c>
      <c r="X27" s="38">
        <v>0.21</v>
      </c>
      <c r="Y27" s="38">
        <v>0.22</v>
      </c>
      <c r="Z27" s="38">
        <v>0.23</v>
      </c>
      <c r="AA27" s="38">
        <v>0.24</v>
      </c>
      <c r="AB27" s="38">
        <v>0.25</v>
      </c>
      <c r="AC27" s="38">
        <v>0.26</v>
      </c>
      <c r="AD27" s="38">
        <v>0.27</v>
      </c>
      <c r="AE27" s="38">
        <v>0.27500000000000002</v>
      </c>
      <c r="AF27" s="38">
        <v>0.28499999999999998</v>
      </c>
      <c r="AH27" s="37">
        <f t="shared" si="3"/>
        <v>18</v>
      </c>
      <c r="AI27" s="37">
        <f t="shared" si="3"/>
        <v>19</v>
      </c>
      <c r="AJ27" s="37">
        <f t="shared" si="3"/>
        <v>20</v>
      </c>
      <c r="AK27" s="37">
        <f t="shared" si="3"/>
        <v>21</v>
      </c>
      <c r="AL27" s="37">
        <f t="shared" si="3"/>
        <v>22</v>
      </c>
      <c r="AM27" s="37">
        <f t="shared" si="3"/>
        <v>23</v>
      </c>
      <c r="AN27" s="37">
        <f t="shared" si="3"/>
        <v>24</v>
      </c>
      <c r="AO27" s="37">
        <f t="shared" si="3"/>
        <v>25</v>
      </c>
      <c r="AP27" s="37">
        <f t="shared" si="3"/>
        <v>26</v>
      </c>
      <c r="AQ27" s="37">
        <f t="shared" si="3"/>
        <v>27</v>
      </c>
      <c r="AR27" s="37">
        <f t="shared" si="3"/>
        <v>27.500000000000004</v>
      </c>
      <c r="AS27" s="37">
        <f t="shared" si="3"/>
        <v>28.499999999999996</v>
      </c>
    </row>
    <row r="28" spans="4:45" x14ac:dyDescent="0.25">
      <c r="D28">
        <v>25</v>
      </c>
      <c r="E28">
        <v>51000</v>
      </c>
      <c r="F28" s="37">
        <v>18</v>
      </c>
      <c r="G28" s="37">
        <v>19</v>
      </c>
      <c r="H28" s="37">
        <v>20</v>
      </c>
      <c r="I28" s="37">
        <v>21</v>
      </c>
      <c r="J28" s="37">
        <v>22</v>
      </c>
      <c r="K28" s="37">
        <v>23</v>
      </c>
      <c r="L28" s="37">
        <v>24</v>
      </c>
      <c r="M28" s="37">
        <v>25</v>
      </c>
      <c r="N28" s="37">
        <v>26</v>
      </c>
      <c r="O28" s="37">
        <v>27</v>
      </c>
      <c r="P28" s="37">
        <v>27.500000000000004</v>
      </c>
      <c r="Q28" s="37">
        <v>28.499999999999996</v>
      </c>
      <c r="S28" t="str">
        <f t="shared" si="2"/>
        <v/>
      </c>
      <c r="T28">
        <v>51000</v>
      </c>
      <c r="U28" s="38">
        <v>0.18</v>
      </c>
      <c r="V28" s="38">
        <v>0.19</v>
      </c>
      <c r="W28" s="38">
        <v>0.2</v>
      </c>
      <c r="X28" s="38">
        <v>0.21</v>
      </c>
      <c r="Y28" s="38">
        <v>0.22</v>
      </c>
      <c r="Z28" s="38">
        <v>0.23</v>
      </c>
      <c r="AA28" s="38">
        <v>0.24</v>
      </c>
      <c r="AB28" s="38">
        <v>0.25</v>
      </c>
      <c r="AC28" s="38">
        <v>0.26</v>
      </c>
      <c r="AD28" s="38">
        <v>0.27</v>
      </c>
      <c r="AE28" s="38">
        <v>0.27500000000000002</v>
      </c>
      <c r="AF28" s="38">
        <v>0.28499999999999998</v>
      </c>
      <c r="AH28" s="37">
        <f t="shared" si="3"/>
        <v>18</v>
      </c>
      <c r="AI28" s="37">
        <f t="shared" si="3"/>
        <v>19</v>
      </c>
      <c r="AJ28" s="37">
        <f t="shared" si="3"/>
        <v>20</v>
      </c>
      <c r="AK28" s="37">
        <f t="shared" si="3"/>
        <v>21</v>
      </c>
      <c r="AL28" s="37">
        <f t="shared" si="3"/>
        <v>22</v>
      </c>
      <c r="AM28" s="37">
        <f t="shared" si="3"/>
        <v>23</v>
      </c>
      <c r="AN28" s="37">
        <f t="shared" si="3"/>
        <v>24</v>
      </c>
      <c r="AO28" s="37">
        <f t="shared" si="3"/>
        <v>25</v>
      </c>
      <c r="AP28" s="37">
        <f t="shared" si="3"/>
        <v>26</v>
      </c>
      <c r="AQ28" s="37">
        <f t="shared" si="3"/>
        <v>27</v>
      </c>
      <c r="AR28" s="37">
        <f t="shared" si="3"/>
        <v>27.500000000000004</v>
      </c>
      <c r="AS28" s="37">
        <f t="shared" si="3"/>
        <v>28.499999999999996</v>
      </c>
    </row>
    <row r="29" spans="4:45" x14ac:dyDescent="0.25">
      <c r="D29">
        <v>26</v>
      </c>
      <c r="E29">
        <v>52000</v>
      </c>
      <c r="F29" s="37">
        <v>18</v>
      </c>
      <c r="G29" s="37">
        <v>19</v>
      </c>
      <c r="H29" s="37">
        <v>20</v>
      </c>
      <c r="I29" s="37">
        <v>21</v>
      </c>
      <c r="J29" s="37">
        <v>22</v>
      </c>
      <c r="K29" s="37">
        <v>23</v>
      </c>
      <c r="L29" s="37">
        <v>24</v>
      </c>
      <c r="M29" s="37">
        <v>25</v>
      </c>
      <c r="N29" s="37">
        <v>26</v>
      </c>
      <c r="O29" s="37">
        <v>27</v>
      </c>
      <c r="P29" s="37">
        <v>27.500000000000004</v>
      </c>
      <c r="Q29" s="37">
        <v>28.499999999999996</v>
      </c>
      <c r="S29" t="str">
        <f t="shared" si="2"/>
        <v/>
      </c>
      <c r="T29">
        <v>52000</v>
      </c>
      <c r="U29" s="38">
        <v>0.18</v>
      </c>
      <c r="V29" s="38">
        <v>0.19</v>
      </c>
      <c r="W29" s="38">
        <v>0.2</v>
      </c>
      <c r="X29" s="38">
        <v>0.21</v>
      </c>
      <c r="Y29" s="38">
        <v>0.22</v>
      </c>
      <c r="Z29" s="38">
        <v>0.23</v>
      </c>
      <c r="AA29" s="38">
        <v>0.24</v>
      </c>
      <c r="AB29" s="38">
        <v>0.25</v>
      </c>
      <c r="AC29" s="38">
        <v>0.26</v>
      </c>
      <c r="AD29" s="38">
        <v>0.27</v>
      </c>
      <c r="AE29" s="38">
        <v>0.27500000000000002</v>
      </c>
      <c r="AF29" s="38">
        <v>0.28499999999999998</v>
      </c>
      <c r="AH29" s="37">
        <f t="shared" si="3"/>
        <v>18</v>
      </c>
      <c r="AI29" s="37">
        <f t="shared" si="3"/>
        <v>19</v>
      </c>
      <c r="AJ29" s="37">
        <f t="shared" si="3"/>
        <v>20</v>
      </c>
      <c r="AK29" s="37">
        <f t="shared" si="3"/>
        <v>21</v>
      </c>
      <c r="AL29" s="37">
        <f t="shared" si="3"/>
        <v>22</v>
      </c>
      <c r="AM29" s="37">
        <f t="shared" si="3"/>
        <v>23</v>
      </c>
      <c r="AN29" s="37">
        <f t="shared" si="3"/>
        <v>24</v>
      </c>
      <c r="AO29" s="37">
        <f t="shared" si="3"/>
        <v>25</v>
      </c>
      <c r="AP29" s="37">
        <f t="shared" si="3"/>
        <v>26</v>
      </c>
      <c r="AQ29" s="37">
        <f t="shared" si="3"/>
        <v>27</v>
      </c>
      <c r="AR29" s="37">
        <f t="shared" si="3"/>
        <v>27.500000000000004</v>
      </c>
      <c r="AS29" s="37">
        <f t="shared" si="3"/>
        <v>28.499999999999996</v>
      </c>
    </row>
    <row r="30" spans="4:45" x14ac:dyDescent="0.25">
      <c r="D30">
        <v>27</v>
      </c>
      <c r="E30">
        <v>53000</v>
      </c>
      <c r="F30" s="37">
        <v>18</v>
      </c>
      <c r="G30" s="37">
        <v>19</v>
      </c>
      <c r="H30" s="37">
        <v>20</v>
      </c>
      <c r="I30" s="37">
        <v>21</v>
      </c>
      <c r="J30" s="37">
        <v>22</v>
      </c>
      <c r="K30" s="37">
        <v>23</v>
      </c>
      <c r="L30" s="37">
        <v>24</v>
      </c>
      <c r="M30" s="37">
        <v>25</v>
      </c>
      <c r="N30" s="37">
        <v>26</v>
      </c>
      <c r="O30" s="37">
        <v>27</v>
      </c>
      <c r="P30" s="37">
        <v>27.500000000000004</v>
      </c>
      <c r="Q30" s="37">
        <v>28.499999999999996</v>
      </c>
      <c r="S30" t="str">
        <f t="shared" si="2"/>
        <v/>
      </c>
      <c r="T30">
        <v>53000</v>
      </c>
      <c r="U30" s="38">
        <v>0.18</v>
      </c>
      <c r="V30" s="38">
        <v>0.19</v>
      </c>
      <c r="W30" s="38">
        <v>0.2</v>
      </c>
      <c r="X30" s="38">
        <v>0.21</v>
      </c>
      <c r="Y30" s="38">
        <v>0.22</v>
      </c>
      <c r="Z30" s="38">
        <v>0.23</v>
      </c>
      <c r="AA30" s="38">
        <v>0.24</v>
      </c>
      <c r="AB30" s="38">
        <v>0.25</v>
      </c>
      <c r="AC30" s="38">
        <v>0.26</v>
      </c>
      <c r="AD30" s="38">
        <v>0.27</v>
      </c>
      <c r="AE30" s="38">
        <v>0.27500000000000002</v>
      </c>
      <c r="AF30" s="38">
        <v>0.28499999999999998</v>
      </c>
      <c r="AH30" s="37">
        <f t="shared" si="3"/>
        <v>18</v>
      </c>
      <c r="AI30" s="37">
        <f t="shared" si="3"/>
        <v>19</v>
      </c>
      <c r="AJ30" s="37">
        <f t="shared" si="3"/>
        <v>20</v>
      </c>
      <c r="AK30" s="37">
        <f t="shared" si="3"/>
        <v>21</v>
      </c>
      <c r="AL30" s="37">
        <f t="shared" si="3"/>
        <v>22</v>
      </c>
      <c r="AM30" s="37">
        <f t="shared" si="3"/>
        <v>23</v>
      </c>
      <c r="AN30" s="37">
        <f t="shared" si="3"/>
        <v>24</v>
      </c>
      <c r="AO30" s="37">
        <f t="shared" si="3"/>
        <v>25</v>
      </c>
      <c r="AP30" s="37">
        <f t="shared" si="3"/>
        <v>26</v>
      </c>
      <c r="AQ30" s="37">
        <f t="shared" si="3"/>
        <v>27</v>
      </c>
      <c r="AR30" s="37">
        <f t="shared" si="3"/>
        <v>27.500000000000004</v>
      </c>
      <c r="AS30" s="37">
        <f t="shared" si="3"/>
        <v>28.499999999999996</v>
      </c>
    </row>
    <row r="31" spans="4:45" x14ac:dyDescent="0.25">
      <c r="D31">
        <v>28</v>
      </c>
      <c r="E31">
        <v>54000</v>
      </c>
      <c r="F31" s="37">
        <v>18</v>
      </c>
      <c r="G31" s="37">
        <v>19</v>
      </c>
      <c r="H31" s="37">
        <v>20</v>
      </c>
      <c r="I31" s="37">
        <v>21</v>
      </c>
      <c r="J31" s="37">
        <v>22</v>
      </c>
      <c r="K31" s="37">
        <v>23</v>
      </c>
      <c r="L31" s="37">
        <v>24</v>
      </c>
      <c r="M31" s="37">
        <v>25</v>
      </c>
      <c r="N31" s="37">
        <v>26</v>
      </c>
      <c r="O31" s="37">
        <v>27</v>
      </c>
      <c r="P31" s="37">
        <v>27.500000000000004</v>
      </c>
      <c r="Q31" s="37">
        <v>28.499999999999996</v>
      </c>
      <c r="S31" t="str">
        <f t="shared" si="2"/>
        <v/>
      </c>
      <c r="T31">
        <v>54000</v>
      </c>
      <c r="U31" s="38">
        <v>0.18</v>
      </c>
      <c r="V31" s="38">
        <v>0.19</v>
      </c>
      <c r="W31" s="38">
        <v>0.2</v>
      </c>
      <c r="X31" s="38">
        <v>0.21</v>
      </c>
      <c r="Y31" s="38">
        <v>0.22</v>
      </c>
      <c r="Z31" s="38">
        <v>0.23</v>
      </c>
      <c r="AA31" s="38">
        <v>0.24</v>
      </c>
      <c r="AB31" s="38">
        <v>0.25</v>
      </c>
      <c r="AC31" s="38">
        <v>0.26</v>
      </c>
      <c r="AD31" s="38">
        <v>0.27</v>
      </c>
      <c r="AE31" s="38">
        <v>0.27500000000000002</v>
      </c>
      <c r="AF31" s="38">
        <v>0.28499999999999998</v>
      </c>
      <c r="AH31" s="37">
        <f t="shared" si="3"/>
        <v>18</v>
      </c>
      <c r="AI31" s="37">
        <f t="shared" si="3"/>
        <v>19</v>
      </c>
      <c r="AJ31" s="37">
        <f t="shared" si="3"/>
        <v>20</v>
      </c>
      <c r="AK31" s="37">
        <f t="shared" si="3"/>
        <v>21</v>
      </c>
      <c r="AL31" s="37">
        <f t="shared" si="3"/>
        <v>22</v>
      </c>
      <c r="AM31" s="37">
        <f t="shared" si="3"/>
        <v>23</v>
      </c>
      <c r="AN31" s="37">
        <f t="shared" si="3"/>
        <v>24</v>
      </c>
      <c r="AO31" s="37">
        <f t="shared" si="3"/>
        <v>25</v>
      </c>
      <c r="AP31" s="37">
        <f t="shared" si="3"/>
        <v>26</v>
      </c>
      <c r="AQ31" s="37">
        <f t="shared" si="3"/>
        <v>27</v>
      </c>
      <c r="AR31" s="37">
        <f t="shared" si="3"/>
        <v>27.500000000000004</v>
      </c>
      <c r="AS31" s="37">
        <f t="shared" si="3"/>
        <v>28.499999999999996</v>
      </c>
    </row>
    <row r="32" spans="4:45" x14ac:dyDescent="0.25">
      <c r="D32">
        <v>29</v>
      </c>
      <c r="E32">
        <v>55000</v>
      </c>
      <c r="F32" s="37">
        <v>18</v>
      </c>
      <c r="G32" s="37">
        <v>19</v>
      </c>
      <c r="H32" s="37">
        <v>20</v>
      </c>
      <c r="I32" s="37">
        <v>21</v>
      </c>
      <c r="J32" s="37">
        <v>22</v>
      </c>
      <c r="K32" s="37">
        <v>23</v>
      </c>
      <c r="L32" s="37">
        <v>24</v>
      </c>
      <c r="M32" s="37">
        <v>25</v>
      </c>
      <c r="N32" s="37">
        <v>26</v>
      </c>
      <c r="O32" s="37">
        <v>27</v>
      </c>
      <c r="P32" s="37">
        <v>27.500000000000004</v>
      </c>
      <c r="Q32" s="37">
        <v>28.499999999999996</v>
      </c>
      <c r="S32" t="str">
        <f t="shared" si="2"/>
        <v/>
      </c>
      <c r="T32">
        <v>55000</v>
      </c>
      <c r="U32" s="38">
        <v>0.18</v>
      </c>
      <c r="V32" s="38">
        <v>0.19</v>
      </c>
      <c r="W32" s="38">
        <v>0.2</v>
      </c>
      <c r="X32" s="38">
        <v>0.21</v>
      </c>
      <c r="Y32" s="38">
        <v>0.22</v>
      </c>
      <c r="Z32" s="38">
        <v>0.23</v>
      </c>
      <c r="AA32" s="38">
        <v>0.24</v>
      </c>
      <c r="AB32" s="38">
        <v>0.25</v>
      </c>
      <c r="AC32" s="38">
        <v>0.26</v>
      </c>
      <c r="AD32" s="38">
        <v>0.27</v>
      </c>
      <c r="AE32" s="38">
        <v>0.27500000000000002</v>
      </c>
      <c r="AF32" s="38">
        <v>0.28499999999999998</v>
      </c>
      <c r="AH32" s="37">
        <f t="shared" si="3"/>
        <v>18</v>
      </c>
      <c r="AI32" s="37">
        <f t="shared" si="3"/>
        <v>19</v>
      </c>
      <c r="AJ32" s="37">
        <f t="shared" si="3"/>
        <v>20</v>
      </c>
      <c r="AK32" s="37">
        <f t="shared" si="3"/>
        <v>21</v>
      </c>
      <c r="AL32" s="37">
        <f t="shared" si="3"/>
        <v>22</v>
      </c>
      <c r="AM32" s="37">
        <f t="shared" si="3"/>
        <v>23</v>
      </c>
      <c r="AN32" s="37">
        <f t="shared" si="3"/>
        <v>24</v>
      </c>
      <c r="AO32" s="37">
        <f t="shared" si="3"/>
        <v>25</v>
      </c>
      <c r="AP32" s="37">
        <f t="shared" si="3"/>
        <v>26</v>
      </c>
      <c r="AQ32" s="37">
        <f t="shared" si="3"/>
        <v>27</v>
      </c>
      <c r="AR32" s="37">
        <f t="shared" si="3"/>
        <v>27.500000000000004</v>
      </c>
      <c r="AS32" s="37">
        <f t="shared" si="3"/>
        <v>28.499999999999996</v>
      </c>
    </row>
    <row r="33" spans="4:45" x14ac:dyDescent="0.25">
      <c r="D33">
        <v>30</v>
      </c>
      <c r="E33">
        <v>56000</v>
      </c>
      <c r="F33" s="37">
        <v>18</v>
      </c>
      <c r="G33" s="37">
        <v>19</v>
      </c>
      <c r="H33" s="37">
        <v>20.5</v>
      </c>
      <c r="I33" s="37">
        <v>21.5</v>
      </c>
      <c r="J33" s="37">
        <v>22.5</v>
      </c>
      <c r="K33" s="37">
        <v>23.5</v>
      </c>
      <c r="L33" s="37">
        <v>24.5</v>
      </c>
      <c r="M33" s="37">
        <v>25</v>
      </c>
      <c r="N33" s="37">
        <v>26</v>
      </c>
      <c r="O33" s="37">
        <v>27</v>
      </c>
      <c r="P33" s="37">
        <v>27.500000000000004</v>
      </c>
      <c r="Q33" s="37">
        <v>28.499999999999996</v>
      </c>
      <c r="S33" t="str">
        <f t="shared" si="2"/>
        <v/>
      </c>
      <c r="T33">
        <v>56000</v>
      </c>
      <c r="U33" s="38">
        <v>0.18</v>
      </c>
      <c r="V33" s="38">
        <v>0.19</v>
      </c>
      <c r="W33" s="38">
        <v>0.20499999999999999</v>
      </c>
      <c r="X33" s="38">
        <v>0.215</v>
      </c>
      <c r="Y33" s="38">
        <v>0.22500000000000001</v>
      </c>
      <c r="Z33" s="38">
        <v>0.23499999999999999</v>
      </c>
      <c r="AA33" s="38">
        <v>0.245</v>
      </c>
      <c r="AB33" s="38">
        <v>0.25</v>
      </c>
      <c r="AC33" s="38">
        <v>0.26</v>
      </c>
      <c r="AD33" s="38">
        <v>0.27</v>
      </c>
      <c r="AE33" s="38">
        <v>0.27500000000000002</v>
      </c>
      <c r="AF33" s="38">
        <v>0.28499999999999998</v>
      </c>
      <c r="AH33" s="37">
        <f t="shared" si="3"/>
        <v>18</v>
      </c>
      <c r="AI33" s="37">
        <f t="shared" si="3"/>
        <v>19</v>
      </c>
      <c r="AJ33" s="37">
        <f t="shared" si="3"/>
        <v>20.5</v>
      </c>
      <c r="AK33" s="37">
        <f t="shared" si="3"/>
        <v>21.5</v>
      </c>
      <c r="AL33" s="37">
        <f t="shared" si="3"/>
        <v>22.5</v>
      </c>
      <c r="AM33" s="37">
        <f t="shared" si="3"/>
        <v>23.5</v>
      </c>
      <c r="AN33" s="37">
        <f t="shared" si="3"/>
        <v>24.5</v>
      </c>
      <c r="AO33" s="37">
        <f t="shared" si="3"/>
        <v>25</v>
      </c>
      <c r="AP33" s="37">
        <f t="shared" si="3"/>
        <v>26</v>
      </c>
      <c r="AQ33" s="37">
        <f t="shared" si="3"/>
        <v>27</v>
      </c>
      <c r="AR33" s="37">
        <f t="shared" si="3"/>
        <v>27.500000000000004</v>
      </c>
      <c r="AS33" s="37">
        <f t="shared" si="3"/>
        <v>28.499999999999996</v>
      </c>
    </row>
    <row r="34" spans="4:45" x14ac:dyDescent="0.25">
      <c r="D34">
        <v>31</v>
      </c>
      <c r="E34">
        <v>57000</v>
      </c>
      <c r="F34" s="37">
        <v>18</v>
      </c>
      <c r="G34" s="37">
        <v>19</v>
      </c>
      <c r="H34" s="37">
        <v>20.5</v>
      </c>
      <c r="I34" s="37">
        <v>21.5</v>
      </c>
      <c r="J34" s="37">
        <v>22.5</v>
      </c>
      <c r="K34" s="37">
        <v>23.5</v>
      </c>
      <c r="L34" s="37">
        <v>24.5</v>
      </c>
      <c r="M34" s="37">
        <v>25.5</v>
      </c>
      <c r="N34" s="37">
        <v>26</v>
      </c>
      <c r="O34" s="37">
        <v>27</v>
      </c>
      <c r="P34" s="37">
        <v>28.000000000000004</v>
      </c>
      <c r="Q34" s="37">
        <v>28.499999999999996</v>
      </c>
      <c r="S34" t="str">
        <f t="shared" si="2"/>
        <v/>
      </c>
      <c r="T34">
        <v>57000</v>
      </c>
      <c r="U34" s="38">
        <v>0.18</v>
      </c>
      <c r="V34" s="38">
        <v>0.19</v>
      </c>
      <c r="W34" s="38">
        <v>0.20499999999999999</v>
      </c>
      <c r="X34" s="38">
        <v>0.215</v>
      </c>
      <c r="Y34" s="38">
        <v>0.22500000000000001</v>
      </c>
      <c r="Z34" s="38">
        <v>0.23499999999999999</v>
      </c>
      <c r="AA34" s="38">
        <v>0.245</v>
      </c>
      <c r="AB34" s="38">
        <v>0.255</v>
      </c>
      <c r="AC34" s="38">
        <v>0.26</v>
      </c>
      <c r="AD34" s="38">
        <v>0.27</v>
      </c>
      <c r="AE34" s="38">
        <v>0.28000000000000003</v>
      </c>
      <c r="AF34" s="38">
        <v>0.28499999999999998</v>
      </c>
      <c r="AH34" s="37">
        <f t="shared" si="3"/>
        <v>18</v>
      </c>
      <c r="AI34" s="37">
        <f t="shared" si="3"/>
        <v>19</v>
      </c>
      <c r="AJ34" s="37">
        <f t="shared" si="3"/>
        <v>20.5</v>
      </c>
      <c r="AK34" s="37">
        <f t="shared" si="3"/>
        <v>21.5</v>
      </c>
      <c r="AL34" s="37">
        <f t="shared" si="3"/>
        <v>22.5</v>
      </c>
      <c r="AM34" s="37">
        <f t="shared" si="3"/>
        <v>23.5</v>
      </c>
      <c r="AN34" s="37">
        <f t="shared" si="3"/>
        <v>24.5</v>
      </c>
      <c r="AO34" s="37">
        <f t="shared" si="3"/>
        <v>25.5</v>
      </c>
      <c r="AP34" s="37">
        <f t="shared" si="3"/>
        <v>26</v>
      </c>
      <c r="AQ34" s="37">
        <f t="shared" si="3"/>
        <v>27</v>
      </c>
      <c r="AR34" s="37">
        <f t="shared" si="3"/>
        <v>28.000000000000004</v>
      </c>
      <c r="AS34" s="37">
        <f t="shared" si="3"/>
        <v>28.499999999999996</v>
      </c>
    </row>
    <row r="35" spans="4:45" x14ac:dyDescent="0.25">
      <c r="D35">
        <v>32</v>
      </c>
      <c r="E35">
        <v>58000</v>
      </c>
      <c r="F35" s="37">
        <v>18</v>
      </c>
      <c r="G35" s="37">
        <v>19</v>
      </c>
      <c r="H35" s="37">
        <v>20.5</v>
      </c>
      <c r="I35" s="37">
        <v>21.5</v>
      </c>
      <c r="J35" s="37">
        <v>22.5</v>
      </c>
      <c r="K35" s="37">
        <v>23.5</v>
      </c>
      <c r="L35" s="37">
        <v>24.5</v>
      </c>
      <c r="M35" s="37">
        <v>25.5</v>
      </c>
      <c r="N35" s="37">
        <v>26.5</v>
      </c>
      <c r="O35" s="37">
        <v>27</v>
      </c>
      <c r="P35" s="37">
        <v>28.000000000000004</v>
      </c>
      <c r="Q35" s="37">
        <v>28.499999999999996</v>
      </c>
      <c r="S35" t="str">
        <f t="shared" si="2"/>
        <v/>
      </c>
      <c r="T35">
        <v>58000</v>
      </c>
      <c r="U35" s="38">
        <v>0.18</v>
      </c>
      <c r="V35" s="38">
        <v>0.19</v>
      </c>
      <c r="W35" s="38">
        <v>0.20499999999999999</v>
      </c>
      <c r="X35" s="38">
        <v>0.215</v>
      </c>
      <c r="Y35" s="38">
        <v>0.22500000000000001</v>
      </c>
      <c r="Z35" s="38">
        <v>0.23499999999999999</v>
      </c>
      <c r="AA35" s="38">
        <v>0.245</v>
      </c>
      <c r="AB35" s="38">
        <v>0.255</v>
      </c>
      <c r="AC35" s="38">
        <v>0.26500000000000001</v>
      </c>
      <c r="AD35" s="38">
        <v>0.27</v>
      </c>
      <c r="AE35" s="38">
        <v>0.28000000000000003</v>
      </c>
      <c r="AF35" s="38">
        <v>0.28499999999999998</v>
      </c>
      <c r="AH35" s="37">
        <f t="shared" si="3"/>
        <v>18</v>
      </c>
      <c r="AI35" s="37">
        <f t="shared" si="3"/>
        <v>19</v>
      </c>
      <c r="AJ35" s="37">
        <f t="shared" si="3"/>
        <v>20.5</v>
      </c>
      <c r="AK35" s="37">
        <f t="shared" si="3"/>
        <v>21.5</v>
      </c>
      <c r="AL35" s="37">
        <f t="shared" si="3"/>
        <v>22.5</v>
      </c>
      <c r="AM35" s="37">
        <f t="shared" si="3"/>
        <v>23.5</v>
      </c>
      <c r="AN35" s="37">
        <f t="shared" si="3"/>
        <v>24.5</v>
      </c>
      <c r="AO35" s="37">
        <f t="shared" si="3"/>
        <v>25.5</v>
      </c>
      <c r="AP35" s="37">
        <f t="shared" si="3"/>
        <v>26.5</v>
      </c>
      <c r="AQ35" s="37">
        <f t="shared" si="3"/>
        <v>27</v>
      </c>
      <c r="AR35" s="37">
        <f t="shared" si="3"/>
        <v>28.000000000000004</v>
      </c>
      <c r="AS35" s="37">
        <f t="shared" si="3"/>
        <v>28.499999999999996</v>
      </c>
    </row>
    <row r="36" spans="4:45" x14ac:dyDescent="0.25">
      <c r="D36">
        <v>33</v>
      </c>
      <c r="E36">
        <v>59000</v>
      </c>
      <c r="F36" s="37">
        <v>18.5</v>
      </c>
      <c r="G36" s="37">
        <v>19.5</v>
      </c>
      <c r="H36" s="37">
        <v>20.5</v>
      </c>
      <c r="I36" s="37">
        <v>21.5</v>
      </c>
      <c r="J36" s="37">
        <v>22.5</v>
      </c>
      <c r="K36" s="37">
        <v>23.5</v>
      </c>
      <c r="L36" s="37">
        <v>24.5</v>
      </c>
      <c r="M36" s="37">
        <v>25.5</v>
      </c>
      <c r="N36" s="37">
        <v>26.5</v>
      </c>
      <c r="O36" s="37">
        <v>27.500000000000004</v>
      </c>
      <c r="P36" s="37">
        <v>28.000000000000004</v>
      </c>
      <c r="Q36" s="37">
        <v>28.999999999999996</v>
      </c>
      <c r="S36" t="str">
        <f t="shared" si="2"/>
        <v/>
      </c>
      <c r="T36">
        <v>59000</v>
      </c>
      <c r="U36" s="38">
        <v>0.185</v>
      </c>
      <c r="V36" s="38">
        <v>0.19500000000000001</v>
      </c>
      <c r="W36" s="38">
        <v>0.20499999999999999</v>
      </c>
      <c r="X36" s="38">
        <v>0.215</v>
      </c>
      <c r="Y36" s="38">
        <v>0.22500000000000001</v>
      </c>
      <c r="Z36" s="38">
        <v>0.23499999999999999</v>
      </c>
      <c r="AA36" s="38">
        <v>0.245</v>
      </c>
      <c r="AB36" s="38">
        <v>0.255</v>
      </c>
      <c r="AC36" s="38">
        <v>0.26500000000000001</v>
      </c>
      <c r="AD36" s="38">
        <v>0.27500000000000002</v>
      </c>
      <c r="AE36" s="38">
        <v>0.28000000000000003</v>
      </c>
      <c r="AF36" s="38">
        <v>0.28999999999999998</v>
      </c>
      <c r="AH36" s="37">
        <f t="shared" si="3"/>
        <v>18.5</v>
      </c>
      <c r="AI36" s="37">
        <f t="shared" si="3"/>
        <v>19.5</v>
      </c>
      <c r="AJ36" s="37">
        <f t="shared" si="3"/>
        <v>20.5</v>
      </c>
      <c r="AK36" s="37">
        <f t="shared" si="3"/>
        <v>21.5</v>
      </c>
      <c r="AL36" s="37">
        <f t="shared" si="3"/>
        <v>22.5</v>
      </c>
      <c r="AM36" s="37">
        <f t="shared" si="3"/>
        <v>23.5</v>
      </c>
      <c r="AN36" s="37">
        <f t="shared" si="3"/>
        <v>24.5</v>
      </c>
      <c r="AO36" s="37">
        <f t="shared" si="3"/>
        <v>25.5</v>
      </c>
      <c r="AP36" s="37">
        <f t="shared" si="3"/>
        <v>26.5</v>
      </c>
      <c r="AQ36" s="37">
        <f t="shared" si="3"/>
        <v>27.500000000000004</v>
      </c>
      <c r="AR36" s="37">
        <f t="shared" si="3"/>
        <v>28.000000000000004</v>
      </c>
      <c r="AS36" s="37">
        <f t="shared" si="3"/>
        <v>28.999999999999996</v>
      </c>
    </row>
    <row r="37" spans="4:45" x14ac:dyDescent="0.25">
      <c r="D37">
        <v>34</v>
      </c>
      <c r="E37">
        <v>60000</v>
      </c>
      <c r="F37" s="37">
        <v>18.5</v>
      </c>
      <c r="G37" s="37">
        <v>19.5</v>
      </c>
      <c r="H37" s="37">
        <v>20.5</v>
      </c>
      <c r="I37" s="37">
        <v>21.5</v>
      </c>
      <c r="J37" s="37">
        <v>22.5</v>
      </c>
      <c r="K37" s="37">
        <v>23.5</v>
      </c>
      <c r="L37" s="37">
        <v>24.5</v>
      </c>
      <c r="M37" s="37">
        <v>25.5</v>
      </c>
      <c r="N37" s="37">
        <v>26.5</v>
      </c>
      <c r="O37" s="37">
        <v>27.500000000000004</v>
      </c>
      <c r="P37" s="37">
        <v>28.499999999999996</v>
      </c>
      <c r="Q37" s="37">
        <v>28.999999999999996</v>
      </c>
      <c r="S37" t="str">
        <f t="shared" si="2"/>
        <v/>
      </c>
      <c r="T37">
        <v>60000</v>
      </c>
      <c r="U37" s="38">
        <v>0.185</v>
      </c>
      <c r="V37" s="38">
        <v>0.19500000000000001</v>
      </c>
      <c r="W37" s="38">
        <v>0.20499999999999999</v>
      </c>
      <c r="X37" s="38">
        <v>0.215</v>
      </c>
      <c r="Y37" s="38">
        <v>0.22500000000000001</v>
      </c>
      <c r="Z37" s="38">
        <v>0.23499999999999999</v>
      </c>
      <c r="AA37" s="38">
        <v>0.245</v>
      </c>
      <c r="AB37" s="38">
        <v>0.255</v>
      </c>
      <c r="AC37" s="38">
        <v>0.26500000000000001</v>
      </c>
      <c r="AD37" s="38">
        <v>0.27500000000000002</v>
      </c>
      <c r="AE37" s="38">
        <v>0.28499999999999998</v>
      </c>
      <c r="AF37" s="38">
        <v>0.28999999999999998</v>
      </c>
      <c r="AH37" s="37">
        <f t="shared" si="3"/>
        <v>18.5</v>
      </c>
      <c r="AI37" s="37">
        <f t="shared" si="3"/>
        <v>19.5</v>
      </c>
      <c r="AJ37" s="37">
        <f t="shared" si="3"/>
        <v>20.5</v>
      </c>
      <c r="AK37" s="37">
        <f t="shared" si="3"/>
        <v>21.5</v>
      </c>
      <c r="AL37" s="37">
        <f t="shared" si="3"/>
        <v>22.5</v>
      </c>
      <c r="AM37" s="37">
        <f t="shared" si="3"/>
        <v>23.5</v>
      </c>
      <c r="AN37" s="37">
        <f t="shared" si="3"/>
        <v>24.5</v>
      </c>
      <c r="AO37" s="37">
        <f t="shared" si="3"/>
        <v>25.5</v>
      </c>
      <c r="AP37" s="37">
        <f t="shared" si="3"/>
        <v>26.5</v>
      </c>
      <c r="AQ37" s="37">
        <f t="shared" si="3"/>
        <v>27.500000000000004</v>
      </c>
      <c r="AR37" s="37">
        <f t="shared" si="3"/>
        <v>28.499999999999996</v>
      </c>
      <c r="AS37" s="37">
        <f t="shared" si="3"/>
        <v>28.999999999999996</v>
      </c>
    </row>
    <row r="38" spans="4:45" x14ac:dyDescent="0.25">
      <c r="D38">
        <v>35</v>
      </c>
      <c r="E38">
        <v>61000</v>
      </c>
      <c r="F38" s="37">
        <v>18.5</v>
      </c>
      <c r="G38" s="37">
        <v>19.5</v>
      </c>
      <c r="H38" s="37">
        <v>20.5</v>
      </c>
      <c r="I38" s="37">
        <v>21.5</v>
      </c>
      <c r="J38" s="37">
        <v>23</v>
      </c>
      <c r="K38" s="37">
        <v>24</v>
      </c>
      <c r="L38" s="37">
        <v>25</v>
      </c>
      <c r="M38" s="37">
        <v>26</v>
      </c>
      <c r="N38" s="37">
        <v>27</v>
      </c>
      <c r="O38" s="37">
        <v>27.500000000000004</v>
      </c>
      <c r="P38" s="37">
        <v>28.499999999999996</v>
      </c>
      <c r="Q38" s="37">
        <v>28.999999999999996</v>
      </c>
      <c r="S38" t="str">
        <f t="shared" si="2"/>
        <v/>
      </c>
      <c r="T38">
        <v>61000</v>
      </c>
      <c r="U38" s="38">
        <v>0.185</v>
      </c>
      <c r="V38" s="38">
        <v>0.19500000000000001</v>
      </c>
      <c r="W38" s="38">
        <v>0.20499999999999999</v>
      </c>
      <c r="X38" s="38">
        <v>0.215</v>
      </c>
      <c r="Y38" s="38">
        <v>0.23</v>
      </c>
      <c r="Z38" s="38">
        <v>0.24</v>
      </c>
      <c r="AA38" s="38">
        <v>0.25</v>
      </c>
      <c r="AB38" s="38">
        <v>0.26</v>
      </c>
      <c r="AC38" s="38">
        <v>0.27</v>
      </c>
      <c r="AD38" s="38">
        <v>0.27500000000000002</v>
      </c>
      <c r="AE38" s="38">
        <v>0.28499999999999998</v>
      </c>
      <c r="AF38" s="38">
        <v>0.28999999999999998</v>
      </c>
      <c r="AH38" s="37">
        <f t="shared" si="3"/>
        <v>18.5</v>
      </c>
      <c r="AI38" s="37">
        <f t="shared" si="3"/>
        <v>19.5</v>
      </c>
      <c r="AJ38" s="37">
        <f t="shared" si="3"/>
        <v>20.5</v>
      </c>
      <c r="AK38" s="37">
        <f t="shared" si="3"/>
        <v>21.5</v>
      </c>
      <c r="AL38" s="37">
        <f t="shared" si="3"/>
        <v>23</v>
      </c>
      <c r="AM38" s="37">
        <f t="shared" si="3"/>
        <v>24</v>
      </c>
      <c r="AN38" s="37">
        <f t="shared" si="3"/>
        <v>25</v>
      </c>
      <c r="AO38" s="37">
        <f t="shared" si="3"/>
        <v>26</v>
      </c>
      <c r="AP38" s="37">
        <f t="shared" si="3"/>
        <v>27</v>
      </c>
      <c r="AQ38" s="37">
        <f t="shared" si="3"/>
        <v>27.500000000000004</v>
      </c>
      <c r="AR38" s="37">
        <f t="shared" si="3"/>
        <v>28.499999999999996</v>
      </c>
      <c r="AS38" s="37">
        <f t="shared" si="3"/>
        <v>28.999999999999996</v>
      </c>
    </row>
    <row r="39" spans="4:45" x14ac:dyDescent="0.25">
      <c r="D39">
        <v>36</v>
      </c>
      <c r="E39">
        <v>62000</v>
      </c>
      <c r="F39" s="37">
        <v>18.5</v>
      </c>
      <c r="G39" s="37">
        <v>19.5</v>
      </c>
      <c r="H39" s="37">
        <v>20.5</v>
      </c>
      <c r="I39" s="37">
        <v>22</v>
      </c>
      <c r="J39" s="37">
        <v>23</v>
      </c>
      <c r="K39" s="37">
        <v>24</v>
      </c>
      <c r="L39" s="37">
        <v>25</v>
      </c>
      <c r="M39" s="37">
        <v>26</v>
      </c>
      <c r="N39" s="37">
        <v>27</v>
      </c>
      <c r="O39" s="37">
        <v>28.000000000000004</v>
      </c>
      <c r="P39" s="37">
        <v>28.499999999999996</v>
      </c>
      <c r="Q39" s="37">
        <v>29.5</v>
      </c>
      <c r="S39" t="str">
        <f t="shared" si="2"/>
        <v/>
      </c>
      <c r="T39">
        <v>62000</v>
      </c>
      <c r="U39" s="38">
        <v>0.185</v>
      </c>
      <c r="V39" s="38">
        <v>0.19500000000000001</v>
      </c>
      <c r="W39" s="38">
        <v>0.20499999999999999</v>
      </c>
      <c r="X39" s="38">
        <v>0.22</v>
      </c>
      <c r="Y39" s="38">
        <v>0.23</v>
      </c>
      <c r="Z39" s="38">
        <v>0.24</v>
      </c>
      <c r="AA39" s="38">
        <v>0.25</v>
      </c>
      <c r="AB39" s="38">
        <v>0.26</v>
      </c>
      <c r="AC39" s="38">
        <v>0.27</v>
      </c>
      <c r="AD39" s="38">
        <v>0.28000000000000003</v>
      </c>
      <c r="AE39" s="38">
        <v>0.28499999999999998</v>
      </c>
      <c r="AF39" s="38">
        <v>0.29499999999999998</v>
      </c>
      <c r="AH39" s="37">
        <f t="shared" si="3"/>
        <v>18.5</v>
      </c>
      <c r="AI39" s="37">
        <f t="shared" si="3"/>
        <v>19.5</v>
      </c>
      <c r="AJ39" s="37">
        <f t="shared" si="3"/>
        <v>20.5</v>
      </c>
      <c r="AK39" s="37">
        <f t="shared" si="3"/>
        <v>22</v>
      </c>
      <c r="AL39" s="37">
        <f t="shared" si="3"/>
        <v>23</v>
      </c>
      <c r="AM39" s="37">
        <f t="shared" si="3"/>
        <v>24</v>
      </c>
      <c r="AN39" s="37">
        <f t="shared" si="3"/>
        <v>25</v>
      </c>
      <c r="AO39" s="37">
        <f t="shared" si="3"/>
        <v>26</v>
      </c>
      <c r="AP39" s="37">
        <f t="shared" si="3"/>
        <v>27</v>
      </c>
      <c r="AQ39" s="37">
        <f t="shared" si="3"/>
        <v>28.000000000000004</v>
      </c>
      <c r="AR39" s="37">
        <f t="shared" si="3"/>
        <v>28.499999999999996</v>
      </c>
      <c r="AS39" s="37">
        <f t="shared" si="3"/>
        <v>29.5</v>
      </c>
    </row>
    <row r="40" spans="4:45" x14ac:dyDescent="0.25">
      <c r="D40">
        <v>37</v>
      </c>
      <c r="E40">
        <v>63000</v>
      </c>
      <c r="F40" s="37">
        <v>19</v>
      </c>
      <c r="G40" s="37">
        <v>20</v>
      </c>
      <c r="H40" s="37">
        <v>21</v>
      </c>
      <c r="I40" s="37">
        <v>22</v>
      </c>
      <c r="J40" s="37">
        <v>23</v>
      </c>
      <c r="K40" s="37">
        <v>24</v>
      </c>
      <c r="L40" s="37">
        <v>25</v>
      </c>
      <c r="M40" s="37">
        <v>26</v>
      </c>
      <c r="N40" s="37">
        <v>27</v>
      </c>
      <c r="O40" s="37">
        <v>28.000000000000004</v>
      </c>
      <c r="P40" s="37">
        <v>28.499999999999996</v>
      </c>
      <c r="Q40" s="37">
        <v>29.5</v>
      </c>
      <c r="S40" t="str">
        <f t="shared" si="2"/>
        <v/>
      </c>
      <c r="T40">
        <v>63000</v>
      </c>
      <c r="U40" s="38">
        <v>0.19</v>
      </c>
      <c r="V40" s="38">
        <v>0.2</v>
      </c>
      <c r="W40" s="38">
        <v>0.21</v>
      </c>
      <c r="X40" s="38">
        <v>0.22</v>
      </c>
      <c r="Y40" s="38">
        <v>0.23</v>
      </c>
      <c r="Z40" s="38">
        <v>0.24</v>
      </c>
      <c r="AA40" s="38">
        <v>0.25</v>
      </c>
      <c r="AB40" s="38">
        <v>0.26</v>
      </c>
      <c r="AC40" s="38">
        <v>0.27</v>
      </c>
      <c r="AD40" s="38">
        <v>0.28000000000000003</v>
      </c>
      <c r="AE40" s="38">
        <v>0.28499999999999998</v>
      </c>
      <c r="AF40" s="38">
        <v>0.29499999999999998</v>
      </c>
      <c r="AH40" s="37">
        <f t="shared" si="3"/>
        <v>19</v>
      </c>
      <c r="AI40" s="37">
        <f t="shared" si="3"/>
        <v>20</v>
      </c>
      <c r="AJ40" s="37">
        <f t="shared" si="3"/>
        <v>21</v>
      </c>
      <c r="AK40" s="37">
        <f t="shared" si="3"/>
        <v>22</v>
      </c>
      <c r="AL40" s="37">
        <f t="shared" si="3"/>
        <v>23</v>
      </c>
      <c r="AM40" s="37">
        <f t="shared" si="3"/>
        <v>24</v>
      </c>
      <c r="AN40" s="37">
        <f t="shared" si="3"/>
        <v>25</v>
      </c>
      <c r="AO40" s="37">
        <f t="shared" si="3"/>
        <v>26</v>
      </c>
      <c r="AP40" s="37">
        <f t="shared" si="3"/>
        <v>27</v>
      </c>
      <c r="AQ40" s="37">
        <f t="shared" si="3"/>
        <v>28.000000000000004</v>
      </c>
      <c r="AR40" s="37">
        <f t="shared" si="3"/>
        <v>28.499999999999996</v>
      </c>
      <c r="AS40" s="37">
        <f t="shared" si="3"/>
        <v>29.5</v>
      </c>
    </row>
    <row r="41" spans="4:45" x14ac:dyDescent="0.25">
      <c r="D41">
        <v>38</v>
      </c>
      <c r="E41">
        <v>64000</v>
      </c>
      <c r="F41" s="37">
        <v>19</v>
      </c>
      <c r="G41" s="37">
        <v>20</v>
      </c>
      <c r="H41" s="37">
        <v>21</v>
      </c>
      <c r="I41" s="37">
        <v>22</v>
      </c>
      <c r="J41" s="37">
        <v>23</v>
      </c>
      <c r="K41" s="37">
        <v>24</v>
      </c>
      <c r="L41" s="37">
        <v>25</v>
      </c>
      <c r="M41" s="37">
        <v>26.5</v>
      </c>
      <c r="N41" s="37">
        <v>27</v>
      </c>
      <c r="O41" s="37">
        <v>28.000000000000004</v>
      </c>
      <c r="P41" s="37">
        <v>28.999999999999996</v>
      </c>
      <c r="Q41" s="37">
        <v>29.5</v>
      </c>
      <c r="S41" t="str">
        <f t="shared" si="2"/>
        <v/>
      </c>
      <c r="T41">
        <v>64000</v>
      </c>
      <c r="U41" s="38">
        <v>0.19</v>
      </c>
      <c r="V41" s="38">
        <v>0.2</v>
      </c>
      <c r="W41" s="38">
        <v>0.21</v>
      </c>
      <c r="X41" s="38">
        <v>0.22</v>
      </c>
      <c r="Y41" s="38">
        <v>0.23</v>
      </c>
      <c r="Z41" s="38">
        <v>0.24</v>
      </c>
      <c r="AA41" s="38">
        <v>0.25</v>
      </c>
      <c r="AB41" s="38">
        <v>0.26500000000000001</v>
      </c>
      <c r="AC41" s="38">
        <v>0.27</v>
      </c>
      <c r="AD41" s="38">
        <v>0.28000000000000003</v>
      </c>
      <c r="AE41" s="38">
        <v>0.28999999999999998</v>
      </c>
      <c r="AF41" s="38">
        <v>0.29499999999999998</v>
      </c>
      <c r="AH41" s="37">
        <f t="shared" si="3"/>
        <v>19</v>
      </c>
      <c r="AI41" s="37">
        <f t="shared" si="3"/>
        <v>20</v>
      </c>
      <c r="AJ41" s="37">
        <f t="shared" si="3"/>
        <v>21</v>
      </c>
      <c r="AK41" s="37">
        <f t="shared" si="3"/>
        <v>22</v>
      </c>
      <c r="AL41" s="37">
        <f t="shared" si="3"/>
        <v>23</v>
      </c>
      <c r="AM41" s="37">
        <f t="shared" si="3"/>
        <v>24</v>
      </c>
      <c r="AN41" s="37">
        <f t="shared" si="3"/>
        <v>25</v>
      </c>
      <c r="AO41" s="37">
        <f t="shared" si="3"/>
        <v>26.5</v>
      </c>
      <c r="AP41" s="37">
        <f t="shared" si="3"/>
        <v>27</v>
      </c>
      <c r="AQ41" s="37">
        <f t="shared" si="3"/>
        <v>28.000000000000004</v>
      </c>
      <c r="AR41" s="37">
        <f t="shared" si="3"/>
        <v>28.999999999999996</v>
      </c>
      <c r="AS41" s="37">
        <f t="shared" si="3"/>
        <v>29.5</v>
      </c>
    </row>
    <row r="42" spans="4:45" x14ac:dyDescent="0.25">
      <c r="D42">
        <v>39</v>
      </c>
      <c r="E42">
        <v>65000</v>
      </c>
      <c r="F42" s="37">
        <v>19</v>
      </c>
      <c r="G42" s="37">
        <v>20</v>
      </c>
      <c r="H42" s="37">
        <v>21</v>
      </c>
      <c r="I42" s="37">
        <v>22</v>
      </c>
      <c r="J42" s="37">
        <v>23</v>
      </c>
      <c r="K42" s="37">
        <v>24</v>
      </c>
      <c r="L42" s="37">
        <v>25</v>
      </c>
      <c r="M42" s="37">
        <v>26.5</v>
      </c>
      <c r="N42" s="37">
        <v>27.500000000000004</v>
      </c>
      <c r="O42" s="37">
        <v>28.000000000000004</v>
      </c>
      <c r="P42" s="37">
        <v>28.999999999999996</v>
      </c>
      <c r="Q42" s="37">
        <v>29.5</v>
      </c>
      <c r="S42" t="str">
        <f t="shared" si="2"/>
        <v/>
      </c>
      <c r="T42">
        <v>65000</v>
      </c>
      <c r="U42" s="38">
        <v>0.19</v>
      </c>
      <c r="V42" s="38">
        <v>0.2</v>
      </c>
      <c r="W42" s="38">
        <v>0.21</v>
      </c>
      <c r="X42" s="38">
        <v>0.22</v>
      </c>
      <c r="Y42" s="38">
        <v>0.23</v>
      </c>
      <c r="Z42" s="38">
        <v>0.24</v>
      </c>
      <c r="AA42" s="38">
        <v>0.25</v>
      </c>
      <c r="AB42" s="38">
        <v>0.26500000000000001</v>
      </c>
      <c r="AC42" s="38">
        <v>0.27500000000000002</v>
      </c>
      <c r="AD42" s="38">
        <v>0.28000000000000003</v>
      </c>
      <c r="AE42" s="38">
        <v>0.28999999999999998</v>
      </c>
      <c r="AF42" s="38">
        <v>0.29499999999999998</v>
      </c>
      <c r="AH42" s="37">
        <f t="shared" si="3"/>
        <v>19</v>
      </c>
      <c r="AI42" s="37">
        <f t="shared" si="3"/>
        <v>20</v>
      </c>
      <c r="AJ42" s="37">
        <f t="shared" si="3"/>
        <v>21</v>
      </c>
      <c r="AK42" s="37">
        <f t="shared" si="3"/>
        <v>22</v>
      </c>
      <c r="AL42" s="37">
        <f t="shared" si="3"/>
        <v>23</v>
      </c>
      <c r="AM42" s="37">
        <f t="shared" si="3"/>
        <v>24</v>
      </c>
      <c r="AN42" s="37">
        <f t="shared" si="3"/>
        <v>25</v>
      </c>
      <c r="AO42" s="37">
        <f t="shared" si="3"/>
        <v>26.5</v>
      </c>
      <c r="AP42" s="37">
        <f t="shared" si="3"/>
        <v>27.500000000000004</v>
      </c>
      <c r="AQ42" s="37">
        <f t="shared" si="3"/>
        <v>28.000000000000004</v>
      </c>
      <c r="AR42" s="37">
        <f t="shared" si="3"/>
        <v>28.999999999999996</v>
      </c>
      <c r="AS42" s="37">
        <f t="shared" si="3"/>
        <v>29.5</v>
      </c>
    </row>
    <row r="43" spans="4:45" x14ac:dyDescent="0.25">
      <c r="D43">
        <v>40</v>
      </c>
      <c r="E43">
        <v>66000</v>
      </c>
      <c r="F43" s="37">
        <v>19</v>
      </c>
      <c r="G43" s="37">
        <v>20</v>
      </c>
      <c r="H43" s="37">
        <v>21.5</v>
      </c>
      <c r="I43" s="37">
        <v>22.5</v>
      </c>
      <c r="J43" s="37">
        <v>23.5</v>
      </c>
      <c r="K43" s="37">
        <v>24</v>
      </c>
      <c r="L43" s="37">
        <v>25</v>
      </c>
      <c r="M43" s="37">
        <v>26.5</v>
      </c>
      <c r="N43" s="37">
        <v>27.500000000000004</v>
      </c>
      <c r="O43" s="37">
        <v>28.499999999999996</v>
      </c>
      <c r="P43" s="37">
        <v>28.999999999999996</v>
      </c>
      <c r="Q43" s="37">
        <v>30</v>
      </c>
      <c r="S43" t="str">
        <f t="shared" si="2"/>
        <v/>
      </c>
      <c r="T43">
        <v>66000</v>
      </c>
      <c r="U43" s="38">
        <v>0.19</v>
      </c>
      <c r="V43" s="38">
        <v>0.2</v>
      </c>
      <c r="W43" s="38">
        <v>0.215</v>
      </c>
      <c r="X43" s="38">
        <v>0.22500000000000001</v>
      </c>
      <c r="Y43" s="38">
        <v>0.23499999999999999</v>
      </c>
      <c r="Z43" s="38">
        <v>0.24</v>
      </c>
      <c r="AA43" s="38">
        <v>0.25</v>
      </c>
      <c r="AB43" s="38">
        <v>0.26500000000000001</v>
      </c>
      <c r="AC43" s="38">
        <v>0.27500000000000002</v>
      </c>
      <c r="AD43" s="38">
        <v>0.28499999999999998</v>
      </c>
      <c r="AE43" s="38">
        <v>0.28999999999999998</v>
      </c>
      <c r="AF43" s="38">
        <v>0.3</v>
      </c>
      <c r="AH43" s="37">
        <f t="shared" si="3"/>
        <v>19</v>
      </c>
      <c r="AI43" s="37">
        <f t="shared" si="3"/>
        <v>20</v>
      </c>
      <c r="AJ43" s="37">
        <f t="shared" si="3"/>
        <v>21.5</v>
      </c>
      <c r="AK43" s="37">
        <f t="shared" si="3"/>
        <v>22.5</v>
      </c>
      <c r="AL43" s="37">
        <f t="shared" si="3"/>
        <v>23.5</v>
      </c>
      <c r="AM43" s="37">
        <f t="shared" si="3"/>
        <v>24</v>
      </c>
      <c r="AN43" s="37">
        <f t="shared" si="3"/>
        <v>25</v>
      </c>
      <c r="AO43" s="37">
        <f t="shared" si="3"/>
        <v>26.5</v>
      </c>
      <c r="AP43" s="37">
        <f t="shared" si="3"/>
        <v>27.500000000000004</v>
      </c>
      <c r="AQ43" s="37">
        <f t="shared" si="3"/>
        <v>28.499999999999996</v>
      </c>
      <c r="AR43" s="37">
        <f t="shared" si="3"/>
        <v>28.999999999999996</v>
      </c>
      <c r="AS43" s="37">
        <f t="shared" si="3"/>
        <v>30</v>
      </c>
    </row>
    <row r="44" spans="4:45" x14ac:dyDescent="0.25">
      <c r="D44">
        <v>41</v>
      </c>
      <c r="E44">
        <v>67000</v>
      </c>
      <c r="F44" s="37">
        <v>19.5</v>
      </c>
      <c r="G44" s="37">
        <v>20.5</v>
      </c>
      <c r="H44" s="37">
        <v>21.5</v>
      </c>
      <c r="I44" s="37">
        <v>22.5</v>
      </c>
      <c r="J44" s="37">
        <v>23.5</v>
      </c>
      <c r="K44" s="37">
        <v>24.5</v>
      </c>
      <c r="L44" s="37">
        <v>25.5</v>
      </c>
      <c r="M44" s="37">
        <v>26.5</v>
      </c>
      <c r="N44" s="37">
        <v>27.500000000000004</v>
      </c>
      <c r="O44" s="37">
        <v>28.499999999999996</v>
      </c>
      <c r="P44" s="37">
        <v>29.5</v>
      </c>
      <c r="Q44" s="37">
        <v>30</v>
      </c>
      <c r="S44" t="str">
        <f t="shared" si="2"/>
        <v/>
      </c>
      <c r="T44">
        <v>67000</v>
      </c>
      <c r="U44" s="38">
        <v>0.19500000000000001</v>
      </c>
      <c r="V44" s="38">
        <v>0.20499999999999999</v>
      </c>
      <c r="W44" s="38">
        <v>0.215</v>
      </c>
      <c r="X44" s="38">
        <v>0.22500000000000001</v>
      </c>
      <c r="Y44" s="38">
        <v>0.23499999999999999</v>
      </c>
      <c r="Z44" s="38">
        <v>0.245</v>
      </c>
      <c r="AA44" s="38">
        <v>0.255</v>
      </c>
      <c r="AB44" s="38">
        <v>0.26500000000000001</v>
      </c>
      <c r="AC44" s="38">
        <v>0.27500000000000002</v>
      </c>
      <c r="AD44" s="38">
        <v>0.28499999999999998</v>
      </c>
      <c r="AE44" s="38">
        <v>0.29499999999999998</v>
      </c>
      <c r="AF44" s="38">
        <v>0.3</v>
      </c>
      <c r="AH44" s="37">
        <f t="shared" si="3"/>
        <v>19.5</v>
      </c>
      <c r="AI44" s="37">
        <f t="shared" si="3"/>
        <v>20.5</v>
      </c>
      <c r="AJ44" s="37">
        <f t="shared" si="3"/>
        <v>21.5</v>
      </c>
      <c r="AK44" s="37">
        <f t="shared" si="3"/>
        <v>22.5</v>
      </c>
      <c r="AL44" s="37">
        <f t="shared" si="3"/>
        <v>23.5</v>
      </c>
      <c r="AM44" s="37">
        <f t="shared" si="3"/>
        <v>24.5</v>
      </c>
      <c r="AN44" s="37">
        <f t="shared" si="3"/>
        <v>25.5</v>
      </c>
      <c r="AO44" s="37">
        <f t="shared" si="3"/>
        <v>26.5</v>
      </c>
      <c r="AP44" s="37">
        <f t="shared" si="3"/>
        <v>27.500000000000004</v>
      </c>
      <c r="AQ44" s="37">
        <f t="shared" si="3"/>
        <v>28.499999999999996</v>
      </c>
      <c r="AR44" s="37">
        <f t="shared" si="3"/>
        <v>29.5</v>
      </c>
      <c r="AS44" s="37">
        <f t="shared" si="3"/>
        <v>30</v>
      </c>
    </row>
    <row r="45" spans="4:45" x14ac:dyDescent="0.25">
      <c r="D45">
        <v>42</v>
      </c>
      <c r="E45">
        <v>68000</v>
      </c>
      <c r="F45" s="37">
        <v>19.5</v>
      </c>
      <c r="G45" s="37">
        <v>20.5</v>
      </c>
      <c r="H45" s="37">
        <v>21.5</v>
      </c>
      <c r="I45" s="37">
        <v>22.5</v>
      </c>
      <c r="J45" s="37">
        <v>23.5</v>
      </c>
      <c r="K45" s="37">
        <v>24.5</v>
      </c>
      <c r="L45" s="37">
        <v>25.5</v>
      </c>
      <c r="M45" s="37">
        <v>26.5</v>
      </c>
      <c r="N45" s="37">
        <v>27.500000000000004</v>
      </c>
      <c r="O45" s="37">
        <v>28.499999999999996</v>
      </c>
      <c r="P45" s="37">
        <v>29.5</v>
      </c>
      <c r="Q45" s="37">
        <v>30</v>
      </c>
      <c r="S45" t="str">
        <f t="shared" si="2"/>
        <v/>
      </c>
      <c r="T45">
        <v>68000</v>
      </c>
      <c r="U45" s="38">
        <v>0.19500000000000001</v>
      </c>
      <c r="V45" s="38">
        <v>0.20499999999999999</v>
      </c>
      <c r="W45" s="38">
        <v>0.215</v>
      </c>
      <c r="X45" s="38">
        <v>0.22500000000000001</v>
      </c>
      <c r="Y45" s="38">
        <v>0.23499999999999999</v>
      </c>
      <c r="Z45" s="38">
        <v>0.245</v>
      </c>
      <c r="AA45" s="38">
        <v>0.255</v>
      </c>
      <c r="AB45" s="38">
        <v>0.26500000000000001</v>
      </c>
      <c r="AC45" s="38">
        <v>0.27500000000000002</v>
      </c>
      <c r="AD45" s="38">
        <v>0.28499999999999998</v>
      </c>
      <c r="AE45" s="38">
        <v>0.29499999999999998</v>
      </c>
      <c r="AF45" s="38">
        <v>0.3</v>
      </c>
      <c r="AH45" s="37">
        <f t="shared" si="3"/>
        <v>19.5</v>
      </c>
      <c r="AI45" s="37">
        <f t="shared" si="3"/>
        <v>20.5</v>
      </c>
      <c r="AJ45" s="37">
        <f t="shared" si="3"/>
        <v>21.5</v>
      </c>
      <c r="AK45" s="37">
        <f t="shared" si="3"/>
        <v>22.5</v>
      </c>
      <c r="AL45" s="37">
        <f t="shared" si="3"/>
        <v>23.5</v>
      </c>
      <c r="AM45" s="37">
        <f t="shared" si="3"/>
        <v>24.5</v>
      </c>
      <c r="AN45" s="37">
        <f t="shared" si="3"/>
        <v>25.5</v>
      </c>
      <c r="AO45" s="37">
        <f t="shared" si="3"/>
        <v>26.5</v>
      </c>
      <c r="AP45" s="37">
        <f t="shared" si="3"/>
        <v>27.500000000000004</v>
      </c>
      <c r="AQ45" s="37">
        <f t="shared" si="3"/>
        <v>28.499999999999996</v>
      </c>
      <c r="AR45" s="37">
        <f t="shared" si="3"/>
        <v>29.5</v>
      </c>
      <c r="AS45" s="37">
        <f t="shared" si="3"/>
        <v>30</v>
      </c>
    </row>
    <row r="46" spans="4:45" x14ac:dyDescent="0.25">
      <c r="D46">
        <v>43</v>
      </c>
      <c r="E46">
        <v>69000</v>
      </c>
      <c r="F46" s="37">
        <v>19.5</v>
      </c>
      <c r="G46" s="37">
        <v>20.5</v>
      </c>
      <c r="H46" s="37">
        <v>21.5</v>
      </c>
      <c r="I46" s="37">
        <v>22.5</v>
      </c>
      <c r="J46" s="37">
        <v>23.5</v>
      </c>
      <c r="K46" s="37">
        <v>24.5</v>
      </c>
      <c r="L46" s="37">
        <v>25.5</v>
      </c>
      <c r="M46" s="37">
        <v>26.5</v>
      </c>
      <c r="N46" s="37">
        <v>27.500000000000004</v>
      </c>
      <c r="O46" s="37">
        <v>28.499999999999996</v>
      </c>
      <c r="P46" s="37">
        <v>29.5</v>
      </c>
      <c r="Q46" s="37">
        <v>30.5</v>
      </c>
      <c r="S46" t="str">
        <f t="shared" si="2"/>
        <v/>
      </c>
      <c r="T46">
        <v>69000</v>
      </c>
      <c r="U46" s="38">
        <v>0.19500000000000001</v>
      </c>
      <c r="V46" s="38">
        <v>0.20499999999999999</v>
      </c>
      <c r="W46" s="38">
        <v>0.215</v>
      </c>
      <c r="X46" s="38">
        <v>0.22500000000000001</v>
      </c>
      <c r="Y46" s="38">
        <v>0.23499999999999999</v>
      </c>
      <c r="Z46" s="38">
        <v>0.245</v>
      </c>
      <c r="AA46" s="38">
        <v>0.255</v>
      </c>
      <c r="AB46" s="38">
        <v>0.26500000000000001</v>
      </c>
      <c r="AC46" s="38">
        <v>0.27500000000000002</v>
      </c>
      <c r="AD46" s="38">
        <v>0.28499999999999998</v>
      </c>
      <c r="AE46" s="38">
        <v>0.29499999999999998</v>
      </c>
      <c r="AF46" s="38">
        <v>0.30499999999999999</v>
      </c>
      <c r="AH46" s="37">
        <f t="shared" si="3"/>
        <v>19.5</v>
      </c>
      <c r="AI46" s="37">
        <f t="shared" si="3"/>
        <v>20.5</v>
      </c>
      <c r="AJ46" s="37">
        <f t="shared" si="3"/>
        <v>21.5</v>
      </c>
      <c r="AK46" s="37">
        <f t="shared" si="3"/>
        <v>22.5</v>
      </c>
      <c r="AL46" s="37">
        <f t="shared" si="3"/>
        <v>23.5</v>
      </c>
      <c r="AM46" s="37">
        <f t="shared" si="3"/>
        <v>24.5</v>
      </c>
      <c r="AN46" s="37">
        <f t="shared" si="3"/>
        <v>25.5</v>
      </c>
      <c r="AO46" s="37">
        <f t="shared" si="3"/>
        <v>26.5</v>
      </c>
      <c r="AP46" s="37">
        <f t="shared" si="3"/>
        <v>27.500000000000004</v>
      </c>
      <c r="AQ46" s="37">
        <f t="shared" si="3"/>
        <v>28.499999999999996</v>
      </c>
      <c r="AR46" s="37">
        <f t="shared" si="3"/>
        <v>29.5</v>
      </c>
      <c r="AS46" s="37">
        <f t="shared" si="3"/>
        <v>30.5</v>
      </c>
    </row>
    <row r="47" spans="4:45" x14ac:dyDescent="0.25">
      <c r="D47">
        <v>44</v>
      </c>
      <c r="E47">
        <v>70000</v>
      </c>
      <c r="F47" s="37">
        <v>19.5</v>
      </c>
      <c r="G47" s="37">
        <v>20.5</v>
      </c>
      <c r="H47" s="37">
        <v>21.5</v>
      </c>
      <c r="I47" s="37">
        <v>22.5</v>
      </c>
      <c r="J47" s="37">
        <v>23.5</v>
      </c>
      <c r="K47" s="37">
        <v>25</v>
      </c>
      <c r="L47" s="37">
        <v>26</v>
      </c>
      <c r="M47" s="37">
        <v>27</v>
      </c>
      <c r="N47" s="37">
        <v>27.500000000000004</v>
      </c>
      <c r="O47" s="37">
        <v>28.499999999999996</v>
      </c>
      <c r="P47" s="37">
        <v>29.5</v>
      </c>
      <c r="Q47" s="37">
        <v>30.5</v>
      </c>
      <c r="S47" t="str">
        <f t="shared" si="2"/>
        <v/>
      </c>
      <c r="T47">
        <v>70000</v>
      </c>
      <c r="U47" s="38">
        <v>0.19500000000000001</v>
      </c>
      <c r="V47" s="38">
        <v>0.20499999999999999</v>
      </c>
      <c r="W47" s="38">
        <v>0.215</v>
      </c>
      <c r="X47" s="38">
        <v>0.22500000000000001</v>
      </c>
      <c r="Y47" s="38">
        <v>0.23499999999999999</v>
      </c>
      <c r="Z47" s="38">
        <v>0.25</v>
      </c>
      <c r="AA47" s="38">
        <v>0.26</v>
      </c>
      <c r="AB47" s="38">
        <v>0.27</v>
      </c>
      <c r="AC47" s="38">
        <v>0.27500000000000002</v>
      </c>
      <c r="AD47" s="38">
        <v>0.28499999999999998</v>
      </c>
      <c r="AE47" s="38">
        <v>0.29499999999999998</v>
      </c>
      <c r="AF47" s="38">
        <v>0.30499999999999999</v>
      </c>
      <c r="AH47" s="37">
        <f t="shared" si="3"/>
        <v>19.5</v>
      </c>
      <c r="AI47" s="37">
        <f t="shared" si="3"/>
        <v>20.5</v>
      </c>
      <c r="AJ47" s="37">
        <f t="shared" si="3"/>
        <v>21.5</v>
      </c>
      <c r="AK47" s="37">
        <f t="shared" si="3"/>
        <v>22.5</v>
      </c>
      <c r="AL47" s="37">
        <f t="shared" si="3"/>
        <v>23.5</v>
      </c>
      <c r="AM47" s="37">
        <f t="shared" si="3"/>
        <v>25</v>
      </c>
      <c r="AN47" s="37">
        <f t="shared" ref="AH47:AS68" si="4">AA47*$T$3</f>
        <v>26</v>
      </c>
      <c r="AO47" s="37">
        <f t="shared" si="4"/>
        <v>27</v>
      </c>
      <c r="AP47" s="37">
        <f t="shared" si="4"/>
        <v>27.500000000000004</v>
      </c>
      <c r="AQ47" s="37">
        <f t="shared" si="4"/>
        <v>28.499999999999996</v>
      </c>
      <c r="AR47" s="37">
        <f t="shared" si="4"/>
        <v>29.5</v>
      </c>
      <c r="AS47" s="37">
        <f t="shared" si="4"/>
        <v>30.5</v>
      </c>
    </row>
    <row r="48" spans="4:45" x14ac:dyDescent="0.25">
      <c r="D48">
        <v>45</v>
      </c>
      <c r="E48">
        <v>71000</v>
      </c>
      <c r="F48" s="37">
        <v>20</v>
      </c>
      <c r="G48" s="37">
        <v>21</v>
      </c>
      <c r="H48" s="37">
        <v>22</v>
      </c>
      <c r="I48" s="37">
        <v>23</v>
      </c>
      <c r="J48" s="37">
        <v>24</v>
      </c>
      <c r="K48" s="37">
        <v>25</v>
      </c>
      <c r="L48" s="37">
        <v>26</v>
      </c>
      <c r="M48" s="37">
        <v>27</v>
      </c>
      <c r="N48" s="37">
        <v>28.000000000000004</v>
      </c>
      <c r="O48" s="37">
        <v>28.999999999999996</v>
      </c>
      <c r="P48" s="37">
        <v>29.5</v>
      </c>
      <c r="Q48" s="37">
        <v>30.5</v>
      </c>
      <c r="S48" t="str">
        <f t="shared" si="2"/>
        <v/>
      </c>
      <c r="T48">
        <v>71000</v>
      </c>
      <c r="U48" s="38">
        <v>0.2</v>
      </c>
      <c r="V48" s="38">
        <v>0.21</v>
      </c>
      <c r="W48" s="38">
        <v>0.22</v>
      </c>
      <c r="X48" s="38">
        <v>0.23</v>
      </c>
      <c r="Y48" s="38">
        <v>0.24</v>
      </c>
      <c r="Z48" s="38">
        <v>0.25</v>
      </c>
      <c r="AA48" s="38">
        <v>0.26</v>
      </c>
      <c r="AB48" s="38">
        <v>0.27</v>
      </c>
      <c r="AC48" s="38">
        <v>0.28000000000000003</v>
      </c>
      <c r="AD48" s="38">
        <v>0.28999999999999998</v>
      </c>
      <c r="AE48" s="38">
        <v>0.29499999999999998</v>
      </c>
      <c r="AF48" s="38">
        <v>0.30499999999999999</v>
      </c>
      <c r="AH48" s="37">
        <f t="shared" si="4"/>
        <v>20</v>
      </c>
      <c r="AI48" s="37">
        <f t="shared" si="4"/>
        <v>21</v>
      </c>
      <c r="AJ48" s="37">
        <f t="shared" si="4"/>
        <v>22</v>
      </c>
      <c r="AK48" s="37">
        <f t="shared" si="4"/>
        <v>23</v>
      </c>
      <c r="AL48" s="37">
        <f t="shared" si="4"/>
        <v>24</v>
      </c>
      <c r="AM48" s="37">
        <f t="shared" si="4"/>
        <v>25</v>
      </c>
      <c r="AN48" s="37">
        <f t="shared" si="4"/>
        <v>26</v>
      </c>
      <c r="AO48" s="37">
        <f t="shared" si="4"/>
        <v>27</v>
      </c>
      <c r="AP48" s="37">
        <f t="shared" si="4"/>
        <v>28.000000000000004</v>
      </c>
      <c r="AQ48" s="37">
        <f t="shared" si="4"/>
        <v>28.999999999999996</v>
      </c>
      <c r="AR48" s="37">
        <f t="shared" si="4"/>
        <v>29.5</v>
      </c>
      <c r="AS48" s="37">
        <f t="shared" si="4"/>
        <v>30.5</v>
      </c>
    </row>
    <row r="49" spans="4:45" x14ac:dyDescent="0.25">
      <c r="D49">
        <v>46</v>
      </c>
      <c r="E49">
        <v>72000</v>
      </c>
      <c r="F49" s="37">
        <v>20</v>
      </c>
      <c r="G49" s="37">
        <v>21</v>
      </c>
      <c r="H49" s="37">
        <v>22</v>
      </c>
      <c r="I49" s="37">
        <v>23</v>
      </c>
      <c r="J49" s="37">
        <v>24</v>
      </c>
      <c r="K49" s="37">
        <v>25</v>
      </c>
      <c r="L49" s="37">
        <v>26</v>
      </c>
      <c r="M49" s="37">
        <v>27</v>
      </c>
      <c r="N49" s="37">
        <v>28.000000000000004</v>
      </c>
      <c r="O49" s="37">
        <v>28.999999999999996</v>
      </c>
      <c r="P49" s="37">
        <v>30</v>
      </c>
      <c r="Q49" s="37">
        <v>30.5</v>
      </c>
      <c r="S49" t="str">
        <f t="shared" si="2"/>
        <v/>
      </c>
      <c r="T49">
        <v>72000</v>
      </c>
      <c r="U49" s="38">
        <v>0.2</v>
      </c>
      <c r="V49" s="38">
        <v>0.21</v>
      </c>
      <c r="W49" s="38">
        <v>0.22</v>
      </c>
      <c r="X49" s="38">
        <v>0.23</v>
      </c>
      <c r="Y49" s="38">
        <v>0.24</v>
      </c>
      <c r="Z49" s="38">
        <v>0.25</v>
      </c>
      <c r="AA49" s="38">
        <v>0.26</v>
      </c>
      <c r="AB49" s="38">
        <v>0.27</v>
      </c>
      <c r="AC49" s="38">
        <v>0.28000000000000003</v>
      </c>
      <c r="AD49" s="38">
        <v>0.28999999999999998</v>
      </c>
      <c r="AE49" s="38">
        <v>0.3</v>
      </c>
      <c r="AF49" s="38">
        <v>0.30499999999999999</v>
      </c>
      <c r="AH49" s="37">
        <f t="shared" si="4"/>
        <v>20</v>
      </c>
      <c r="AI49" s="37">
        <f t="shared" si="4"/>
        <v>21</v>
      </c>
      <c r="AJ49" s="37">
        <f t="shared" si="4"/>
        <v>22</v>
      </c>
      <c r="AK49" s="37">
        <f t="shared" si="4"/>
        <v>23</v>
      </c>
      <c r="AL49" s="37">
        <f t="shared" si="4"/>
        <v>24</v>
      </c>
      <c r="AM49" s="37">
        <f t="shared" si="4"/>
        <v>25</v>
      </c>
      <c r="AN49" s="37">
        <f t="shared" si="4"/>
        <v>26</v>
      </c>
      <c r="AO49" s="37">
        <f t="shared" si="4"/>
        <v>27</v>
      </c>
      <c r="AP49" s="37">
        <f t="shared" si="4"/>
        <v>28.000000000000004</v>
      </c>
      <c r="AQ49" s="37">
        <f t="shared" si="4"/>
        <v>28.999999999999996</v>
      </c>
      <c r="AR49" s="37">
        <f t="shared" si="4"/>
        <v>30</v>
      </c>
      <c r="AS49" s="37">
        <f t="shared" si="4"/>
        <v>30.5</v>
      </c>
    </row>
    <row r="50" spans="4:45" x14ac:dyDescent="0.25">
      <c r="D50">
        <v>47</v>
      </c>
      <c r="E50">
        <v>73000</v>
      </c>
      <c r="F50" s="37">
        <v>20</v>
      </c>
      <c r="G50" s="37">
        <v>21</v>
      </c>
      <c r="H50" s="37">
        <v>22</v>
      </c>
      <c r="I50" s="37">
        <v>23</v>
      </c>
      <c r="J50" s="37">
        <v>24.5</v>
      </c>
      <c r="K50" s="37">
        <v>25.5</v>
      </c>
      <c r="L50" s="37">
        <v>26.5</v>
      </c>
      <c r="M50" s="37">
        <v>27.500000000000004</v>
      </c>
      <c r="N50" s="37">
        <v>28.499999999999996</v>
      </c>
      <c r="O50" s="37">
        <v>28.999999999999996</v>
      </c>
      <c r="P50" s="37">
        <v>30</v>
      </c>
      <c r="Q50" s="37">
        <v>30.5</v>
      </c>
      <c r="S50" t="str">
        <f t="shared" si="2"/>
        <v/>
      </c>
      <c r="T50">
        <v>73000</v>
      </c>
      <c r="U50" s="38">
        <v>0.2</v>
      </c>
      <c r="V50" s="38">
        <v>0.21</v>
      </c>
      <c r="W50" s="38">
        <v>0.22</v>
      </c>
      <c r="X50" s="38">
        <v>0.23</v>
      </c>
      <c r="Y50" s="38">
        <v>0.245</v>
      </c>
      <c r="Z50" s="38">
        <v>0.255</v>
      </c>
      <c r="AA50" s="38">
        <v>0.26500000000000001</v>
      </c>
      <c r="AB50" s="38">
        <v>0.27500000000000002</v>
      </c>
      <c r="AC50" s="38">
        <v>0.28499999999999998</v>
      </c>
      <c r="AD50" s="38">
        <v>0.28999999999999998</v>
      </c>
      <c r="AE50" s="38">
        <v>0.3</v>
      </c>
      <c r="AF50" s="38">
        <v>0.30499999999999999</v>
      </c>
      <c r="AH50" s="37">
        <f t="shared" si="4"/>
        <v>20</v>
      </c>
      <c r="AI50" s="37">
        <f t="shared" si="4"/>
        <v>21</v>
      </c>
      <c r="AJ50" s="37">
        <f t="shared" si="4"/>
        <v>22</v>
      </c>
      <c r="AK50" s="37">
        <f t="shared" si="4"/>
        <v>23</v>
      </c>
      <c r="AL50" s="37">
        <f t="shared" si="4"/>
        <v>24.5</v>
      </c>
      <c r="AM50" s="37">
        <f t="shared" si="4"/>
        <v>25.5</v>
      </c>
      <c r="AN50" s="37">
        <f t="shared" si="4"/>
        <v>26.5</v>
      </c>
      <c r="AO50" s="37">
        <f t="shared" si="4"/>
        <v>27.500000000000004</v>
      </c>
      <c r="AP50" s="37">
        <f t="shared" si="4"/>
        <v>28.499999999999996</v>
      </c>
      <c r="AQ50" s="37">
        <f t="shared" si="4"/>
        <v>28.999999999999996</v>
      </c>
      <c r="AR50" s="37">
        <f t="shared" si="4"/>
        <v>30</v>
      </c>
      <c r="AS50" s="37">
        <f t="shared" si="4"/>
        <v>30.5</v>
      </c>
    </row>
    <row r="51" spans="4:45" x14ac:dyDescent="0.25">
      <c r="D51">
        <v>48</v>
      </c>
      <c r="E51">
        <v>74000</v>
      </c>
      <c r="F51" s="37">
        <v>20</v>
      </c>
      <c r="G51" s="37">
        <v>21</v>
      </c>
      <c r="H51" s="37">
        <v>22</v>
      </c>
      <c r="I51" s="37">
        <v>23</v>
      </c>
      <c r="J51" s="37">
        <v>24.5</v>
      </c>
      <c r="K51" s="37">
        <v>25.5</v>
      </c>
      <c r="L51" s="37">
        <v>26.5</v>
      </c>
      <c r="M51" s="37">
        <v>27.500000000000004</v>
      </c>
      <c r="N51" s="37">
        <v>28.499999999999996</v>
      </c>
      <c r="O51" s="37">
        <v>28.999999999999996</v>
      </c>
      <c r="P51" s="37">
        <v>30</v>
      </c>
      <c r="Q51" s="37">
        <v>30.5</v>
      </c>
      <c r="S51" t="str">
        <f t="shared" si="2"/>
        <v/>
      </c>
      <c r="T51">
        <v>74000</v>
      </c>
      <c r="U51" s="38">
        <v>0.2</v>
      </c>
      <c r="V51" s="38">
        <v>0.21</v>
      </c>
      <c r="W51" s="38">
        <v>0.22</v>
      </c>
      <c r="X51" s="38">
        <v>0.23</v>
      </c>
      <c r="Y51" s="38">
        <v>0.245</v>
      </c>
      <c r="Z51" s="38">
        <v>0.255</v>
      </c>
      <c r="AA51" s="38">
        <v>0.26500000000000001</v>
      </c>
      <c r="AB51" s="38">
        <v>0.27500000000000002</v>
      </c>
      <c r="AC51" s="38">
        <v>0.28499999999999998</v>
      </c>
      <c r="AD51" s="38">
        <v>0.28999999999999998</v>
      </c>
      <c r="AE51" s="38">
        <v>0.3</v>
      </c>
      <c r="AF51" s="38">
        <v>0.30499999999999999</v>
      </c>
      <c r="AH51" s="37">
        <f t="shared" si="4"/>
        <v>20</v>
      </c>
      <c r="AI51" s="37">
        <f t="shared" si="4"/>
        <v>21</v>
      </c>
      <c r="AJ51" s="37">
        <f t="shared" si="4"/>
        <v>22</v>
      </c>
      <c r="AK51" s="37">
        <f t="shared" si="4"/>
        <v>23</v>
      </c>
      <c r="AL51" s="37">
        <f t="shared" si="4"/>
        <v>24.5</v>
      </c>
      <c r="AM51" s="37">
        <f t="shared" si="4"/>
        <v>25.5</v>
      </c>
      <c r="AN51" s="37">
        <f t="shared" si="4"/>
        <v>26.5</v>
      </c>
      <c r="AO51" s="37">
        <f t="shared" si="4"/>
        <v>27.500000000000004</v>
      </c>
      <c r="AP51" s="37">
        <f t="shared" si="4"/>
        <v>28.499999999999996</v>
      </c>
      <c r="AQ51" s="37">
        <f t="shared" si="4"/>
        <v>28.999999999999996</v>
      </c>
      <c r="AR51" s="37">
        <f t="shared" si="4"/>
        <v>30</v>
      </c>
      <c r="AS51" s="37">
        <f t="shared" si="4"/>
        <v>30.5</v>
      </c>
    </row>
    <row r="52" spans="4:45" x14ac:dyDescent="0.25">
      <c r="D52">
        <v>49</v>
      </c>
      <c r="E52">
        <v>75000</v>
      </c>
      <c r="F52" s="37">
        <v>20</v>
      </c>
      <c r="G52" s="37">
        <v>21</v>
      </c>
      <c r="H52" s="37">
        <v>22</v>
      </c>
      <c r="I52" s="37">
        <v>23</v>
      </c>
      <c r="J52" s="37">
        <v>24.5</v>
      </c>
      <c r="K52" s="37">
        <v>25.5</v>
      </c>
      <c r="L52" s="37">
        <v>26.5</v>
      </c>
      <c r="M52" s="37">
        <v>27.500000000000004</v>
      </c>
      <c r="N52" s="37">
        <v>28.499999999999996</v>
      </c>
      <c r="O52" s="37">
        <v>29.5</v>
      </c>
      <c r="P52" s="37">
        <v>30</v>
      </c>
      <c r="Q52" s="37">
        <v>31</v>
      </c>
      <c r="S52" t="str">
        <f t="shared" si="2"/>
        <v/>
      </c>
      <c r="T52">
        <v>75000</v>
      </c>
      <c r="U52" s="38">
        <v>0.2</v>
      </c>
      <c r="V52" s="38">
        <v>0.21</v>
      </c>
      <c r="W52" s="38">
        <v>0.22</v>
      </c>
      <c r="X52" s="38">
        <v>0.23</v>
      </c>
      <c r="Y52" s="38">
        <v>0.245</v>
      </c>
      <c r="Z52" s="38">
        <v>0.255</v>
      </c>
      <c r="AA52" s="38">
        <v>0.26500000000000001</v>
      </c>
      <c r="AB52" s="38">
        <v>0.27500000000000002</v>
      </c>
      <c r="AC52" s="38">
        <v>0.28499999999999998</v>
      </c>
      <c r="AD52" s="38">
        <v>0.29499999999999998</v>
      </c>
      <c r="AE52" s="38">
        <v>0.3</v>
      </c>
      <c r="AF52" s="38">
        <v>0.31</v>
      </c>
      <c r="AH52" s="37">
        <f t="shared" si="4"/>
        <v>20</v>
      </c>
      <c r="AI52" s="37">
        <f t="shared" si="4"/>
        <v>21</v>
      </c>
      <c r="AJ52" s="37">
        <f t="shared" si="4"/>
        <v>22</v>
      </c>
      <c r="AK52" s="37">
        <f t="shared" si="4"/>
        <v>23</v>
      </c>
      <c r="AL52" s="37">
        <f t="shared" si="4"/>
        <v>24.5</v>
      </c>
      <c r="AM52" s="37">
        <f t="shared" si="4"/>
        <v>25.5</v>
      </c>
      <c r="AN52" s="37">
        <f t="shared" si="4"/>
        <v>26.5</v>
      </c>
      <c r="AO52" s="37">
        <f t="shared" si="4"/>
        <v>27.500000000000004</v>
      </c>
      <c r="AP52" s="37">
        <f t="shared" si="4"/>
        <v>28.499999999999996</v>
      </c>
      <c r="AQ52" s="37">
        <f t="shared" si="4"/>
        <v>29.5</v>
      </c>
      <c r="AR52" s="37">
        <f t="shared" si="4"/>
        <v>30</v>
      </c>
      <c r="AS52" s="37">
        <f t="shared" si="4"/>
        <v>31</v>
      </c>
    </row>
    <row r="53" spans="4:45" x14ac:dyDescent="0.25">
      <c r="D53">
        <v>50</v>
      </c>
      <c r="E53">
        <v>76000</v>
      </c>
      <c r="F53" s="37">
        <v>20</v>
      </c>
      <c r="G53" s="37">
        <v>21</v>
      </c>
      <c r="H53" s="37">
        <v>22</v>
      </c>
      <c r="I53" s="37">
        <v>23</v>
      </c>
      <c r="J53" s="37">
        <v>24.5</v>
      </c>
      <c r="K53" s="37">
        <v>26</v>
      </c>
      <c r="L53" s="37">
        <v>27</v>
      </c>
      <c r="M53" s="37">
        <v>27.500000000000004</v>
      </c>
      <c r="N53" s="37">
        <v>28.499999999999996</v>
      </c>
      <c r="O53" s="37">
        <v>29.5</v>
      </c>
      <c r="P53" s="37">
        <v>30</v>
      </c>
      <c r="Q53" s="37">
        <v>31</v>
      </c>
      <c r="S53" t="str">
        <f t="shared" si="2"/>
        <v/>
      </c>
      <c r="T53">
        <v>76000</v>
      </c>
      <c r="U53" s="38">
        <v>0.2</v>
      </c>
      <c r="V53" s="38">
        <v>0.21</v>
      </c>
      <c r="W53" s="38">
        <v>0.22</v>
      </c>
      <c r="X53" s="38">
        <v>0.23</v>
      </c>
      <c r="Y53" s="38">
        <v>0.245</v>
      </c>
      <c r="Z53" s="38">
        <v>0.26</v>
      </c>
      <c r="AA53" s="38">
        <v>0.27</v>
      </c>
      <c r="AB53" s="38">
        <v>0.27500000000000002</v>
      </c>
      <c r="AC53" s="38">
        <v>0.28499999999999998</v>
      </c>
      <c r="AD53" s="38">
        <v>0.29499999999999998</v>
      </c>
      <c r="AE53" s="38">
        <v>0.3</v>
      </c>
      <c r="AF53" s="38">
        <v>0.31</v>
      </c>
      <c r="AH53" s="37">
        <f t="shared" si="4"/>
        <v>20</v>
      </c>
      <c r="AI53" s="37">
        <f t="shared" si="4"/>
        <v>21</v>
      </c>
      <c r="AJ53" s="37">
        <f t="shared" si="4"/>
        <v>22</v>
      </c>
      <c r="AK53" s="37">
        <f t="shared" si="4"/>
        <v>23</v>
      </c>
      <c r="AL53" s="37">
        <f t="shared" si="4"/>
        <v>24.5</v>
      </c>
      <c r="AM53" s="37">
        <f t="shared" si="4"/>
        <v>26</v>
      </c>
      <c r="AN53" s="37">
        <f t="shared" si="4"/>
        <v>27</v>
      </c>
      <c r="AO53" s="37">
        <f t="shared" si="4"/>
        <v>27.500000000000004</v>
      </c>
      <c r="AP53" s="37">
        <f t="shared" si="4"/>
        <v>28.499999999999996</v>
      </c>
      <c r="AQ53" s="37">
        <f t="shared" si="4"/>
        <v>29.5</v>
      </c>
      <c r="AR53" s="37">
        <f t="shared" si="4"/>
        <v>30</v>
      </c>
      <c r="AS53" s="37">
        <f t="shared" si="4"/>
        <v>31</v>
      </c>
    </row>
    <row r="54" spans="4:45" x14ac:dyDescent="0.25">
      <c r="D54">
        <v>51</v>
      </c>
      <c r="E54">
        <v>77000</v>
      </c>
      <c r="F54" s="37">
        <v>20.5</v>
      </c>
      <c r="G54" s="37">
        <v>21.5</v>
      </c>
      <c r="H54" s="37">
        <v>22.5</v>
      </c>
      <c r="I54" s="37">
        <v>24</v>
      </c>
      <c r="J54" s="37">
        <v>25</v>
      </c>
      <c r="K54" s="37">
        <v>26</v>
      </c>
      <c r="L54" s="37">
        <v>27</v>
      </c>
      <c r="M54" s="37">
        <v>28.000000000000004</v>
      </c>
      <c r="N54" s="37">
        <v>28.499999999999996</v>
      </c>
      <c r="O54" s="37">
        <v>29.5</v>
      </c>
      <c r="P54" s="37">
        <v>30.5</v>
      </c>
      <c r="Q54" s="37">
        <v>31</v>
      </c>
      <c r="S54" t="str">
        <f t="shared" si="2"/>
        <v/>
      </c>
      <c r="T54">
        <v>77000</v>
      </c>
      <c r="U54" s="38">
        <v>0.20499999999999999</v>
      </c>
      <c r="V54" s="38">
        <v>0.215</v>
      </c>
      <c r="W54" s="38">
        <v>0.22500000000000001</v>
      </c>
      <c r="X54" s="38">
        <v>0.24</v>
      </c>
      <c r="Y54" s="38">
        <v>0.25</v>
      </c>
      <c r="Z54" s="38">
        <v>0.26</v>
      </c>
      <c r="AA54" s="38">
        <v>0.27</v>
      </c>
      <c r="AB54" s="38">
        <v>0.28000000000000003</v>
      </c>
      <c r="AC54" s="38">
        <v>0.28499999999999998</v>
      </c>
      <c r="AD54" s="38">
        <v>0.29499999999999998</v>
      </c>
      <c r="AE54" s="38">
        <v>0.30499999999999999</v>
      </c>
      <c r="AF54" s="38">
        <v>0.31</v>
      </c>
      <c r="AH54" s="37">
        <f t="shared" si="4"/>
        <v>20.5</v>
      </c>
      <c r="AI54" s="37">
        <f t="shared" si="4"/>
        <v>21.5</v>
      </c>
      <c r="AJ54" s="37">
        <f t="shared" si="4"/>
        <v>22.5</v>
      </c>
      <c r="AK54" s="37">
        <f t="shared" si="4"/>
        <v>24</v>
      </c>
      <c r="AL54" s="37">
        <f t="shared" si="4"/>
        <v>25</v>
      </c>
      <c r="AM54" s="37">
        <f t="shared" si="4"/>
        <v>26</v>
      </c>
      <c r="AN54" s="37">
        <f t="shared" si="4"/>
        <v>27</v>
      </c>
      <c r="AO54" s="37">
        <f t="shared" si="4"/>
        <v>28.000000000000004</v>
      </c>
      <c r="AP54" s="37">
        <f t="shared" si="4"/>
        <v>28.499999999999996</v>
      </c>
      <c r="AQ54" s="37">
        <f t="shared" si="4"/>
        <v>29.5</v>
      </c>
      <c r="AR54" s="37">
        <f t="shared" si="4"/>
        <v>30.5</v>
      </c>
      <c r="AS54" s="37">
        <f t="shared" si="4"/>
        <v>31</v>
      </c>
    </row>
    <row r="55" spans="4:45" x14ac:dyDescent="0.25">
      <c r="D55">
        <v>52</v>
      </c>
      <c r="E55">
        <v>78000</v>
      </c>
      <c r="F55" s="37">
        <v>20.5</v>
      </c>
      <c r="G55" s="37">
        <v>21.5</v>
      </c>
      <c r="H55" s="37">
        <v>22.5</v>
      </c>
      <c r="I55" s="37">
        <v>24</v>
      </c>
      <c r="J55" s="37">
        <v>25</v>
      </c>
      <c r="K55" s="37">
        <v>26</v>
      </c>
      <c r="L55" s="37">
        <v>27</v>
      </c>
      <c r="M55" s="37">
        <v>28.000000000000004</v>
      </c>
      <c r="N55" s="37">
        <v>28.999999999999996</v>
      </c>
      <c r="O55" s="37">
        <v>29.5</v>
      </c>
      <c r="P55" s="37">
        <v>30.5</v>
      </c>
      <c r="Q55" s="37">
        <v>31</v>
      </c>
      <c r="S55" t="str">
        <f t="shared" si="2"/>
        <v/>
      </c>
      <c r="T55">
        <v>78000</v>
      </c>
      <c r="U55" s="38">
        <v>0.20499999999999999</v>
      </c>
      <c r="V55" s="38">
        <v>0.215</v>
      </c>
      <c r="W55" s="38">
        <v>0.22500000000000001</v>
      </c>
      <c r="X55" s="38">
        <v>0.24</v>
      </c>
      <c r="Y55" s="38">
        <v>0.25</v>
      </c>
      <c r="Z55" s="38">
        <v>0.26</v>
      </c>
      <c r="AA55" s="38">
        <v>0.27</v>
      </c>
      <c r="AB55" s="38">
        <v>0.28000000000000003</v>
      </c>
      <c r="AC55" s="38">
        <v>0.28999999999999998</v>
      </c>
      <c r="AD55" s="38">
        <v>0.29499999999999998</v>
      </c>
      <c r="AE55" s="38">
        <v>0.30499999999999999</v>
      </c>
      <c r="AF55" s="38">
        <v>0.31</v>
      </c>
      <c r="AH55" s="37">
        <f t="shared" si="4"/>
        <v>20.5</v>
      </c>
      <c r="AI55" s="37">
        <f t="shared" si="4"/>
        <v>21.5</v>
      </c>
      <c r="AJ55" s="37">
        <f t="shared" si="4"/>
        <v>22.5</v>
      </c>
      <c r="AK55" s="37">
        <f t="shared" si="4"/>
        <v>24</v>
      </c>
      <c r="AL55" s="37">
        <f t="shared" si="4"/>
        <v>25</v>
      </c>
      <c r="AM55" s="37">
        <f t="shared" si="4"/>
        <v>26</v>
      </c>
      <c r="AN55" s="37">
        <f t="shared" si="4"/>
        <v>27</v>
      </c>
      <c r="AO55" s="37">
        <f t="shared" si="4"/>
        <v>28.000000000000004</v>
      </c>
      <c r="AP55" s="37">
        <f t="shared" si="4"/>
        <v>28.999999999999996</v>
      </c>
      <c r="AQ55" s="37">
        <f t="shared" si="4"/>
        <v>29.5</v>
      </c>
      <c r="AR55" s="37">
        <f t="shared" si="4"/>
        <v>30.5</v>
      </c>
      <c r="AS55" s="37">
        <f t="shared" si="4"/>
        <v>31</v>
      </c>
    </row>
    <row r="56" spans="4:45" x14ac:dyDescent="0.25">
      <c r="D56">
        <v>53</v>
      </c>
      <c r="E56">
        <v>79000</v>
      </c>
      <c r="F56" s="37">
        <v>20.5</v>
      </c>
      <c r="G56" s="37">
        <v>21.5</v>
      </c>
      <c r="H56" s="37">
        <v>22.5</v>
      </c>
      <c r="I56" s="37">
        <v>24</v>
      </c>
      <c r="J56" s="37">
        <v>25</v>
      </c>
      <c r="K56" s="37">
        <v>26</v>
      </c>
      <c r="L56" s="37">
        <v>27</v>
      </c>
      <c r="M56" s="37">
        <v>28.000000000000004</v>
      </c>
      <c r="N56" s="37">
        <v>28.999999999999996</v>
      </c>
      <c r="O56" s="37">
        <v>29.5</v>
      </c>
      <c r="P56" s="37">
        <v>30.5</v>
      </c>
      <c r="Q56" s="37">
        <v>31</v>
      </c>
      <c r="S56" t="str">
        <f t="shared" si="2"/>
        <v/>
      </c>
      <c r="T56">
        <v>79000</v>
      </c>
      <c r="U56" s="38">
        <v>0.20499999999999999</v>
      </c>
      <c r="V56" s="38">
        <v>0.215</v>
      </c>
      <c r="W56" s="38">
        <v>0.22500000000000001</v>
      </c>
      <c r="X56" s="38">
        <v>0.24</v>
      </c>
      <c r="Y56" s="38">
        <v>0.25</v>
      </c>
      <c r="Z56" s="38">
        <v>0.26</v>
      </c>
      <c r="AA56" s="38">
        <v>0.27</v>
      </c>
      <c r="AB56" s="38">
        <v>0.28000000000000003</v>
      </c>
      <c r="AC56" s="38">
        <v>0.28999999999999998</v>
      </c>
      <c r="AD56" s="38">
        <v>0.29499999999999998</v>
      </c>
      <c r="AE56" s="38">
        <v>0.30499999999999999</v>
      </c>
      <c r="AF56" s="38">
        <v>0.31</v>
      </c>
      <c r="AH56" s="37">
        <f t="shared" si="4"/>
        <v>20.5</v>
      </c>
      <c r="AI56" s="37">
        <f t="shared" si="4"/>
        <v>21.5</v>
      </c>
      <c r="AJ56" s="37">
        <f t="shared" si="4"/>
        <v>22.5</v>
      </c>
      <c r="AK56" s="37">
        <f t="shared" si="4"/>
        <v>24</v>
      </c>
      <c r="AL56" s="37">
        <f t="shared" si="4"/>
        <v>25</v>
      </c>
      <c r="AM56" s="37">
        <f t="shared" si="4"/>
        <v>26</v>
      </c>
      <c r="AN56" s="37">
        <f t="shared" si="4"/>
        <v>27</v>
      </c>
      <c r="AO56" s="37">
        <f t="shared" si="4"/>
        <v>28.000000000000004</v>
      </c>
      <c r="AP56" s="37">
        <f t="shared" si="4"/>
        <v>28.999999999999996</v>
      </c>
      <c r="AQ56" s="37">
        <f t="shared" si="4"/>
        <v>29.5</v>
      </c>
      <c r="AR56" s="37">
        <f t="shared" si="4"/>
        <v>30.5</v>
      </c>
      <c r="AS56" s="37">
        <f t="shared" si="4"/>
        <v>31</v>
      </c>
    </row>
    <row r="57" spans="4:45" x14ac:dyDescent="0.25">
      <c r="D57">
        <v>54</v>
      </c>
      <c r="E57">
        <v>80000</v>
      </c>
      <c r="F57" s="37">
        <v>20.5</v>
      </c>
      <c r="G57" s="37">
        <v>21.5</v>
      </c>
      <c r="H57" s="37">
        <v>23</v>
      </c>
      <c r="I57" s="37">
        <v>24</v>
      </c>
      <c r="J57" s="37">
        <v>25</v>
      </c>
      <c r="K57" s="37">
        <v>26</v>
      </c>
      <c r="L57" s="37">
        <v>27</v>
      </c>
      <c r="M57" s="37">
        <v>28.000000000000004</v>
      </c>
      <c r="N57" s="37">
        <v>28.999999999999996</v>
      </c>
      <c r="O57" s="37">
        <v>30</v>
      </c>
      <c r="P57" s="37">
        <v>30.5</v>
      </c>
      <c r="Q57" s="37">
        <v>31.5</v>
      </c>
      <c r="S57" t="str">
        <f t="shared" si="2"/>
        <v/>
      </c>
      <c r="T57">
        <v>80000</v>
      </c>
      <c r="U57" s="38">
        <v>0.20499999999999999</v>
      </c>
      <c r="V57" s="38">
        <v>0.215</v>
      </c>
      <c r="W57" s="38">
        <v>0.23</v>
      </c>
      <c r="X57" s="38">
        <v>0.24</v>
      </c>
      <c r="Y57" s="38">
        <v>0.25</v>
      </c>
      <c r="Z57" s="38">
        <v>0.26</v>
      </c>
      <c r="AA57" s="38">
        <v>0.27</v>
      </c>
      <c r="AB57" s="38">
        <v>0.28000000000000003</v>
      </c>
      <c r="AC57" s="38">
        <v>0.28999999999999998</v>
      </c>
      <c r="AD57" s="38">
        <v>0.3</v>
      </c>
      <c r="AE57" s="38">
        <v>0.30499999999999999</v>
      </c>
      <c r="AF57" s="38">
        <v>0.315</v>
      </c>
      <c r="AH57" s="37">
        <f t="shared" si="4"/>
        <v>20.5</v>
      </c>
      <c r="AI57" s="37">
        <f t="shared" si="4"/>
        <v>21.5</v>
      </c>
      <c r="AJ57" s="37">
        <f t="shared" si="4"/>
        <v>23</v>
      </c>
      <c r="AK57" s="37">
        <f t="shared" si="4"/>
        <v>24</v>
      </c>
      <c r="AL57" s="37">
        <f t="shared" si="4"/>
        <v>25</v>
      </c>
      <c r="AM57" s="37">
        <f t="shared" si="4"/>
        <v>26</v>
      </c>
      <c r="AN57" s="37">
        <f t="shared" si="4"/>
        <v>27</v>
      </c>
      <c r="AO57" s="37">
        <f t="shared" si="4"/>
        <v>28.000000000000004</v>
      </c>
      <c r="AP57" s="37">
        <f t="shared" si="4"/>
        <v>28.999999999999996</v>
      </c>
      <c r="AQ57" s="37">
        <f t="shared" si="4"/>
        <v>30</v>
      </c>
      <c r="AR57" s="37">
        <f t="shared" si="4"/>
        <v>30.5</v>
      </c>
      <c r="AS57" s="37">
        <f t="shared" si="4"/>
        <v>31.5</v>
      </c>
    </row>
    <row r="58" spans="4:45" x14ac:dyDescent="0.25">
      <c r="D58">
        <v>55</v>
      </c>
      <c r="E58">
        <v>81000</v>
      </c>
      <c r="F58" s="37">
        <v>20.5</v>
      </c>
      <c r="G58" s="37">
        <v>21.5</v>
      </c>
      <c r="H58" s="37">
        <v>23</v>
      </c>
      <c r="I58" s="37">
        <v>24</v>
      </c>
      <c r="J58" s="37">
        <v>25</v>
      </c>
      <c r="K58" s="37">
        <v>26</v>
      </c>
      <c r="L58" s="37">
        <v>27</v>
      </c>
      <c r="M58" s="37">
        <v>28.000000000000004</v>
      </c>
      <c r="N58" s="37">
        <v>28.999999999999996</v>
      </c>
      <c r="O58" s="37">
        <v>30</v>
      </c>
      <c r="P58" s="37">
        <v>30.5</v>
      </c>
      <c r="Q58" s="37">
        <v>31.5</v>
      </c>
      <c r="S58" t="str">
        <f t="shared" si="2"/>
        <v/>
      </c>
      <c r="T58">
        <v>81000</v>
      </c>
      <c r="U58" s="38">
        <v>0.20499999999999999</v>
      </c>
      <c r="V58" s="38">
        <v>0.215</v>
      </c>
      <c r="W58" s="38">
        <v>0.23</v>
      </c>
      <c r="X58" s="38">
        <v>0.24</v>
      </c>
      <c r="Y58" s="38">
        <v>0.25</v>
      </c>
      <c r="Z58" s="38">
        <v>0.26</v>
      </c>
      <c r="AA58" s="38">
        <v>0.27</v>
      </c>
      <c r="AB58" s="38">
        <v>0.28000000000000003</v>
      </c>
      <c r="AC58" s="38">
        <v>0.28999999999999998</v>
      </c>
      <c r="AD58" s="38">
        <v>0.3</v>
      </c>
      <c r="AE58" s="38">
        <v>0.30499999999999999</v>
      </c>
      <c r="AF58" s="38">
        <v>0.315</v>
      </c>
      <c r="AH58" s="37">
        <f t="shared" si="4"/>
        <v>20.5</v>
      </c>
      <c r="AI58" s="37">
        <f t="shared" si="4"/>
        <v>21.5</v>
      </c>
      <c r="AJ58" s="37">
        <f t="shared" si="4"/>
        <v>23</v>
      </c>
      <c r="AK58" s="37">
        <f t="shared" si="4"/>
        <v>24</v>
      </c>
      <c r="AL58" s="37">
        <f t="shared" si="4"/>
        <v>25</v>
      </c>
      <c r="AM58" s="37">
        <f t="shared" si="4"/>
        <v>26</v>
      </c>
      <c r="AN58" s="37">
        <f t="shared" si="4"/>
        <v>27</v>
      </c>
      <c r="AO58" s="37">
        <f t="shared" si="4"/>
        <v>28.000000000000004</v>
      </c>
      <c r="AP58" s="37">
        <f t="shared" si="4"/>
        <v>28.999999999999996</v>
      </c>
      <c r="AQ58" s="37">
        <f t="shared" si="4"/>
        <v>30</v>
      </c>
      <c r="AR58" s="37">
        <f t="shared" si="4"/>
        <v>30.5</v>
      </c>
      <c r="AS58" s="37">
        <f t="shared" si="4"/>
        <v>31.5</v>
      </c>
    </row>
    <row r="59" spans="4:45" x14ac:dyDescent="0.25">
      <c r="D59">
        <v>56</v>
      </c>
      <c r="E59">
        <v>82000</v>
      </c>
      <c r="F59" s="37">
        <v>20.5</v>
      </c>
      <c r="G59" s="37">
        <v>21.5</v>
      </c>
      <c r="H59" s="37">
        <v>23</v>
      </c>
      <c r="I59" s="37">
        <v>24</v>
      </c>
      <c r="J59" s="37">
        <v>25</v>
      </c>
      <c r="K59" s="37">
        <v>26</v>
      </c>
      <c r="L59" s="37">
        <v>27</v>
      </c>
      <c r="M59" s="37">
        <v>28.000000000000004</v>
      </c>
      <c r="N59" s="37">
        <v>28.999999999999996</v>
      </c>
      <c r="O59" s="37">
        <v>30</v>
      </c>
      <c r="P59" s="37">
        <v>30.5</v>
      </c>
      <c r="Q59" s="37">
        <v>31.5</v>
      </c>
      <c r="S59" t="str">
        <f t="shared" si="2"/>
        <v/>
      </c>
      <c r="T59">
        <v>82000</v>
      </c>
      <c r="U59" s="38">
        <v>0.20499999999999999</v>
      </c>
      <c r="V59" s="38">
        <v>0.215</v>
      </c>
      <c r="W59" s="38">
        <v>0.23</v>
      </c>
      <c r="X59" s="38">
        <v>0.24</v>
      </c>
      <c r="Y59" s="38">
        <v>0.25</v>
      </c>
      <c r="Z59" s="38">
        <v>0.26</v>
      </c>
      <c r="AA59" s="38">
        <v>0.27</v>
      </c>
      <c r="AB59" s="38">
        <v>0.28000000000000003</v>
      </c>
      <c r="AC59" s="38">
        <v>0.28999999999999998</v>
      </c>
      <c r="AD59" s="38">
        <v>0.3</v>
      </c>
      <c r="AE59" s="38">
        <v>0.30499999999999999</v>
      </c>
      <c r="AF59" s="38">
        <v>0.315</v>
      </c>
      <c r="AH59" s="37">
        <f t="shared" si="4"/>
        <v>20.5</v>
      </c>
      <c r="AI59" s="37">
        <f t="shared" si="4"/>
        <v>21.5</v>
      </c>
      <c r="AJ59" s="37">
        <f t="shared" si="4"/>
        <v>23</v>
      </c>
      <c r="AK59" s="37">
        <f t="shared" si="4"/>
        <v>24</v>
      </c>
      <c r="AL59" s="37">
        <f t="shared" si="4"/>
        <v>25</v>
      </c>
      <c r="AM59" s="37">
        <f t="shared" si="4"/>
        <v>26</v>
      </c>
      <c r="AN59" s="37">
        <f t="shared" si="4"/>
        <v>27</v>
      </c>
      <c r="AO59" s="37">
        <f t="shared" si="4"/>
        <v>28.000000000000004</v>
      </c>
      <c r="AP59" s="37">
        <f t="shared" si="4"/>
        <v>28.999999999999996</v>
      </c>
      <c r="AQ59" s="37">
        <f t="shared" si="4"/>
        <v>30</v>
      </c>
      <c r="AR59" s="37">
        <f t="shared" si="4"/>
        <v>30.5</v>
      </c>
      <c r="AS59" s="37">
        <f t="shared" si="4"/>
        <v>31.5</v>
      </c>
    </row>
    <row r="60" spans="4:45" x14ac:dyDescent="0.25">
      <c r="D60">
        <v>57</v>
      </c>
      <c r="E60">
        <v>83000</v>
      </c>
      <c r="F60" s="37">
        <v>20.5</v>
      </c>
      <c r="G60" s="37">
        <v>21.5</v>
      </c>
      <c r="H60" s="37">
        <v>23</v>
      </c>
      <c r="I60" s="37">
        <v>24</v>
      </c>
      <c r="J60" s="37">
        <v>25</v>
      </c>
      <c r="K60" s="37">
        <v>26</v>
      </c>
      <c r="L60" s="37">
        <v>27</v>
      </c>
      <c r="M60" s="37">
        <v>28.000000000000004</v>
      </c>
      <c r="N60" s="37">
        <v>28.999999999999996</v>
      </c>
      <c r="O60" s="37">
        <v>30</v>
      </c>
      <c r="P60" s="37">
        <v>30.5</v>
      </c>
      <c r="Q60" s="37">
        <v>31.5</v>
      </c>
      <c r="S60" t="str">
        <f t="shared" si="2"/>
        <v/>
      </c>
      <c r="T60">
        <v>83000</v>
      </c>
      <c r="U60" s="38">
        <v>0.20499999999999999</v>
      </c>
      <c r="V60" s="38">
        <v>0.215</v>
      </c>
      <c r="W60" s="38">
        <v>0.23</v>
      </c>
      <c r="X60" s="38">
        <v>0.24</v>
      </c>
      <c r="Y60" s="38">
        <v>0.25</v>
      </c>
      <c r="Z60" s="38">
        <v>0.26</v>
      </c>
      <c r="AA60" s="38">
        <v>0.27</v>
      </c>
      <c r="AB60" s="38">
        <v>0.28000000000000003</v>
      </c>
      <c r="AC60" s="38">
        <v>0.28999999999999998</v>
      </c>
      <c r="AD60" s="38">
        <v>0.3</v>
      </c>
      <c r="AE60" s="38">
        <v>0.30499999999999999</v>
      </c>
      <c r="AF60" s="38">
        <v>0.315</v>
      </c>
      <c r="AH60" s="37">
        <f t="shared" si="4"/>
        <v>20.5</v>
      </c>
      <c r="AI60" s="37">
        <f t="shared" si="4"/>
        <v>21.5</v>
      </c>
      <c r="AJ60" s="37">
        <f t="shared" si="4"/>
        <v>23</v>
      </c>
      <c r="AK60" s="37">
        <f t="shared" si="4"/>
        <v>24</v>
      </c>
      <c r="AL60" s="37">
        <f t="shared" si="4"/>
        <v>25</v>
      </c>
      <c r="AM60" s="37">
        <f t="shared" si="4"/>
        <v>26</v>
      </c>
      <c r="AN60" s="37">
        <f t="shared" si="4"/>
        <v>27</v>
      </c>
      <c r="AO60" s="37">
        <f t="shared" si="4"/>
        <v>28.000000000000004</v>
      </c>
      <c r="AP60" s="37">
        <f t="shared" si="4"/>
        <v>28.999999999999996</v>
      </c>
      <c r="AQ60" s="37">
        <f t="shared" si="4"/>
        <v>30</v>
      </c>
      <c r="AR60" s="37">
        <f t="shared" si="4"/>
        <v>30.5</v>
      </c>
      <c r="AS60" s="37">
        <f t="shared" si="4"/>
        <v>31.5</v>
      </c>
    </row>
    <row r="61" spans="4:45" x14ac:dyDescent="0.25">
      <c r="D61">
        <v>58</v>
      </c>
      <c r="E61">
        <v>84000</v>
      </c>
      <c r="F61" s="37">
        <v>20.5</v>
      </c>
      <c r="G61" s="37">
        <v>21.5</v>
      </c>
      <c r="H61" s="37">
        <v>23</v>
      </c>
      <c r="I61" s="37">
        <v>24</v>
      </c>
      <c r="J61" s="37">
        <v>25</v>
      </c>
      <c r="K61" s="37">
        <v>26</v>
      </c>
      <c r="L61" s="37">
        <v>27</v>
      </c>
      <c r="M61" s="37">
        <v>28.000000000000004</v>
      </c>
      <c r="N61" s="37">
        <v>28.999999999999996</v>
      </c>
      <c r="O61" s="37">
        <v>30</v>
      </c>
      <c r="P61" s="37">
        <v>31</v>
      </c>
      <c r="Q61" s="37">
        <v>31.5</v>
      </c>
      <c r="S61" t="str">
        <f t="shared" si="2"/>
        <v/>
      </c>
      <c r="T61">
        <v>84000</v>
      </c>
      <c r="U61" s="38">
        <v>0.20499999999999999</v>
      </c>
      <c r="V61" s="38">
        <v>0.215</v>
      </c>
      <c r="W61" s="38">
        <v>0.23</v>
      </c>
      <c r="X61" s="38">
        <v>0.24</v>
      </c>
      <c r="Y61" s="38">
        <v>0.25</v>
      </c>
      <c r="Z61" s="38">
        <v>0.26</v>
      </c>
      <c r="AA61" s="38">
        <v>0.27</v>
      </c>
      <c r="AB61" s="38">
        <v>0.28000000000000003</v>
      </c>
      <c r="AC61" s="38">
        <v>0.28999999999999998</v>
      </c>
      <c r="AD61" s="38">
        <v>0.3</v>
      </c>
      <c r="AE61" s="38">
        <v>0.31</v>
      </c>
      <c r="AF61" s="38">
        <v>0.315</v>
      </c>
      <c r="AH61" s="37">
        <f t="shared" si="4"/>
        <v>20.5</v>
      </c>
      <c r="AI61" s="37">
        <f t="shared" si="4"/>
        <v>21.5</v>
      </c>
      <c r="AJ61" s="37">
        <f t="shared" si="4"/>
        <v>23</v>
      </c>
      <c r="AK61" s="37">
        <f t="shared" si="4"/>
        <v>24</v>
      </c>
      <c r="AL61" s="37">
        <f t="shared" si="4"/>
        <v>25</v>
      </c>
      <c r="AM61" s="37">
        <f t="shared" si="4"/>
        <v>26</v>
      </c>
      <c r="AN61" s="37">
        <f t="shared" si="4"/>
        <v>27</v>
      </c>
      <c r="AO61" s="37">
        <f t="shared" si="4"/>
        <v>28.000000000000004</v>
      </c>
      <c r="AP61" s="37">
        <f t="shared" si="4"/>
        <v>28.999999999999996</v>
      </c>
      <c r="AQ61" s="37">
        <f t="shared" si="4"/>
        <v>30</v>
      </c>
      <c r="AR61" s="37">
        <f t="shared" si="4"/>
        <v>31</v>
      </c>
      <c r="AS61" s="37">
        <f t="shared" si="4"/>
        <v>31.5</v>
      </c>
    </row>
    <row r="62" spans="4:45" x14ac:dyDescent="0.25">
      <c r="D62">
        <v>59</v>
      </c>
      <c r="E62">
        <v>85000</v>
      </c>
      <c r="F62" s="37">
        <v>21</v>
      </c>
      <c r="G62" s="37">
        <v>22</v>
      </c>
      <c r="H62" s="37">
        <v>23</v>
      </c>
      <c r="I62" s="37">
        <v>24</v>
      </c>
      <c r="J62" s="37">
        <v>25</v>
      </c>
      <c r="K62" s="37">
        <v>26.5</v>
      </c>
      <c r="L62" s="37">
        <v>27.500000000000004</v>
      </c>
      <c r="M62" s="37">
        <v>28.000000000000004</v>
      </c>
      <c r="N62" s="37">
        <v>28.999999999999996</v>
      </c>
      <c r="O62" s="37">
        <v>30</v>
      </c>
      <c r="P62" s="37">
        <v>31</v>
      </c>
      <c r="Q62" s="37">
        <v>31.5</v>
      </c>
      <c r="S62" t="str">
        <f t="shared" si="2"/>
        <v/>
      </c>
      <c r="T62">
        <v>85000</v>
      </c>
      <c r="U62" s="38">
        <v>0.21</v>
      </c>
      <c r="V62" s="38">
        <v>0.22</v>
      </c>
      <c r="W62" s="38">
        <v>0.23</v>
      </c>
      <c r="X62" s="38">
        <v>0.24</v>
      </c>
      <c r="Y62" s="38">
        <v>0.25</v>
      </c>
      <c r="Z62" s="38">
        <v>0.26500000000000001</v>
      </c>
      <c r="AA62" s="38">
        <v>0.27500000000000002</v>
      </c>
      <c r="AB62" s="38">
        <v>0.28000000000000003</v>
      </c>
      <c r="AC62" s="38">
        <v>0.28999999999999998</v>
      </c>
      <c r="AD62" s="38">
        <v>0.3</v>
      </c>
      <c r="AE62" s="38">
        <v>0.31</v>
      </c>
      <c r="AF62" s="38">
        <v>0.315</v>
      </c>
      <c r="AH62" s="37">
        <f t="shared" si="4"/>
        <v>21</v>
      </c>
      <c r="AI62" s="37">
        <f t="shared" si="4"/>
        <v>22</v>
      </c>
      <c r="AJ62" s="37">
        <f t="shared" si="4"/>
        <v>23</v>
      </c>
      <c r="AK62" s="37">
        <f t="shared" si="4"/>
        <v>24</v>
      </c>
      <c r="AL62" s="37">
        <f t="shared" si="4"/>
        <v>25</v>
      </c>
      <c r="AM62" s="37">
        <f t="shared" si="4"/>
        <v>26.5</v>
      </c>
      <c r="AN62" s="37">
        <f t="shared" si="4"/>
        <v>27.500000000000004</v>
      </c>
      <c r="AO62" s="37">
        <f t="shared" si="4"/>
        <v>28.000000000000004</v>
      </c>
      <c r="AP62" s="37">
        <f t="shared" si="4"/>
        <v>28.999999999999996</v>
      </c>
      <c r="AQ62" s="37">
        <f t="shared" si="4"/>
        <v>30</v>
      </c>
      <c r="AR62" s="37">
        <f t="shared" si="4"/>
        <v>31</v>
      </c>
      <c r="AS62" s="37">
        <f t="shared" si="4"/>
        <v>31.5</v>
      </c>
    </row>
    <row r="63" spans="4:45" x14ac:dyDescent="0.25">
      <c r="D63">
        <v>60</v>
      </c>
      <c r="E63">
        <v>86000</v>
      </c>
      <c r="F63" s="37">
        <v>21</v>
      </c>
      <c r="G63" s="37">
        <v>22</v>
      </c>
      <c r="H63" s="37">
        <v>23</v>
      </c>
      <c r="I63" s="37">
        <v>24</v>
      </c>
      <c r="J63" s="37">
        <v>25.5</v>
      </c>
      <c r="K63" s="37">
        <v>26.5</v>
      </c>
      <c r="L63" s="37">
        <v>27.500000000000004</v>
      </c>
      <c r="M63" s="37">
        <v>28.499999999999996</v>
      </c>
      <c r="N63" s="37">
        <v>28.999999999999996</v>
      </c>
      <c r="O63" s="37">
        <v>30</v>
      </c>
      <c r="P63" s="37">
        <v>31</v>
      </c>
      <c r="Q63" s="37">
        <v>31.5</v>
      </c>
      <c r="S63" t="str">
        <f t="shared" si="2"/>
        <v/>
      </c>
      <c r="T63">
        <v>86000</v>
      </c>
      <c r="U63" s="38">
        <v>0.21</v>
      </c>
      <c r="V63" s="38">
        <v>0.22</v>
      </c>
      <c r="W63" s="38">
        <v>0.23</v>
      </c>
      <c r="X63" s="38">
        <v>0.24</v>
      </c>
      <c r="Y63" s="38">
        <v>0.255</v>
      </c>
      <c r="Z63" s="38">
        <v>0.26500000000000001</v>
      </c>
      <c r="AA63" s="38">
        <v>0.27500000000000002</v>
      </c>
      <c r="AB63" s="38">
        <v>0.28499999999999998</v>
      </c>
      <c r="AC63" s="38">
        <v>0.28999999999999998</v>
      </c>
      <c r="AD63" s="38">
        <v>0.3</v>
      </c>
      <c r="AE63" s="38">
        <v>0.31</v>
      </c>
      <c r="AF63" s="38">
        <v>0.315</v>
      </c>
      <c r="AH63" s="37">
        <f t="shared" si="4"/>
        <v>21</v>
      </c>
      <c r="AI63" s="37">
        <f t="shared" si="4"/>
        <v>22</v>
      </c>
      <c r="AJ63" s="37">
        <f t="shared" si="4"/>
        <v>23</v>
      </c>
      <c r="AK63" s="37">
        <f t="shared" si="4"/>
        <v>24</v>
      </c>
      <c r="AL63" s="37">
        <f t="shared" si="4"/>
        <v>25.5</v>
      </c>
      <c r="AM63" s="37">
        <f t="shared" si="4"/>
        <v>26.5</v>
      </c>
      <c r="AN63" s="37">
        <f t="shared" si="4"/>
        <v>27.500000000000004</v>
      </c>
      <c r="AO63" s="37">
        <f t="shared" si="4"/>
        <v>28.499999999999996</v>
      </c>
      <c r="AP63" s="37">
        <f t="shared" si="4"/>
        <v>28.999999999999996</v>
      </c>
      <c r="AQ63" s="37">
        <f t="shared" si="4"/>
        <v>30</v>
      </c>
      <c r="AR63" s="37">
        <f t="shared" si="4"/>
        <v>31</v>
      </c>
      <c r="AS63" s="37">
        <f t="shared" si="4"/>
        <v>31.5</v>
      </c>
    </row>
    <row r="64" spans="4:45" x14ac:dyDescent="0.25">
      <c r="D64">
        <v>61</v>
      </c>
      <c r="E64">
        <v>87000</v>
      </c>
      <c r="F64" s="37">
        <v>21</v>
      </c>
      <c r="G64" s="37">
        <v>22</v>
      </c>
      <c r="H64" s="37">
        <v>23</v>
      </c>
      <c r="I64" s="37">
        <v>24</v>
      </c>
      <c r="J64" s="37">
        <v>25.5</v>
      </c>
      <c r="K64" s="37">
        <v>26.5</v>
      </c>
      <c r="L64" s="37">
        <v>27.500000000000004</v>
      </c>
      <c r="M64" s="37">
        <v>28.499999999999996</v>
      </c>
      <c r="N64" s="37">
        <v>29.5</v>
      </c>
      <c r="O64" s="37">
        <v>30</v>
      </c>
      <c r="P64" s="37">
        <v>31</v>
      </c>
      <c r="Q64" s="37">
        <v>31.5</v>
      </c>
      <c r="S64" t="str">
        <f t="shared" si="2"/>
        <v/>
      </c>
      <c r="T64">
        <v>87000</v>
      </c>
      <c r="U64" s="38">
        <v>0.21</v>
      </c>
      <c r="V64" s="38">
        <v>0.22</v>
      </c>
      <c r="W64" s="38">
        <v>0.23</v>
      </c>
      <c r="X64" s="38">
        <v>0.24</v>
      </c>
      <c r="Y64" s="38">
        <v>0.255</v>
      </c>
      <c r="Z64" s="38">
        <v>0.26500000000000001</v>
      </c>
      <c r="AA64" s="38">
        <v>0.27500000000000002</v>
      </c>
      <c r="AB64" s="38">
        <v>0.28499999999999998</v>
      </c>
      <c r="AC64" s="38">
        <v>0.29499999999999998</v>
      </c>
      <c r="AD64" s="38">
        <v>0.3</v>
      </c>
      <c r="AE64" s="38">
        <v>0.31</v>
      </c>
      <c r="AF64" s="38">
        <v>0.315</v>
      </c>
      <c r="AH64" s="37">
        <f t="shared" si="4"/>
        <v>21</v>
      </c>
      <c r="AI64" s="37">
        <f t="shared" si="4"/>
        <v>22</v>
      </c>
      <c r="AJ64" s="37">
        <f t="shared" si="4"/>
        <v>23</v>
      </c>
      <c r="AK64" s="37">
        <f t="shared" si="4"/>
        <v>24</v>
      </c>
      <c r="AL64" s="37">
        <f t="shared" si="4"/>
        <v>25.5</v>
      </c>
      <c r="AM64" s="37">
        <f t="shared" si="4"/>
        <v>26.5</v>
      </c>
      <c r="AN64" s="37">
        <f t="shared" si="4"/>
        <v>27.500000000000004</v>
      </c>
      <c r="AO64" s="37">
        <f t="shared" si="4"/>
        <v>28.499999999999996</v>
      </c>
      <c r="AP64" s="37">
        <f t="shared" si="4"/>
        <v>29.5</v>
      </c>
      <c r="AQ64" s="37">
        <f t="shared" si="4"/>
        <v>30</v>
      </c>
      <c r="AR64" s="37">
        <f t="shared" si="4"/>
        <v>31</v>
      </c>
      <c r="AS64" s="37">
        <f t="shared" si="4"/>
        <v>31.5</v>
      </c>
    </row>
    <row r="65" spans="4:45" x14ac:dyDescent="0.25">
      <c r="D65">
        <v>62</v>
      </c>
      <c r="E65">
        <v>88000</v>
      </c>
      <c r="F65" s="37">
        <v>21</v>
      </c>
      <c r="G65" s="37">
        <v>22</v>
      </c>
      <c r="H65" s="37">
        <v>23</v>
      </c>
      <c r="I65" s="37">
        <v>24.5</v>
      </c>
      <c r="J65" s="37">
        <v>25.5</v>
      </c>
      <c r="K65" s="37">
        <v>26.5</v>
      </c>
      <c r="L65" s="37">
        <v>27.500000000000004</v>
      </c>
      <c r="M65" s="37">
        <v>28.499999999999996</v>
      </c>
      <c r="N65" s="37">
        <v>29.5</v>
      </c>
      <c r="O65" s="37">
        <v>30</v>
      </c>
      <c r="P65" s="37">
        <v>31</v>
      </c>
      <c r="Q65" s="37">
        <v>32</v>
      </c>
      <c r="S65" t="str">
        <f t="shared" si="2"/>
        <v/>
      </c>
      <c r="T65">
        <v>88000</v>
      </c>
      <c r="U65" s="38">
        <v>0.21</v>
      </c>
      <c r="V65" s="38">
        <v>0.22</v>
      </c>
      <c r="W65" s="38">
        <v>0.23</v>
      </c>
      <c r="X65" s="38">
        <v>0.245</v>
      </c>
      <c r="Y65" s="38">
        <v>0.255</v>
      </c>
      <c r="Z65" s="38">
        <v>0.26500000000000001</v>
      </c>
      <c r="AA65" s="38">
        <v>0.27500000000000002</v>
      </c>
      <c r="AB65" s="38">
        <v>0.28499999999999998</v>
      </c>
      <c r="AC65" s="38">
        <v>0.29499999999999998</v>
      </c>
      <c r="AD65" s="38">
        <v>0.3</v>
      </c>
      <c r="AE65" s="38">
        <v>0.31</v>
      </c>
      <c r="AF65" s="38">
        <v>0.32</v>
      </c>
      <c r="AH65" s="37">
        <f t="shared" si="4"/>
        <v>21</v>
      </c>
      <c r="AI65" s="37">
        <f t="shared" si="4"/>
        <v>22</v>
      </c>
      <c r="AJ65" s="37">
        <f t="shared" si="4"/>
        <v>23</v>
      </c>
      <c r="AK65" s="37">
        <f t="shared" si="4"/>
        <v>24.5</v>
      </c>
      <c r="AL65" s="37">
        <f t="shared" si="4"/>
        <v>25.5</v>
      </c>
      <c r="AM65" s="37">
        <f t="shared" si="4"/>
        <v>26.5</v>
      </c>
      <c r="AN65" s="37">
        <f t="shared" si="4"/>
        <v>27.500000000000004</v>
      </c>
      <c r="AO65" s="37">
        <f t="shared" si="4"/>
        <v>28.499999999999996</v>
      </c>
      <c r="AP65" s="37">
        <f t="shared" si="4"/>
        <v>29.5</v>
      </c>
      <c r="AQ65" s="37">
        <f t="shared" si="4"/>
        <v>30</v>
      </c>
      <c r="AR65" s="37">
        <f t="shared" si="4"/>
        <v>31</v>
      </c>
      <c r="AS65" s="37">
        <f t="shared" si="4"/>
        <v>32</v>
      </c>
    </row>
    <row r="66" spans="4:45" x14ac:dyDescent="0.25">
      <c r="D66">
        <v>63</v>
      </c>
      <c r="E66">
        <v>89000</v>
      </c>
      <c r="F66" s="37">
        <v>21</v>
      </c>
      <c r="G66" s="37">
        <v>22</v>
      </c>
      <c r="H66" s="37">
        <v>23.5</v>
      </c>
      <c r="I66" s="37">
        <v>24.5</v>
      </c>
      <c r="J66" s="37">
        <v>25.5</v>
      </c>
      <c r="K66" s="37">
        <v>26.5</v>
      </c>
      <c r="L66" s="37">
        <v>27.500000000000004</v>
      </c>
      <c r="M66" s="37">
        <v>28.499999999999996</v>
      </c>
      <c r="N66" s="37">
        <v>29.5</v>
      </c>
      <c r="O66" s="37">
        <v>30</v>
      </c>
      <c r="P66" s="37">
        <v>31</v>
      </c>
      <c r="Q66" s="37">
        <v>32</v>
      </c>
      <c r="S66" t="str">
        <f t="shared" si="2"/>
        <v/>
      </c>
      <c r="T66">
        <v>89000</v>
      </c>
      <c r="U66" s="38">
        <v>0.21</v>
      </c>
      <c r="V66" s="38">
        <v>0.22</v>
      </c>
      <c r="W66" s="38">
        <v>0.23499999999999999</v>
      </c>
      <c r="X66" s="38">
        <v>0.245</v>
      </c>
      <c r="Y66" s="38">
        <v>0.255</v>
      </c>
      <c r="Z66" s="38">
        <v>0.26500000000000001</v>
      </c>
      <c r="AA66" s="38">
        <v>0.27500000000000002</v>
      </c>
      <c r="AB66" s="38">
        <v>0.28499999999999998</v>
      </c>
      <c r="AC66" s="38">
        <v>0.29499999999999998</v>
      </c>
      <c r="AD66" s="38">
        <v>0.3</v>
      </c>
      <c r="AE66" s="38">
        <v>0.31</v>
      </c>
      <c r="AF66" s="38">
        <v>0.32</v>
      </c>
      <c r="AH66" s="37">
        <f t="shared" si="4"/>
        <v>21</v>
      </c>
      <c r="AI66" s="37">
        <f t="shared" si="4"/>
        <v>22</v>
      </c>
      <c r="AJ66" s="37">
        <f t="shared" si="4"/>
        <v>23.5</v>
      </c>
      <c r="AK66" s="37">
        <f t="shared" si="4"/>
        <v>24.5</v>
      </c>
      <c r="AL66" s="37">
        <f t="shared" si="4"/>
        <v>25.5</v>
      </c>
      <c r="AM66" s="37">
        <f t="shared" si="4"/>
        <v>26.5</v>
      </c>
      <c r="AN66" s="37">
        <f t="shared" si="4"/>
        <v>27.500000000000004</v>
      </c>
      <c r="AO66" s="37">
        <f t="shared" si="4"/>
        <v>28.499999999999996</v>
      </c>
      <c r="AP66" s="37">
        <f t="shared" si="4"/>
        <v>29.5</v>
      </c>
      <c r="AQ66" s="37">
        <f t="shared" si="4"/>
        <v>30</v>
      </c>
      <c r="AR66" s="37">
        <f t="shared" si="4"/>
        <v>31</v>
      </c>
      <c r="AS66" s="37">
        <f t="shared" si="4"/>
        <v>32</v>
      </c>
    </row>
    <row r="67" spans="4:45" x14ac:dyDescent="0.25">
      <c r="D67">
        <v>64</v>
      </c>
      <c r="E67">
        <v>90000</v>
      </c>
      <c r="F67" s="37">
        <v>21</v>
      </c>
      <c r="G67" s="37">
        <v>22</v>
      </c>
      <c r="H67" s="37">
        <v>23.5</v>
      </c>
      <c r="I67" s="37">
        <v>24.5</v>
      </c>
      <c r="J67" s="37">
        <v>25.5</v>
      </c>
      <c r="K67" s="37">
        <v>26.5</v>
      </c>
      <c r="L67" s="37">
        <v>27.500000000000004</v>
      </c>
      <c r="M67" s="37">
        <v>28.499999999999996</v>
      </c>
      <c r="N67" s="37">
        <v>29.5</v>
      </c>
      <c r="O67" s="37">
        <v>30</v>
      </c>
      <c r="P67" s="37">
        <v>31</v>
      </c>
      <c r="Q67" s="37">
        <v>32</v>
      </c>
      <c r="S67" t="str">
        <f t="shared" si="2"/>
        <v/>
      </c>
      <c r="T67">
        <v>90000</v>
      </c>
      <c r="U67" s="38">
        <v>0.21</v>
      </c>
      <c r="V67" s="38">
        <v>0.22</v>
      </c>
      <c r="W67" s="38">
        <v>0.23499999999999999</v>
      </c>
      <c r="X67" s="38">
        <v>0.245</v>
      </c>
      <c r="Y67" s="38">
        <v>0.255</v>
      </c>
      <c r="Z67" s="38">
        <v>0.26500000000000001</v>
      </c>
      <c r="AA67" s="38">
        <v>0.27500000000000002</v>
      </c>
      <c r="AB67" s="38">
        <v>0.28499999999999998</v>
      </c>
      <c r="AC67" s="38">
        <v>0.29499999999999998</v>
      </c>
      <c r="AD67" s="38">
        <v>0.3</v>
      </c>
      <c r="AE67" s="38">
        <v>0.31</v>
      </c>
      <c r="AF67" s="38">
        <v>0.32</v>
      </c>
      <c r="AH67" s="37">
        <f t="shared" si="4"/>
        <v>21</v>
      </c>
      <c r="AI67" s="37">
        <f t="shared" si="4"/>
        <v>22</v>
      </c>
      <c r="AJ67" s="37">
        <f t="shared" si="4"/>
        <v>23.5</v>
      </c>
      <c r="AK67" s="37">
        <f t="shared" si="4"/>
        <v>24.5</v>
      </c>
      <c r="AL67" s="37">
        <f t="shared" si="4"/>
        <v>25.5</v>
      </c>
      <c r="AM67" s="37">
        <f t="shared" si="4"/>
        <v>26.5</v>
      </c>
      <c r="AN67" s="37">
        <f t="shared" si="4"/>
        <v>27.500000000000004</v>
      </c>
      <c r="AO67" s="37">
        <f t="shared" si="4"/>
        <v>28.499999999999996</v>
      </c>
      <c r="AP67" s="37">
        <f t="shared" si="4"/>
        <v>29.5</v>
      </c>
      <c r="AQ67" s="37">
        <f t="shared" si="4"/>
        <v>30</v>
      </c>
      <c r="AR67" s="37">
        <f t="shared" si="4"/>
        <v>31</v>
      </c>
      <c r="AS67" s="37">
        <f t="shared" si="4"/>
        <v>32</v>
      </c>
    </row>
    <row r="68" spans="4:45" x14ac:dyDescent="0.25">
      <c r="D68">
        <v>65</v>
      </c>
      <c r="E68">
        <v>91000</v>
      </c>
      <c r="F68" s="37">
        <v>21</v>
      </c>
      <c r="G68" s="37">
        <v>22.5</v>
      </c>
      <c r="H68" s="37">
        <v>23.5</v>
      </c>
      <c r="I68" s="37">
        <v>24.5</v>
      </c>
      <c r="J68" s="37">
        <v>25.5</v>
      </c>
      <c r="K68" s="37">
        <v>26.5</v>
      </c>
      <c r="L68" s="37">
        <v>27.500000000000004</v>
      </c>
      <c r="M68" s="37">
        <v>28.499999999999996</v>
      </c>
      <c r="N68" s="37">
        <v>29.5</v>
      </c>
      <c r="O68" s="37">
        <v>30.5</v>
      </c>
      <c r="P68" s="37">
        <v>31</v>
      </c>
      <c r="Q68" s="37">
        <v>32</v>
      </c>
      <c r="S68" t="str">
        <f t="shared" si="2"/>
        <v/>
      </c>
      <c r="T68">
        <v>91000</v>
      </c>
      <c r="U68" s="38">
        <v>0.21</v>
      </c>
      <c r="V68" s="38">
        <v>0.22500000000000001</v>
      </c>
      <c r="W68" s="38">
        <v>0.23499999999999999</v>
      </c>
      <c r="X68" s="38">
        <v>0.245</v>
      </c>
      <c r="Y68" s="38">
        <v>0.255</v>
      </c>
      <c r="Z68" s="38">
        <v>0.26500000000000001</v>
      </c>
      <c r="AA68" s="38">
        <v>0.27500000000000002</v>
      </c>
      <c r="AB68" s="38">
        <v>0.28499999999999998</v>
      </c>
      <c r="AC68" s="38">
        <v>0.29499999999999998</v>
      </c>
      <c r="AD68" s="38">
        <v>0.30499999999999999</v>
      </c>
      <c r="AE68" s="38">
        <v>0.31</v>
      </c>
      <c r="AF68" s="38">
        <v>0.32</v>
      </c>
      <c r="AH68" s="37">
        <f t="shared" si="4"/>
        <v>21</v>
      </c>
      <c r="AI68" s="37">
        <f t="shared" si="4"/>
        <v>22.5</v>
      </c>
      <c r="AJ68" s="37">
        <f t="shared" si="4"/>
        <v>23.5</v>
      </c>
      <c r="AK68" s="37">
        <f t="shared" si="4"/>
        <v>24.5</v>
      </c>
      <c r="AL68" s="37">
        <f t="shared" si="4"/>
        <v>25.5</v>
      </c>
      <c r="AM68" s="37">
        <f t="shared" si="4"/>
        <v>26.5</v>
      </c>
      <c r="AN68" s="37">
        <f t="shared" si="4"/>
        <v>27.500000000000004</v>
      </c>
      <c r="AO68" s="37">
        <f t="shared" si="4"/>
        <v>28.499999999999996</v>
      </c>
      <c r="AP68" s="37">
        <f t="shared" si="4"/>
        <v>29.5</v>
      </c>
      <c r="AQ68" s="37">
        <f t="shared" ref="AH68:AS89" si="5">AD68*$T$3</f>
        <v>30.5</v>
      </c>
      <c r="AR68" s="37">
        <f t="shared" si="5"/>
        <v>31</v>
      </c>
      <c r="AS68" s="37">
        <f t="shared" si="5"/>
        <v>32</v>
      </c>
    </row>
    <row r="69" spans="4:45" x14ac:dyDescent="0.25">
      <c r="D69">
        <v>66</v>
      </c>
      <c r="E69">
        <v>92000</v>
      </c>
      <c r="F69" s="37">
        <v>21</v>
      </c>
      <c r="G69" s="37">
        <v>22.5</v>
      </c>
      <c r="H69" s="37">
        <v>23.5</v>
      </c>
      <c r="I69" s="37">
        <v>24.5</v>
      </c>
      <c r="J69" s="37">
        <v>25.5</v>
      </c>
      <c r="K69" s="37">
        <v>26.5</v>
      </c>
      <c r="L69" s="37">
        <v>27.500000000000004</v>
      </c>
      <c r="M69" s="37">
        <v>28.499999999999996</v>
      </c>
      <c r="N69" s="37">
        <v>29.5</v>
      </c>
      <c r="O69" s="37">
        <v>30.5</v>
      </c>
      <c r="P69" s="37">
        <v>31</v>
      </c>
      <c r="Q69" s="37">
        <v>32</v>
      </c>
      <c r="S69" t="str">
        <f t="shared" si="2"/>
        <v/>
      </c>
      <c r="T69">
        <v>92000</v>
      </c>
      <c r="U69" s="38">
        <v>0.21</v>
      </c>
      <c r="V69" s="38">
        <v>0.22500000000000001</v>
      </c>
      <c r="W69" s="38">
        <v>0.23499999999999999</v>
      </c>
      <c r="X69" s="38">
        <v>0.245</v>
      </c>
      <c r="Y69" s="38">
        <v>0.255</v>
      </c>
      <c r="Z69" s="38">
        <v>0.26500000000000001</v>
      </c>
      <c r="AA69" s="38">
        <v>0.27500000000000002</v>
      </c>
      <c r="AB69" s="38">
        <v>0.28499999999999998</v>
      </c>
      <c r="AC69" s="38">
        <v>0.29499999999999998</v>
      </c>
      <c r="AD69" s="38">
        <v>0.30499999999999999</v>
      </c>
      <c r="AE69" s="38">
        <v>0.31</v>
      </c>
      <c r="AF69" s="38">
        <v>0.32</v>
      </c>
      <c r="AH69" s="37">
        <f t="shared" si="5"/>
        <v>21</v>
      </c>
      <c r="AI69" s="37">
        <f t="shared" si="5"/>
        <v>22.5</v>
      </c>
      <c r="AJ69" s="37">
        <f t="shared" si="5"/>
        <v>23.5</v>
      </c>
      <c r="AK69" s="37">
        <f t="shared" si="5"/>
        <v>24.5</v>
      </c>
      <c r="AL69" s="37">
        <f t="shared" si="5"/>
        <v>25.5</v>
      </c>
      <c r="AM69" s="37">
        <f t="shared" si="5"/>
        <v>26.5</v>
      </c>
      <c r="AN69" s="37">
        <f t="shared" si="5"/>
        <v>27.500000000000004</v>
      </c>
      <c r="AO69" s="37">
        <f t="shared" si="5"/>
        <v>28.499999999999996</v>
      </c>
      <c r="AP69" s="37">
        <f t="shared" si="5"/>
        <v>29.5</v>
      </c>
      <c r="AQ69" s="37">
        <f t="shared" si="5"/>
        <v>30.5</v>
      </c>
      <c r="AR69" s="37">
        <f t="shared" si="5"/>
        <v>31</v>
      </c>
      <c r="AS69" s="37">
        <f t="shared" si="5"/>
        <v>32</v>
      </c>
    </row>
    <row r="70" spans="4:45" x14ac:dyDescent="0.25">
      <c r="D70">
        <v>67</v>
      </c>
      <c r="E70">
        <v>93000</v>
      </c>
      <c r="F70" s="37">
        <v>21</v>
      </c>
      <c r="G70" s="37">
        <v>22.5</v>
      </c>
      <c r="H70" s="37">
        <v>23.5</v>
      </c>
      <c r="I70" s="37">
        <v>24.5</v>
      </c>
      <c r="J70" s="37">
        <v>25.5</v>
      </c>
      <c r="K70" s="37">
        <v>26.5</v>
      </c>
      <c r="L70" s="37">
        <v>27.500000000000004</v>
      </c>
      <c r="M70" s="37">
        <v>28.499999999999996</v>
      </c>
      <c r="N70" s="37">
        <v>29.5</v>
      </c>
      <c r="O70" s="37">
        <v>30.5</v>
      </c>
      <c r="P70" s="37">
        <v>31</v>
      </c>
      <c r="Q70" s="37">
        <v>32</v>
      </c>
      <c r="S70" t="str">
        <f t="shared" ref="S70:S89" si="6">IF(E70&lt;&gt;T70,"x","")</f>
        <v/>
      </c>
      <c r="T70">
        <v>93000</v>
      </c>
      <c r="U70" s="38">
        <v>0.21</v>
      </c>
      <c r="V70" s="38">
        <v>0.22500000000000001</v>
      </c>
      <c r="W70" s="38">
        <v>0.23499999999999999</v>
      </c>
      <c r="X70" s="38">
        <v>0.245</v>
      </c>
      <c r="Y70" s="38">
        <v>0.255</v>
      </c>
      <c r="Z70" s="38">
        <v>0.26500000000000001</v>
      </c>
      <c r="AA70" s="38">
        <v>0.27500000000000002</v>
      </c>
      <c r="AB70" s="38">
        <v>0.28499999999999998</v>
      </c>
      <c r="AC70" s="38">
        <v>0.29499999999999998</v>
      </c>
      <c r="AD70" s="38">
        <v>0.30499999999999999</v>
      </c>
      <c r="AE70" s="38">
        <v>0.31</v>
      </c>
      <c r="AF70" s="38">
        <v>0.32</v>
      </c>
      <c r="AH70" s="37">
        <f t="shared" si="5"/>
        <v>21</v>
      </c>
      <c r="AI70" s="37">
        <f t="shared" si="5"/>
        <v>22.5</v>
      </c>
      <c r="AJ70" s="37">
        <f t="shared" si="5"/>
        <v>23.5</v>
      </c>
      <c r="AK70" s="37">
        <f t="shared" si="5"/>
        <v>24.5</v>
      </c>
      <c r="AL70" s="37">
        <f t="shared" si="5"/>
        <v>25.5</v>
      </c>
      <c r="AM70" s="37">
        <f t="shared" si="5"/>
        <v>26.5</v>
      </c>
      <c r="AN70" s="37">
        <f t="shared" si="5"/>
        <v>27.500000000000004</v>
      </c>
      <c r="AO70" s="37">
        <f t="shared" si="5"/>
        <v>28.499999999999996</v>
      </c>
      <c r="AP70" s="37">
        <f t="shared" si="5"/>
        <v>29.5</v>
      </c>
      <c r="AQ70" s="37">
        <f t="shared" si="5"/>
        <v>30.5</v>
      </c>
      <c r="AR70" s="37">
        <f t="shared" si="5"/>
        <v>31</v>
      </c>
      <c r="AS70" s="37">
        <f t="shared" si="5"/>
        <v>32</v>
      </c>
    </row>
    <row r="71" spans="4:45" x14ac:dyDescent="0.25">
      <c r="D71">
        <v>68</v>
      </c>
      <c r="E71">
        <v>94000</v>
      </c>
      <c r="F71" s="37">
        <v>21.5</v>
      </c>
      <c r="G71" s="37">
        <v>22.5</v>
      </c>
      <c r="H71" s="37">
        <v>23.5</v>
      </c>
      <c r="I71" s="37">
        <v>24.5</v>
      </c>
      <c r="J71" s="37">
        <v>25.5</v>
      </c>
      <c r="K71" s="37">
        <v>26.5</v>
      </c>
      <c r="L71" s="37">
        <v>27.500000000000004</v>
      </c>
      <c r="M71" s="37">
        <v>28.499999999999996</v>
      </c>
      <c r="N71" s="37">
        <v>29.5</v>
      </c>
      <c r="O71" s="37">
        <v>30.5</v>
      </c>
      <c r="P71" s="37">
        <v>31</v>
      </c>
      <c r="Q71" s="37">
        <v>32</v>
      </c>
      <c r="S71" t="str">
        <f t="shared" si="6"/>
        <v/>
      </c>
      <c r="T71">
        <v>94000</v>
      </c>
      <c r="U71" s="38">
        <v>0.215</v>
      </c>
      <c r="V71" s="38">
        <v>0.22500000000000001</v>
      </c>
      <c r="W71" s="38">
        <v>0.23499999999999999</v>
      </c>
      <c r="X71" s="38">
        <v>0.245</v>
      </c>
      <c r="Y71" s="38">
        <v>0.255</v>
      </c>
      <c r="Z71" s="38">
        <v>0.26500000000000001</v>
      </c>
      <c r="AA71" s="38">
        <v>0.27500000000000002</v>
      </c>
      <c r="AB71" s="38">
        <v>0.28499999999999998</v>
      </c>
      <c r="AC71" s="38">
        <v>0.29499999999999998</v>
      </c>
      <c r="AD71" s="38">
        <v>0.30499999999999999</v>
      </c>
      <c r="AE71" s="38">
        <v>0.31</v>
      </c>
      <c r="AF71" s="38">
        <v>0.32</v>
      </c>
      <c r="AH71" s="37">
        <f t="shared" si="5"/>
        <v>21.5</v>
      </c>
      <c r="AI71" s="37">
        <f t="shared" si="5"/>
        <v>22.5</v>
      </c>
      <c r="AJ71" s="37">
        <f t="shared" si="5"/>
        <v>23.5</v>
      </c>
      <c r="AK71" s="37">
        <f t="shared" si="5"/>
        <v>24.5</v>
      </c>
      <c r="AL71" s="37">
        <f t="shared" si="5"/>
        <v>25.5</v>
      </c>
      <c r="AM71" s="37">
        <f t="shared" si="5"/>
        <v>26.5</v>
      </c>
      <c r="AN71" s="37">
        <f t="shared" si="5"/>
        <v>27.500000000000004</v>
      </c>
      <c r="AO71" s="37">
        <f t="shared" si="5"/>
        <v>28.499999999999996</v>
      </c>
      <c r="AP71" s="37">
        <f t="shared" si="5"/>
        <v>29.5</v>
      </c>
      <c r="AQ71" s="37">
        <f t="shared" si="5"/>
        <v>30.5</v>
      </c>
      <c r="AR71" s="37">
        <f t="shared" si="5"/>
        <v>31</v>
      </c>
      <c r="AS71" s="37">
        <f t="shared" si="5"/>
        <v>32</v>
      </c>
    </row>
    <row r="72" spans="4:45" x14ac:dyDescent="0.25">
      <c r="D72">
        <v>69</v>
      </c>
      <c r="E72">
        <v>95000</v>
      </c>
      <c r="F72" s="37">
        <v>21.5</v>
      </c>
      <c r="G72" s="37">
        <v>22.5</v>
      </c>
      <c r="H72" s="37">
        <v>23.5</v>
      </c>
      <c r="I72" s="37">
        <v>24.5</v>
      </c>
      <c r="J72" s="37">
        <v>26</v>
      </c>
      <c r="K72" s="37">
        <v>27</v>
      </c>
      <c r="L72" s="37">
        <v>28.000000000000004</v>
      </c>
      <c r="M72" s="37">
        <v>28.499999999999996</v>
      </c>
      <c r="N72" s="37">
        <v>29.5</v>
      </c>
      <c r="O72" s="37">
        <v>30.5</v>
      </c>
      <c r="P72" s="37">
        <v>31.5</v>
      </c>
      <c r="Q72" s="37">
        <v>32</v>
      </c>
      <c r="S72" t="str">
        <f t="shared" si="6"/>
        <v/>
      </c>
      <c r="T72">
        <v>95000</v>
      </c>
      <c r="U72" s="38">
        <v>0.215</v>
      </c>
      <c r="V72" s="38">
        <v>0.22500000000000001</v>
      </c>
      <c r="W72" s="38">
        <v>0.23499999999999999</v>
      </c>
      <c r="X72" s="38">
        <v>0.245</v>
      </c>
      <c r="Y72" s="38">
        <v>0.26</v>
      </c>
      <c r="Z72" s="38">
        <v>0.27</v>
      </c>
      <c r="AA72" s="38">
        <v>0.28000000000000003</v>
      </c>
      <c r="AB72" s="38">
        <v>0.28499999999999998</v>
      </c>
      <c r="AC72" s="38">
        <v>0.29499999999999998</v>
      </c>
      <c r="AD72" s="38">
        <v>0.30499999999999999</v>
      </c>
      <c r="AE72" s="38">
        <v>0.315</v>
      </c>
      <c r="AF72" s="38">
        <v>0.32</v>
      </c>
      <c r="AH72" s="37">
        <f t="shared" si="5"/>
        <v>21.5</v>
      </c>
      <c r="AI72" s="37">
        <f t="shared" si="5"/>
        <v>22.5</v>
      </c>
      <c r="AJ72" s="37">
        <f t="shared" si="5"/>
        <v>23.5</v>
      </c>
      <c r="AK72" s="37">
        <f t="shared" si="5"/>
        <v>24.5</v>
      </c>
      <c r="AL72" s="37">
        <f t="shared" si="5"/>
        <v>26</v>
      </c>
      <c r="AM72" s="37">
        <f t="shared" si="5"/>
        <v>27</v>
      </c>
      <c r="AN72" s="37">
        <f t="shared" si="5"/>
        <v>28.000000000000004</v>
      </c>
      <c r="AO72" s="37">
        <f t="shared" si="5"/>
        <v>28.499999999999996</v>
      </c>
      <c r="AP72" s="37">
        <f t="shared" si="5"/>
        <v>29.5</v>
      </c>
      <c r="AQ72" s="37">
        <f t="shared" si="5"/>
        <v>30.5</v>
      </c>
      <c r="AR72" s="37">
        <f t="shared" si="5"/>
        <v>31.5</v>
      </c>
      <c r="AS72" s="37">
        <f t="shared" si="5"/>
        <v>32</v>
      </c>
    </row>
    <row r="73" spans="4:45" x14ac:dyDescent="0.25">
      <c r="D73">
        <v>70</v>
      </c>
      <c r="E73">
        <v>96000</v>
      </c>
      <c r="F73" s="37">
        <v>21.5</v>
      </c>
      <c r="G73" s="37">
        <v>22.5</v>
      </c>
      <c r="H73" s="37">
        <v>23.5</v>
      </c>
      <c r="I73" s="37">
        <v>24.5</v>
      </c>
      <c r="J73" s="37">
        <v>26</v>
      </c>
      <c r="K73" s="37">
        <v>27</v>
      </c>
      <c r="L73" s="37">
        <v>28.000000000000004</v>
      </c>
      <c r="M73" s="37">
        <v>28.499999999999996</v>
      </c>
      <c r="N73" s="37">
        <v>29.5</v>
      </c>
      <c r="O73" s="37">
        <v>30.5</v>
      </c>
      <c r="P73" s="37">
        <v>31.5</v>
      </c>
      <c r="Q73" s="37">
        <v>32</v>
      </c>
      <c r="S73" t="str">
        <f t="shared" si="6"/>
        <v/>
      </c>
      <c r="T73">
        <v>96000</v>
      </c>
      <c r="U73" s="38">
        <v>0.215</v>
      </c>
      <c r="V73" s="38">
        <v>0.22500000000000001</v>
      </c>
      <c r="W73" s="38">
        <v>0.23499999999999999</v>
      </c>
      <c r="X73" s="38">
        <v>0.245</v>
      </c>
      <c r="Y73" s="38">
        <v>0.26</v>
      </c>
      <c r="Z73" s="38">
        <v>0.27</v>
      </c>
      <c r="AA73" s="38">
        <v>0.28000000000000003</v>
      </c>
      <c r="AB73" s="38">
        <v>0.28499999999999998</v>
      </c>
      <c r="AC73" s="38">
        <v>0.29499999999999998</v>
      </c>
      <c r="AD73" s="38">
        <v>0.30499999999999999</v>
      </c>
      <c r="AE73" s="38">
        <v>0.315</v>
      </c>
      <c r="AF73" s="38">
        <v>0.32</v>
      </c>
      <c r="AH73" s="37">
        <f t="shared" si="5"/>
        <v>21.5</v>
      </c>
      <c r="AI73" s="37">
        <f t="shared" si="5"/>
        <v>22.5</v>
      </c>
      <c r="AJ73" s="37">
        <f t="shared" si="5"/>
        <v>23.5</v>
      </c>
      <c r="AK73" s="37">
        <f t="shared" si="5"/>
        <v>24.5</v>
      </c>
      <c r="AL73" s="37">
        <f t="shared" si="5"/>
        <v>26</v>
      </c>
      <c r="AM73" s="37">
        <f t="shared" si="5"/>
        <v>27</v>
      </c>
      <c r="AN73" s="37">
        <f t="shared" si="5"/>
        <v>28.000000000000004</v>
      </c>
      <c r="AO73" s="37">
        <f t="shared" si="5"/>
        <v>28.499999999999996</v>
      </c>
      <c r="AP73" s="37">
        <f t="shared" si="5"/>
        <v>29.5</v>
      </c>
      <c r="AQ73" s="37">
        <f t="shared" si="5"/>
        <v>30.5</v>
      </c>
      <c r="AR73" s="37">
        <f t="shared" si="5"/>
        <v>31.5</v>
      </c>
      <c r="AS73" s="37">
        <f t="shared" si="5"/>
        <v>32</v>
      </c>
    </row>
    <row r="74" spans="4:45" x14ac:dyDescent="0.25">
      <c r="D74">
        <v>71</v>
      </c>
      <c r="E74">
        <v>97000</v>
      </c>
      <c r="F74" s="37">
        <v>21.5</v>
      </c>
      <c r="G74" s="37">
        <v>22.5</v>
      </c>
      <c r="H74" s="37">
        <v>23.5</v>
      </c>
      <c r="I74" s="37">
        <v>25</v>
      </c>
      <c r="J74" s="37">
        <v>26</v>
      </c>
      <c r="K74" s="37">
        <v>27</v>
      </c>
      <c r="L74" s="37">
        <v>28.000000000000004</v>
      </c>
      <c r="M74" s="37">
        <v>28.999999999999996</v>
      </c>
      <c r="N74" s="37">
        <v>29.5</v>
      </c>
      <c r="O74" s="37">
        <v>30.5</v>
      </c>
      <c r="P74" s="37">
        <v>31.5</v>
      </c>
      <c r="Q74" s="37">
        <v>32</v>
      </c>
      <c r="S74" t="str">
        <f t="shared" si="6"/>
        <v/>
      </c>
      <c r="T74">
        <v>97000</v>
      </c>
      <c r="U74" s="38">
        <v>0.215</v>
      </c>
      <c r="V74" s="38">
        <v>0.22500000000000001</v>
      </c>
      <c r="W74" s="38">
        <v>0.23499999999999999</v>
      </c>
      <c r="X74" s="38">
        <v>0.25</v>
      </c>
      <c r="Y74" s="38">
        <v>0.26</v>
      </c>
      <c r="Z74" s="38">
        <v>0.27</v>
      </c>
      <c r="AA74" s="38">
        <v>0.28000000000000003</v>
      </c>
      <c r="AB74" s="38">
        <v>0.28999999999999998</v>
      </c>
      <c r="AC74" s="38">
        <v>0.29499999999999998</v>
      </c>
      <c r="AD74" s="38">
        <v>0.30499999999999999</v>
      </c>
      <c r="AE74" s="38">
        <v>0.315</v>
      </c>
      <c r="AF74" s="38">
        <v>0.32</v>
      </c>
      <c r="AH74" s="37">
        <f t="shared" si="5"/>
        <v>21.5</v>
      </c>
      <c r="AI74" s="37">
        <f t="shared" si="5"/>
        <v>22.5</v>
      </c>
      <c r="AJ74" s="37">
        <f t="shared" si="5"/>
        <v>23.5</v>
      </c>
      <c r="AK74" s="37">
        <f t="shared" si="5"/>
        <v>25</v>
      </c>
      <c r="AL74" s="37">
        <f t="shared" si="5"/>
        <v>26</v>
      </c>
      <c r="AM74" s="37">
        <f t="shared" si="5"/>
        <v>27</v>
      </c>
      <c r="AN74" s="37">
        <f t="shared" si="5"/>
        <v>28.000000000000004</v>
      </c>
      <c r="AO74" s="37">
        <f t="shared" si="5"/>
        <v>28.999999999999996</v>
      </c>
      <c r="AP74" s="37">
        <f t="shared" si="5"/>
        <v>29.5</v>
      </c>
      <c r="AQ74" s="37">
        <f t="shared" si="5"/>
        <v>30.5</v>
      </c>
      <c r="AR74" s="37">
        <f t="shared" si="5"/>
        <v>31.5</v>
      </c>
      <c r="AS74" s="37">
        <f t="shared" si="5"/>
        <v>32</v>
      </c>
    </row>
    <row r="75" spans="4:45" x14ac:dyDescent="0.25">
      <c r="D75">
        <v>72</v>
      </c>
      <c r="E75">
        <v>98000</v>
      </c>
      <c r="F75" s="37">
        <v>21.5</v>
      </c>
      <c r="G75" s="37">
        <v>22.5</v>
      </c>
      <c r="H75" s="37">
        <v>24</v>
      </c>
      <c r="I75" s="37">
        <v>25</v>
      </c>
      <c r="J75" s="37">
        <v>26</v>
      </c>
      <c r="K75" s="37">
        <v>27</v>
      </c>
      <c r="L75" s="37">
        <v>28.000000000000004</v>
      </c>
      <c r="M75" s="37">
        <v>28.999999999999996</v>
      </c>
      <c r="N75" s="37">
        <v>29.5</v>
      </c>
      <c r="O75" s="37">
        <v>30.5</v>
      </c>
      <c r="P75" s="37">
        <v>31.5</v>
      </c>
      <c r="Q75" s="37">
        <v>32</v>
      </c>
      <c r="S75" t="str">
        <f t="shared" si="6"/>
        <v/>
      </c>
      <c r="T75">
        <v>98000</v>
      </c>
      <c r="U75" s="38">
        <v>0.215</v>
      </c>
      <c r="V75" s="38">
        <v>0.22500000000000001</v>
      </c>
      <c r="W75" s="38">
        <v>0.24</v>
      </c>
      <c r="X75" s="38">
        <v>0.25</v>
      </c>
      <c r="Y75" s="38">
        <v>0.26</v>
      </c>
      <c r="Z75" s="38">
        <v>0.27</v>
      </c>
      <c r="AA75" s="38">
        <v>0.28000000000000003</v>
      </c>
      <c r="AB75" s="38">
        <v>0.28999999999999998</v>
      </c>
      <c r="AC75" s="38">
        <v>0.29499999999999998</v>
      </c>
      <c r="AD75" s="38">
        <v>0.30499999999999999</v>
      </c>
      <c r="AE75" s="38">
        <v>0.315</v>
      </c>
      <c r="AF75" s="38">
        <v>0.32</v>
      </c>
      <c r="AH75" s="37">
        <f t="shared" si="5"/>
        <v>21.5</v>
      </c>
      <c r="AI75" s="37">
        <f t="shared" si="5"/>
        <v>22.5</v>
      </c>
      <c r="AJ75" s="37">
        <f t="shared" si="5"/>
        <v>24</v>
      </c>
      <c r="AK75" s="37">
        <f t="shared" si="5"/>
        <v>25</v>
      </c>
      <c r="AL75" s="37">
        <f t="shared" si="5"/>
        <v>26</v>
      </c>
      <c r="AM75" s="37">
        <f t="shared" si="5"/>
        <v>27</v>
      </c>
      <c r="AN75" s="37">
        <f t="shared" si="5"/>
        <v>28.000000000000004</v>
      </c>
      <c r="AO75" s="37">
        <f t="shared" si="5"/>
        <v>28.999999999999996</v>
      </c>
      <c r="AP75" s="37">
        <f t="shared" si="5"/>
        <v>29.5</v>
      </c>
      <c r="AQ75" s="37">
        <f t="shared" si="5"/>
        <v>30.5</v>
      </c>
      <c r="AR75" s="37">
        <f t="shared" si="5"/>
        <v>31.5</v>
      </c>
      <c r="AS75" s="37">
        <f t="shared" si="5"/>
        <v>32</v>
      </c>
    </row>
    <row r="76" spans="4:45" x14ac:dyDescent="0.25">
      <c r="D76">
        <v>73</v>
      </c>
      <c r="E76">
        <v>99000</v>
      </c>
      <c r="F76" s="37">
        <v>21.5</v>
      </c>
      <c r="G76" s="37">
        <v>22.5</v>
      </c>
      <c r="H76" s="37">
        <v>24</v>
      </c>
      <c r="I76" s="37">
        <v>25</v>
      </c>
      <c r="J76" s="37">
        <v>26</v>
      </c>
      <c r="K76" s="37">
        <v>27</v>
      </c>
      <c r="L76" s="37">
        <v>28.000000000000004</v>
      </c>
      <c r="M76" s="37">
        <v>28.999999999999996</v>
      </c>
      <c r="N76" s="37">
        <v>30</v>
      </c>
      <c r="O76" s="37">
        <v>30.5</v>
      </c>
      <c r="P76" s="37">
        <v>31.5</v>
      </c>
      <c r="Q76" s="37">
        <v>32</v>
      </c>
      <c r="S76" t="str">
        <f t="shared" si="6"/>
        <v/>
      </c>
      <c r="T76">
        <v>99000</v>
      </c>
      <c r="U76" s="38">
        <v>0.215</v>
      </c>
      <c r="V76" s="38">
        <v>0.22500000000000001</v>
      </c>
      <c r="W76" s="38">
        <v>0.24</v>
      </c>
      <c r="X76" s="38">
        <v>0.25</v>
      </c>
      <c r="Y76" s="38">
        <v>0.26</v>
      </c>
      <c r="Z76" s="38">
        <v>0.27</v>
      </c>
      <c r="AA76" s="38">
        <v>0.28000000000000003</v>
      </c>
      <c r="AB76" s="38">
        <v>0.28999999999999998</v>
      </c>
      <c r="AC76" s="38">
        <v>0.3</v>
      </c>
      <c r="AD76" s="38">
        <v>0.30499999999999999</v>
      </c>
      <c r="AE76" s="38">
        <v>0.315</v>
      </c>
      <c r="AF76" s="38">
        <v>0.32</v>
      </c>
      <c r="AH76" s="37">
        <f t="shared" si="5"/>
        <v>21.5</v>
      </c>
      <c r="AI76" s="37">
        <f t="shared" si="5"/>
        <v>22.5</v>
      </c>
      <c r="AJ76" s="37">
        <f t="shared" si="5"/>
        <v>24</v>
      </c>
      <c r="AK76" s="37">
        <f t="shared" si="5"/>
        <v>25</v>
      </c>
      <c r="AL76" s="37">
        <f t="shared" si="5"/>
        <v>26</v>
      </c>
      <c r="AM76" s="37">
        <f t="shared" si="5"/>
        <v>27</v>
      </c>
      <c r="AN76" s="37">
        <f t="shared" si="5"/>
        <v>28.000000000000004</v>
      </c>
      <c r="AO76" s="37">
        <f t="shared" si="5"/>
        <v>28.999999999999996</v>
      </c>
      <c r="AP76" s="37">
        <f t="shared" si="5"/>
        <v>30</v>
      </c>
      <c r="AQ76" s="37">
        <f t="shared" si="5"/>
        <v>30.5</v>
      </c>
      <c r="AR76" s="37">
        <f t="shared" si="5"/>
        <v>31.5</v>
      </c>
      <c r="AS76" s="37">
        <f t="shared" si="5"/>
        <v>32</v>
      </c>
    </row>
    <row r="77" spans="4:45" x14ac:dyDescent="0.25">
      <c r="D77">
        <v>74</v>
      </c>
      <c r="E77">
        <v>100000</v>
      </c>
      <c r="F77" s="37">
        <v>21.5</v>
      </c>
      <c r="G77" s="37">
        <v>23</v>
      </c>
      <c r="H77" s="37">
        <v>24</v>
      </c>
      <c r="I77" s="37">
        <v>25</v>
      </c>
      <c r="J77" s="37">
        <v>26</v>
      </c>
      <c r="K77" s="37">
        <v>27</v>
      </c>
      <c r="L77" s="37">
        <v>28.000000000000004</v>
      </c>
      <c r="M77" s="37">
        <v>28.999999999999996</v>
      </c>
      <c r="N77" s="37">
        <v>30</v>
      </c>
      <c r="O77" s="37">
        <v>30.5</v>
      </c>
      <c r="P77" s="37">
        <v>31.5</v>
      </c>
      <c r="Q77" s="37">
        <v>32.5</v>
      </c>
      <c r="S77" t="str">
        <f t="shared" si="6"/>
        <v/>
      </c>
      <c r="T77">
        <v>100000</v>
      </c>
      <c r="U77" s="38">
        <v>0.215</v>
      </c>
      <c r="V77" s="38">
        <v>0.23</v>
      </c>
      <c r="W77" s="38">
        <v>0.24</v>
      </c>
      <c r="X77" s="38">
        <v>0.25</v>
      </c>
      <c r="Y77" s="38">
        <v>0.26</v>
      </c>
      <c r="Z77" s="38">
        <v>0.27</v>
      </c>
      <c r="AA77" s="38">
        <v>0.28000000000000003</v>
      </c>
      <c r="AB77" s="38">
        <v>0.28999999999999998</v>
      </c>
      <c r="AC77" s="38">
        <v>0.3</v>
      </c>
      <c r="AD77" s="38">
        <v>0.30499999999999999</v>
      </c>
      <c r="AE77" s="38">
        <v>0.315</v>
      </c>
      <c r="AF77" s="38">
        <v>0.32500000000000001</v>
      </c>
      <c r="AH77" s="37">
        <f t="shared" si="5"/>
        <v>21.5</v>
      </c>
      <c r="AI77" s="37">
        <f t="shared" si="5"/>
        <v>23</v>
      </c>
      <c r="AJ77" s="37">
        <f t="shared" si="5"/>
        <v>24</v>
      </c>
      <c r="AK77" s="37">
        <f t="shared" si="5"/>
        <v>25</v>
      </c>
      <c r="AL77" s="37">
        <f t="shared" si="5"/>
        <v>26</v>
      </c>
      <c r="AM77" s="37">
        <f t="shared" si="5"/>
        <v>27</v>
      </c>
      <c r="AN77" s="37">
        <f t="shared" si="5"/>
        <v>28.000000000000004</v>
      </c>
      <c r="AO77" s="37">
        <f t="shared" si="5"/>
        <v>28.999999999999996</v>
      </c>
      <c r="AP77" s="37">
        <f t="shared" si="5"/>
        <v>30</v>
      </c>
      <c r="AQ77" s="37">
        <f t="shared" si="5"/>
        <v>30.5</v>
      </c>
      <c r="AR77" s="37">
        <f t="shared" si="5"/>
        <v>31.5</v>
      </c>
      <c r="AS77" s="37">
        <f t="shared" si="5"/>
        <v>32.5</v>
      </c>
    </row>
    <row r="78" spans="4:45" x14ac:dyDescent="0.25">
      <c r="D78">
        <v>75</v>
      </c>
      <c r="E78">
        <v>101000</v>
      </c>
      <c r="F78" s="37">
        <v>21.5</v>
      </c>
      <c r="G78" s="37">
        <v>23</v>
      </c>
      <c r="H78" s="37">
        <v>24</v>
      </c>
      <c r="I78" s="37">
        <v>25</v>
      </c>
      <c r="J78" s="37">
        <v>26</v>
      </c>
      <c r="K78" s="37">
        <v>27</v>
      </c>
      <c r="L78" s="37">
        <v>28.000000000000004</v>
      </c>
      <c r="M78" s="37">
        <v>28.999999999999996</v>
      </c>
      <c r="N78" s="37">
        <v>30</v>
      </c>
      <c r="O78" s="37">
        <v>30.5</v>
      </c>
      <c r="P78" s="37">
        <v>31.5</v>
      </c>
      <c r="Q78" s="37">
        <v>32.5</v>
      </c>
      <c r="S78" t="str">
        <f t="shared" si="6"/>
        <v/>
      </c>
      <c r="T78">
        <v>101000</v>
      </c>
      <c r="U78" s="38">
        <v>0.215</v>
      </c>
      <c r="V78" s="38">
        <v>0.23</v>
      </c>
      <c r="W78" s="38">
        <v>0.24</v>
      </c>
      <c r="X78" s="38">
        <v>0.25</v>
      </c>
      <c r="Y78" s="38">
        <v>0.26</v>
      </c>
      <c r="Z78" s="38">
        <v>0.27</v>
      </c>
      <c r="AA78" s="38">
        <v>0.28000000000000003</v>
      </c>
      <c r="AB78" s="38">
        <v>0.28999999999999998</v>
      </c>
      <c r="AC78" s="38">
        <v>0.3</v>
      </c>
      <c r="AD78" s="38">
        <v>0.30499999999999999</v>
      </c>
      <c r="AE78" s="38">
        <v>0.315</v>
      </c>
      <c r="AF78" s="38">
        <v>0.32500000000000001</v>
      </c>
      <c r="AH78" s="37">
        <f t="shared" si="5"/>
        <v>21.5</v>
      </c>
      <c r="AI78" s="37">
        <f t="shared" si="5"/>
        <v>23</v>
      </c>
      <c r="AJ78" s="37">
        <f t="shared" si="5"/>
        <v>24</v>
      </c>
      <c r="AK78" s="37">
        <f t="shared" si="5"/>
        <v>25</v>
      </c>
      <c r="AL78" s="37">
        <f t="shared" si="5"/>
        <v>26</v>
      </c>
      <c r="AM78" s="37">
        <f t="shared" si="5"/>
        <v>27</v>
      </c>
      <c r="AN78" s="37">
        <f t="shared" si="5"/>
        <v>28.000000000000004</v>
      </c>
      <c r="AO78" s="37">
        <f t="shared" si="5"/>
        <v>28.999999999999996</v>
      </c>
      <c r="AP78" s="37">
        <f t="shared" si="5"/>
        <v>30</v>
      </c>
      <c r="AQ78" s="37">
        <f t="shared" si="5"/>
        <v>30.5</v>
      </c>
      <c r="AR78" s="37">
        <f t="shared" si="5"/>
        <v>31.5</v>
      </c>
      <c r="AS78" s="37">
        <f t="shared" si="5"/>
        <v>32.5</v>
      </c>
    </row>
    <row r="79" spans="4:45" x14ac:dyDescent="0.25">
      <c r="D79">
        <v>76</v>
      </c>
      <c r="E79">
        <v>102000</v>
      </c>
      <c r="F79" s="37">
        <v>21.5</v>
      </c>
      <c r="G79" s="37">
        <v>23</v>
      </c>
      <c r="H79" s="37">
        <v>24</v>
      </c>
      <c r="I79" s="37">
        <v>25</v>
      </c>
      <c r="J79" s="37">
        <v>26</v>
      </c>
      <c r="K79" s="37">
        <v>27</v>
      </c>
      <c r="L79" s="37">
        <v>28.000000000000004</v>
      </c>
      <c r="M79" s="37">
        <v>28.999999999999996</v>
      </c>
      <c r="N79" s="37">
        <v>30</v>
      </c>
      <c r="O79" s="37">
        <v>31</v>
      </c>
      <c r="P79" s="37">
        <v>31.5</v>
      </c>
      <c r="Q79" s="37">
        <v>32.5</v>
      </c>
      <c r="S79" t="str">
        <f t="shared" si="6"/>
        <v/>
      </c>
      <c r="T79">
        <v>102000</v>
      </c>
      <c r="U79" s="38">
        <v>0.215</v>
      </c>
      <c r="V79" s="38">
        <v>0.23</v>
      </c>
      <c r="W79" s="38">
        <v>0.24</v>
      </c>
      <c r="X79" s="38">
        <v>0.25</v>
      </c>
      <c r="Y79" s="38">
        <v>0.26</v>
      </c>
      <c r="Z79" s="38">
        <v>0.27</v>
      </c>
      <c r="AA79" s="38">
        <v>0.28000000000000003</v>
      </c>
      <c r="AB79" s="38">
        <v>0.28999999999999998</v>
      </c>
      <c r="AC79" s="38">
        <v>0.3</v>
      </c>
      <c r="AD79" s="38">
        <v>0.31</v>
      </c>
      <c r="AE79" s="38">
        <v>0.315</v>
      </c>
      <c r="AF79" s="38">
        <v>0.32500000000000001</v>
      </c>
      <c r="AH79" s="37">
        <f t="shared" si="5"/>
        <v>21.5</v>
      </c>
      <c r="AI79" s="37">
        <f t="shared" si="5"/>
        <v>23</v>
      </c>
      <c r="AJ79" s="37">
        <f t="shared" si="5"/>
        <v>24</v>
      </c>
      <c r="AK79" s="37">
        <f t="shared" si="5"/>
        <v>25</v>
      </c>
      <c r="AL79" s="37">
        <f t="shared" si="5"/>
        <v>26</v>
      </c>
      <c r="AM79" s="37">
        <f t="shared" si="5"/>
        <v>27</v>
      </c>
      <c r="AN79" s="37">
        <f t="shared" si="5"/>
        <v>28.000000000000004</v>
      </c>
      <c r="AO79" s="37">
        <f t="shared" si="5"/>
        <v>28.999999999999996</v>
      </c>
      <c r="AP79" s="37">
        <f t="shared" si="5"/>
        <v>30</v>
      </c>
      <c r="AQ79" s="37">
        <f t="shared" si="5"/>
        <v>31</v>
      </c>
      <c r="AR79" s="37">
        <f t="shared" si="5"/>
        <v>31.5</v>
      </c>
      <c r="AS79" s="37">
        <f t="shared" si="5"/>
        <v>32.5</v>
      </c>
    </row>
    <row r="80" spans="4:45" x14ac:dyDescent="0.25">
      <c r="D80">
        <v>77</v>
      </c>
      <c r="E80">
        <v>103000</v>
      </c>
      <c r="F80" s="37">
        <v>22</v>
      </c>
      <c r="G80" s="37">
        <v>23</v>
      </c>
      <c r="H80" s="37">
        <v>24</v>
      </c>
      <c r="I80" s="37">
        <v>25</v>
      </c>
      <c r="J80" s="37">
        <v>26</v>
      </c>
      <c r="K80" s="37">
        <v>27</v>
      </c>
      <c r="L80" s="37">
        <v>28.000000000000004</v>
      </c>
      <c r="M80" s="37">
        <v>28.999999999999996</v>
      </c>
      <c r="N80" s="37">
        <v>30</v>
      </c>
      <c r="O80" s="37">
        <v>31</v>
      </c>
      <c r="P80" s="37">
        <v>31.5</v>
      </c>
      <c r="Q80" s="37">
        <v>32.5</v>
      </c>
      <c r="S80" t="str">
        <f t="shared" si="6"/>
        <v/>
      </c>
      <c r="T80">
        <v>103000</v>
      </c>
      <c r="U80" s="38">
        <v>0.22</v>
      </c>
      <c r="V80" s="38">
        <v>0.23</v>
      </c>
      <c r="W80" s="38">
        <v>0.24</v>
      </c>
      <c r="X80" s="38">
        <v>0.25</v>
      </c>
      <c r="Y80" s="38">
        <v>0.26</v>
      </c>
      <c r="Z80" s="38">
        <v>0.27</v>
      </c>
      <c r="AA80" s="38">
        <v>0.28000000000000003</v>
      </c>
      <c r="AB80" s="38">
        <v>0.28999999999999998</v>
      </c>
      <c r="AC80" s="38">
        <v>0.3</v>
      </c>
      <c r="AD80" s="38">
        <v>0.31</v>
      </c>
      <c r="AE80" s="38">
        <v>0.315</v>
      </c>
      <c r="AF80" s="38">
        <v>0.32500000000000001</v>
      </c>
      <c r="AH80" s="37">
        <f t="shared" si="5"/>
        <v>22</v>
      </c>
      <c r="AI80" s="37">
        <f t="shared" si="5"/>
        <v>23</v>
      </c>
      <c r="AJ80" s="37">
        <f t="shared" si="5"/>
        <v>24</v>
      </c>
      <c r="AK80" s="37">
        <f t="shared" si="5"/>
        <v>25</v>
      </c>
      <c r="AL80" s="37">
        <f t="shared" si="5"/>
        <v>26</v>
      </c>
      <c r="AM80" s="37">
        <f t="shared" si="5"/>
        <v>27</v>
      </c>
      <c r="AN80" s="37">
        <f t="shared" si="5"/>
        <v>28.000000000000004</v>
      </c>
      <c r="AO80" s="37">
        <f t="shared" si="5"/>
        <v>28.999999999999996</v>
      </c>
      <c r="AP80" s="37">
        <f t="shared" si="5"/>
        <v>30</v>
      </c>
      <c r="AQ80" s="37">
        <f t="shared" si="5"/>
        <v>31</v>
      </c>
      <c r="AR80" s="37">
        <f t="shared" si="5"/>
        <v>31.5</v>
      </c>
      <c r="AS80" s="37">
        <f t="shared" si="5"/>
        <v>32.5</v>
      </c>
    </row>
    <row r="81" spans="4:45" x14ac:dyDescent="0.25">
      <c r="D81">
        <v>78</v>
      </c>
      <c r="E81">
        <v>104000</v>
      </c>
      <c r="F81" s="37">
        <v>22</v>
      </c>
      <c r="G81" s="37">
        <v>23</v>
      </c>
      <c r="H81" s="37">
        <v>24</v>
      </c>
      <c r="I81" s="37">
        <v>25</v>
      </c>
      <c r="J81" s="37">
        <v>26.5</v>
      </c>
      <c r="K81" s="37">
        <v>27.500000000000004</v>
      </c>
      <c r="L81" s="37">
        <v>28.000000000000004</v>
      </c>
      <c r="M81" s="37">
        <v>28.999999999999996</v>
      </c>
      <c r="N81" s="37">
        <v>30</v>
      </c>
      <c r="O81" s="37">
        <v>31</v>
      </c>
      <c r="P81" s="37">
        <v>31.5</v>
      </c>
      <c r="Q81" s="37">
        <v>32.5</v>
      </c>
      <c r="S81" t="str">
        <f t="shared" si="6"/>
        <v/>
      </c>
      <c r="T81">
        <v>104000</v>
      </c>
      <c r="U81" s="38">
        <v>0.22</v>
      </c>
      <c r="V81" s="38">
        <v>0.23</v>
      </c>
      <c r="W81" s="38">
        <v>0.24</v>
      </c>
      <c r="X81" s="38">
        <v>0.25</v>
      </c>
      <c r="Y81" s="38">
        <v>0.26500000000000001</v>
      </c>
      <c r="Z81" s="38">
        <v>0.27500000000000002</v>
      </c>
      <c r="AA81" s="38">
        <v>0.28000000000000003</v>
      </c>
      <c r="AB81" s="38">
        <v>0.28999999999999998</v>
      </c>
      <c r="AC81" s="38">
        <v>0.3</v>
      </c>
      <c r="AD81" s="38">
        <v>0.31</v>
      </c>
      <c r="AE81" s="38">
        <v>0.315</v>
      </c>
      <c r="AF81" s="38">
        <v>0.32500000000000001</v>
      </c>
      <c r="AH81" s="37">
        <f t="shared" si="5"/>
        <v>22</v>
      </c>
      <c r="AI81" s="37">
        <f t="shared" si="5"/>
        <v>23</v>
      </c>
      <c r="AJ81" s="37">
        <f t="shared" si="5"/>
        <v>24</v>
      </c>
      <c r="AK81" s="37">
        <f t="shared" si="5"/>
        <v>25</v>
      </c>
      <c r="AL81" s="37">
        <f t="shared" si="5"/>
        <v>26.5</v>
      </c>
      <c r="AM81" s="37">
        <f t="shared" si="5"/>
        <v>27.500000000000004</v>
      </c>
      <c r="AN81" s="37">
        <f t="shared" si="5"/>
        <v>28.000000000000004</v>
      </c>
      <c r="AO81" s="37">
        <f t="shared" si="5"/>
        <v>28.999999999999996</v>
      </c>
      <c r="AP81" s="37">
        <f t="shared" si="5"/>
        <v>30</v>
      </c>
      <c r="AQ81" s="37">
        <f t="shared" si="5"/>
        <v>31</v>
      </c>
      <c r="AR81" s="37">
        <f t="shared" si="5"/>
        <v>31.5</v>
      </c>
      <c r="AS81" s="37">
        <f t="shared" si="5"/>
        <v>32.5</v>
      </c>
    </row>
    <row r="82" spans="4:45" x14ac:dyDescent="0.25">
      <c r="D82">
        <v>79</v>
      </c>
      <c r="E82">
        <v>105000</v>
      </c>
      <c r="F82" s="37">
        <v>22</v>
      </c>
      <c r="G82" s="37">
        <v>23</v>
      </c>
      <c r="H82" s="37">
        <v>24</v>
      </c>
      <c r="I82" s="37">
        <v>25.5</v>
      </c>
      <c r="J82" s="37">
        <v>26.5</v>
      </c>
      <c r="K82" s="37">
        <v>27.500000000000004</v>
      </c>
      <c r="L82" s="37">
        <v>28.499999999999996</v>
      </c>
      <c r="M82" s="37">
        <v>28.999999999999996</v>
      </c>
      <c r="N82" s="37">
        <v>30</v>
      </c>
      <c r="O82" s="37">
        <v>31</v>
      </c>
      <c r="P82" s="37">
        <v>31.5</v>
      </c>
      <c r="Q82" s="37">
        <v>32.5</v>
      </c>
      <c r="S82" t="str">
        <f t="shared" si="6"/>
        <v/>
      </c>
      <c r="T82">
        <v>105000</v>
      </c>
      <c r="U82" s="38">
        <v>0.22</v>
      </c>
      <c r="V82" s="38">
        <v>0.23</v>
      </c>
      <c r="W82" s="38">
        <v>0.24</v>
      </c>
      <c r="X82" s="38">
        <v>0.255</v>
      </c>
      <c r="Y82" s="38">
        <v>0.26500000000000001</v>
      </c>
      <c r="Z82" s="38">
        <v>0.27500000000000002</v>
      </c>
      <c r="AA82" s="38">
        <v>0.28499999999999998</v>
      </c>
      <c r="AB82" s="38">
        <v>0.28999999999999998</v>
      </c>
      <c r="AC82" s="38">
        <v>0.3</v>
      </c>
      <c r="AD82" s="38">
        <v>0.31</v>
      </c>
      <c r="AE82" s="38">
        <v>0.315</v>
      </c>
      <c r="AF82" s="38">
        <v>0.32500000000000001</v>
      </c>
      <c r="AH82" s="37">
        <f t="shared" si="5"/>
        <v>22</v>
      </c>
      <c r="AI82" s="37">
        <f t="shared" si="5"/>
        <v>23</v>
      </c>
      <c r="AJ82" s="37">
        <f t="shared" si="5"/>
        <v>24</v>
      </c>
      <c r="AK82" s="37">
        <f t="shared" si="5"/>
        <v>25.5</v>
      </c>
      <c r="AL82" s="37">
        <f t="shared" si="5"/>
        <v>26.5</v>
      </c>
      <c r="AM82" s="37">
        <f t="shared" si="5"/>
        <v>27.500000000000004</v>
      </c>
      <c r="AN82" s="37">
        <f t="shared" si="5"/>
        <v>28.499999999999996</v>
      </c>
      <c r="AO82" s="37">
        <f t="shared" si="5"/>
        <v>28.999999999999996</v>
      </c>
      <c r="AP82" s="37">
        <f t="shared" si="5"/>
        <v>30</v>
      </c>
      <c r="AQ82" s="37">
        <f t="shared" si="5"/>
        <v>31</v>
      </c>
      <c r="AR82" s="37">
        <f t="shared" si="5"/>
        <v>31.5</v>
      </c>
      <c r="AS82" s="37">
        <f t="shared" si="5"/>
        <v>32.5</v>
      </c>
    </row>
    <row r="83" spans="4:45" x14ac:dyDescent="0.25">
      <c r="D83">
        <v>80</v>
      </c>
      <c r="E83">
        <v>106000</v>
      </c>
      <c r="F83" s="37">
        <v>22</v>
      </c>
      <c r="G83" s="37">
        <v>23</v>
      </c>
      <c r="H83" s="37">
        <v>24</v>
      </c>
      <c r="I83" s="37">
        <v>25.5</v>
      </c>
      <c r="J83" s="37">
        <v>26.5</v>
      </c>
      <c r="K83" s="37">
        <v>27.500000000000004</v>
      </c>
      <c r="L83" s="37">
        <v>28.499999999999996</v>
      </c>
      <c r="M83" s="37">
        <v>29.5</v>
      </c>
      <c r="N83" s="37">
        <v>30</v>
      </c>
      <c r="O83" s="37">
        <v>31</v>
      </c>
      <c r="P83" s="37">
        <v>32</v>
      </c>
      <c r="Q83" s="37">
        <v>32.5</v>
      </c>
      <c r="S83" t="str">
        <f t="shared" si="6"/>
        <v/>
      </c>
      <c r="T83">
        <v>106000</v>
      </c>
      <c r="U83" s="38">
        <v>0.22</v>
      </c>
      <c r="V83" s="38">
        <v>0.23</v>
      </c>
      <c r="W83" s="38">
        <v>0.24</v>
      </c>
      <c r="X83" s="38">
        <v>0.255</v>
      </c>
      <c r="Y83" s="38">
        <v>0.26500000000000001</v>
      </c>
      <c r="Z83" s="38">
        <v>0.27500000000000002</v>
      </c>
      <c r="AA83" s="38">
        <v>0.28499999999999998</v>
      </c>
      <c r="AB83" s="38">
        <v>0.29499999999999998</v>
      </c>
      <c r="AC83" s="38">
        <v>0.3</v>
      </c>
      <c r="AD83" s="38">
        <v>0.31</v>
      </c>
      <c r="AE83" s="38">
        <v>0.32</v>
      </c>
      <c r="AF83" s="38">
        <v>0.32500000000000001</v>
      </c>
      <c r="AH83" s="37">
        <f t="shared" si="5"/>
        <v>22</v>
      </c>
      <c r="AI83" s="37">
        <f t="shared" si="5"/>
        <v>23</v>
      </c>
      <c r="AJ83" s="37">
        <f t="shared" si="5"/>
        <v>24</v>
      </c>
      <c r="AK83" s="37">
        <f t="shared" si="5"/>
        <v>25.5</v>
      </c>
      <c r="AL83" s="37">
        <f t="shared" si="5"/>
        <v>26.5</v>
      </c>
      <c r="AM83" s="37">
        <f t="shared" si="5"/>
        <v>27.500000000000004</v>
      </c>
      <c r="AN83" s="37">
        <f t="shared" si="5"/>
        <v>28.499999999999996</v>
      </c>
      <c r="AO83" s="37">
        <f t="shared" si="5"/>
        <v>29.5</v>
      </c>
      <c r="AP83" s="37">
        <f t="shared" si="5"/>
        <v>30</v>
      </c>
      <c r="AQ83" s="37">
        <f t="shared" si="5"/>
        <v>31</v>
      </c>
      <c r="AR83" s="37">
        <f t="shared" si="5"/>
        <v>32</v>
      </c>
      <c r="AS83" s="37">
        <f t="shared" si="5"/>
        <v>32.5</v>
      </c>
    </row>
    <row r="84" spans="4:45" x14ac:dyDescent="0.25">
      <c r="D84">
        <v>81</v>
      </c>
      <c r="E84">
        <v>107000</v>
      </c>
      <c r="F84" s="37">
        <v>22</v>
      </c>
      <c r="G84" s="37">
        <v>23</v>
      </c>
      <c r="H84" s="37">
        <v>24.5</v>
      </c>
      <c r="I84" s="37">
        <v>25.5</v>
      </c>
      <c r="J84" s="37">
        <v>26.5</v>
      </c>
      <c r="K84" s="37">
        <v>27.500000000000004</v>
      </c>
      <c r="L84" s="37">
        <v>28.499999999999996</v>
      </c>
      <c r="M84" s="37">
        <v>29.5</v>
      </c>
      <c r="N84" s="37">
        <v>30</v>
      </c>
      <c r="O84" s="37">
        <v>31</v>
      </c>
      <c r="P84" s="37">
        <v>32</v>
      </c>
      <c r="Q84" s="37">
        <v>32.5</v>
      </c>
      <c r="S84" t="str">
        <f t="shared" si="6"/>
        <v/>
      </c>
      <c r="T84">
        <v>107000</v>
      </c>
      <c r="U84" s="38">
        <v>0.22</v>
      </c>
      <c r="V84" s="38">
        <v>0.23</v>
      </c>
      <c r="W84" s="38">
        <v>0.245</v>
      </c>
      <c r="X84" s="38">
        <v>0.255</v>
      </c>
      <c r="Y84" s="38">
        <v>0.26500000000000001</v>
      </c>
      <c r="Z84" s="38">
        <v>0.27500000000000002</v>
      </c>
      <c r="AA84" s="38">
        <v>0.28499999999999998</v>
      </c>
      <c r="AB84" s="38">
        <v>0.29499999999999998</v>
      </c>
      <c r="AC84" s="38">
        <v>0.3</v>
      </c>
      <c r="AD84" s="38">
        <v>0.31</v>
      </c>
      <c r="AE84" s="38">
        <v>0.32</v>
      </c>
      <c r="AF84" s="38">
        <v>0.32500000000000001</v>
      </c>
      <c r="AH84" s="37">
        <f t="shared" si="5"/>
        <v>22</v>
      </c>
      <c r="AI84" s="37">
        <f t="shared" si="5"/>
        <v>23</v>
      </c>
      <c r="AJ84" s="37">
        <f t="shared" si="5"/>
        <v>24.5</v>
      </c>
      <c r="AK84" s="37">
        <f t="shared" si="5"/>
        <v>25.5</v>
      </c>
      <c r="AL84" s="37">
        <f t="shared" si="5"/>
        <v>26.5</v>
      </c>
      <c r="AM84" s="37">
        <f t="shared" si="5"/>
        <v>27.500000000000004</v>
      </c>
      <c r="AN84" s="37">
        <f t="shared" si="5"/>
        <v>28.499999999999996</v>
      </c>
      <c r="AO84" s="37">
        <f t="shared" si="5"/>
        <v>29.5</v>
      </c>
      <c r="AP84" s="37">
        <f t="shared" si="5"/>
        <v>30</v>
      </c>
      <c r="AQ84" s="37">
        <f t="shared" si="5"/>
        <v>31</v>
      </c>
      <c r="AR84" s="37">
        <f t="shared" si="5"/>
        <v>32</v>
      </c>
      <c r="AS84" s="37">
        <f t="shared" si="5"/>
        <v>32.5</v>
      </c>
    </row>
    <row r="85" spans="4:45" x14ac:dyDescent="0.25">
      <c r="D85">
        <v>82</v>
      </c>
      <c r="E85">
        <v>108000</v>
      </c>
      <c r="F85" s="37">
        <v>22</v>
      </c>
      <c r="G85" s="37">
        <v>23</v>
      </c>
      <c r="H85" s="37">
        <v>24.5</v>
      </c>
      <c r="I85" s="37">
        <v>25.5</v>
      </c>
      <c r="J85" s="37">
        <v>26.5</v>
      </c>
      <c r="K85" s="37">
        <v>27.500000000000004</v>
      </c>
      <c r="L85" s="37">
        <v>28.499999999999996</v>
      </c>
      <c r="M85" s="37">
        <v>29.5</v>
      </c>
      <c r="N85" s="37">
        <v>30.5</v>
      </c>
      <c r="O85" s="37">
        <v>31</v>
      </c>
      <c r="P85" s="37">
        <v>32</v>
      </c>
      <c r="Q85" s="37">
        <v>32.5</v>
      </c>
      <c r="S85" t="str">
        <f t="shared" si="6"/>
        <v/>
      </c>
      <c r="T85">
        <v>108000</v>
      </c>
      <c r="U85" s="38">
        <v>0.22</v>
      </c>
      <c r="V85" s="38">
        <v>0.23</v>
      </c>
      <c r="W85" s="38">
        <v>0.245</v>
      </c>
      <c r="X85" s="38">
        <v>0.255</v>
      </c>
      <c r="Y85" s="38">
        <v>0.26500000000000001</v>
      </c>
      <c r="Z85" s="38">
        <v>0.27500000000000002</v>
      </c>
      <c r="AA85" s="38">
        <v>0.28499999999999998</v>
      </c>
      <c r="AB85" s="38">
        <v>0.29499999999999998</v>
      </c>
      <c r="AC85" s="38">
        <v>0.30499999999999999</v>
      </c>
      <c r="AD85" s="38">
        <v>0.31</v>
      </c>
      <c r="AE85" s="38">
        <v>0.32</v>
      </c>
      <c r="AF85" s="38">
        <v>0.32500000000000001</v>
      </c>
      <c r="AH85" s="37">
        <f t="shared" si="5"/>
        <v>22</v>
      </c>
      <c r="AI85" s="37">
        <f t="shared" si="5"/>
        <v>23</v>
      </c>
      <c r="AJ85" s="37">
        <f t="shared" si="5"/>
        <v>24.5</v>
      </c>
      <c r="AK85" s="37">
        <f t="shared" si="5"/>
        <v>25.5</v>
      </c>
      <c r="AL85" s="37">
        <f t="shared" si="5"/>
        <v>26.5</v>
      </c>
      <c r="AM85" s="37">
        <f t="shared" si="5"/>
        <v>27.500000000000004</v>
      </c>
      <c r="AN85" s="37">
        <f t="shared" si="5"/>
        <v>28.499999999999996</v>
      </c>
      <c r="AO85" s="37">
        <f t="shared" si="5"/>
        <v>29.5</v>
      </c>
      <c r="AP85" s="37">
        <f t="shared" si="5"/>
        <v>30.5</v>
      </c>
      <c r="AQ85" s="37">
        <f t="shared" si="5"/>
        <v>31</v>
      </c>
      <c r="AR85" s="37">
        <f t="shared" si="5"/>
        <v>32</v>
      </c>
      <c r="AS85" s="37">
        <f t="shared" si="5"/>
        <v>32.5</v>
      </c>
    </row>
    <row r="86" spans="4:45" x14ac:dyDescent="0.25">
      <c r="D86">
        <v>83</v>
      </c>
      <c r="E86">
        <v>109000</v>
      </c>
      <c r="F86" s="37">
        <v>22</v>
      </c>
      <c r="G86" s="37">
        <v>23</v>
      </c>
      <c r="H86" s="37">
        <v>24.5</v>
      </c>
      <c r="I86" s="37">
        <v>25.5</v>
      </c>
      <c r="J86" s="37">
        <v>26.5</v>
      </c>
      <c r="K86" s="37">
        <v>27.500000000000004</v>
      </c>
      <c r="L86" s="37">
        <v>28.499999999999996</v>
      </c>
      <c r="M86" s="37">
        <v>29.5</v>
      </c>
      <c r="N86" s="37">
        <v>30.5</v>
      </c>
      <c r="O86" s="37">
        <v>31</v>
      </c>
      <c r="P86" s="37">
        <v>32</v>
      </c>
      <c r="Q86" s="37">
        <v>32.5</v>
      </c>
      <c r="S86" t="str">
        <f t="shared" si="6"/>
        <v/>
      </c>
      <c r="T86">
        <v>109000</v>
      </c>
      <c r="U86" s="38">
        <v>0.22</v>
      </c>
      <c r="V86" s="38">
        <v>0.23</v>
      </c>
      <c r="W86" s="38">
        <v>0.245</v>
      </c>
      <c r="X86" s="38">
        <v>0.255</v>
      </c>
      <c r="Y86" s="38">
        <v>0.26500000000000001</v>
      </c>
      <c r="Z86" s="38">
        <v>0.27500000000000002</v>
      </c>
      <c r="AA86" s="38">
        <v>0.28499999999999998</v>
      </c>
      <c r="AB86" s="38">
        <v>0.29499999999999998</v>
      </c>
      <c r="AC86" s="38">
        <v>0.30499999999999999</v>
      </c>
      <c r="AD86" s="38">
        <v>0.31</v>
      </c>
      <c r="AE86" s="38">
        <v>0.32</v>
      </c>
      <c r="AF86" s="38">
        <v>0.32500000000000001</v>
      </c>
      <c r="AH86" s="37">
        <f t="shared" si="5"/>
        <v>22</v>
      </c>
      <c r="AI86" s="37">
        <f t="shared" si="5"/>
        <v>23</v>
      </c>
      <c r="AJ86" s="37">
        <f t="shared" si="5"/>
        <v>24.5</v>
      </c>
      <c r="AK86" s="37">
        <f t="shared" si="5"/>
        <v>25.5</v>
      </c>
      <c r="AL86" s="37">
        <f t="shared" si="5"/>
        <v>26.5</v>
      </c>
      <c r="AM86" s="37">
        <f t="shared" si="5"/>
        <v>27.500000000000004</v>
      </c>
      <c r="AN86" s="37">
        <f t="shared" si="5"/>
        <v>28.499999999999996</v>
      </c>
      <c r="AO86" s="37">
        <f t="shared" si="5"/>
        <v>29.5</v>
      </c>
      <c r="AP86" s="37">
        <f t="shared" si="5"/>
        <v>30.5</v>
      </c>
      <c r="AQ86" s="37">
        <f t="shared" si="5"/>
        <v>31</v>
      </c>
      <c r="AR86" s="37">
        <f t="shared" si="5"/>
        <v>32</v>
      </c>
      <c r="AS86" s="37">
        <f t="shared" si="5"/>
        <v>32.5</v>
      </c>
    </row>
    <row r="87" spans="4:45" x14ac:dyDescent="0.25">
      <c r="D87">
        <v>84</v>
      </c>
      <c r="E87">
        <v>110000</v>
      </c>
      <c r="F87" s="37">
        <v>22</v>
      </c>
      <c r="G87" s="37">
        <v>23</v>
      </c>
      <c r="H87" s="37">
        <v>24.5</v>
      </c>
      <c r="I87" s="37">
        <v>25.5</v>
      </c>
      <c r="J87" s="37">
        <v>26.5</v>
      </c>
      <c r="K87" s="37">
        <v>27.500000000000004</v>
      </c>
      <c r="L87" s="37">
        <v>28.499999999999996</v>
      </c>
      <c r="M87" s="37">
        <v>29.5</v>
      </c>
      <c r="N87" s="37">
        <v>30.5</v>
      </c>
      <c r="O87" s="37">
        <v>31</v>
      </c>
      <c r="P87" s="37">
        <v>32</v>
      </c>
      <c r="Q87" s="37">
        <v>33</v>
      </c>
      <c r="S87" t="str">
        <f t="shared" si="6"/>
        <v/>
      </c>
      <c r="T87">
        <v>110000</v>
      </c>
      <c r="U87" s="38">
        <v>0.22</v>
      </c>
      <c r="V87" s="38">
        <v>0.23</v>
      </c>
      <c r="W87" s="38">
        <v>0.245</v>
      </c>
      <c r="X87" s="38">
        <v>0.255</v>
      </c>
      <c r="Y87" s="38">
        <v>0.26500000000000001</v>
      </c>
      <c r="Z87" s="38">
        <v>0.27500000000000002</v>
      </c>
      <c r="AA87" s="38">
        <v>0.28499999999999998</v>
      </c>
      <c r="AB87" s="38">
        <v>0.29499999999999998</v>
      </c>
      <c r="AC87" s="38">
        <v>0.30499999999999999</v>
      </c>
      <c r="AD87" s="38">
        <v>0.31</v>
      </c>
      <c r="AE87" s="38">
        <v>0.32</v>
      </c>
      <c r="AF87" s="38">
        <v>0.33</v>
      </c>
      <c r="AH87" s="37">
        <f t="shared" si="5"/>
        <v>22</v>
      </c>
      <c r="AI87" s="37">
        <f t="shared" si="5"/>
        <v>23</v>
      </c>
      <c r="AJ87" s="37">
        <f t="shared" si="5"/>
        <v>24.5</v>
      </c>
      <c r="AK87" s="37">
        <f t="shared" si="5"/>
        <v>25.5</v>
      </c>
      <c r="AL87" s="37">
        <f t="shared" si="5"/>
        <v>26.5</v>
      </c>
      <c r="AM87" s="37">
        <f t="shared" si="5"/>
        <v>27.500000000000004</v>
      </c>
      <c r="AN87" s="37">
        <f t="shared" si="5"/>
        <v>28.499999999999996</v>
      </c>
      <c r="AO87" s="37">
        <f t="shared" si="5"/>
        <v>29.5</v>
      </c>
      <c r="AP87" s="37">
        <f t="shared" si="5"/>
        <v>30.5</v>
      </c>
      <c r="AQ87" s="37">
        <f t="shared" si="5"/>
        <v>31</v>
      </c>
      <c r="AR87" s="37">
        <f t="shared" si="5"/>
        <v>32</v>
      </c>
      <c r="AS87" s="37">
        <f t="shared" si="5"/>
        <v>33</v>
      </c>
    </row>
    <row r="88" spans="4:45" x14ac:dyDescent="0.25">
      <c r="D88">
        <v>85</v>
      </c>
      <c r="E88">
        <v>111000</v>
      </c>
      <c r="F88" s="37">
        <v>22</v>
      </c>
      <c r="G88" s="37">
        <v>23</v>
      </c>
      <c r="H88" s="37">
        <v>24.5</v>
      </c>
      <c r="I88" s="37">
        <v>25.5</v>
      </c>
      <c r="J88" s="37">
        <v>26.5</v>
      </c>
      <c r="K88" s="37">
        <v>27.500000000000004</v>
      </c>
      <c r="L88" s="37">
        <v>28.499999999999996</v>
      </c>
      <c r="M88" s="37">
        <v>29.5</v>
      </c>
      <c r="N88" s="37">
        <v>30.5</v>
      </c>
      <c r="O88" s="37">
        <v>31</v>
      </c>
      <c r="P88" s="37">
        <v>32</v>
      </c>
      <c r="Q88" s="37">
        <v>33</v>
      </c>
      <c r="S88" t="str">
        <f t="shared" si="6"/>
        <v/>
      </c>
      <c r="T88">
        <v>111000</v>
      </c>
      <c r="U88" s="38">
        <v>0.22</v>
      </c>
      <c r="V88" s="38">
        <v>0.23</v>
      </c>
      <c r="W88" s="38">
        <v>0.245</v>
      </c>
      <c r="X88" s="38">
        <v>0.255</v>
      </c>
      <c r="Y88" s="38">
        <v>0.26500000000000001</v>
      </c>
      <c r="Z88" s="38">
        <v>0.27500000000000002</v>
      </c>
      <c r="AA88" s="38">
        <v>0.28499999999999998</v>
      </c>
      <c r="AB88" s="38">
        <v>0.29499999999999998</v>
      </c>
      <c r="AC88" s="38">
        <v>0.30499999999999999</v>
      </c>
      <c r="AD88" s="38">
        <v>0.31</v>
      </c>
      <c r="AE88" s="38">
        <v>0.32</v>
      </c>
      <c r="AF88" s="38">
        <v>0.33</v>
      </c>
      <c r="AH88" s="37">
        <f t="shared" si="5"/>
        <v>22</v>
      </c>
      <c r="AI88" s="37">
        <f t="shared" si="5"/>
        <v>23</v>
      </c>
      <c r="AJ88" s="37">
        <f t="shared" si="5"/>
        <v>24.5</v>
      </c>
      <c r="AK88" s="37">
        <f t="shared" si="5"/>
        <v>25.5</v>
      </c>
      <c r="AL88" s="37">
        <f t="shared" si="5"/>
        <v>26.5</v>
      </c>
      <c r="AM88" s="37">
        <f t="shared" si="5"/>
        <v>27.500000000000004</v>
      </c>
      <c r="AN88" s="37">
        <f t="shared" si="5"/>
        <v>28.499999999999996</v>
      </c>
      <c r="AO88" s="37">
        <f t="shared" si="5"/>
        <v>29.5</v>
      </c>
      <c r="AP88" s="37">
        <f t="shared" si="5"/>
        <v>30.5</v>
      </c>
      <c r="AQ88" s="37">
        <f t="shared" si="5"/>
        <v>31</v>
      </c>
      <c r="AR88" s="37">
        <f t="shared" si="5"/>
        <v>32</v>
      </c>
      <c r="AS88" s="37">
        <f t="shared" si="5"/>
        <v>33</v>
      </c>
    </row>
    <row r="89" spans="4:45" x14ac:dyDescent="0.25">
      <c r="D89">
        <v>86</v>
      </c>
      <c r="E89">
        <v>112000</v>
      </c>
      <c r="F89" s="37">
        <v>22</v>
      </c>
      <c r="G89" s="37">
        <v>23</v>
      </c>
      <c r="H89" s="37">
        <v>24.5</v>
      </c>
      <c r="I89" s="37">
        <v>25.5</v>
      </c>
      <c r="J89" s="37">
        <v>26.5</v>
      </c>
      <c r="K89" s="37">
        <v>27.500000000000004</v>
      </c>
      <c r="L89" s="37">
        <v>28.499999999999996</v>
      </c>
      <c r="M89" s="37">
        <v>29.5</v>
      </c>
      <c r="N89" s="37">
        <v>30.5</v>
      </c>
      <c r="O89" s="37">
        <v>31.5</v>
      </c>
      <c r="P89" s="37">
        <v>32</v>
      </c>
      <c r="Q89" s="37">
        <v>33</v>
      </c>
      <c r="S89" t="str">
        <f t="shared" si="6"/>
        <v/>
      </c>
      <c r="T89">
        <v>112000</v>
      </c>
      <c r="U89" s="38">
        <v>0.22</v>
      </c>
      <c r="V89" s="38">
        <v>0.23</v>
      </c>
      <c r="W89" s="38">
        <v>0.245</v>
      </c>
      <c r="X89" s="38">
        <v>0.255</v>
      </c>
      <c r="Y89" s="38">
        <v>0.26500000000000001</v>
      </c>
      <c r="Z89" s="38">
        <v>0.27500000000000002</v>
      </c>
      <c r="AA89" s="38">
        <v>0.28499999999999998</v>
      </c>
      <c r="AB89" s="38">
        <v>0.29499999999999998</v>
      </c>
      <c r="AC89" s="38">
        <v>0.30499999999999999</v>
      </c>
      <c r="AD89" s="38">
        <v>0.315</v>
      </c>
      <c r="AE89" s="38">
        <v>0.32</v>
      </c>
      <c r="AF89" s="38">
        <v>0.33</v>
      </c>
      <c r="AH89" s="37">
        <f t="shared" si="5"/>
        <v>22</v>
      </c>
      <c r="AI89" s="37">
        <f t="shared" si="5"/>
        <v>23</v>
      </c>
      <c r="AJ89" s="37">
        <f t="shared" si="5"/>
        <v>24.5</v>
      </c>
      <c r="AK89" s="37">
        <f t="shared" si="5"/>
        <v>25.5</v>
      </c>
      <c r="AL89" s="37">
        <f t="shared" si="5"/>
        <v>26.5</v>
      </c>
      <c r="AM89" s="37">
        <f t="shared" si="5"/>
        <v>27.500000000000004</v>
      </c>
      <c r="AN89" s="37">
        <f t="shared" si="5"/>
        <v>28.499999999999996</v>
      </c>
      <c r="AO89" s="37">
        <f t="shared" si="5"/>
        <v>29.5</v>
      </c>
      <c r="AP89" s="37">
        <f t="shared" si="5"/>
        <v>30.5</v>
      </c>
      <c r="AQ89" s="37">
        <f t="shared" si="5"/>
        <v>31.5</v>
      </c>
      <c r="AR89" s="37">
        <f t="shared" si="5"/>
        <v>32</v>
      </c>
      <c r="AS89" s="37">
        <f t="shared" si="5"/>
        <v>33</v>
      </c>
    </row>
    <row r="90" spans="4:45" x14ac:dyDescent="0.25">
      <c r="D90">
        <v>87</v>
      </c>
      <c r="E90">
        <v>113000</v>
      </c>
      <c r="F90" s="37">
        <v>22</v>
      </c>
      <c r="G90" s="37">
        <v>23.5</v>
      </c>
      <c r="H90" s="37">
        <v>24.5</v>
      </c>
      <c r="I90" s="37">
        <v>25.5</v>
      </c>
      <c r="J90" s="37">
        <v>26.5</v>
      </c>
      <c r="K90" s="37">
        <v>27.500000000000004</v>
      </c>
      <c r="L90" s="37">
        <v>28.499999999999996</v>
      </c>
      <c r="M90" s="37">
        <v>29.5</v>
      </c>
      <c r="N90" s="37">
        <v>30.5</v>
      </c>
      <c r="O90" s="37">
        <v>31.5</v>
      </c>
      <c r="P90" s="37">
        <v>32</v>
      </c>
      <c r="Q90" s="37">
        <v>33</v>
      </c>
      <c r="T90">
        <v>113000</v>
      </c>
      <c r="U90" s="38">
        <v>0.22</v>
      </c>
      <c r="V90" s="38">
        <v>0.23499999999999999</v>
      </c>
      <c r="W90" s="38">
        <v>0.245</v>
      </c>
      <c r="X90" s="38">
        <v>0.255</v>
      </c>
      <c r="Y90" s="38">
        <v>0.26500000000000001</v>
      </c>
      <c r="Z90" s="38">
        <v>0.27500000000000002</v>
      </c>
      <c r="AA90" s="38">
        <v>0.28499999999999998</v>
      </c>
      <c r="AB90" s="38">
        <v>0.29499999999999998</v>
      </c>
      <c r="AC90" s="38">
        <v>0.30499999999999999</v>
      </c>
      <c r="AD90" s="38">
        <v>0.315</v>
      </c>
      <c r="AE90" s="38">
        <v>0.32</v>
      </c>
      <c r="AF90" s="38">
        <v>0.33</v>
      </c>
      <c r="AH90" s="37">
        <f t="shared" ref="AH90:AS102" si="7">U90*$T$3</f>
        <v>22</v>
      </c>
      <c r="AI90" s="37">
        <f t="shared" si="7"/>
        <v>23.5</v>
      </c>
      <c r="AJ90" s="37">
        <f t="shared" si="7"/>
        <v>24.5</v>
      </c>
      <c r="AK90" s="37">
        <f t="shared" si="7"/>
        <v>25.5</v>
      </c>
      <c r="AL90" s="37">
        <f t="shared" si="7"/>
        <v>26.5</v>
      </c>
      <c r="AM90" s="37">
        <f t="shared" si="7"/>
        <v>27.500000000000004</v>
      </c>
      <c r="AN90" s="37">
        <f t="shared" si="7"/>
        <v>28.499999999999996</v>
      </c>
      <c r="AO90" s="37">
        <f t="shared" si="7"/>
        <v>29.5</v>
      </c>
      <c r="AP90" s="37">
        <f t="shared" si="7"/>
        <v>30.5</v>
      </c>
      <c r="AQ90" s="37">
        <f t="shared" si="7"/>
        <v>31.5</v>
      </c>
      <c r="AR90" s="37">
        <f t="shared" si="7"/>
        <v>32</v>
      </c>
      <c r="AS90" s="37">
        <f t="shared" si="7"/>
        <v>33</v>
      </c>
    </row>
    <row r="91" spans="4:45" x14ac:dyDescent="0.25">
      <c r="D91">
        <v>88</v>
      </c>
      <c r="E91">
        <v>114000</v>
      </c>
      <c r="F91" s="37">
        <v>22</v>
      </c>
      <c r="G91" s="37">
        <v>23.5</v>
      </c>
      <c r="H91" s="37">
        <v>24.5</v>
      </c>
      <c r="I91" s="37">
        <v>25.5</v>
      </c>
      <c r="J91" s="37">
        <v>26.5</v>
      </c>
      <c r="K91" s="37">
        <v>27.500000000000004</v>
      </c>
      <c r="L91" s="37">
        <v>28.499999999999996</v>
      </c>
      <c r="M91" s="37">
        <v>29.5</v>
      </c>
      <c r="N91" s="37">
        <v>30.5</v>
      </c>
      <c r="O91" s="37">
        <v>31.5</v>
      </c>
      <c r="P91" s="37">
        <v>32</v>
      </c>
      <c r="Q91" s="37">
        <v>33</v>
      </c>
      <c r="T91">
        <v>114000</v>
      </c>
      <c r="U91" s="38">
        <v>0.22</v>
      </c>
      <c r="V91" s="38">
        <v>0.23499999999999999</v>
      </c>
      <c r="W91" s="38">
        <v>0.245</v>
      </c>
      <c r="X91" s="38">
        <v>0.255</v>
      </c>
      <c r="Y91" s="38">
        <v>0.26500000000000001</v>
      </c>
      <c r="Z91" s="38">
        <v>0.27500000000000002</v>
      </c>
      <c r="AA91" s="38">
        <v>0.28499999999999998</v>
      </c>
      <c r="AB91" s="38">
        <v>0.29499999999999998</v>
      </c>
      <c r="AC91" s="38">
        <v>0.30499999999999999</v>
      </c>
      <c r="AD91" s="38">
        <v>0.315</v>
      </c>
      <c r="AE91" s="38">
        <v>0.32</v>
      </c>
      <c r="AF91" s="38">
        <v>0.33</v>
      </c>
      <c r="AH91" s="37">
        <f t="shared" si="7"/>
        <v>22</v>
      </c>
      <c r="AI91" s="37">
        <f t="shared" si="7"/>
        <v>23.5</v>
      </c>
      <c r="AJ91" s="37">
        <f t="shared" si="7"/>
        <v>24.5</v>
      </c>
      <c r="AK91" s="37">
        <f t="shared" si="7"/>
        <v>25.5</v>
      </c>
      <c r="AL91" s="37">
        <f t="shared" si="7"/>
        <v>26.5</v>
      </c>
      <c r="AM91" s="37">
        <f t="shared" si="7"/>
        <v>27.500000000000004</v>
      </c>
      <c r="AN91" s="37">
        <f t="shared" si="7"/>
        <v>28.499999999999996</v>
      </c>
      <c r="AO91" s="37">
        <f t="shared" si="7"/>
        <v>29.5</v>
      </c>
      <c r="AP91" s="37">
        <f t="shared" si="7"/>
        <v>30.5</v>
      </c>
      <c r="AQ91" s="37">
        <f t="shared" si="7"/>
        <v>31.5</v>
      </c>
      <c r="AR91" s="37">
        <f t="shared" si="7"/>
        <v>32</v>
      </c>
      <c r="AS91" s="37">
        <f t="shared" si="7"/>
        <v>33</v>
      </c>
    </row>
    <row r="92" spans="4:45" x14ac:dyDescent="0.25">
      <c r="D92">
        <v>89</v>
      </c>
      <c r="E92">
        <v>115000</v>
      </c>
      <c r="F92" s="37">
        <v>22</v>
      </c>
      <c r="G92" s="37">
        <v>23.5</v>
      </c>
      <c r="H92" s="37">
        <v>24.5</v>
      </c>
      <c r="I92" s="37">
        <v>25.5</v>
      </c>
      <c r="J92" s="37">
        <v>26.5</v>
      </c>
      <c r="K92" s="37">
        <v>27.500000000000004</v>
      </c>
      <c r="L92" s="37">
        <v>28.499999999999996</v>
      </c>
      <c r="M92" s="37">
        <v>29.5</v>
      </c>
      <c r="N92" s="37">
        <v>30.5</v>
      </c>
      <c r="O92" s="37">
        <v>31.5</v>
      </c>
      <c r="P92" s="37">
        <v>32</v>
      </c>
      <c r="Q92" s="37">
        <v>33</v>
      </c>
      <c r="T92">
        <v>115000</v>
      </c>
      <c r="U92" s="38">
        <v>0.22</v>
      </c>
      <c r="V92" s="38">
        <v>0.23499999999999999</v>
      </c>
      <c r="W92" s="38">
        <v>0.245</v>
      </c>
      <c r="X92" s="38">
        <v>0.255</v>
      </c>
      <c r="Y92" s="38">
        <v>0.26500000000000001</v>
      </c>
      <c r="Z92" s="38">
        <v>0.27500000000000002</v>
      </c>
      <c r="AA92" s="38">
        <v>0.28499999999999998</v>
      </c>
      <c r="AB92" s="38">
        <v>0.29499999999999998</v>
      </c>
      <c r="AC92" s="38">
        <v>0.30499999999999999</v>
      </c>
      <c r="AD92" s="38">
        <v>0.315</v>
      </c>
      <c r="AE92" s="38">
        <v>0.32</v>
      </c>
      <c r="AF92" s="38">
        <v>0.33</v>
      </c>
      <c r="AH92" s="37">
        <f t="shared" si="7"/>
        <v>22</v>
      </c>
      <c r="AI92" s="37">
        <f t="shared" si="7"/>
        <v>23.5</v>
      </c>
      <c r="AJ92" s="37">
        <f t="shared" si="7"/>
        <v>24.5</v>
      </c>
      <c r="AK92" s="37">
        <f t="shared" si="7"/>
        <v>25.5</v>
      </c>
      <c r="AL92" s="37">
        <f t="shared" si="7"/>
        <v>26.5</v>
      </c>
      <c r="AM92" s="37">
        <f t="shared" si="7"/>
        <v>27.500000000000004</v>
      </c>
      <c r="AN92" s="37">
        <f t="shared" si="7"/>
        <v>28.499999999999996</v>
      </c>
      <c r="AO92" s="37">
        <f t="shared" si="7"/>
        <v>29.5</v>
      </c>
      <c r="AP92" s="37">
        <f t="shared" si="7"/>
        <v>30.5</v>
      </c>
      <c r="AQ92" s="37">
        <f t="shared" si="7"/>
        <v>31.5</v>
      </c>
      <c r="AR92" s="37">
        <f t="shared" si="7"/>
        <v>32</v>
      </c>
      <c r="AS92" s="37">
        <f t="shared" si="7"/>
        <v>33</v>
      </c>
    </row>
    <row r="93" spans="4:45" x14ac:dyDescent="0.25">
      <c r="D93">
        <v>90</v>
      </c>
      <c r="E93">
        <v>116000</v>
      </c>
      <c r="F93" s="37">
        <v>22</v>
      </c>
      <c r="G93" s="37">
        <v>23.5</v>
      </c>
      <c r="H93" s="37">
        <v>24.5</v>
      </c>
      <c r="I93" s="37">
        <v>25.5</v>
      </c>
      <c r="J93" s="37">
        <v>26.5</v>
      </c>
      <c r="K93" s="37">
        <v>27.500000000000004</v>
      </c>
      <c r="L93" s="37">
        <v>28.999999999999996</v>
      </c>
      <c r="M93" s="37">
        <v>29.5</v>
      </c>
      <c r="N93" s="37">
        <v>30.5</v>
      </c>
      <c r="O93" s="37">
        <v>31.5</v>
      </c>
      <c r="P93" s="37">
        <v>32</v>
      </c>
      <c r="Q93" s="37">
        <v>33</v>
      </c>
      <c r="T93">
        <v>116000</v>
      </c>
      <c r="U93" s="38">
        <v>0.22</v>
      </c>
      <c r="V93" s="38">
        <v>0.23499999999999999</v>
      </c>
      <c r="W93" s="38">
        <v>0.245</v>
      </c>
      <c r="X93" s="38">
        <v>0.255</v>
      </c>
      <c r="Y93" s="38">
        <v>0.26500000000000001</v>
      </c>
      <c r="Z93" s="38">
        <v>0.27500000000000002</v>
      </c>
      <c r="AA93" s="38">
        <v>0.28999999999999998</v>
      </c>
      <c r="AB93" s="38">
        <v>0.29499999999999998</v>
      </c>
      <c r="AC93" s="38">
        <v>0.30499999999999999</v>
      </c>
      <c r="AD93" s="38">
        <v>0.315</v>
      </c>
      <c r="AE93" s="38">
        <v>0.32</v>
      </c>
      <c r="AF93" s="38">
        <v>0.33</v>
      </c>
      <c r="AH93" s="37">
        <f t="shared" si="7"/>
        <v>22</v>
      </c>
      <c r="AI93" s="37">
        <f t="shared" si="7"/>
        <v>23.5</v>
      </c>
      <c r="AJ93" s="37">
        <f t="shared" si="7"/>
        <v>24.5</v>
      </c>
      <c r="AK93" s="37">
        <f t="shared" si="7"/>
        <v>25.5</v>
      </c>
      <c r="AL93" s="37">
        <f t="shared" si="7"/>
        <v>26.5</v>
      </c>
      <c r="AM93" s="37">
        <f t="shared" si="7"/>
        <v>27.500000000000004</v>
      </c>
      <c r="AN93" s="37">
        <f t="shared" si="7"/>
        <v>28.999999999999996</v>
      </c>
      <c r="AO93" s="37">
        <f t="shared" si="7"/>
        <v>29.5</v>
      </c>
      <c r="AP93" s="37">
        <f t="shared" si="7"/>
        <v>30.5</v>
      </c>
      <c r="AQ93" s="37">
        <f t="shared" si="7"/>
        <v>31.5</v>
      </c>
      <c r="AR93" s="37">
        <f t="shared" si="7"/>
        <v>32</v>
      </c>
      <c r="AS93" s="37">
        <f t="shared" si="7"/>
        <v>33</v>
      </c>
    </row>
    <row r="94" spans="4:45" x14ac:dyDescent="0.25">
      <c r="D94">
        <v>91</v>
      </c>
      <c r="E94">
        <v>117000</v>
      </c>
      <c r="F94" s="37">
        <v>22</v>
      </c>
      <c r="G94" s="37">
        <v>23.5</v>
      </c>
      <c r="H94" s="37">
        <v>24.5</v>
      </c>
      <c r="I94" s="37">
        <v>25.5</v>
      </c>
      <c r="J94" s="37">
        <v>26.5</v>
      </c>
      <c r="K94" s="37">
        <v>27.500000000000004</v>
      </c>
      <c r="L94" s="37">
        <v>28.999999999999996</v>
      </c>
      <c r="M94" s="37">
        <v>29.5</v>
      </c>
      <c r="N94" s="37">
        <v>30.5</v>
      </c>
      <c r="O94" s="37">
        <v>31.5</v>
      </c>
      <c r="P94" s="37">
        <v>32</v>
      </c>
      <c r="Q94" s="37">
        <v>33</v>
      </c>
      <c r="T94">
        <v>117000</v>
      </c>
      <c r="U94" s="38">
        <v>0.22</v>
      </c>
      <c r="V94" s="38">
        <v>0.23499999999999999</v>
      </c>
      <c r="W94" s="38">
        <v>0.245</v>
      </c>
      <c r="X94" s="38">
        <v>0.255</v>
      </c>
      <c r="Y94" s="38">
        <v>0.26500000000000001</v>
      </c>
      <c r="Z94" s="38">
        <v>0.27500000000000002</v>
      </c>
      <c r="AA94" s="38">
        <v>0.28999999999999998</v>
      </c>
      <c r="AB94" s="38">
        <v>0.29499999999999998</v>
      </c>
      <c r="AC94" s="38">
        <v>0.30499999999999999</v>
      </c>
      <c r="AD94" s="38">
        <v>0.315</v>
      </c>
      <c r="AE94" s="38">
        <v>0.32</v>
      </c>
      <c r="AF94" s="38">
        <v>0.33</v>
      </c>
      <c r="AH94" s="37">
        <f t="shared" si="7"/>
        <v>22</v>
      </c>
      <c r="AI94" s="37">
        <f t="shared" si="7"/>
        <v>23.5</v>
      </c>
      <c r="AJ94" s="37">
        <f t="shared" si="7"/>
        <v>24.5</v>
      </c>
      <c r="AK94" s="37">
        <f t="shared" si="7"/>
        <v>25.5</v>
      </c>
      <c r="AL94" s="37">
        <f t="shared" si="7"/>
        <v>26.5</v>
      </c>
      <c r="AM94" s="37">
        <f t="shared" si="7"/>
        <v>27.500000000000004</v>
      </c>
      <c r="AN94" s="37">
        <f t="shared" si="7"/>
        <v>28.999999999999996</v>
      </c>
      <c r="AO94" s="37">
        <f t="shared" si="7"/>
        <v>29.5</v>
      </c>
      <c r="AP94" s="37">
        <f t="shared" si="7"/>
        <v>30.5</v>
      </c>
      <c r="AQ94" s="37">
        <f t="shared" si="7"/>
        <v>31.5</v>
      </c>
      <c r="AR94" s="37">
        <f t="shared" si="7"/>
        <v>32</v>
      </c>
      <c r="AS94" s="37">
        <f t="shared" si="7"/>
        <v>33</v>
      </c>
    </row>
    <row r="95" spans="4:45" x14ac:dyDescent="0.25">
      <c r="D95">
        <v>92</v>
      </c>
      <c r="E95">
        <v>118000</v>
      </c>
      <c r="F95" s="37">
        <v>22</v>
      </c>
      <c r="G95" s="37">
        <v>23.5</v>
      </c>
      <c r="H95" s="37">
        <v>24.5</v>
      </c>
      <c r="I95" s="37">
        <v>25.5</v>
      </c>
      <c r="J95" s="37">
        <v>26.5</v>
      </c>
      <c r="K95" s="37">
        <v>28.000000000000004</v>
      </c>
      <c r="L95" s="37">
        <v>28.999999999999996</v>
      </c>
      <c r="M95" s="37">
        <v>29.5</v>
      </c>
      <c r="N95" s="37">
        <v>30.5</v>
      </c>
      <c r="O95" s="37">
        <v>31.5</v>
      </c>
      <c r="P95" s="37">
        <v>32</v>
      </c>
      <c r="Q95" s="37">
        <v>33</v>
      </c>
      <c r="T95">
        <v>118000</v>
      </c>
      <c r="U95" s="38">
        <v>0.22</v>
      </c>
      <c r="V95" s="38">
        <v>0.23499999999999999</v>
      </c>
      <c r="W95" s="38">
        <v>0.245</v>
      </c>
      <c r="X95" s="38">
        <v>0.255</v>
      </c>
      <c r="Y95" s="38">
        <v>0.26500000000000001</v>
      </c>
      <c r="Z95" s="38">
        <v>0.28000000000000003</v>
      </c>
      <c r="AA95" s="38">
        <v>0.28999999999999998</v>
      </c>
      <c r="AB95" s="38">
        <v>0.29499999999999998</v>
      </c>
      <c r="AC95" s="38">
        <v>0.30499999999999999</v>
      </c>
      <c r="AD95" s="38">
        <v>0.315</v>
      </c>
      <c r="AE95" s="38">
        <v>0.32</v>
      </c>
      <c r="AF95" s="38">
        <v>0.33</v>
      </c>
      <c r="AH95" s="37">
        <f t="shared" si="7"/>
        <v>22</v>
      </c>
      <c r="AI95" s="37">
        <f t="shared" si="7"/>
        <v>23.5</v>
      </c>
      <c r="AJ95" s="37">
        <f t="shared" si="7"/>
        <v>24.5</v>
      </c>
      <c r="AK95" s="37">
        <f t="shared" si="7"/>
        <v>25.5</v>
      </c>
      <c r="AL95" s="37">
        <f t="shared" si="7"/>
        <v>26.5</v>
      </c>
      <c r="AM95" s="37">
        <f t="shared" si="7"/>
        <v>28.000000000000004</v>
      </c>
      <c r="AN95" s="37">
        <f t="shared" si="7"/>
        <v>28.999999999999996</v>
      </c>
      <c r="AO95" s="37">
        <f t="shared" si="7"/>
        <v>29.5</v>
      </c>
      <c r="AP95" s="37">
        <f t="shared" si="7"/>
        <v>30.5</v>
      </c>
      <c r="AQ95" s="37">
        <f t="shared" si="7"/>
        <v>31.5</v>
      </c>
      <c r="AR95" s="37">
        <f t="shared" si="7"/>
        <v>32</v>
      </c>
      <c r="AS95" s="37">
        <f t="shared" si="7"/>
        <v>33</v>
      </c>
    </row>
    <row r="96" spans="4:45" x14ac:dyDescent="0.25">
      <c r="D96">
        <v>93</v>
      </c>
      <c r="E96">
        <v>119000</v>
      </c>
      <c r="F96" s="37">
        <v>22</v>
      </c>
      <c r="G96" s="37">
        <v>23.5</v>
      </c>
      <c r="H96" s="37">
        <v>24.5</v>
      </c>
      <c r="I96" s="37">
        <v>25.5</v>
      </c>
      <c r="J96" s="37">
        <v>27</v>
      </c>
      <c r="K96" s="37">
        <v>28.000000000000004</v>
      </c>
      <c r="L96" s="37">
        <v>28.999999999999996</v>
      </c>
      <c r="M96" s="37">
        <v>30</v>
      </c>
      <c r="N96" s="37">
        <v>30.5</v>
      </c>
      <c r="O96" s="37">
        <v>31.5</v>
      </c>
      <c r="P96" s="37">
        <v>32</v>
      </c>
      <c r="Q96" s="37">
        <v>33</v>
      </c>
      <c r="T96">
        <v>119000</v>
      </c>
      <c r="U96" s="38">
        <v>0.22</v>
      </c>
      <c r="V96" s="38">
        <v>0.23499999999999999</v>
      </c>
      <c r="W96" s="38">
        <v>0.245</v>
      </c>
      <c r="X96" s="38">
        <v>0.255</v>
      </c>
      <c r="Y96" s="38">
        <v>0.27</v>
      </c>
      <c r="Z96" s="38">
        <v>0.28000000000000003</v>
      </c>
      <c r="AA96" s="38">
        <v>0.28999999999999998</v>
      </c>
      <c r="AB96" s="38">
        <v>0.3</v>
      </c>
      <c r="AC96" s="38">
        <v>0.30499999999999999</v>
      </c>
      <c r="AD96" s="38">
        <v>0.315</v>
      </c>
      <c r="AE96" s="38">
        <v>0.32</v>
      </c>
      <c r="AF96" s="38">
        <v>0.33</v>
      </c>
      <c r="AH96" s="37">
        <f t="shared" si="7"/>
        <v>22</v>
      </c>
      <c r="AI96" s="37">
        <f t="shared" si="7"/>
        <v>23.5</v>
      </c>
      <c r="AJ96" s="37">
        <f t="shared" si="7"/>
        <v>24.5</v>
      </c>
      <c r="AK96" s="37">
        <f t="shared" si="7"/>
        <v>25.5</v>
      </c>
      <c r="AL96" s="37">
        <f t="shared" si="7"/>
        <v>27</v>
      </c>
      <c r="AM96" s="37">
        <f t="shared" si="7"/>
        <v>28.000000000000004</v>
      </c>
      <c r="AN96" s="37">
        <f t="shared" si="7"/>
        <v>28.999999999999996</v>
      </c>
      <c r="AO96" s="37">
        <f t="shared" si="7"/>
        <v>30</v>
      </c>
      <c r="AP96" s="37">
        <f t="shared" si="7"/>
        <v>30.5</v>
      </c>
      <c r="AQ96" s="37">
        <f t="shared" si="7"/>
        <v>31.5</v>
      </c>
      <c r="AR96" s="37">
        <f t="shared" si="7"/>
        <v>32</v>
      </c>
      <c r="AS96" s="37">
        <f t="shared" si="7"/>
        <v>33</v>
      </c>
    </row>
    <row r="97" spans="4:45" x14ac:dyDescent="0.25">
      <c r="D97">
        <v>94</v>
      </c>
      <c r="E97">
        <v>120000</v>
      </c>
      <c r="F97" s="37">
        <v>22</v>
      </c>
      <c r="G97" s="37">
        <v>23.5</v>
      </c>
      <c r="H97" s="37">
        <v>24.5</v>
      </c>
      <c r="I97" s="37">
        <v>25.5</v>
      </c>
      <c r="J97" s="37">
        <v>27</v>
      </c>
      <c r="K97" s="37">
        <v>28.000000000000004</v>
      </c>
      <c r="L97" s="37">
        <v>28.999999999999996</v>
      </c>
      <c r="M97" s="37">
        <v>30</v>
      </c>
      <c r="N97" s="37">
        <v>30.5</v>
      </c>
      <c r="O97" s="37">
        <v>31.5</v>
      </c>
      <c r="P97" s="37">
        <v>32.5</v>
      </c>
      <c r="Q97" s="37">
        <v>33</v>
      </c>
      <c r="T97">
        <v>120000</v>
      </c>
      <c r="U97" s="38">
        <v>0.22</v>
      </c>
      <c r="V97" s="38">
        <v>0.23499999999999999</v>
      </c>
      <c r="W97" s="38">
        <v>0.245</v>
      </c>
      <c r="X97" s="38">
        <v>0.255</v>
      </c>
      <c r="Y97" s="38">
        <v>0.27</v>
      </c>
      <c r="Z97" s="38">
        <v>0.28000000000000003</v>
      </c>
      <c r="AA97" s="38">
        <v>0.28999999999999998</v>
      </c>
      <c r="AB97" s="38">
        <v>0.3</v>
      </c>
      <c r="AC97" s="38">
        <v>0.30499999999999999</v>
      </c>
      <c r="AD97" s="38">
        <v>0.315</v>
      </c>
      <c r="AE97" s="38">
        <v>0.32500000000000001</v>
      </c>
      <c r="AF97" s="38">
        <v>0.33</v>
      </c>
      <c r="AH97" s="37">
        <f t="shared" si="7"/>
        <v>22</v>
      </c>
      <c r="AI97" s="37">
        <f t="shared" si="7"/>
        <v>23.5</v>
      </c>
      <c r="AJ97" s="37">
        <f t="shared" si="7"/>
        <v>24.5</v>
      </c>
      <c r="AK97" s="37">
        <f t="shared" si="7"/>
        <v>25.5</v>
      </c>
      <c r="AL97" s="37">
        <f t="shared" si="7"/>
        <v>27</v>
      </c>
      <c r="AM97" s="37">
        <f t="shared" si="7"/>
        <v>28.000000000000004</v>
      </c>
      <c r="AN97" s="37">
        <f t="shared" si="7"/>
        <v>28.999999999999996</v>
      </c>
      <c r="AO97" s="37">
        <f t="shared" si="7"/>
        <v>30</v>
      </c>
      <c r="AP97" s="37">
        <f t="shared" si="7"/>
        <v>30.5</v>
      </c>
      <c r="AQ97" s="37">
        <f t="shared" si="7"/>
        <v>31.5</v>
      </c>
      <c r="AR97" s="37">
        <f t="shared" si="7"/>
        <v>32.5</v>
      </c>
      <c r="AS97" s="37">
        <f t="shared" si="7"/>
        <v>33</v>
      </c>
    </row>
    <row r="98" spans="4:45" x14ac:dyDescent="0.25">
      <c r="D98">
        <v>95</v>
      </c>
      <c r="E98">
        <v>121000</v>
      </c>
      <c r="F98">
        <v>22.5</v>
      </c>
      <c r="G98">
        <v>23.5</v>
      </c>
      <c r="H98">
        <v>24.5</v>
      </c>
      <c r="I98">
        <v>26</v>
      </c>
      <c r="J98">
        <v>27</v>
      </c>
      <c r="K98">
        <v>28.000000000000004</v>
      </c>
      <c r="L98">
        <v>28.999999999999996</v>
      </c>
      <c r="M98">
        <v>30</v>
      </c>
      <c r="N98">
        <v>30.5</v>
      </c>
      <c r="O98">
        <v>31.5</v>
      </c>
      <c r="P98">
        <v>32.5</v>
      </c>
      <c r="Q98">
        <v>33</v>
      </c>
      <c r="T98">
        <v>121000</v>
      </c>
      <c r="U98" s="38">
        <v>0.22500000000000001</v>
      </c>
      <c r="V98" s="38">
        <v>0.23499999999999999</v>
      </c>
      <c r="W98" s="38">
        <v>0.245</v>
      </c>
      <c r="X98" s="38">
        <v>0.26</v>
      </c>
      <c r="Y98" s="38">
        <v>0.27</v>
      </c>
      <c r="Z98" s="38">
        <v>0.28000000000000003</v>
      </c>
      <c r="AA98" s="38">
        <v>0.28999999999999998</v>
      </c>
      <c r="AB98" s="38">
        <v>0.3</v>
      </c>
      <c r="AC98" s="38">
        <v>0.30499999999999999</v>
      </c>
      <c r="AD98" s="38">
        <v>0.315</v>
      </c>
      <c r="AE98" s="38">
        <v>0.32500000000000001</v>
      </c>
      <c r="AF98" s="38">
        <v>0.33</v>
      </c>
      <c r="AH98" s="37">
        <f t="shared" si="7"/>
        <v>22.5</v>
      </c>
      <c r="AI98" s="37">
        <f t="shared" si="7"/>
        <v>23.5</v>
      </c>
      <c r="AJ98" s="37">
        <f t="shared" si="7"/>
        <v>24.5</v>
      </c>
      <c r="AK98" s="37">
        <f t="shared" si="7"/>
        <v>26</v>
      </c>
      <c r="AL98" s="37">
        <f t="shared" si="7"/>
        <v>27</v>
      </c>
      <c r="AM98" s="37">
        <f t="shared" si="7"/>
        <v>28.000000000000004</v>
      </c>
      <c r="AN98" s="37">
        <f t="shared" si="7"/>
        <v>28.999999999999996</v>
      </c>
      <c r="AO98" s="37">
        <f t="shared" si="7"/>
        <v>30</v>
      </c>
      <c r="AP98" s="37">
        <f t="shared" si="7"/>
        <v>30.5</v>
      </c>
      <c r="AQ98" s="37">
        <f t="shared" si="7"/>
        <v>31.5</v>
      </c>
      <c r="AR98" s="37">
        <f t="shared" si="7"/>
        <v>32.5</v>
      </c>
      <c r="AS98" s="37">
        <f t="shared" si="7"/>
        <v>33</v>
      </c>
    </row>
    <row r="99" spans="4:45" x14ac:dyDescent="0.25">
      <c r="D99">
        <v>96</v>
      </c>
      <c r="E99">
        <v>122000</v>
      </c>
      <c r="F99">
        <v>22.5</v>
      </c>
      <c r="G99">
        <v>23.5</v>
      </c>
      <c r="H99">
        <v>24.5</v>
      </c>
      <c r="I99">
        <v>26</v>
      </c>
      <c r="J99">
        <v>27</v>
      </c>
      <c r="K99">
        <v>28.000000000000004</v>
      </c>
      <c r="L99">
        <v>28.999999999999996</v>
      </c>
      <c r="M99">
        <v>30</v>
      </c>
      <c r="N99">
        <v>31</v>
      </c>
      <c r="O99">
        <v>31.5</v>
      </c>
      <c r="P99">
        <v>32.5</v>
      </c>
      <c r="Q99">
        <v>33</v>
      </c>
      <c r="T99">
        <v>122000</v>
      </c>
      <c r="U99" s="38">
        <v>0.22500000000000001</v>
      </c>
      <c r="V99" s="38">
        <v>0.23499999999999999</v>
      </c>
      <c r="W99" s="38">
        <v>0.245</v>
      </c>
      <c r="X99" s="38">
        <v>0.26</v>
      </c>
      <c r="Y99" s="38">
        <v>0.27</v>
      </c>
      <c r="Z99" s="38">
        <v>0.28000000000000003</v>
      </c>
      <c r="AA99" s="38">
        <v>0.28999999999999998</v>
      </c>
      <c r="AB99" s="38">
        <v>0.3</v>
      </c>
      <c r="AC99" s="38">
        <v>0.31</v>
      </c>
      <c r="AD99" s="38">
        <v>0.315</v>
      </c>
      <c r="AE99" s="38">
        <v>0.32500000000000001</v>
      </c>
      <c r="AF99" s="38">
        <v>0.33</v>
      </c>
      <c r="AH99" s="37">
        <f t="shared" si="7"/>
        <v>22.5</v>
      </c>
      <c r="AI99" s="37">
        <f t="shared" si="7"/>
        <v>23.5</v>
      </c>
      <c r="AJ99" s="37">
        <f t="shared" si="7"/>
        <v>24.5</v>
      </c>
      <c r="AK99" s="37">
        <f t="shared" si="7"/>
        <v>26</v>
      </c>
      <c r="AL99" s="37">
        <f t="shared" si="7"/>
        <v>27</v>
      </c>
      <c r="AM99" s="37">
        <f t="shared" si="7"/>
        <v>28.000000000000004</v>
      </c>
      <c r="AN99" s="37">
        <f t="shared" si="7"/>
        <v>28.999999999999996</v>
      </c>
      <c r="AO99" s="37">
        <f t="shared" si="7"/>
        <v>30</v>
      </c>
      <c r="AP99" s="37">
        <f t="shared" si="7"/>
        <v>31</v>
      </c>
      <c r="AQ99" s="37">
        <f t="shared" si="7"/>
        <v>31.5</v>
      </c>
      <c r="AR99" s="37">
        <f t="shared" si="7"/>
        <v>32.5</v>
      </c>
      <c r="AS99" s="37">
        <f t="shared" si="7"/>
        <v>33</v>
      </c>
    </row>
    <row r="100" spans="4:45" x14ac:dyDescent="0.25">
      <c r="D100">
        <v>97</v>
      </c>
      <c r="E100">
        <v>123000</v>
      </c>
      <c r="F100">
        <v>22.5</v>
      </c>
      <c r="G100">
        <v>23.5</v>
      </c>
      <c r="H100">
        <v>24.5</v>
      </c>
      <c r="I100">
        <v>26</v>
      </c>
      <c r="J100">
        <v>27</v>
      </c>
      <c r="K100">
        <v>28.000000000000004</v>
      </c>
      <c r="L100">
        <v>28.999999999999996</v>
      </c>
      <c r="M100">
        <v>30</v>
      </c>
      <c r="N100">
        <v>31</v>
      </c>
      <c r="O100">
        <v>31.5</v>
      </c>
      <c r="P100">
        <v>32.5</v>
      </c>
      <c r="Q100">
        <v>33</v>
      </c>
      <c r="T100">
        <v>123000</v>
      </c>
      <c r="U100" s="38">
        <v>0.22500000000000001</v>
      </c>
      <c r="V100" s="38">
        <v>0.23499999999999999</v>
      </c>
      <c r="W100" s="38">
        <v>0.245</v>
      </c>
      <c r="X100" s="38">
        <v>0.26</v>
      </c>
      <c r="Y100" s="38">
        <v>0.27</v>
      </c>
      <c r="Z100" s="38">
        <v>0.28000000000000003</v>
      </c>
      <c r="AA100" s="38">
        <v>0.28999999999999998</v>
      </c>
      <c r="AB100" s="38">
        <v>0.3</v>
      </c>
      <c r="AC100" s="38">
        <v>0.31</v>
      </c>
      <c r="AD100" s="38">
        <v>0.315</v>
      </c>
      <c r="AE100" s="38">
        <v>0.32500000000000001</v>
      </c>
      <c r="AF100" s="38">
        <v>0.33</v>
      </c>
      <c r="AH100" s="37">
        <f t="shared" si="7"/>
        <v>22.5</v>
      </c>
      <c r="AI100" s="37">
        <f t="shared" si="7"/>
        <v>23.5</v>
      </c>
      <c r="AJ100" s="37">
        <f t="shared" si="7"/>
        <v>24.5</v>
      </c>
      <c r="AK100" s="37">
        <f t="shared" si="7"/>
        <v>26</v>
      </c>
      <c r="AL100" s="37">
        <f t="shared" si="7"/>
        <v>27</v>
      </c>
      <c r="AM100" s="37">
        <f t="shared" si="7"/>
        <v>28.000000000000004</v>
      </c>
      <c r="AN100" s="37">
        <f t="shared" si="7"/>
        <v>28.999999999999996</v>
      </c>
      <c r="AO100" s="37">
        <f t="shared" si="7"/>
        <v>30</v>
      </c>
      <c r="AP100" s="37">
        <f t="shared" si="7"/>
        <v>31</v>
      </c>
      <c r="AQ100" s="37">
        <f t="shared" si="7"/>
        <v>31.5</v>
      </c>
      <c r="AR100" s="37">
        <f t="shared" si="7"/>
        <v>32.5</v>
      </c>
      <c r="AS100" s="37">
        <f t="shared" si="7"/>
        <v>33</v>
      </c>
    </row>
    <row r="101" spans="4:45" x14ac:dyDescent="0.25">
      <c r="D101">
        <v>98</v>
      </c>
      <c r="E101">
        <v>124000</v>
      </c>
      <c r="F101">
        <v>22.5</v>
      </c>
      <c r="G101">
        <v>23.5</v>
      </c>
      <c r="H101">
        <v>24.5</v>
      </c>
      <c r="I101">
        <v>26</v>
      </c>
      <c r="J101">
        <v>27</v>
      </c>
      <c r="K101">
        <v>28.000000000000004</v>
      </c>
      <c r="L101">
        <v>28.999999999999996</v>
      </c>
      <c r="M101">
        <v>30</v>
      </c>
      <c r="N101">
        <v>31</v>
      </c>
      <c r="O101">
        <v>31.5</v>
      </c>
      <c r="P101">
        <v>32.5</v>
      </c>
      <c r="Q101">
        <v>33</v>
      </c>
      <c r="T101">
        <v>124000</v>
      </c>
      <c r="U101" s="38">
        <v>0.22500000000000001</v>
      </c>
      <c r="V101" s="38">
        <v>0.23499999999999999</v>
      </c>
      <c r="W101" s="38">
        <v>0.245</v>
      </c>
      <c r="X101" s="38">
        <v>0.26</v>
      </c>
      <c r="Y101" s="38">
        <v>0.27</v>
      </c>
      <c r="Z101" s="38">
        <v>0.28000000000000003</v>
      </c>
      <c r="AA101" s="38">
        <v>0.28999999999999998</v>
      </c>
      <c r="AB101" s="38">
        <v>0.3</v>
      </c>
      <c r="AC101" s="38">
        <v>0.31</v>
      </c>
      <c r="AD101" s="38">
        <v>0.315</v>
      </c>
      <c r="AE101" s="38">
        <v>0.32500000000000001</v>
      </c>
      <c r="AF101" s="38">
        <v>0.33</v>
      </c>
      <c r="AH101" s="37">
        <f t="shared" si="7"/>
        <v>22.5</v>
      </c>
      <c r="AI101" s="37">
        <f t="shared" si="7"/>
        <v>23.5</v>
      </c>
      <c r="AJ101" s="37">
        <f t="shared" si="7"/>
        <v>24.5</v>
      </c>
      <c r="AK101" s="37">
        <f t="shared" si="7"/>
        <v>26</v>
      </c>
      <c r="AL101" s="37">
        <f t="shared" si="7"/>
        <v>27</v>
      </c>
      <c r="AM101" s="37">
        <f t="shared" si="7"/>
        <v>28.000000000000004</v>
      </c>
      <c r="AN101" s="37">
        <f t="shared" si="7"/>
        <v>28.999999999999996</v>
      </c>
      <c r="AO101" s="37">
        <f t="shared" si="7"/>
        <v>30</v>
      </c>
      <c r="AP101" s="37">
        <f t="shared" si="7"/>
        <v>31</v>
      </c>
      <c r="AQ101" s="37">
        <f t="shared" si="7"/>
        <v>31.5</v>
      </c>
      <c r="AR101" s="37">
        <f t="shared" si="7"/>
        <v>32.5</v>
      </c>
      <c r="AS101" s="37">
        <f t="shared" si="7"/>
        <v>33</v>
      </c>
    </row>
    <row r="102" spans="4:45" x14ac:dyDescent="0.25">
      <c r="D102">
        <v>99</v>
      </c>
      <c r="E102">
        <v>125000</v>
      </c>
      <c r="F102">
        <v>22.5</v>
      </c>
      <c r="G102">
        <v>23.5</v>
      </c>
      <c r="H102">
        <v>25</v>
      </c>
      <c r="I102">
        <v>26</v>
      </c>
      <c r="J102">
        <v>27</v>
      </c>
      <c r="K102">
        <v>28.000000000000004</v>
      </c>
      <c r="L102">
        <v>28.999999999999996</v>
      </c>
      <c r="M102">
        <v>30</v>
      </c>
      <c r="N102">
        <v>31</v>
      </c>
      <c r="O102">
        <v>31.5</v>
      </c>
      <c r="P102">
        <v>32.5</v>
      </c>
      <c r="Q102">
        <v>33</v>
      </c>
      <c r="T102">
        <v>125000</v>
      </c>
      <c r="U102" s="38">
        <v>0.22500000000000001</v>
      </c>
      <c r="V102" s="38">
        <v>0.23499999999999999</v>
      </c>
      <c r="W102" s="38">
        <v>0.25</v>
      </c>
      <c r="X102" s="38">
        <v>0.26</v>
      </c>
      <c r="Y102" s="38">
        <v>0.27</v>
      </c>
      <c r="Z102" s="38">
        <v>0.28000000000000003</v>
      </c>
      <c r="AA102" s="38">
        <v>0.28999999999999998</v>
      </c>
      <c r="AB102" s="38">
        <v>0.3</v>
      </c>
      <c r="AC102" s="38">
        <v>0.31</v>
      </c>
      <c r="AD102" s="38">
        <v>0.315</v>
      </c>
      <c r="AE102" s="38">
        <v>0.32500000000000001</v>
      </c>
      <c r="AF102" s="38">
        <v>0.33</v>
      </c>
      <c r="AH102" s="37">
        <f t="shared" si="7"/>
        <v>22.5</v>
      </c>
      <c r="AI102" s="37">
        <f t="shared" si="7"/>
        <v>23.5</v>
      </c>
      <c r="AJ102" s="37">
        <f t="shared" si="7"/>
        <v>25</v>
      </c>
      <c r="AK102" s="37">
        <f t="shared" si="7"/>
        <v>26</v>
      </c>
      <c r="AL102" s="37">
        <f t="shared" si="7"/>
        <v>27</v>
      </c>
      <c r="AM102" s="37">
        <f t="shared" si="7"/>
        <v>28.000000000000004</v>
      </c>
      <c r="AN102" s="37">
        <f t="shared" si="7"/>
        <v>28.999999999999996</v>
      </c>
      <c r="AO102" s="37">
        <f t="shared" si="7"/>
        <v>30</v>
      </c>
      <c r="AP102" s="37">
        <f t="shared" si="7"/>
        <v>31</v>
      </c>
      <c r="AQ102" s="37">
        <f t="shared" si="7"/>
        <v>31.5</v>
      </c>
      <c r="AR102" s="37">
        <f t="shared" si="7"/>
        <v>32.5</v>
      </c>
      <c r="AS102" s="37">
        <f t="shared" si="7"/>
        <v>33</v>
      </c>
    </row>
  </sheetData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D1:J43"/>
  <sheetViews>
    <sheetView topLeftCell="A4" workbookViewId="0"/>
  </sheetViews>
  <sheetFormatPr defaultRowHeight="15" x14ac:dyDescent="0.25"/>
  <cols>
    <col min="5" max="10" width="12.7109375" style="26" customWidth="1"/>
  </cols>
  <sheetData>
    <row r="1" spans="4:10" x14ac:dyDescent="0.25">
      <c r="F1" s="14" t="s">
        <v>52</v>
      </c>
      <c r="G1" s="14" t="s">
        <v>52</v>
      </c>
      <c r="H1" s="14" t="s">
        <v>52</v>
      </c>
      <c r="I1" s="14" t="s">
        <v>52</v>
      </c>
      <c r="J1" s="14" t="s">
        <v>52</v>
      </c>
    </row>
    <row r="2" spans="4:10" x14ac:dyDescent="0.25">
      <c r="F2" s="14">
        <v>0</v>
      </c>
      <c r="G2" s="14">
        <v>5.0010000000000003</v>
      </c>
      <c r="H2" s="14">
        <v>5.5010000000000003</v>
      </c>
      <c r="I2" s="14">
        <v>6.0010000000000003</v>
      </c>
      <c r="J2" s="14">
        <v>6.5010000000000003</v>
      </c>
    </row>
    <row r="3" spans="4:10" s="25" customFormat="1" x14ac:dyDescent="0.25">
      <c r="E3" s="24" t="s">
        <v>59</v>
      </c>
      <c r="F3" s="24">
        <v>2</v>
      </c>
      <c r="G3" s="24">
        <v>3</v>
      </c>
      <c r="H3" s="24">
        <v>4</v>
      </c>
      <c r="I3" s="24">
        <v>5</v>
      </c>
      <c r="J3" s="24">
        <v>6</v>
      </c>
    </row>
    <row r="4" spans="4:10" s="25" customFormat="1" x14ac:dyDescent="0.25">
      <c r="D4" s="40">
        <v>1</v>
      </c>
      <c r="E4">
        <v>0</v>
      </c>
      <c r="F4">
        <v>20.5</v>
      </c>
      <c r="G4">
        <v>20.5</v>
      </c>
      <c r="H4">
        <v>20.5</v>
      </c>
      <c r="I4">
        <v>20.5</v>
      </c>
      <c r="J4">
        <v>20.5</v>
      </c>
    </row>
    <row r="5" spans="4:10" x14ac:dyDescent="0.25">
      <c r="D5">
        <f>D4+1</f>
        <v>2</v>
      </c>
      <c r="E5" s="36">
        <v>20000</v>
      </c>
      <c r="F5">
        <v>20.5</v>
      </c>
      <c r="G5">
        <v>20.5</v>
      </c>
      <c r="H5">
        <v>20.5</v>
      </c>
      <c r="I5">
        <v>20.5</v>
      </c>
      <c r="J5">
        <v>20.5</v>
      </c>
    </row>
    <row r="6" spans="4:10" x14ac:dyDescent="0.25">
      <c r="D6">
        <f t="shared" ref="D6:D43" si="0">D5+1</f>
        <v>3</v>
      </c>
      <c r="E6" s="36">
        <v>20500</v>
      </c>
      <c r="F6">
        <v>22</v>
      </c>
      <c r="G6">
        <v>22</v>
      </c>
      <c r="H6">
        <v>22</v>
      </c>
      <c r="I6">
        <v>22</v>
      </c>
      <c r="J6">
        <v>22</v>
      </c>
    </row>
    <row r="7" spans="4:10" x14ac:dyDescent="0.25">
      <c r="D7">
        <f t="shared" si="0"/>
        <v>4</v>
      </c>
      <c r="E7" s="36">
        <v>21000</v>
      </c>
      <c r="F7">
        <v>23.5</v>
      </c>
      <c r="G7">
        <v>23.5</v>
      </c>
      <c r="H7">
        <v>23.5</v>
      </c>
      <c r="I7">
        <v>23.5</v>
      </c>
      <c r="J7">
        <v>23.5</v>
      </c>
    </row>
    <row r="8" spans="4:10" x14ac:dyDescent="0.25">
      <c r="D8">
        <f t="shared" si="0"/>
        <v>5</v>
      </c>
      <c r="E8" s="36">
        <v>21500</v>
      </c>
      <c r="F8">
        <v>24</v>
      </c>
      <c r="G8">
        <v>24</v>
      </c>
      <c r="H8">
        <v>24</v>
      </c>
      <c r="I8">
        <v>24</v>
      </c>
      <c r="J8">
        <v>24</v>
      </c>
    </row>
    <row r="9" spans="4:10" x14ac:dyDescent="0.25">
      <c r="D9">
        <f t="shared" si="0"/>
        <v>6</v>
      </c>
      <c r="E9" s="36">
        <v>22000</v>
      </c>
      <c r="F9">
        <v>24.5</v>
      </c>
      <c r="G9">
        <v>25</v>
      </c>
      <c r="H9">
        <v>25.5</v>
      </c>
      <c r="I9">
        <v>26</v>
      </c>
      <c r="J9">
        <v>26.5</v>
      </c>
    </row>
    <row r="10" spans="4:10" x14ac:dyDescent="0.25">
      <c r="D10">
        <f t="shared" si="0"/>
        <v>7</v>
      </c>
      <c r="E10" s="36">
        <v>22500</v>
      </c>
      <c r="F10">
        <v>25</v>
      </c>
      <c r="G10">
        <v>25.5</v>
      </c>
      <c r="H10">
        <v>26</v>
      </c>
      <c r="I10">
        <v>26.5</v>
      </c>
      <c r="J10">
        <v>27</v>
      </c>
    </row>
    <row r="11" spans="4:10" x14ac:dyDescent="0.25">
      <c r="D11">
        <f t="shared" si="0"/>
        <v>8</v>
      </c>
      <c r="E11" s="36">
        <v>23000</v>
      </c>
      <c r="F11">
        <v>25.5</v>
      </c>
      <c r="G11">
        <v>26</v>
      </c>
      <c r="H11">
        <v>26.5</v>
      </c>
      <c r="I11">
        <v>27</v>
      </c>
      <c r="J11">
        <v>27.500000000000004</v>
      </c>
    </row>
    <row r="12" spans="4:10" x14ac:dyDescent="0.25">
      <c r="D12">
        <f t="shared" si="0"/>
        <v>9</v>
      </c>
      <c r="E12" s="36">
        <v>23500</v>
      </c>
      <c r="F12">
        <v>26.5</v>
      </c>
      <c r="G12">
        <v>27</v>
      </c>
      <c r="H12">
        <v>27.500000000000004</v>
      </c>
      <c r="I12">
        <v>28.000000000000004</v>
      </c>
      <c r="J12">
        <v>28.499999999999996</v>
      </c>
    </row>
    <row r="13" spans="4:10" x14ac:dyDescent="0.25">
      <c r="D13">
        <f t="shared" si="0"/>
        <v>10</v>
      </c>
      <c r="E13" s="36">
        <v>24000</v>
      </c>
      <c r="F13">
        <v>27</v>
      </c>
      <c r="G13">
        <v>27.500000000000004</v>
      </c>
      <c r="H13">
        <v>28.000000000000004</v>
      </c>
      <c r="I13">
        <v>28.499999999999996</v>
      </c>
      <c r="J13">
        <v>28.999999999999996</v>
      </c>
    </row>
    <row r="14" spans="4:10" x14ac:dyDescent="0.25">
      <c r="D14">
        <f t="shared" si="0"/>
        <v>11</v>
      </c>
      <c r="E14" s="36">
        <v>25000</v>
      </c>
      <c r="F14">
        <v>27.500000000000004</v>
      </c>
      <c r="G14">
        <v>28.000000000000004</v>
      </c>
      <c r="H14">
        <v>28.499999999999996</v>
      </c>
      <c r="I14">
        <v>28.999999999999996</v>
      </c>
      <c r="J14">
        <v>29.5</v>
      </c>
    </row>
    <row r="15" spans="4:10" x14ac:dyDescent="0.25">
      <c r="D15">
        <f t="shared" si="0"/>
        <v>12</v>
      </c>
      <c r="E15" s="36">
        <v>26000</v>
      </c>
      <c r="F15">
        <v>28.000000000000004</v>
      </c>
      <c r="G15">
        <v>28.499999999999996</v>
      </c>
      <c r="H15">
        <v>28.999999999999996</v>
      </c>
      <c r="I15">
        <v>29.5</v>
      </c>
      <c r="J15">
        <v>30</v>
      </c>
    </row>
    <row r="16" spans="4:10" x14ac:dyDescent="0.25">
      <c r="D16">
        <f t="shared" si="0"/>
        <v>13</v>
      </c>
      <c r="E16" s="36">
        <v>27000</v>
      </c>
      <c r="F16">
        <v>28.499999999999996</v>
      </c>
      <c r="G16">
        <v>28.999999999999996</v>
      </c>
      <c r="H16">
        <v>29.5</v>
      </c>
      <c r="I16">
        <v>30</v>
      </c>
      <c r="J16">
        <v>30.5</v>
      </c>
    </row>
    <row r="17" spans="4:10" x14ac:dyDescent="0.25">
      <c r="D17">
        <f t="shared" si="0"/>
        <v>14</v>
      </c>
      <c r="E17" s="36">
        <v>29000</v>
      </c>
      <c r="F17">
        <v>28.999999999999996</v>
      </c>
      <c r="G17">
        <v>29.5</v>
      </c>
      <c r="H17">
        <v>30</v>
      </c>
      <c r="I17">
        <v>30.5</v>
      </c>
      <c r="J17">
        <v>31</v>
      </c>
    </row>
    <row r="18" spans="4:10" x14ac:dyDescent="0.25">
      <c r="D18">
        <f t="shared" si="0"/>
        <v>15</v>
      </c>
      <c r="E18" s="36">
        <v>30000</v>
      </c>
      <c r="F18">
        <v>29.5</v>
      </c>
      <c r="G18">
        <v>30</v>
      </c>
      <c r="H18">
        <v>30.5</v>
      </c>
      <c r="I18">
        <v>31</v>
      </c>
      <c r="J18">
        <v>31.5</v>
      </c>
    </row>
    <row r="19" spans="4:10" x14ac:dyDescent="0.25">
      <c r="D19">
        <f t="shared" si="0"/>
        <v>16</v>
      </c>
      <c r="E19" s="36">
        <v>31000</v>
      </c>
      <c r="F19">
        <v>30</v>
      </c>
      <c r="G19">
        <v>30.5</v>
      </c>
      <c r="H19">
        <v>31</v>
      </c>
      <c r="I19">
        <v>31.5</v>
      </c>
      <c r="J19">
        <v>32</v>
      </c>
    </row>
    <row r="20" spans="4:10" x14ac:dyDescent="0.25">
      <c r="D20">
        <f t="shared" si="0"/>
        <v>17</v>
      </c>
      <c r="E20" s="36">
        <v>32000</v>
      </c>
      <c r="F20">
        <v>30.5</v>
      </c>
      <c r="G20">
        <v>31</v>
      </c>
      <c r="H20">
        <v>31.5</v>
      </c>
      <c r="I20">
        <v>32</v>
      </c>
      <c r="J20">
        <v>32.5</v>
      </c>
    </row>
    <row r="21" spans="4:10" x14ac:dyDescent="0.25">
      <c r="D21">
        <f t="shared" si="0"/>
        <v>18</v>
      </c>
      <c r="E21" s="36">
        <v>33000</v>
      </c>
      <c r="F21">
        <v>31</v>
      </c>
      <c r="G21">
        <v>31.5</v>
      </c>
      <c r="H21">
        <v>32</v>
      </c>
      <c r="I21">
        <v>32.5</v>
      </c>
      <c r="J21">
        <v>33</v>
      </c>
    </row>
    <row r="22" spans="4:10" x14ac:dyDescent="0.25">
      <c r="D22">
        <f t="shared" si="0"/>
        <v>19</v>
      </c>
      <c r="E22" s="36">
        <v>35000</v>
      </c>
      <c r="F22">
        <v>31.5</v>
      </c>
      <c r="G22">
        <v>32</v>
      </c>
      <c r="H22">
        <v>32.5</v>
      </c>
      <c r="I22">
        <v>33</v>
      </c>
      <c r="J22">
        <v>33.5</v>
      </c>
    </row>
    <row r="23" spans="4:10" x14ac:dyDescent="0.25">
      <c r="D23">
        <f t="shared" si="0"/>
        <v>20</v>
      </c>
      <c r="E23" s="36">
        <v>36000</v>
      </c>
      <c r="F23">
        <v>32</v>
      </c>
      <c r="G23">
        <v>32.5</v>
      </c>
      <c r="H23">
        <v>33</v>
      </c>
      <c r="I23">
        <v>33.5</v>
      </c>
      <c r="J23">
        <v>34</v>
      </c>
    </row>
    <row r="24" spans="4:10" x14ac:dyDescent="0.25">
      <c r="D24">
        <f t="shared" si="0"/>
        <v>21</v>
      </c>
      <c r="E24" s="36">
        <v>38000</v>
      </c>
      <c r="F24">
        <v>32.5</v>
      </c>
      <c r="G24">
        <v>33</v>
      </c>
      <c r="H24">
        <v>33.5</v>
      </c>
      <c r="I24">
        <v>34</v>
      </c>
      <c r="J24">
        <v>34.5</v>
      </c>
    </row>
    <row r="25" spans="4:10" x14ac:dyDescent="0.25">
      <c r="D25">
        <f t="shared" si="0"/>
        <v>22</v>
      </c>
      <c r="E25" s="36">
        <v>40000</v>
      </c>
      <c r="F25">
        <v>33</v>
      </c>
      <c r="G25">
        <v>33.5</v>
      </c>
      <c r="H25">
        <v>34</v>
      </c>
      <c r="I25">
        <v>34.5</v>
      </c>
      <c r="J25">
        <v>35</v>
      </c>
    </row>
    <row r="26" spans="4:10" x14ac:dyDescent="0.25">
      <c r="D26">
        <f t="shared" si="0"/>
        <v>23</v>
      </c>
      <c r="E26" s="36">
        <v>41000</v>
      </c>
      <c r="F26">
        <v>33</v>
      </c>
      <c r="G26">
        <v>34</v>
      </c>
      <c r="H26">
        <v>35</v>
      </c>
      <c r="I26">
        <v>36</v>
      </c>
      <c r="J26">
        <v>37</v>
      </c>
    </row>
    <row r="27" spans="4:10" x14ac:dyDescent="0.25">
      <c r="D27">
        <f t="shared" si="0"/>
        <v>24</v>
      </c>
      <c r="E27" s="36">
        <v>43000</v>
      </c>
      <c r="F27">
        <v>33.5</v>
      </c>
      <c r="G27">
        <v>34.5</v>
      </c>
      <c r="H27">
        <v>35.5</v>
      </c>
      <c r="I27">
        <v>36.5</v>
      </c>
      <c r="J27">
        <v>37.5</v>
      </c>
    </row>
    <row r="28" spans="4:10" x14ac:dyDescent="0.25">
      <c r="D28">
        <f t="shared" si="0"/>
        <v>25</v>
      </c>
      <c r="E28" s="36">
        <v>44000</v>
      </c>
      <c r="F28">
        <v>34</v>
      </c>
      <c r="G28">
        <v>35</v>
      </c>
      <c r="H28">
        <v>36</v>
      </c>
      <c r="I28">
        <v>37</v>
      </c>
      <c r="J28">
        <v>38</v>
      </c>
    </row>
    <row r="29" spans="4:10" x14ac:dyDescent="0.25">
      <c r="D29">
        <f t="shared" si="0"/>
        <v>26</v>
      </c>
      <c r="E29" s="36">
        <v>45000</v>
      </c>
      <c r="F29">
        <v>34.5</v>
      </c>
      <c r="G29">
        <v>35.5</v>
      </c>
      <c r="H29">
        <v>36.5</v>
      </c>
      <c r="I29">
        <v>37.5</v>
      </c>
      <c r="J29">
        <v>38.5</v>
      </c>
    </row>
    <row r="30" spans="4:10" x14ac:dyDescent="0.25">
      <c r="D30">
        <f t="shared" si="0"/>
        <v>27</v>
      </c>
      <c r="E30" s="36">
        <v>46000</v>
      </c>
      <c r="F30">
        <v>35</v>
      </c>
      <c r="G30">
        <v>36</v>
      </c>
      <c r="H30">
        <v>37</v>
      </c>
      <c r="I30">
        <v>38</v>
      </c>
      <c r="J30">
        <v>39</v>
      </c>
    </row>
    <row r="31" spans="4:10" x14ac:dyDescent="0.25">
      <c r="D31">
        <f t="shared" si="0"/>
        <v>28</v>
      </c>
      <c r="E31" s="36">
        <v>47000</v>
      </c>
      <c r="F31">
        <v>35.5</v>
      </c>
      <c r="G31">
        <v>36.5</v>
      </c>
      <c r="H31">
        <v>37.5</v>
      </c>
      <c r="I31">
        <v>38.5</v>
      </c>
      <c r="J31">
        <v>39.5</v>
      </c>
    </row>
    <row r="32" spans="4:10" x14ac:dyDescent="0.25">
      <c r="D32">
        <f t="shared" si="0"/>
        <v>29</v>
      </c>
      <c r="E32" s="36">
        <v>48000</v>
      </c>
      <c r="F32">
        <v>36</v>
      </c>
      <c r="G32">
        <v>37</v>
      </c>
      <c r="H32">
        <v>38</v>
      </c>
      <c r="I32">
        <v>39</v>
      </c>
      <c r="J32">
        <v>40</v>
      </c>
    </row>
    <row r="33" spans="4:10" x14ac:dyDescent="0.25">
      <c r="D33">
        <f t="shared" si="0"/>
        <v>30</v>
      </c>
      <c r="E33" s="36">
        <v>50000</v>
      </c>
      <c r="F33">
        <v>36.5</v>
      </c>
      <c r="G33">
        <v>37.5</v>
      </c>
      <c r="H33">
        <v>38.5</v>
      </c>
      <c r="I33">
        <v>39.5</v>
      </c>
      <c r="J33">
        <v>40.5</v>
      </c>
    </row>
    <row r="34" spans="4:10" x14ac:dyDescent="0.25">
      <c r="D34">
        <f t="shared" si="0"/>
        <v>31</v>
      </c>
      <c r="E34" s="36">
        <v>51000</v>
      </c>
      <c r="F34">
        <v>37</v>
      </c>
      <c r="G34">
        <v>38</v>
      </c>
      <c r="H34">
        <v>39</v>
      </c>
      <c r="I34">
        <v>40</v>
      </c>
      <c r="J34">
        <v>41</v>
      </c>
    </row>
    <row r="35" spans="4:10" x14ac:dyDescent="0.25">
      <c r="D35">
        <f t="shared" si="0"/>
        <v>32</v>
      </c>
      <c r="E35" s="36">
        <v>53000</v>
      </c>
      <c r="F35">
        <v>37.5</v>
      </c>
      <c r="G35">
        <v>38.5</v>
      </c>
      <c r="H35">
        <v>39.5</v>
      </c>
      <c r="I35">
        <v>40.5</v>
      </c>
      <c r="J35">
        <v>41.5</v>
      </c>
    </row>
    <row r="36" spans="4:10" x14ac:dyDescent="0.25">
      <c r="D36">
        <f t="shared" si="0"/>
        <v>33</v>
      </c>
      <c r="E36" s="36">
        <v>54000</v>
      </c>
      <c r="F36">
        <v>38</v>
      </c>
      <c r="G36">
        <v>39</v>
      </c>
      <c r="H36">
        <v>40</v>
      </c>
      <c r="I36">
        <v>41</v>
      </c>
      <c r="J36">
        <v>42</v>
      </c>
    </row>
    <row r="37" spans="4:10" x14ac:dyDescent="0.25">
      <c r="D37">
        <f t="shared" si="0"/>
        <v>34</v>
      </c>
      <c r="E37" s="36">
        <v>57000</v>
      </c>
      <c r="F37">
        <v>38.5</v>
      </c>
      <c r="G37">
        <v>39.5</v>
      </c>
      <c r="H37">
        <v>40.5</v>
      </c>
      <c r="I37">
        <v>41.5</v>
      </c>
      <c r="J37">
        <v>42.5</v>
      </c>
    </row>
    <row r="38" spans="4:10" x14ac:dyDescent="0.25">
      <c r="D38">
        <f t="shared" si="0"/>
        <v>35</v>
      </c>
      <c r="E38" s="36">
        <v>58000</v>
      </c>
      <c r="F38">
        <v>39</v>
      </c>
      <c r="G38">
        <v>40</v>
      </c>
      <c r="H38">
        <v>41</v>
      </c>
      <c r="I38">
        <v>42</v>
      </c>
      <c r="J38">
        <v>43</v>
      </c>
    </row>
    <row r="39" spans="4:10" x14ac:dyDescent="0.25">
      <c r="D39">
        <f t="shared" si="0"/>
        <v>36</v>
      </c>
      <c r="E39" s="36">
        <v>65000</v>
      </c>
      <c r="F39">
        <v>39</v>
      </c>
      <c r="G39">
        <v>40.5</v>
      </c>
      <c r="H39">
        <v>42</v>
      </c>
      <c r="I39">
        <v>43.5</v>
      </c>
      <c r="J39">
        <v>45</v>
      </c>
    </row>
    <row r="40" spans="4:10" x14ac:dyDescent="0.25">
      <c r="D40">
        <f t="shared" si="0"/>
        <v>37</v>
      </c>
      <c r="E40" s="36">
        <v>76000</v>
      </c>
      <c r="F40">
        <v>39.5</v>
      </c>
      <c r="G40">
        <v>41</v>
      </c>
      <c r="H40">
        <v>42.5</v>
      </c>
      <c r="I40">
        <v>44</v>
      </c>
      <c r="J40">
        <v>45.5</v>
      </c>
    </row>
    <row r="41" spans="4:10" x14ac:dyDescent="0.25">
      <c r="D41">
        <f t="shared" si="0"/>
        <v>38</v>
      </c>
      <c r="E41" s="36">
        <v>95000</v>
      </c>
      <c r="F41">
        <v>40</v>
      </c>
      <c r="G41">
        <v>41.5</v>
      </c>
      <c r="H41">
        <v>43</v>
      </c>
      <c r="I41">
        <v>44.5</v>
      </c>
      <c r="J41">
        <v>46</v>
      </c>
    </row>
    <row r="42" spans="4:10" x14ac:dyDescent="0.25">
      <c r="D42">
        <f t="shared" si="0"/>
        <v>39</v>
      </c>
      <c r="E42" s="36">
        <v>104000</v>
      </c>
      <c r="F42">
        <v>40.5</v>
      </c>
      <c r="G42">
        <v>42</v>
      </c>
      <c r="H42">
        <v>43.5</v>
      </c>
      <c r="I42">
        <v>45</v>
      </c>
      <c r="J42">
        <v>46.5</v>
      </c>
    </row>
    <row r="43" spans="4:10" x14ac:dyDescent="0.25">
      <c r="D43">
        <f t="shared" si="0"/>
        <v>40</v>
      </c>
      <c r="E43" s="36">
        <v>110000</v>
      </c>
      <c r="F43">
        <v>40.5</v>
      </c>
      <c r="G43">
        <v>42</v>
      </c>
      <c r="H43">
        <v>43.5</v>
      </c>
      <c r="I43">
        <v>45</v>
      </c>
      <c r="J43">
        <v>46.5</v>
      </c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I39"/>
  <sheetViews>
    <sheetView topLeftCell="C1" zoomScale="85" zoomScaleNormal="85" workbookViewId="0"/>
  </sheetViews>
  <sheetFormatPr defaultRowHeight="15" outlineLevelRow="1" outlineLevelCol="1" x14ac:dyDescent="0.25"/>
  <cols>
    <col min="1" max="1" width="19.28515625" style="19" hidden="1" customWidth="1" outlineLevel="1"/>
    <col min="2" max="2" width="4.42578125" hidden="1" customWidth="1" outlineLevel="1"/>
    <col min="3" max="3" width="48" bestFit="1" customWidth="1" collapsed="1"/>
    <col min="4" max="4" width="12.5703125" bestFit="1" customWidth="1"/>
    <col min="7" max="7" width="29.85546875" bestFit="1" customWidth="1"/>
  </cols>
  <sheetData>
    <row r="1" spans="1:9" x14ac:dyDescent="0.25">
      <c r="A1" s="18" t="s">
        <v>31</v>
      </c>
    </row>
    <row r="2" spans="1:9" x14ac:dyDescent="0.25">
      <c r="C2" t="s">
        <v>21</v>
      </c>
      <c r="D2" s="17">
        <f>'MaxHyp Light'!B5</f>
        <v>50000</v>
      </c>
      <c r="E2" s="17">
        <f>'MaxHyp Light'!B4</f>
        <v>30</v>
      </c>
      <c r="F2" t="s">
        <v>46</v>
      </c>
      <c r="G2" t="s">
        <v>47</v>
      </c>
      <c r="H2" s="5">
        <f>MAX(D2,D3)</f>
        <v>50000</v>
      </c>
      <c r="I2" s="35">
        <f>'MaxHyp Light'!S11</f>
        <v>50000</v>
      </c>
    </row>
    <row r="3" spans="1:9" x14ac:dyDescent="0.25">
      <c r="A3" s="19" t="s">
        <v>28</v>
      </c>
      <c r="C3" t="s">
        <v>22</v>
      </c>
      <c r="D3" s="17">
        <f>'MaxHyp Light'!C5</f>
        <v>0</v>
      </c>
      <c r="E3" s="17">
        <f>'MaxHyp Light'!C4</f>
        <v>30</v>
      </c>
      <c r="F3" t="s">
        <v>46</v>
      </c>
      <c r="G3" t="s">
        <v>48</v>
      </c>
      <c r="H3" s="5">
        <f>VLOOKUP(H2,D2:E3,2,0)</f>
        <v>30</v>
      </c>
    </row>
    <row r="4" spans="1:9" x14ac:dyDescent="0.25">
      <c r="A4" s="19" t="s">
        <v>29</v>
      </c>
      <c r="C4" s="8" t="s">
        <v>26</v>
      </c>
      <c r="D4" s="17">
        <f>'MaxHyp Light'!B13</f>
        <v>0</v>
      </c>
      <c r="G4" t="s">
        <v>50</v>
      </c>
      <c r="H4" s="5" t="str">
        <f>IF(H3&lt;65,"NHG","NHG65")</f>
        <v>NHG</v>
      </c>
    </row>
    <row r="5" spans="1:9" x14ac:dyDescent="0.25">
      <c r="A5" s="19" t="s">
        <v>5</v>
      </c>
    </row>
    <row r="6" spans="1:9" x14ac:dyDescent="0.25">
      <c r="A6" s="19" t="s">
        <v>4</v>
      </c>
      <c r="C6" t="s">
        <v>23</v>
      </c>
      <c r="D6">
        <v>4.9000000000000004</v>
      </c>
    </row>
    <row r="7" spans="1:9" x14ac:dyDescent="0.25">
      <c r="C7" t="s">
        <v>80</v>
      </c>
      <c r="D7" s="38">
        <f>'MaxHyp Light'!B17</f>
        <v>0.05</v>
      </c>
    </row>
    <row r="8" spans="1:9" x14ac:dyDescent="0.25">
      <c r="A8" s="20" t="s">
        <v>6</v>
      </c>
      <c r="C8" t="s">
        <v>0</v>
      </c>
      <c r="D8">
        <f>H21</f>
        <v>31</v>
      </c>
    </row>
    <row r="9" spans="1:9" x14ac:dyDescent="0.25">
      <c r="A9" s="19" t="s">
        <v>30</v>
      </c>
      <c r="C9" t="s">
        <v>24</v>
      </c>
      <c r="D9" s="5">
        <f>D8-150*D7-1</f>
        <v>22.5</v>
      </c>
      <c r="E9" s="8" t="s">
        <v>82</v>
      </c>
    </row>
    <row r="10" spans="1:9" x14ac:dyDescent="0.25">
      <c r="A10" s="19" t="s">
        <v>29</v>
      </c>
      <c r="C10" t="s">
        <v>25</v>
      </c>
      <c r="D10">
        <f>D9</f>
        <v>22.5</v>
      </c>
      <c r="E10" s="39" t="s">
        <v>79</v>
      </c>
    </row>
    <row r="11" spans="1:9" x14ac:dyDescent="0.25">
      <c r="A11" s="19" t="s">
        <v>5</v>
      </c>
    </row>
    <row r="12" spans="1:9" x14ac:dyDescent="0.25">
      <c r="A12" s="19" t="s">
        <v>7</v>
      </c>
      <c r="C12" t="s">
        <v>19</v>
      </c>
      <c r="D12" s="5">
        <f>(D2+D3-D4)*D8/100</f>
        <v>15500</v>
      </c>
    </row>
    <row r="13" spans="1:9" x14ac:dyDescent="0.25">
      <c r="A13" s="20" t="s">
        <v>6</v>
      </c>
      <c r="C13" s="6" t="s">
        <v>20</v>
      </c>
      <c r="D13" s="9">
        <f>D12*D10/D8</f>
        <v>11250</v>
      </c>
    </row>
    <row r="14" spans="1:9" x14ac:dyDescent="0.25">
      <c r="A14" s="19" t="s">
        <v>8</v>
      </c>
      <c r="C14" s="8" t="s">
        <v>27</v>
      </c>
      <c r="D14" s="17">
        <f>'MaxHyp Light'!B15</f>
        <v>0</v>
      </c>
    </row>
    <row r="15" spans="1:9" x14ac:dyDescent="0.25">
      <c r="C15" t="s">
        <v>32</v>
      </c>
      <c r="D15" s="5">
        <f>D12-D14</f>
        <v>15500</v>
      </c>
    </row>
    <row r="16" spans="1:9" x14ac:dyDescent="0.25">
      <c r="C16" s="6" t="s">
        <v>33</v>
      </c>
      <c r="D16" s="9">
        <f>D13-D14</f>
        <v>11250</v>
      </c>
    </row>
    <row r="17" spans="3:9" x14ac:dyDescent="0.25">
      <c r="H17" t="s">
        <v>43</v>
      </c>
      <c r="I17" t="s">
        <v>49</v>
      </c>
    </row>
    <row r="18" spans="3:9" x14ac:dyDescent="0.25">
      <c r="C18" s="1" t="s">
        <v>1</v>
      </c>
      <c r="D18" s="21">
        <f>'MaxHyp Light'!B17</f>
        <v>0.05</v>
      </c>
      <c r="G18" t="s">
        <v>51</v>
      </c>
      <c r="H18" s="5">
        <f>HLOOKUP(D18*100,nhgwq2012!F2:J3,2,1)</f>
        <v>2</v>
      </c>
      <c r="I18" s="5">
        <f>HLOOKUP(D18*100,nhg65wq2012!F2:J3,2,1)</f>
        <v>2</v>
      </c>
    </row>
    <row r="19" spans="3:9" x14ac:dyDescent="0.25">
      <c r="C19" s="1" t="s">
        <v>2</v>
      </c>
      <c r="D19" s="22">
        <f>'MaxHyp Light'!B18</f>
        <v>30</v>
      </c>
      <c r="G19" t="s">
        <v>4</v>
      </c>
      <c r="H19" s="5">
        <f>VLOOKUP(I2,nhgwq2012!E:J,H18,1)</f>
        <v>31</v>
      </c>
      <c r="I19" s="5">
        <f>VLOOKUP(I2,nhg65wq2012!E:J,H18,1)</f>
        <v>38.5</v>
      </c>
    </row>
    <row r="20" spans="3:9" x14ac:dyDescent="0.25">
      <c r="C20" s="2" t="s">
        <v>3</v>
      </c>
      <c r="D20" s="3">
        <f>PV(D18/12,D19*12,-1/12,0,0)</f>
        <v>15.523468087172983</v>
      </c>
    </row>
    <row r="21" spans="3:9" x14ac:dyDescent="0.25">
      <c r="C21" t="s">
        <v>17</v>
      </c>
      <c r="D21" s="10">
        <f>D15*D20</f>
        <v>240613.75535118123</v>
      </c>
      <c r="G21" t="s">
        <v>53</v>
      </c>
      <c r="H21" s="5">
        <f>IF(H4="NHG",H19,I19)</f>
        <v>31</v>
      </c>
    </row>
    <row r="22" spans="3:9" x14ac:dyDescent="0.25">
      <c r="C22" s="6" t="s">
        <v>18</v>
      </c>
      <c r="D22" s="11">
        <f>D21*D10/D8</f>
        <v>174639.01598069607</v>
      </c>
    </row>
    <row r="23" spans="3:9" x14ac:dyDescent="0.25">
      <c r="C23" s="6"/>
      <c r="D23" s="7"/>
    </row>
    <row r="24" spans="3:9" x14ac:dyDescent="0.25">
      <c r="C24" s="6" t="s">
        <v>36</v>
      </c>
      <c r="D24" s="7"/>
    </row>
    <row r="25" spans="3:9" x14ac:dyDescent="0.25">
      <c r="C25" t="s">
        <v>9</v>
      </c>
      <c r="D25" s="4"/>
    </row>
    <row r="26" spans="3:9" x14ac:dyDescent="0.25">
      <c r="C26" t="s">
        <v>10</v>
      </c>
      <c r="D26" s="10">
        <f>D21-D25</f>
        <v>240613.75535118123</v>
      </c>
    </row>
    <row r="27" spans="3:9" x14ac:dyDescent="0.25">
      <c r="C27" t="s">
        <v>11</v>
      </c>
      <c r="D27" s="10">
        <f>D26*D10/D8</f>
        <v>174639.01598069607</v>
      </c>
    </row>
    <row r="28" spans="3:9" x14ac:dyDescent="0.25">
      <c r="C28" t="s">
        <v>12</v>
      </c>
      <c r="D28" s="12">
        <f>D27+D25</f>
        <v>174639.01598069607</v>
      </c>
    </row>
    <row r="29" spans="3:9" x14ac:dyDescent="0.25">
      <c r="D29" s="4"/>
    </row>
    <row r="30" spans="3:9" x14ac:dyDescent="0.25">
      <c r="C30" s="6" t="s">
        <v>37</v>
      </c>
      <c r="D30" s="4"/>
    </row>
    <row r="31" spans="3:9" x14ac:dyDescent="0.25">
      <c r="C31" t="s">
        <v>34</v>
      </c>
      <c r="D31" s="23">
        <f>'MaxHyp Light'!B19</f>
        <v>0</v>
      </c>
    </row>
    <row r="32" spans="3:9" x14ac:dyDescent="0.25">
      <c r="C32" t="s">
        <v>55</v>
      </c>
      <c r="D32" s="10">
        <f>D31/D20</f>
        <v>0</v>
      </c>
    </row>
    <row r="33" spans="3:4" x14ac:dyDescent="0.25">
      <c r="C33" s="6" t="s">
        <v>54</v>
      </c>
      <c r="D33" s="11">
        <f>D32*D8/D10</f>
        <v>0</v>
      </c>
    </row>
    <row r="34" spans="3:4" x14ac:dyDescent="0.25">
      <c r="C34" t="s">
        <v>16</v>
      </c>
      <c r="D34" s="10">
        <f>D15-D33</f>
        <v>15500</v>
      </c>
    </row>
    <row r="35" spans="3:4" hidden="1" outlineLevel="1" x14ac:dyDescent="0.25">
      <c r="C35" s="6" t="s">
        <v>13</v>
      </c>
      <c r="D35" s="11">
        <f>D32</f>
        <v>0</v>
      </c>
    </row>
    <row r="36" spans="3:4" hidden="1" outlineLevel="1" x14ac:dyDescent="0.25">
      <c r="C36" t="s">
        <v>14</v>
      </c>
      <c r="D36" s="10">
        <f>D34+D35</f>
        <v>15500</v>
      </c>
    </row>
    <row r="37" spans="3:4" hidden="1" outlineLevel="1" x14ac:dyDescent="0.25">
      <c r="C37" t="s">
        <v>15</v>
      </c>
      <c r="D37" s="12">
        <f>D36/12</f>
        <v>1291.6666666666667</v>
      </c>
    </row>
    <row r="38" spans="3:4" collapsed="1" x14ac:dyDescent="0.25">
      <c r="C38" t="s">
        <v>45</v>
      </c>
      <c r="D38" s="10">
        <f>D34*D20</f>
        <v>240613.75535118123</v>
      </c>
    </row>
    <row r="39" spans="3:4" x14ac:dyDescent="0.25">
      <c r="C39" s="13" t="s">
        <v>35</v>
      </c>
      <c r="D39" s="12">
        <f>D31+D38</f>
        <v>240613.75535118123</v>
      </c>
    </row>
  </sheetData>
  <pageMargins left="0.7" right="0.7" top="0.75" bottom="0.75" header="0.3" footer="0.3"/>
  <pageSetup paperSize="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D1:J101"/>
  <sheetViews>
    <sheetView workbookViewId="0"/>
  </sheetViews>
  <sheetFormatPr defaultRowHeight="15" x14ac:dyDescent="0.25"/>
  <cols>
    <col min="5" max="10" width="12.7109375" style="26" customWidth="1"/>
  </cols>
  <sheetData>
    <row r="1" spans="4:10" x14ac:dyDescent="0.25">
      <c r="F1" s="16" t="s">
        <v>52</v>
      </c>
      <c r="G1" s="16" t="s">
        <v>52</v>
      </c>
      <c r="H1" s="16" t="s">
        <v>52</v>
      </c>
      <c r="I1" s="16" t="s">
        <v>52</v>
      </c>
      <c r="J1" s="16" t="s">
        <v>52</v>
      </c>
    </row>
    <row r="2" spans="4:10" x14ac:dyDescent="0.25">
      <c r="F2" s="16">
        <v>0</v>
      </c>
      <c r="G2" s="16">
        <v>5.0010000000000003</v>
      </c>
      <c r="H2" s="16">
        <v>5.5010000000000003</v>
      </c>
      <c r="I2" s="16">
        <v>6.0010000000000003</v>
      </c>
      <c r="J2" s="16">
        <v>6.5010000000000003</v>
      </c>
    </row>
    <row r="3" spans="4:10" s="25" customFormat="1" x14ac:dyDescent="0.25">
      <c r="E3" s="24" t="s">
        <v>59</v>
      </c>
      <c r="F3" s="24">
        <v>2</v>
      </c>
      <c r="G3" s="24">
        <v>3</v>
      </c>
      <c r="H3" s="24">
        <v>4</v>
      </c>
      <c r="I3" s="24">
        <v>5</v>
      </c>
      <c r="J3" s="24">
        <v>6</v>
      </c>
    </row>
    <row r="4" spans="4:10" x14ac:dyDescent="0.25">
      <c r="D4">
        <v>1</v>
      </c>
      <c r="E4">
        <v>0</v>
      </c>
      <c r="F4">
        <v>20.5</v>
      </c>
      <c r="G4">
        <v>21</v>
      </c>
      <c r="H4">
        <v>21.5</v>
      </c>
      <c r="I4">
        <v>22</v>
      </c>
      <c r="J4">
        <v>22.5</v>
      </c>
    </row>
    <row r="5" spans="4:10" x14ac:dyDescent="0.25">
      <c r="D5">
        <f>D4+1</f>
        <v>2</v>
      </c>
      <c r="E5" s="36">
        <v>19000</v>
      </c>
      <c r="F5">
        <v>20.5</v>
      </c>
      <c r="G5">
        <v>21</v>
      </c>
      <c r="H5">
        <v>21.5</v>
      </c>
      <c r="I5">
        <v>22</v>
      </c>
      <c r="J5">
        <v>22.5</v>
      </c>
    </row>
    <row r="6" spans="4:10" x14ac:dyDescent="0.25">
      <c r="D6">
        <f t="shared" ref="D6:D69" si="0">D5+1</f>
        <v>3</v>
      </c>
      <c r="E6" s="36">
        <v>19500</v>
      </c>
      <c r="F6">
        <v>22</v>
      </c>
      <c r="G6">
        <v>22.5</v>
      </c>
      <c r="H6">
        <v>23</v>
      </c>
      <c r="I6">
        <v>23.5</v>
      </c>
      <c r="J6">
        <v>24</v>
      </c>
    </row>
    <row r="7" spans="4:10" x14ac:dyDescent="0.25">
      <c r="D7">
        <f t="shared" si="0"/>
        <v>4</v>
      </c>
      <c r="E7" s="36">
        <v>20000</v>
      </c>
      <c r="F7">
        <v>23.5</v>
      </c>
      <c r="G7">
        <v>24</v>
      </c>
      <c r="H7">
        <v>24.5</v>
      </c>
      <c r="I7">
        <v>25</v>
      </c>
      <c r="J7">
        <v>25.5</v>
      </c>
    </row>
    <row r="8" spans="4:10" x14ac:dyDescent="0.25">
      <c r="D8">
        <f t="shared" si="0"/>
        <v>5</v>
      </c>
      <c r="E8" s="36">
        <v>20500</v>
      </c>
      <c r="F8">
        <v>24.5</v>
      </c>
      <c r="G8">
        <v>25</v>
      </c>
      <c r="H8">
        <v>25.5</v>
      </c>
      <c r="I8">
        <v>26</v>
      </c>
      <c r="J8">
        <v>26.5</v>
      </c>
    </row>
    <row r="9" spans="4:10" x14ac:dyDescent="0.25">
      <c r="D9">
        <f t="shared" si="0"/>
        <v>6</v>
      </c>
      <c r="E9" s="36">
        <v>21000</v>
      </c>
      <c r="F9">
        <v>25</v>
      </c>
      <c r="G9">
        <v>25.5</v>
      </c>
      <c r="H9">
        <v>26</v>
      </c>
      <c r="I9">
        <v>26.5</v>
      </c>
      <c r="J9">
        <v>27</v>
      </c>
    </row>
    <row r="10" spans="4:10" x14ac:dyDescent="0.25">
      <c r="D10">
        <f t="shared" si="0"/>
        <v>7</v>
      </c>
      <c r="E10" s="36">
        <v>21500</v>
      </c>
      <c r="F10">
        <v>26</v>
      </c>
      <c r="G10">
        <v>26.5</v>
      </c>
      <c r="H10">
        <v>27</v>
      </c>
      <c r="I10">
        <v>27.500000000000004</v>
      </c>
      <c r="J10">
        <v>28.000000000000004</v>
      </c>
    </row>
    <row r="11" spans="4:10" x14ac:dyDescent="0.25">
      <c r="D11">
        <f t="shared" si="0"/>
        <v>8</v>
      </c>
      <c r="E11" s="36">
        <v>22000</v>
      </c>
      <c r="F11">
        <v>26.5</v>
      </c>
      <c r="G11">
        <v>27.500000000000004</v>
      </c>
      <c r="H11">
        <v>28.499999999999996</v>
      </c>
      <c r="I11">
        <v>29.5</v>
      </c>
      <c r="J11">
        <v>30.5</v>
      </c>
    </row>
    <row r="12" spans="4:10" x14ac:dyDescent="0.25">
      <c r="D12">
        <f t="shared" si="0"/>
        <v>9</v>
      </c>
      <c r="E12" s="36">
        <v>22500</v>
      </c>
      <c r="F12">
        <v>27</v>
      </c>
      <c r="G12">
        <v>28.000000000000004</v>
      </c>
      <c r="H12">
        <v>28.999999999999996</v>
      </c>
      <c r="I12">
        <v>30</v>
      </c>
      <c r="J12">
        <v>31</v>
      </c>
    </row>
    <row r="13" spans="4:10" x14ac:dyDescent="0.25">
      <c r="D13">
        <f t="shared" si="0"/>
        <v>10</v>
      </c>
      <c r="E13" s="36">
        <v>23000</v>
      </c>
      <c r="F13">
        <v>28.000000000000004</v>
      </c>
      <c r="G13">
        <v>28.999999999999996</v>
      </c>
      <c r="H13">
        <v>30</v>
      </c>
      <c r="I13">
        <v>31</v>
      </c>
      <c r="J13">
        <v>32</v>
      </c>
    </row>
    <row r="14" spans="4:10" x14ac:dyDescent="0.25">
      <c r="D14">
        <f t="shared" si="0"/>
        <v>11</v>
      </c>
      <c r="E14" s="36">
        <v>23500</v>
      </c>
      <c r="F14">
        <v>28.499999999999996</v>
      </c>
      <c r="G14">
        <v>29.5</v>
      </c>
      <c r="H14">
        <v>30.5</v>
      </c>
      <c r="I14">
        <v>31.5</v>
      </c>
      <c r="J14">
        <v>32.5</v>
      </c>
    </row>
    <row r="15" spans="4:10" x14ac:dyDescent="0.25">
      <c r="D15">
        <f t="shared" si="0"/>
        <v>12</v>
      </c>
      <c r="E15" s="36">
        <v>24000</v>
      </c>
      <c r="F15">
        <v>28.999999999999996</v>
      </c>
      <c r="G15">
        <v>30</v>
      </c>
      <c r="H15">
        <v>31</v>
      </c>
      <c r="I15">
        <v>32</v>
      </c>
      <c r="J15">
        <v>33</v>
      </c>
    </row>
    <row r="16" spans="4:10" x14ac:dyDescent="0.25">
      <c r="D16">
        <f t="shared" si="0"/>
        <v>13</v>
      </c>
      <c r="E16" s="36">
        <v>25000</v>
      </c>
      <c r="F16">
        <v>28.999999999999996</v>
      </c>
      <c r="G16">
        <v>30</v>
      </c>
      <c r="H16">
        <v>31</v>
      </c>
      <c r="I16">
        <v>32</v>
      </c>
      <c r="J16">
        <v>33</v>
      </c>
    </row>
    <row r="17" spans="4:10" x14ac:dyDescent="0.25">
      <c r="D17">
        <f t="shared" si="0"/>
        <v>14</v>
      </c>
      <c r="E17" s="36">
        <v>26000</v>
      </c>
      <c r="F17">
        <v>28.999999999999996</v>
      </c>
      <c r="G17">
        <v>30</v>
      </c>
      <c r="H17">
        <v>31</v>
      </c>
      <c r="I17">
        <v>32</v>
      </c>
      <c r="J17">
        <v>33</v>
      </c>
    </row>
    <row r="18" spans="4:10" x14ac:dyDescent="0.25">
      <c r="D18">
        <f t="shared" si="0"/>
        <v>15</v>
      </c>
      <c r="E18" s="36">
        <v>27000</v>
      </c>
      <c r="F18">
        <v>28.999999999999996</v>
      </c>
      <c r="G18">
        <v>30</v>
      </c>
      <c r="H18">
        <v>31</v>
      </c>
      <c r="I18">
        <v>32</v>
      </c>
      <c r="J18">
        <v>33</v>
      </c>
    </row>
    <row r="19" spans="4:10" x14ac:dyDescent="0.25">
      <c r="D19">
        <f t="shared" si="0"/>
        <v>16</v>
      </c>
      <c r="E19" s="36">
        <v>28000</v>
      </c>
      <c r="F19">
        <v>28.999999999999996</v>
      </c>
      <c r="G19">
        <v>30</v>
      </c>
      <c r="H19">
        <v>31</v>
      </c>
      <c r="I19">
        <v>32</v>
      </c>
      <c r="J19">
        <v>33</v>
      </c>
    </row>
    <row r="20" spans="4:10" x14ac:dyDescent="0.25">
      <c r="D20">
        <f t="shared" si="0"/>
        <v>17</v>
      </c>
      <c r="E20" s="36">
        <v>29000</v>
      </c>
      <c r="F20">
        <v>28.999999999999996</v>
      </c>
      <c r="G20">
        <v>30</v>
      </c>
      <c r="H20">
        <v>31</v>
      </c>
      <c r="I20">
        <v>32</v>
      </c>
      <c r="J20">
        <v>33</v>
      </c>
    </row>
    <row r="21" spans="4:10" x14ac:dyDescent="0.25">
      <c r="D21">
        <f t="shared" si="0"/>
        <v>18</v>
      </c>
      <c r="E21" s="36">
        <v>30000</v>
      </c>
      <c r="F21">
        <v>28.999999999999996</v>
      </c>
      <c r="G21">
        <v>30</v>
      </c>
      <c r="H21">
        <v>31</v>
      </c>
      <c r="I21">
        <v>32</v>
      </c>
      <c r="J21">
        <v>33</v>
      </c>
    </row>
    <row r="22" spans="4:10" x14ac:dyDescent="0.25">
      <c r="D22">
        <f t="shared" si="0"/>
        <v>19</v>
      </c>
      <c r="E22" s="36">
        <v>31000</v>
      </c>
      <c r="F22">
        <v>28.999999999999996</v>
      </c>
      <c r="G22">
        <v>30</v>
      </c>
      <c r="H22">
        <v>31</v>
      </c>
      <c r="I22">
        <v>32</v>
      </c>
      <c r="J22">
        <v>33</v>
      </c>
    </row>
    <row r="23" spans="4:10" x14ac:dyDescent="0.25">
      <c r="D23">
        <f t="shared" si="0"/>
        <v>20</v>
      </c>
      <c r="E23" s="36">
        <v>32000</v>
      </c>
      <c r="F23">
        <v>28.999999999999996</v>
      </c>
      <c r="G23">
        <v>30</v>
      </c>
      <c r="H23">
        <v>31</v>
      </c>
      <c r="I23">
        <v>32</v>
      </c>
      <c r="J23">
        <v>33</v>
      </c>
    </row>
    <row r="24" spans="4:10" x14ac:dyDescent="0.25">
      <c r="D24">
        <f t="shared" si="0"/>
        <v>21</v>
      </c>
      <c r="E24" s="36">
        <v>33000</v>
      </c>
      <c r="F24">
        <v>28.999999999999996</v>
      </c>
      <c r="G24">
        <v>30</v>
      </c>
      <c r="H24">
        <v>31</v>
      </c>
      <c r="I24">
        <v>32</v>
      </c>
      <c r="J24">
        <v>33</v>
      </c>
    </row>
    <row r="25" spans="4:10" x14ac:dyDescent="0.25">
      <c r="D25">
        <f t="shared" si="0"/>
        <v>22</v>
      </c>
      <c r="E25" s="36">
        <v>34000</v>
      </c>
      <c r="F25">
        <v>28.999999999999996</v>
      </c>
      <c r="G25">
        <v>30</v>
      </c>
      <c r="H25">
        <v>31</v>
      </c>
      <c r="I25">
        <v>32</v>
      </c>
      <c r="J25">
        <v>33</v>
      </c>
    </row>
    <row r="26" spans="4:10" x14ac:dyDescent="0.25">
      <c r="D26">
        <f t="shared" si="0"/>
        <v>23</v>
      </c>
      <c r="E26" s="36">
        <v>35000</v>
      </c>
      <c r="F26">
        <v>28.999999999999996</v>
      </c>
      <c r="G26">
        <v>30</v>
      </c>
      <c r="H26">
        <v>31</v>
      </c>
      <c r="I26">
        <v>32</v>
      </c>
      <c r="J26">
        <v>33</v>
      </c>
    </row>
    <row r="27" spans="4:10" x14ac:dyDescent="0.25">
      <c r="D27">
        <f t="shared" si="0"/>
        <v>24</v>
      </c>
      <c r="E27" s="36">
        <v>36000</v>
      </c>
      <c r="F27">
        <v>28.999999999999996</v>
      </c>
      <c r="G27">
        <v>30</v>
      </c>
      <c r="H27">
        <v>31</v>
      </c>
      <c r="I27">
        <v>32</v>
      </c>
      <c r="J27">
        <v>33</v>
      </c>
    </row>
    <row r="28" spans="4:10" x14ac:dyDescent="0.25">
      <c r="D28">
        <f t="shared" si="0"/>
        <v>25</v>
      </c>
      <c r="E28" s="36">
        <v>37000</v>
      </c>
      <c r="F28">
        <v>28.999999999999996</v>
      </c>
      <c r="G28">
        <v>30</v>
      </c>
      <c r="H28">
        <v>31</v>
      </c>
      <c r="I28">
        <v>32</v>
      </c>
      <c r="J28">
        <v>33</v>
      </c>
    </row>
    <row r="29" spans="4:10" x14ac:dyDescent="0.25">
      <c r="D29">
        <f t="shared" si="0"/>
        <v>26</v>
      </c>
      <c r="E29" s="36">
        <v>38000</v>
      </c>
      <c r="F29">
        <v>28.999999999999996</v>
      </c>
      <c r="G29">
        <v>30</v>
      </c>
      <c r="H29">
        <v>31</v>
      </c>
      <c r="I29">
        <v>32</v>
      </c>
      <c r="J29">
        <v>33</v>
      </c>
    </row>
    <row r="30" spans="4:10" x14ac:dyDescent="0.25">
      <c r="D30">
        <f t="shared" si="0"/>
        <v>27</v>
      </c>
      <c r="E30" s="36">
        <v>39000</v>
      </c>
      <c r="F30">
        <v>28.999999999999996</v>
      </c>
      <c r="G30">
        <v>30</v>
      </c>
      <c r="H30">
        <v>31</v>
      </c>
      <c r="I30">
        <v>32</v>
      </c>
      <c r="J30">
        <v>33</v>
      </c>
    </row>
    <row r="31" spans="4:10" x14ac:dyDescent="0.25">
      <c r="D31">
        <f t="shared" si="0"/>
        <v>28</v>
      </c>
      <c r="E31" s="36">
        <v>40000</v>
      </c>
      <c r="F31">
        <v>29.5</v>
      </c>
      <c r="G31">
        <v>30.5</v>
      </c>
      <c r="H31">
        <v>31.5</v>
      </c>
      <c r="I31">
        <v>32.5</v>
      </c>
      <c r="J31">
        <v>33.5</v>
      </c>
    </row>
    <row r="32" spans="4:10" x14ac:dyDescent="0.25">
      <c r="D32">
        <f t="shared" si="0"/>
        <v>29</v>
      </c>
      <c r="E32" s="36">
        <v>41000</v>
      </c>
      <c r="F32">
        <v>29.5</v>
      </c>
      <c r="G32">
        <v>30.5</v>
      </c>
      <c r="H32">
        <v>31.5</v>
      </c>
      <c r="I32">
        <v>32.5</v>
      </c>
      <c r="J32">
        <v>33.5</v>
      </c>
    </row>
    <row r="33" spans="4:10" x14ac:dyDescent="0.25">
      <c r="D33">
        <f t="shared" si="0"/>
        <v>30</v>
      </c>
      <c r="E33" s="36">
        <v>42000</v>
      </c>
      <c r="F33">
        <v>29.5</v>
      </c>
      <c r="G33">
        <v>30.5</v>
      </c>
      <c r="H33">
        <v>31.5</v>
      </c>
      <c r="I33">
        <v>32.5</v>
      </c>
      <c r="J33">
        <v>33.5</v>
      </c>
    </row>
    <row r="34" spans="4:10" x14ac:dyDescent="0.25">
      <c r="D34">
        <f t="shared" si="0"/>
        <v>31</v>
      </c>
      <c r="E34" s="36">
        <v>43000</v>
      </c>
      <c r="F34">
        <v>29.5</v>
      </c>
      <c r="G34">
        <v>30.5</v>
      </c>
      <c r="H34">
        <v>31.5</v>
      </c>
      <c r="I34">
        <v>32.5</v>
      </c>
      <c r="J34">
        <v>33.5</v>
      </c>
    </row>
    <row r="35" spans="4:10" x14ac:dyDescent="0.25">
      <c r="D35">
        <f t="shared" si="0"/>
        <v>32</v>
      </c>
      <c r="E35" s="36">
        <v>44000</v>
      </c>
      <c r="F35">
        <v>30</v>
      </c>
      <c r="G35">
        <v>31</v>
      </c>
      <c r="H35">
        <v>32</v>
      </c>
      <c r="I35">
        <v>33</v>
      </c>
      <c r="J35">
        <v>34</v>
      </c>
    </row>
    <row r="36" spans="4:10" x14ac:dyDescent="0.25">
      <c r="D36">
        <f t="shared" si="0"/>
        <v>33</v>
      </c>
      <c r="E36" s="36">
        <v>45000</v>
      </c>
      <c r="F36">
        <v>30</v>
      </c>
      <c r="G36">
        <v>31</v>
      </c>
      <c r="H36">
        <v>32</v>
      </c>
      <c r="I36">
        <v>33</v>
      </c>
      <c r="J36">
        <v>34</v>
      </c>
    </row>
    <row r="37" spans="4:10" x14ac:dyDescent="0.25">
      <c r="D37">
        <f t="shared" si="0"/>
        <v>34</v>
      </c>
      <c r="E37" s="36">
        <v>46000</v>
      </c>
      <c r="F37">
        <v>30.5</v>
      </c>
      <c r="G37">
        <v>31.5</v>
      </c>
      <c r="H37">
        <v>32.5</v>
      </c>
      <c r="I37">
        <v>33.5</v>
      </c>
      <c r="J37">
        <v>34.5</v>
      </c>
    </row>
    <row r="38" spans="4:10" x14ac:dyDescent="0.25">
      <c r="D38">
        <f t="shared" si="0"/>
        <v>35</v>
      </c>
      <c r="E38" s="36">
        <v>47000</v>
      </c>
      <c r="F38">
        <v>30.5</v>
      </c>
      <c r="G38">
        <v>31.5</v>
      </c>
      <c r="H38">
        <v>32.5</v>
      </c>
      <c r="I38">
        <v>33.5</v>
      </c>
      <c r="J38">
        <v>34.5</v>
      </c>
    </row>
    <row r="39" spans="4:10" x14ac:dyDescent="0.25">
      <c r="D39">
        <f t="shared" si="0"/>
        <v>36</v>
      </c>
      <c r="E39" s="36">
        <v>48000</v>
      </c>
      <c r="F39">
        <v>30.5</v>
      </c>
      <c r="G39">
        <v>31.5</v>
      </c>
      <c r="H39">
        <v>32.5</v>
      </c>
      <c r="I39">
        <v>33.5</v>
      </c>
      <c r="J39">
        <v>34.5</v>
      </c>
    </row>
    <row r="40" spans="4:10" x14ac:dyDescent="0.25">
      <c r="D40">
        <f t="shared" si="0"/>
        <v>37</v>
      </c>
      <c r="E40" s="36">
        <v>49000</v>
      </c>
      <c r="F40">
        <v>31</v>
      </c>
      <c r="G40">
        <v>32</v>
      </c>
      <c r="H40">
        <v>33</v>
      </c>
      <c r="I40">
        <v>34</v>
      </c>
      <c r="J40">
        <v>35</v>
      </c>
    </row>
    <row r="41" spans="4:10" x14ac:dyDescent="0.25">
      <c r="D41">
        <f t="shared" si="0"/>
        <v>38</v>
      </c>
      <c r="E41" s="36">
        <v>50000</v>
      </c>
      <c r="F41">
        <v>31</v>
      </c>
      <c r="G41">
        <v>32</v>
      </c>
      <c r="H41">
        <v>33</v>
      </c>
      <c r="I41">
        <v>34</v>
      </c>
      <c r="J41">
        <v>35</v>
      </c>
    </row>
    <row r="42" spans="4:10" x14ac:dyDescent="0.25">
      <c r="D42">
        <f t="shared" si="0"/>
        <v>39</v>
      </c>
      <c r="E42" s="36">
        <v>51000</v>
      </c>
      <c r="F42">
        <v>31</v>
      </c>
      <c r="G42">
        <v>32</v>
      </c>
      <c r="H42">
        <v>33</v>
      </c>
      <c r="I42">
        <v>34</v>
      </c>
      <c r="J42">
        <v>35</v>
      </c>
    </row>
    <row r="43" spans="4:10" x14ac:dyDescent="0.25">
      <c r="D43">
        <f t="shared" si="0"/>
        <v>40</v>
      </c>
      <c r="E43" s="36">
        <v>52000</v>
      </c>
      <c r="F43">
        <v>31</v>
      </c>
      <c r="G43">
        <v>32</v>
      </c>
      <c r="H43">
        <v>33</v>
      </c>
      <c r="I43">
        <v>34</v>
      </c>
      <c r="J43">
        <v>35</v>
      </c>
    </row>
    <row r="44" spans="4:10" x14ac:dyDescent="0.25">
      <c r="D44">
        <f t="shared" si="0"/>
        <v>41</v>
      </c>
      <c r="E44" s="36">
        <v>53000</v>
      </c>
      <c r="F44">
        <v>31.5</v>
      </c>
      <c r="G44">
        <v>32.5</v>
      </c>
      <c r="H44">
        <v>33.5</v>
      </c>
      <c r="I44">
        <v>34.5</v>
      </c>
      <c r="J44">
        <v>35.5</v>
      </c>
    </row>
    <row r="45" spans="4:10" x14ac:dyDescent="0.25">
      <c r="D45">
        <f t="shared" si="0"/>
        <v>42</v>
      </c>
      <c r="E45" s="36">
        <v>54000</v>
      </c>
      <c r="F45">
        <v>31.5</v>
      </c>
      <c r="G45">
        <v>32.5</v>
      </c>
      <c r="H45">
        <v>33.5</v>
      </c>
      <c r="I45">
        <v>34.5</v>
      </c>
      <c r="J45">
        <v>35.5</v>
      </c>
    </row>
    <row r="46" spans="4:10" x14ac:dyDescent="0.25">
      <c r="D46">
        <f t="shared" si="0"/>
        <v>43</v>
      </c>
      <c r="E46" s="36">
        <v>55000</v>
      </c>
      <c r="F46">
        <v>31.5</v>
      </c>
      <c r="G46">
        <v>32.5</v>
      </c>
      <c r="H46">
        <v>33.5</v>
      </c>
      <c r="I46">
        <v>34.5</v>
      </c>
      <c r="J46">
        <v>35.5</v>
      </c>
    </row>
    <row r="47" spans="4:10" x14ac:dyDescent="0.25">
      <c r="D47">
        <f t="shared" si="0"/>
        <v>44</v>
      </c>
      <c r="E47" s="36">
        <v>56000</v>
      </c>
      <c r="F47">
        <v>32</v>
      </c>
      <c r="G47">
        <v>33</v>
      </c>
      <c r="H47">
        <v>34</v>
      </c>
      <c r="I47">
        <v>35</v>
      </c>
      <c r="J47">
        <v>36</v>
      </c>
    </row>
    <row r="48" spans="4:10" x14ac:dyDescent="0.25">
      <c r="D48">
        <f t="shared" si="0"/>
        <v>45</v>
      </c>
      <c r="E48" s="36">
        <v>57000</v>
      </c>
      <c r="F48">
        <v>32.5</v>
      </c>
      <c r="G48">
        <v>33.5</v>
      </c>
      <c r="H48">
        <v>34.5</v>
      </c>
      <c r="I48">
        <v>35.5</v>
      </c>
      <c r="J48">
        <v>36.5</v>
      </c>
    </row>
    <row r="49" spans="4:10" x14ac:dyDescent="0.25">
      <c r="D49">
        <f t="shared" si="0"/>
        <v>46</v>
      </c>
      <c r="E49" s="36">
        <v>58000</v>
      </c>
      <c r="F49">
        <v>32.5</v>
      </c>
      <c r="G49">
        <v>33.5</v>
      </c>
      <c r="H49">
        <v>34.5</v>
      </c>
      <c r="I49">
        <v>35.5</v>
      </c>
      <c r="J49">
        <v>36.5</v>
      </c>
    </row>
    <row r="50" spans="4:10" x14ac:dyDescent="0.25">
      <c r="D50">
        <f t="shared" si="0"/>
        <v>47</v>
      </c>
      <c r="E50" s="36">
        <v>59000</v>
      </c>
      <c r="F50">
        <v>32.5</v>
      </c>
      <c r="G50">
        <v>33.5</v>
      </c>
      <c r="H50">
        <v>34.5</v>
      </c>
      <c r="I50">
        <v>35.5</v>
      </c>
      <c r="J50">
        <v>36.5</v>
      </c>
    </row>
    <row r="51" spans="4:10" x14ac:dyDescent="0.25">
      <c r="D51">
        <f t="shared" si="0"/>
        <v>48</v>
      </c>
      <c r="E51" s="36">
        <v>60000</v>
      </c>
      <c r="F51">
        <v>33</v>
      </c>
      <c r="G51">
        <v>34</v>
      </c>
      <c r="H51">
        <v>35</v>
      </c>
      <c r="I51">
        <v>36</v>
      </c>
      <c r="J51">
        <v>37</v>
      </c>
    </row>
    <row r="52" spans="4:10" x14ac:dyDescent="0.25">
      <c r="D52">
        <f t="shared" si="0"/>
        <v>49</v>
      </c>
      <c r="E52" s="36">
        <v>61000</v>
      </c>
      <c r="F52">
        <v>33</v>
      </c>
      <c r="G52">
        <v>34</v>
      </c>
      <c r="H52">
        <v>35</v>
      </c>
      <c r="I52">
        <v>36</v>
      </c>
      <c r="J52">
        <v>37</v>
      </c>
    </row>
    <row r="53" spans="4:10" x14ac:dyDescent="0.25">
      <c r="D53">
        <f t="shared" si="0"/>
        <v>50</v>
      </c>
      <c r="E53" s="36">
        <v>62000</v>
      </c>
      <c r="F53">
        <v>33.5</v>
      </c>
      <c r="G53">
        <v>34.5</v>
      </c>
      <c r="H53">
        <v>35.5</v>
      </c>
      <c r="I53">
        <v>36.5</v>
      </c>
      <c r="J53">
        <v>37.5</v>
      </c>
    </row>
    <row r="54" spans="4:10" x14ac:dyDescent="0.25">
      <c r="D54">
        <f t="shared" si="0"/>
        <v>51</v>
      </c>
      <c r="E54" s="36">
        <v>63000</v>
      </c>
      <c r="F54">
        <v>33.5</v>
      </c>
      <c r="G54">
        <v>34.5</v>
      </c>
      <c r="H54">
        <v>35.5</v>
      </c>
      <c r="I54">
        <v>36.5</v>
      </c>
      <c r="J54">
        <v>37.5</v>
      </c>
    </row>
    <row r="55" spans="4:10" x14ac:dyDescent="0.25">
      <c r="D55">
        <f t="shared" si="0"/>
        <v>52</v>
      </c>
      <c r="E55" s="36">
        <v>64000</v>
      </c>
      <c r="F55">
        <v>33.5</v>
      </c>
      <c r="G55">
        <v>34.5</v>
      </c>
      <c r="H55">
        <v>35.5</v>
      </c>
      <c r="I55">
        <v>36.5</v>
      </c>
      <c r="J55">
        <v>37.5</v>
      </c>
    </row>
    <row r="56" spans="4:10" x14ac:dyDescent="0.25">
      <c r="D56">
        <f t="shared" si="0"/>
        <v>53</v>
      </c>
      <c r="E56" s="36">
        <v>65000</v>
      </c>
      <c r="F56">
        <v>34</v>
      </c>
      <c r="G56">
        <v>35</v>
      </c>
      <c r="H56">
        <v>36</v>
      </c>
      <c r="I56">
        <v>37</v>
      </c>
      <c r="J56">
        <v>38</v>
      </c>
    </row>
    <row r="57" spans="4:10" x14ac:dyDescent="0.25">
      <c r="D57">
        <f t="shared" si="0"/>
        <v>54</v>
      </c>
      <c r="E57" s="36">
        <v>66000</v>
      </c>
      <c r="F57">
        <v>34</v>
      </c>
      <c r="G57">
        <v>35</v>
      </c>
      <c r="H57">
        <v>36</v>
      </c>
      <c r="I57">
        <v>37</v>
      </c>
      <c r="J57">
        <v>38</v>
      </c>
    </row>
    <row r="58" spans="4:10" x14ac:dyDescent="0.25">
      <c r="D58">
        <f t="shared" si="0"/>
        <v>55</v>
      </c>
      <c r="E58" s="36">
        <v>67000</v>
      </c>
      <c r="F58">
        <v>34</v>
      </c>
      <c r="G58">
        <v>35</v>
      </c>
      <c r="H58">
        <v>36</v>
      </c>
      <c r="I58">
        <v>37</v>
      </c>
      <c r="J58">
        <v>38</v>
      </c>
    </row>
    <row r="59" spans="4:10" x14ac:dyDescent="0.25">
      <c r="D59">
        <f t="shared" si="0"/>
        <v>56</v>
      </c>
      <c r="E59" s="36">
        <v>68000</v>
      </c>
      <c r="F59">
        <v>34.5</v>
      </c>
      <c r="G59">
        <v>35.5</v>
      </c>
      <c r="H59">
        <v>36.5</v>
      </c>
      <c r="I59">
        <v>37.5</v>
      </c>
      <c r="J59">
        <v>38.5</v>
      </c>
    </row>
    <row r="60" spans="4:10" x14ac:dyDescent="0.25">
      <c r="D60">
        <f t="shared" si="0"/>
        <v>57</v>
      </c>
      <c r="E60" s="36">
        <v>69000</v>
      </c>
      <c r="F60">
        <v>34.5</v>
      </c>
      <c r="G60">
        <v>35.5</v>
      </c>
      <c r="H60">
        <v>36.5</v>
      </c>
      <c r="I60">
        <v>37.5</v>
      </c>
      <c r="J60">
        <v>38.5</v>
      </c>
    </row>
    <row r="61" spans="4:10" x14ac:dyDescent="0.25">
      <c r="D61">
        <f t="shared" si="0"/>
        <v>58</v>
      </c>
      <c r="E61" s="36">
        <v>70000</v>
      </c>
      <c r="F61">
        <v>34.5</v>
      </c>
      <c r="G61">
        <v>35.5</v>
      </c>
      <c r="H61">
        <v>36.5</v>
      </c>
      <c r="I61">
        <v>37.5</v>
      </c>
      <c r="J61">
        <v>38.5</v>
      </c>
    </row>
    <row r="62" spans="4:10" x14ac:dyDescent="0.25">
      <c r="D62">
        <f t="shared" si="0"/>
        <v>59</v>
      </c>
      <c r="E62" s="36">
        <v>71000</v>
      </c>
      <c r="F62">
        <v>35</v>
      </c>
      <c r="G62">
        <v>36</v>
      </c>
      <c r="H62">
        <v>37</v>
      </c>
      <c r="I62">
        <v>38</v>
      </c>
      <c r="J62">
        <v>39</v>
      </c>
    </row>
    <row r="63" spans="4:10" x14ac:dyDescent="0.25">
      <c r="D63">
        <f t="shared" si="0"/>
        <v>60</v>
      </c>
      <c r="E63" s="36">
        <v>72000</v>
      </c>
      <c r="F63">
        <v>35</v>
      </c>
      <c r="G63">
        <v>36</v>
      </c>
      <c r="H63">
        <v>37</v>
      </c>
      <c r="I63">
        <v>38</v>
      </c>
      <c r="J63">
        <v>39</v>
      </c>
    </row>
    <row r="64" spans="4:10" x14ac:dyDescent="0.25">
      <c r="D64">
        <f t="shared" si="0"/>
        <v>61</v>
      </c>
      <c r="E64" s="36">
        <v>73000</v>
      </c>
      <c r="F64">
        <v>35.5</v>
      </c>
      <c r="G64">
        <v>36.5</v>
      </c>
      <c r="H64">
        <v>37.5</v>
      </c>
      <c r="I64">
        <v>38.5</v>
      </c>
      <c r="J64">
        <v>39.5</v>
      </c>
    </row>
    <row r="65" spans="4:10" x14ac:dyDescent="0.25">
      <c r="D65">
        <f t="shared" si="0"/>
        <v>62</v>
      </c>
      <c r="E65" s="36">
        <v>74000</v>
      </c>
      <c r="F65">
        <v>35.5</v>
      </c>
      <c r="G65">
        <v>36.5</v>
      </c>
      <c r="H65">
        <v>37.5</v>
      </c>
      <c r="I65">
        <v>38.5</v>
      </c>
      <c r="J65">
        <v>39.5</v>
      </c>
    </row>
    <row r="66" spans="4:10" x14ac:dyDescent="0.25">
      <c r="D66">
        <f t="shared" si="0"/>
        <v>63</v>
      </c>
      <c r="E66" s="36">
        <v>75000</v>
      </c>
      <c r="F66">
        <v>35.5</v>
      </c>
      <c r="G66">
        <v>36.5</v>
      </c>
      <c r="H66">
        <v>37.5</v>
      </c>
      <c r="I66">
        <v>38.5</v>
      </c>
      <c r="J66">
        <v>39.5</v>
      </c>
    </row>
    <row r="67" spans="4:10" x14ac:dyDescent="0.25">
      <c r="D67">
        <f t="shared" si="0"/>
        <v>64</v>
      </c>
      <c r="E67" s="36">
        <v>76000</v>
      </c>
      <c r="F67">
        <v>35.5</v>
      </c>
      <c r="G67">
        <v>36.5</v>
      </c>
      <c r="H67">
        <v>37.5</v>
      </c>
      <c r="I67">
        <v>38.5</v>
      </c>
      <c r="J67">
        <v>39.5</v>
      </c>
    </row>
    <row r="68" spans="4:10" x14ac:dyDescent="0.25">
      <c r="D68">
        <f t="shared" si="0"/>
        <v>65</v>
      </c>
      <c r="E68" s="36">
        <v>77000</v>
      </c>
      <c r="F68">
        <v>35.5</v>
      </c>
      <c r="G68">
        <v>36.5</v>
      </c>
      <c r="H68">
        <v>37.5</v>
      </c>
      <c r="I68">
        <v>38.5</v>
      </c>
      <c r="J68">
        <v>39.5</v>
      </c>
    </row>
    <row r="69" spans="4:10" x14ac:dyDescent="0.25">
      <c r="D69">
        <f t="shared" si="0"/>
        <v>66</v>
      </c>
      <c r="E69" s="36">
        <v>78000</v>
      </c>
      <c r="F69">
        <v>36</v>
      </c>
      <c r="G69">
        <v>37</v>
      </c>
      <c r="H69">
        <v>38</v>
      </c>
      <c r="I69">
        <v>39</v>
      </c>
      <c r="J69">
        <v>40</v>
      </c>
    </row>
    <row r="70" spans="4:10" x14ac:dyDescent="0.25">
      <c r="D70">
        <f t="shared" ref="D70:D101" si="1">D69+1</f>
        <v>67</v>
      </c>
      <c r="E70" s="36">
        <v>79000</v>
      </c>
      <c r="F70">
        <v>36</v>
      </c>
      <c r="G70">
        <v>37</v>
      </c>
      <c r="H70">
        <v>38</v>
      </c>
      <c r="I70">
        <v>39</v>
      </c>
      <c r="J70">
        <v>40</v>
      </c>
    </row>
    <row r="71" spans="4:10" x14ac:dyDescent="0.25">
      <c r="D71">
        <f t="shared" si="1"/>
        <v>68</v>
      </c>
      <c r="E71" s="36">
        <v>80000</v>
      </c>
      <c r="F71">
        <v>36</v>
      </c>
      <c r="G71">
        <v>37</v>
      </c>
      <c r="H71">
        <v>38</v>
      </c>
      <c r="I71">
        <v>39</v>
      </c>
      <c r="J71">
        <v>40</v>
      </c>
    </row>
    <row r="72" spans="4:10" x14ac:dyDescent="0.25">
      <c r="D72">
        <f t="shared" si="1"/>
        <v>69</v>
      </c>
      <c r="E72" s="36">
        <v>81000</v>
      </c>
      <c r="F72">
        <v>36</v>
      </c>
      <c r="G72">
        <v>37.5</v>
      </c>
      <c r="H72">
        <v>39</v>
      </c>
      <c r="I72">
        <v>40.5</v>
      </c>
      <c r="J72">
        <v>42</v>
      </c>
    </row>
    <row r="73" spans="4:10" x14ac:dyDescent="0.25">
      <c r="D73">
        <f t="shared" si="1"/>
        <v>70</v>
      </c>
      <c r="E73" s="36">
        <v>82000</v>
      </c>
      <c r="F73">
        <v>36</v>
      </c>
      <c r="G73">
        <v>37.5</v>
      </c>
      <c r="H73">
        <v>39</v>
      </c>
      <c r="I73">
        <v>40.5</v>
      </c>
      <c r="J73">
        <v>42</v>
      </c>
    </row>
    <row r="74" spans="4:10" x14ac:dyDescent="0.25">
      <c r="D74">
        <f t="shared" si="1"/>
        <v>71</v>
      </c>
      <c r="E74" s="36">
        <v>83000</v>
      </c>
      <c r="F74">
        <v>36</v>
      </c>
      <c r="G74">
        <v>37.5</v>
      </c>
      <c r="H74">
        <v>39</v>
      </c>
      <c r="I74">
        <v>40.5</v>
      </c>
      <c r="J74">
        <v>42</v>
      </c>
    </row>
    <row r="75" spans="4:10" x14ac:dyDescent="0.25">
      <c r="D75">
        <f t="shared" si="1"/>
        <v>72</v>
      </c>
      <c r="E75" s="36">
        <v>84000</v>
      </c>
      <c r="F75">
        <v>36</v>
      </c>
      <c r="G75">
        <v>37.5</v>
      </c>
      <c r="H75">
        <v>39</v>
      </c>
      <c r="I75">
        <v>40.5</v>
      </c>
      <c r="J75">
        <v>42</v>
      </c>
    </row>
    <row r="76" spans="4:10" x14ac:dyDescent="0.25">
      <c r="D76">
        <f t="shared" si="1"/>
        <v>73</v>
      </c>
      <c r="E76" s="36">
        <v>85000</v>
      </c>
      <c r="F76">
        <v>36</v>
      </c>
      <c r="G76">
        <v>37.5</v>
      </c>
      <c r="H76">
        <v>39</v>
      </c>
      <c r="I76">
        <v>40.5</v>
      </c>
      <c r="J76">
        <v>42</v>
      </c>
    </row>
    <row r="77" spans="4:10" x14ac:dyDescent="0.25">
      <c r="D77">
        <f t="shared" si="1"/>
        <v>74</v>
      </c>
      <c r="E77" s="36">
        <v>86000</v>
      </c>
      <c r="F77">
        <v>36</v>
      </c>
      <c r="G77">
        <v>37.5</v>
      </c>
      <c r="H77">
        <v>39</v>
      </c>
      <c r="I77">
        <v>40.5</v>
      </c>
      <c r="J77">
        <v>42</v>
      </c>
    </row>
    <row r="78" spans="4:10" x14ac:dyDescent="0.25">
      <c r="D78">
        <f t="shared" si="1"/>
        <v>75</v>
      </c>
      <c r="E78" s="36">
        <v>87000</v>
      </c>
      <c r="F78">
        <v>36</v>
      </c>
      <c r="G78">
        <v>37.5</v>
      </c>
      <c r="H78">
        <v>39</v>
      </c>
      <c r="I78">
        <v>40.5</v>
      </c>
      <c r="J78">
        <v>42</v>
      </c>
    </row>
    <row r="79" spans="4:10" x14ac:dyDescent="0.25">
      <c r="D79">
        <f t="shared" si="1"/>
        <v>76</v>
      </c>
      <c r="E79" s="36">
        <v>88000</v>
      </c>
      <c r="F79">
        <v>36</v>
      </c>
      <c r="G79">
        <v>37.5</v>
      </c>
      <c r="H79">
        <v>39</v>
      </c>
      <c r="I79">
        <v>40.5</v>
      </c>
      <c r="J79">
        <v>42</v>
      </c>
    </row>
    <row r="80" spans="4:10" x14ac:dyDescent="0.25">
      <c r="D80">
        <f t="shared" si="1"/>
        <v>77</v>
      </c>
      <c r="E80" s="36">
        <v>89000</v>
      </c>
      <c r="F80">
        <v>36.5</v>
      </c>
      <c r="G80">
        <v>38</v>
      </c>
      <c r="H80">
        <v>39.5</v>
      </c>
      <c r="I80">
        <v>41</v>
      </c>
      <c r="J80">
        <v>42.5</v>
      </c>
    </row>
    <row r="81" spans="4:10" x14ac:dyDescent="0.25">
      <c r="D81">
        <f t="shared" si="1"/>
        <v>78</v>
      </c>
      <c r="E81" s="36">
        <v>90000</v>
      </c>
      <c r="F81">
        <v>36.5</v>
      </c>
      <c r="G81">
        <v>38</v>
      </c>
      <c r="H81">
        <v>39.5</v>
      </c>
      <c r="I81">
        <v>41</v>
      </c>
      <c r="J81">
        <v>42.5</v>
      </c>
    </row>
    <row r="82" spans="4:10" x14ac:dyDescent="0.25">
      <c r="D82">
        <f t="shared" si="1"/>
        <v>79</v>
      </c>
      <c r="E82" s="36">
        <v>91000</v>
      </c>
      <c r="F82">
        <v>36.5</v>
      </c>
      <c r="G82">
        <v>38</v>
      </c>
      <c r="H82">
        <v>39.5</v>
      </c>
      <c r="I82">
        <v>41</v>
      </c>
      <c r="J82">
        <v>42.5</v>
      </c>
    </row>
    <row r="83" spans="4:10" x14ac:dyDescent="0.25">
      <c r="D83">
        <f t="shared" si="1"/>
        <v>80</v>
      </c>
      <c r="E83" s="36">
        <v>92000</v>
      </c>
      <c r="F83">
        <v>36.5</v>
      </c>
      <c r="G83">
        <v>38</v>
      </c>
      <c r="H83">
        <v>39.5</v>
      </c>
      <c r="I83">
        <v>41</v>
      </c>
      <c r="J83">
        <v>42.5</v>
      </c>
    </row>
    <row r="84" spans="4:10" x14ac:dyDescent="0.25">
      <c r="D84">
        <f t="shared" si="1"/>
        <v>81</v>
      </c>
      <c r="E84" s="36">
        <v>93000</v>
      </c>
      <c r="F84">
        <v>36.5</v>
      </c>
      <c r="G84">
        <v>38</v>
      </c>
      <c r="H84">
        <v>39.5</v>
      </c>
      <c r="I84">
        <v>41</v>
      </c>
      <c r="J84">
        <v>42.5</v>
      </c>
    </row>
    <row r="85" spans="4:10" x14ac:dyDescent="0.25">
      <c r="D85">
        <f t="shared" si="1"/>
        <v>82</v>
      </c>
      <c r="E85" s="36">
        <v>94000</v>
      </c>
      <c r="F85">
        <v>36.5</v>
      </c>
      <c r="G85">
        <v>38</v>
      </c>
      <c r="H85">
        <v>39.5</v>
      </c>
      <c r="I85">
        <v>41</v>
      </c>
      <c r="J85">
        <v>42.5</v>
      </c>
    </row>
    <row r="86" spans="4:10" x14ac:dyDescent="0.25">
      <c r="D86">
        <f t="shared" si="1"/>
        <v>83</v>
      </c>
      <c r="E86" s="36">
        <v>95000</v>
      </c>
      <c r="F86">
        <v>36.5</v>
      </c>
      <c r="G86">
        <v>38</v>
      </c>
      <c r="H86">
        <v>39.5</v>
      </c>
      <c r="I86">
        <v>41</v>
      </c>
      <c r="J86">
        <v>42.5</v>
      </c>
    </row>
    <row r="87" spans="4:10" x14ac:dyDescent="0.25">
      <c r="D87">
        <f t="shared" si="1"/>
        <v>84</v>
      </c>
      <c r="E87" s="36">
        <v>96000</v>
      </c>
      <c r="F87">
        <v>36.5</v>
      </c>
      <c r="G87">
        <v>38</v>
      </c>
      <c r="H87">
        <v>39.5</v>
      </c>
      <c r="I87">
        <v>41</v>
      </c>
      <c r="J87">
        <v>42.5</v>
      </c>
    </row>
    <row r="88" spans="4:10" x14ac:dyDescent="0.25">
      <c r="D88">
        <f t="shared" si="1"/>
        <v>85</v>
      </c>
      <c r="E88" s="36">
        <v>97000</v>
      </c>
      <c r="F88">
        <v>36.5</v>
      </c>
      <c r="G88">
        <v>38</v>
      </c>
      <c r="H88">
        <v>39.5</v>
      </c>
      <c r="I88">
        <v>41</v>
      </c>
      <c r="J88">
        <v>42.5</v>
      </c>
    </row>
    <row r="89" spans="4:10" x14ac:dyDescent="0.25">
      <c r="D89">
        <f t="shared" si="1"/>
        <v>86</v>
      </c>
      <c r="E89" s="36">
        <v>98000</v>
      </c>
      <c r="F89">
        <v>36.5</v>
      </c>
      <c r="G89">
        <v>38</v>
      </c>
      <c r="H89">
        <v>39.5</v>
      </c>
      <c r="I89">
        <v>41</v>
      </c>
      <c r="J89">
        <v>42.5</v>
      </c>
    </row>
    <row r="90" spans="4:10" x14ac:dyDescent="0.25">
      <c r="D90">
        <f t="shared" si="1"/>
        <v>87</v>
      </c>
      <c r="E90" s="36">
        <v>99000</v>
      </c>
      <c r="F90">
        <v>36.5</v>
      </c>
      <c r="G90">
        <v>38</v>
      </c>
      <c r="H90">
        <v>39.5</v>
      </c>
      <c r="I90">
        <v>41</v>
      </c>
      <c r="J90">
        <v>42.5</v>
      </c>
    </row>
    <row r="91" spans="4:10" x14ac:dyDescent="0.25">
      <c r="D91">
        <f t="shared" si="1"/>
        <v>88</v>
      </c>
      <c r="E91" s="36">
        <v>100000</v>
      </c>
      <c r="F91">
        <v>36.5</v>
      </c>
      <c r="G91">
        <v>38</v>
      </c>
      <c r="H91">
        <v>39.5</v>
      </c>
      <c r="I91">
        <v>41</v>
      </c>
      <c r="J91">
        <v>42.5</v>
      </c>
    </row>
    <row r="92" spans="4:10" x14ac:dyDescent="0.25">
      <c r="D92">
        <f t="shared" si="1"/>
        <v>89</v>
      </c>
      <c r="E92" s="36">
        <v>101000</v>
      </c>
      <c r="F92">
        <v>36.5</v>
      </c>
      <c r="G92">
        <v>38</v>
      </c>
      <c r="H92">
        <v>39.5</v>
      </c>
      <c r="I92">
        <v>41</v>
      </c>
      <c r="J92">
        <v>42.5</v>
      </c>
    </row>
    <row r="93" spans="4:10" x14ac:dyDescent="0.25">
      <c r="D93">
        <f t="shared" si="1"/>
        <v>90</v>
      </c>
      <c r="E93" s="36">
        <v>102000</v>
      </c>
      <c r="F93">
        <v>36.5</v>
      </c>
      <c r="G93">
        <v>38</v>
      </c>
      <c r="H93">
        <v>39.5</v>
      </c>
      <c r="I93">
        <v>41</v>
      </c>
      <c r="J93">
        <v>42.5</v>
      </c>
    </row>
    <row r="94" spans="4:10" x14ac:dyDescent="0.25">
      <c r="D94">
        <f t="shared" si="1"/>
        <v>91</v>
      </c>
      <c r="E94" s="36">
        <v>103000</v>
      </c>
      <c r="F94">
        <v>36.5</v>
      </c>
      <c r="G94">
        <v>38</v>
      </c>
      <c r="H94">
        <v>39.5</v>
      </c>
      <c r="I94">
        <v>41</v>
      </c>
      <c r="J94">
        <v>42.5</v>
      </c>
    </row>
    <row r="95" spans="4:10" x14ac:dyDescent="0.25">
      <c r="D95">
        <f t="shared" si="1"/>
        <v>92</v>
      </c>
      <c r="E95" s="36">
        <v>104000</v>
      </c>
      <c r="F95">
        <v>36.5</v>
      </c>
      <c r="G95">
        <v>38</v>
      </c>
      <c r="H95">
        <v>39.5</v>
      </c>
      <c r="I95">
        <v>41</v>
      </c>
      <c r="J95">
        <v>42.5</v>
      </c>
    </row>
    <row r="96" spans="4:10" x14ac:dyDescent="0.25">
      <c r="D96">
        <f t="shared" si="1"/>
        <v>93</v>
      </c>
      <c r="E96" s="36">
        <v>105000</v>
      </c>
      <c r="F96">
        <v>36.5</v>
      </c>
      <c r="G96">
        <v>38</v>
      </c>
      <c r="H96">
        <v>39.5</v>
      </c>
      <c r="I96">
        <v>41</v>
      </c>
      <c r="J96">
        <v>42.5</v>
      </c>
    </row>
    <row r="97" spans="4:10" x14ac:dyDescent="0.25">
      <c r="D97">
        <f t="shared" si="1"/>
        <v>94</v>
      </c>
      <c r="E97" s="36">
        <v>106000</v>
      </c>
      <c r="F97">
        <v>36.5</v>
      </c>
      <c r="G97">
        <v>38</v>
      </c>
      <c r="H97">
        <v>39.5</v>
      </c>
      <c r="I97">
        <v>41</v>
      </c>
      <c r="J97">
        <v>42.5</v>
      </c>
    </row>
    <row r="98" spans="4:10" x14ac:dyDescent="0.25">
      <c r="D98">
        <f t="shared" si="1"/>
        <v>95</v>
      </c>
      <c r="E98" s="36">
        <v>107000</v>
      </c>
      <c r="F98">
        <v>36.5</v>
      </c>
      <c r="G98">
        <v>38</v>
      </c>
      <c r="H98">
        <v>39.5</v>
      </c>
      <c r="I98">
        <v>41</v>
      </c>
      <c r="J98">
        <v>42.5</v>
      </c>
    </row>
    <row r="99" spans="4:10" x14ac:dyDescent="0.25">
      <c r="D99">
        <f t="shared" si="1"/>
        <v>96</v>
      </c>
      <c r="E99" s="36">
        <v>108000</v>
      </c>
      <c r="F99">
        <v>36.5</v>
      </c>
      <c r="G99">
        <v>38</v>
      </c>
      <c r="H99">
        <v>39.5</v>
      </c>
      <c r="I99">
        <v>41</v>
      </c>
      <c r="J99">
        <v>42.5</v>
      </c>
    </row>
    <row r="100" spans="4:10" x14ac:dyDescent="0.25">
      <c r="D100">
        <f t="shared" si="1"/>
        <v>97</v>
      </c>
      <c r="E100" s="36">
        <v>109000</v>
      </c>
      <c r="F100">
        <v>36.5</v>
      </c>
      <c r="G100">
        <v>38</v>
      </c>
      <c r="H100">
        <v>39.5</v>
      </c>
      <c r="I100">
        <v>41</v>
      </c>
      <c r="J100">
        <v>42.5</v>
      </c>
    </row>
    <row r="101" spans="4:10" x14ac:dyDescent="0.25">
      <c r="D101">
        <f t="shared" si="1"/>
        <v>98</v>
      </c>
      <c r="E101" s="36">
        <v>110000</v>
      </c>
      <c r="F101">
        <v>36.5</v>
      </c>
      <c r="G101">
        <v>38</v>
      </c>
      <c r="H101">
        <v>39.5</v>
      </c>
      <c r="I101">
        <v>41</v>
      </c>
      <c r="J101">
        <v>42.5</v>
      </c>
    </row>
  </sheetData>
  <pageMargins left="0.7" right="0.7" top="0.75" bottom="0.75" header="0.3" footer="0.3"/>
  <pageSetup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D1:J99"/>
  <sheetViews>
    <sheetView workbookViewId="0"/>
  </sheetViews>
  <sheetFormatPr defaultRowHeight="15" x14ac:dyDescent="0.25"/>
  <cols>
    <col min="5" max="10" width="12.7109375" style="26" customWidth="1"/>
  </cols>
  <sheetData>
    <row r="1" spans="4:10" x14ac:dyDescent="0.25">
      <c r="F1" s="16" t="s">
        <v>52</v>
      </c>
      <c r="G1" s="16" t="s">
        <v>52</v>
      </c>
      <c r="H1" s="16" t="s">
        <v>52</v>
      </c>
      <c r="I1" s="16" t="s">
        <v>52</v>
      </c>
      <c r="J1" s="16" t="s">
        <v>52</v>
      </c>
    </row>
    <row r="2" spans="4:10" x14ac:dyDescent="0.25">
      <c r="F2" s="16">
        <v>0</v>
      </c>
      <c r="G2" s="16">
        <v>5.0010000000000003</v>
      </c>
      <c r="H2" s="16">
        <v>5.5010000000000003</v>
      </c>
      <c r="I2" s="16">
        <v>6.0010000000000003</v>
      </c>
      <c r="J2" s="16">
        <v>6.5010000000000003</v>
      </c>
    </row>
    <row r="3" spans="4:10" s="25" customFormat="1" x14ac:dyDescent="0.25">
      <c r="E3" s="24" t="s">
        <v>59</v>
      </c>
      <c r="F3" s="24">
        <v>2</v>
      </c>
      <c r="G3" s="24">
        <v>3</v>
      </c>
      <c r="H3" s="24">
        <v>4</v>
      </c>
      <c r="I3" s="24">
        <v>5</v>
      </c>
      <c r="J3" s="24">
        <v>6</v>
      </c>
    </row>
    <row r="4" spans="4:10" s="25" customFormat="1" x14ac:dyDescent="0.25">
      <c r="D4" s="25">
        <v>1</v>
      </c>
      <c r="E4">
        <v>0</v>
      </c>
      <c r="F4">
        <v>21.5</v>
      </c>
      <c r="G4">
        <v>21.5</v>
      </c>
      <c r="H4">
        <v>21.5</v>
      </c>
      <c r="I4">
        <v>21.5</v>
      </c>
      <c r="J4">
        <v>21.5</v>
      </c>
    </row>
    <row r="5" spans="4:10" x14ac:dyDescent="0.25">
      <c r="D5">
        <f>D4+1</f>
        <v>2</v>
      </c>
      <c r="E5" s="36">
        <v>20000</v>
      </c>
      <c r="F5">
        <v>21.5</v>
      </c>
      <c r="G5">
        <v>21.5</v>
      </c>
      <c r="H5">
        <v>21.5</v>
      </c>
      <c r="I5">
        <v>21.5</v>
      </c>
      <c r="J5">
        <v>21.5</v>
      </c>
    </row>
    <row r="6" spans="4:10" x14ac:dyDescent="0.25">
      <c r="D6">
        <f t="shared" ref="D6:D69" si="0">D5+1</f>
        <v>3</v>
      </c>
      <c r="E6" s="36">
        <v>20500</v>
      </c>
      <c r="F6">
        <v>22.5</v>
      </c>
      <c r="G6">
        <v>22.5</v>
      </c>
      <c r="H6">
        <v>22.5</v>
      </c>
      <c r="I6">
        <v>22.5</v>
      </c>
      <c r="J6">
        <v>22.5</v>
      </c>
    </row>
    <row r="7" spans="4:10" x14ac:dyDescent="0.25">
      <c r="D7">
        <f t="shared" si="0"/>
        <v>4</v>
      </c>
      <c r="E7" s="36">
        <v>21000</v>
      </c>
      <c r="F7">
        <v>24</v>
      </c>
      <c r="G7">
        <v>24</v>
      </c>
      <c r="H7">
        <v>24</v>
      </c>
      <c r="I7">
        <v>24</v>
      </c>
      <c r="J7">
        <v>24</v>
      </c>
    </row>
    <row r="8" spans="4:10" x14ac:dyDescent="0.25">
      <c r="D8">
        <f t="shared" si="0"/>
        <v>5</v>
      </c>
      <c r="E8" s="36">
        <v>21500</v>
      </c>
      <c r="F8">
        <v>25</v>
      </c>
      <c r="G8">
        <v>25</v>
      </c>
      <c r="H8">
        <v>25</v>
      </c>
      <c r="I8">
        <v>25</v>
      </c>
      <c r="J8">
        <v>25</v>
      </c>
    </row>
    <row r="9" spans="4:10" x14ac:dyDescent="0.25">
      <c r="D9">
        <f t="shared" si="0"/>
        <v>6</v>
      </c>
      <c r="E9" s="36">
        <v>22000</v>
      </c>
      <c r="F9">
        <v>25.5</v>
      </c>
      <c r="G9">
        <v>25.5</v>
      </c>
      <c r="H9">
        <v>25.5</v>
      </c>
      <c r="I9">
        <v>25.5</v>
      </c>
      <c r="J9">
        <v>25.5</v>
      </c>
    </row>
    <row r="10" spans="4:10" x14ac:dyDescent="0.25">
      <c r="D10">
        <f t="shared" si="0"/>
        <v>7</v>
      </c>
      <c r="E10" s="36">
        <v>22500</v>
      </c>
      <c r="F10">
        <v>26</v>
      </c>
      <c r="G10">
        <v>26.5</v>
      </c>
      <c r="H10">
        <v>27</v>
      </c>
      <c r="I10">
        <v>27.500000000000004</v>
      </c>
      <c r="J10">
        <v>28.000000000000004</v>
      </c>
    </row>
    <row r="11" spans="4:10" x14ac:dyDescent="0.25">
      <c r="D11">
        <f t="shared" si="0"/>
        <v>8</v>
      </c>
      <c r="E11" s="36">
        <v>23000</v>
      </c>
      <c r="F11">
        <v>26.5</v>
      </c>
      <c r="G11">
        <v>27</v>
      </c>
      <c r="H11">
        <v>27.500000000000004</v>
      </c>
      <c r="I11">
        <v>28.000000000000004</v>
      </c>
      <c r="J11">
        <v>28.499999999999996</v>
      </c>
    </row>
    <row r="12" spans="4:10" x14ac:dyDescent="0.25">
      <c r="D12">
        <f t="shared" si="0"/>
        <v>9</v>
      </c>
      <c r="E12" s="36">
        <v>23500</v>
      </c>
      <c r="F12">
        <v>27</v>
      </c>
      <c r="G12">
        <v>27.500000000000004</v>
      </c>
      <c r="H12">
        <v>28.000000000000004</v>
      </c>
      <c r="I12">
        <v>28.499999999999996</v>
      </c>
      <c r="J12">
        <v>28.999999999999996</v>
      </c>
    </row>
    <row r="13" spans="4:10" x14ac:dyDescent="0.25">
      <c r="D13">
        <f t="shared" si="0"/>
        <v>10</v>
      </c>
      <c r="E13" s="36">
        <v>24000</v>
      </c>
      <c r="F13">
        <v>27.500000000000004</v>
      </c>
      <c r="G13">
        <v>28.000000000000004</v>
      </c>
      <c r="H13">
        <v>28.499999999999996</v>
      </c>
      <c r="I13">
        <v>28.999999999999996</v>
      </c>
      <c r="J13">
        <v>29.5</v>
      </c>
    </row>
    <row r="14" spans="4:10" x14ac:dyDescent="0.25">
      <c r="D14">
        <f t="shared" si="0"/>
        <v>11</v>
      </c>
      <c r="E14" s="36">
        <v>25000</v>
      </c>
      <c r="F14">
        <v>28.499999999999996</v>
      </c>
      <c r="G14">
        <v>28.999999999999996</v>
      </c>
      <c r="H14">
        <v>29.5</v>
      </c>
      <c r="I14">
        <v>30</v>
      </c>
      <c r="J14">
        <v>30.5</v>
      </c>
    </row>
    <row r="15" spans="4:10" x14ac:dyDescent="0.25">
      <c r="D15">
        <f t="shared" si="0"/>
        <v>12</v>
      </c>
      <c r="E15" s="36">
        <v>26000</v>
      </c>
      <c r="F15">
        <v>28.499999999999996</v>
      </c>
      <c r="G15">
        <v>28.999999999999996</v>
      </c>
      <c r="H15">
        <v>29.5</v>
      </c>
      <c r="I15">
        <v>30</v>
      </c>
      <c r="J15">
        <v>30.5</v>
      </c>
    </row>
    <row r="16" spans="4:10" x14ac:dyDescent="0.25">
      <c r="D16">
        <f t="shared" si="0"/>
        <v>13</v>
      </c>
      <c r="E16" s="36">
        <v>27000</v>
      </c>
      <c r="F16">
        <v>28.999999999999996</v>
      </c>
      <c r="G16">
        <v>29.5</v>
      </c>
      <c r="H16">
        <v>30</v>
      </c>
      <c r="I16">
        <v>30.5</v>
      </c>
      <c r="J16">
        <v>31</v>
      </c>
    </row>
    <row r="17" spans="4:10" x14ac:dyDescent="0.25">
      <c r="D17">
        <f t="shared" si="0"/>
        <v>14</v>
      </c>
      <c r="E17" s="36">
        <v>28000</v>
      </c>
      <c r="F17">
        <v>29.5</v>
      </c>
      <c r="G17">
        <v>30</v>
      </c>
      <c r="H17">
        <v>30.5</v>
      </c>
      <c r="I17">
        <v>31</v>
      </c>
      <c r="J17">
        <v>31.5</v>
      </c>
    </row>
    <row r="18" spans="4:10" x14ac:dyDescent="0.25">
      <c r="D18">
        <f t="shared" si="0"/>
        <v>15</v>
      </c>
      <c r="E18" s="36">
        <v>29000</v>
      </c>
      <c r="F18">
        <v>29.5</v>
      </c>
      <c r="G18">
        <v>30</v>
      </c>
      <c r="H18">
        <v>30.5</v>
      </c>
      <c r="I18">
        <v>31</v>
      </c>
      <c r="J18">
        <v>31.5</v>
      </c>
    </row>
    <row r="19" spans="4:10" x14ac:dyDescent="0.25">
      <c r="D19">
        <f t="shared" si="0"/>
        <v>16</v>
      </c>
      <c r="E19" s="36">
        <v>30000</v>
      </c>
      <c r="F19">
        <v>30</v>
      </c>
      <c r="G19">
        <v>30.5</v>
      </c>
      <c r="H19">
        <v>31</v>
      </c>
      <c r="I19">
        <v>31.5</v>
      </c>
      <c r="J19">
        <v>32</v>
      </c>
    </row>
    <row r="20" spans="4:10" x14ac:dyDescent="0.25">
      <c r="D20">
        <f t="shared" si="0"/>
        <v>17</v>
      </c>
      <c r="E20" s="36">
        <v>31000</v>
      </c>
      <c r="F20">
        <v>30.5</v>
      </c>
      <c r="G20">
        <v>31</v>
      </c>
      <c r="H20">
        <v>31.5</v>
      </c>
      <c r="I20">
        <v>32</v>
      </c>
      <c r="J20">
        <v>32.5</v>
      </c>
    </row>
    <row r="21" spans="4:10" x14ac:dyDescent="0.25">
      <c r="D21">
        <f t="shared" si="0"/>
        <v>18</v>
      </c>
      <c r="E21" s="36">
        <v>32000</v>
      </c>
      <c r="F21">
        <v>31</v>
      </c>
      <c r="G21">
        <v>31.5</v>
      </c>
      <c r="H21">
        <v>32</v>
      </c>
      <c r="I21">
        <v>32.5</v>
      </c>
      <c r="J21">
        <v>33</v>
      </c>
    </row>
    <row r="22" spans="4:10" x14ac:dyDescent="0.25">
      <c r="D22">
        <f t="shared" si="0"/>
        <v>19</v>
      </c>
      <c r="E22" s="36">
        <v>33000</v>
      </c>
      <c r="F22">
        <v>31.5</v>
      </c>
      <c r="G22">
        <v>32</v>
      </c>
      <c r="H22">
        <v>32.5</v>
      </c>
      <c r="I22">
        <v>33</v>
      </c>
      <c r="J22">
        <v>33.5</v>
      </c>
    </row>
    <row r="23" spans="4:10" x14ac:dyDescent="0.25">
      <c r="D23">
        <f t="shared" si="0"/>
        <v>20</v>
      </c>
      <c r="E23" s="36">
        <v>34000</v>
      </c>
      <c r="F23">
        <v>32</v>
      </c>
      <c r="G23">
        <v>32.5</v>
      </c>
      <c r="H23">
        <v>33</v>
      </c>
      <c r="I23">
        <v>33.5</v>
      </c>
      <c r="J23">
        <v>34</v>
      </c>
    </row>
    <row r="24" spans="4:10" x14ac:dyDescent="0.25">
      <c r="D24">
        <f t="shared" si="0"/>
        <v>21</v>
      </c>
      <c r="E24" s="36">
        <v>35000</v>
      </c>
      <c r="F24">
        <v>32.5</v>
      </c>
      <c r="G24">
        <v>33</v>
      </c>
      <c r="H24">
        <v>33.5</v>
      </c>
      <c r="I24">
        <v>34</v>
      </c>
      <c r="J24">
        <v>34.5</v>
      </c>
    </row>
    <row r="25" spans="4:10" x14ac:dyDescent="0.25">
      <c r="D25">
        <f t="shared" si="0"/>
        <v>22</v>
      </c>
      <c r="E25" s="36">
        <v>36000</v>
      </c>
      <c r="F25">
        <v>33</v>
      </c>
      <c r="G25">
        <v>33.5</v>
      </c>
      <c r="H25">
        <v>34</v>
      </c>
      <c r="I25">
        <v>34.5</v>
      </c>
      <c r="J25">
        <v>35</v>
      </c>
    </row>
    <row r="26" spans="4:10" x14ac:dyDescent="0.25">
      <c r="D26">
        <f t="shared" si="0"/>
        <v>23</v>
      </c>
      <c r="E26" s="36">
        <v>37000</v>
      </c>
      <c r="F26">
        <v>33</v>
      </c>
      <c r="G26">
        <v>33.5</v>
      </c>
      <c r="H26">
        <v>34</v>
      </c>
      <c r="I26">
        <v>34.5</v>
      </c>
      <c r="J26">
        <v>35</v>
      </c>
    </row>
    <row r="27" spans="4:10" x14ac:dyDescent="0.25">
      <c r="D27">
        <f t="shared" si="0"/>
        <v>24</v>
      </c>
      <c r="E27" s="36">
        <v>38000</v>
      </c>
      <c r="F27">
        <v>33.5</v>
      </c>
      <c r="G27">
        <v>34</v>
      </c>
      <c r="H27">
        <v>34.5</v>
      </c>
      <c r="I27">
        <v>35</v>
      </c>
      <c r="J27">
        <v>35.5</v>
      </c>
    </row>
    <row r="28" spans="4:10" x14ac:dyDescent="0.25">
      <c r="D28">
        <f t="shared" si="0"/>
        <v>25</v>
      </c>
      <c r="E28" s="36">
        <v>39000</v>
      </c>
      <c r="F28">
        <v>33.5</v>
      </c>
      <c r="G28">
        <v>34</v>
      </c>
      <c r="H28">
        <v>34.5</v>
      </c>
      <c r="I28">
        <v>35</v>
      </c>
      <c r="J28">
        <v>35.5</v>
      </c>
    </row>
    <row r="29" spans="4:10" x14ac:dyDescent="0.25">
      <c r="D29">
        <f t="shared" si="0"/>
        <v>26</v>
      </c>
      <c r="E29" s="36">
        <v>40000</v>
      </c>
      <c r="F29">
        <v>34</v>
      </c>
      <c r="G29">
        <v>34.5</v>
      </c>
      <c r="H29">
        <v>35</v>
      </c>
      <c r="I29">
        <v>35.5</v>
      </c>
      <c r="J29">
        <v>36</v>
      </c>
    </row>
    <row r="30" spans="4:10" x14ac:dyDescent="0.25">
      <c r="D30">
        <f t="shared" si="0"/>
        <v>27</v>
      </c>
      <c r="E30" s="36">
        <v>41000</v>
      </c>
      <c r="F30">
        <v>34</v>
      </c>
      <c r="G30">
        <v>35</v>
      </c>
      <c r="H30">
        <v>36</v>
      </c>
      <c r="I30">
        <v>37</v>
      </c>
      <c r="J30">
        <v>38</v>
      </c>
    </row>
    <row r="31" spans="4:10" x14ac:dyDescent="0.25">
      <c r="D31">
        <f t="shared" si="0"/>
        <v>28</v>
      </c>
      <c r="E31" s="36">
        <v>42000</v>
      </c>
      <c r="F31">
        <v>34.5</v>
      </c>
      <c r="G31">
        <v>35.5</v>
      </c>
      <c r="H31">
        <v>36.5</v>
      </c>
      <c r="I31">
        <v>37.5</v>
      </c>
      <c r="J31">
        <v>38.5</v>
      </c>
    </row>
    <row r="32" spans="4:10" x14ac:dyDescent="0.25">
      <c r="D32">
        <f t="shared" si="0"/>
        <v>29</v>
      </c>
      <c r="E32" s="36">
        <v>43000</v>
      </c>
      <c r="F32">
        <v>34.5</v>
      </c>
      <c r="G32">
        <v>35.5</v>
      </c>
      <c r="H32">
        <v>36.5</v>
      </c>
      <c r="I32">
        <v>37.5</v>
      </c>
      <c r="J32">
        <v>38.5</v>
      </c>
    </row>
    <row r="33" spans="4:10" x14ac:dyDescent="0.25">
      <c r="D33">
        <f t="shared" si="0"/>
        <v>30</v>
      </c>
      <c r="E33" s="36">
        <v>44000</v>
      </c>
      <c r="F33">
        <v>35</v>
      </c>
      <c r="G33">
        <v>36</v>
      </c>
      <c r="H33">
        <v>37</v>
      </c>
      <c r="I33">
        <v>38</v>
      </c>
      <c r="J33">
        <v>39</v>
      </c>
    </row>
    <row r="34" spans="4:10" x14ac:dyDescent="0.25">
      <c r="D34">
        <f t="shared" si="0"/>
        <v>31</v>
      </c>
      <c r="E34" s="36">
        <v>45000</v>
      </c>
      <c r="F34">
        <v>36</v>
      </c>
      <c r="G34">
        <v>37</v>
      </c>
      <c r="H34">
        <v>38</v>
      </c>
      <c r="I34">
        <v>39</v>
      </c>
      <c r="J34">
        <v>40</v>
      </c>
    </row>
    <row r="35" spans="4:10" x14ac:dyDescent="0.25">
      <c r="D35">
        <f t="shared" si="0"/>
        <v>32</v>
      </c>
      <c r="E35" s="36">
        <v>46000</v>
      </c>
      <c r="F35">
        <v>36.5</v>
      </c>
      <c r="G35">
        <v>37.5</v>
      </c>
      <c r="H35">
        <v>38.5</v>
      </c>
      <c r="I35">
        <v>39.5</v>
      </c>
      <c r="J35">
        <v>40.5</v>
      </c>
    </row>
    <row r="36" spans="4:10" x14ac:dyDescent="0.25">
      <c r="D36">
        <f t="shared" si="0"/>
        <v>33</v>
      </c>
      <c r="E36" s="36">
        <v>47000</v>
      </c>
      <c r="F36">
        <v>37</v>
      </c>
      <c r="G36">
        <v>38</v>
      </c>
      <c r="H36">
        <v>39</v>
      </c>
      <c r="I36">
        <v>40</v>
      </c>
      <c r="J36">
        <v>41</v>
      </c>
    </row>
    <row r="37" spans="4:10" x14ac:dyDescent="0.25">
      <c r="D37">
        <f t="shared" si="0"/>
        <v>34</v>
      </c>
      <c r="E37" s="36">
        <v>48000</v>
      </c>
      <c r="F37">
        <v>37.5</v>
      </c>
      <c r="G37">
        <v>38.5</v>
      </c>
      <c r="H37">
        <v>39.5</v>
      </c>
      <c r="I37">
        <v>40.5</v>
      </c>
      <c r="J37">
        <v>41.5</v>
      </c>
    </row>
    <row r="38" spans="4:10" x14ac:dyDescent="0.25">
      <c r="D38">
        <f t="shared" si="0"/>
        <v>35</v>
      </c>
      <c r="E38" s="36">
        <v>49000</v>
      </c>
      <c r="F38">
        <v>38</v>
      </c>
      <c r="G38">
        <v>39</v>
      </c>
      <c r="H38">
        <v>40</v>
      </c>
      <c r="I38">
        <v>41</v>
      </c>
      <c r="J38">
        <v>42</v>
      </c>
    </row>
    <row r="39" spans="4:10" x14ac:dyDescent="0.25">
      <c r="D39">
        <f t="shared" si="0"/>
        <v>36</v>
      </c>
      <c r="E39" s="36">
        <v>50000</v>
      </c>
      <c r="F39">
        <v>38.5</v>
      </c>
      <c r="G39">
        <v>39.5</v>
      </c>
      <c r="H39">
        <v>40.5</v>
      </c>
      <c r="I39">
        <v>41.5</v>
      </c>
      <c r="J39">
        <v>42.5</v>
      </c>
    </row>
    <row r="40" spans="4:10" x14ac:dyDescent="0.25">
      <c r="D40">
        <f t="shared" si="0"/>
        <v>37</v>
      </c>
      <c r="E40" s="36">
        <v>51000</v>
      </c>
      <c r="F40">
        <v>39</v>
      </c>
      <c r="G40">
        <v>40</v>
      </c>
      <c r="H40">
        <v>41</v>
      </c>
      <c r="I40">
        <v>42</v>
      </c>
      <c r="J40">
        <v>43</v>
      </c>
    </row>
    <row r="41" spans="4:10" x14ac:dyDescent="0.25">
      <c r="D41">
        <f t="shared" si="0"/>
        <v>38</v>
      </c>
      <c r="E41" s="36">
        <v>52000</v>
      </c>
      <c r="F41">
        <v>39</v>
      </c>
      <c r="G41">
        <v>40</v>
      </c>
      <c r="H41">
        <v>41</v>
      </c>
      <c r="I41">
        <v>42</v>
      </c>
      <c r="J41">
        <v>43</v>
      </c>
    </row>
    <row r="42" spans="4:10" x14ac:dyDescent="0.25">
      <c r="D42">
        <f t="shared" si="0"/>
        <v>39</v>
      </c>
      <c r="E42" s="36">
        <v>53000</v>
      </c>
      <c r="F42">
        <v>39.5</v>
      </c>
      <c r="G42">
        <v>40.5</v>
      </c>
      <c r="H42">
        <v>41.5</v>
      </c>
      <c r="I42">
        <v>42.5</v>
      </c>
      <c r="J42">
        <v>43.5</v>
      </c>
    </row>
    <row r="43" spans="4:10" x14ac:dyDescent="0.25">
      <c r="D43">
        <f t="shared" si="0"/>
        <v>40</v>
      </c>
      <c r="E43" s="36">
        <v>54000</v>
      </c>
      <c r="F43">
        <v>40</v>
      </c>
      <c r="G43">
        <v>41</v>
      </c>
      <c r="H43">
        <v>42</v>
      </c>
      <c r="I43">
        <v>43</v>
      </c>
      <c r="J43">
        <v>44</v>
      </c>
    </row>
    <row r="44" spans="4:10" x14ac:dyDescent="0.25">
      <c r="D44">
        <f t="shared" si="0"/>
        <v>41</v>
      </c>
      <c r="E44" s="36">
        <v>55000</v>
      </c>
      <c r="F44">
        <v>40</v>
      </c>
      <c r="G44">
        <v>41</v>
      </c>
      <c r="H44">
        <v>42</v>
      </c>
      <c r="I44">
        <v>43</v>
      </c>
      <c r="J44">
        <v>44</v>
      </c>
    </row>
    <row r="45" spans="4:10" x14ac:dyDescent="0.25">
      <c r="D45">
        <f t="shared" si="0"/>
        <v>42</v>
      </c>
      <c r="E45" s="36">
        <v>56000</v>
      </c>
      <c r="F45">
        <v>40.5</v>
      </c>
      <c r="G45">
        <v>41.5</v>
      </c>
      <c r="H45">
        <v>42.5</v>
      </c>
      <c r="I45">
        <v>43.5</v>
      </c>
      <c r="J45">
        <v>44.5</v>
      </c>
    </row>
    <row r="46" spans="4:10" x14ac:dyDescent="0.25">
      <c r="D46">
        <f t="shared" si="0"/>
        <v>43</v>
      </c>
      <c r="E46" s="36">
        <v>57000</v>
      </c>
      <c r="F46">
        <v>41</v>
      </c>
      <c r="G46">
        <v>42</v>
      </c>
      <c r="H46">
        <v>43</v>
      </c>
      <c r="I46">
        <v>44</v>
      </c>
      <c r="J46">
        <v>45</v>
      </c>
    </row>
    <row r="47" spans="4:10" x14ac:dyDescent="0.25">
      <c r="D47">
        <f t="shared" si="0"/>
        <v>44</v>
      </c>
      <c r="E47" s="36">
        <v>58000</v>
      </c>
      <c r="F47">
        <v>41</v>
      </c>
      <c r="G47">
        <v>42</v>
      </c>
      <c r="H47">
        <v>43</v>
      </c>
      <c r="I47">
        <v>44</v>
      </c>
      <c r="J47">
        <v>45</v>
      </c>
    </row>
    <row r="48" spans="4:10" x14ac:dyDescent="0.25">
      <c r="D48">
        <f t="shared" si="0"/>
        <v>45</v>
      </c>
      <c r="E48" s="36">
        <v>59000</v>
      </c>
      <c r="F48">
        <v>41.5</v>
      </c>
      <c r="G48">
        <v>42.5</v>
      </c>
      <c r="H48">
        <v>43.5</v>
      </c>
      <c r="I48">
        <v>44.5</v>
      </c>
      <c r="J48">
        <v>45.5</v>
      </c>
    </row>
    <row r="49" spans="4:10" x14ac:dyDescent="0.25">
      <c r="D49">
        <f t="shared" si="0"/>
        <v>46</v>
      </c>
      <c r="E49" s="36">
        <v>60000</v>
      </c>
      <c r="F49">
        <v>41.5</v>
      </c>
      <c r="G49">
        <v>42.5</v>
      </c>
      <c r="H49">
        <v>43.5</v>
      </c>
      <c r="I49">
        <v>44.5</v>
      </c>
      <c r="J49">
        <v>45.5</v>
      </c>
    </row>
    <row r="50" spans="4:10" x14ac:dyDescent="0.25">
      <c r="D50">
        <f t="shared" si="0"/>
        <v>47</v>
      </c>
      <c r="E50" s="36">
        <v>61000</v>
      </c>
      <c r="F50">
        <v>41.5</v>
      </c>
      <c r="G50">
        <v>42.5</v>
      </c>
      <c r="H50">
        <v>43.5</v>
      </c>
      <c r="I50">
        <v>44.5</v>
      </c>
      <c r="J50">
        <v>45.5</v>
      </c>
    </row>
    <row r="51" spans="4:10" x14ac:dyDescent="0.25">
      <c r="D51">
        <f t="shared" si="0"/>
        <v>48</v>
      </c>
      <c r="E51" s="36">
        <v>62000</v>
      </c>
      <c r="F51">
        <v>41.5</v>
      </c>
      <c r="G51">
        <v>42.5</v>
      </c>
      <c r="H51">
        <v>43.5</v>
      </c>
      <c r="I51">
        <v>44.5</v>
      </c>
      <c r="J51">
        <v>45.5</v>
      </c>
    </row>
    <row r="52" spans="4:10" x14ac:dyDescent="0.25">
      <c r="D52">
        <f t="shared" si="0"/>
        <v>49</v>
      </c>
      <c r="E52" s="36">
        <v>63000</v>
      </c>
      <c r="F52">
        <v>41.5</v>
      </c>
      <c r="G52">
        <v>42.5</v>
      </c>
      <c r="H52">
        <v>43.5</v>
      </c>
      <c r="I52">
        <v>44.5</v>
      </c>
      <c r="J52">
        <v>45.5</v>
      </c>
    </row>
    <row r="53" spans="4:10" x14ac:dyDescent="0.25">
      <c r="D53">
        <f t="shared" si="0"/>
        <v>50</v>
      </c>
      <c r="E53" s="36">
        <v>64000</v>
      </c>
      <c r="F53">
        <v>41.5</v>
      </c>
      <c r="G53">
        <v>42.5</v>
      </c>
      <c r="H53">
        <v>43.5</v>
      </c>
      <c r="I53">
        <v>44.5</v>
      </c>
      <c r="J53">
        <v>45.5</v>
      </c>
    </row>
    <row r="54" spans="4:10" x14ac:dyDescent="0.25">
      <c r="D54">
        <f t="shared" si="0"/>
        <v>51</v>
      </c>
      <c r="E54" s="36">
        <v>65000</v>
      </c>
      <c r="F54">
        <v>41.5</v>
      </c>
      <c r="G54">
        <v>43</v>
      </c>
      <c r="H54">
        <v>44.5</v>
      </c>
      <c r="I54">
        <v>46</v>
      </c>
      <c r="J54">
        <v>47.5</v>
      </c>
    </row>
    <row r="55" spans="4:10" x14ac:dyDescent="0.25">
      <c r="D55">
        <f t="shared" si="0"/>
        <v>52</v>
      </c>
      <c r="E55" s="36">
        <v>66000</v>
      </c>
      <c r="F55">
        <v>41.5</v>
      </c>
      <c r="G55">
        <v>43</v>
      </c>
      <c r="H55">
        <v>44.5</v>
      </c>
      <c r="I55">
        <v>46</v>
      </c>
      <c r="J55">
        <v>47.5</v>
      </c>
    </row>
    <row r="56" spans="4:10" x14ac:dyDescent="0.25">
      <c r="D56">
        <f t="shared" si="0"/>
        <v>53</v>
      </c>
      <c r="E56" s="36">
        <v>67000</v>
      </c>
      <c r="F56">
        <v>41.5</v>
      </c>
      <c r="G56">
        <v>43</v>
      </c>
      <c r="H56">
        <v>44.5</v>
      </c>
      <c r="I56">
        <v>46</v>
      </c>
      <c r="J56">
        <v>47.5</v>
      </c>
    </row>
    <row r="57" spans="4:10" x14ac:dyDescent="0.25">
      <c r="D57">
        <f t="shared" si="0"/>
        <v>54</v>
      </c>
      <c r="E57" s="36">
        <v>68000</v>
      </c>
      <c r="F57">
        <v>41.5</v>
      </c>
      <c r="G57">
        <v>43</v>
      </c>
      <c r="H57">
        <v>44.5</v>
      </c>
      <c r="I57">
        <v>46</v>
      </c>
      <c r="J57">
        <v>47.5</v>
      </c>
    </row>
    <row r="58" spans="4:10" x14ac:dyDescent="0.25">
      <c r="D58">
        <f t="shared" si="0"/>
        <v>55</v>
      </c>
      <c r="E58" s="36">
        <v>69000</v>
      </c>
      <c r="F58">
        <v>41.5</v>
      </c>
      <c r="G58">
        <v>43</v>
      </c>
      <c r="H58">
        <v>44.5</v>
      </c>
      <c r="I58">
        <v>46</v>
      </c>
      <c r="J58">
        <v>47.5</v>
      </c>
    </row>
    <row r="59" spans="4:10" x14ac:dyDescent="0.25">
      <c r="D59">
        <f t="shared" si="0"/>
        <v>56</v>
      </c>
      <c r="E59" s="36">
        <v>70000</v>
      </c>
      <c r="F59">
        <v>41.5</v>
      </c>
      <c r="G59">
        <v>43</v>
      </c>
      <c r="H59">
        <v>44.5</v>
      </c>
      <c r="I59">
        <v>46</v>
      </c>
      <c r="J59">
        <v>47.5</v>
      </c>
    </row>
    <row r="60" spans="4:10" x14ac:dyDescent="0.25">
      <c r="D60">
        <f t="shared" si="0"/>
        <v>57</v>
      </c>
      <c r="E60" s="36">
        <v>71000</v>
      </c>
      <c r="F60">
        <v>41.5</v>
      </c>
      <c r="G60">
        <v>43</v>
      </c>
      <c r="H60">
        <v>44.5</v>
      </c>
      <c r="I60">
        <v>46</v>
      </c>
      <c r="J60">
        <v>47.5</v>
      </c>
    </row>
    <row r="61" spans="4:10" x14ac:dyDescent="0.25">
      <c r="D61">
        <f t="shared" si="0"/>
        <v>58</v>
      </c>
      <c r="E61" s="36">
        <v>72000</v>
      </c>
      <c r="F61">
        <v>41.5</v>
      </c>
      <c r="G61">
        <v>43</v>
      </c>
      <c r="H61">
        <v>44.5</v>
      </c>
      <c r="I61">
        <v>46</v>
      </c>
      <c r="J61">
        <v>47.5</v>
      </c>
    </row>
    <row r="62" spans="4:10" x14ac:dyDescent="0.25">
      <c r="D62">
        <f t="shared" si="0"/>
        <v>59</v>
      </c>
      <c r="E62" s="36">
        <v>73000</v>
      </c>
      <c r="F62">
        <v>41.5</v>
      </c>
      <c r="G62">
        <v>43</v>
      </c>
      <c r="H62">
        <v>44.5</v>
      </c>
      <c r="I62">
        <v>46</v>
      </c>
      <c r="J62">
        <v>47.5</v>
      </c>
    </row>
    <row r="63" spans="4:10" x14ac:dyDescent="0.25">
      <c r="D63">
        <f t="shared" si="0"/>
        <v>60</v>
      </c>
      <c r="E63" s="36">
        <v>74000</v>
      </c>
      <c r="F63">
        <v>41.5</v>
      </c>
      <c r="G63">
        <v>43</v>
      </c>
      <c r="H63">
        <v>44.5</v>
      </c>
      <c r="I63">
        <v>46</v>
      </c>
      <c r="J63">
        <v>47.5</v>
      </c>
    </row>
    <row r="64" spans="4:10" x14ac:dyDescent="0.25">
      <c r="D64">
        <f t="shared" si="0"/>
        <v>61</v>
      </c>
      <c r="E64" s="36">
        <v>75000</v>
      </c>
      <c r="F64">
        <v>41.5</v>
      </c>
      <c r="G64">
        <v>43</v>
      </c>
      <c r="H64">
        <v>44.5</v>
      </c>
      <c r="I64">
        <v>46</v>
      </c>
      <c r="J64">
        <v>47.5</v>
      </c>
    </row>
    <row r="65" spans="4:10" x14ac:dyDescent="0.25">
      <c r="D65">
        <f t="shared" si="0"/>
        <v>62</v>
      </c>
      <c r="E65" s="36">
        <v>76000</v>
      </c>
      <c r="F65">
        <v>41.5</v>
      </c>
      <c r="G65">
        <v>43</v>
      </c>
      <c r="H65">
        <v>44.5</v>
      </c>
      <c r="I65">
        <v>46</v>
      </c>
      <c r="J65">
        <v>47.5</v>
      </c>
    </row>
    <row r="66" spans="4:10" x14ac:dyDescent="0.25">
      <c r="D66">
        <f t="shared" si="0"/>
        <v>63</v>
      </c>
      <c r="E66" s="36">
        <v>77000</v>
      </c>
      <c r="F66">
        <v>41.5</v>
      </c>
      <c r="G66">
        <v>43</v>
      </c>
      <c r="H66">
        <v>44.5</v>
      </c>
      <c r="I66">
        <v>46</v>
      </c>
      <c r="J66">
        <v>47.5</v>
      </c>
    </row>
    <row r="67" spans="4:10" x14ac:dyDescent="0.25">
      <c r="D67">
        <f t="shared" si="0"/>
        <v>64</v>
      </c>
      <c r="E67" s="36">
        <v>78000</v>
      </c>
      <c r="F67">
        <v>41.5</v>
      </c>
      <c r="G67">
        <v>43</v>
      </c>
      <c r="H67">
        <v>44.5</v>
      </c>
      <c r="I67">
        <v>46</v>
      </c>
      <c r="J67">
        <v>47.5</v>
      </c>
    </row>
    <row r="68" spans="4:10" x14ac:dyDescent="0.25">
      <c r="D68">
        <f t="shared" si="0"/>
        <v>65</v>
      </c>
      <c r="E68" s="36">
        <v>79000</v>
      </c>
      <c r="F68">
        <v>41.5</v>
      </c>
      <c r="G68">
        <v>43</v>
      </c>
      <c r="H68">
        <v>44.5</v>
      </c>
      <c r="I68">
        <v>46</v>
      </c>
      <c r="J68">
        <v>47.5</v>
      </c>
    </row>
    <row r="69" spans="4:10" x14ac:dyDescent="0.25">
      <c r="D69">
        <f t="shared" si="0"/>
        <v>66</v>
      </c>
      <c r="E69" s="36">
        <v>80000</v>
      </c>
      <c r="F69">
        <v>41.5</v>
      </c>
      <c r="G69">
        <v>43</v>
      </c>
      <c r="H69">
        <v>44.5</v>
      </c>
      <c r="I69">
        <v>46</v>
      </c>
      <c r="J69">
        <v>47.5</v>
      </c>
    </row>
    <row r="70" spans="4:10" x14ac:dyDescent="0.25">
      <c r="D70">
        <f t="shared" ref="D70:D99" si="1">D69+1</f>
        <v>67</v>
      </c>
      <c r="E70" s="36">
        <v>81000</v>
      </c>
      <c r="F70">
        <v>41.5</v>
      </c>
      <c r="G70">
        <v>43</v>
      </c>
      <c r="H70">
        <v>44.5</v>
      </c>
      <c r="I70">
        <v>46</v>
      </c>
      <c r="J70">
        <v>47.5</v>
      </c>
    </row>
    <row r="71" spans="4:10" x14ac:dyDescent="0.25">
      <c r="D71">
        <f t="shared" si="1"/>
        <v>68</v>
      </c>
      <c r="E71" s="36">
        <v>82000</v>
      </c>
      <c r="F71">
        <v>41.5</v>
      </c>
      <c r="G71">
        <v>43</v>
      </c>
      <c r="H71">
        <v>44.5</v>
      </c>
      <c r="I71">
        <v>46</v>
      </c>
      <c r="J71">
        <v>47.5</v>
      </c>
    </row>
    <row r="72" spans="4:10" x14ac:dyDescent="0.25">
      <c r="D72">
        <f t="shared" si="1"/>
        <v>69</v>
      </c>
      <c r="E72" s="36">
        <v>83000</v>
      </c>
      <c r="F72">
        <v>41.5</v>
      </c>
      <c r="G72">
        <v>43</v>
      </c>
      <c r="H72">
        <v>44.5</v>
      </c>
      <c r="I72">
        <v>46</v>
      </c>
      <c r="J72">
        <v>47.5</v>
      </c>
    </row>
    <row r="73" spans="4:10" x14ac:dyDescent="0.25">
      <c r="D73">
        <f t="shared" si="1"/>
        <v>70</v>
      </c>
      <c r="E73" s="36">
        <v>84000</v>
      </c>
      <c r="F73">
        <v>41.5</v>
      </c>
      <c r="G73">
        <v>43</v>
      </c>
      <c r="H73">
        <v>44.5</v>
      </c>
      <c r="I73">
        <v>46</v>
      </c>
      <c r="J73">
        <v>47.5</v>
      </c>
    </row>
    <row r="74" spans="4:10" x14ac:dyDescent="0.25">
      <c r="D74">
        <f t="shared" si="1"/>
        <v>71</v>
      </c>
      <c r="E74" s="36">
        <v>85000</v>
      </c>
      <c r="F74">
        <v>41.5</v>
      </c>
      <c r="G74">
        <v>43</v>
      </c>
      <c r="H74">
        <v>44.5</v>
      </c>
      <c r="I74">
        <v>46</v>
      </c>
      <c r="J74">
        <v>47.5</v>
      </c>
    </row>
    <row r="75" spans="4:10" x14ac:dyDescent="0.25">
      <c r="D75">
        <f t="shared" si="1"/>
        <v>72</v>
      </c>
      <c r="E75" s="36">
        <v>86000</v>
      </c>
      <c r="F75">
        <v>41.5</v>
      </c>
      <c r="G75">
        <v>43</v>
      </c>
      <c r="H75">
        <v>44.5</v>
      </c>
      <c r="I75">
        <v>46</v>
      </c>
      <c r="J75">
        <v>47.5</v>
      </c>
    </row>
    <row r="76" spans="4:10" x14ac:dyDescent="0.25">
      <c r="D76">
        <f t="shared" si="1"/>
        <v>73</v>
      </c>
      <c r="E76" s="36">
        <v>87000</v>
      </c>
      <c r="F76">
        <v>41.5</v>
      </c>
      <c r="G76">
        <v>43</v>
      </c>
      <c r="H76">
        <v>44.5</v>
      </c>
      <c r="I76">
        <v>46</v>
      </c>
      <c r="J76">
        <v>47.5</v>
      </c>
    </row>
    <row r="77" spans="4:10" x14ac:dyDescent="0.25">
      <c r="D77">
        <f t="shared" si="1"/>
        <v>74</v>
      </c>
      <c r="E77" s="36">
        <v>88000</v>
      </c>
      <c r="F77">
        <v>41.5</v>
      </c>
      <c r="G77">
        <v>43</v>
      </c>
      <c r="H77">
        <v>44.5</v>
      </c>
      <c r="I77">
        <v>46</v>
      </c>
      <c r="J77">
        <v>47.5</v>
      </c>
    </row>
    <row r="78" spans="4:10" x14ac:dyDescent="0.25">
      <c r="D78">
        <f t="shared" si="1"/>
        <v>75</v>
      </c>
      <c r="E78" s="36">
        <v>89000</v>
      </c>
      <c r="F78">
        <v>41.5</v>
      </c>
      <c r="G78">
        <v>43</v>
      </c>
      <c r="H78">
        <v>44.5</v>
      </c>
      <c r="I78">
        <v>46</v>
      </c>
      <c r="J78">
        <v>47.5</v>
      </c>
    </row>
    <row r="79" spans="4:10" x14ac:dyDescent="0.25">
      <c r="D79">
        <f t="shared" si="1"/>
        <v>76</v>
      </c>
      <c r="E79" s="36">
        <v>90000</v>
      </c>
      <c r="F79">
        <v>41.5</v>
      </c>
      <c r="G79">
        <v>43</v>
      </c>
      <c r="H79">
        <v>44.5</v>
      </c>
      <c r="I79">
        <v>46</v>
      </c>
      <c r="J79">
        <v>47.5</v>
      </c>
    </row>
    <row r="80" spans="4:10" x14ac:dyDescent="0.25">
      <c r="D80">
        <f t="shared" si="1"/>
        <v>77</v>
      </c>
      <c r="E80" s="36">
        <v>91000</v>
      </c>
      <c r="F80">
        <v>41.5</v>
      </c>
      <c r="G80">
        <v>43</v>
      </c>
      <c r="H80">
        <v>44.5</v>
      </c>
      <c r="I80">
        <v>46</v>
      </c>
      <c r="J80">
        <v>47.5</v>
      </c>
    </row>
    <row r="81" spans="4:10" x14ac:dyDescent="0.25">
      <c r="D81">
        <f t="shared" si="1"/>
        <v>78</v>
      </c>
      <c r="E81" s="36">
        <v>92000</v>
      </c>
      <c r="F81">
        <v>41.5</v>
      </c>
      <c r="G81">
        <v>43</v>
      </c>
      <c r="H81">
        <v>44.5</v>
      </c>
      <c r="I81">
        <v>46</v>
      </c>
      <c r="J81">
        <v>47.5</v>
      </c>
    </row>
    <row r="82" spans="4:10" x14ac:dyDescent="0.25">
      <c r="D82">
        <f t="shared" si="1"/>
        <v>79</v>
      </c>
      <c r="E82" s="36">
        <v>93000</v>
      </c>
      <c r="F82">
        <v>42</v>
      </c>
      <c r="G82">
        <v>43.5</v>
      </c>
      <c r="H82">
        <v>45</v>
      </c>
      <c r="I82">
        <v>46.5</v>
      </c>
      <c r="J82">
        <v>48</v>
      </c>
    </row>
    <row r="83" spans="4:10" x14ac:dyDescent="0.25">
      <c r="D83">
        <f t="shared" si="1"/>
        <v>80</v>
      </c>
      <c r="E83" s="36">
        <v>94000</v>
      </c>
      <c r="F83">
        <v>42</v>
      </c>
      <c r="G83">
        <v>43.5</v>
      </c>
      <c r="H83">
        <v>45</v>
      </c>
      <c r="I83">
        <v>46.5</v>
      </c>
      <c r="J83">
        <v>48</v>
      </c>
    </row>
    <row r="84" spans="4:10" x14ac:dyDescent="0.25">
      <c r="D84">
        <f t="shared" si="1"/>
        <v>81</v>
      </c>
      <c r="E84" s="36">
        <v>95000</v>
      </c>
      <c r="F84">
        <v>42</v>
      </c>
      <c r="G84">
        <v>43.5</v>
      </c>
      <c r="H84">
        <v>45</v>
      </c>
      <c r="I84">
        <v>46.5</v>
      </c>
      <c r="J84">
        <v>48</v>
      </c>
    </row>
    <row r="85" spans="4:10" x14ac:dyDescent="0.25">
      <c r="D85">
        <f t="shared" si="1"/>
        <v>82</v>
      </c>
      <c r="E85" s="36">
        <v>96000</v>
      </c>
      <c r="F85">
        <v>42</v>
      </c>
      <c r="G85">
        <v>43.5</v>
      </c>
      <c r="H85">
        <v>45</v>
      </c>
      <c r="I85">
        <v>46.5</v>
      </c>
      <c r="J85">
        <v>48</v>
      </c>
    </row>
    <row r="86" spans="4:10" x14ac:dyDescent="0.25">
      <c r="D86">
        <f t="shared" si="1"/>
        <v>83</v>
      </c>
      <c r="E86" s="36">
        <v>97000</v>
      </c>
      <c r="F86">
        <v>42</v>
      </c>
      <c r="G86">
        <v>43.5</v>
      </c>
      <c r="H86">
        <v>45</v>
      </c>
      <c r="I86">
        <v>46.5</v>
      </c>
      <c r="J86">
        <v>48</v>
      </c>
    </row>
    <row r="87" spans="4:10" x14ac:dyDescent="0.25">
      <c r="D87">
        <f t="shared" si="1"/>
        <v>84</v>
      </c>
      <c r="E87" s="36">
        <v>98000</v>
      </c>
      <c r="F87">
        <v>42</v>
      </c>
      <c r="G87">
        <v>43.5</v>
      </c>
      <c r="H87">
        <v>45</v>
      </c>
      <c r="I87">
        <v>46.5</v>
      </c>
      <c r="J87">
        <v>48</v>
      </c>
    </row>
    <row r="88" spans="4:10" x14ac:dyDescent="0.25">
      <c r="D88">
        <f t="shared" si="1"/>
        <v>85</v>
      </c>
      <c r="E88" s="36">
        <v>99000</v>
      </c>
      <c r="F88">
        <v>42</v>
      </c>
      <c r="G88">
        <v>43.5</v>
      </c>
      <c r="H88">
        <v>45</v>
      </c>
      <c r="I88">
        <v>46.5</v>
      </c>
      <c r="J88">
        <v>48</v>
      </c>
    </row>
    <row r="89" spans="4:10" x14ac:dyDescent="0.25">
      <c r="D89">
        <f t="shared" si="1"/>
        <v>86</v>
      </c>
      <c r="E89" s="36">
        <v>100000</v>
      </c>
      <c r="F89">
        <v>42</v>
      </c>
      <c r="G89">
        <v>43.5</v>
      </c>
      <c r="H89">
        <v>45</v>
      </c>
      <c r="I89">
        <v>46.5</v>
      </c>
      <c r="J89">
        <v>48</v>
      </c>
    </row>
    <row r="90" spans="4:10" x14ac:dyDescent="0.25">
      <c r="D90">
        <f t="shared" si="1"/>
        <v>87</v>
      </c>
      <c r="E90" s="36">
        <v>101000</v>
      </c>
      <c r="F90">
        <v>42</v>
      </c>
      <c r="G90">
        <v>43.5</v>
      </c>
      <c r="H90">
        <v>45</v>
      </c>
      <c r="I90">
        <v>46.5</v>
      </c>
      <c r="J90">
        <v>48</v>
      </c>
    </row>
    <row r="91" spans="4:10" x14ac:dyDescent="0.25">
      <c r="D91">
        <f t="shared" si="1"/>
        <v>88</v>
      </c>
      <c r="E91" s="36">
        <v>102000</v>
      </c>
      <c r="F91">
        <v>42.5</v>
      </c>
      <c r="G91">
        <v>44</v>
      </c>
      <c r="H91">
        <v>45.5</v>
      </c>
      <c r="I91">
        <v>47</v>
      </c>
      <c r="J91">
        <v>48.5</v>
      </c>
    </row>
    <row r="92" spans="4:10" x14ac:dyDescent="0.25">
      <c r="D92">
        <f t="shared" si="1"/>
        <v>89</v>
      </c>
      <c r="E92" s="36">
        <v>103000</v>
      </c>
      <c r="F92">
        <v>42.5</v>
      </c>
      <c r="G92">
        <v>44</v>
      </c>
      <c r="H92">
        <v>45.5</v>
      </c>
      <c r="I92">
        <v>47</v>
      </c>
      <c r="J92">
        <v>48.5</v>
      </c>
    </row>
    <row r="93" spans="4:10" x14ac:dyDescent="0.25">
      <c r="D93">
        <f t="shared" si="1"/>
        <v>90</v>
      </c>
      <c r="E93" s="36">
        <v>104000</v>
      </c>
      <c r="F93">
        <v>42.5</v>
      </c>
      <c r="G93">
        <v>44</v>
      </c>
      <c r="H93">
        <v>45.5</v>
      </c>
      <c r="I93">
        <v>47</v>
      </c>
      <c r="J93">
        <v>48.5</v>
      </c>
    </row>
    <row r="94" spans="4:10" x14ac:dyDescent="0.25">
      <c r="D94">
        <f t="shared" si="1"/>
        <v>91</v>
      </c>
      <c r="E94" s="36">
        <v>105000</v>
      </c>
      <c r="F94">
        <v>42.5</v>
      </c>
      <c r="G94">
        <v>44</v>
      </c>
      <c r="H94">
        <v>45.5</v>
      </c>
      <c r="I94">
        <v>47</v>
      </c>
      <c r="J94">
        <v>48.5</v>
      </c>
    </row>
    <row r="95" spans="4:10" x14ac:dyDescent="0.25">
      <c r="D95">
        <f t="shared" si="1"/>
        <v>92</v>
      </c>
      <c r="E95" s="36">
        <v>106000</v>
      </c>
      <c r="F95">
        <v>42.5</v>
      </c>
      <c r="G95">
        <v>44</v>
      </c>
      <c r="H95">
        <v>45.5</v>
      </c>
      <c r="I95">
        <v>47</v>
      </c>
      <c r="J95">
        <v>48.5</v>
      </c>
    </row>
    <row r="96" spans="4:10" x14ac:dyDescent="0.25">
      <c r="D96">
        <f t="shared" si="1"/>
        <v>93</v>
      </c>
      <c r="E96" s="36">
        <v>107000</v>
      </c>
      <c r="F96">
        <v>42.5</v>
      </c>
      <c r="G96">
        <v>44</v>
      </c>
      <c r="H96">
        <v>45.5</v>
      </c>
      <c r="I96">
        <v>47</v>
      </c>
      <c r="J96">
        <v>48.5</v>
      </c>
    </row>
    <row r="97" spans="4:10" x14ac:dyDescent="0.25">
      <c r="D97">
        <f t="shared" si="1"/>
        <v>94</v>
      </c>
      <c r="E97" s="36">
        <v>108000</v>
      </c>
      <c r="F97">
        <v>42.5</v>
      </c>
      <c r="G97">
        <v>44</v>
      </c>
      <c r="H97">
        <v>45.5</v>
      </c>
      <c r="I97">
        <v>47</v>
      </c>
      <c r="J97">
        <v>48.5</v>
      </c>
    </row>
    <row r="98" spans="4:10" x14ac:dyDescent="0.25">
      <c r="D98">
        <f t="shared" si="1"/>
        <v>95</v>
      </c>
      <c r="E98" s="36">
        <v>109000</v>
      </c>
      <c r="F98">
        <v>42.5</v>
      </c>
      <c r="G98">
        <v>44</v>
      </c>
      <c r="H98">
        <v>45.5</v>
      </c>
      <c r="I98">
        <v>47</v>
      </c>
      <c r="J98">
        <v>48.5</v>
      </c>
    </row>
    <row r="99" spans="4:10" x14ac:dyDescent="0.25">
      <c r="D99">
        <f t="shared" si="1"/>
        <v>96</v>
      </c>
      <c r="E99" s="36">
        <v>110000</v>
      </c>
      <c r="F99">
        <v>42.5</v>
      </c>
      <c r="G99">
        <v>44</v>
      </c>
      <c r="H99">
        <v>45.5</v>
      </c>
      <c r="I99">
        <v>47</v>
      </c>
      <c r="J99">
        <v>48.5</v>
      </c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I39"/>
  <sheetViews>
    <sheetView topLeftCell="C1" zoomScale="85" zoomScaleNormal="85" workbookViewId="0"/>
  </sheetViews>
  <sheetFormatPr defaultRowHeight="15" outlineLevelRow="1" outlineLevelCol="1" x14ac:dyDescent="0.25"/>
  <cols>
    <col min="1" max="1" width="19.28515625" style="19" hidden="1" customWidth="1" outlineLevel="1"/>
    <col min="2" max="2" width="4.42578125" hidden="1" customWidth="1" outlineLevel="1"/>
    <col min="3" max="3" width="48" bestFit="1" customWidth="1" collapsed="1"/>
    <col min="4" max="4" width="12.5703125" bestFit="1" customWidth="1"/>
    <col min="7" max="7" width="29.85546875" bestFit="1" customWidth="1"/>
  </cols>
  <sheetData>
    <row r="1" spans="1:9" x14ac:dyDescent="0.25">
      <c r="A1" s="18" t="s">
        <v>31</v>
      </c>
    </row>
    <row r="2" spans="1:9" x14ac:dyDescent="0.25">
      <c r="C2" t="s">
        <v>21</v>
      </c>
      <c r="D2" s="17">
        <f>'MaxHyp Light'!B5</f>
        <v>50000</v>
      </c>
      <c r="E2" s="17">
        <f>'MaxHyp Light'!B4</f>
        <v>30</v>
      </c>
      <c r="F2" t="s">
        <v>46</v>
      </c>
      <c r="G2" t="s">
        <v>47</v>
      </c>
      <c r="H2" s="5">
        <f>MAX(D2,D3)</f>
        <v>50000</v>
      </c>
      <c r="I2" s="8"/>
    </row>
    <row r="3" spans="1:9" x14ac:dyDescent="0.25">
      <c r="A3" s="19" t="s">
        <v>28</v>
      </c>
      <c r="C3" t="s">
        <v>22</v>
      </c>
      <c r="D3" s="17">
        <f>'MaxHyp Light'!C5</f>
        <v>0</v>
      </c>
      <c r="E3" s="17">
        <f>'MaxHyp Light'!C4</f>
        <v>30</v>
      </c>
      <c r="F3" t="s">
        <v>46</v>
      </c>
      <c r="G3" t="s">
        <v>48</v>
      </c>
      <c r="H3" s="5">
        <f>VLOOKUP(H2,D2:E3,2,0)</f>
        <v>30</v>
      </c>
    </row>
    <row r="4" spans="1:9" x14ac:dyDescent="0.25">
      <c r="A4" s="19" t="s">
        <v>29</v>
      </c>
      <c r="C4" s="8" t="s">
        <v>26</v>
      </c>
      <c r="D4" s="17">
        <f>'MaxHyp Light'!B13</f>
        <v>0</v>
      </c>
      <c r="G4" t="s">
        <v>50</v>
      </c>
      <c r="H4" s="5" t="str">
        <f>IF(H3&lt;65,"NHG","NHG65")</f>
        <v>NHG</v>
      </c>
    </row>
    <row r="5" spans="1:9" x14ac:dyDescent="0.25">
      <c r="A5" s="19" t="s">
        <v>5</v>
      </c>
    </row>
    <row r="6" spans="1:9" x14ac:dyDescent="0.25">
      <c r="A6" s="19" t="s">
        <v>4</v>
      </c>
      <c r="C6" t="s">
        <v>23</v>
      </c>
      <c r="D6">
        <v>4.9000000000000004</v>
      </c>
    </row>
    <row r="7" spans="1:9" x14ac:dyDescent="0.25">
      <c r="C7" t="s">
        <v>80</v>
      </c>
      <c r="D7" s="38">
        <f>'MaxHyp Light'!B17</f>
        <v>0.05</v>
      </c>
    </row>
    <row r="8" spans="1:9" x14ac:dyDescent="0.25">
      <c r="A8" s="20" t="s">
        <v>6</v>
      </c>
      <c r="C8" t="s">
        <v>0</v>
      </c>
      <c r="D8">
        <f>H21</f>
        <v>31.6</v>
      </c>
    </row>
    <row r="9" spans="1:9" x14ac:dyDescent="0.25">
      <c r="A9" s="19" t="s">
        <v>30</v>
      </c>
      <c r="C9" t="s">
        <v>24</v>
      </c>
      <c r="D9" s="5">
        <f>D8-150*D7-1</f>
        <v>23.1</v>
      </c>
      <c r="E9" s="8" t="s">
        <v>82</v>
      </c>
    </row>
    <row r="10" spans="1:9" x14ac:dyDescent="0.25">
      <c r="A10" s="19" t="s">
        <v>29</v>
      </c>
      <c r="C10" t="s">
        <v>25</v>
      </c>
      <c r="D10">
        <f>D9</f>
        <v>23.1</v>
      </c>
      <c r="E10" s="39" t="s">
        <v>78</v>
      </c>
    </row>
    <row r="11" spans="1:9" x14ac:dyDescent="0.25">
      <c r="A11" s="19" t="s">
        <v>5</v>
      </c>
    </row>
    <row r="12" spans="1:9" x14ac:dyDescent="0.25">
      <c r="A12" s="19" t="s">
        <v>7</v>
      </c>
      <c r="C12" t="s">
        <v>19</v>
      </c>
      <c r="D12" s="5">
        <f>(D2+D3-D4)*D8/100</f>
        <v>15800</v>
      </c>
    </row>
    <row r="13" spans="1:9" x14ac:dyDescent="0.25">
      <c r="A13" s="20" t="s">
        <v>6</v>
      </c>
      <c r="C13" s="6" t="s">
        <v>20</v>
      </c>
      <c r="D13" s="9">
        <f>D12*D10/D8</f>
        <v>11550</v>
      </c>
    </row>
    <row r="14" spans="1:9" x14ac:dyDescent="0.25">
      <c r="A14" s="19" t="s">
        <v>8</v>
      </c>
      <c r="C14" s="8" t="s">
        <v>27</v>
      </c>
      <c r="D14" s="17">
        <f>'MaxHyp Light'!B15</f>
        <v>0</v>
      </c>
    </row>
    <row r="15" spans="1:9" x14ac:dyDescent="0.25">
      <c r="C15" t="s">
        <v>32</v>
      </c>
      <c r="D15" s="5">
        <f>D12-D14</f>
        <v>15800</v>
      </c>
    </row>
    <row r="16" spans="1:9" x14ac:dyDescent="0.25">
      <c r="C16" s="6" t="s">
        <v>33</v>
      </c>
      <c r="D16" s="9">
        <f>D13-D14</f>
        <v>11550</v>
      </c>
    </row>
    <row r="17" spans="3:9" x14ac:dyDescent="0.25">
      <c r="H17" t="s">
        <v>43</v>
      </c>
      <c r="I17" t="s">
        <v>49</v>
      </c>
    </row>
    <row r="18" spans="3:9" x14ac:dyDescent="0.25">
      <c r="C18" s="1" t="s">
        <v>1</v>
      </c>
      <c r="D18" s="21">
        <f>'MaxHyp Light'!B17</f>
        <v>0.05</v>
      </c>
      <c r="G18" t="s">
        <v>51</v>
      </c>
      <c r="H18" s="5">
        <f>HLOOKUP(D18*100,nhgwq2011!F2:J3,2,1)</f>
        <v>2</v>
      </c>
      <c r="I18" s="5">
        <f>HLOOKUP(D18*100,nhg65wq2011!F2:J3,2,1)</f>
        <v>2</v>
      </c>
    </row>
    <row r="19" spans="3:9" x14ac:dyDescent="0.25">
      <c r="C19" s="1" t="s">
        <v>2</v>
      </c>
      <c r="D19" s="22">
        <f>'MaxHyp Light'!B18</f>
        <v>30</v>
      </c>
      <c r="G19" t="s">
        <v>4</v>
      </c>
      <c r="H19" s="5">
        <f>VLOOKUP(H2,nhgwq2011!E:J,H18,1)</f>
        <v>31.6</v>
      </c>
      <c r="I19" s="5">
        <f>VLOOKUP(H2,nhg65wq2011!E:J,H18,1)</f>
        <v>39.5</v>
      </c>
    </row>
    <row r="20" spans="3:9" x14ac:dyDescent="0.25">
      <c r="C20" s="2" t="s">
        <v>3</v>
      </c>
      <c r="D20" s="3">
        <f>PV(D18/12,D19*12,-1/12,0,0)</f>
        <v>15.523468087172983</v>
      </c>
      <c r="E20" s="37"/>
    </row>
    <row r="21" spans="3:9" x14ac:dyDescent="0.25">
      <c r="C21" t="s">
        <v>17</v>
      </c>
      <c r="D21" s="10">
        <f>D15*D20</f>
        <v>245270.79577733314</v>
      </c>
      <c r="G21" t="s">
        <v>53</v>
      </c>
      <c r="H21" s="5">
        <f>IF(H4="NHG",H19,I19)</f>
        <v>31.6</v>
      </c>
    </row>
    <row r="22" spans="3:9" x14ac:dyDescent="0.25">
      <c r="C22" s="6" t="s">
        <v>18</v>
      </c>
      <c r="D22" s="11">
        <f>D21*D10/D8</f>
        <v>179296.05640684796</v>
      </c>
    </row>
    <row r="23" spans="3:9" x14ac:dyDescent="0.25">
      <c r="C23" s="6"/>
      <c r="D23" s="7"/>
    </row>
    <row r="24" spans="3:9" x14ac:dyDescent="0.25">
      <c r="C24" s="6" t="s">
        <v>36</v>
      </c>
      <c r="D24" s="7"/>
    </row>
    <row r="25" spans="3:9" x14ac:dyDescent="0.25">
      <c r="C25" t="s">
        <v>9</v>
      </c>
      <c r="D25" s="4"/>
    </row>
    <row r="26" spans="3:9" x14ac:dyDescent="0.25">
      <c r="C26" t="s">
        <v>10</v>
      </c>
      <c r="D26" s="10">
        <f>D21-D25</f>
        <v>245270.79577733314</v>
      </c>
    </row>
    <row r="27" spans="3:9" x14ac:dyDescent="0.25">
      <c r="C27" t="s">
        <v>11</v>
      </c>
      <c r="D27" s="10">
        <f>D26*D10/D8</f>
        <v>179296.05640684796</v>
      </c>
    </row>
    <row r="28" spans="3:9" x14ac:dyDescent="0.25">
      <c r="C28" t="s">
        <v>12</v>
      </c>
      <c r="D28" s="12">
        <f>D27+D25</f>
        <v>179296.05640684796</v>
      </c>
    </row>
    <row r="29" spans="3:9" x14ac:dyDescent="0.25">
      <c r="D29" s="4"/>
    </row>
    <row r="30" spans="3:9" x14ac:dyDescent="0.25">
      <c r="C30" s="6" t="s">
        <v>37</v>
      </c>
      <c r="D30" s="4"/>
    </row>
    <row r="31" spans="3:9" x14ac:dyDescent="0.25">
      <c r="C31" t="s">
        <v>34</v>
      </c>
      <c r="D31" s="23">
        <f>'MaxHyp Light'!B19</f>
        <v>0</v>
      </c>
    </row>
    <row r="32" spans="3:9" x14ac:dyDescent="0.25">
      <c r="C32" t="s">
        <v>55</v>
      </c>
      <c r="D32" s="10">
        <f>D31/D20</f>
        <v>0</v>
      </c>
    </row>
    <row r="33" spans="3:4" x14ac:dyDescent="0.25">
      <c r="C33" s="6" t="s">
        <v>54</v>
      </c>
      <c r="D33" s="11">
        <f>D32*D8/D10</f>
        <v>0</v>
      </c>
    </row>
    <row r="34" spans="3:4" x14ac:dyDescent="0.25">
      <c r="C34" t="s">
        <v>16</v>
      </c>
      <c r="D34" s="10">
        <f>D15-D33</f>
        <v>15800</v>
      </c>
    </row>
    <row r="35" spans="3:4" outlineLevel="1" x14ac:dyDescent="0.25">
      <c r="C35" s="6" t="s">
        <v>13</v>
      </c>
      <c r="D35" s="11">
        <f>D32</f>
        <v>0</v>
      </c>
    </row>
    <row r="36" spans="3:4" outlineLevel="1" x14ac:dyDescent="0.25">
      <c r="C36" t="s">
        <v>14</v>
      </c>
      <c r="D36" s="10">
        <f>D34+D35</f>
        <v>15800</v>
      </c>
    </row>
    <row r="37" spans="3:4" outlineLevel="1" x14ac:dyDescent="0.25">
      <c r="C37" t="s">
        <v>15</v>
      </c>
      <c r="D37" s="12">
        <f>D36/12</f>
        <v>1316.6666666666667</v>
      </c>
    </row>
    <row r="38" spans="3:4" x14ac:dyDescent="0.25">
      <c r="C38" t="s">
        <v>45</v>
      </c>
      <c r="D38" s="10">
        <f>D34*D20</f>
        <v>245270.79577733314</v>
      </c>
    </row>
    <row r="39" spans="3:4" x14ac:dyDescent="0.25">
      <c r="C39" s="13" t="s">
        <v>35</v>
      </c>
      <c r="D39" s="12">
        <f>D31+D38</f>
        <v>245270.79577733314</v>
      </c>
    </row>
  </sheetData>
  <printOptions gridLines="1"/>
  <pageMargins left="0.70866141732283472" right="0.70866141732283472" top="0.74803149606299213" bottom="0.74803149606299213" header="0.31496062992125984" footer="0.31496062992125984"/>
  <pageSetup paperSize="9" scale="68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E1:J68"/>
  <sheetViews>
    <sheetView topLeftCell="A37" workbookViewId="0"/>
  </sheetViews>
  <sheetFormatPr defaultRowHeight="15" x14ac:dyDescent="0.25"/>
  <cols>
    <col min="5" max="10" width="12.7109375" style="26" customWidth="1"/>
  </cols>
  <sheetData>
    <row r="1" spans="5:10" x14ac:dyDescent="0.25">
      <c r="F1" s="16" t="s">
        <v>52</v>
      </c>
      <c r="G1" s="16" t="s">
        <v>52</v>
      </c>
      <c r="H1" s="16" t="s">
        <v>52</v>
      </c>
      <c r="I1" s="16" t="s">
        <v>52</v>
      </c>
      <c r="J1" s="16" t="s">
        <v>52</v>
      </c>
    </row>
    <row r="2" spans="5:10" x14ac:dyDescent="0.25">
      <c r="F2" s="16">
        <v>0</v>
      </c>
      <c r="G2" s="16">
        <v>5.0010000000000003</v>
      </c>
      <c r="H2" s="16">
        <v>5.5010000000000003</v>
      </c>
      <c r="I2" s="16">
        <v>6.0010000000000003</v>
      </c>
      <c r="J2" s="16">
        <v>6.5010000000000003</v>
      </c>
    </row>
    <row r="3" spans="5:10" s="25" customFormat="1" x14ac:dyDescent="0.25">
      <c r="E3" s="24" t="s">
        <v>59</v>
      </c>
      <c r="F3" s="24">
        <v>2</v>
      </c>
      <c r="G3" s="24">
        <v>3</v>
      </c>
      <c r="H3" s="24">
        <v>4</v>
      </c>
      <c r="I3" s="24">
        <v>5</v>
      </c>
      <c r="J3" s="24">
        <v>6</v>
      </c>
    </row>
    <row r="4" spans="5:10" x14ac:dyDescent="0.25">
      <c r="E4" s="26">
        <v>0</v>
      </c>
      <c r="F4" s="27">
        <v>20.3</v>
      </c>
      <c r="G4" s="27">
        <v>20.8</v>
      </c>
      <c r="H4" s="27">
        <v>21.3</v>
      </c>
      <c r="I4" s="27">
        <v>21.800000000000004</v>
      </c>
      <c r="J4" s="27">
        <v>22.300000000000004</v>
      </c>
    </row>
    <row r="5" spans="5:10" x14ac:dyDescent="0.25">
      <c r="E5" s="26">
        <v>18500</v>
      </c>
      <c r="F5" s="27">
        <v>20.3</v>
      </c>
      <c r="G5" s="27">
        <v>20.8</v>
      </c>
      <c r="H5" s="27">
        <v>21.3</v>
      </c>
      <c r="I5" s="27">
        <v>21.800000000000004</v>
      </c>
      <c r="J5" s="27">
        <v>22.300000000000004</v>
      </c>
    </row>
    <row r="6" spans="5:10" x14ac:dyDescent="0.25">
      <c r="E6" s="26">
        <v>19000</v>
      </c>
      <c r="F6" s="27">
        <v>21.8</v>
      </c>
      <c r="G6" s="27">
        <v>22.3</v>
      </c>
      <c r="H6" s="27">
        <v>22.8</v>
      </c>
      <c r="I6" s="27">
        <v>23.3</v>
      </c>
      <c r="J6" s="27">
        <v>23.8</v>
      </c>
    </row>
    <row r="7" spans="5:10" x14ac:dyDescent="0.25">
      <c r="E7" s="26">
        <v>19500</v>
      </c>
      <c r="F7" s="27">
        <v>23</v>
      </c>
      <c r="G7" s="27">
        <v>23.5</v>
      </c>
      <c r="H7" s="27">
        <v>24.000000000000004</v>
      </c>
      <c r="I7" s="27">
        <v>24.500000000000004</v>
      </c>
      <c r="J7" s="27">
        <v>25</v>
      </c>
    </row>
    <row r="8" spans="5:10" x14ac:dyDescent="0.25">
      <c r="E8" s="26">
        <v>20000</v>
      </c>
      <c r="F8" s="27">
        <v>24</v>
      </c>
      <c r="G8" s="27">
        <v>24.5</v>
      </c>
      <c r="H8" s="27">
        <v>25</v>
      </c>
      <c r="I8" s="27">
        <v>25.5</v>
      </c>
      <c r="J8" s="27">
        <v>26</v>
      </c>
    </row>
    <row r="9" spans="5:10" x14ac:dyDescent="0.25">
      <c r="E9" s="26">
        <v>20500</v>
      </c>
      <c r="F9" s="27">
        <v>25</v>
      </c>
      <c r="G9" s="27">
        <v>25.6</v>
      </c>
      <c r="H9" s="27">
        <v>26.200000000000003</v>
      </c>
      <c r="I9" s="27">
        <v>26.8</v>
      </c>
      <c r="J9" s="27">
        <v>27.400000000000002</v>
      </c>
    </row>
    <row r="10" spans="5:10" x14ac:dyDescent="0.25">
      <c r="E10" s="26">
        <v>21000</v>
      </c>
      <c r="F10" s="27">
        <v>25.6</v>
      </c>
      <c r="G10" s="27">
        <v>26.200000000000003</v>
      </c>
      <c r="H10" s="27">
        <v>26.8</v>
      </c>
      <c r="I10" s="27">
        <v>27.400000000000002</v>
      </c>
      <c r="J10" s="27">
        <v>28.000000000000004</v>
      </c>
    </row>
    <row r="11" spans="5:10" x14ac:dyDescent="0.25">
      <c r="E11" s="26">
        <v>21500</v>
      </c>
      <c r="F11" s="27">
        <v>26.400000000000002</v>
      </c>
      <c r="G11" s="27">
        <v>27.1</v>
      </c>
      <c r="H11" s="27">
        <v>27.800000000000004</v>
      </c>
      <c r="I11" s="27">
        <v>28.500000000000004</v>
      </c>
      <c r="J11" s="27">
        <v>29.200000000000003</v>
      </c>
    </row>
    <row r="12" spans="5:10" x14ac:dyDescent="0.25">
      <c r="E12" s="26">
        <v>22000</v>
      </c>
      <c r="F12" s="27">
        <v>27.1</v>
      </c>
      <c r="G12" s="27">
        <v>27.800000000000004</v>
      </c>
      <c r="H12" s="27">
        <v>28.500000000000004</v>
      </c>
      <c r="I12" s="27">
        <v>29.200000000000003</v>
      </c>
      <c r="J12" s="27">
        <v>29.900000000000006</v>
      </c>
    </row>
    <row r="13" spans="5:10" x14ac:dyDescent="0.25">
      <c r="E13" s="26">
        <v>22500</v>
      </c>
      <c r="F13" s="27">
        <v>27.800000000000004</v>
      </c>
      <c r="G13" s="27">
        <v>28.500000000000004</v>
      </c>
      <c r="H13" s="27">
        <v>29.200000000000003</v>
      </c>
      <c r="I13" s="27">
        <v>29.900000000000006</v>
      </c>
      <c r="J13" s="27">
        <v>30.600000000000005</v>
      </c>
    </row>
    <row r="14" spans="5:10" x14ac:dyDescent="0.25">
      <c r="E14" s="26">
        <v>23000</v>
      </c>
      <c r="F14" s="27">
        <v>28.4</v>
      </c>
      <c r="G14" s="27">
        <v>29.2</v>
      </c>
      <c r="H14" s="27">
        <v>30</v>
      </c>
      <c r="I14" s="27">
        <v>30.8</v>
      </c>
      <c r="J14" s="27">
        <v>31.6</v>
      </c>
    </row>
    <row r="15" spans="5:10" x14ac:dyDescent="0.25">
      <c r="E15" s="26">
        <v>23500</v>
      </c>
      <c r="F15" s="27">
        <v>28.999999999999996</v>
      </c>
      <c r="G15" s="27">
        <v>29.799999999999997</v>
      </c>
      <c r="H15" s="27">
        <v>30.599999999999998</v>
      </c>
      <c r="I15" s="27">
        <v>31.4</v>
      </c>
      <c r="J15" s="27">
        <v>32.200000000000003</v>
      </c>
    </row>
    <row r="16" spans="5:10" x14ac:dyDescent="0.25">
      <c r="E16" s="26">
        <v>24000</v>
      </c>
      <c r="F16" s="27">
        <v>29.4</v>
      </c>
      <c r="G16" s="27">
        <v>30.3</v>
      </c>
      <c r="H16" s="27">
        <v>31.2</v>
      </c>
      <c r="I16" s="27">
        <v>32.1</v>
      </c>
      <c r="J16" s="27">
        <v>33</v>
      </c>
    </row>
    <row r="17" spans="5:10" x14ac:dyDescent="0.25">
      <c r="E17" s="26">
        <v>38500</v>
      </c>
      <c r="F17" s="27">
        <v>29.5</v>
      </c>
      <c r="G17" s="27">
        <v>30.4</v>
      </c>
      <c r="H17" s="27">
        <v>31.3</v>
      </c>
      <c r="I17" s="27">
        <v>32.200000000000003</v>
      </c>
      <c r="J17" s="27">
        <v>33.1</v>
      </c>
    </row>
    <row r="18" spans="5:10" x14ac:dyDescent="0.25">
      <c r="E18" s="26">
        <v>39500</v>
      </c>
      <c r="F18" s="27">
        <v>29.599999999999998</v>
      </c>
      <c r="G18" s="27">
        <v>30.5</v>
      </c>
      <c r="H18" s="27">
        <v>31.4</v>
      </c>
      <c r="I18" s="27">
        <v>32.300000000000004</v>
      </c>
      <c r="J18" s="27">
        <v>33.200000000000003</v>
      </c>
    </row>
    <row r="19" spans="5:10" x14ac:dyDescent="0.25">
      <c r="E19" s="26">
        <v>40000</v>
      </c>
      <c r="F19" s="27">
        <v>29.7</v>
      </c>
      <c r="G19" s="27">
        <v>30.599999999999998</v>
      </c>
      <c r="H19" s="27">
        <v>31.5</v>
      </c>
      <c r="I19" s="27">
        <v>32.4</v>
      </c>
      <c r="J19" s="27">
        <v>33.300000000000004</v>
      </c>
    </row>
    <row r="20" spans="5:10" x14ac:dyDescent="0.25">
      <c r="E20" s="26">
        <v>41000</v>
      </c>
      <c r="F20" s="27">
        <v>29.799999999999997</v>
      </c>
      <c r="G20" s="27">
        <v>30.7</v>
      </c>
      <c r="H20" s="27">
        <v>31.6</v>
      </c>
      <c r="I20" s="27">
        <v>32.5</v>
      </c>
      <c r="J20" s="27">
        <v>33.4</v>
      </c>
    </row>
    <row r="21" spans="5:10" x14ac:dyDescent="0.25">
      <c r="E21" s="26">
        <v>41500</v>
      </c>
      <c r="F21" s="27">
        <v>29.9</v>
      </c>
      <c r="G21" s="27">
        <v>30.8</v>
      </c>
      <c r="H21" s="27">
        <v>31.7</v>
      </c>
      <c r="I21" s="27">
        <v>32.6</v>
      </c>
      <c r="J21" s="27">
        <v>33.5</v>
      </c>
    </row>
    <row r="22" spans="5:10" x14ac:dyDescent="0.25">
      <c r="E22" s="26">
        <v>42500</v>
      </c>
      <c r="F22" s="27">
        <v>30</v>
      </c>
      <c r="G22" s="27">
        <v>30.9</v>
      </c>
      <c r="H22" s="27">
        <v>31.8</v>
      </c>
      <c r="I22" s="27">
        <v>32.700000000000003</v>
      </c>
      <c r="J22" s="27">
        <v>33.6</v>
      </c>
    </row>
    <row r="23" spans="5:10" x14ac:dyDescent="0.25">
      <c r="E23" s="26">
        <v>43000</v>
      </c>
      <c r="F23" s="27">
        <v>30.099999999999998</v>
      </c>
      <c r="G23" s="27">
        <v>31</v>
      </c>
      <c r="H23" s="27">
        <v>31.900000000000002</v>
      </c>
      <c r="I23" s="27">
        <v>32.800000000000004</v>
      </c>
      <c r="J23" s="27">
        <v>33.700000000000003</v>
      </c>
    </row>
    <row r="24" spans="5:10" x14ac:dyDescent="0.25">
      <c r="E24" s="26">
        <v>43500</v>
      </c>
      <c r="F24" s="27">
        <v>30.2</v>
      </c>
      <c r="G24" s="27">
        <v>31.1</v>
      </c>
      <c r="H24" s="27">
        <v>32</v>
      </c>
      <c r="I24" s="27">
        <v>32.9</v>
      </c>
      <c r="J24" s="27">
        <v>33.800000000000004</v>
      </c>
    </row>
    <row r="25" spans="5:10" x14ac:dyDescent="0.25">
      <c r="E25" s="26">
        <v>44000</v>
      </c>
      <c r="F25" s="27">
        <v>30.3</v>
      </c>
      <c r="G25" s="27">
        <v>31.2</v>
      </c>
      <c r="H25" s="27">
        <v>32.1</v>
      </c>
      <c r="I25" s="27">
        <v>33</v>
      </c>
      <c r="J25" s="27">
        <v>33.900000000000006</v>
      </c>
    </row>
    <row r="26" spans="5:10" x14ac:dyDescent="0.25">
      <c r="E26" s="26">
        <v>44500</v>
      </c>
      <c r="F26" s="27">
        <v>30.5</v>
      </c>
      <c r="G26" s="27">
        <v>31.4</v>
      </c>
      <c r="H26" s="27">
        <v>32.300000000000004</v>
      </c>
      <c r="I26" s="27">
        <v>33.200000000000003</v>
      </c>
      <c r="J26" s="27">
        <v>34.1</v>
      </c>
    </row>
    <row r="27" spans="5:10" x14ac:dyDescent="0.25">
      <c r="E27" s="26">
        <v>45000</v>
      </c>
      <c r="F27" s="27">
        <v>30.599999999999998</v>
      </c>
      <c r="G27" s="27">
        <v>31.5</v>
      </c>
      <c r="H27" s="27">
        <v>32.4</v>
      </c>
      <c r="I27" s="27">
        <v>33.300000000000004</v>
      </c>
      <c r="J27" s="27">
        <v>34.200000000000003</v>
      </c>
    </row>
    <row r="28" spans="5:10" x14ac:dyDescent="0.25">
      <c r="E28" s="26">
        <v>45500</v>
      </c>
      <c r="F28" s="27">
        <v>30.7</v>
      </c>
      <c r="G28" s="27">
        <v>31.6</v>
      </c>
      <c r="H28" s="27">
        <v>32.5</v>
      </c>
      <c r="I28" s="27">
        <v>33.4</v>
      </c>
      <c r="J28" s="27">
        <v>34.300000000000004</v>
      </c>
    </row>
    <row r="29" spans="5:10" x14ac:dyDescent="0.25">
      <c r="E29" s="26">
        <v>46000</v>
      </c>
      <c r="F29" s="27">
        <v>30.8</v>
      </c>
      <c r="G29" s="27">
        <v>31.7</v>
      </c>
      <c r="H29" s="27">
        <v>32.6</v>
      </c>
      <c r="I29" s="27">
        <v>33.5</v>
      </c>
      <c r="J29" s="27">
        <v>34.4</v>
      </c>
    </row>
    <row r="30" spans="5:10" x14ac:dyDescent="0.25">
      <c r="E30" s="26">
        <v>46500</v>
      </c>
      <c r="F30" s="27">
        <v>30.9</v>
      </c>
      <c r="G30" s="27">
        <v>31.8</v>
      </c>
      <c r="H30" s="27">
        <v>32.700000000000003</v>
      </c>
      <c r="I30" s="27">
        <v>33.6</v>
      </c>
      <c r="J30" s="27">
        <v>34.5</v>
      </c>
    </row>
    <row r="31" spans="5:10" x14ac:dyDescent="0.25">
      <c r="E31" s="26">
        <v>47000</v>
      </c>
      <c r="F31" s="27">
        <v>31</v>
      </c>
      <c r="G31" s="27">
        <v>32</v>
      </c>
      <c r="H31" s="27">
        <v>33</v>
      </c>
      <c r="I31" s="27">
        <v>34</v>
      </c>
      <c r="J31" s="27">
        <v>35</v>
      </c>
    </row>
    <row r="32" spans="5:10" x14ac:dyDescent="0.25">
      <c r="E32" s="26">
        <v>47500</v>
      </c>
      <c r="F32" s="27">
        <v>31.1</v>
      </c>
      <c r="G32" s="27">
        <v>32.1</v>
      </c>
      <c r="H32" s="27">
        <v>33.1</v>
      </c>
      <c r="I32" s="27">
        <v>34.1</v>
      </c>
      <c r="J32" s="27">
        <v>35.099999999999994</v>
      </c>
    </row>
    <row r="33" spans="5:10" x14ac:dyDescent="0.25">
      <c r="E33" s="26">
        <v>48000</v>
      </c>
      <c r="F33" s="27">
        <v>31.2</v>
      </c>
      <c r="G33" s="27">
        <v>32.200000000000003</v>
      </c>
      <c r="H33" s="27">
        <v>33.200000000000003</v>
      </c>
      <c r="I33" s="27">
        <v>34.200000000000003</v>
      </c>
      <c r="J33" s="27">
        <v>35.199999999999996</v>
      </c>
    </row>
    <row r="34" spans="5:10" x14ac:dyDescent="0.25">
      <c r="E34" s="26">
        <v>48500</v>
      </c>
      <c r="F34" s="27">
        <v>31.3</v>
      </c>
      <c r="G34" s="27">
        <v>32.300000000000004</v>
      </c>
      <c r="H34" s="27">
        <v>33.300000000000004</v>
      </c>
      <c r="I34" s="27">
        <v>34.300000000000004</v>
      </c>
      <c r="J34" s="27">
        <v>35.299999999999997</v>
      </c>
    </row>
    <row r="35" spans="5:10" x14ac:dyDescent="0.25">
      <c r="E35" s="26">
        <v>49000</v>
      </c>
      <c r="F35" s="27">
        <v>31.4</v>
      </c>
      <c r="G35" s="27">
        <v>32.4</v>
      </c>
      <c r="H35" s="27">
        <v>33.4</v>
      </c>
      <c r="I35" s="27">
        <v>34.4</v>
      </c>
      <c r="J35" s="27">
        <v>35.4</v>
      </c>
    </row>
    <row r="36" spans="5:10" x14ac:dyDescent="0.25">
      <c r="E36" s="26">
        <v>49500</v>
      </c>
      <c r="F36" s="27">
        <v>31.5</v>
      </c>
      <c r="G36" s="27">
        <v>32.5</v>
      </c>
      <c r="H36" s="27">
        <v>33.5</v>
      </c>
      <c r="I36" s="27">
        <v>34.5</v>
      </c>
      <c r="J36" s="27">
        <v>35.500000000000007</v>
      </c>
    </row>
    <row r="37" spans="5:10" x14ac:dyDescent="0.25">
      <c r="E37" s="26">
        <v>50000</v>
      </c>
      <c r="F37" s="27">
        <v>31.6</v>
      </c>
      <c r="G37" s="27">
        <v>32.6</v>
      </c>
      <c r="H37" s="27">
        <v>33.6</v>
      </c>
      <c r="I37" s="27">
        <v>34.599999999999994</v>
      </c>
      <c r="J37" s="27">
        <v>35.6</v>
      </c>
    </row>
    <row r="38" spans="5:10" x14ac:dyDescent="0.25">
      <c r="E38" s="26">
        <v>50500</v>
      </c>
      <c r="F38" s="27">
        <v>31.7</v>
      </c>
      <c r="G38" s="27">
        <v>32.700000000000003</v>
      </c>
      <c r="H38" s="27">
        <v>33.700000000000003</v>
      </c>
      <c r="I38" s="27">
        <v>34.699999999999996</v>
      </c>
      <c r="J38" s="27">
        <v>35.699999999999996</v>
      </c>
    </row>
    <row r="39" spans="5:10" x14ac:dyDescent="0.25">
      <c r="E39" s="26">
        <v>51000</v>
      </c>
      <c r="F39" s="27">
        <v>31.8</v>
      </c>
      <c r="G39" s="27">
        <v>32.800000000000004</v>
      </c>
      <c r="H39" s="27">
        <v>33.800000000000004</v>
      </c>
      <c r="I39" s="27">
        <v>34.799999999999997</v>
      </c>
      <c r="J39" s="27">
        <v>35.799999999999997</v>
      </c>
    </row>
    <row r="40" spans="5:10" x14ac:dyDescent="0.25">
      <c r="E40" s="26">
        <v>51500</v>
      </c>
      <c r="F40" s="27">
        <v>31.900000000000002</v>
      </c>
      <c r="G40" s="27">
        <v>32.9</v>
      </c>
      <c r="H40" s="27">
        <v>33.900000000000006</v>
      </c>
      <c r="I40" s="27">
        <v>34.9</v>
      </c>
      <c r="J40" s="27">
        <v>35.9</v>
      </c>
    </row>
    <row r="41" spans="5:10" x14ac:dyDescent="0.25">
      <c r="E41" s="26">
        <v>52000</v>
      </c>
      <c r="F41" s="27">
        <v>32</v>
      </c>
      <c r="G41" s="27">
        <v>33</v>
      </c>
      <c r="H41" s="27">
        <v>34</v>
      </c>
      <c r="I41" s="27">
        <v>35</v>
      </c>
      <c r="J41" s="27">
        <v>36</v>
      </c>
    </row>
    <row r="42" spans="5:10" x14ac:dyDescent="0.25">
      <c r="E42" s="26">
        <v>52500</v>
      </c>
      <c r="F42" s="27">
        <v>32</v>
      </c>
      <c r="G42" s="27">
        <v>33</v>
      </c>
      <c r="H42" s="27">
        <v>34</v>
      </c>
      <c r="I42" s="27">
        <v>35</v>
      </c>
      <c r="J42" s="27">
        <v>36</v>
      </c>
    </row>
    <row r="43" spans="5:10" x14ac:dyDescent="0.25">
      <c r="E43" s="26">
        <v>53000</v>
      </c>
      <c r="F43" s="27">
        <v>32.1</v>
      </c>
      <c r="G43" s="27">
        <v>33.1</v>
      </c>
      <c r="H43" s="27">
        <v>34.1</v>
      </c>
      <c r="I43" s="27">
        <v>35.099999999999994</v>
      </c>
      <c r="J43" s="27">
        <v>36.1</v>
      </c>
    </row>
    <row r="44" spans="5:10" x14ac:dyDescent="0.25">
      <c r="E44" s="26">
        <v>53500</v>
      </c>
      <c r="F44" s="27">
        <v>32.200000000000003</v>
      </c>
      <c r="G44" s="27">
        <v>33.200000000000003</v>
      </c>
      <c r="H44" s="27">
        <v>34.200000000000003</v>
      </c>
      <c r="I44" s="27">
        <v>35.199999999999996</v>
      </c>
      <c r="J44" s="27">
        <v>36.199999999999996</v>
      </c>
    </row>
    <row r="45" spans="5:10" x14ac:dyDescent="0.25">
      <c r="E45" s="26">
        <v>54000</v>
      </c>
      <c r="F45" s="27">
        <v>32.300000000000004</v>
      </c>
      <c r="G45" s="27">
        <v>33.300000000000004</v>
      </c>
      <c r="H45" s="27">
        <v>34.300000000000004</v>
      </c>
      <c r="I45" s="27">
        <v>35.299999999999997</v>
      </c>
      <c r="J45" s="27">
        <v>36.299999999999997</v>
      </c>
    </row>
    <row r="46" spans="5:10" x14ac:dyDescent="0.25">
      <c r="E46" s="26">
        <v>54500</v>
      </c>
      <c r="F46" s="27">
        <v>32.4</v>
      </c>
      <c r="G46" s="27">
        <v>33.4</v>
      </c>
      <c r="H46" s="27">
        <v>34.4</v>
      </c>
      <c r="I46" s="27">
        <v>35.4</v>
      </c>
      <c r="J46" s="27">
        <v>36.4</v>
      </c>
    </row>
    <row r="47" spans="5:10" x14ac:dyDescent="0.25">
      <c r="E47" s="26">
        <v>55000</v>
      </c>
      <c r="F47" s="27">
        <v>32.5</v>
      </c>
      <c r="G47" s="27">
        <v>33.5</v>
      </c>
      <c r="H47" s="27">
        <v>34.5</v>
      </c>
      <c r="I47" s="27">
        <v>35.5</v>
      </c>
      <c r="J47" s="27">
        <v>36.5</v>
      </c>
    </row>
    <row r="48" spans="5:10" x14ac:dyDescent="0.25">
      <c r="E48" s="26">
        <v>55500</v>
      </c>
      <c r="F48" s="27">
        <v>32.700000000000003</v>
      </c>
      <c r="G48" s="27">
        <v>33.700000000000003</v>
      </c>
      <c r="H48" s="27">
        <v>34.699999999999996</v>
      </c>
      <c r="I48" s="27">
        <v>35.699999999999996</v>
      </c>
      <c r="J48" s="27">
        <v>36.700000000000003</v>
      </c>
    </row>
    <row r="49" spans="5:10" x14ac:dyDescent="0.25">
      <c r="E49" s="26">
        <v>56000</v>
      </c>
      <c r="F49" s="27">
        <v>32.800000000000004</v>
      </c>
      <c r="G49" s="27">
        <v>33.800000000000004</v>
      </c>
      <c r="H49" s="27">
        <v>34.799999999999997</v>
      </c>
      <c r="I49" s="27">
        <v>35.799999999999997</v>
      </c>
      <c r="J49" s="27">
        <v>36.799999999999997</v>
      </c>
    </row>
    <row r="50" spans="5:10" x14ac:dyDescent="0.25">
      <c r="E50" s="26">
        <v>56500</v>
      </c>
      <c r="F50" s="27">
        <v>32.9</v>
      </c>
      <c r="G50" s="27">
        <v>33.900000000000006</v>
      </c>
      <c r="H50" s="27">
        <v>34.9</v>
      </c>
      <c r="I50" s="27">
        <v>35.9</v>
      </c>
      <c r="J50" s="27">
        <v>36.9</v>
      </c>
    </row>
    <row r="51" spans="5:10" x14ac:dyDescent="0.25">
      <c r="E51" s="26">
        <v>57000</v>
      </c>
      <c r="F51" s="27">
        <v>33</v>
      </c>
      <c r="G51" s="27">
        <v>34</v>
      </c>
      <c r="H51" s="27">
        <v>35</v>
      </c>
      <c r="I51" s="27">
        <v>36</v>
      </c>
      <c r="J51" s="27">
        <v>37</v>
      </c>
    </row>
    <row r="52" spans="5:10" x14ac:dyDescent="0.25">
      <c r="E52" s="26">
        <v>57500</v>
      </c>
      <c r="F52" s="27">
        <v>33.1</v>
      </c>
      <c r="G52" s="27">
        <v>34.1</v>
      </c>
      <c r="H52" s="27">
        <v>35.099999999999994</v>
      </c>
      <c r="I52" s="27">
        <v>36.1</v>
      </c>
      <c r="J52" s="27">
        <v>37.1</v>
      </c>
    </row>
    <row r="53" spans="5:10" x14ac:dyDescent="0.25">
      <c r="E53" s="26">
        <v>58000</v>
      </c>
      <c r="F53" s="27">
        <v>33.200000000000003</v>
      </c>
      <c r="G53" s="27">
        <v>34.200000000000003</v>
      </c>
      <c r="H53" s="27">
        <v>35.199999999999996</v>
      </c>
      <c r="I53" s="27">
        <v>36.199999999999996</v>
      </c>
      <c r="J53" s="27">
        <v>37.200000000000003</v>
      </c>
    </row>
    <row r="54" spans="5:10" x14ac:dyDescent="0.25">
      <c r="E54" s="26">
        <v>60000</v>
      </c>
      <c r="F54" s="27">
        <v>33.700000000000003</v>
      </c>
      <c r="G54" s="27">
        <v>34.799999999999997</v>
      </c>
      <c r="H54" s="27">
        <v>35.9</v>
      </c>
      <c r="I54" s="27">
        <v>37</v>
      </c>
      <c r="J54" s="27">
        <v>38.1</v>
      </c>
    </row>
    <row r="55" spans="5:10" x14ac:dyDescent="0.25">
      <c r="E55" s="26">
        <v>62000</v>
      </c>
      <c r="F55" s="27">
        <v>34.1</v>
      </c>
      <c r="G55" s="27">
        <v>35.199999999999996</v>
      </c>
      <c r="H55" s="27">
        <v>36.299999999999997</v>
      </c>
      <c r="I55" s="27">
        <v>37.4</v>
      </c>
      <c r="J55" s="27">
        <v>38.5</v>
      </c>
    </row>
    <row r="56" spans="5:10" x14ac:dyDescent="0.25">
      <c r="E56" s="26">
        <v>64000</v>
      </c>
      <c r="F56" s="27">
        <v>34.5</v>
      </c>
      <c r="G56" s="27">
        <v>35.6</v>
      </c>
      <c r="H56" s="27">
        <v>36.700000000000003</v>
      </c>
      <c r="I56" s="27">
        <v>37.799999999999997</v>
      </c>
      <c r="J56" s="27">
        <v>38.9</v>
      </c>
    </row>
    <row r="57" spans="5:10" x14ac:dyDescent="0.25">
      <c r="E57" s="26">
        <v>66000</v>
      </c>
      <c r="F57" s="27">
        <v>34.799999999999997</v>
      </c>
      <c r="G57" s="27">
        <v>35.9</v>
      </c>
      <c r="H57" s="27">
        <v>37</v>
      </c>
      <c r="I57" s="27">
        <v>38.1</v>
      </c>
      <c r="J57" s="27">
        <v>39.200000000000003</v>
      </c>
    </row>
    <row r="58" spans="5:10" x14ac:dyDescent="0.25">
      <c r="E58" s="26">
        <v>68000</v>
      </c>
      <c r="F58" s="27">
        <v>35.199999999999996</v>
      </c>
      <c r="G58" s="27">
        <v>36.299999999999997</v>
      </c>
      <c r="H58" s="27">
        <v>37.4</v>
      </c>
      <c r="I58" s="27">
        <v>38.5</v>
      </c>
      <c r="J58" s="27">
        <v>39.6</v>
      </c>
    </row>
    <row r="59" spans="5:10" x14ac:dyDescent="0.25">
      <c r="E59" s="26">
        <v>70000</v>
      </c>
      <c r="F59" s="27">
        <v>35.699999999999996</v>
      </c>
      <c r="G59" s="27">
        <v>36.799999999999997</v>
      </c>
      <c r="H59" s="27">
        <v>38</v>
      </c>
      <c r="I59" s="27">
        <v>39.1</v>
      </c>
      <c r="J59" s="27">
        <v>40.200000000000003</v>
      </c>
    </row>
    <row r="60" spans="5:10" x14ac:dyDescent="0.25">
      <c r="E60" s="26">
        <v>72000</v>
      </c>
      <c r="F60" s="27">
        <v>36.1</v>
      </c>
      <c r="G60" s="27">
        <v>37.200000000000003</v>
      </c>
      <c r="H60" s="27">
        <v>38.299999999999997</v>
      </c>
      <c r="I60" s="27">
        <v>39.4</v>
      </c>
      <c r="J60" s="27">
        <v>40.5</v>
      </c>
    </row>
    <row r="61" spans="5:10" x14ac:dyDescent="0.25">
      <c r="E61" s="26">
        <v>74000</v>
      </c>
      <c r="F61" s="27">
        <v>36.299999999999997</v>
      </c>
      <c r="G61" s="27">
        <v>37.4</v>
      </c>
      <c r="H61" s="27">
        <v>38.5</v>
      </c>
      <c r="I61" s="27">
        <v>39.6</v>
      </c>
      <c r="J61" s="27">
        <v>40.699999999999996</v>
      </c>
    </row>
    <row r="62" spans="5:10" x14ac:dyDescent="0.25">
      <c r="E62" s="26">
        <v>76000</v>
      </c>
      <c r="F62" s="27">
        <v>36.4</v>
      </c>
      <c r="G62" s="27">
        <v>37.5</v>
      </c>
      <c r="H62" s="27">
        <v>38.6</v>
      </c>
      <c r="I62" s="27">
        <v>39.700000000000003</v>
      </c>
      <c r="J62" s="27">
        <v>40.799999999999997</v>
      </c>
    </row>
    <row r="63" spans="5:10" x14ac:dyDescent="0.25">
      <c r="E63" s="26">
        <v>78000</v>
      </c>
      <c r="F63" s="27">
        <v>36.6</v>
      </c>
      <c r="G63" s="27">
        <v>37.799999999999997</v>
      </c>
      <c r="H63" s="27">
        <v>39</v>
      </c>
      <c r="I63" s="27">
        <v>40.200000000000003</v>
      </c>
      <c r="J63" s="27">
        <v>41.4</v>
      </c>
    </row>
    <row r="64" spans="5:10" x14ac:dyDescent="0.25">
      <c r="E64" s="26">
        <v>80000</v>
      </c>
      <c r="F64" s="27">
        <v>36.700000000000003</v>
      </c>
      <c r="G64" s="27">
        <v>37.9</v>
      </c>
      <c r="H64" s="27">
        <v>39.1</v>
      </c>
      <c r="I64" s="27">
        <v>40.300000000000004</v>
      </c>
      <c r="J64" s="27">
        <v>41.5</v>
      </c>
    </row>
    <row r="65" spans="5:10" x14ac:dyDescent="0.25">
      <c r="E65" s="26">
        <v>82000</v>
      </c>
      <c r="F65" s="27">
        <v>36.799999999999997</v>
      </c>
      <c r="G65" s="27">
        <v>38.1</v>
      </c>
      <c r="H65" s="27">
        <v>39.4</v>
      </c>
      <c r="I65" s="27">
        <v>40.699999999999996</v>
      </c>
      <c r="J65" s="27">
        <v>42</v>
      </c>
    </row>
    <row r="66" spans="5:10" x14ac:dyDescent="0.25">
      <c r="E66" s="26">
        <v>86000</v>
      </c>
      <c r="F66" s="27">
        <v>36.9</v>
      </c>
      <c r="G66" s="27">
        <v>38.200000000000003</v>
      </c>
      <c r="H66" s="27">
        <v>39.5</v>
      </c>
      <c r="I66" s="27">
        <v>40.799999999999997</v>
      </c>
      <c r="J66" s="27">
        <v>42.1</v>
      </c>
    </row>
    <row r="67" spans="5:10" x14ac:dyDescent="0.25">
      <c r="E67" s="26">
        <v>90000</v>
      </c>
      <c r="F67" s="27">
        <v>37</v>
      </c>
      <c r="G67" s="27">
        <v>38.299999999999997</v>
      </c>
      <c r="H67" s="27">
        <v>39.6</v>
      </c>
      <c r="I67" s="27">
        <v>40.9</v>
      </c>
      <c r="J67" s="27">
        <v>42.199999999999996</v>
      </c>
    </row>
    <row r="68" spans="5:10" x14ac:dyDescent="0.25">
      <c r="E68" s="26">
        <v>110000</v>
      </c>
      <c r="F68" s="27">
        <v>37</v>
      </c>
      <c r="G68" s="27">
        <v>38.299999999999997</v>
      </c>
      <c r="H68" s="27">
        <v>39.6</v>
      </c>
      <c r="I68" s="27">
        <v>40.9</v>
      </c>
      <c r="J68" s="27">
        <v>42.199999999999996</v>
      </c>
    </row>
  </sheetData>
  <pageMargins left="0.7" right="0.7" top="0.75" bottom="0.75" header="0.3" footer="0.3"/>
  <pageSetup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E1:J98"/>
  <sheetViews>
    <sheetView workbookViewId="0"/>
  </sheetViews>
  <sheetFormatPr defaultRowHeight="15" x14ac:dyDescent="0.25"/>
  <cols>
    <col min="5" max="10" width="12.7109375" style="26" customWidth="1"/>
  </cols>
  <sheetData>
    <row r="1" spans="5:10" x14ac:dyDescent="0.25">
      <c r="F1" s="16" t="s">
        <v>52</v>
      </c>
      <c r="G1" s="16" t="s">
        <v>52</v>
      </c>
      <c r="H1" s="16" t="s">
        <v>52</v>
      </c>
      <c r="I1" s="16" t="s">
        <v>52</v>
      </c>
      <c r="J1" s="16" t="s">
        <v>52</v>
      </c>
    </row>
    <row r="2" spans="5:10" x14ac:dyDescent="0.25">
      <c r="F2" s="16">
        <v>0</v>
      </c>
      <c r="G2" s="16">
        <v>5.0010000000000003</v>
      </c>
      <c r="H2" s="16">
        <v>5.5010000000000003</v>
      </c>
      <c r="I2" s="16">
        <v>6.0010000000000003</v>
      </c>
      <c r="J2" s="16">
        <v>6.5010000000000003</v>
      </c>
    </row>
    <row r="3" spans="5:10" s="25" customFormat="1" x14ac:dyDescent="0.25">
      <c r="E3" s="24" t="s">
        <v>59</v>
      </c>
      <c r="F3" s="24">
        <v>2</v>
      </c>
      <c r="G3" s="24">
        <v>3</v>
      </c>
      <c r="H3" s="24">
        <v>4</v>
      </c>
      <c r="I3" s="24">
        <v>5</v>
      </c>
      <c r="J3" s="24">
        <v>6</v>
      </c>
    </row>
    <row r="4" spans="5:10" s="25" customFormat="1" x14ac:dyDescent="0.25">
      <c r="E4" s="26">
        <v>0</v>
      </c>
      <c r="F4" s="27">
        <v>19.5</v>
      </c>
      <c r="G4" s="27">
        <v>19.7</v>
      </c>
      <c r="H4" s="27">
        <v>19.900000000000002</v>
      </c>
      <c r="I4" s="27">
        <v>20.100000000000001</v>
      </c>
      <c r="J4" s="27">
        <v>20.3</v>
      </c>
    </row>
    <row r="5" spans="5:10" x14ac:dyDescent="0.25">
      <c r="E5" s="26">
        <v>19000</v>
      </c>
      <c r="F5" s="27">
        <v>19.5</v>
      </c>
      <c r="G5" s="27">
        <v>19.7</v>
      </c>
      <c r="H5" s="27">
        <v>19.900000000000002</v>
      </c>
      <c r="I5" s="27">
        <v>20.100000000000001</v>
      </c>
      <c r="J5" s="27">
        <v>20.3</v>
      </c>
    </row>
    <row r="6" spans="5:10" x14ac:dyDescent="0.25">
      <c r="E6" s="26">
        <v>19500</v>
      </c>
      <c r="F6" s="27">
        <v>21</v>
      </c>
      <c r="G6" s="27">
        <v>21.2</v>
      </c>
      <c r="H6" s="27">
        <v>21.4</v>
      </c>
      <c r="I6" s="27">
        <v>21.6</v>
      </c>
      <c r="J6" s="27">
        <v>21.8</v>
      </c>
    </row>
    <row r="7" spans="5:10" x14ac:dyDescent="0.25">
      <c r="E7" s="26">
        <v>20000</v>
      </c>
      <c r="F7" s="27">
        <v>22.5</v>
      </c>
      <c r="G7" s="27">
        <v>22.7</v>
      </c>
      <c r="H7" s="27">
        <v>22.900000000000002</v>
      </c>
      <c r="I7" s="27">
        <v>23.1</v>
      </c>
      <c r="J7" s="27">
        <v>23.3</v>
      </c>
    </row>
    <row r="8" spans="5:10" x14ac:dyDescent="0.25">
      <c r="E8" s="26">
        <v>20500</v>
      </c>
      <c r="F8" s="27">
        <v>23.9</v>
      </c>
      <c r="G8" s="27">
        <v>24.099999999999998</v>
      </c>
      <c r="H8" s="27">
        <v>24.3</v>
      </c>
      <c r="I8" s="27">
        <v>24.5</v>
      </c>
      <c r="J8" s="27">
        <v>24.7</v>
      </c>
    </row>
    <row r="9" spans="5:10" x14ac:dyDescent="0.25">
      <c r="E9" s="26">
        <v>21000</v>
      </c>
      <c r="F9" s="27">
        <v>25.2</v>
      </c>
      <c r="G9" s="27">
        <v>25.4</v>
      </c>
      <c r="H9" s="27">
        <v>25.6</v>
      </c>
      <c r="I9" s="27">
        <v>25.8</v>
      </c>
      <c r="J9" s="27">
        <v>26</v>
      </c>
    </row>
    <row r="10" spans="5:10" x14ac:dyDescent="0.25">
      <c r="E10" s="26">
        <v>21500</v>
      </c>
      <c r="F10" s="27">
        <v>26.1</v>
      </c>
      <c r="G10" s="27">
        <v>26.3</v>
      </c>
      <c r="H10" s="27">
        <v>26.5</v>
      </c>
      <c r="I10" s="27">
        <v>26.700000000000003</v>
      </c>
      <c r="J10" s="27">
        <v>26.900000000000002</v>
      </c>
    </row>
    <row r="11" spans="5:10" x14ac:dyDescent="0.25">
      <c r="E11" s="26">
        <v>22000</v>
      </c>
      <c r="F11" s="27">
        <v>26.6</v>
      </c>
      <c r="G11" s="27">
        <v>26.8</v>
      </c>
      <c r="H11" s="27">
        <v>27</v>
      </c>
      <c r="I11" s="27">
        <v>27.200000000000003</v>
      </c>
      <c r="J11" s="27">
        <v>27.400000000000002</v>
      </c>
    </row>
    <row r="12" spans="5:10" x14ac:dyDescent="0.25">
      <c r="E12" s="26">
        <v>22500</v>
      </c>
      <c r="F12" s="27">
        <v>27.1</v>
      </c>
      <c r="G12" s="27">
        <v>27.3</v>
      </c>
      <c r="H12" s="27">
        <v>27.500000000000004</v>
      </c>
      <c r="I12" s="27">
        <v>27.700000000000003</v>
      </c>
      <c r="J12" s="27">
        <v>27.900000000000002</v>
      </c>
    </row>
    <row r="13" spans="5:10" x14ac:dyDescent="0.25">
      <c r="E13" s="26">
        <v>23000</v>
      </c>
      <c r="F13" s="27">
        <v>27.6</v>
      </c>
      <c r="G13" s="27">
        <v>27.800000000000004</v>
      </c>
      <c r="H13" s="27">
        <v>28.000000000000004</v>
      </c>
      <c r="I13" s="27">
        <v>28.200000000000003</v>
      </c>
      <c r="J13" s="27">
        <v>28.400000000000002</v>
      </c>
    </row>
    <row r="14" spans="5:10" x14ac:dyDescent="0.25">
      <c r="E14" s="26">
        <v>23500</v>
      </c>
      <c r="F14" s="27">
        <v>28.1</v>
      </c>
      <c r="G14" s="27">
        <v>28.300000000000004</v>
      </c>
      <c r="H14" s="27">
        <v>28.500000000000004</v>
      </c>
      <c r="I14" s="27">
        <v>28.700000000000003</v>
      </c>
      <c r="J14" s="27">
        <v>28.900000000000002</v>
      </c>
    </row>
    <row r="15" spans="5:10" x14ac:dyDescent="0.25">
      <c r="E15" s="26">
        <v>24000</v>
      </c>
      <c r="F15" s="27">
        <v>28.499999999999996</v>
      </c>
      <c r="G15" s="27">
        <v>28.799999999999997</v>
      </c>
      <c r="H15" s="27">
        <v>29.099999999999998</v>
      </c>
      <c r="I15" s="27">
        <v>29.4</v>
      </c>
      <c r="J15" s="27">
        <v>29.7</v>
      </c>
    </row>
    <row r="16" spans="5:10" x14ac:dyDescent="0.25">
      <c r="E16" s="26">
        <v>24500</v>
      </c>
      <c r="F16" s="27">
        <v>28.9</v>
      </c>
      <c r="G16" s="27">
        <v>29.2</v>
      </c>
      <c r="H16" s="27">
        <v>29.5</v>
      </c>
      <c r="I16" s="27">
        <v>29.799999999999997</v>
      </c>
      <c r="J16" s="27">
        <v>30.099999999999998</v>
      </c>
    </row>
    <row r="17" spans="5:10" x14ac:dyDescent="0.25">
      <c r="E17" s="26">
        <v>25000</v>
      </c>
      <c r="F17" s="27">
        <v>28.999999999999996</v>
      </c>
      <c r="G17" s="27">
        <v>29.299999999999997</v>
      </c>
      <c r="H17" s="27">
        <v>29.599999999999998</v>
      </c>
      <c r="I17" s="27">
        <v>29.9</v>
      </c>
      <c r="J17" s="27">
        <v>30.2</v>
      </c>
    </row>
    <row r="18" spans="5:10" x14ac:dyDescent="0.25">
      <c r="E18" s="26">
        <v>25500</v>
      </c>
      <c r="F18" s="27">
        <v>29.2</v>
      </c>
      <c r="G18" s="27">
        <v>29.599999999999998</v>
      </c>
      <c r="H18" s="27">
        <v>30</v>
      </c>
      <c r="I18" s="27">
        <v>30.4</v>
      </c>
      <c r="J18" s="27">
        <v>30.8</v>
      </c>
    </row>
    <row r="19" spans="5:10" x14ac:dyDescent="0.25">
      <c r="E19" s="26">
        <v>26000</v>
      </c>
      <c r="F19" s="27">
        <v>29.299999999999997</v>
      </c>
      <c r="G19" s="27">
        <v>29.7</v>
      </c>
      <c r="H19" s="27">
        <v>30.099999999999998</v>
      </c>
      <c r="I19" s="27">
        <v>30.5</v>
      </c>
      <c r="J19" s="27">
        <v>30.9</v>
      </c>
    </row>
    <row r="20" spans="5:10" x14ac:dyDescent="0.25">
      <c r="E20" s="26">
        <v>26500</v>
      </c>
      <c r="F20" s="27">
        <v>29.5</v>
      </c>
      <c r="G20" s="27">
        <v>30</v>
      </c>
      <c r="H20" s="27">
        <v>30.5</v>
      </c>
      <c r="I20" s="27">
        <v>31</v>
      </c>
      <c r="J20" s="27">
        <v>31.5</v>
      </c>
    </row>
    <row r="21" spans="5:10" x14ac:dyDescent="0.25">
      <c r="E21" s="26">
        <v>27000</v>
      </c>
      <c r="F21" s="27">
        <v>29.599999999999998</v>
      </c>
      <c r="G21" s="27">
        <v>30.099999999999998</v>
      </c>
      <c r="H21" s="27">
        <v>30.599999999999998</v>
      </c>
      <c r="I21" s="27">
        <v>31.1</v>
      </c>
      <c r="J21" s="27">
        <v>31.6</v>
      </c>
    </row>
    <row r="22" spans="5:10" x14ac:dyDescent="0.25">
      <c r="E22" s="26">
        <v>27500</v>
      </c>
      <c r="F22" s="27">
        <v>29.7</v>
      </c>
      <c r="G22" s="27">
        <v>30.2</v>
      </c>
      <c r="H22" s="27">
        <v>30.7</v>
      </c>
      <c r="I22" s="27">
        <v>31.2</v>
      </c>
      <c r="J22" s="27">
        <v>31.7</v>
      </c>
    </row>
    <row r="23" spans="5:10" x14ac:dyDescent="0.25">
      <c r="E23" s="26">
        <v>28000</v>
      </c>
      <c r="F23" s="27">
        <v>29.9</v>
      </c>
      <c r="G23" s="27">
        <v>30.4</v>
      </c>
      <c r="H23" s="27">
        <v>30.9</v>
      </c>
      <c r="I23" s="27">
        <v>31.4</v>
      </c>
      <c r="J23" s="27">
        <v>31.900000000000002</v>
      </c>
    </row>
    <row r="24" spans="5:10" x14ac:dyDescent="0.25">
      <c r="E24" s="26">
        <v>28500</v>
      </c>
      <c r="F24" s="27">
        <v>30.099999999999998</v>
      </c>
      <c r="G24" s="27">
        <v>30.599999999999998</v>
      </c>
      <c r="H24" s="27">
        <v>31.1</v>
      </c>
      <c r="I24" s="27">
        <v>31.6</v>
      </c>
      <c r="J24" s="27">
        <v>32.1</v>
      </c>
    </row>
    <row r="25" spans="5:10" x14ac:dyDescent="0.25">
      <c r="E25" s="26">
        <v>29000</v>
      </c>
      <c r="F25" s="27">
        <v>30.3</v>
      </c>
      <c r="G25" s="27">
        <v>30.8</v>
      </c>
      <c r="H25" s="27">
        <v>31.3</v>
      </c>
      <c r="I25" s="27">
        <v>31.8</v>
      </c>
      <c r="J25" s="27">
        <v>32.300000000000004</v>
      </c>
    </row>
    <row r="26" spans="5:10" x14ac:dyDescent="0.25">
      <c r="E26" s="26">
        <v>29500</v>
      </c>
      <c r="F26" s="27">
        <v>30.5</v>
      </c>
      <c r="G26" s="27">
        <v>31</v>
      </c>
      <c r="H26" s="27">
        <v>31.5</v>
      </c>
      <c r="I26" s="27">
        <v>32</v>
      </c>
      <c r="J26" s="27">
        <v>32.5</v>
      </c>
    </row>
    <row r="27" spans="5:10" x14ac:dyDescent="0.25">
      <c r="E27" s="26">
        <v>30000</v>
      </c>
      <c r="F27" s="27">
        <v>30.7</v>
      </c>
      <c r="G27" s="27">
        <v>31.2</v>
      </c>
      <c r="H27" s="27">
        <v>31.7</v>
      </c>
      <c r="I27" s="27">
        <v>32.200000000000003</v>
      </c>
      <c r="J27" s="27">
        <v>32.700000000000003</v>
      </c>
    </row>
    <row r="28" spans="5:10" x14ac:dyDescent="0.25">
      <c r="E28" s="26">
        <v>30500</v>
      </c>
      <c r="F28" s="27">
        <v>31</v>
      </c>
      <c r="G28" s="27">
        <v>31.5</v>
      </c>
      <c r="H28" s="27">
        <v>32</v>
      </c>
      <c r="I28" s="27">
        <v>32.5</v>
      </c>
      <c r="J28" s="27">
        <v>33</v>
      </c>
    </row>
    <row r="29" spans="5:10" x14ac:dyDescent="0.25">
      <c r="E29" s="26">
        <v>31000</v>
      </c>
      <c r="F29" s="27">
        <v>31.2</v>
      </c>
      <c r="G29" s="27">
        <v>31.7</v>
      </c>
      <c r="H29" s="27">
        <v>32.200000000000003</v>
      </c>
      <c r="I29" s="27">
        <v>32.700000000000003</v>
      </c>
      <c r="J29" s="27">
        <v>33.200000000000003</v>
      </c>
    </row>
    <row r="30" spans="5:10" x14ac:dyDescent="0.25">
      <c r="E30" s="26">
        <v>31500</v>
      </c>
      <c r="F30" s="27">
        <v>31.4</v>
      </c>
      <c r="G30" s="27">
        <v>31.900000000000002</v>
      </c>
      <c r="H30" s="27">
        <v>32.4</v>
      </c>
      <c r="I30" s="27">
        <v>32.9</v>
      </c>
      <c r="J30" s="27">
        <v>33.4</v>
      </c>
    </row>
    <row r="31" spans="5:10" x14ac:dyDescent="0.25">
      <c r="E31" s="26">
        <v>32000</v>
      </c>
      <c r="F31" s="27">
        <v>31.7</v>
      </c>
      <c r="G31" s="27">
        <v>32.200000000000003</v>
      </c>
      <c r="H31" s="27">
        <v>32.700000000000003</v>
      </c>
      <c r="I31" s="27">
        <v>33.200000000000003</v>
      </c>
      <c r="J31" s="27">
        <v>33.700000000000003</v>
      </c>
    </row>
    <row r="32" spans="5:10" x14ac:dyDescent="0.25">
      <c r="E32" s="26">
        <v>32500</v>
      </c>
      <c r="F32" s="27">
        <v>31.900000000000002</v>
      </c>
      <c r="G32" s="27">
        <v>32.4</v>
      </c>
      <c r="H32" s="27">
        <v>32.9</v>
      </c>
      <c r="I32" s="27">
        <v>33.4</v>
      </c>
      <c r="J32" s="27">
        <v>33.900000000000006</v>
      </c>
    </row>
    <row r="33" spans="5:10" x14ac:dyDescent="0.25">
      <c r="E33" s="26">
        <v>33000</v>
      </c>
      <c r="F33" s="27">
        <v>32.1</v>
      </c>
      <c r="G33" s="27">
        <v>32.6</v>
      </c>
      <c r="H33" s="27">
        <v>33.1</v>
      </c>
      <c r="I33" s="27">
        <v>33.6</v>
      </c>
      <c r="J33" s="27">
        <v>34.1</v>
      </c>
    </row>
    <row r="34" spans="5:10" x14ac:dyDescent="0.25">
      <c r="E34" s="26">
        <v>33500</v>
      </c>
      <c r="F34" s="27">
        <v>32.300000000000004</v>
      </c>
      <c r="G34" s="27">
        <v>32.800000000000004</v>
      </c>
      <c r="H34" s="27">
        <v>33.300000000000004</v>
      </c>
      <c r="I34" s="27">
        <v>33.800000000000004</v>
      </c>
      <c r="J34" s="27">
        <v>34.300000000000004</v>
      </c>
    </row>
    <row r="35" spans="5:10" x14ac:dyDescent="0.25">
      <c r="E35" s="26">
        <v>34000</v>
      </c>
      <c r="F35" s="27">
        <v>32.5</v>
      </c>
      <c r="G35" s="27">
        <v>33</v>
      </c>
      <c r="H35" s="27">
        <v>33.5</v>
      </c>
      <c r="I35" s="27">
        <v>34</v>
      </c>
      <c r="J35" s="27">
        <v>34.5</v>
      </c>
    </row>
    <row r="36" spans="5:10" x14ac:dyDescent="0.25">
      <c r="E36" s="26">
        <v>34500</v>
      </c>
      <c r="F36" s="27">
        <v>32.700000000000003</v>
      </c>
      <c r="G36" s="27">
        <v>33.200000000000003</v>
      </c>
      <c r="H36" s="27">
        <v>33.700000000000003</v>
      </c>
      <c r="I36" s="27">
        <v>34.200000000000003</v>
      </c>
      <c r="J36" s="27">
        <v>34.700000000000003</v>
      </c>
    </row>
    <row r="37" spans="5:10" x14ac:dyDescent="0.25">
      <c r="E37" s="26">
        <v>35000</v>
      </c>
      <c r="F37" s="27">
        <v>33</v>
      </c>
      <c r="G37" s="27">
        <v>33.5</v>
      </c>
      <c r="H37" s="27">
        <v>34</v>
      </c>
      <c r="I37" s="27">
        <v>34.5</v>
      </c>
      <c r="J37" s="27">
        <v>35</v>
      </c>
    </row>
    <row r="38" spans="5:10" x14ac:dyDescent="0.25">
      <c r="E38" s="26">
        <v>35500</v>
      </c>
      <c r="F38" s="27">
        <v>33.300000000000004</v>
      </c>
      <c r="G38" s="27">
        <v>33.800000000000004</v>
      </c>
      <c r="H38" s="27">
        <v>34.300000000000004</v>
      </c>
      <c r="I38" s="27">
        <v>34.800000000000004</v>
      </c>
      <c r="J38" s="27">
        <v>35.300000000000004</v>
      </c>
    </row>
    <row r="39" spans="5:10" x14ac:dyDescent="0.25">
      <c r="E39" s="26">
        <v>36000</v>
      </c>
      <c r="F39" s="27">
        <v>33.5</v>
      </c>
      <c r="G39" s="27">
        <v>34</v>
      </c>
      <c r="H39" s="27">
        <v>34.5</v>
      </c>
      <c r="I39" s="27">
        <v>35</v>
      </c>
      <c r="J39" s="27">
        <v>35.500000000000007</v>
      </c>
    </row>
    <row r="40" spans="5:10" x14ac:dyDescent="0.25">
      <c r="E40" s="26">
        <v>36500</v>
      </c>
      <c r="F40" s="27">
        <v>33.700000000000003</v>
      </c>
      <c r="G40" s="27">
        <v>34.300000000000004</v>
      </c>
      <c r="H40" s="27">
        <v>34.900000000000006</v>
      </c>
      <c r="I40" s="27">
        <v>35.500000000000007</v>
      </c>
      <c r="J40" s="27">
        <v>36.1</v>
      </c>
    </row>
    <row r="41" spans="5:10" x14ac:dyDescent="0.25">
      <c r="E41" s="26">
        <v>37000</v>
      </c>
      <c r="F41" s="27">
        <v>33.900000000000006</v>
      </c>
      <c r="G41" s="27">
        <v>34.5</v>
      </c>
      <c r="H41" s="27">
        <v>35.1</v>
      </c>
      <c r="I41" s="27">
        <v>35.700000000000003</v>
      </c>
      <c r="J41" s="27">
        <v>36.300000000000004</v>
      </c>
    </row>
    <row r="42" spans="5:10" x14ac:dyDescent="0.25">
      <c r="E42" s="26">
        <v>37500</v>
      </c>
      <c r="F42" s="27">
        <v>34.1</v>
      </c>
      <c r="G42" s="27">
        <v>34.700000000000003</v>
      </c>
      <c r="H42" s="27">
        <v>35.300000000000004</v>
      </c>
      <c r="I42" s="27">
        <v>35.900000000000006</v>
      </c>
      <c r="J42" s="27">
        <v>36.500000000000007</v>
      </c>
    </row>
    <row r="43" spans="5:10" x14ac:dyDescent="0.25">
      <c r="E43" s="26">
        <v>38000</v>
      </c>
      <c r="F43" s="27">
        <v>34.200000000000003</v>
      </c>
      <c r="G43" s="27">
        <v>34.900000000000006</v>
      </c>
      <c r="H43" s="27">
        <v>35.6</v>
      </c>
      <c r="I43" s="27">
        <v>36.300000000000004</v>
      </c>
      <c r="J43" s="27">
        <v>37.000000000000007</v>
      </c>
    </row>
    <row r="44" spans="5:10" x14ac:dyDescent="0.25">
      <c r="E44" s="26">
        <v>38500</v>
      </c>
      <c r="F44" s="27">
        <v>34.4</v>
      </c>
      <c r="G44" s="27">
        <v>35.099999999999994</v>
      </c>
      <c r="H44" s="27">
        <v>35.799999999999997</v>
      </c>
      <c r="I44" s="27">
        <v>36.5</v>
      </c>
      <c r="J44" s="27">
        <v>37.200000000000003</v>
      </c>
    </row>
    <row r="45" spans="5:10" x14ac:dyDescent="0.25">
      <c r="E45" s="26">
        <v>39000</v>
      </c>
      <c r="F45" s="27">
        <v>34.599999999999994</v>
      </c>
      <c r="G45" s="27">
        <v>35.299999999999997</v>
      </c>
      <c r="H45" s="27">
        <v>36</v>
      </c>
      <c r="I45" s="27">
        <v>36.700000000000003</v>
      </c>
      <c r="J45" s="27">
        <v>37.4</v>
      </c>
    </row>
    <row r="46" spans="5:10" x14ac:dyDescent="0.25">
      <c r="E46" s="26">
        <v>39500</v>
      </c>
      <c r="F46" s="27">
        <v>34.799999999999997</v>
      </c>
      <c r="G46" s="27">
        <v>35.5</v>
      </c>
      <c r="H46" s="27">
        <v>36.199999999999996</v>
      </c>
      <c r="I46" s="27">
        <v>36.9</v>
      </c>
      <c r="J46" s="27">
        <v>37.6</v>
      </c>
    </row>
    <row r="47" spans="5:10" x14ac:dyDescent="0.25">
      <c r="E47" s="26">
        <v>40000</v>
      </c>
      <c r="F47" s="27">
        <v>34.9</v>
      </c>
      <c r="G47" s="27">
        <v>35.6</v>
      </c>
      <c r="H47" s="27">
        <v>36.299999999999997</v>
      </c>
      <c r="I47" s="27">
        <v>37</v>
      </c>
      <c r="J47" s="27">
        <v>37.700000000000003</v>
      </c>
    </row>
    <row r="48" spans="5:10" x14ac:dyDescent="0.25">
      <c r="E48" s="26">
        <v>40500</v>
      </c>
      <c r="F48" s="27">
        <v>35.099999999999994</v>
      </c>
      <c r="G48" s="27">
        <v>35.799999999999997</v>
      </c>
      <c r="H48" s="27">
        <v>36.5</v>
      </c>
      <c r="I48" s="27">
        <v>37.200000000000003</v>
      </c>
      <c r="J48" s="27">
        <v>37.9</v>
      </c>
    </row>
    <row r="49" spans="5:10" x14ac:dyDescent="0.25">
      <c r="E49" s="26">
        <v>41000</v>
      </c>
      <c r="F49" s="27">
        <v>35.199999999999996</v>
      </c>
      <c r="G49" s="27">
        <v>35.9</v>
      </c>
      <c r="H49" s="27">
        <v>36.6</v>
      </c>
      <c r="I49" s="27">
        <v>37.299999999999997</v>
      </c>
      <c r="J49" s="27">
        <v>38</v>
      </c>
    </row>
    <row r="50" spans="5:10" x14ac:dyDescent="0.25">
      <c r="E50" s="26">
        <v>41500</v>
      </c>
      <c r="F50" s="27">
        <v>35.4</v>
      </c>
      <c r="G50" s="27">
        <v>36.1</v>
      </c>
      <c r="H50" s="27">
        <v>36.799999999999997</v>
      </c>
      <c r="I50" s="27">
        <v>37.5</v>
      </c>
      <c r="J50" s="27">
        <v>38.200000000000003</v>
      </c>
    </row>
    <row r="51" spans="5:10" x14ac:dyDescent="0.25">
      <c r="E51" s="26">
        <v>42000</v>
      </c>
      <c r="F51" s="27">
        <v>35.5</v>
      </c>
      <c r="G51" s="27">
        <v>36.199999999999996</v>
      </c>
      <c r="H51" s="27">
        <v>36.9</v>
      </c>
      <c r="I51" s="27">
        <v>37.6</v>
      </c>
      <c r="J51" s="27">
        <v>38.299999999999997</v>
      </c>
    </row>
    <row r="52" spans="5:10" x14ac:dyDescent="0.25">
      <c r="E52" s="26">
        <v>42500</v>
      </c>
      <c r="F52" s="27">
        <v>35.699999999999996</v>
      </c>
      <c r="G52" s="27">
        <v>36.4</v>
      </c>
      <c r="H52" s="27">
        <v>37.1</v>
      </c>
      <c r="I52" s="27">
        <v>37.799999999999997</v>
      </c>
      <c r="J52" s="27">
        <v>38.5</v>
      </c>
    </row>
    <row r="53" spans="5:10" x14ac:dyDescent="0.25">
      <c r="E53" s="26">
        <v>43000</v>
      </c>
      <c r="F53" s="27">
        <v>36</v>
      </c>
      <c r="G53" s="27">
        <v>36.700000000000003</v>
      </c>
      <c r="H53" s="27">
        <v>37.4</v>
      </c>
      <c r="I53" s="27">
        <v>38.1</v>
      </c>
      <c r="J53" s="27">
        <v>38.800000000000004</v>
      </c>
    </row>
    <row r="54" spans="5:10" x14ac:dyDescent="0.25">
      <c r="E54" s="26">
        <v>43500</v>
      </c>
      <c r="F54" s="27">
        <v>36.199999999999996</v>
      </c>
      <c r="G54" s="27">
        <v>36.9</v>
      </c>
      <c r="H54" s="27">
        <v>37.6</v>
      </c>
      <c r="I54" s="27">
        <v>38.299999999999997</v>
      </c>
      <c r="J54" s="27">
        <v>39</v>
      </c>
    </row>
    <row r="55" spans="5:10" x14ac:dyDescent="0.25">
      <c r="E55" s="26">
        <v>44000</v>
      </c>
      <c r="F55" s="27">
        <v>36.4</v>
      </c>
      <c r="G55" s="27">
        <v>37.1</v>
      </c>
      <c r="H55" s="27">
        <v>37.799999999999997</v>
      </c>
      <c r="I55" s="27">
        <v>38.5</v>
      </c>
      <c r="J55" s="27">
        <v>39.200000000000003</v>
      </c>
    </row>
    <row r="56" spans="5:10" x14ac:dyDescent="0.25">
      <c r="E56" s="26">
        <v>44500</v>
      </c>
      <c r="F56" s="27">
        <v>37.1</v>
      </c>
      <c r="G56" s="27">
        <v>37.9</v>
      </c>
      <c r="H56" s="27">
        <v>38.700000000000003</v>
      </c>
      <c r="I56" s="27">
        <v>39.5</v>
      </c>
      <c r="J56" s="27">
        <v>40.300000000000004</v>
      </c>
    </row>
    <row r="57" spans="5:10" x14ac:dyDescent="0.25">
      <c r="E57" s="26">
        <v>45000</v>
      </c>
      <c r="F57" s="27">
        <v>37.299999999999997</v>
      </c>
      <c r="G57" s="27">
        <v>38.1</v>
      </c>
      <c r="H57" s="27">
        <v>38.9</v>
      </c>
      <c r="I57" s="27">
        <v>39.700000000000003</v>
      </c>
      <c r="J57" s="27">
        <v>40.5</v>
      </c>
    </row>
    <row r="58" spans="5:10" x14ac:dyDescent="0.25">
      <c r="E58" s="26">
        <v>45500</v>
      </c>
      <c r="F58" s="27">
        <v>37.5</v>
      </c>
      <c r="G58" s="27">
        <v>38.299999999999997</v>
      </c>
      <c r="H58" s="27">
        <v>39.1</v>
      </c>
      <c r="I58" s="27">
        <v>39.900000000000006</v>
      </c>
      <c r="J58" s="27">
        <v>40.700000000000003</v>
      </c>
    </row>
    <row r="59" spans="5:10" x14ac:dyDescent="0.25">
      <c r="E59" s="26">
        <v>46000</v>
      </c>
      <c r="F59" s="27">
        <v>37.799999999999997</v>
      </c>
      <c r="G59" s="27">
        <v>38.6</v>
      </c>
      <c r="H59" s="27">
        <v>39.4</v>
      </c>
      <c r="I59" s="27">
        <v>40.200000000000003</v>
      </c>
      <c r="J59" s="27">
        <v>41</v>
      </c>
    </row>
    <row r="60" spans="5:10" x14ac:dyDescent="0.25">
      <c r="E60" s="26">
        <v>46500</v>
      </c>
      <c r="F60" s="27">
        <v>38</v>
      </c>
      <c r="G60" s="27">
        <v>38.800000000000004</v>
      </c>
      <c r="H60" s="27">
        <v>39.6</v>
      </c>
      <c r="I60" s="27">
        <v>40.400000000000006</v>
      </c>
      <c r="J60" s="27">
        <v>41.2</v>
      </c>
    </row>
    <row r="61" spans="5:10" x14ac:dyDescent="0.25">
      <c r="E61" s="26">
        <v>47000</v>
      </c>
      <c r="F61" s="27">
        <v>38.200000000000003</v>
      </c>
      <c r="G61" s="27">
        <v>39</v>
      </c>
      <c r="H61" s="27">
        <v>39.800000000000004</v>
      </c>
      <c r="I61" s="27">
        <v>40.6</v>
      </c>
      <c r="J61" s="27">
        <v>41.400000000000006</v>
      </c>
    </row>
    <row r="62" spans="5:10" x14ac:dyDescent="0.25">
      <c r="E62" s="26">
        <v>47500</v>
      </c>
      <c r="F62" s="27">
        <v>38.4</v>
      </c>
      <c r="G62" s="27">
        <v>39.200000000000003</v>
      </c>
      <c r="H62" s="27">
        <v>40</v>
      </c>
      <c r="I62" s="27">
        <v>40.800000000000004</v>
      </c>
      <c r="J62" s="27">
        <v>41.6</v>
      </c>
    </row>
    <row r="63" spans="5:10" x14ac:dyDescent="0.25">
      <c r="E63" s="26">
        <v>48000</v>
      </c>
      <c r="F63" s="27">
        <v>38.700000000000003</v>
      </c>
      <c r="G63" s="27">
        <v>39.5</v>
      </c>
      <c r="H63" s="27">
        <v>40.300000000000004</v>
      </c>
      <c r="I63" s="27">
        <v>41.1</v>
      </c>
      <c r="J63" s="27">
        <v>41.900000000000006</v>
      </c>
    </row>
    <row r="64" spans="5:10" x14ac:dyDescent="0.25">
      <c r="E64" s="26">
        <v>48500</v>
      </c>
      <c r="F64" s="27">
        <v>38.9</v>
      </c>
      <c r="G64" s="27">
        <v>39.700000000000003</v>
      </c>
      <c r="H64" s="27">
        <v>40.5</v>
      </c>
      <c r="I64" s="27">
        <v>41.300000000000004</v>
      </c>
      <c r="J64" s="27">
        <v>42.1</v>
      </c>
    </row>
    <row r="65" spans="5:10" x14ac:dyDescent="0.25">
      <c r="E65" s="26">
        <v>49000</v>
      </c>
      <c r="F65" s="27">
        <v>39.1</v>
      </c>
      <c r="G65" s="27">
        <v>39.900000000000006</v>
      </c>
      <c r="H65" s="27">
        <v>40.700000000000003</v>
      </c>
      <c r="I65" s="27">
        <v>41.5</v>
      </c>
      <c r="J65" s="27">
        <v>42.300000000000004</v>
      </c>
    </row>
    <row r="66" spans="5:10" x14ac:dyDescent="0.25">
      <c r="E66" s="26">
        <v>49500</v>
      </c>
      <c r="F66" s="27">
        <v>39.300000000000004</v>
      </c>
      <c r="G66" s="27">
        <v>40.1</v>
      </c>
      <c r="H66" s="27">
        <v>40.900000000000006</v>
      </c>
      <c r="I66" s="27">
        <v>41.7</v>
      </c>
      <c r="J66" s="27">
        <v>42.500000000000007</v>
      </c>
    </row>
    <row r="67" spans="5:10" x14ac:dyDescent="0.25">
      <c r="E67" s="26">
        <v>50000</v>
      </c>
      <c r="F67" s="27">
        <v>39.5</v>
      </c>
      <c r="G67" s="27">
        <v>40.300000000000004</v>
      </c>
      <c r="H67" s="27">
        <v>41.1</v>
      </c>
      <c r="I67" s="27">
        <v>41.900000000000006</v>
      </c>
      <c r="J67" s="27">
        <v>42.7</v>
      </c>
    </row>
    <row r="68" spans="5:10" x14ac:dyDescent="0.25">
      <c r="E68" s="26">
        <v>50500</v>
      </c>
      <c r="F68" s="27">
        <v>39.700000000000003</v>
      </c>
      <c r="G68" s="27">
        <v>40.5</v>
      </c>
      <c r="H68" s="27">
        <v>41.300000000000004</v>
      </c>
      <c r="I68" s="27">
        <v>42.1</v>
      </c>
      <c r="J68" s="27">
        <v>42.900000000000006</v>
      </c>
    </row>
    <row r="69" spans="5:10" x14ac:dyDescent="0.25">
      <c r="E69" s="26">
        <v>51000</v>
      </c>
      <c r="F69" s="27">
        <v>39.900000000000006</v>
      </c>
      <c r="G69" s="27">
        <v>40.700000000000003</v>
      </c>
      <c r="H69" s="27">
        <v>41.5</v>
      </c>
      <c r="I69" s="27">
        <v>42.300000000000004</v>
      </c>
      <c r="J69" s="27">
        <v>43.100000000000009</v>
      </c>
    </row>
    <row r="70" spans="5:10" x14ac:dyDescent="0.25">
      <c r="E70" s="26">
        <v>51500</v>
      </c>
      <c r="F70" s="27">
        <v>40</v>
      </c>
      <c r="G70" s="27">
        <v>40.800000000000004</v>
      </c>
      <c r="H70" s="27">
        <v>41.6</v>
      </c>
      <c r="I70" s="27">
        <v>42.400000000000006</v>
      </c>
      <c r="J70" s="27">
        <v>43.2</v>
      </c>
    </row>
    <row r="71" spans="5:10" x14ac:dyDescent="0.25">
      <c r="E71" s="26">
        <v>52000</v>
      </c>
      <c r="F71" s="27">
        <v>40.200000000000003</v>
      </c>
      <c r="G71" s="27">
        <v>41</v>
      </c>
      <c r="H71" s="27">
        <v>41.800000000000004</v>
      </c>
      <c r="I71" s="27">
        <v>42.6</v>
      </c>
      <c r="J71" s="27">
        <v>43.400000000000006</v>
      </c>
    </row>
    <row r="72" spans="5:10" x14ac:dyDescent="0.25">
      <c r="E72" s="26">
        <v>52500</v>
      </c>
      <c r="F72" s="27">
        <v>40.400000000000006</v>
      </c>
      <c r="G72" s="27">
        <v>41.2</v>
      </c>
      <c r="H72" s="27">
        <v>42.000000000000007</v>
      </c>
      <c r="I72" s="27">
        <v>42.800000000000004</v>
      </c>
      <c r="J72" s="27">
        <v>43.600000000000009</v>
      </c>
    </row>
    <row r="73" spans="5:10" x14ac:dyDescent="0.25">
      <c r="E73" s="26">
        <v>53000</v>
      </c>
      <c r="F73" s="27">
        <v>40.5</v>
      </c>
      <c r="G73" s="27">
        <v>41.300000000000004</v>
      </c>
      <c r="H73" s="27">
        <v>42.1</v>
      </c>
      <c r="I73" s="27">
        <v>42.900000000000006</v>
      </c>
      <c r="J73" s="27">
        <v>43.7</v>
      </c>
    </row>
    <row r="74" spans="5:10" x14ac:dyDescent="0.25">
      <c r="E74" s="26">
        <v>53500</v>
      </c>
      <c r="F74" s="27">
        <v>40.699999999999996</v>
      </c>
      <c r="G74" s="27">
        <v>41.5</v>
      </c>
      <c r="H74" s="27">
        <v>42.3</v>
      </c>
      <c r="I74" s="27">
        <v>43.1</v>
      </c>
      <c r="J74" s="27">
        <v>43.9</v>
      </c>
    </row>
    <row r="75" spans="5:10" x14ac:dyDescent="0.25">
      <c r="E75" s="26">
        <v>54000</v>
      </c>
      <c r="F75" s="27">
        <v>40.9</v>
      </c>
      <c r="G75" s="27">
        <v>41.699999999999996</v>
      </c>
      <c r="H75" s="27">
        <v>42.5</v>
      </c>
      <c r="I75" s="27">
        <v>43.3</v>
      </c>
      <c r="J75" s="27">
        <v>44.1</v>
      </c>
    </row>
    <row r="76" spans="5:10" x14ac:dyDescent="0.25">
      <c r="E76" s="26">
        <v>54500</v>
      </c>
      <c r="F76" s="27">
        <v>41</v>
      </c>
      <c r="G76" s="27">
        <v>41.8</v>
      </c>
      <c r="H76" s="27">
        <v>42.6</v>
      </c>
      <c r="I76" s="27">
        <v>43.4</v>
      </c>
      <c r="J76" s="27">
        <v>44.2</v>
      </c>
    </row>
    <row r="77" spans="5:10" x14ac:dyDescent="0.25">
      <c r="E77" s="26">
        <v>55000</v>
      </c>
      <c r="F77" s="27">
        <v>41.199999999999996</v>
      </c>
      <c r="G77" s="27">
        <v>42</v>
      </c>
      <c r="H77" s="27">
        <v>42.8</v>
      </c>
      <c r="I77" s="27">
        <v>43.6</v>
      </c>
      <c r="J77" s="27">
        <v>44.4</v>
      </c>
    </row>
    <row r="78" spans="5:10" x14ac:dyDescent="0.25">
      <c r="E78" s="26">
        <v>55500</v>
      </c>
      <c r="F78" s="27">
        <v>41.3</v>
      </c>
      <c r="G78" s="27">
        <v>42.1</v>
      </c>
      <c r="H78" s="27">
        <v>42.9</v>
      </c>
      <c r="I78" s="27">
        <v>43.7</v>
      </c>
      <c r="J78" s="27">
        <v>44.5</v>
      </c>
    </row>
    <row r="79" spans="5:10" x14ac:dyDescent="0.25">
      <c r="E79" s="26">
        <v>56000</v>
      </c>
      <c r="F79" s="27">
        <v>41.4</v>
      </c>
      <c r="G79" s="27">
        <v>42.199999999999996</v>
      </c>
      <c r="H79" s="27">
        <v>43</v>
      </c>
      <c r="I79" s="27">
        <v>43.8</v>
      </c>
      <c r="J79" s="27">
        <v>44.6</v>
      </c>
    </row>
    <row r="80" spans="5:10" x14ac:dyDescent="0.25">
      <c r="E80" s="26">
        <v>56500</v>
      </c>
      <c r="F80" s="27">
        <v>41.6</v>
      </c>
      <c r="G80" s="27">
        <v>42.5</v>
      </c>
      <c r="H80" s="27">
        <v>43.4</v>
      </c>
      <c r="I80" s="27">
        <v>44.3</v>
      </c>
      <c r="J80" s="27">
        <v>45.2</v>
      </c>
    </row>
    <row r="81" spans="5:10" x14ac:dyDescent="0.25">
      <c r="E81" s="26">
        <v>57000</v>
      </c>
      <c r="F81" s="27">
        <v>41.699999999999996</v>
      </c>
      <c r="G81" s="27">
        <v>42.6</v>
      </c>
      <c r="H81" s="27">
        <v>43.5</v>
      </c>
      <c r="I81" s="27">
        <v>44.4</v>
      </c>
      <c r="J81" s="27">
        <v>45.300000000000004</v>
      </c>
    </row>
    <row r="82" spans="5:10" x14ac:dyDescent="0.25">
      <c r="E82" s="26">
        <v>57500</v>
      </c>
      <c r="F82" s="27">
        <v>41.9</v>
      </c>
      <c r="G82" s="27">
        <v>42.8</v>
      </c>
      <c r="H82" s="27">
        <v>43.7</v>
      </c>
      <c r="I82" s="27">
        <v>44.6</v>
      </c>
      <c r="J82" s="27">
        <v>45.5</v>
      </c>
    </row>
    <row r="83" spans="5:10" x14ac:dyDescent="0.25">
      <c r="E83" s="26">
        <v>58000</v>
      </c>
      <c r="F83" s="27">
        <v>42</v>
      </c>
      <c r="G83" s="27">
        <v>42.9</v>
      </c>
      <c r="H83" s="27">
        <v>43.8</v>
      </c>
      <c r="I83" s="27">
        <v>44.7</v>
      </c>
      <c r="J83" s="27">
        <v>45.6</v>
      </c>
    </row>
    <row r="84" spans="5:10" x14ac:dyDescent="0.25">
      <c r="E84" s="26">
        <v>60000</v>
      </c>
      <c r="F84" s="27">
        <v>42.4</v>
      </c>
      <c r="G84" s="27">
        <v>43.3</v>
      </c>
      <c r="H84" s="27">
        <v>44.2</v>
      </c>
      <c r="I84" s="27">
        <v>45.1</v>
      </c>
      <c r="J84" s="27">
        <v>46</v>
      </c>
    </row>
    <row r="85" spans="5:10" x14ac:dyDescent="0.25">
      <c r="E85" s="26">
        <v>62000</v>
      </c>
      <c r="F85" s="27">
        <v>42.4</v>
      </c>
      <c r="G85" s="27">
        <v>43.4</v>
      </c>
      <c r="H85" s="27">
        <v>44.4</v>
      </c>
      <c r="I85" s="27">
        <v>45.4</v>
      </c>
      <c r="J85" s="27">
        <v>46.400000000000006</v>
      </c>
    </row>
    <row r="86" spans="5:10" x14ac:dyDescent="0.25">
      <c r="E86" s="26">
        <v>64000</v>
      </c>
      <c r="F86" s="27">
        <v>42.4</v>
      </c>
      <c r="G86" s="27">
        <v>43.6</v>
      </c>
      <c r="H86" s="27">
        <v>44.800000000000004</v>
      </c>
      <c r="I86" s="27">
        <v>46</v>
      </c>
      <c r="J86" s="27">
        <v>47.2</v>
      </c>
    </row>
    <row r="87" spans="5:10" x14ac:dyDescent="0.25">
      <c r="E87" s="26">
        <v>66000</v>
      </c>
      <c r="F87" s="27">
        <v>42.4</v>
      </c>
      <c r="G87" s="27">
        <v>43.7</v>
      </c>
      <c r="H87" s="27">
        <v>45</v>
      </c>
      <c r="I87" s="27">
        <v>46.300000000000004</v>
      </c>
      <c r="J87" s="27">
        <v>47.6</v>
      </c>
    </row>
    <row r="88" spans="5:10" x14ac:dyDescent="0.25">
      <c r="E88" s="26">
        <v>68000</v>
      </c>
      <c r="F88" s="27">
        <v>42.4</v>
      </c>
      <c r="G88" s="27">
        <v>43.8</v>
      </c>
      <c r="H88" s="27">
        <v>45.2</v>
      </c>
      <c r="I88" s="27">
        <v>46.6</v>
      </c>
      <c r="J88" s="27">
        <v>48.000000000000007</v>
      </c>
    </row>
    <row r="89" spans="5:10" x14ac:dyDescent="0.25">
      <c r="E89" s="26">
        <v>78000</v>
      </c>
      <c r="F89" s="27">
        <v>42.5</v>
      </c>
      <c r="G89" s="27">
        <v>43.9</v>
      </c>
      <c r="H89" s="27">
        <v>45.300000000000004</v>
      </c>
      <c r="I89" s="27">
        <v>46.7</v>
      </c>
      <c r="J89" s="27">
        <v>48.1</v>
      </c>
    </row>
    <row r="90" spans="5:10" x14ac:dyDescent="0.25">
      <c r="E90" s="26">
        <v>84000</v>
      </c>
      <c r="F90" s="27">
        <v>42.6</v>
      </c>
      <c r="G90" s="27">
        <v>44</v>
      </c>
      <c r="H90" s="27">
        <v>45.4</v>
      </c>
      <c r="I90" s="27">
        <v>46.800000000000004</v>
      </c>
      <c r="J90" s="27">
        <v>48.2</v>
      </c>
    </row>
    <row r="91" spans="5:10" x14ac:dyDescent="0.25">
      <c r="E91" s="26">
        <v>96000</v>
      </c>
      <c r="F91" s="27">
        <v>42.699999999999996</v>
      </c>
      <c r="G91" s="27">
        <v>44.1</v>
      </c>
      <c r="H91" s="27">
        <v>45.5</v>
      </c>
      <c r="I91" s="27">
        <v>46.900000000000006</v>
      </c>
      <c r="J91" s="27">
        <v>48.300000000000004</v>
      </c>
    </row>
    <row r="92" spans="5:10" x14ac:dyDescent="0.25">
      <c r="E92" s="26">
        <v>98000</v>
      </c>
      <c r="F92" s="27">
        <v>42.8</v>
      </c>
      <c r="G92" s="27">
        <v>44.2</v>
      </c>
      <c r="H92" s="27">
        <v>45.6</v>
      </c>
      <c r="I92" s="27">
        <v>47</v>
      </c>
      <c r="J92" s="27">
        <v>48.400000000000006</v>
      </c>
    </row>
    <row r="93" spans="5:10" x14ac:dyDescent="0.25">
      <c r="E93" s="26">
        <v>100000</v>
      </c>
      <c r="F93" s="27">
        <v>42.9</v>
      </c>
      <c r="G93" s="27">
        <v>44.3</v>
      </c>
      <c r="H93" s="27">
        <v>45.7</v>
      </c>
      <c r="I93" s="27">
        <v>47.1</v>
      </c>
      <c r="J93" s="27">
        <v>48.500000000000007</v>
      </c>
    </row>
    <row r="94" spans="5:10" x14ac:dyDescent="0.25">
      <c r="E94" s="26">
        <v>102000</v>
      </c>
      <c r="F94" s="27">
        <v>43</v>
      </c>
      <c r="G94" s="27">
        <v>44.4</v>
      </c>
      <c r="H94" s="27">
        <v>45.800000000000004</v>
      </c>
      <c r="I94" s="27">
        <v>47.2</v>
      </c>
      <c r="J94" s="27">
        <v>48.6</v>
      </c>
    </row>
    <row r="95" spans="5:10" x14ac:dyDescent="0.25">
      <c r="E95" s="26">
        <v>104000</v>
      </c>
      <c r="F95" s="27">
        <v>43.1</v>
      </c>
      <c r="G95" s="27">
        <v>44.6</v>
      </c>
      <c r="H95" s="27">
        <v>46.1</v>
      </c>
      <c r="I95" s="27">
        <v>47.6</v>
      </c>
      <c r="J95" s="27">
        <v>49.1</v>
      </c>
    </row>
    <row r="96" spans="5:10" x14ac:dyDescent="0.25">
      <c r="E96" s="26">
        <v>106000</v>
      </c>
      <c r="F96" s="27">
        <v>43.2</v>
      </c>
      <c r="G96" s="27">
        <v>44.7</v>
      </c>
      <c r="H96" s="27">
        <v>46.2</v>
      </c>
      <c r="I96" s="27">
        <v>47.7</v>
      </c>
      <c r="J96" s="27">
        <v>49.2</v>
      </c>
    </row>
    <row r="97" spans="5:10" x14ac:dyDescent="0.25">
      <c r="E97" s="26">
        <v>108000</v>
      </c>
      <c r="F97" s="27">
        <v>43.3</v>
      </c>
      <c r="G97" s="27">
        <v>44.800000000000004</v>
      </c>
      <c r="H97" s="27">
        <v>46.300000000000004</v>
      </c>
      <c r="I97" s="27">
        <v>47.800000000000004</v>
      </c>
      <c r="J97" s="27">
        <v>49.300000000000004</v>
      </c>
    </row>
    <row r="98" spans="5:10" x14ac:dyDescent="0.25">
      <c r="E98" s="26">
        <v>110000</v>
      </c>
      <c r="F98" s="27">
        <v>43.4</v>
      </c>
      <c r="G98" s="27">
        <v>44.9</v>
      </c>
      <c r="H98" s="27">
        <v>46.400000000000006</v>
      </c>
      <c r="I98" s="27">
        <v>47.900000000000006</v>
      </c>
      <c r="J98" s="27">
        <v>49.400000000000006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I39"/>
  <sheetViews>
    <sheetView topLeftCell="C1" zoomScale="85" zoomScaleNormal="85" workbookViewId="0"/>
  </sheetViews>
  <sheetFormatPr defaultRowHeight="15" outlineLevelRow="1" outlineLevelCol="1" x14ac:dyDescent="0.25"/>
  <cols>
    <col min="1" max="1" width="19.28515625" style="19" hidden="1" customWidth="1" outlineLevel="1"/>
    <col min="2" max="2" width="4.42578125" hidden="1" customWidth="1" outlineLevel="1"/>
    <col min="3" max="3" width="48" bestFit="1" customWidth="1" collapsed="1"/>
    <col min="4" max="4" width="12.5703125" bestFit="1" customWidth="1"/>
    <col min="7" max="7" width="29.85546875" bestFit="1" customWidth="1"/>
  </cols>
  <sheetData>
    <row r="1" spans="1:9" x14ac:dyDescent="0.25">
      <c r="A1" s="18" t="s">
        <v>31</v>
      </c>
    </row>
    <row r="2" spans="1:9" x14ac:dyDescent="0.25">
      <c r="C2" t="s">
        <v>21</v>
      </c>
      <c r="D2" s="17">
        <f>'MaxHyp Light'!B5</f>
        <v>50000</v>
      </c>
      <c r="E2" s="17">
        <f>'MaxHyp Light'!B4</f>
        <v>30</v>
      </c>
      <c r="F2" t="s">
        <v>46</v>
      </c>
      <c r="G2" t="s">
        <v>47</v>
      </c>
      <c r="H2" s="5">
        <f>MAX(D2,D3)</f>
        <v>50000</v>
      </c>
      <c r="I2" s="8"/>
    </row>
    <row r="3" spans="1:9" x14ac:dyDescent="0.25">
      <c r="A3" s="19" t="s">
        <v>28</v>
      </c>
      <c r="C3" t="s">
        <v>22</v>
      </c>
      <c r="D3" s="17">
        <f>'MaxHyp Light'!C5</f>
        <v>0</v>
      </c>
      <c r="E3" s="17">
        <f>'MaxHyp Light'!C4</f>
        <v>30</v>
      </c>
      <c r="F3" t="s">
        <v>46</v>
      </c>
      <c r="G3" t="s">
        <v>48</v>
      </c>
      <c r="H3" s="5">
        <f>VLOOKUP(H2,D2:E3,2,0)</f>
        <v>30</v>
      </c>
    </row>
    <row r="4" spans="1:9" x14ac:dyDescent="0.25">
      <c r="A4" s="19" t="s">
        <v>29</v>
      </c>
      <c r="C4" s="8" t="s">
        <v>26</v>
      </c>
      <c r="D4" s="17">
        <f>'MaxHyp Light'!B13</f>
        <v>0</v>
      </c>
      <c r="G4" t="s">
        <v>50</v>
      </c>
      <c r="H4" s="5" t="str">
        <f>IF(H3&lt;65,"NHG","NHG65")</f>
        <v>NHG</v>
      </c>
    </row>
    <row r="5" spans="1:9" x14ac:dyDescent="0.25">
      <c r="A5" s="19" t="s">
        <v>5</v>
      </c>
    </row>
    <row r="6" spans="1:9" x14ac:dyDescent="0.25">
      <c r="A6" s="19" t="s">
        <v>4</v>
      </c>
      <c r="C6" t="s">
        <v>23</v>
      </c>
      <c r="D6">
        <v>4.9000000000000004</v>
      </c>
    </row>
    <row r="7" spans="1:9" x14ac:dyDescent="0.25">
      <c r="C7" t="s">
        <v>80</v>
      </c>
      <c r="D7" s="38">
        <f>'MaxHyp Light'!B17</f>
        <v>0.05</v>
      </c>
    </row>
    <row r="8" spans="1:9" x14ac:dyDescent="0.25">
      <c r="A8" s="20" t="s">
        <v>6</v>
      </c>
      <c r="C8" t="s">
        <v>0</v>
      </c>
      <c r="D8">
        <f>H21</f>
        <v>32.799999999999997</v>
      </c>
    </row>
    <row r="9" spans="1:9" x14ac:dyDescent="0.25">
      <c r="A9" s="19" t="s">
        <v>30</v>
      </c>
      <c r="C9" t="s">
        <v>24</v>
      </c>
      <c r="D9" s="5">
        <f>D8-150*D7-1.5</f>
        <v>23.799999999999997</v>
      </c>
      <c r="E9" s="8" t="s">
        <v>81</v>
      </c>
    </row>
    <row r="10" spans="1:9" x14ac:dyDescent="0.25">
      <c r="A10" s="19" t="s">
        <v>29</v>
      </c>
      <c r="C10" t="s">
        <v>25</v>
      </c>
      <c r="D10">
        <f>D9</f>
        <v>23.799999999999997</v>
      </c>
      <c r="E10" s="39" t="s">
        <v>79</v>
      </c>
    </row>
    <row r="11" spans="1:9" x14ac:dyDescent="0.25">
      <c r="A11" s="19" t="s">
        <v>5</v>
      </c>
    </row>
    <row r="12" spans="1:9" x14ac:dyDescent="0.25">
      <c r="A12" s="19" t="s">
        <v>7</v>
      </c>
      <c r="C12" t="s">
        <v>19</v>
      </c>
      <c r="D12" s="5">
        <f>(D2+D3-D4)*D8/100</f>
        <v>16399.999999999996</v>
      </c>
    </row>
    <row r="13" spans="1:9" x14ac:dyDescent="0.25">
      <c r="A13" s="20" t="s">
        <v>6</v>
      </c>
      <c r="C13" s="6" t="s">
        <v>20</v>
      </c>
      <c r="D13" s="9">
        <f>D12*D10/D8</f>
        <v>11899.999999999998</v>
      </c>
    </row>
    <row r="14" spans="1:9" x14ac:dyDescent="0.25">
      <c r="A14" s="19" t="s">
        <v>8</v>
      </c>
      <c r="C14" s="8" t="s">
        <v>27</v>
      </c>
      <c r="D14" s="17">
        <f>'MaxHyp Light'!B15</f>
        <v>0</v>
      </c>
    </row>
    <row r="15" spans="1:9" x14ac:dyDescent="0.25">
      <c r="C15" t="s">
        <v>32</v>
      </c>
      <c r="D15" s="5">
        <f>D12-D14</f>
        <v>16399.999999999996</v>
      </c>
    </row>
    <row r="16" spans="1:9" x14ac:dyDescent="0.25">
      <c r="C16" s="6" t="s">
        <v>33</v>
      </c>
      <c r="D16" s="9">
        <f>D13-D14</f>
        <v>11899.999999999998</v>
      </c>
    </row>
    <row r="17" spans="3:9" x14ac:dyDescent="0.25">
      <c r="H17" t="s">
        <v>43</v>
      </c>
      <c r="I17" t="s">
        <v>49</v>
      </c>
    </row>
    <row r="18" spans="3:9" x14ac:dyDescent="0.25">
      <c r="C18" s="1" t="s">
        <v>1</v>
      </c>
      <c r="D18" s="21">
        <f>'MaxHyp Light'!B17</f>
        <v>0.05</v>
      </c>
      <c r="G18" t="s">
        <v>51</v>
      </c>
      <c r="H18" s="5">
        <f>HLOOKUP(D18*100,nhgwq2010!F2:J3,2,1)</f>
        <v>2</v>
      </c>
      <c r="I18" s="5">
        <f>HLOOKUP(D18*100,nhg65wq2010!F2:J3,2,1)</f>
        <v>2</v>
      </c>
    </row>
    <row r="19" spans="3:9" x14ac:dyDescent="0.25">
      <c r="C19" s="1" t="s">
        <v>2</v>
      </c>
      <c r="D19" s="22">
        <f>'MaxHyp Light'!B18</f>
        <v>30</v>
      </c>
      <c r="G19" t="s">
        <v>4</v>
      </c>
      <c r="H19" s="5">
        <f>VLOOKUP(H2,nhgwq2010!E:J,H18,1)</f>
        <v>32.799999999999997</v>
      </c>
      <c r="I19" s="5">
        <f>VLOOKUP(H2,nhg65wq2010!E:J,H18,1)</f>
        <v>40.700000000000003</v>
      </c>
    </row>
    <row r="20" spans="3:9" x14ac:dyDescent="0.25">
      <c r="C20" s="2" t="s">
        <v>3</v>
      </c>
      <c r="D20" s="3">
        <f>PV(D18/12,D19*12,-1/12,0,0)</f>
        <v>15.523468087172983</v>
      </c>
    </row>
    <row r="21" spans="3:9" x14ac:dyDescent="0.25">
      <c r="C21" t="s">
        <v>17</v>
      </c>
      <c r="D21" s="10">
        <f>D15*D20</f>
        <v>254584.87662963686</v>
      </c>
      <c r="G21" t="s">
        <v>53</v>
      </c>
      <c r="H21" s="5">
        <f>IF(H4="NHG",H19,I19)</f>
        <v>32.799999999999997</v>
      </c>
    </row>
    <row r="22" spans="3:9" x14ac:dyDescent="0.25">
      <c r="C22" s="6" t="s">
        <v>18</v>
      </c>
      <c r="D22" s="11">
        <f>D21*D10/D8</f>
        <v>184729.27023735843</v>
      </c>
    </row>
    <row r="23" spans="3:9" x14ac:dyDescent="0.25">
      <c r="C23" s="6"/>
      <c r="D23" s="7"/>
    </row>
    <row r="24" spans="3:9" x14ac:dyDescent="0.25">
      <c r="C24" s="6" t="s">
        <v>36</v>
      </c>
      <c r="D24" s="7"/>
    </row>
    <row r="25" spans="3:9" x14ac:dyDescent="0.25">
      <c r="C25" t="s">
        <v>9</v>
      </c>
      <c r="D25" s="4"/>
    </row>
    <row r="26" spans="3:9" x14ac:dyDescent="0.25">
      <c r="C26" t="s">
        <v>10</v>
      </c>
      <c r="D26" s="10">
        <f>D21-D25</f>
        <v>254584.87662963686</v>
      </c>
    </row>
    <row r="27" spans="3:9" x14ac:dyDescent="0.25">
      <c r="C27" t="s">
        <v>11</v>
      </c>
      <c r="D27" s="10">
        <f>D26*D10/D8</f>
        <v>184729.27023735843</v>
      </c>
    </row>
    <row r="28" spans="3:9" x14ac:dyDescent="0.25">
      <c r="C28" t="s">
        <v>12</v>
      </c>
      <c r="D28" s="12">
        <f>D27+D25</f>
        <v>184729.27023735843</v>
      </c>
    </row>
    <row r="29" spans="3:9" x14ac:dyDescent="0.25">
      <c r="D29" s="4"/>
    </row>
    <row r="30" spans="3:9" x14ac:dyDescent="0.25">
      <c r="C30" s="6" t="s">
        <v>37</v>
      </c>
      <c r="D30" s="4"/>
    </row>
    <row r="31" spans="3:9" x14ac:dyDescent="0.25">
      <c r="C31" t="s">
        <v>34</v>
      </c>
      <c r="D31" s="23">
        <f>'MaxHyp Light'!B19</f>
        <v>0</v>
      </c>
    </row>
    <row r="32" spans="3:9" x14ac:dyDescent="0.25">
      <c r="C32" t="s">
        <v>55</v>
      </c>
      <c r="D32" s="10">
        <f>D31/D20</f>
        <v>0</v>
      </c>
    </row>
    <row r="33" spans="3:4" x14ac:dyDescent="0.25">
      <c r="C33" s="6" t="s">
        <v>54</v>
      </c>
      <c r="D33" s="11">
        <f>D32*D8/D10</f>
        <v>0</v>
      </c>
    </row>
    <row r="34" spans="3:4" x14ac:dyDescent="0.25">
      <c r="C34" t="s">
        <v>16</v>
      </c>
      <c r="D34" s="10">
        <f>D15-D33</f>
        <v>16399.999999999996</v>
      </c>
    </row>
    <row r="35" spans="3:4" hidden="1" outlineLevel="1" x14ac:dyDescent="0.25">
      <c r="C35" s="6" t="s">
        <v>13</v>
      </c>
      <c r="D35" s="11">
        <f>D32</f>
        <v>0</v>
      </c>
    </row>
    <row r="36" spans="3:4" hidden="1" outlineLevel="1" x14ac:dyDescent="0.25">
      <c r="C36" t="s">
        <v>14</v>
      </c>
      <c r="D36" s="10">
        <f>D34+D35</f>
        <v>16399.999999999996</v>
      </c>
    </row>
    <row r="37" spans="3:4" hidden="1" outlineLevel="1" x14ac:dyDescent="0.25">
      <c r="C37" t="s">
        <v>15</v>
      </c>
      <c r="D37" s="12">
        <f>D36/12</f>
        <v>1366.6666666666663</v>
      </c>
    </row>
    <row r="38" spans="3:4" collapsed="1" x14ac:dyDescent="0.25">
      <c r="C38" t="s">
        <v>45</v>
      </c>
      <c r="D38" s="10">
        <f>D34*D20</f>
        <v>254584.87662963686</v>
      </c>
    </row>
    <row r="39" spans="3:4" x14ac:dyDescent="0.25">
      <c r="C39" s="13" t="s">
        <v>35</v>
      </c>
      <c r="D39" s="12">
        <f>D31+D38</f>
        <v>254584.87662963686</v>
      </c>
    </row>
  </sheetData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L59"/>
  <sheetViews>
    <sheetView workbookViewId="0">
      <pane ySplit="3" topLeftCell="A4" activePane="bottomLeft" state="frozen"/>
      <selection pane="bottomLeft"/>
    </sheetView>
  </sheetViews>
  <sheetFormatPr defaultRowHeight="12.75" x14ac:dyDescent="0.2"/>
  <cols>
    <col min="1" max="1" width="16.7109375" style="15" bestFit="1" customWidth="1"/>
    <col min="2" max="2" width="13.42578125" style="15" bestFit="1" customWidth="1"/>
    <col min="3" max="3" width="18.28515625" style="15" bestFit="1" customWidth="1"/>
    <col min="4" max="5" width="14" style="15" bestFit="1" customWidth="1"/>
    <col min="6" max="6" width="10.5703125" style="15" bestFit="1" customWidth="1"/>
    <col min="7" max="11" width="9.140625" style="15"/>
    <col min="12" max="12" width="11.140625" style="15" bestFit="1" customWidth="1"/>
    <col min="13" max="16384" width="9.140625" style="15"/>
  </cols>
  <sheetData>
    <row r="1" spans="1:12" x14ac:dyDescent="0.2">
      <c r="F1" s="16" t="s">
        <v>52</v>
      </c>
      <c r="G1" s="16" t="s">
        <v>52</v>
      </c>
      <c r="H1" s="16" t="s">
        <v>52</v>
      </c>
      <c r="I1" s="16" t="s">
        <v>52</v>
      </c>
      <c r="J1" s="16" t="s">
        <v>52</v>
      </c>
    </row>
    <row r="2" spans="1:12" x14ac:dyDescent="0.2">
      <c r="F2" s="16">
        <v>0</v>
      </c>
      <c r="G2" s="16">
        <v>5.0010000000000003</v>
      </c>
      <c r="H2" s="16">
        <v>5.5010000000000003</v>
      </c>
      <c r="I2" s="16">
        <v>6.0010000000000003</v>
      </c>
      <c r="J2" s="16">
        <v>6.5010000000000003</v>
      </c>
      <c r="K2" s="16"/>
    </row>
    <row r="3" spans="1:12" x14ac:dyDescent="0.2">
      <c r="A3" s="14" t="s">
        <v>38</v>
      </c>
      <c r="B3" s="14" t="s">
        <v>39</v>
      </c>
      <c r="C3" s="14" t="s">
        <v>40</v>
      </c>
      <c r="D3" s="14" t="s">
        <v>41</v>
      </c>
      <c r="E3" s="14" t="s">
        <v>41</v>
      </c>
      <c r="F3" s="16">
        <v>2</v>
      </c>
      <c r="G3" s="16">
        <v>3</v>
      </c>
      <c r="H3" s="16">
        <v>4</v>
      </c>
      <c r="I3" s="16">
        <v>5</v>
      </c>
      <c r="J3" s="16">
        <v>6</v>
      </c>
      <c r="K3" s="16"/>
      <c r="L3" s="14" t="s">
        <v>42</v>
      </c>
    </row>
    <row r="4" spans="1:12" x14ac:dyDescent="0.2">
      <c r="A4" s="15" t="s">
        <v>43</v>
      </c>
      <c r="B4" s="15">
        <v>0</v>
      </c>
      <c r="C4" s="15">
        <v>5</v>
      </c>
      <c r="D4" s="15">
        <v>0</v>
      </c>
      <c r="E4" s="15">
        <v>0</v>
      </c>
      <c r="F4" s="15">
        <v>28.5</v>
      </c>
      <c r="G4" s="15">
        <v>28.8</v>
      </c>
      <c r="H4" s="15">
        <v>29.1</v>
      </c>
      <c r="I4" s="15">
        <v>29.4</v>
      </c>
      <c r="J4" s="15">
        <v>29.7</v>
      </c>
      <c r="L4" s="15">
        <v>19000</v>
      </c>
    </row>
    <row r="5" spans="1:12" x14ac:dyDescent="0.2">
      <c r="A5" s="15" t="s">
        <v>43</v>
      </c>
      <c r="B5" s="15">
        <v>0</v>
      </c>
      <c r="C5" s="15">
        <v>5</v>
      </c>
      <c r="D5" s="15">
        <v>19000</v>
      </c>
      <c r="E5" s="15">
        <v>19000</v>
      </c>
      <c r="F5" s="15">
        <v>29.1</v>
      </c>
      <c r="G5" s="15">
        <v>29.4</v>
      </c>
      <c r="H5" s="15">
        <v>29.7</v>
      </c>
      <c r="I5" s="15">
        <v>30</v>
      </c>
      <c r="J5" s="15">
        <v>30.3</v>
      </c>
      <c r="L5" s="15">
        <v>19500</v>
      </c>
    </row>
    <row r="6" spans="1:12" x14ac:dyDescent="0.2">
      <c r="A6" s="15" t="s">
        <v>43</v>
      </c>
      <c r="B6" s="15">
        <v>0</v>
      </c>
      <c r="C6" s="15">
        <v>5</v>
      </c>
      <c r="D6" s="15">
        <v>19500</v>
      </c>
      <c r="E6" s="15">
        <v>19500</v>
      </c>
      <c r="F6" s="15">
        <v>29.4</v>
      </c>
      <c r="G6" s="15">
        <v>29.9</v>
      </c>
      <c r="H6" s="15">
        <v>30.4</v>
      </c>
      <c r="I6" s="15">
        <v>30.9</v>
      </c>
      <c r="J6" s="15">
        <v>31.4</v>
      </c>
      <c r="L6" s="15">
        <v>20000</v>
      </c>
    </row>
    <row r="7" spans="1:12" x14ac:dyDescent="0.2">
      <c r="A7" s="15" t="s">
        <v>43</v>
      </c>
      <c r="B7" s="15">
        <v>0</v>
      </c>
      <c r="C7" s="15">
        <v>5</v>
      </c>
      <c r="D7" s="15">
        <v>20000</v>
      </c>
      <c r="E7" s="15">
        <v>20000</v>
      </c>
      <c r="F7" s="15">
        <v>29.7</v>
      </c>
      <c r="G7" s="15">
        <v>30.3</v>
      </c>
      <c r="H7" s="15">
        <v>30.9</v>
      </c>
      <c r="I7" s="15">
        <v>31.5</v>
      </c>
      <c r="J7" s="15">
        <v>32.1</v>
      </c>
      <c r="L7" s="15">
        <v>20500</v>
      </c>
    </row>
    <row r="8" spans="1:12" x14ac:dyDescent="0.2">
      <c r="A8" s="15" t="s">
        <v>43</v>
      </c>
      <c r="B8" s="15">
        <v>0</v>
      </c>
      <c r="C8" s="15">
        <v>5</v>
      </c>
      <c r="D8" s="15">
        <v>20500</v>
      </c>
      <c r="E8" s="15">
        <v>20500</v>
      </c>
      <c r="F8" s="15">
        <v>30</v>
      </c>
      <c r="G8" s="15">
        <v>30.7</v>
      </c>
      <c r="H8" s="15">
        <v>31.4</v>
      </c>
      <c r="I8" s="15">
        <v>32.1</v>
      </c>
      <c r="J8" s="15">
        <v>32.799999999999997</v>
      </c>
      <c r="L8" s="15">
        <v>21000</v>
      </c>
    </row>
    <row r="9" spans="1:12" x14ac:dyDescent="0.2">
      <c r="A9" s="15" t="s">
        <v>43</v>
      </c>
      <c r="B9" s="15">
        <v>0</v>
      </c>
      <c r="C9" s="15">
        <v>5</v>
      </c>
      <c r="D9" s="15">
        <v>21000</v>
      </c>
      <c r="E9" s="15">
        <v>21000</v>
      </c>
      <c r="F9" s="15">
        <v>30.3</v>
      </c>
      <c r="G9" s="15">
        <v>31</v>
      </c>
      <c r="H9" s="15">
        <v>31.7</v>
      </c>
      <c r="I9" s="15">
        <v>32.4</v>
      </c>
      <c r="J9" s="15">
        <v>33.1</v>
      </c>
      <c r="L9" s="15">
        <v>21500</v>
      </c>
    </row>
    <row r="10" spans="1:12" x14ac:dyDescent="0.2">
      <c r="A10" s="15" t="s">
        <v>43</v>
      </c>
      <c r="B10" s="15">
        <v>0</v>
      </c>
      <c r="C10" s="15">
        <v>5</v>
      </c>
      <c r="D10" s="15">
        <v>21500</v>
      </c>
      <c r="E10" s="15">
        <v>21500</v>
      </c>
      <c r="F10" s="15">
        <v>30.5</v>
      </c>
      <c r="G10" s="15">
        <v>31.2</v>
      </c>
      <c r="H10" s="15">
        <v>31.9</v>
      </c>
      <c r="I10" s="15">
        <v>32.6</v>
      </c>
      <c r="J10" s="15">
        <v>33.299999999999997</v>
      </c>
      <c r="L10" s="15">
        <v>22000</v>
      </c>
    </row>
    <row r="11" spans="1:12" x14ac:dyDescent="0.2">
      <c r="A11" s="15" t="s">
        <v>43</v>
      </c>
      <c r="B11" s="15">
        <v>0</v>
      </c>
      <c r="C11" s="15">
        <v>5</v>
      </c>
      <c r="D11" s="15">
        <v>22000</v>
      </c>
      <c r="E11" s="15">
        <v>22000</v>
      </c>
      <c r="F11" s="15">
        <v>30.6</v>
      </c>
      <c r="G11" s="15">
        <v>31.4</v>
      </c>
      <c r="H11" s="15">
        <v>32.200000000000003</v>
      </c>
      <c r="I11" s="15">
        <v>33</v>
      </c>
      <c r="J11" s="15">
        <v>33.799999999999997</v>
      </c>
      <c r="L11" s="15">
        <v>22500</v>
      </c>
    </row>
    <row r="12" spans="1:12" x14ac:dyDescent="0.2">
      <c r="A12" s="15" t="s">
        <v>43</v>
      </c>
      <c r="B12" s="15">
        <v>0</v>
      </c>
      <c r="C12" s="15">
        <v>5</v>
      </c>
      <c r="D12" s="15">
        <v>22500</v>
      </c>
      <c r="E12" s="15">
        <v>22500</v>
      </c>
      <c r="F12" s="15">
        <v>30.7</v>
      </c>
      <c r="G12" s="15">
        <v>31.5</v>
      </c>
      <c r="H12" s="15">
        <v>32.299999999999997</v>
      </c>
      <c r="I12" s="15">
        <v>33.1</v>
      </c>
      <c r="J12" s="15">
        <v>33.9</v>
      </c>
      <c r="L12" s="15">
        <v>23000</v>
      </c>
    </row>
    <row r="13" spans="1:12" x14ac:dyDescent="0.2">
      <c r="A13" s="15" t="s">
        <v>43</v>
      </c>
      <c r="B13" s="15">
        <v>0</v>
      </c>
      <c r="C13" s="15">
        <v>5</v>
      </c>
      <c r="D13" s="15">
        <v>23000</v>
      </c>
      <c r="E13" s="15">
        <v>23000</v>
      </c>
      <c r="F13" s="15">
        <v>30.8</v>
      </c>
      <c r="G13" s="15">
        <v>31.6</v>
      </c>
      <c r="H13" s="15">
        <v>32.4</v>
      </c>
      <c r="I13" s="15">
        <v>33.200000000000003</v>
      </c>
      <c r="J13" s="15">
        <v>34</v>
      </c>
      <c r="L13" s="15">
        <v>23500</v>
      </c>
    </row>
    <row r="14" spans="1:12" x14ac:dyDescent="0.2">
      <c r="A14" s="15" t="s">
        <v>43</v>
      </c>
      <c r="B14" s="15">
        <v>0</v>
      </c>
      <c r="C14" s="15">
        <v>5</v>
      </c>
      <c r="D14" s="15">
        <v>23500</v>
      </c>
      <c r="E14" s="15">
        <v>23500</v>
      </c>
      <c r="F14" s="15">
        <v>30.8</v>
      </c>
      <c r="G14" s="15">
        <v>31.7</v>
      </c>
      <c r="H14" s="15">
        <v>32.6</v>
      </c>
      <c r="I14" s="15">
        <v>33.5</v>
      </c>
      <c r="J14" s="15">
        <v>34.4</v>
      </c>
      <c r="L14" s="15">
        <v>41500</v>
      </c>
    </row>
    <row r="15" spans="1:12" x14ac:dyDescent="0.2">
      <c r="A15" s="15" t="s">
        <v>43</v>
      </c>
      <c r="B15" s="15">
        <v>0</v>
      </c>
      <c r="C15" s="15">
        <v>5</v>
      </c>
      <c r="D15" s="15">
        <v>41500</v>
      </c>
      <c r="E15" s="15">
        <v>41500</v>
      </c>
      <c r="F15" s="15">
        <v>30.9</v>
      </c>
      <c r="G15" s="15">
        <v>31.8</v>
      </c>
      <c r="H15" s="15">
        <v>32.700000000000003</v>
      </c>
      <c r="I15" s="15">
        <v>33.6</v>
      </c>
      <c r="J15" s="15">
        <v>34.5</v>
      </c>
      <c r="L15" s="15">
        <v>42500</v>
      </c>
    </row>
    <row r="16" spans="1:12" x14ac:dyDescent="0.2">
      <c r="A16" s="15" t="s">
        <v>43</v>
      </c>
      <c r="B16" s="15">
        <v>0</v>
      </c>
      <c r="C16" s="15">
        <v>5</v>
      </c>
      <c r="D16" s="15">
        <v>42500</v>
      </c>
      <c r="E16" s="15">
        <v>42500</v>
      </c>
      <c r="F16" s="15">
        <v>31</v>
      </c>
      <c r="G16" s="15">
        <v>31.9</v>
      </c>
      <c r="H16" s="15">
        <v>32.799999999999997</v>
      </c>
      <c r="I16" s="15">
        <v>33.700000000000003</v>
      </c>
      <c r="J16" s="15">
        <v>34.6</v>
      </c>
      <c r="L16" s="15">
        <v>43000</v>
      </c>
    </row>
    <row r="17" spans="1:12" x14ac:dyDescent="0.2">
      <c r="A17" s="15" t="s">
        <v>43</v>
      </c>
      <c r="B17" s="15">
        <v>0</v>
      </c>
      <c r="C17" s="15">
        <v>5</v>
      </c>
      <c r="D17" s="15">
        <v>43000</v>
      </c>
      <c r="E17" s="15">
        <v>43000</v>
      </c>
      <c r="F17" s="15">
        <v>31.1</v>
      </c>
      <c r="G17" s="15">
        <v>32</v>
      </c>
      <c r="H17" s="15">
        <v>32.9</v>
      </c>
      <c r="I17" s="15">
        <v>33.799999999999997</v>
      </c>
      <c r="J17" s="15">
        <v>34.700000000000003</v>
      </c>
      <c r="L17" s="15">
        <v>43500</v>
      </c>
    </row>
    <row r="18" spans="1:12" x14ac:dyDescent="0.2">
      <c r="A18" s="15" t="s">
        <v>43</v>
      </c>
      <c r="B18" s="15">
        <v>0</v>
      </c>
      <c r="C18" s="15">
        <v>5</v>
      </c>
      <c r="D18" s="15">
        <v>43500</v>
      </c>
      <c r="E18" s="15">
        <v>43500</v>
      </c>
      <c r="F18" s="15">
        <v>31.3</v>
      </c>
      <c r="G18" s="15">
        <v>32.200000000000003</v>
      </c>
      <c r="H18" s="15">
        <v>33.1</v>
      </c>
      <c r="I18" s="15">
        <v>34.1</v>
      </c>
      <c r="J18" s="15">
        <v>35.1</v>
      </c>
      <c r="L18" s="15">
        <v>44000</v>
      </c>
    </row>
    <row r="19" spans="1:12" x14ac:dyDescent="0.2">
      <c r="A19" s="15" t="s">
        <v>43</v>
      </c>
      <c r="B19" s="15">
        <v>0</v>
      </c>
      <c r="C19" s="15">
        <v>5</v>
      </c>
      <c r="D19" s="15">
        <v>44000</v>
      </c>
      <c r="E19" s="15">
        <v>44000</v>
      </c>
      <c r="F19" s="15">
        <v>31.4</v>
      </c>
      <c r="G19" s="15">
        <v>32.4</v>
      </c>
      <c r="H19" s="15">
        <v>33.4</v>
      </c>
      <c r="I19" s="15">
        <v>34.4</v>
      </c>
      <c r="J19" s="15">
        <v>35.4</v>
      </c>
      <c r="L19" s="15">
        <v>44500</v>
      </c>
    </row>
    <row r="20" spans="1:12" x14ac:dyDescent="0.2">
      <c r="A20" s="15" t="s">
        <v>43</v>
      </c>
      <c r="B20" s="15">
        <v>0</v>
      </c>
      <c r="C20" s="15">
        <v>5</v>
      </c>
      <c r="D20" s="15">
        <v>44500</v>
      </c>
      <c r="E20" s="15">
        <v>44500</v>
      </c>
      <c r="F20" s="15">
        <v>31.6</v>
      </c>
      <c r="G20" s="15">
        <v>32.6</v>
      </c>
      <c r="H20" s="15">
        <v>33.6</v>
      </c>
      <c r="I20" s="15">
        <v>34.6</v>
      </c>
      <c r="J20" s="15">
        <v>35.6</v>
      </c>
      <c r="L20" s="15">
        <v>45000</v>
      </c>
    </row>
    <row r="21" spans="1:12" x14ac:dyDescent="0.2">
      <c r="A21" s="15" t="s">
        <v>43</v>
      </c>
      <c r="B21" s="15">
        <v>0</v>
      </c>
      <c r="C21" s="15">
        <v>5</v>
      </c>
      <c r="D21" s="15">
        <v>45000</v>
      </c>
      <c r="E21" s="15">
        <v>45000</v>
      </c>
      <c r="F21" s="15">
        <v>31.7</v>
      </c>
      <c r="G21" s="15">
        <v>32.700000000000003</v>
      </c>
      <c r="H21" s="15">
        <v>33.700000000000003</v>
      </c>
      <c r="I21" s="15">
        <v>34.700000000000003</v>
      </c>
      <c r="J21" s="15">
        <v>35.700000000000003</v>
      </c>
      <c r="L21" s="15">
        <v>45500</v>
      </c>
    </row>
    <row r="22" spans="1:12" x14ac:dyDescent="0.2">
      <c r="A22" s="15" t="s">
        <v>43</v>
      </c>
      <c r="B22" s="15">
        <v>0</v>
      </c>
      <c r="C22" s="15">
        <v>5</v>
      </c>
      <c r="D22" s="15">
        <v>45500</v>
      </c>
      <c r="E22" s="15">
        <v>45500</v>
      </c>
      <c r="F22" s="15">
        <v>31.8</v>
      </c>
      <c r="G22" s="15">
        <v>32.799999999999997</v>
      </c>
      <c r="H22" s="15">
        <v>33.799999999999997</v>
      </c>
      <c r="I22" s="15">
        <v>34.799999999999997</v>
      </c>
      <c r="J22" s="15">
        <v>35.799999999999997</v>
      </c>
      <c r="L22" s="15">
        <v>46000</v>
      </c>
    </row>
    <row r="23" spans="1:12" x14ac:dyDescent="0.2">
      <c r="A23" s="15" t="s">
        <v>43</v>
      </c>
      <c r="B23" s="15">
        <v>0</v>
      </c>
      <c r="C23" s="15">
        <v>5</v>
      </c>
      <c r="D23" s="15">
        <v>46000</v>
      </c>
      <c r="E23" s="15">
        <v>46000</v>
      </c>
      <c r="F23" s="15">
        <v>32</v>
      </c>
      <c r="G23" s="15">
        <v>33</v>
      </c>
      <c r="H23" s="15">
        <v>34</v>
      </c>
      <c r="I23" s="15">
        <v>35</v>
      </c>
      <c r="J23" s="15">
        <v>36</v>
      </c>
      <c r="L23" s="15">
        <v>46500</v>
      </c>
    </row>
    <row r="24" spans="1:12" x14ac:dyDescent="0.2">
      <c r="A24" s="15" t="s">
        <v>43</v>
      </c>
      <c r="B24" s="15">
        <v>0</v>
      </c>
      <c r="C24" s="15">
        <v>5</v>
      </c>
      <c r="D24" s="15">
        <v>46500</v>
      </c>
      <c r="E24" s="15">
        <v>46500</v>
      </c>
      <c r="F24" s="15">
        <v>32.1</v>
      </c>
      <c r="G24" s="15">
        <v>33.1</v>
      </c>
      <c r="H24" s="15">
        <v>34.1</v>
      </c>
      <c r="I24" s="15">
        <v>35.1</v>
      </c>
      <c r="J24" s="15">
        <v>36.1</v>
      </c>
      <c r="L24" s="15">
        <v>47000</v>
      </c>
    </row>
    <row r="25" spans="1:12" x14ac:dyDescent="0.2">
      <c r="A25" s="15" t="s">
        <v>43</v>
      </c>
      <c r="B25" s="15">
        <v>0</v>
      </c>
      <c r="C25" s="15">
        <v>5</v>
      </c>
      <c r="D25" s="15">
        <v>47000</v>
      </c>
      <c r="E25" s="15">
        <v>47000</v>
      </c>
      <c r="F25" s="15">
        <v>32.200000000000003</v>
      </c>
      <c r="G25" s="15">
        <v>33.200000000000003</v>
      </c>
      <c r="H25" s="15">
        <v>34.200000000000003</v>
      </c>
      <c r="I25" s="15">
        <v>35.200000000000003</v>
      </c>
      <c r="J25" s="15">
        <v>36.200000000000003</v>
      </c>
      <c r="L25" s="15">
        <v>47500</v>
      </c>
    </row>
    <row r="26" spans="1:12" x14ac:dyDescent="0.2">
      <c r="A26" s="15" t="s">
        <v>43</v>
      </c>
      <c r="B26" s="15">
        <v>0</v>
      </c>
      <c r="C26" s="15">
        <v>5</v>
      </c>
      <c r="D26" s="15">
        <v>47500</v>
      </c>
      <c r="E26" s="15">
        <v>47500</v>
      </c>
      <c r="F26" s="15">
        <v>32.299999999999997</v>
      </c>
      <c r="G26" s="15">
        <v>33.299999999999997</v>
      </c>
      <c r="H26" s="15">
        <v>34.299999999999997</v>
      </c>
      <c r="I26" s="15">
        <v>35.299999999999997</v>
      </c>
      <c r="J26" s="15">
        <v>36.299999999999997</v>
      </c>
      <c r="L26" s="15">
        <v>48000</v>
      </c>
    </row>
    <row r="27" spans="1:12" x14ac:dyDescent="0.2">
      <c r="A27" s="15" t="s">
        <v>43</v>
      </c>
      <c r="B27" s="15">
        <v>0</v>
      </c>
      <c r="C27" s="15">
        <v>5</v>
      </c>
      <c r="D27" s="15">
        <v>48000</v>
      </c>
      <c r="E27" s="15">
        <v>48000</v>
      </c>
      <c r="F27" s="15">
        <v>32.4</v>
      </c>
      <c r="G27" s="15">
        <v>33.4</v>
      </c>
      <c r="H27" s="15">
        <v>34.4</v>
      </c>
      <c r="I27" s="15">
        <v>35.4</v>
      </c>
      <c r="J27" s="15">
        <v>36.4</v>
      </c>
      <c r="L27" s="15">
        <v>48500</v>
      </c>
    </row>
    <row r="28" spans="1:12" x14ac:dyDescent="0.2">
      <c r="A28" s="15" t="s">
        <v>43</v>
      </c>
      <c r="B28" s="15">
        <v>0</v>
      </c>
      <c r="C28" s="15">
        <v>5</v>
      </c>
      <c r="D28" s="15">
        <v>48500</v>
      </c>
      <c r="E28" s="15">
        <v>48500</v>
      </c>
      <c r="F28" s="15">
        <v>32.5</v>
      </c>
      <c r="G28" s="15">
        <v>33.5</v>
      </c>
      <c r="H28" s="15">
        <v>34.5</v>
      </c>
      <c r="I28" s="15">
        <v>35.5</v>
      </c>
      <c r="J28" s="15">
        <v>36.5</v>
      </c>
      <c r="L28" s="15">
        <v>49000</v>
      </c>
    </row>
    <row r="29" spans="1:12" x14ac:dyDescent="0.2">
      <c r="A29" s="15" t="s">
        <v>43</v>
      </c>
      <c r="B29" s="15">
        <v>0</v>
      </c>
      <c r="C29" s="15">
        <v>5</v>
      </c>
      <c r="D29" s="15">
        <v>49000</v>
      </c>
      <c r="E29" s="15">
        <v>49000</v>
      </c>
      <c r="F29" s="15">
        <v>32.6</v>
      </c>
      <c r="G29" s="15">
        <v>33.6</v>
      </c>
      <c r="H29" s="15">
        <v>34.6</v>
      </c>
      <c r="I29" s="15">
        <v>35.6</v>
      </c>
      <c r="J29" s="15">
        <v>36.6</v>
      </c>
      <c r="L29" s="15">
        <v>49500</v>
      </c>
    </row>
    <row r="30" spans="1:12" x14ac:dyDescent="0.2">
      <c r="A30" s="15" t="s">
        <v>43</v>
      </c>
      <c r="B30" s="15">
        <v>0</v>
      </c>
      <c r="C30" s="15">
        <v>5</v>
      </c>
      <c r="D30" s="15">
        <v>49500</v>
      </c>
      <c r="E30" s="15">
        <v>49500</v>
      </c>
      <c r="F30" s="15">
        <v>32.700000000000003</v>
      </c>
      <c r="G30" s="15">
        <v>33.700000000000003</v>
      </c>
      <c r="H30" s="15">
        <v>34.700000000000003</v>
      </c>
      <c r="I30" s="15">
        <v>35.700000000000003</v>
      </c>
      <c r="J30" s="15">
        <v>36.700000000000003</v>
      </c>
      <c r="L30" s="15">
        <v>50000</v>
      </c>
    </row>
    <row r="31" spans="1:12" x14ac:dyDescent="0.2">
      <c r="A31" s="15" t="s">
        <v>43</v>
      </c>
      <c r="B31" s="15">
        <v>0</v>
      </c>
      <c r="C31" s="15">
        <v>5</v>
      </c>
      <c r="D31" s="15">
        <v>50000</v>
      </c>
      <c r="E31" s="15">
        <v>50000</v>
      </c>
      <c r="F31" s="15">
        <v>32.799999999999997</v>
      </c>
      <c r="G31" s="15">
        <v>33.799999999999997</v>
      </c>
      <c r="H31" s="15">
        <v>34.799999999999997</v>
      </c>
      <c r="I31" s="15">
        <v>35.799999999999997</v>
      </c>
      <c r="J31" s="15">
        <v>36.799999999999997</v>
      </c>
      <c r="L31" s="15">
        <v>50500</v>
      </c>
    </row>
    <row r="32" spans="1:12" x14ac:dyDescent="0.2">
      <c r="A32" s="15" t="s">
        <v>43</v>
      </c>
      <c r="B32" s="15">
        <v>0</v>
      </c>
      <c r="C32" s="15">
        <v>5</v>
      </c>
      <c r="D32" s="15">
        <v>50500</v>
      </c>
      <c r="E32" s="15">
        <v>50500</v>
      </c>
      <c r="F32" s="15">
        <v>32.9</v>
      </c>
      <c r="G32" s="15">
        <v>33.9</v>
      </c>
      <c r="H32" s="15">
        <v>34.9</v>
      </c>
      <c r="I32" s="15">
        <v>35.9</v>
      </c>
      <c r="J32" s="15">
        <v>36.9</v>
      </c>
      <c r="L32" s="15">
        <v>51000</v>
      </c>
    </row>
    <row r="33" spans="1:12" x14ac:dyDescent="0.2">
      <c r="A33" s="15" t="s">
        <v>43</v>
      </c>
      <c r="B33" s="15">
        <v>0</v>
      </c>
      <c r="C33" s="15">
        <v>5</v>
      </c>
      <c r="D33" s="15">
        <v>51000</v>
      </c>
      <c r="E33" s="15">
        <v>51000</v>
      </c>
      <c r="F33" s="15">
        <v>33</v>
      </c>
      <c r="G33" s="15">
        <v>34</v>
      </c>
      <c r="H33" s="15">
        <v>35</v>
      </c>
      <c r="I33" s="15">
        <v>36</v>
      </c>
      <c r="J33" s="15">
        <v>37</v>
      </c>
      <c r="L33" s="15">
        <v>51500</v>
      </c>
    </row>
    <row r="34" spans="1:12" x14ac:dyDescent="0.2">
      <c r="A34" s="15" t="s">
        <v>43</v>
      </c>
      <c r="B34" s="15">
        <v>0</v>
      </c>
      <c r="C34" s="15">
        <v>5</v>
      </c>
      <c r="D34" s="15">
        <v>51500</v>
      </c>
      <c r="E34" s="15">
        <v>51500</v>
      </c>
      <c r="F34" s="15">
        <v>33.1</v>
      </c>
      <c r="G34" s="15">
        <v>34.1</v>
      </c>
      <c r="H34" s="15">
        <v>35.1</v>
      </c>
      <c r="I34" s="15">
        <v>36.1</v>
      </c>
      <c r="J34" s="15">
        <v>37.1</v>
      </c>
      <c r="L34" s="15">
        <v>52000</v>
      </c>
    </row>
    <row r="35" spans="1:12" x14ac:dyDescent="0.2">
      <c r="A35" s="15" t="s">
        <v>43</v>
      </c>
      <c r="B35" s="15">
        <v>0</v>
      </c>
      <c r="C35" s="15">
        <v>5</v>
      </c>
      <c r="D35" s="15">
        <v>52000</v>
      </c>
      <c r="E35" s="15">
        <v>52000</v>
      </c>
      <c r="F35" s="15">
        <v>33.200000000000003</v>
      </c>
      <c r="G35" s="15">
        <v>34.200000000000003</v>
      </c>
      <c r="H35" s="15">
        <v>35.200000000000003</v>
      </c>
      <c r="I35" s="15">
        <v>36.200000000000003</v>
      </c>
      <c r="J35" s="15">
        <v>37.200000000000003</v>
      </c>
      <c r="L35" s="15">
        <v>52500</v>
      </c>
    </row>
    <row r="36" spans="1:12" x14ac:dyDescent="0.2">
      <c r="A36" s="15" t="s">
        <v>43</v>
      </c>
      <c r="B36" s="15">
        <v>0</v>
      </c>
      <c r="C36" s="15">
        <v>5</v>
      </c>
      <c r="D36" s="15">
        <v>52500</v>
      </c>
      <c r="E36" s="15">
        <v>52500</v>
      </c>
      <c r="F36" s="15">
        <v>33.299999999999997</v>
      </c>
      <c r="G36" s="15">
        <v>34.299999999999997</v>
      </c>
      <c r="H36" s="15">
        <v>35.299999999999997</v>
      </c>
      <c r="I36" s="15">
        <v>36.299999999999997</v>
      </c>
      <c r="J36" s="15">
        <v>37.299999999999997</v>
      </c>
      <c r="L36" s="15">
        <v>53000</v>
      </c>
    </row>
    <row r="37" spans="1:12" x14ac:dyDescent="0.2">
      <c r="A37" s="15" t="s">
        <v>43</v>
      </c>
      <c r="B37" s="15">
        <v>0</v>
      </c>
      <c r="C37" s="15">
        <v>5</v>
      </c>
      <c r="D37" s="15">
        <v>53000</v>
      </c>
      <c r="E37" s="15">
        <v>53000</v>
      </c>
      <c r="F37" s="15">
        <v>33.4</v>
      </c>
      <c r="G37" s="15">
        <v>34.4</v>
      </c>
      <c r="H37" s="15">
        <v>35.4</v>
      </c>
      <c r="I37" s="15">
        <v>36.4</v>
      </c>
      <c r="J37" s="15">
        <v>37.4</v>
      </c>
      <c r="L37" s="15">
        <v>53500</v>
      </c>
    </row>
    <row r="38" spans="1:12" x14ac:dyDescent="0.2">
      <c r="A38" s="15" t="s">
        <v>43</v>
      </c>
      <c r="B38" s="15">
        <v>0</v>
      </c>
      <c r="C38" s="15">
        <v>5</v>
      </c>
      <c r="D38" s="15">
        <v>53500</v>
      </c>
      <c r="E38" s="15">
        <v>53500</v>
      </c>
      <c r="F38" s="15">
        <v>33.5</v>
      </c>
      <c r="G38" s="15">
        <v>34.5</v>
      </c>
      <c r="H38" s="15">
        <v>35.5</v>
      </c>
      <c r="I38" s="15">
        <v>36.5</v>
      </c>
      <c r="J38" s="15">
        <v>37.5</v>
      </c>
      <c r="L38" s="15">
        <v>54000</v>
      </c>
    </row>
    <row r="39" spans="1:12" x14ac:dyDescent="0.2">
      <c r="A39" s="15" t="s">
        <v>43</v>
      </c>
      <c r="B39" s="15">
        <v>0</v>
      </c>
      <c r="C39" s="15">
        <v>5</v>
      </c>
      <c r="D39" s="15">
        <v>54000</v>
      </c>
      <c r="E39" s="15">
        <v>54000</v>
      </c>
      <c r="F39" s="15">
        <v>33.6</v>
      </c>
      <c r="G39" s="15">
        <v>34.6</v>
      </c>
      <c r="H39" s="15">
        <v>35.6</v>
      </c>
      <c r="I39" s="15">
        <v>36.6</v>
      </c>
      <c r="J39" s="15">
        <v>37.6</v>
      </c>
      <c r="L39" s="15">
        <v>54500</v>
      </c>
    </row>
    <row r="40" spans="1:12" x14ac:dyDescent="0.2">
      <c r="A40" s="15" t="s">
        <v>43</v>
      </c>
      <c r="B40" s="15">
        <v>0</v>
      </c>
      <c r="C40" s="15">
        <v>5</v>
      </c>
      <c r="D40" s="15">
        <v>54500</v>
      </c>
      <c r="E40" s="15">
        <v>54500</v>
      </c>
      <c r="F40" s="15">
        <v>33.700000000000003</v>
      </c>
      <c r="G40" s="15">
        <v>34.700000000000003</v>
      </c>
      <c r="H40" s="15">
        <v>35.700000000000003</v>
      </c>
      <c r="I40" s="15">
        <v>36.700000000000003</v>
      </c>
      <c r="J40" s="15">
        <v>37.700000000000003</v>
      </c>
      <c r="L40" s="15">
        <v>55000</v>
      </c>
    </row>
    <row r="41" spans="1:12" x14ac:dyDescent="0.2">
      <c r="A41" s="15" t="s">
        <v>43</v>
      </c>
      <c r="B41" s="15">
        <v>0</v>
      </c>
      <c r="C41" s="15">
        <v>5</v>
      </c>
      <c r="D41" s="15">
        <v>55000</v>
      </c>
      <c r="E41" s="15">
        <v>55000</v>
      </c>
      <c r="F41" s="15">
        <v>33.799999999999997</v>
      </c>
      <c r="G41" s="15">
        <v>34.799999999999997</v>
      </c>
      <c r="H41" s="15">
        <v>35.799999999999997</v>
      </c>
      <c r="I41" s="15">
        <v>36.799999999999997</v>
      </c>
      <c r="J41" s="15">
        <v>37.799999999999997</v>
      </c>
      <c r="L41" s="15">
        <v>55500</v>
      </c>
    </row>
    <row r="42" spans="1:12" x14ac:dyDescent="0.2">
      <c r="A42" s="15" t="s">
        <v>43</v>
      </c>
      <c r="B42" s="15">
        <v>0</v>
      </c>
      <c r="C42" s="15">
        <v>5</v>
      </c>
      <c r="D42" s="15">
        <v>55500</v>
      </c>
      <c r="E42" s="15">
        <v>55500</v>
      </c>
      <c r="F42" s="15">
        <v>33.9</v>
      </c>
      <c r="G42" s="15">
        <v>35</v>
      </c>
      <c r="H42" s="15">
        <v>36.1</v>
      </c>
      <c r="I42" s="15">
        <v>37.200000000000003</v>
      </c>
      <c r="J42" s="15">
        <v>38.299999999999997</v>
      </c>
      <c r="L42" s="15">
        <v>56000</v>
      </c>
    </row>
    <row r="43" spans="1:12" x14ac:dyDescent="0.2">
      <c r="A43" s="15" t="s">
        <v>43</v>
      </c>
      <c r="B43" s="15">
        <v>0</v>
      </c>
      <c r="C43" s="15">
        <v>5</v>
      </c>
      <c r="D43" s="15">
        <v>56000</v>
      </c>
      <c r="E43" s="15">
        <v>56000</v>
      </c>
      <c r="F43" s="15">
        <v>34</v>
      </c>
      <c r="G43" s="15">
        <v>35.1</v>
      </c>
      <c r="H43" s="15">
        <v>36.200000000000003</v>
      </c>
      <c r="I43" s="15">
        <v>37.299999999999997</v>
      </c>
      <c r="J43" s="15">
        <v>38.4</v>
      </c>
      <c r="L43" s="15">
        <v>56500</v>
      </c>
    </row>
    <row r="44" spans="1:12" x14ac:dyDescent="0.2">
      <c r="A44" s="15" t="s">
        <v>43</v>
      </c>
      <c r="B44" s="15">
        <v>0</v>
      </c>
      <c r="C44" s="15">
        <v>5</v>
      </c>
      <c r="D44" s="15">
        <v>56500</v>
      </c>
      <c r="E44" s="15">
        <v>56500</v>
      </c>
      <c r="F44" s="15">
        <v>34.1</v>
      </c>
      <c r="G44" s="15">
        <v>35.200000000000003</v>
      </c>
      <c r="H44" s="15">
        <v>36.299999999999997</v>
      </c>
      <c r="I44" s="15">
        <v>37.4</v>
      </c>
      <c r="J44" s="15">
        <v>38.5</v>
      </c>
      <c r="L44" s="15">
        <v>57000</v>
      </c>
    </row>
    <row r="45" spans="1:12" x14ac:dyDescent="0.2">
      <c r="A45" s="15" t="s">
        <v>43</v>
      </c>
      <c r="B45" s="15">
        <v>0</v>
      </c>
      <c r="C45" s="15">
        <v>5</v>
      </c>
      <c r="D45" s="15">
        <v>57000</v>
      </c>
      <c r="E45" s="15">
        <v>57000</v>
      </c>
      <c r="F45" s="15">
        <v>34.200000000000003</v>
      </c>
      <c r="G45" s="15">
        <v>35.299999999999997</v>
      </c>
      <c r="H45" s="15">
        <v>36.4</v>
      </c>
      <c r="I45" s="15">
        <v>37.5</v>
      </c>
      <c r="J45" s="15">
        <v>38.6</v>
      </c>
      <c r="L45" s="15">
        <v>57500</v>
      </c>
    </row>
    <row r="46" spans="1:12" x14ac:dyDescent="0.2">
      <c r="A46" s="15" t="s">
        <v>43</v>
      </c>
      <c r="B46" s="15">
        <v>0</v>
      </c>
      <c r="C46" s="15">
        <v>5</v>
      </c>
      <c r="D46" s="15">
        <v>57500</v>
      </c>
      <c r="E46" s="15">
        <v>57500</v>
      </c>
      <c r="F46" s="15">
        <v>34.299999999999997</v>
      </c>
      <c r="G46" s="15">
        <v>35.4</v>
      </c>
      <c r="H46" s="15">
        <v>36.5</v>
      </c>
      <c r="I46" s="15">
        <v>37.6</v>
      </c>
      <c r="J46" s="15">
        <v>38.700000000000003</v>
      </c>
      <c r="L46" s="15">
        <v>58000</v>
      </c>
    </row>
    <row r="47" spans="1:12" x14ac:dyDescent="0.2">
      <c r="A47" s="15" t="s">
        <v>43</v>
      </c>
      <c r="B47" s="15">
        <v>0</v>
      </c>
      <c r="C47" s="15">
        <v>5</v>
      </c>
      <c r="D47" s="15">
        <v>58000</v>
      </c>
      <c r="E47" s="15">
        <v>58000</v>
      </c>
      <c r="F47" s="15">
        <v>34.4</v>
      </c>
      <c r="G47" s="15">
        <v>35.5</v>
      </c>
      <c r="H47" s="15">
        <v>36.6</v>
      </c>
      <c r="I47" s="15">
        <v>37.700000000000003</v>
      </c>
      <c r="J47" s="15">
        <v>38.799999999999997</v>
      </c>
      <c r="L47" s="15">
        <v>60000</v>
      </c>
    </row>
    <row r="48" spans="1:12" x14ac:dyDescent="0.2">
      <c r="A48" s="15" t="s">
        <v>43</v>
      </c>
      <c r="B48" s="15">
        <v>0</v>
      </c>
      <c r="C48" s="15">
        <v>5</v>
      </c>
      <c r="D48" s="15">
        <v>60000</v>
      </c>
      <c r="E48" s="15">
        <v>60000</v>
      </c>
      <c r="F48" s="15">
        <v>34.799999999999997</v>
      </c>
      <c r="G48" s="15">
        <v>35.9</v>
      </c>
      <c r="H48" s="15">
        <v>37</v>
      </c>
      <c r="I48" s="15">
        <v>38.1</v>
      </c>
      <c r="J48" s="15">
        <v>39.200000000000003</v>
      </c>
      <c r="L48" s="15">
        <v>62000</v>
      </c>
    </row>
    <row r="49" spans="1:12" x14ac:dyDescent="0.2">
      <c r="A49" s="15" t="s">
        <v>43</v>
      </c>
      <c r="B49" s="15">
        <v>0</v>
      </c>
      <c r="C49" s="15">
        <v>5</v>
      </c>
      <c r="D49" s="15">
        <v>62000</v>
      </c>
      <c r="E49" s="15">
        <v>62000</v>
      </c>
      <c r="F49" s="15">
        <v>35.200000000000003</v>
      </c>
      <c r="G49" s="15">
        <v>36.299999999999997</v>
      </c>
      <c r="H49" s="15">
        <v>37.4</v>
      </c>
      <c r="I49" s="15">
        <v>38.5</v>
      </c>
      <c r="J49" s="15">
        <v>39.6</v>
      </c>
      <c r="L49" s="15">
        <v>64000</v>
      </c>
    </row>
    <row r="50" spans="1:12" x14ac:dyDescent="0.2">
      <c r="A50" s="15" t="s">
        <v>43</v>
      </c>
      <c r="B50" s="15">
        <v>0</v>
      </c>
      <c r="C50" s="15">
        <v>5</v>
      </c>
      <c r="D50" s="15">
        <v>64000</v>
      </c>
      <c r="E50" s="15">
        <v>64000</v>
      </c>
      <c r="F50" s="15">
        <v>35.5</v>
      </c>
      <c r="G50" s="15">
        <v>36.6</v>
      </c>
      <c r="H50" s="15">
        <v>37.700000000000003</v>
      </c>
      <c r="I50" s="15">
        <v>38.799999999999997</v>
      </c>
      <c r="J50" s="15">
        <v>39.9</v>
      </c>
      <c r="L50" s="15">
        <v>66000</v>
      </c>
    </row>
    <row r="51" spans="1:12" x14ac:dyDescent="0.2">
      <c r="A51" s="15" t="s">
        <v>43</v>
      </c>
      <c r="B51" s="15">
        <v>0</v>
      </c>
      <c r="C51" s="15">
        <v>5</v>
      </c>
      <c r="D51" s="15">
        <v>66000</v>
      </c>
      <c r="E51" s="15">
        <v>66000</v>
      </c>
      <c r="F51" s="15">
        <v>35.9</v>
      </c>
      <c r="G51" s="15">
        <v>37</v>
      </c>
      <c r="H51" s="15">
        <v>38.1</v>
      </c>
      <c r="I51" s="15">
        <v>39.200000000000003</v>
      </c>
      <c r="J51" s="15">
        <v>40.299999999999997</v>
      </c>
      <c r="L51" s="15">
        <v>68000</v>
      </c>
    </row>
    <row r="52" spans="1:12" x14ac:dyDescent="0.2">
      <c r="A52" s="15" t="s">
        <v>43</v>
      </c>
      <c r="B52" s="15">
        <v>0</v>
      </c>
      <c r="C52" s="15">
        <v>5</v>
      </c>
      <c r="D52" s="15">
        <v>68000</v>
      </c>
      <c r="E52" s="15">
        <v>68000</v>
      </c>
      <c r="F52" s="15">
        <v>36.299999999999997</v>
      </c>
      <c r="G52" s="15">
        <v>37.4</v>
      </c>
      <c r="H52" s="15">
        <v>38.5</v>
      </c>
      <c r="I52" s="15">
        <v>39.6</v>
      </c>
      <c r="J52" s="15">
        <v>40.700000000000003</v>
      </c>
      <c r="L52" s="15">
        <v>70000</v>
      </c>
    </row>
    <row r="53" spans="1:12" x14ac:dyDescent="0.2">
      <c r="A53" s="15" t="s">
        <v>43</v>
      </c>
      <c r="B53" s="15">
        <v>0</v>
      </c>
      <c r="C53" s="15">
        <v>5</v>
      </c>
      <c r="D53" s="15">
        <v>70000</v>
      </c>
      <c r="E53" s="15">
        <v>70000</v>
      </c>
      <c r="F53" s="15">
        <v>36.700000000000003</v>
      </c>
      <c r="G53" s="15">
        <v>37.799999999999997</v>
      </c>
      <c r="H53" s="15">
        <v>38.9</v>
      </c>
      <c r="I53" s="15">
        <v>40</v>
      </c>
      <c r="J53" s="15">
        <v>41.1</v>
      </c>
      <c r="L53" s="15">
        <v>72000</v>
      </c>
    </row>
    <row r="54" spans="1:12" x14ac:dyDescent="0.2">
      <c r="A54" s="15" t="s">
        <v>43</v>
      </c>
      <c r="B54" s="15">
        <v>0</v>
      </c>
      <c r="C54" s="15">
        <v>5</v>
      </c>
      <c r="D54" s="15">
        <v>72000</v>
      </c>
      <c r="E54" s="15">
        <v>72000</v>
      </c>
      <c r="F54" s="15">
        <v>37.1</v>
      </c>
      <c r="G54" s="15">
        <v>38.200000000000003</v>
      </c>
      <c r="H54" s="15">
        <v>39.299999999999997</v>
      </c>
      <c r="I54" s="15">
        <v>40.4</v>
      </c>
      <c r="J54" s="15">
        <v>41.5</v>
      </c>
      <c r="L54" s="15">
        <v>74000</v>
      </c>
    </row>
    <row r="55" spans="1:12" x14ac:dyDescent="0.2">
      <c r="A55" s="15" t="s">
        <v>43</v>
      </c>
      <c r="B55" s="15">
        <v>0</v>
      </c>
      <c r="C55" s="15">
        <v>5</v>
      </c>
      <c r="D55" s="15">
        <v>74000</v>
      </c>
      <c r="E55" s="15">
        <v>74000</v>
      </c>
      <c r="F55" s="15">
        <v>37.4</v>
      </c>
      <c r="G55" s="15">
        <v>38.5</v>
      </c>
      <c r="H55" s="15">
        <v>39.6</v>
      </c>
      <c r="I55" s="15">
        <v>40.700000000000003</v>
      </c>
      <c r="J55" s="15">
        <v>41.8</v>
      </c>
      <c r="L55" s="15">
        <v>76000</v>
      </c>
    </row>
    <row r="56" spans="1:12" x14ac:dyDescent="0.2">
      <c r="A56" s="15" t="s">
        <v>43</v>
      </c>
      <c r="B56" s="15">
        <v>0</v>
      </c>
      <c r="C56" s="15">
        <v>5</v>
      </c>
      <c r="D56" s="15">
        <v>76000</v>
      </c>
      <c r="E56" s="15">
        <v>76000</v>
      </c>
      <c r="F56" s="15">
        <v>37.6</v>
      </c>
      <c r="G56" s="15">
        <v>38.700000000000003</v>
      </c>
      <c r="H56" s="15">
        <v>39.799999999999997</v>
      </c>
      <c r="I56" s="15">
        <v>40.9</v>
      </c>
      <c r="J56" s="15">
        <v>42</v>
      </c>
      <c r="L56" s="15">
        <v>78000</v>
      </c>
    </row>
    <row r="57" spans="1:12" x14ac:dyDescent="0.2">
      <c r="A57" s="15" t="s">
        <v>43</v>
      </c>
      <c r="B57" s="15">
        <v>0</v>
      </c>
      <c r="C57" s="15">
        <v>5</v>
      </c>
      <c r="D57" s="15">
        <v>78000</v>
      </c>
      <c r="E57" s="15">
        <v>78000</v>
      </c>
      <c r="F57" s="15">
        <v>37.700000000000003</v>
      </c>
      <c r="G57" s="15">
        <v>38.799999999999997</v>
      </c>
      <c r="H57" s="15">
        <v>39.9</v>
      </c>
      <c r="I57" s="15">
        <v>41</v>
      </c>
      <c r="J57" s="15">
        <v>42.1</v>
      </c>
      <c r="L57" s="15">
        <v>80000</v>
      </c>
    </row>
    <row r="58" spans="1:12" x14ac:dyDescent="0.2">
      <c r="A58" s="15" t="s">
        <v>43</v>
      </c>
      <c r="B58" s="15">
        <v>0</v>
      </c>
      <c r="C58" s="15">
        <v>5</v>
      </c>
      <c r="D58" s="15">
        <v>80000</v>
      </c>
      <c r="E58" s="15">
        <v>80000</v>
      </c>
      <c r="F58" s="15">
        <v>37.9</v>
      </c>
      <c r="G58" s="15">
        <v>39.1</v>
      </c>
      <c r="H58" s="15">
        <v>40.299999999999997</v>
      </c>
      <c r="I58" s="15">
        <v>41.5</v>
      </c>
      <c r="J58" s="15">
        <v>42.7</v>
      </c>
      <c r="L58" s="15">
        <v>84000</v>
      </c>
    </row>
    <row r="59" spans="1:12" x14ac:dyDescent="0.2">
      <c r="A59" s="15" t="s">
        <v>43</v>
      </c>
      <c r="B59" s="15">
        <v>0</v>
      </c>
      <c r="C59" s="15">
        <v>5</v>
      </c>
      <c r="D59" s="15">
        <v>84000</v>
      </c>
      <c r="E59" s="15">
        <v>84000</v>
      </c>
      <c r="F59" s="15">
        <v>37.9</v>
      </c>
      <c r="G59" s="15">
        <v>39.200000000000003</v>
      </c>
      <c r="H59" s="15">
        <v>40.5</v>
      </c>
      <c r="I59" s="15">
        <v>41.8</v>
      </c>
      <c r="J59" s="15">
        <v>43.1</v>
      </c>
      <c r="L59" s="15">
        <v>0</v>
      </c>
    </row>
  </sheetData>
  <pageMargins left="0.75" right="0.75" top="1" bottom="1" header="0.5" footer="0.5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L97"/>
  <sheetViews>
    <sheetView workbookViewId="0">
      <pane ySplit="3" topLeftCell="A4" activePane="bottomLeft" state="frozen"/>
      <selection pane="bottomLeft"/>
    </sheetView>
  </sheetViews>
  <sheetFormatPr defaultRowHeight="12.75" x14ac:dyDescent="0.2"/>
  <cols>
    <col min="1" max="1" width="16.7109375" style="15" bestFit="1" customWidth="1"/>
    <col min="2" max="2" width="13.42578125" style="15" bestFit="1" customWidth="1"/>
    <col min="3" max="3" width="18.28515625" style="15" bestFit="1" customWidth="1"/>
    <col min="4" max="5" width="14" style="15" bestFit="1" customWidth="1"/>
    <col min="6" max="6" width="10.5703125" style="15" bestFit="1" customWidth="1"/>
    <col min="7" max="11" width="9.140625" style="15"/>
    <col min="12" max="12" width="11.140625" style="15" bestFit="1" customWidth="1"/>
    <col min="13" max="16384" width="9.140625" style="15"/>
  </cols>
  <sheetData>
    <row r="1" spans="1:12" x14ac:dyDescent="0.2">
      <c r="F1" s="16" t="s">
        <v>52</v>
      </c>
      <c r="G1" s="16" t="s">
        <v>52</v>
      </c>
      <c r="H1" s="16" t="s">
        <v>52</v>
      </c>
      <c r="I1" s="16" t="s">
        <v>52</v>
      </c>
      <c r="J1" s="16" t="s">
        <v>52</v>
      </c>
    </row>
    <row r="2" spans="1:12" x14ac:dyDescent="0.2">
      <c r="F2" s="16">
        <v>0</v>
      </c>
      <c r="G2" s="16">
        <v>5.0010000000000003</v>
      </c>
      <c r="H2" s="16">
        <v>5.5010000000000003</v>
      </c>
      <c r="I2" s="16">
        <v>6.0010000000000003</v>
      </c>
      <c r="J2" s="16">
        <v>6.5010000000000003</v>
      </c>
    </row>
    <row r="3" spans="1:12" x14ac:dyDescent="0.2">
      <c r="A3" s="14" t="s">
        <v>38</v>
      </c>
      <c r="B3" s="14" t="s">
        <v>39</v>
      </c>
      <c r="C3" s="14" t="s">
        <v>40</v>
      </c>
      <c r="D3" s="14" t="s">
        <v>41</v>
      </c>
      <c r="E3" s="14" t="s">
        <v>41</v>
      </c>
      <c r="F3" s="16">
        <v>2</v>
      </c>
      <c r="G3" s="16">
        <v>3</v>
      </c>
      <c r="H3" s="16">
        <v>4</v>
      </c>
      <c r="I3" s="16">
        <v>5</v>
      </c>
      <c r="J3" s="16">
        <v>6</v>
      </c>
      <c r="K3" s="16"/>
      <c r="L3" s="14" t="s">
        <v>42</v>
      </c>
    </row>
    <row r="4" spans="1:12" x14ac:dyDescent="0.2">
      <c r="A4" s="15" t="s">
        <v>49</v>
      </c>
      <c r="B4" s="15">
        <v>0</v>
      </c>
      <c r="C4" s="15">
        <v>5</v>
      </c>
      <c r="D4" s="15">
        <v>0</v>
      </c>
      <c r="E4" s="15">
        <v>0</v>
      </c>
      <c r="F4" s="15">
        <v>23.3</v>
      </c>
      <c r="G4" s="15">
        <v>23.5</v>
      </c>
      <c r="H4" s="15">
        <v>23.7</v>
      </c>
      <c r="I4" s="15">
        <v>23.9</v>
      </c>
      <c r="J4" s="15">
        <v>24.1</v>
      </c>
      <c r="L4" s="15">
        <v>19000</v>
      </c>
    </row>
    <row r="5" spans="1:12" x14ac:dyDescent="0.2">
      <c r="A5" s="15" t="s">
        <v>49</v>
      </c>
      <c r="B5" s="15">
        <v>0</v>
      </c>
      <c r="C5" s="15">
        <v>5</v>
      </c>
      <c r="D5" s="15">
        <v>19000</v>
      </c>
      <c r="E5" s="15">
        <v>19000</v>
      </c>
      <c r="F5" s="15">
        <v>23.9</v>
      </c>
      <c r="G5" s="15">
        <v>24.1</v>
      </c>
      <c r="H5" s="15">
        <v>24.3</v>
      </c>
      <c r="I5" s="15">
        <v>24.5</v>
      </c>
      <c r="J5" s="15">
        <v>24.7</v>
      </c>
      <c r="L5" s="15">
        <v>19500</v>
      </c>
    </row>
    <row r="6" spans="1:12" x14ac:dyDescent="0.2">
      <c r="A6" s="15" t="s">
        <v>49</v>
      </c>
      <c r="B6" s="15">
        <v>0</v>
      </c>
      <c r="C6" s="15">
        <v>5</v>
      </c>
      <c r="D6" s="15">
        <v>19500</v>
      </c>
      <c r="E6" s="15">
        <v>19500</v>
      </c>
      <c r="F6" s="15">
        <v>24.5</v>
      </c>
      <c r="G6" s="15">
        <v>24.7</v>
      </c>
      <c r="H6" s="15">
        <v>24.9</v>
      </c>
      <c r="I6" s="15">
        <v>25.1</v>
      </c>
      <c r="J6" s="15">
        <v>25.3</v>
      </c>
      <c r="L6" s="15">
        <v>20000</v>
      </c>
    </row>
    <row r="7" spans="1:12" x14ac:dyDescent="0.2">
      <c r="A7" s="15" t="s">
        <v>49</v>
      </c>
      <c r="B7" s="15">
        <v>0</v>
      </c>
      <c r="C7" s="15">
        <v>5</v>
      </c>
      <c r="D7" s="15">
        <v>20000</v>
      </c>
      <c r="E7" s="15">
        <v>20000</v>
      </c>
      <c r="F7" s="15">
        <v>25.2</v>
      </c>
      <c r="G7" s="15">
        <v>25.4</v>
      </c>
      <c r="H7" s="15">
        <v>25.6</v>
      </c>
      <c r="I7" s="15">
        <v>25.8</v>
      </c>
      <c r="J7" s="15">
        <v>26</v>
      </c>
      <c r="L7" s="15">
        <v>20500</v>
      </c>
    </row>
    <row r="8" spans="1:12" x14ac:dyDescent="0.2">
      <c r="A8" s="15" t="s">
        <v>49</v>
      </c>
      <c r="B8" s="15">
        <v>0</v>
      </c>
      <c r="C8" s="15">
        <v>5</v>
      </c>
      <c r="D8" s="15">
        <v>20500</v>
      </c>
      <c r="E8" s="15">
        <v>20500</v>
      </c>
      <c r="F8" s="15">
        <v>25.8</v>
      </c>
      <c r="G8" s="15">
        <v>26</v>
      </c>
      <c r="H8" s="15">
        <v>26.2</v>
      </c>
      <c r="I8" s="15">
        <v>26.4</v>
      </c>
      <c r="J8" s="15">
        <v>26.6</v>
      </c>
      <c r="L8" s="15">
        <v>21000</v>
      </c>
    </row>
    <row r="9" spans="1:12" x14ac:dyDescent="0.2">
      <c r="A9" s="15" t="s">
        <v>49</v>
      </c>
      <c r="B9" s="15">
        <v>0</v>
      </c>
      <c r="C9" s="15">
        <v>5</v>
      </c>
      <c r="D9" s="15">
        <v>21000</v>
      </c>
      <c r="E9" s="15">
        <v>21000</v>
      </c>
      <c r="F9" s="15">
        <v>26.5</v>
      </c>
      <c r="G9" s="15">
        <v>26.7</v>
      </c>
      <c r="H9" s="15">
        <v>26.9</v>
      </c>
      <c r="I9" s="15">
        <v>27.1</v>
      </c>
      <c r="J9" s="15">
        <v>27.3</v>
      </c>
      <c r="L9" s="15">
        <v>21500</v>
      </c>
    </row>
    <row r="10" spans="1:12" x14ac:dyDescent="0.2">
      <c r="A10" s="15" t="s">
        <v>49</v>
      </c>
      <c r="B10" s="15">
        <v>0</v>
      </c>
      <c r="C10" s="15">
        <v>5</v>
      </c>
      <c r="D10" s="15">
        <v>21500</v>
      </c>
      <c r="E10" s="15">
        <v>21500</v>
      </c>
      <c r="F10" s="15">
        <v>27.1</v>
      </c>
      <c r="G10" s="15">
        <v>27.3</v>
      </c>
      <c r="H10" s="15">
        <v>27.5</v>
      </c>
      <c r="I10" s="15">
        <v>27.7</v>
      </c>
      <c r="J10" s="15">
        <v>27.9</v>
      </c>
      <c r="L10" s="15">
        <v>22000</v>
      </c>
    </row>
    <row r="11" spans="1:12" x14ac:dyDescent="0.2">
      <c r="A11" s="15" t="s">
        <v>49</v>
      </c>
      <c r="B11" s="15">
        <v>0</v>
      </c>
      <c r="C11" s="15">
        <v>5</v>
      </c>
      <c r="D11" s="15">
        <v>22000</v>
      </c>
      <c r="E11" s="15">
        <v>22000</v>
      </c>
      <c r="F11" s="15">
        <v>27.6</v>
      </c>
      <c r="G11" s="15">
        <v>27.8</v>
      </c>
      <c r="H11" s="15">
        <v>28</v>
      </c>
      <c r="I11" s="15">
        <v>28.2</v>
      </c>
      <c r="J11" s="15">
        <v>28.4</v>
      </c>
      <c r="L11" s="15">
        <v>22500</v>
      </c>
    </row>
    <row r="12" spans="1:12" x14ac:dyDescent="0.2">
      <c r="A12" s="15" t="s">
        <v>49</v>
      </c>
      <c r="B12" s="15">
        <v>0</v>
      </c>
      <c r="C12" s="15">
        <v>5</v>
      </c>
      <c r="D12" s="15">
        <v>22500</v>
      </c>
      <c r="E12" s="15">
        <v>22500</v>
      </c>
      <c r="F12" s="15">
        <v>28.1</v>
      </c>
      <c r="G12" s="15">
        <v>28.3</v>
      </c>
      <c r="H12" s="15">
        <v>28.5</v>
      </c>
      <c r="I12" s="15">
        <v>28.7</v>
      </c>
      <c r="J12" s="15">
        <v>28.9</v>
      </c>
      <c r="L12" s="15">
        <v>23000</v>
      </c>
    </row>
    <row r="13" spans="1:12" x14ac:dyDescent="0.2">
      <c r="A13" s="15" t="s">
        <v>49</v>
      </c>
      <c r="B13" s="15">
        <v>0</v>
      </c>
      <c r="C13" s="15">
        <v>5</v>
      </c>
      <c r="D13" s="15">
        <v>23000</v>
      </c>
      <c r="E13" s="15">
        <v>23000</v>
      </c>
      <c r="F13" s="15">
        <v>28.5</v>
      </c>
      <c r="G13" s="15">
        <v>28.8</v>
      </c>
      <c r="H13" s="15">
        <v>29.1</v>
      </c>
      <c r="I13" s="15">
        <v>29.4</v>
      </c>
      <c r="J13" s="15">
        <v>29.7</v>
      </c>
      <c r="L13" s="15">
        <v>23500</v>
      </c>
    </row>
    <row r="14" spans="1:12" x14ac:dyDescent="0.2">
      <c r="A14" s="15" t="s">
        <v>49</v>
      </c>
      <c r="B14" s="15">
        <v>0</v>
      </c>
      <c r="C14" s="15">
        <v>5</v>
      </c>
      <c r="D14" s="15">
        <v>23500</v>
      </c>
      <c r="E14" s="15">
        <v>23500</v>
      </c>
      <c r="F14" s="15">
        <v>29</v>
      </c>
      <c r="G14" s="15">
        <v>29.3</v>
      </c>
      <c r="H14" s="15">
        <v>29.6</v>
      </c>
      <c r="I14" s="15">
        <v>29.9</v>
      </c>
      <c r="J14" s="15">
        <v>30.2</v>
      </c>
      <c r="L14" s="15">
        <v>24000</v>
      </c>
    </row>
    <row r="15" spans="1:12" x14ac:dyDescent="0.2">
      <c r="A15" s="15" t="s">
        <v>49</v>
      </c>
      <c r="B15" s="15">
        <v>0</v>
      </c>
      <c r="C15" s="15">
        <v>5</v>
      </c>
      <c r="D15" s="15">
        <v>24000</v>
      </c>
      <c r="E15" s="15">
        <v>24000</v>
      </c>
      <c r="F15" s="15">
        <v>29.4</v>
      </c>
      <c r="G15" s="15">
        <v>29.7</v>
      </c>
      <c r="H15" s="15">
        <v>30</v>
      </c>
      <c r="I15" s="15">
        <v>30.3</v>
      </c>
      <c r="J15" s="15">
        <v>30.6</v>
      </c>
      <c r="L15" s="15">
        <v>24500</v>
      </c>
    </row>
    <row r="16" spans="1:12" x14ac:dyDescent="0.2">
      <c r="A16" s="15" t="s">
        <v>49</v>
      </c>
      <c r="B16" s="15">
        <v>0</v>
      </c>
      <c r="C16" s="15">
        <v>5</v>
      </c>
      <c r="D16" s="15">
        <v>24500</v>
      </c>
      <c r="E16" s="15">
        <v>24500</v>
      </c>
      <c r="F16" s="15">
        <v>29.7</v>
      </c>
      <c r="G16" s="15">
        <v>30</v>
      </c>
      <c r="H16" s="15">
        <v>30.3</v>
      </c>
      <c r="I16" s="15">
        <v>30.6</v>
      </c>
      <c r="J16" s="15">
        <v>30.9</v>
      </c>
      <c r="L16" s="15">
        <v>25000</v>
      </c>
    </row>
    <row r="17" spans="1:12" x14ac:dyDescent="0.2">
      <c r="A17" s="15" t="s">
        <v>49</v>
      </c>
      <c r="B17" s="15">
        <v>0</v>
      </c>
      <c r="C17" s="15">
        <v>5</v>
      </c>
      <c r="D17" s="15">
        <v>25000</v>
      </c>
      <c r="E17" s="15">
        <v>25000</v>
      </c>
      <c r="F17" s="15">
        <v>29.8</v>
      </c>
      <c r="G17" s="15">
        <v>30.2</v>
      </c>
      <c r="H17" s="15">
        <v>30.6</v>
      </c>
      <c r="I17" s="15">
        <v>31</v>
      </c>
      <c r="J17" s="15">
        <v>31.4</v>
      </c>
      <c r="L17" s="15">
        <v>25500</v>
      </c>
    </row>
    <row r="18" spans="1:12" x14ac:dyDescent="0.2">
      <c r="A18" s="15" t="s">
        <v>49</v>
      </c>
      <c r="B18" s="15">
        <v>0</v>
      </c>
      <c r="C18" s="15">
        <v>5</v>
      </c>
      <c r="D18" s="15">
        <v>25500</v>
      </c>
      <c r="E18" s="15">
        <v>25500</v>
      </c>
      <c r="F18" s="15">
        <v>30</v>
      </c>
      <c r="G18" s="15">
        <v>30.4</v>
      </c>
      <c r="H18" s="15">
        <v>30.8</v>
      </c>
      <c r="I18" s="15">
        <v>31.2</v>
      </c>
      <c r="J18" s="15">
        <v>31.6</v>
      </c>
      <c r="L18" s="15">
        <v>26000</v>
      </c>
    </row>
    <row r="19" spans="1:12" x14ac:dyDescent="0.2">
      <c r="A19" s="15" t="s">
        <v>49</v>
      </c>
      <c r="B19" s="15">
        <v>0</v>
      </c>
      <c r="C19" s="15">
        <v>5</v>
      </c>
      <c r="D19" s="15">
        <v>26000</v>
      </c>
      <c r="E19" s="15">
        <v>26000</v>
      </c>
      <c r="F19" s="15">
        <v>30.1</v>
      </c>
      <c r="G19" s="15">
        <v>30.6</v>
      </c>
      <c r="H19" s="15">
        <v>31.1</v>
      </c>
      <c r="I19" s="15">
        <v>31.6</v>
      </c>
      <c r="J19" s="15">
        <v>32.1</v>
      </c>
      <c r="L19" s="15">
        <v>26500</v>
      </c>
    </row>
    <row r="20" spans="1:12" x14ac:dyDescent="0.2">
      <c r="A20" s="15" t="s">
        <v>49</v>
      </c>
      <c r="B20" s="15">
        <v>0</v>
      </c>
      <c r="C20" s="15">
        <v>5</v>
      </c>
      <c r="D20" s="15">
        <v>26500</v>
      </c>
      <c r="E20" s="15">
        <v>26500</v>
      </c>
      <c r="F20" s="15">
        <v>30.2</v>
      </c>
      <c r="G20" s="15">
        <v>30.7</v>
      </c>
      <c r="H20" s="15">
        <v>31.2</v>
      </c>
      <c r="I20" s="15">
        <v>31.7</v>
      </c>
      <c r="J20" s="15">
        <v>32.200000000000003</v>
      </c>
      <c r="L20" s="15">
        <v>27000</v>
      </c>
    </row>
    <row r="21" spans="1:12" x14ac:dyDescent="0.2">
      <c r="A21" s="15" t="s">
        <v>49</v>
      </c>
      <c r="B21" s="15">
        <v>0</v>
      </c>
      <c r="C21" s="15">
        <v>5</v>
      </c>
      <c r="D21" s="15">
        <v>27000</v>
      </c>
      <c r="E21" s="15">
        <v>27000</v>
      </c>
      <c r="F21" s="15">
        <v>30.4</v>
      </c>
      <c r="G21" s="15">
        <v>30.9</v>
      </c>
      <c r="H21" s="15">
        <v>31.4</v>
      </c>
      <c r="I21" s="15">
        <v>31.9</v>
      </c>
      <c r="J21" s="15">
        <v>32.4</v>
      </c>
      <c r="L21" s="15">
        <v>27500</v>
      </c>
    </row>
    <row r="22" spans="1:12" x14ac:dyDescent="0.2">
      <c r="A22" s="15" t="s">
        <v>49</v>
      </c>
      <c r="B22" s="15">
        <v>0</v>
      </c>
      <c r="C22" s="15">
        <v>5</v>
      </c>
      <c r="D22" s="15">
        <v>27500</v>
      </c>
      <c r="E22" s="15">
        <v>27500</v>
      </c>
      <c r="F22" s="15">
        <v>30.6</v>
      </c>
      <c r="G22" s="15">
        <v>31.1</v>
      </c>
      <c r="H22" s="15">
        <v>31.6</v>
      </c>
      <c r="I22" s="15">
        <v>32.1</v>
      </c>
      <c r="J22" s="15">
        <v>32.6</v>
      </c>
      <c r="L22" s="15">
        <v>28000</v>
      </c>
    </row>
    <row r="23" spans="1:12" x14ac:dyDescent="0.2">
      <c r="A23" s="15" t="s">
        <v>49</v>
      </c>
      <c r="B23" s="15">
        <v>0</v>
      </c>
      <c r="C23" s="15">
        <v>5</v>
      </c>
      <c r="D23" s="15">
        <v>28000</v>
      </c>
      <c r="E23" s="15">
        <v>28000</v>
      </c>
      <c r="F23" s="15">
        <v>30.7</v>
      </c>
      <c r="G23" s="15">
        <v>31.2</v>
      </c>
      <c r="H23" s="15">
        <v>31.7</v>
      </c>
      <c r="I23" s="15">
        <v>32.200000000000003</v>
      </c>
      <c r="J23" s="15">
        <v>32.700000000000003</v>
      </c>
      <c r="L23" s="15">
        <v>28500</v>
      </c>
    </row>
    <row r="24" spans="1:12" x14ac:dyDescent="0.2">
      <c r="A24" s="15" t="s">
        <v>49</v>
      </c>
      <c r="B24" s="15">
        <v>0</v>
      </c>
      <c r="C24" s="15">
        <v>5</v>
      </c>
      <c r="D24" s="15">
        <v>28500</v>
      </c>
      <c r="E24" s="15">
        <v>28500</v>
      </c>
      <c r="F24" s="15">
        <v>30.9</v>
      </c>
      <c r="G24" s="15">
        <v>31.4</v>
      </c>
      <c r="H24" s="15">
        <v>31.9</v>
      </c>
      <c r="I24" s="15">
        <v>32.4</v>
      </c>
      <c r="J24" s="15">
        <v>32.9</v>
      </c>
      <c r="L24" s="15">
        <v>29000</v>
      </c>
    </row>
    <row r="25" spans="1:12" x14ac:dyDescent="0.2">
      <c r="A25" s="15" t="s">
        <v>49</v>
      </c>
      <c r="B25" s="15">
        <v>0</v>
      </c>
      <c r="C25" s="15">
        <v>5</v>
      </c>
      <c r="D25" s="15">
        <v>29000</v>
      </c>
      <c r="E25" s="15">
        <v>29000</v>
      </c>
      <c r="F25" s="15">
        <v>31.1</v>
      </c>
      <c r="G25" s="15">
        <v>31.6</v>
      </c>
      <c r="H25" s="15">
        <v>32.1</v>
      </c>
      <c r="I25" s="15">
        <v>32.6</v>
      </c>
      <c r="J25" s="15">
        <v>33.1</v>
      </c>
      <c r="L25" s="15">
        <v>29500</v>
      </c>
    </row>
    <row r="26" spans="1:12" x14ac:dyDescent="0.2">
      <c r="A26" s="15" t="s">
        <v>49</v>
      </c>
      <c r="B26" s="15">
        <v>0</v>
      </c>
      <c r="C26" s="15">
        <v>5</v>
      </c>
      <c r="D26" s="15">
        <v>29500</v>
      </c>
      <c r="E26" s="15">
        <v>29500</v>
      </c>
      <c r="F26" s="15">
        <v>31.3</v>
      </c>
      <c r="G26" s="15">
        <v>31.8</v>
      </c>
      <c r="H26" s="15">
        <v>32.299999999999997</v>
      </c>
      <c r="I26" s="15">
        <v>32.799999999999997</v>
      </c>
      <c r="J26" s="15">
        <v>33.299999999999997</v>
      </c>
      <c r="L26" s="15">
        <v>30000</v>
      </c>
    </row>
    <row r="27" spans="1:12" x14ac:dyDescent="0.2">
      <c r="A27" s="15" t="s">
        <v>49</v>
      </c>
      <c r="B27" s="15">
        <v>0</v>
      </c>
      <c r="C27" s="15">
        <v>5</v>
      </c>
      <c r="D27" s="15">
        <v>30000</v>
      </c>
      <c r="E27" s="15">
        <v>30000</v>
      </c>
      <c r="F27" s="15">
        <v>31.5</v>
      </c>
      <c r="G27" s="15">
        <v>32</v>
      </c>
      <c r="H27" s="15">
        <v>32.5</v>
      </c>
      <c r="I27" s="15">
        <v>33</v>
      </c>
      <c r="J27" s="15">
        <v>33.5</v>
      </c>
      <c r="L27" s="15">
        <v>30500</v>
      </c>
    </row>
    <row r="28" spans="1:12" x14ac:dyDescent="0.2">
      <c r="A28" s="15" t="s">
        <v>49</v>
      </c>
      <c r="B28" s="15">
        <v>0</v>
      </c>
      <c r="C28" s="15">
        <v>5</v>
      </c>
      <c r="D28" s="15">
        <v>30500</v>
      </c>
      <c r="E28" s="15">
        <v>30500</v>
      </c>
      <c r="F28" s="15">
        <v>31.8</v>
      </c>
      <c r="G28" s="15">
        <v>32.299999999999997</v>
      </c>
      <c r="H28" s="15">
        <v>32.799999999999997</v>
      </c>
      <c r="I28" s="15">
        <v>33.299999999999997</v>
      </c>
      <c r="J28" s="15">
        <v>33.799999999999997</v>
      </c>
      <c r="L28" s="15">
        <v>31000</v>
      </c>
    </row>
    <row r="29" spans="1:12" x14ac:dyDescent="0.2">
      <c r="A29" s="15" t="s">
        <v>49</v>
      </c>
      <c r="B29" s="15">
        <v>0</v>
      </c>
      <c r="C29" s="15">
        <v>5</v>
      </c>
      <c r="D29" s="15">
        <v>31000</v>
      </c>
      <c r="E29" s="15">
        <v>31000</v>
      </c>
      <c r="F29" s="15">
        <v>32</v>
      </c>
      <c r="G29" s="15">
        <v>32.5</v>
      </c>
      <c r="H29" s="15">
        <v>33</v>
      </c>
      <c r="I29" s="15">
        <v>33.5</v>
      </c>
      <c r="J29" s="15">
        <v>34</v>
      </c>
      <c r="L29" s="15">
        <v>31500</v>
      </c>
    </row>
    <row r="30" spans="1:12" x14ac:dyDescent="0.2">
      <c r="A30" s="15" t="s">
        <v>49</v>
      </c>
      <c r="B30" s="15">
        <v>0</v>
      </c>
      <c r="C30" s="15">
        <v>5</v>
      </c>
      <c r="D30" s="15">
        <v>31500</v>
      </c>
      <c r="E30" s="15">
        <v>31500</v>
      </c>
      <c r="F30" s="15">
        <v>32.299999999999997</v>
      </c>
      <c r="G30" s="15">
        <v>32.799999999999997</v>
      </c>
      <c r="H30" s="15">
        <v>33.299999999999997</v>
      </c>
      <c r="I30" s="15">
        <v>33.799999999999997</v>
      </c>
      <c r="J30" s="15">
        <v>34.299999999999997</v>
      </c>
      <c r="L30" s="15">
        <v>32000</v>
      </c>
    </row>
    <row r="31" spans="1:12" x14ac:dyDescent="0.2">
      <c r="A31" s="15" t="s">
        <v>49</v>
      </c>
      <c r="B31" s="15">
        <v>0</v>
      </c>
      <c r="C31" s="15">
        <v>5</v>
      </c>
      <c r="D31" s="15">
        <v>32000</v>
      </c>
      <c r="E31" s="15">
        <v>32000</v>
      </c>
      <c r="F31" s="15">
        <v>32.5</v>
      </c>
      <c r="G31" s="15">
        <v>33</v>
      </c>
      <c r="H31" s="15">
        <v>33.5</v>
      </c>
      <c r="I31" s="15">
        <v>34</v>
      </c>
      <c r="J31" s="15">
        <v>34.5</v>
      </c>
      <c r="L31" s="15">
        <v>32500</v>
      </c>
    </row>
    <row r="32" spans="1:12" x14ac:dyDescent="0.2">
      <c r="A32" s="15" t="s">
        <v>49</v>
      </c>
      <c r="B32" s="15">
        <v>0</v>
      </c>
      <c r="C32" s="15">
        <v>5</v>
      </c>
      <c r="D32" s="15">
        <v>32500</v>
      </c>
      <c r="E32" s="15">
        <v>32500</v>
      </c>
      <c r="F32" s="15">
        <v>32.700000000000003</v>
      </c>
      <c r="G32" s="15">
        <v>33.200000000000003</v>
      </c>
      <c r="H32" s="15">
        <v>33.700000000000003</v>
      </c>
      <c r="I32" s="15">
        <v>34.200000000000003</v>
      </c>
      <c r="J32" s="15">
        <v>34.700000000000003</v>
      </c>
      <c r="L32" s="15">
        <v>33000</v>
      </c>
    </row>
    <row r="33" spans="1:12" x14ac:dyDescent="0.2">
      <c r="A33" s="15" t="s">
        <v>49</v>
      </c>
      <c r="B33" s="15">
        <v>0</v>
      </c>
      <c r="C33" s="15">
        <v>5</v>
      </c>
      <c r="D33" s="15">
        <v>33000</v>
      </c>
      <c r="E33" s="15">
        <v>33000</v>
      </c>
      <c r="F33" s="15">
        <v>33</v>
      </c>
      <c r="G33" s="15">
        <v>33.5</v>
      </c>
      <c r="H33" s="15">
        <v>34</v>
      </c>
      <c r="I33" s="15">
        <v>34.5</v>
      </c>
      <c r="J33" s="15">
        <v>35</v>
      </c>
      <c r="L33" s="15">
        <v>33500</v>
      </c>
    </row>
    <row r="34" spans="1:12" x14ac:dyDescent="0.2">
      <c r="A34" s="15" t="s">
        <v>49</v>
      </c>
      <c r="B34" s="15">
        <v>0</v>
      </c>
      <c r="C34" s="15">
        <v>5</v>
      </c>
      <c r="D34" s="15">
        <v>33500</v>
      </c>
      <c r="E34" s="15">
        <v>33500</v>
      </c>
      <c r="F34" s="15">
        <v>33.200000000000003</v>
      </c>
      <c r="G34" s="15">
        <v>33.700000000000003</v>
      </c>
      <c r="H34" s="15">
        <v>34.200000000000003</v>
      </c>
      <c r="I34" s="15">
        <v>34.700000000000003</v>
      </c>
      <c r="J34" s="15">
        <v>35.200000000000003</v>
      </c>
      <c r="L34" s="15">
        <v>34000</v>
      </c>
    </row>
    <row r="35" spans="1:12" x14ac:dyDescent="0.2">
      <c r="A35" s="15" t="s">
        <v>49</v>
      </c>
      <c r="B35" s="15">
        <v>0</v>
      </c>
      <c r="C35" s="15">
        <v>5</v>
      </c>
      <c r="D35" s="15">
        <v>34000</v>
      </c>
      <c r="E35" s="15">
        <v>34000</v>
      </c>
      <c r="F35" s="15">
        <v>33.4</v>
      </c>
      <c r="G35" s="15">
        <v>33.9</v>
      </c>
      <c r="H35" s="15">
        <v>34.4</v>
      </c>
      <c r="I35" s="15">
        <v>34.9</v>
      </c>
      <c r="J35" s="15">
        <v>35.4</v>
      </c>
      <c r="L35" s="15">
        <v>34500</v>
      </c>
    </row>
    <row r="36" spans="1:12" x14ac:dyDescent="0.2">
      <c r="A36" s="15" t="s">
        <v>49</v>
      </c>
      <c r="B36" s="15">
        <v>0</v>
      </c>
      <c r="C36" s="15">
        <v>5</v>
      </c>
      <c r="D36" s="15">
        <v>34500</v>
      </c>
      <c r="E36" s="15">
        <v>34500</v>
      </c>
      <c r="F36" s="15">
        <v>33.700000000000003</v>
      </c>
      <c r="G36" s="15">
        <v>34.200000000000003</v>
      </c>
      <c r="H36" s="15">
        <v>34.700000000000003</v>
      </c>
      <c r="I36" s="15">
        <v>35.200000000000003</v>
      </c>
      <c r="J36" s="15">
        <v>35.700000000000003</v>
      </c>
      <c r="L36" s="15">
        <v>35000</v>
      </c>
    </row>
    <row r="37" spans="1:12" x14ac:dyDescent="0.2">
      <c r="A37" s="15" t="s">
        <v>49</v>
      </c>
      <c r="B37" s="15">
        <v>0</v>
      </c>
      <c r="C37" s="15">
        <v>5</v>
      </c>
      <c r="D37" s="15">
        <v>35000</v>
      </c>
      <c r="E37" s="15">
        <v>35000</v>
      </c>
      <c r="F37" s="15">
        <v>34</v>
      </c>
      <c r="G37" s="15">
        <v>34.5</v>
      </c>
      <c r="H37" s="15">
        <v>35</v>
      </c>
      <c r="I37" s="15">
        <v>35.5</v>
      </c>
      <c r="J37" s="15">
        <v>36</v>
      </c>
      <c r="L37" s="15">
        <v>35500</v>
      </c>
    </row>
    <row r="38" spans="1:12" x14ac:dyDescent="0.2">
      <c r="A38" s="15" t="s">
        <v>49</v>
      </c>
      <c r="B38" s="15">
        <v>0</v>
      </c>
      <c r="C38" s="15">
        <v>5</v>
      </c>
      <c r="D38" s="15">
        <v>35500</v>
      </c>
      <c r="E38" s="15">
        <v>35500</v>
      </c>
      <c r="F38" s="15">
        <v>34.200000000000003</v>
      </c>
      <c r="G38" s="15">
        <v>34.799999999999997</v>
      </c>
      <c r="H38" s="15">
        <v>35.4</v>
      </c>
      <c r="I38" s="15">
        <v>36</v>
      </c>
      <c r="J38" s="15">
        <v>36.6</v>
      </c>
      <c r="L38" s="15">
        <v>36000</v>
      </c>
    </row>
    <row r="39" spans="1:12" x14ac:dyDescent="0.2">
      <c r="A39" s="15" t="s">
        <v>49</v>
      </c>
      <c r="B39" s="15">
        <v>0</v>
      </c>
      <c r="C39" s="15">
        <v>5</v>
      </c>
      <c r="D39" s="15">
        <v>36000</v>
      </c>
      <c r="E39" s="15">
        <v>36000</v>
      </c>
      <c r="F39" s="15">
        <v>34.5</v>
      </c>
      <c r="G39" s="15">
        <v>35.1</v>
      </c>
      <c r="H39" s="15">
        <v>35.700000000000003</v>
      </c>
      <c r="I39" s="15">
        <v>36.299999999999997</v>
      </c>
      <c r="J39" s="15">
        <v>36.9</v>
      </c>
      <c r="L39" s="15">
        <v>36500</v>
      </c>
    </row>
    <row r="40" spans="1:12" x14ac:dyDescent="0.2">
      <c r="A40" s="15" t="s">
        <v>49</v>
      </c>
      <c r="B40" s="15">
        <v>0</v>
      </c>
      <c r="C40" s="15">
        <v>5</v>
      </c>
      <c r="D40" s="15">
        <v>36500</v>
      </c>
      <c r="E40" s="15">
        <v>36500</v>
      </c>
      <c r="F40" s="15">
        <v>34.700000000000003</v>
      </c>
      <c r="G40" s="15">
        <v>35.299999999999997</v>
      </c>
      <c r="H40" s="15">
        <v>35.9</v>
      </c>
      <c r="I40" s="15">
        <v>36.5</v>
      </c>
      <c r="J40" s="15">
        <v>37.1</v>
      </c>
      <c r="L40" s="15">
        <v>37000</v>
      </c>
    </row>
    <row r="41" spans="1:12" x14ac:dyDescent="0.2">
      <c r="A41" s="15" t="s">
        <v>49</v>
      </c>
      <c r="B41" s="15">
        <v>0</v>
      </c>
      <c r="C41" s="15">
        <v>5</v>
      </c>
      <c r="D41" s="15">
        <v>37000</v>
      </c>
      <c r="E41" s="15">
        <v>37000</v>
      </c>
      <c r="F41" s="15">
        <v>34.9</v>
      </c>
      <c r="G41" s="15">
        <v>35.5</v>
      </c>
      <c r="H41" s="15">
        <v>36.1</v>
      </c>
      <c r="I41" s="15">
        <v>36.700000000000003</v>
      </c>
      <c r="J41" s="15">
        <v>37.299999999999997</v>
      </c>
      <c r="L41" s="15">
        <v>37500</v>
      </c>
    </row>
    <row r="42" spans="1:12" x14ac:dyDescent="0.2">
      <c r="A42" s="15" t="s">
        <v>49</v>
      </c>
      <c r="B42" s="15">
        <v>0</v>
      </c>
      <c r="C42" s="15">
        <v>5</v>
      </c>
      <c r="D42" s="15">
        <v>37500</v>
      </c>
      <c r="E42" s="15">
        <v>37500</v>
      </c>
      <c r="F42" s="15">
        <v>35.1</v>
      </c>
      <c r="G42" s="15">
        <v>35.799999999999997</v>
      </c>
      <c r="H42" s="15">
        <v>36.5</v>
      </c>
      <c r="I42" s="15">
        <v>37.200000000000003</v>
      </c>
      <c r="J42" s="15">
        <v>37.9</v>
      </c>
      <c r="L42" s="15">
        <v>38000</v>
      </c>
    </row>
    <row r="43" spans="1:12" x14ac:dyDescent="0.2">
      <c r="A43" s="15" t="s">
        <v>49</v>
      </c>
      <c r="B43" s="15">
        <v>0</v>
      </c>
      <c r="C43" s="15">
        <v>5</v>
      </c>
      <c r="D43" s="15">
        <v>38000</v>
      </c>
      <c r="E43" s="15">
        <v>38000</v>
      </c>
      <c r="F43" s="15">
        <v>35.299999999999997</v>
      </c>
      <c r="G43" s="15">
        <v>36</v>
      </c>
      <c r="H43" s="15">
        <v>36.700000000000003</v>
      </c>
      <c r="I43" s="15">
        <v>37.4</v>
      </c>
      <c r="J43" s="15">
        <v>38.1</v>
      </c>
      <c r="L43" s="15">
        <v>38500</v>
      </c>
    </row>
    <row r="44" spans="1:12" x14ac:dyDescent="0.2">
      <c r="A44" s="15" t="s">
        <v>49</v>
      </c>
      <c r="B44" s="15">
        <v>0</v>
      </c>
      <c r="C44" s="15">
        <v>5</v>
      </c>
      <c r="D44" s="15">
        <v>38500</v>
      </c>
      <c r="E44" s="15">
        <v>38500</v>
      </c>
      <c r="F44" s="15">
        <v>35.5</v>
      </c>
      <c r="G44" s="15">
        <v>36.200000000000003</v>
      </c>
      <c r="H44" s="15">
        <v>36.9</v>
      </c>
      <c r="I44" s="15">
        <v>37.6</v>
      </c>
      <c r="J44" s="15">
        <v>38.299999999999997</v>
      </c>
      <c r="L44" s="15">
        <v>39000</v>
      </c>
    </row>
    <row r="45" spans="1:12" x14ac:dyDescent="0.2">
      <c r="A45" s="15" t="s">
        <v>49</v>
      </c>
      <c r="B45" s="15">
        <v>0</v>
      </c>
      <c r="C45" s="15">
        <v>5</v>
      </c>
      <c r="D45" s="15">
        <v>39000</v>
      </c>
      <c r="E45" s="15">
        <v>39000</v>
      </c>
      <c r="F45" s="15">
        <v>35.700000000000003</v>
      </c>
      <c r="G45" s="15">
        <v>36.4</v>
      </c>
      <c r="H45" s="15">
        <v>37.1</v>
      </c>
      <c r="I45" s="15">
        <v>37.799999999999997</v>
      </c>
      <c r="J45" s="15">
        <v>38.5</v>
      </c>
      <c r="L45" s="15">
        <v>39500</v>
      </c>
    </row>
    <row r="46" spans="1:12" x14ac:dyDescent="0.2">
      <c r="A46" s="15" t="s">
        <v>49</v>
      </c>
      <c r="B46" s="15">
        <v>0</v>
      </c>
      <c r="C46" s="15">
        <v>5</v>
      </c>
      <c r="D46" s="15">
        <v>39500</v>
      </c>
      <c r="E46" s="15">
        <v>39500</v>
      </c>
      <c r="F46" s="15">
        <v>35.9</v>
      </c>
      <c r="G46" s="15">
        <v>36.6</v>
      </c>
      <c r="H46" s="15">
        <v>37.299999999999997</v>
      </c>
      <c r="I46" s="15">
        <v>38</v>
      </c>
      <c r="J46" s="15">
        <v>38.700000000000003</v>
      </c>
      <c r="L46" s="15">
        <v>40000</v>
      </c>
    </row>
    <row r="47" spans="1:12" x14ac:dyDescent="0.2">
      <c r="A47" s="15" t="s">
        <v>49</v>
      </c>
      <c r="B47" s="15">
        <v>0</v>
      </c>
      <c r="C47" s="15">
        <v>5</v>
      </c>
      <c r="D47" s="15">
        <v>40000</v>
      </c>
      <c r="E47" s="15">
        <v>40000</v>
      </c>
      <c r="F47" s="15">
        <v>36.1</v>
      </c>
      <c r="G47" s="15">
        <v>36.799999999999997</v>
      </c>
      <c r="H47" s="15">
        <v>37.5</v>
      </c>
      <c r="I47" s="15">
        <v>38.200000000000003</v>
      </c>
      <c r="J47" s="15">
        <v>38.9</v>
      </c>
      <c r="L47" s="15">
        <v>40500</v>
      </c>
    </row>
    <row r="48" spans="1:12" x14ac:dyDescent="0.2">
      <c r="A48" s="15" t="s">
        <v>49</v>
      </c>
      <c r="B48" s="15">
        <v>0</v>
      </c>
      <c r="C48" s="15">
        <v>5</v>
      </c>
      <c r="D48" s="15">
        <v>40500</v>
      </c>
      <c r="E48" s="15">
        <v>40500</v>
      </c>
      <c r="F48" s="15">
        <v>36.200000000000003</v>
      </c>
      <c r="G48" s="15">
        <v>36.9</v>
      </c>
      <c r="H48" s="15">
        <v>37.6</v>
      </c>
      <c r="I48" s="15">
        <v>38.299999999999997</v>
      </c>
      <c r="J48" s="15">
        <v>39</v>
      </c>
      <c r="L48" s="15">
        <v>41000</v>
      </c>
    </row>
    <row r="49" spans="1:12" x14ac:dyDescent="0.2">
      <c r="A49" s="15" t="s">
        <v>49</v>
      </c>
      <c r="B49" s="15">
        <v>0</v>
      </c>
      <c r="C49" s="15">
        <v>5</v>
      </c>
      <c r="D49" s="15">
        <v>41000</v>
      </c>
      <c r="E49" s="15">
        <v>41000</v>
      </c>
      <c r="F49" s="15">
        <v>36.4</v>
      </c>
      <c r="G49" s="15">
        <v>37.1</v>
      </c>
      <c r="H49" s="15">
        <v>37.799999999999997</v>
      </c>
      <c r="I49" s="15">
        <v>38.5</v>
      </c>
      <c r="J49" s="15">
        <v>39.200000000000003</v>
      </c>
      <c r="L49" s="15">
        <v>41500</v>
      </c>
    </row>
    <row r="50" spans="1:12" x14ac:dyDescent="0.2">
      <c r="A50" s="15" t="s">
        <v>49</v>
      </c>
      <c r="B50" s="15">
        <v>0</v>
      </c>
      <c r="C50" s="15">
        <v>5</v>
      </c>
      <c r="D50" s="15">
        <v>41500</v>
      </c>
      <c r="E50" s="15">
        <v>41500</v>
      </c>
      <c r="F50" s="15">
        <v>36.6</v>
      </c>
      <c r="G50" s="15">
        <v>37.299999999999997</v>
      </c>
      <c r="H50" s="15">
        <v>38</v>
      </c>
      <c r="I50" s="15">
        <v>38.700000000000003</v>
      </c>
      <c r="J50" s="15">
        <v>39.4</v>
      </c>
      <c r="L50" s="15">
        <v>42000</v>
      </c>
    </row>
    <row r="51" spans="1:12" x14ac:dyDescent="0.2">
      <c r="A51" s="15" t="s">
        <v>49</v>
      </c>
      <c r="B51" s="15">
        <v>0</v>
      </c>
      <c r="C51" s="15">
        <v>5</v>
      </c>
      <c r="D51" s="15">
        <v>42000</v>
      </c>
      <c r="E51" s="15">
        <v>42000</v>
      </c>
      <c r="F51" s="15">
        <v>36.799999999999997</v>
      </c>
      <c r="G51" s="15">
        <v>37.6</v>
      </c>
      <c r="H51" s="15">
        <v>38.4</v>
      </c>
      <c r="I51" s="15">
        <v>39.200000000000003</v>
      </c>
      <c r="J51" s="15">
        <v>40</v>
      </c>
      <c r="L51" s="15">
        <v>42500</v>
      </c>
    </row>
    <row r="52" spans="1:12" x14ac:dyDescent="0.2">
      <c r="A52" s="15" t="s">
        <v>49</v>
      </c>
      <c r="B52" s="15">
        <v>0</v>
      </c>
      <c r="C52" s="15">
        <v>5</v>
      </c>
      <c r="D52" s="15">
        <v>42500</v>
      </c>
      <c r="E52" s="15">
        <v>42500</v>
      </c>
      <c r="F52" s="15">
        <v>37.1</v>
      </c>
      <c r="G52" s="15">
        <v>37.9</v>
      </c>
      <c r="H52" s="15">
        <v>38.700000000000003</v>
      </c>
      <c r="I52" s="15">
        <v>39.5</v>
      </c>
      <c r="J52" s="15">
        <v>40.299999999999997</v>
      </c>
      <c r="L52" s="15">
        <v>43000</v>
      </c>
    </row>
    <row r="53" spans="1:12" x14ac:dyDescent="0.2">
      <c r="A53" s="15" t="s">
        <v>49</v>
      </c>
      <c r="B53" s="15">
        <v>0</v>
      </c>
      <c r="C53" s="15">
        <v>5</v>
      </c>
      <c r="D53" s="15">
        <v>43000</v>
      </c>
      <c r="E53" s="15">
        <v>43000</v>
      </c>
      <c r="F53" s="15">
        <v>37.299999999999997</v>
      </c>
      <c r="G53" s="15">
        <v>38.1</v>
      </c>
      <c r="H53" s="15">
        <v>38.9</v>
      </c>
      <c r="I53" s="15">
        <v>39.700000000000003</v>
      </c>
      <c r="J53" s="15">
        <v>40.5</v>
      </c>
      <c r="L53" s="15">
        <v>43500</v>
      </c>
    </row>
    <row r="54" spans="1:12" x14ac:dyDescent="0.2">
      <c r="A54" s="15" t="s">
        <v>49</v>
      </c>
      <c r="B54" s="15">
        <v>0</v>
      </c>
      <c r="C54" s="15">
        <v>5</v>
      </c>
      <c r="D54" s="15">
        <v>43500</v>
      </c>
      <c r="E54" s="15">
        <v>43500</v>
      </c>
      <c r="F54" s="15">
        <v>38</v>
      </c>
      <c r="G54" s="15">
        <v>38.799999999999997</v>
      </c>
      <c r="H54" s="15">
        <v>39.6</v>
      </c>
      <c r="I54" s="15">
        <v>40.4</v>
      </c>
      <c r="J54" s="15">
        <v>41.2</v>
      </c>
      <c r="L54" s="15">
        <v>44000</v>
      </c>
    </row>
    <row r="55" spans="1:12" x14ac:dyDescent="0.2">
      <c r="A55" s="15" t="s">
        <v>49</v>
      </c>
      <c r="B55" s="15">
        <v>0</v>
      </c>
      <c r="C55" s="15">
        <v>5</v>
      </c>
      <c r="D55" s="15">
        <v>44000</v>
      </c>
      <c r="E55" s="15">
        <v>44000</v>
      </c>
      <c r="F55" s="15">
        <v>38.200000000000003</v>
      </c>
      <c r="G55" s="15">
        <v>39</v>
      </c>
      <c r="H55" s="15">
        <v>39.799999999999997</v>
      </c>
      <c r="I55" s="15">
        <v>40.6</v>
      </c>
      <c r="J55" s="15">
        <v>41.4</v>
      </c>
      <c r="L55" s="15">
        <v>44500</v>
      </c>
    </row>
    <row r="56" spans="1:12" x14ac:dyDescent="0.2">
      <c r="A56" s="15" t="s">
        <v>49</v>
      </c>
      <c r="B56" s="15">
        <v>0</v>
      </c>
      <c r="C56" s="15">
        <v>5</v>
      </c>
      <c r="D56" s="15">
        <v>44500</v>
      </c>
      <c r="E56" s="15">
        <v>44500</v>
      </c>
      <c r="F56" s="15">
        <v>38.4</v>
      </c>
      <c r="G56" s="15">
        <v>39.200000000000003</v>
      </c>
      <c r="H56" s="15">
        <v>40</v>
      </c>
      <c r="I56" s="15">
        <v>40.799999999999997</v>
      </c>
      <c r="J56" s="15">
        <v>41.6</v>
      </c>
      <c r="L56" s="15">
        <v>45000</v>
      </c>
    </row>
    <row r="57" spans="1:12" x14ac:dyDescent="0.2">
      <c r="A57" s="15" t="s">
        <v>49</v>
      </c>
      <c r="B57" s="15">
        <v>0</v>
      </c>
      <c r="C57" s="15">
        <v>5</v>
      </c>
      <c r="D57" s="15">
        <v>45000</v>
      </c>
      <c r="E57" s="15">
        <v>45000</v>
      </c>
      <c r="F57" s="15">
        <v>38.6</v>
      </c>
      <c r="G57" s="15">
        <v>39.4</v>
      </c>
      <c r="H57" s="15">
        <v>40.200000000000003</v>
      </c>
      <c r="I57" s="15">
        <v>41</v>
      </c>
      <c r="J57" s="15">
        <v>41.8</v>
      </c>
      <c r="L57" s="15">
        <v>45500</v>
      </c>
    </row>
    <row r="58" spans="1:12" x14ac:dyDescent="0.2">
      <c r="A58" s="15" t="s">
        <v>49</v>
      </c>
      <c r="B58" s="15">
        <v>0</v>
      </c>
      <c r="C58" s="15">
        <v>5</v>
      </c>
      <c r="D58" s="15">
        <v>45500</v>
      </c>
      <c r="E58" s="15">
        <v>45500</v>
      </c>
      <c r="F58" s="15">
        <v>38.9</v>
      </c>
      <c r="G58" s="15">
        <v>39.700000000000003</v>
      </c>
      <c r="H58" s="15">
        <v>40.5</v>
      </c>
      <c r="I58" s="15">
        <v>41.3</v>
      </c>
      <c r="J58" s="15">
        <v>42.1</v>
      </c>
      <c r="L58" s="15">
        <v>46000</v>
      </c>
    </row>
    <row r="59" spans="1:12" x14ac:dyDescent="0.2">
      <c r="A59" s="15" t="s">
        <v>49</v>
      </c>
      <c r="B59" s="15">
        <v>0</v>
      </c>
      <c r="C59" s="15">
        <v>5</v>
      </c>
      <c r="D59" s="15">
        <v>46000</v>
      </c>
      <c r="E59" s="15">
        <v>46000</v>
      </c>
      <c r="F59" s="15">
        <v>39.1</v>
      </c>
      <c r="G59" s="15">
        <v>39.9</v>
      </c>
      <c r="H59" s="15">
        <v>40.700000000000003</v>
      </c>
      <c r="I59" s="15">
        <v>41.5</v>
      </c>
      <c r="J59" s="15">
        <v>42.3</v>
      </c>
      <c r="L59" s="15">
        <v>46500</v>
      </c>
    </row>
    <row r="60" spans="1:12" x14ac:dyDescent="0.2">
      <c r="A60" s="15" t="s">
        <v>49</v>
      </c>
      <c r="B60" s="15">
        <v>0</v>
      </c>
      <c r="C60" s="15">
        <v>5</v>
      </c>
      <c r="D60" s="15">
        <v>46500</v>
      </c>
      <c r="E60" s="15">
        <v>46500</v>
      </c>
      <c r="F60" s="15">
        <v>39.299999999999997</v>
      </c>
      <c r="G60" s="15">
        <v>40.1</v>
      </c>
      <c r="H60" s="15">
        <v>40.9</v>
      </c>
      <c r="I60" s="15">
        <v>41.7</v>
      </c>
      <c r="J60" s="15">
        <v>42.5</v>
      </c>
      <c r="L60" s="15">
        <v>47000</v>
      </c>
    </row>
    <row r="61" spans="1:12" x14ac:dyDescent="0.2">
      <c r="A61" s="15" t="s">
        <v>49</v>
      </c>
      <c r="B61" s="15">
        <v>0</v>
      </c>
      <c r="C61" s="15">
        <v>5</v>
      </c>
      <c r="D61" s="15">
        <v>47000</v>
      </c>
      <c r="E61" s="15">
        <v>47000</v>
      </c>
      <c r="F61" s="15">
        <v>39.5</v>
      </c>
      <c r="G61" s="15">
        <v>40.299999999999997</v>
      </c>
      <c r="H61" s="15">
        <v>41.1</v>
      </c>
      <c r="I61" s="15">
        <v>41.9</v>
      </c>
      <c r="J61" s="15">
        <v>42.7</v>
      </c>
      <c r="L61" s="15">
        <v>47500</v>
      </c>
    </row>
    <row r="62" spans="1:12" x14ac:dyDescent="0.2">
      <c r="A62" s="15" t="s">
        <v>49</v>
      </c>
      <c r="B62" s="15">
        <v>0</v>
      </c>
      <c r="C62" s="15">
        <v>5</v>
      </c>
      <c r="D62" s="15">
        <v>47500</v>
      </c>
      <c r="E62" s="15">
        <v>47500</v>
      </c>
      <c r="F62" s="15">
        <v>39.700000000000003</v>
      </c>
      <c r="G62" s="15">
        <v>40.5</v>
      </c>
      <c r="H62" s="15">
        <v>41.3</v>
      </c>
      <c r="I62" s="15">
        <v>42.1</v>
      </c>
      <c r="J62" s="15">
        <v>42.9</v>
      </c>
      <c r="L62" s="15">
        <v>48000</v>
      </c>
    </row>
    <row r="63" spans="1:12" x14ac:dyDescent="0.2">
      <c r="A63" s="15" t="s">
        <v>49</v>
      </c>
      <c r="B63" s="15">
        <v>0</v>
      </c>
      <c r="C63" s="15">
        <v>5</v>
      </c>
      <c r="D63" s="15">
        <v>48000</v>
      </c>
      <c r="E63" s="15">
        <v>48000</v>
      </c>
      <c r="F63" s="15">
        <v>39.9</v>
      </c>
      <c r="G63" s="15">
        <v>40.700000000000003</v>
      </c>
      <c r="H63" s="15">
        <v>41.5</v>
      </c>
      <c r="I63" s="15">
        <v>42.3</v>
      </c>
      <c r="J63" s="15">
        <v>43.1</v>
      </c>
      <c r="L63" s="15">
        <v>48500</v>
      </c>
    </row>
    <row r="64" spans="1:12" x14ac:dyDescent="0.2">
      <c r="A64" s="15" t="s">
        <v>49</v>
      </c>
      <c r="B64" s="15">
        <v>0</v>
      </c>
      <c r="C64" s="15">
        <v>5</v>
      </c>
      <c r="D64" s="15">
        <v>48500</v>
      </c>
      <c r="E64" s="15">
        <v>48500</v>
      </c>
      <c r="F64" s="15">
        <v>40.1</v>
      </c>
      <c r="G64" s="15">
        <v>40.9</v>
      </c>
      <c r="H64" s="15">
        <v>41.7</v>
      </c>
      <c r="I64" s="15">
        <v>42.5</v>
      </c>
      <c r="J64" s="15">
        <v>43.3</v>
      </c>
      <c r="L64" s="15">
        <v>49000</v>
      </c>
    </row>
    <row r="65" spans="1:12" x14ac:dyDescent="0.2">
      <c r="A65" s="15" t="s">
        <v>49</v>
      </c>
      <c r="B65" s="15">
        <v>0</v>
      </c>
      <c r="C65" s="15">
        <v>5</v>
      </c>
      <c r="D65" s="15">
        <v>49000</v>
      </c>
      <c r="E65" s="15">
        <v>49000</v>
      </c>
      <c r="F65" s="15">
        <v>40.299999999999997</v>
      </c>
      <c r="G65" s="15">
        <v>41.1</v>
      </c>
      <c r="H65" s="15">
        <v>41.9</v>
      </c>
      <c r="I65" s="15">
        <v>42.7</v>
      </c>
      <c r="J65" s="15">
        <v>43.5</v>
      </c>
      <c r="L65" s="15">
        <v>49500</v>
      </c>
    </row>
    <row r="66" spans="1:12" x14ac:dyDescent="0.2">
      <c r="A66" s="15" t="s">
        <v>49</v>
      </c>
      <c r="B66" s="15">
        <v>0</v>
      </c>
      <c r="C66" s="15">
        <v>5</v>
      </c>
      <c r="D66" s="15">
        <v>49500</v>
      </c>
      <c r="E66" s="15">
        <v>49500</v>
      </c>
      <c r="F66" s="15">
        <v>40.5</v>
      </c>
      <c r="G66" s="15">
        <v>41.3</v>
      </c>
      <c r="H66" s="15">
        <v>42.1</v>
      </c>
      <c r="I66" s="15">
        <v>42.9</v>
      </c>
      <c r="J66" s="15">
        <v>43.7</v>
      </c>
      <c r="L66" s="15">
        <v>50000</v>
      </c>
    </row>
    <row r="67" spans="1:12" x14ac:dyDescent="0.2">
      <c r="A67" s="15" t="s">
        <v>49</v>
      </c>
      <c r="B67" s="15">
        <v>0</v>
      </c>
      <c r="C67" s="15">
        <v>5</v>
      </c>
      <c r="D67" s="15">
        <v>50000</v>
      </c>
      <c r="E67" s="15">
        <v>50000</v>
      </c>
      <c r="F67" s="15">
        <v>40.700000000000003</v>
      </c>
      <c r="G67" s="15">
        <v>41.5</v>
      </c>
      <c r="H67" s="15">
        <v>42.3</v>
      </c>
      <c r="I67" s="15">
        <v>43.1</v>
      </c>
      <c r="J67" s="15">
        <v>43.9</v>
      </c>
      <c r="L67" s="15">
        <v>50500</v>
      </c>
    </row>
    <row r="68" spans="1:12" x14ac:dyDescent="0.2">
      <c r="A68" s="15" t="s">
        <v>49</v>
      </c>
      <c r="B68" s="15">
        <v>0</v>
      </c>
      <c r="C68" s="15">
        <v>5</v>
      </c>
      <c r="D68" s="15">
        <v>50500</v>
      </c>
      <c r="E68" s="15">
        <v>50500</v>
      </c>
      <c r="F68" s="15">
        <v>40.9</v>
      </c>
      <c r="G68" s="15">
        <v>41.7</v>
      </c>
      <c r="H68" s="15">
        <v>42.5</v>
      </c>
      <c r="I68" s="15">
        <v>43.3</v>
      </c>
      <c r="J68" s="15">
        <v>44.1</v>
      </c>
      <c r="L68" s="15">
        <v>51000</v>
      </c>
    </row>
    <row r="69" spans="1:12" x14ac:dyDescent="0.2">
      <c r="A69" s="15" t="s">
        <v>49</v>
      </c>
      <c r="B69" s="15">
        <v>0</v>
      </c>
      <c r="C69" s="15">
        <v>5</v>
      </c>
      <c r="D69" s="15">
        <v>51000</v>
      </c>
      <c r="E69" s="15">
        <v>51000</v>
      </c>
      <c r="F69" s="15">
        <v>41</v>
      </c>
      <c r="G69" s="15">
        <v>41.8</v>
      </c>
      <c r="H69" s="15">
        <v>42.6</v>
      </c>
      <c r="I69" s="15">
        <v>43.4</v>
      </c>
      <c r="J69" s="15">
        <v>44.2</v>
      </c>
      <c r="L69" s="15">
        <v>51500</v>
      </c>
    </row>
    <row r="70" spans="1:12" x14ac:dyDescent="0.2">
      <c r="A70" s="15" t="s">
        <v>49</v>
      </c>
      <c r="B70" s="15">
        <v>0</v>
      </c>
      <c r="C70" s="15">
        <v>5</v>
      </c>
      <c r="D70" s="15">
        <v>51500</v>
      </c>
      <c r="E70" s="15">
        <v>51500</v>
      </c>
      <c r="F70" s="15">
        <v>41.2</v>
      </c>
      <c r="G70" s="15">
        <v>42</v>
      </c>
      <c r="H70" s="15">
        <v>42.8</v>
      </c>
      <c r="I70" s="15">
        <v>43.6</v>
      </c>
      <c r="J70" s="15">
        <v>44.4</v>
      </c>
      <c r="L70" s="15">
        <v>52000</v>
      </c>
    </row>
    <row r="71" spans="1:12" x14ac:dyDescent="0.2">
      <c r="A71" s="15" t="s">
        <v>49</v>
      </c>
      <c r="B71" s="15">
        <v>0</v>
      </c>
      <c r="C71" s="15">
        <v>5</v>
      </c>
      <c r="D71" s="15">
        <v>52000</v>
      </c>
      <c r="E71" s="15">
        <v>52000</v>
      </c>
      <c r="F71" s="15">
        <v>41.4</v>
      </c>
      <c r="G71" s="15">
        <v>42.2</v>
      </c>
      <c r="H71" s="15">
        <v>43</v>
      </c>
      <c r="I71" s="15">
        <v>43.8</v>
      </c>
      <c r="J71" s="15">
        <v>44.6</v>
      </c>
      <c r="L71" s="15">
        <v>52500</v>
      </c>
    </row>
    <row r="72" spans="1:12" x14ac:dyDescent="0.2">
      <c r="A72" s="15" t="s">
        <v>49</v>
      </c>
      <c r="B72" s="15">
        <v>0</v>
      </c>
      <c r="C72" s="15">
        <v>5</v>
      </c>
      <c r="D72" s="15">
        <v>52500</v>
      </c>
      <c r="E72" s="15">
        <v>52500</v>
      </c>
      <c r="F72" s="15">
        <v>41.5</v>
      </c>
      <c r="G72" s="15">
        <v>42.3</v>
      </c>
      <c r="H72" s="15">
        <v>43.1</v>
      </c>
      <c r="I72" s="15">
        <v>43.9</v>
      </c>
      <c r="J72" s="15">
        <v>44.7</v>
      </c>
      <c r="L72" s="15">
        <v>53000</v>
      </c>
    </row>
    <row r="73" spans="1:12" x14ac:dyDescent="0.2">
      <c r="A73" s="15" t="s">
        <v>49</v>
      </c>
      <c r="B73" s="15">
        <v>0</v>
      </c>
      <c r="C73" s="15">
        <v>5</v>
      </c>
      <c r="D73" s="15">
        <v>53000</v>
      </c>
      <c r="E73" s="15">
        <v>53000</v>
      </c>
      <c r="F73" s="15">
        <v>41.7</v>
      </c>
      <c r="G73" s="15">
        <v>42.5</v>
      </c>
      <c r="H73" s="15">
        <v>43.3</v>
      </c>
      <c r="I73" s="15">
        <v>44.1</v>
      </c>
      <c r="J73" s="15">
        <v>44.9</v>
      </c>
      <c r="L73" s="15">
        <v>53500</v>
      </c>
    </row>
    <row r="74" spans="1:12" x14ac:dyDescent="0.2">
      <c r="A74" s="15" t="s">
        <v>49</v>
      </c>
      <c r="B74" s="15">
        <v>0</v>
      </c>
      <c r="C74" s="15">
        <v>5</v>
      </c>
      <c r="D74" s="15">
        <v>53500</v>
      </c>
      <c r="E74" s="15">
        <v>53500</v>
      </c>
      <c r="F74" s="15">
        <v>41.8</v>
      </c>
      <c r="G74" s="15">
        <v>42.6</v>
      </c>
      <c r="H74" s="15">
        <v>43.4</v>
      </c>
      <c r="I74" s="15">
        <v>44.2</v>
      </c>
      <c r="J74" s="15">
        <v>45</v>
      </c>
      <c r="L74" s="15">
        <v>54000</v>
      </c>
    </row>
    <row r="75" spans="1:12" x14ac:dyDescent="0.2">
      <c r="A75" s="15" t="s">
        <v>49</v>
      </c>
      <c r="B75" s="15">
        <v>0</v>
      </c>
      <c r="C75" s="15">
        <v>5</v>
      </c>
      <c r="D75" s="15">
        <v>54000</v>
      </c>
      <c r="E75" s="15">
        <v>54000</v>
      </c>
      <c r="F75" s="15">
        <v>42</v>
      </c>
      <c r="G75" s="15">
        <v>42.8</v>
      </c>
      <c r="H75" s="15">
        <v>43.6</v>
      </c>
      <c r="I75" s="15">
        <v>44.4</v>
      </c>
      <c r="J75" s="15">
        <v>45.2</v>
      </c>
      <c r="L75" s="15">
        <v>54500</v>
      </c>
    </row>
    <row r="76" spans="1:12" x14ac:dyDescent="0.2">
      <c r="A76" s="15" t="s">
        <v>49</v>
      </c>
      <c r="B76" s="15">
        <v>0</v>
      </c>
      <c r="C76" s="15">
        <v>5</v>
      </c>
      <c r="D76" s="15">
        <v>54500</v>
      </c>
      <c r="E76" s="15">
        <v>54500</v>
      </c>
      <c r="F76" s="15">
        <v>42.1</v>
      </c>
      <c r="G76" s="15">
        <v>43</v>
      </c>
      <c r="H76" s="15">
        <v>43.9</v>
      </c>
      <c r="I76" s="15">
        <v>44.8</v>
      </c>
      <c r="J76" s="15">
        <v>45.7</v>
      </c>
      <c r="L76" s="15">
        <v>55000</v>
      </c>
    </row>
    <row r="77" spans="1:12" x14ac:dyDescent="0.2">
      <c r="A77" s="15" t="s">
        <v>49</v>
      </c>
      <c r="B77" s="15">
        <v>0</v>
      </c>
      <c r="C77" s="15">
        <v>5</v>
      </c>
      <c r="D77" s="15">
        <v>55000</v>
      </c>
      <c r="E77" s="15">
        <v>55000</v>
      </c>
      <c r="F77" s="15">
        <v>42.3</v>
      </c>
      <c r="G77" s="15">
        <v>43.2</v>
      </c>
      <c r="H77" s="15">
        <v>44.1</v>
      </c>
      <c r="I77" s="15">
        <v>45</v>
      </c>
      <c r="J77" s="15">
        <v>45.9</v>
      </c>
      <c r="L77" s="15">
        <v>55500</v>
      </c>
    </row>
    <row r="78" spans="1:12" x14ac:dyDescent="0.2">
      <c r="A78" s="15" t="s">
        <v>49</v>
      </c>
      <c r="B78" s="15">
        <v>0</v>
      </c>
      <c r="C78" s="15">
        <v>5</v>
      </c>
      <c r="D78" s="15">
        <v>55500</v>
      </c>
      <c r="E78" s="15">
        <v>55500</v>
      </c>
      <c r="F78" s="15">
        <v>42.4</v>
      </c>
      <c r="G78" s="15">
        <v>43.3</v>
      </c>
      <c r="H78" s="15">
        <v>44.2</v>
      </c>
      <c r="I78" s="15">
        <v>45.1</v>
      </c>
      <c r="J78" s="15">
        <v>46</v>
      </c>
      <c r="L78" s="15">
        <v>56000</v>
      </c>
    </row>
    <row r="79" spans="1:12" x14ac:dyDescent="0.2">
      <c r="A79" s="15" t="s">
        <v>49</v>
      </c>
      <c r="B79" s="15">
        <v>0</v>
      </c>
      <c r="C79" s="15">
        <v>5</v>
      </c>
      <c r="D79" s="15">
        <v>56000</v>
      </c>
      <c r="E79" s="15">
        <v>56000</v>
      </c>
      <c r="F79" s="15">
        <v>42.6</v>
      </c>
      <c r="G79" s="15">
        <v>43.5</v>
      </c>
      <c r="H79" s="15">
        <v>44.4</v>
      </c>
      <c r="I79" s="15">
        <v>45.3</v>
      </c>
      <c r="J79" s="15">
        <v>46.2</v>
      </c>
      <c r="L79" s="15">
        <v>56500</v>
      </c>
    </row>
    <row r="80" spans="1:12" x14ac:dyDescent="0.2">
      <c r="A80" s="15" t="s">
        <v>49</v>
      </c>
      <c r="B80" s="15">
        <v>0</v>
      </c>
      <c r="C80" s="15">
        <v>5</v>
      </c>
      <c r="D80" s="15">
        <v>56500</v>
      </c>
      <c r="E80" s="15">
        <v>56500</v>
      </c>
      <c r="F80" s="15">
        <v>42.7</v>
      </c>
      <c r="G80" s="15">
        <v>43.6</v>
      </c>
      <c r="H80" s="15">
        <v>44.5</v>
      </c>
      <c r="I80" s="15">
        <v>45.4</v>
      </c>
      <c r="J80" s="15">
        <v>46.3</v>
      </c>
      <c r="L80" s="15">
        <v>57000</v>
      </c>
    </row>
    <row r="81" spans="1:12" x14ac:dyDescent="0.2">
      <c r="A81" s="15" t="s">
        <v>49</v>
      </c>
      <c r="B81" s="15">
        <v>0</v>
      </c>
      <c r="C81" s="15">
        <v>5</v>
      </c>
      <c r="D81" s="15">
        <v>57000</v>
      </c>
      <c r="E81" s="15">
        <v>57000</v>
      </c>
      <c r="F81" s="15">
        <v>42.8</v>
      </c>
      <c r="G81" s="15">
        <v>43.7</v>
      </c>
      <c r="H81" s="15">
        <v>44.6</v>
      </c>
      <c r="I81" s="15">
        <v>45.5</v>
      </c>
      <c r="J81" s="15">
        <v>46.4</v>
      </c>
      <c r="L81" s="15">
        <v>57500</v>
      </c>
    </row>
    <row r="82" spans="1:12" x14ac:dyDescent="0.2">
      <c r="A82" s="15" t="s">
        <v>49</v>
      </c>
      <c r="B82" s="15">
        <v>0</v>
      </c>
      <c r="C82" s="15">
        <v>5</v>
      </c>
      <c r="D82" s="15">
        <v>57500</v>
      </c>
      <c r="E82" s="15">
        <v>57500</v>
      </c>
      <c r="F82" s="15">
        <v>43</v>
      </c>
      <c r="G82" s="15">
        <v>43.9</v>
      </c>
      <c r="H82" s="15">
        <v>44.8</v>
      </c>
      <c r="I82" s="15">
        <v>45.7</v>
      </c>
      <c r="J82" s="15">
        <v>46.6</v>
      </c>
      <c r="L82" s="15">
        <v>58000</v>
      </c>
    </row>
    <row r="83" spans="1:12" x14ac:dyDescent="0.2">
      <c r="A83" s="15" t="s">
        <v>49</v>
      </c>
      <c r="B83" s="15">
        <v>0</v>
      </c>
      <c r="C83" s="15">
        <v>5</v>
      </c>
      <c r="D83" s="15">
        <v>58000</v>
      </c>
      <c r="E83" s="15">
        <v>58000</v>
      </c>
      <c r="F83" s="15">
        <v>43.1</v>
      </c>
      <c r="G83" s="15">
        <v>44</v>
      </c>
      <c r="H83" s="15">
        <v>44.9</v>
      </c>
      <c r="I83" s="15">
        <v>45.8</v>
      </c>
      <c r="J83" s="15">
        <v>46.7</v>
      </c>
      <c r="L83" s="15">
        <v>60000</v>
      </c>
    </row>
    <row r="84" spans="1:12" x14ac:dyDescent="0.2">
      <c r="A84" s="15" t="s">
        <v>49</v>
      </c>
      <c r="B84" s="15">
        <v>0</v>
      </c>
      <c r="C84" s="15">
        <v>5</v>
      </c>
      <c r="D84" s="15">
        <v>60000</v>
      </c>
      <c r="E84" s="15">
        <v>60000</v>
      </c>
      <c r="F84" s="15">
        <v>43.3</v>
      </c>
      <c r="G84" s="15">
        <v>44.2</v>
      </c>
      <c r="H84" s="15">
        <v>45.1</v>
      </c>
      <c r="I84" s="15">
        <v>46</v>
      </c>
      <c r="J84" s="15">
        <v>46.9</v>
      </c>
      <c r="L84" s="15">
        <v>62000</v>
      </c>
    </row>
    <row r="85" spans="1:12" x14ac:dyDescent="0.2">
      <c r="A85" s="15" t="s">
        <v>49</v>
      </c>
      <c r="B85" s="15">
        <v>0</v>
      </c>
      <c r="C85" s="15">
        <v>5</v>
      </c>
      <c r="D85" s="15">
        <v>62000</v>
      </c>
      <c r="E85" s="15">
        <v>62000</v>
      </c>
      <c r="F85" s="15">
        <v>43.3</v>
      </c>
      <c r="G85" s="15">
        <v>44.4</v>
      </c>
      <c r="H85" s="15">
        <v>45.5</v>
      </c>
      <c r="I85" s="15">
        <v>46.6</v>
      </c>
      <c r="J85" s="15">
        <v>47.7</v>
      </c>
      <c r="L85" s="15">
        <v>64000</v>
      </c>
    </row>
    <row r="86" spans="1:12" x14ac:dyDescent="0.2">
      <c r="A86" s="15" t="s">
        <v>49</v>
      </c>
      <c r="B86" s="15">
        <v>0</v>
      </c>
      <c r="C86" s="15">
        <v>5</v>
      </c>
      <c r="D86" s="15">
        <v>64000</v>
      </c>
      <c r="E86" s="15">
        <v>64000</v>
      </c>
      <c r="F86" s="15">
        <v>43.3</v>
      </c>
      <c r="G86" s="15">
        <v>44.5</v>
      </c>
      <c r="H86" s="15">
        <v>45.7</v>
      </c>
      <c r="I86" s="15">
        <v>46.9</v>
      </c>
      <c r="J86" s="15">
        <v>48.1</v>
      </c>
      <c r="L86" s="15">
        <v>66000</v>
      </c>
    </row>
    <row r="87" spans="1:12" x14ac:dyDescent="0.2">
      <c r="A87" s="15" t="s">
        <v>49</v>
      </c>
      <c r="B87" s="15">
        <v>0</v>
      </c>
      <c r="C87" s="15">
        <v>5</v>
      </c>
      <c r="D87" s="15">
        <v>66000</v>
      </c>
      <c r="E87" s="15">
        <v>66000</v>
      </c>
      <c r="F87" s="15">
        <v>43.3</v>
      </c>
      <c r="G87" s="15">
        <v>44.6</v>
      </c>
      <c r="H87" s="15">
        <v>45.9</v>
      </c>
      <c r="I87" s="15">
        <v>47.2</v>
      </c>
      <c r="J87" s="15">
        <v>48.5</v>
      </c>
      <c r="L87" s="15">
        <v>68000</v>
      </c>
    </row>
    <row r="88" spans="1:12" x14ac:dyDescent="0.2">
      <c r="A88" s="15" t="s">
        <v>49</v>
      </c>
      <c r="B88" s="15">
        <v>0</v>
      </c>
      <c r="C88" s="15">
        <v>5</v>
      </c>
      <c r="D88" s="15">
        <v>68000</v>
      </c>
      <c r="E88" s="15">
        <v>68000</v>
      </c>
      <c r="F88" s="15">
        <v>43.3</v>
      </c>
      <c r="G88" s="15">
        <v>44.7</v>
      </c>
      <c r="H88" s="15">
        <v>46.1</v>
      </c>
      <c r="I88" s="15">
        <v>47.5</v>
      </c>
      <c r="J88" s="15">
        <v>48.9</v>
      </c>
      <c r="L88" s="15">
        <v>84000</v>
      </c>
    </row>
    <row r="89" spans="1:12" x14ac:dyDescent="0.2">
      <c r="A89" s="15" t="s">
        <v>49</v>
      </c>
      <c r="B89" s="15">
        <v>0</v>
      </c>
      <c r="C89" s="15">
        <v>5</v>
      </c>
      <c r="D89" s="15">
        <v>84000</v>
      </c>
      <c r="E89" s="15">
        <v>84000</v>
      </c>
      <c r="F89" s="15">
        <v>43.4</v>
      </c>
      <c r="G89" s="15">
        <v>44.8</v>
      </c>
      <c r="H89" s="15">
        <v>46.2</v>
      </c>
      <c r="I89" s="15">
        <v>47.6</v>
      </c>
      <c r="J89" s="15">
        <v>49</v>
      </c>
      <c r="L89" s="15">
        <v>86000</v>
      </c>
    </row>
    <row r="90" spans="1:12" x14ac:dyDescent="0.2">
      <c r="A90" s="15" t="s">
        <v>49</v>
      </c>
      <c r="B90" s="15">
        <v>0</v>
      </c>
      <c r="C90" s="15">
        <v>5</v>
      </c>
      <c r="D90" s="15">
        <v>86000</v>
      </c>
      <c r="E90" s="15">
        <v>86000</v>
      </c>
      <c r="F90" s="15">
        <v>43.5</v>
      </c>
      <c r="G90" s="15">
        <v>44.9</v>
      </c>
      <c r="H90" s="15">
        <v>46.3</v>
      </c>
      <c r="I90" s="15">
        <v>47.7</v>
      </c>
      <c r="J90" s="15">
        <v>49.1</v>
      </c>
      <c r="L90" s="15">
        <v>88000</v>
      </c>
    </row>
    <row r="91" spans="1:12" x14ac:dyDescent="0.2">
      <c r="A91" s="15" t="s">
        <v>49</v>
      </c>
      <c r="B91" s="15">
        <v>0</v>
      </c>
      <c r="C91" s="15">
        <v>5</v>
      </c>
      <c r="D91" s="15">
        <v>88000</v>
      </c>
      <c r="E91" s="15">
        <v>88000</v>
      </c>
      <c r="F91" s="15">
        <v>43.6</v>
      </c>
      <c r="G91" s="15">
        <v>45</v>
      </c>
      <c r="H91" s="15">
        <v>46.4</v>
      </c>
      <c r="I91" s="15">
        <v>47.8</v>
      </c>
      <c r="J91" s="15">
        <v>49.2</v>
      </c>
      <c r="L91" s="15">
        <v>90000</v>
      </c>
    </row>
    <row r="92" spans="1:12" x14ac:dyDescent="0.2">
      <c r="A92" s="15" t="s">
        <v>49</v>
      </c>
      <c r="B92" s="15">
        <v>0</v>
      </c>
      <c r="C92" s="15">
        <v>5</v>
      </c>
      <c r="D92" s="15">
        <v>90000</v>
      </c>
      <c r="E92" s="15">
        <v>90000</v>
      </c>
      <c r="F92" s="15">
        <v>43.7</v>
      </c>
      <c r="G92" s="15">
        <v>45.1</v>
      </c>
      <c r="H92" s="15">
        <v>46.5</v>
      </c>
      <c r="I92" s="15">
        <v>47.9</v>
      </c>
      <c r="J92" s="15">
        <v>49.3</v>
      </c>
      <c r="L92" s="15">
        <v>92000</v>
      </c>
    </row>
    <row r="93" spans="1:12" x14ac:dyDescent="0.2">
      <c r="A93" s="15" t="s">
        <v>49</v>
      </c>
      <c r="B93" s="15">
        <v>0</v>
      </c>
      <c r="C93" s="15">
        <v>5</v>
      </c>
      <c r="D93" s="15">
        <v>92000</v>
      </c>
      <c r="E93" s="15">
        <v>92000</v>
      </c>
      <c r="F93" s="15">
        <v>43.7</v>
      </c>
      <c r="G93" s="15">
        <v>45.1</v>
      </c>
      <c r="H93" s="15">
        <v>46.5</v>
      </c>
      <c r="I93" s="15">
        <v>47.9</v>
      </c>
      <c r="J93" s="15">
        <v>49.3</v>
      </c>
      <c r="L93" s="15">
        <v>94000</v>
      </c>
    </row>
    <row r="94" spans="1:12" x14ac:dyDescent="0.2">
      <c r="A94" s="15" t="s">
        <v>49</v>
      </c>
      <c r="B94" s="15">
        <v>0</v>
      </c>
      <c r="C94" s="15">
        <v>5</v>
      </c>
      <c r="D94" s="15">
        <v>94000</v>
      </c>
      <c r="E94" s="15">
        <v>94000</v>
      </c>
      <c r="F94" s="15">
        <v>43.8</v>
      </c>
      <c r="G94" s="15">
        <v>45.2</v>
      </c>
      <c r="H94" s="15">
        <v>46.6</v>
      </c>
      <c r="I94" s="15">
        <v>48</v>
      </c>
      <c r="J94" s="15">
        <v>49.4</v>
      </c>
      <c r="L94" s="15">
        <v>96000</v>
      </c>
    </row>
    <row r="95" spans="1:12" x14ac:dyDescent="0.2">
      <c r="A95" s="15" t="s">
        <v>49</v>
      </c>
      <c r="B95" s="15">
        <v>0</v>
      </c>
      <c r="C95" s="15">
        <v>5</v>
      </c>
      <c r="D95" s="15">
        <v>96000</v>
      </c>
      <c r="E95" s="15">
        <v>96000</v>
      </c>
      <c r="F95" s="15">
        <v>43.8</v>
      </c>
      <c r="G95" s="15">
        <v>45.2</v>
      </c>
      <c r="H95" s="15">
        <v>46.6</v>
      </c>
      <c r="I95" s="15">
        <v>48</v>
      </c>
      <c r="J95" s="15">
        <v>49.4</v>
      </c>
      <c r="L95" s="15">
        <v>98000</v>
      </c>
    </row>
    <row r="96" spans="1:12" x14ac:dyDescent="0.2">
      <c r="A96" s="15" t="s">
        <v>49</v>
      </c>
      <c r="B96" s="15">
        <v>0</v>
      </c>
      <c r="C96" s="15">
        <v>5</v>
      </c>
      <c r="D96" s="15">
        <v>98000</v>
      </c>
      <c r="E96" s="15">
        <v>98000</v>
      </c>
      <c r="F96" s="15">
        <v>43.9</v>
      </c>
      <c r="G96" s="15">
        <v>45.3</v>
      </c>
      <c r="H96" s="15">
        <v>46.7</v>
      </c>
      <c r="I96" s="15">
        <v>48.1</v>
      </c>
      <c r="J96" s="15">
        <v>49.5</v>
      </c>
      <c r="L96" s="15">
        <v>100000</v>
      </c>
    </row>
    <row r="97" spans="1:12" x14ac:dyDescent="0.2">
      <c r="A97" s="15" t="s">
        <v>49</v>
      </c>
      <c r="B97" s="15">
        <v>0</v>
      </c>
      <c r="C97" s="15">
        <v>5</v>
      </c>
      <c r="D97" s="15">
        <v>100000</v>
      </c>
      <c r="E97" s="15">
        <v>100000</v>
      </c>
      <c r="F97" s="15">
        <v>44</v>
      </c>
      <c r="G97" s="15">
        <v>45.4</v>
      </c>
      <c r="H97" s="15">
        <v>46.8</v>
      </c>
      <c r="I97" s="15">
        <v>48.2</v>
      </c>
      <c r="J97" s="15">
        <v>49.6</v>
      </c>
      <c r="L97" s="15">
        <v>0</v>
      </c>
    </row>
  </sheetData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2556F-610E-4ECC-A3EE-089805211CC4}">
  <dimension ref="B1:AT103"/>
  <sheetViews>
    <sheetView zoomScale="85" zoomScaleNormal="85" workbookViewId="0">
      <selection activeCell="C6" sqref="C6"/>
    </sheetView>
  </sheetViews>
  <sheetFormatPr defaultColWidth="9.140625" defaultRowHeight="15" x14ac:dyDescent="0.25"/>
  <cols>
    <col min="21" max="32" width="9.140625" style="38"/>
  </cols>
  <sheetData>
    <row r="1" spans="2:46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  <c r="AH1" t="s">
        <v>164</v>
      </c>
    </row>
    <row r="2" spans="2:46" x14ac:dyDescent="0.25">
      <c r="B2" s="61"/>
      <c r="D2" t="s">
        <v>218</v>
      </c>
      <c r="F2" s="74">
        <v>0</v>
      </c>
      <c r="G2" s="96">
        <v>1.5009999999999999</v>
      </c>
      <c r="H2" s="96">
        <v>2.0009999999999999</v>
      </c>
      <c r="I2" s="96">
        <v>2.5009999999999999</v>
      </c>
      <c r="J2" s="96">
        <v>3.0009999999999999</v>
      </c>
      <c r="K2" s="96">
        <v>3.5009999999999999</v>
      </c>
      <c r="L2" s="96">
        <v>4.0010000000000003</v>
      </c>
      <c r="M2" s="96">
        <v>4.5010000000000003</v>
      </c>
      <c r="N2" s="96">
        <v>5.0010000000000003</v>
      </c>
      <c r="O2" s="96">
        <v>5.5010000000000003</v>
      </c>
      <c r="P2" s="96">
        <v>6.0010000000000003</v>
      </c>
      <c r="Q2" s="96">
        <v>6.5010000000000003</v>
      </c>
    </row>
    <row r="3" spans="2:46" x14ac:dyDescent="0.25">
      <c r="B3" s="75"/>
      <c r="E3" t="s">
        <v>59</v>
      </c>
      <c r="F3" s="74">
        <v>2</v>
      </c>
      <c r="G3" s="74">
        <v>3</v>
      </c>
      <c r="H3" s="74">
        <v>4</v>
      </c>
      <c r="I3" s="74">
        <v>5</v>
      </c>
      <c r="J3" s="74">
        <v>6</v>
      </c>
      <c r="K3" s="74">
        <v>7</v>
      </c>
      <c r="L3" s="74">
        <v>8</v>
      </c>
      <c r="M3" s="74">
        <v>9</v>
      </c>
      <c r="N3" s="74">
        <v>10</v>
      </c>
      <c r="O3" s="74">
        <v>11</v>
      </c>
      <c r="P3" s="74">
        <v>12</v>
      </c>
      <c r="Q3" s="74">
        <v>13</v>
      </c>
      <c r="S3" t="s">
        <v>166</v>
      </c>
      <c r="T3" s="76">
        <v>100</v>
      </c>
    </row>
    <row r="4" spans="2:46" x14ac:dyDescent="0.25">
      <c r="D4">
        <v>1</v>
      </c>
      <c r="E4" s="77">
        <v>0</v>
      </c>
      <c r="F4" s="37">
        <v>17.5</v>
      </c>
      <c r="G4" s="37">
        <v>17.5</v>
      </c>
      <c r="H4" s="37">
        <v>18</v>
      </c>
      <c r="I4" s="37">
        <v>18</v>
      </c>
      <c r="J4" s="37">
        <v>18.5</v>
      </c>
      <c r="K4" s="37">
        <v>18.5</v>
      </c>
      <c r="L4" s="37">
        <v>19</v>
      </c>
      <c r="M4" s="37">
        <v>19</v>
      </c>
      <c r="N4" s="37">
        <v>19.5</v>
      </c>
      <c r="O4" s="37">
        <v>19.5</v>
      </c>
      <c r="P4" s="37">
        <v>19.5</v>
      </c>
      <c r="Q4" s="37">
        <v>20</v>
      </c>
      <c r="S4" t="str">
        <f>IF(E4&lt;&gt;T4,"x","")</f>
        <v>x</v>
      </c>
      <c r="T4" t="s">
        <v>167</v>
      </c>
      <c r="U4" s="38">
        <v>0.17499999999999999</v>
      </c>
      <c r="V4" s="38">
        <v>0.17499999999999999</v>
      </c>
      <c r="W4" s="38">
        <v>0.18</v>
      </c>
      <c r="X4" s="38">
        <v>0.18</v>
      </c>
      <c r="Y4" s="38">
        <v>0.185</v>
      </c>
      <c r="Z4" s="38">
        <v>0.185</v>
      </c>
      <c r="AA4" s="38">
        <v>0.19</v>
      </c>
      <c r="AB4" s="38">
        <v>0.19</v>
      </c>
      <c r="AC4" s="38">
        <v>0.19500000000000001</v>
      </c>
      <c r="AD4" s="38">
        <v>0.19500000000000001</v>
      </c>
      <c r="AE4" s="38">
        <v>0.19500000000000001</v>
      </c>
      <c r="AF4" s="38">
        <v>0.2</v>
      </c>
      <c r="AH4" s="37">
        <f t="shared" ref="AH4:AS25" si="0">U4*$T$3</f>
        <v>17.5</v>
      </c>
      <c r="AI4" s="37">
        <f t="shared" si="0"/>
        <v>17.5</v>
      </c>
      <c r="AJ4" s="37">
        <f t="shared" si="0"/>
        <v>18</v>
      </c>
      <c r="AK4" s="37">
        <f t="shared" si="0"/>
        <v>18</v>
      </c>
      <c r="AL4" s="37">
        <f t="shared" si="0"/>
        <v>18.5</v>
      </c>
      <c r="AM4" s="37">
        <f t="shared" si="0"/>
        <v>18.5</v>
      </c>
      <c r="AN4" s="37">
        <f t="shared" si="0"/>
        <v>19</v>
      </c>
      <c r="AO4" s="37">
        <f t="shared" si="0"/>
        <v>19</v>
      </c>
      <c r="AP4" s="37">
        <f t="shared" si="0"/>
        <v>19.5</v>
      </c>
      <c r="AQ4" s="37">
        <f t="shared" si="0"/>
        <v>19.5</v>
      </c>
      <c r="AR4" s="37">
        <f t="shared" si="0"/>
        <v>19.5</v>
      </c>
      <c r="AS4" s="37">
        <f t="shared" si="0"/>
        <v>20</v>
      </c>
      <c r="AT4" s="37"/>
    </row>
    <row r="5" spans="2:46" x14ac:dyDescent="0.25">
      <c r="D5">
        <v>2</v>
      </c>
      <c r="E5">
        <v>28000</v>
      </c>
      <c r="F5" s="37">
        <v>17.5</v>
      </c>
      <c r="G5" s="37">
        <v>17.5</v>
      </c>
      <c r="H5" s="37">
        <v>18</v>
      </c>
      <c r="I5" s="37">
        <v>18</v>
      </c>
      <c r="J5" s="37">
        <v>18.5</v>
      </c>
      <c r="K5" s="37">
        <v>18.5</v>
      </c>
      <c r="L5" s="37">
        <v>19</v>
      </c>
      <c r="M5" s="37">
        <v>19</v>
      </c>
      <c r="N5" s="37">
        <v>19.5</v>
      </c>
      <c r="O5" s="37">
        <v>19.5</v>
      </c>
      <c r="P5" s="37">
        <v>19.5</v>
      </c>
      <c r="Q5" s="37">
        <v>20</v>
      </c>
      <c r="S5" t="str">
        <f>IF(E5&lt;&gt;T5,"x","")</f>
        <v/>
      </c>
      <c r="T5">
        <v>28000</v>
      </c>
      <c r="U5" s="38">
        <v>0.17499999999999999</v>
      </c>
      <c r="V5" s="38">
        <v>0.17499999999999999</v>
      </c>
      <c r="W5" s="38">
        <v>0.18</v>
      </c>
      <c r="X5" s="38">
        <v>0.18</v>
      </c>
      <c r="Y5" s="38">
        <v>0.185</v>
      </c>
      <c r="Z5" s="38">
        <v>0.185</v>
      </c>
      <c r="AA5" s="38">
        <v>0.19</v>
      </c>
      <c r="AB5" s="38">
        <v>0.19</v>
      </c>
      <c r="AC5" s="38">
        <v>0.19500000000000001</v>
      </c>
      <c r="AD5" s="38">
        <v>0.19500000000000001</v>
      </c>
      <c r="AE5" s="38">
        <v>0.19500000000000001</v>
      </c>
      <c r="AF5" s="38">
        <v>0.2</v>
      </c>
      <c r="AH5" s="37">
        <f t="shared" si="0"/>
        <v>17.5</v>
      </c>
      <c r="AI5" s="37">
        <f t="shared" si="0"/>
        <v>17.5</v>
      </c>
      <c r="AJ5" s="37">
        <f t="shared" si="0"/>
        <v>18</v>
      </c>
      <c r="AK5" s="37">
        <f t="shared" si="0"/>
        <v>18</v>
      </c>
      <c r="AL5" s="37">
        <f t="shared" si="0"/>
        <v>18.5</v>
      </c>
      <c r="AM5" s="37">
        <f t="shared" si="0"/>
        <v>18.5</v>
      </c>
      <c r="AN5" s="37">
        <f t="shared" si="0"/>
        <v>19</v>
      </c>
      <c r="AO5" s="37">
        <f t="shared" si="0"/>
        <v>19</v>
      </c>
      <c r="AP5" s="37">
        <f t="shared" si="0"/>
        <v>19.5</v>
      </c>
      <c r="AQ5" s="37">
        <f t="shared" si="0"/>
        <v>19.5</v>
      </c>
      <c r="AR5" s="37">
        <f t="shared" si="0"/>
        <v>19.5</v>
      </c>
      <c r="AS5" s="37">
        <f t="shared" si="0"/>
        <v>20</v>
      </c>
    </row>
    <row r="6" spans="2:46" x14ac:dyDescent="0.25">
      <c r="D6">
        <v>3</v>
      </c>
      <c r="E6">
        <v>29000</v>
      </c>
      <c r="F6" s="37">
        <v>19</v>
      </c>
      <c r="G6" s="37">
        <v>19.5</v>
      </c>
      <c r="H6" s="37">
        <v>20</v>
      </c>
      <c r="I6" s="37">
        <v>20</v>
      </c>
      <c r="J6" s="37">
        <v>20.5</v>
      </c>
      <c r="K6" s="37">
        <v>20.5</v>
      </c>
      <c r="L6" s="37">
        <v>21</v>
      </c>
      <c r="M6" s="37">
        <v>21</v>
      </c>
      <c r="N6" s="37">
        <v>21.5</v>
      </c>
      <c r="O6" s="37">
        <v>21.5</v>
      </c>
      <c r="P6" s="37">
        <v>21.5</v>
      </c>
      <c r="Q6" s="37">
        <v>22</v>
      </c>
      <c r="S6" t="str">
        <f t="shared" ref="S6:S69" si="1">IF(E6&lt;&gt;T6,"x","")</f>
        <v/>
      </c>
      <c r="T6">
        <v>29000</v>
      </c>
      <c r="U6" s="38">
        <v>0.19</v>
      </c>
      <c r="V6" s="38">
        <v>0.19500000000000001</v>
      </c>
      <c r="W6" s="38">
        <v>0.2</v>
      </c>
      <c r="X6" s="38">
        <v>0.2</v>
      </c>
      <c r="Y6" s="38">
        <v>0.20499999999999999</v>
      </c>
      <c r="Z6" s="38">
        <v>0.20499999999999999</v>
      </c>
      <c r="AA6" s="38">
        <v>0.21</v>
      </c>
      <c r="AB6" s="38">
        <v>0.21</v>
      </c>
      <c r="AC6" s="38">
        <v>0.215</v>
      </c>
      <c r="AD6" s="38">
        <v>0.215</v>
      </c>
      <c r="AE6" s="38">
        <v>0.215</v>
      </c>
      <c r="AF6" s="38">
        <v>0.22</v>
      </c>
      <c r="AH6" s="37">
        <f t="shared" si="0"/>
        <v>19</v>
      </c>
      <c r="AI6" s="37">
        <f t="shared" si="0"/>
        <v>19.5</v>
      </c>
      <c r="AJ6" s="37">
        <f t="shared" si="0"/>
        <v>20</v>
      </c>
      <c r="AK6" s="37">
        <f t="shared" si="0"/>
        <v>20</v>
      </c>
      <c r="AL6" s="37">
        <f t="shared" si="0"/>
        <v>20.5</v>
      </c>
      <c r="AM6" s="37">
        <f t="shared" si="0"/>
        <v>20.5</v>
      </c>
      <c r="AN6" s="37">
        <f t="shared" si="0"/>
        <v>21</v>
      </c>
      <c r="AO6" s="37">
        <f t="shared" si="0"/>
        <v>21</v>
      </c>
      <c r="AP6" s="37">
        <f t="shared" si="0"/>
        <v>21.5</v>
      </c>
      <c r="AQ6" s="37">
        <f t="shared" si="0"/>
        <v>21.5</v>
      </c>
      <c r="AR6" s="37">
        <f t="shared" si="0"/>
        <v>21.5</v>
      </c>
      <c r="AS6" s="37">
        <f t="shared" si="0"/>
        <v>22</v>
      </c>
    </row>
    <row r="7" spans="2:46" x14ac:dyDescent="0.25">
      <c r="D7">
        <v>4</v>
      </c>
      <c r="E7">
        <v>30000</v>
      </c>
      <c r="F7" s="37">
        <v>20.5</v>
      </c>
      <c r="G7" s="37">
        <v>21</v>
      </c>
      <c r="H7" s="37">
        <v>21.5</v>
      </c>
      <c r="I7" s="37">
        <v>22</v>
      </c>
      <c r="J7" s="37">
        <v>22.5</v>
      </c>
      <c r="K7" s="37">
        <v>22.5</v>
      </c>
      <c r="L7" s="37">
        <v>23</v>
      </c>
      <c r="M7" s="37">
        <v>23</v>
      </c>
      <c r="N7" s="37">
        <v>23.5</v>
      </c>
      <c r="O7" s="37">
        <v>23.5</v>
      </c>
      <c r="P7" s="37">
        <v>23.5</v>
      </c>
      <c r="Q7" s="37">
        <v>24</v>
      </c>
      <c r="S7" t="str">
        <f t="shared" si="1"/>
        <v/>
      </c>
      <c r="T7">
        <v>30000</v>
      </c>
      <c r="U7" s="38">
        <v>0.20499999999999999</v>
      </c>
      <c r="V7" s="38">
        <v>0.21</v>
      </c>
      <c r="W7" s="38">
        <v>0.215</v>
      </c>
      <c r="X7" s="38">
        <v>0.22</v>
      </c>
      <c r="Y7" s="38">
        <v>0.22500000000000001</v>
      </c>
      <c r="Z7" s="38">
        <v>0.22500000000000001</v>
      </c>
      <c r="AA7" s="38">
        <v>0.23</v>
      </c>
      <c r="AB7" s="38">
        <v>0.23</v>
      </c>
      <c r="AC7" s="38">
        <v>0.23499999999999999</v>
      </c>
      <c r="AD7" s="38">
        <v>0.23499999999999999</v>
      </c>
      <c r="AE7" s="38">
        <v>0.23499999999999999</v>
      </c>
      <c r="AF7" s="38">
        <v>0.24</v>
      </c>
      <c r="AH7" s="37">
        <f t="shared" si="0"/>
        <v>20.5</v>
      </c>
      <c r="AI7" s="37">
        <f t="shared" si="0"/>
        <v>21</v>
      </c>
      <c r="AJ7" s="37">
        <f t="shared" si="0"/>
        <v>21.5</v>
      </c>
      <c r="AK7" s="37">
        <f t="shared" si="0"/>
        <v>22</v>
      </c>
      <c r="AL7" s="37">
        <f t="shared" si="0"/>
        <v>22.5</v>
      </c>
      <c r="AM7" s="37">
        <f t="shared" si="0"/>
        <v>22.5</v>
      </c>
      <c r="AN7" s="37">
        <f t="shared" si="0"/>
        <v>23</v>
      </c>
      <c r="AO7" s="37">
        <f t="shared" si="0"/>
        <v>23</v>
      </c>
      <c r="AP7" s="37">
        <f t="shared" si="0"/>
        <v>23.5</v>
      </c>
      <c r="AQ7" s="37">
        <f t="shared" si="0"/>
        <v>23.5</v>
      </c>
      <c r="AR7" s="37">
        <f t="shared" si="0"/>
        <v>23.5</v>
      </c>
      <c r="AS7" s="37">
        <f t="shared" si="0"/>
        <v>24</v>
      </c>
    </row>
    <row r="8" spans="2:46" x14ac:dyDescent="0.25">
      <c r="D8">
        <v>5</v>
      </c>
      <c r="E8">
        <v>31000</v>
      </c>
      <c r="F8" s="37">
        <v>21.5</v>
      </c>
      <c r="G8" s="37">
        <v>22.5</v>
      </c>
      <c r="H8" s="37">
        <v>23</v>
      </c>
      <c r="I8" s="37">
        <v>23.5</v>
      </c>
      <c r="J8" s="37">
        <v>24</v>
      </c>
      <c r="K8" s="37">
        <v>24.5</v>
      </c>
      <c r="L8" s="37">
        <v>24.5</v>
      </c>
      <c r="M8" s="37">
        <v>25</v>
      </c>
      <c r="N8" s="37">
        <v>25</v>
      </c>
      <c r="O8" s="37">
        <v>25.5</v>
      </c>
      <c r="P8" s="37">
        <v>25.5</v>
      </c>
      <c r="Q8" s="37">
        <v>25.5</v>
      </c>
      <c r="S8" t="str">
        <f t="shared" si="1"/>
        <v/>
      </c>
      <c r="T8">
        <v>31000</v>
      </c>
      <c r="U8" s="38">
        <v>0.215</v>
      </c>
      <c r="V8" s="38">
        <v>0.22500000000000001</v>
      </c>
      <c r="W8" s="38">
        <v>0.23</v>
      </c>
      <c r="X8" s="38">
        <v>0.23499999999999999</v>
      </c>
      <c r="Y8" s="38">
        <v>0.24</v>
      </c>
      <c r="Z8" s="38">
        <v>0.245</v>
      </c>
      <c r="AA8" s="38">
        <v>0.245</v>
      </c>
      <c r="AB8" s="38">
        <v>0.25</v>
      </c>
      <c r="AC8" s="38">
        <v>0.25</v>
      </c>
      <c r="AD8" s="38">
        <v>0.255</v>
      </c>
      <c r="AE8" s="38">
        <v>0.255</v>
      </c>
      <c r="AF8" s="38">
        <v>0.255</v>
      </c>
      <c r="AH8" s="37">
        <f t="shared" si="0"/>
        <v>21.5</v>
      </c>
      <c r="AI8" s="37">
        <f t="shared" si="0"/>
        <v>22.5</v>
      </c>
      <c r="AJ8" s="37">
        <f t="shared" si="0"/>
        <v>23</v>
      </c>
      <c r="AK8" s="37">
        <f t="shared" si="0"/>
        <v>23.5</v>
      </c>
      <c r="AL8" s="37">
        <f t="shared" si="0"/>
        <v>24</v>
      </c>
      <c r="AM8" s="37">
        <f t="shared" si="0"/>
        <v>24.5</v>
      </c>
      <c r="AN8" s="37">
        <f t="shared" si="0"/>
        <v>24.5</v>
      </c>
      <c r="AO8" s="37">
        <f t="shared" si="0"/>
        <v>25</v>
      </c>
      <c r="AP8" s="37">
        <f t="shared" si="0"/>
        <v>25</v>
      </c>
      <c r="AQ8" s="37">
        <f t="shared" si="0"/>
        <v>25.5</v>
      </c>
      <c r="AR8" s="37">
        <f t="shared" si="0"/>
        <v>25.5</v>
      </c>
      <c r="AS8" s="37">
        <f t="shared" si="0"/>
        <v>25.5</v>
      </c>
    </row>
    <row r="9" spans="2:46" x14ac:dyDescent="0.25">
      <c r="D9">
        <v>6</v>
      </c>
      <c r="E9">
        <v>32000</v>
      </c>
      <c r="F9" s="37">
        <v>22</v>
      </c>
      <c r="G9" s="37">
        <v>22.5</v>
      </c>
      <c r="H9" s="37">
        <v>23.5</v>
      </c>
      <c r="I9" s="37">
        <v>24.5</v>
      </c>
      <c r="J9" s="37">
        <v>25</v>
      </c>
      <c r="K9" s="37">
        <v>26</v>
      </c>
      <c r="L9" s="37">
        <v>26.5</v>
      </c>
      <c r="M9" s="37">
        <v>26.5</v>
      </c>
      <c r="N9" s="37">
        <v>26.5</v>
      </c>
      <c r="O9" s="37">
        <v>27</v>
      </c>
      <c r="P9" s="37">
        <v>27.500000000000004</v>
      </c>
      <c r="Q9" s="37">
        <v>27.500000000000004</v>
      </c>
      <c r="S9" t="str">
        <f t="shared" si="1"/>
        <v/>
      </c>
      <c r="T9">
        <v>32000</v>
      </c>
      <c r="U9" s="38">
        <v>0.22</v>
      </c>
      <c r="V9" s="38">
        <v>0.22500000000000001</v>
      </c>
      <c r="W9" s="38">
        <v>0.23499999999999999</v>
      </c>
      <c r="X9" s="38">
        <v>0.245</v>
      </c>
      <c r="Y9" s="38">
        <v>0.25</v>
      </c>
      <c r="Z9" s="38">
        <v>0.26</v>
      </c>
      <c r="AA9" s="38">
        <v>0.26500000000000001</v>
      </c>
      <c r="AB9" s="38">
        <v>0.26500000000000001</v>
      </c>
      <c r="AC9" s="38">
        <v>0.26500000000000001</v>
      </c>
      <c r="AD9" s="38">
        <v>0.27</v>
      </c>
      <c r="AE9" s="38">
        <v>0.27500000000000002</v>
      </c>
      <c r="AF9" s="38">
        <v>0.27500000000000002</v>
      </c>
      <c r="AH9" s="37">
        <f t="shared" si="0"/>
        <v>22</v>
      </c>
      <c r="AI9" s="37">
        <f t="shared" si="0"/>
        <v>22.5</v>
      </c>
      <c r="AJ9" s="37">
        <f t="shared" si="0"/>
        <v>23.5</v>
      </c>
      <c r="AK9" s="37">
        <f t="shared" si="0"/>
        <v>24.5</v>
      </c>
      <c r="AL9" s="37">
        <f t="shared" si="0"/>
        <v>25</v>
      </c>
      <c r="AM9" s="37">
        <f t="shared" si="0"/>
        <v>26</v>
      </c>
      <c r="AN9" s="37">
        <f t="shared" si="0"/>
        <v>26.5</v>
      </c>
      <c r="AO9" s="37">
        <f t="shared" si="0"/>
        <v>26.5</v>
      </c>
      <c r="AP9" s="37">
        <f t="shared" si="0"/>
        <v>26.5</v>
      </c>
      <c r="AQ9" s="37">
        <f t="shared" si="0"/>
        <v>27</v>
      </c>
      <c r="AR9" s="37">
        <f t="shared" si="0"/>
        <v>27.500000000000004</v>
      </c>
      <c r="AS9" s="37">
        <f t="shared" si="0"/>
        <v>27.500000000000004</v>
      </c>
    </row>
    <row r="10" spans="2:46" x14ac:dyDescent="0.25">
      <c r="D10">
        <v>7</v>
      </c>
      <c r="E10">
        <v>33000</v>
      </c>
      <c r="F10" s="37">
        <v>22</v>
      </c>
      <c r="G10" s="37">
        <v>23</v>
      </c>
      <c r="H10" s="37">
        <v>24</v>
      </c>
      <c r="I10" s="37">
        <v>24.5</v>
      </c>
      <c r="J10" s="37">
        <v>25.5</v>
      </c>
      <c r="K10" s="37">
        <v>26.5</v>
      </c>
      <c r="L10" s="37">
        <v>27</v>
      </c>
      <c r="M10" s="37">
        <v>27.500000000000004</v>
      </c>
      <c r="N10" s="37">
        <v>28.000000000000004</v>
      </c>
      <c r="O10" s="37">
        <v>28.000000000000004</v>
      </c>
      <c r="P10" s="37">
        <v>28.499999999999996</v>
      </c>
      <c r="Q10" s="37">
        <v>28.999999999999996</v>
      </c>
      <c r="S10" t="str">
        <f t="shared" si="1"/>
        <v/>
      </c>
      <c r="T10">
        <v>33000</v>
      </c>
      <c r="U10" s="38">
        <v>0.22</v>
      </c>
      <c r="V10" s="38">
        <v>0.23</v>
      </c>
      <c r="W10" s="38">
        <v>0.24</v>
      </c>
      <c r="X10" s="38">
        <v>0.245</v>
      </c>
      <c r="Y10" s="38">
        <v>0.255</v>
      </c>
      <c r="Z10" s="38">
        <v>0.26500000000000001</v>
      </c>
      <c r="AA10" s="38">
        <v>0.27</v>
      </c>
      <c r="AB10" s="38">
        <v>0.27500000000000002</v>
      </c>
      <c r="AC10" s="38">
        <v>0.28000000000000003</v>
      </c>
      <c r="AD10" s="38">
        <v>0.28000000000000003</v>
      </c>
      <c r="AE10" s="38">
        <v>0.28499999999999998</v>
      </c>
      <c r="AF10" s="38">
        <v>0.28999999999999998</v>
      </c>
      <c r="AH10" s="37">
        <f t="shared" si="0"/>
        <v>22</v>
      </c>
      <c r="AI10" s="37">
        <f t="shared" si="0"/>
        <v>23</v>
      </c>
      <c r="AJ10" s="37">
        <f t="shared" si="0"/>
        <v>24</v>
      </c>
      <c r="AK10" s="37">
        <f t="shared" si="0"/>
        <v>24.5</v>
      </c>
      <c r="AL10" s="37">
        <f t="shared" si="0"/>
        <v>25.5</v>
      </c>
      <c r="AM10" s="37">
        <f t="shared" si="0"/>
        <v>26.5</v>
      </c>
      <c r="AN10" s="37">
        <f t="shared" si="0"/>
        <v>27</v>
      </c>
      <c r="AO10" s="37">
        <f t="shared" si="0"/>
        <v>27.500000000000004</v>
      </c>
      <c r="AP10" s="37">
        <f t="shared" si="0"/>
        <v>28.000000000000004</v>
      </c>
      <c r="AQ10" s="37">
        <f t="shared" si="0"/>
        <v>28.000000000000004</v>
      </c>
      <c r="AR10" s="37">
        <f t="shared" si="0"/>
        <v>28.499999999999996</v>
      </c>
      <c r="AS10" s="37">
        <f t="shared" si="0"/>
        <v>28.999999999999996</v>
      </c>
    </row>
    <row r="11" spans="2:46" x14ac:dyDescent="0.25">
      <c r="D11">
        <v>8</v>
      </c>
      <c r="E11">
        <v>34000</v>
      </c>
      <c r="F11" s="37">
        <v>22</v>
      </c>
      <c r="G11" s="37">
        <v>23</v>
      </c>
      <c r="H11" s="37">
        <v>24</v>
      </c>
      <c r="I11" s="37">
        <v>25</v>
      </c>
      <c r="J11" s="37">
        <v>26</v>
      </c>
      <c r="K11" s="37">
        <v>26.5</v>
      </c>
      <c r="L11" s="37">
        <v>27.500000000000004</v>
      </c>
      <c r="M11" s="37">
        <v>28.000000000000004</v>
      </c>
      <c r="N11" s="37">
        <v>28.499999999999996</v>
      </c>
      <c r="O11" s="37">
        <v>28.999999999999996</v>
      </c>
      <c r="P11" s="37">
        <v>28.999999999999996</v>
      </c>
      <c r="Q11" s="37">
        <v>29.5</v>
      </c>
      <c r="S11" t="str">
        <f t="shared" si="1"/>
        <v/>
      </c>
      <c r="T11">
        <v>34000</v>
      </c>
      <c r="U11" s="38">
        <v>0.22</v>
      </c>
      <c r="V11" s="38">
        <v>0.23</v>
      </c>
      <c r="W11" s="38">
        <v>0.24</v>
      </c>
      <c r="X11" s="38">
        <v>0.25</v>
      </c>
      <c r="Y11" s="38">
        <v>0.26</v>
      </c>
      <c r="Z11" s="38">
        <v>0.26500000000000001</v>
      </c>
      <c r="AA11" s="38">
        <v>0.27500000000000002</v>
      </c>
      <c r="AB11" s="38">
        <v>0.28000000000000003</v>
      </c>
      <c r="AC11" s="38">
        <v>0.28499999999999998</v>
      </c>
      <c r="AD11" s="38">
        <v>0.28999999999999998</v>
      </c>
      <c r="AE11" s="38">
        <v>0.28999999999999998</v>
      </c>
      <c r="AF11" s="38">
        <v>0.29499999999999998</v>
      </c>
      <c r="AH11" s="37">
        <f t="shared" si="0"/>
        <v>22</v>
      </c>
      <c r="AI11" s="37">
        <f t="shared" si="0"/>
        <v>23</v>
      </c>
      <c r="AJ11" s="37">
        <f t="shared" si="0"/>
        <v>24</v>
      </c>
      <c r="AK11" s="37">
        <f t="shared" si="0"/>
        <v>25</v>
      </c>
      <c r="AL11" s="37">
        <f t="shared" si="0"/>
        <v>26</v>
      </c>
      <c r="AM11" s="37">
        <f t="shared" si="0"/>
        <v>26.5</v>
      </c>
      <c r="AN11" s="37">
        <f t="shared" si="0"/>
        <v>27.500000000000004</v>
      </c>
      <c r="AO11" s="37">
        <f t="shared" si="0"/>
        <v>28.000000000000004</v>
      </c>
      <c r="AP11" s="37">
        <f t="shared" si="0"/>
        <v>28.499999999999996</v>
      </c>
      <c r="AQ11" s="37">
        <f t="shared" si="0"/>
        <v>28.999999999999996</v>
      </c>
      <c r="AR11" s="37">
        <f t="shared" si="0"/>
        <v>28.999999999999996</v>
      </c>
      <c r="AS11" s="37">
        <f t="shared" si="0"/>
        <v>29.5</v>
      </c>
    </row>
    <row r="12" spans="2:46" x14ac:dyDescent="0.25">
      <c r="D12">
        <v>9</v>
      </c>
      <c r="E12">
        <v>35000</v>
      </c>
      <c r="F12" s="37">
        <v>22</v>
      </c>
      <c r="G12" s="37">
        <v>23</v>
      </c>
      <c r="H12" s="37">
        <v>24.5</v>
      </c>
      <c r="I12" s="37">
        <v>25</v>
      </c>
      <c r="J12" s="37">
        <v>26</v>
      </c>
      <c r="K12" s="37">
        <v>27</v>
      </c>
      <c r="L12" s="37">
        <v>27.500000000000004</v>
      </c>
      <c r="M12" s="37">
        <v>28.499999999999996</v>
      </c>
      <c r="N12" s="37">
        <v>28.999999999999996</v>
      </c>
      <c r="O12" s="37">
        <v>29.5</v>
      </c>
      <c r="P12" s="37">
        <v>30</v>
      </c>
      <c r="Q12" s="37">
        <v>30</v>
      </c>
      <c r="S12" t="str">
        <f t="shared" si="1"/>
        <v/>
      </c>
      <c r="T12">
        <v>35000</v>
      </c>
      <c r="U12" s="38">
        <v>0.22</v>
      </c>
      <c r="V12" s="38">
        <v>0.23</v>
      </c>
      <c r="W12" s="38">
        <v>0.245</v>
      </c>
      <c r="X12" s="38">
        <v>0.25</v>
      </c>
      <c r="Y12" s="38">
        <v>0.26</v>
      </c>
      <c r="Z12" s="38">
        <v>0.27</v>
      </c>
      <c r="AA12" s="38">
        <v>0.27500000000000002</v>
      </c>
      <c r="AB12" s="38">
        <v>0.28499999999999998</v>
      </c>
      <c r="AC12" s="38">
        <v>0.28999999999999998</v>
      </c>
      <c r="AD12" s="38">
        <v>0.29499999999999998</v>
      </c>
      <c r="AE12" s="38">
        <v>0.3</v>
      </c>
      <c r="AF12" s="38">
        <v>0.3</v>
      </c>
      <c r="AH12" s="37">
        <f t="shared" si="0"/>
        <v>22</v>
      </c>
      <c r="AI12" s="37">
        <f t="shared" si="0"/>
        <v>23</v>
      </c>
      <c r="AJ12" s="37">
        <f t="shared" si="0"/>
        <v>24.5</v>
      </c>
      <c r="AK12" s="37">
        <f t="shared" si="0"/>
        <v>25</v>
      </c>
      <c r="AL12" s="37">
        <f t="shared" si="0"/>
        <v>26</v>
      </c>
      <c r="AM12" s="37">
        <f t="shared" si="0"/>
        <v>27</v>
      </c>
      <c r="AN12" s="37">
        <f t="shared" si="0"/>
        <v>27.500000000000004</v>
      </c>
      <c r="AO12" s="37">
        <f t="shared" si="0"/>
        <v>28.499999999999996</v>
      </c>
      <c r="AP12" s="37">
        <f t="shared" si="0"/>
        <v>28.999999999999996</v>
      </c>
      <c r="AQ12" s="37">
        <f t="shared" si="0"/>
        <v>29.5</v>
      </c>
      <c r="AR12" s="37">
        <f t="shared" si="0"/>
        <v>30</v>
      </c>
      <c r="AS12" s="37">
        <f t="shared" si="0"/>
        <v>30</v>
      </c>
    </row>
    <row r="13" spans="2:46" x14ac:dyDescent="0.25">
      <c r="D13">
        <v>10</v>
      </c>
      <c r="E13">
        <v>36000</v>
      </c>
      <c r="F13" s="37">
        <v>22</v>
      </c>
      <c r="G13" s="37">
        <v>23.5</v>
      </c>
      <c r="H13" s="37">
        <v>24.5</v>
      </c>
      <c r="I13" s="37">
        <v>25.5</v>
      </c>
      <c r="J13" s="37">
        <v>26.5</v>
      </c>
      <c r="K13" s="37">
        <v>27</v>
      </c>
      <c r="L13" s="37">
        <v>28.000000000000004</v>
      </c>
      <c r="M13" s="37">
        <v>28.499999999999996</v>
      </c>
      <c r="N13" s="37">
        <v>28.999999999999996</v>
      </c>
      <c r="O13" s="37">
        <v>30</v>
      </c>
      <c r="P13" s="37">
        <v>30.5</v>
      </c>
      <c r="Q13" s="37">
        <v>30.5</v>
      </c>
      <c r="S13" t="str">
        <f t="shared" si="1"/>
        <v/>
      </c>
      <c r="T13">
        <v>36000</v>
      </c>
      <c r="U13" s="38">
        <v>0.22</v>
      </c>
      <c r="V13" s="38">
        <v>0.23499999999999999</v>
      </c>
      <c r="W13" s="38">
        <v>0.245</v>
      </c>
      <c r="X13" s="38">
        <v>0.255</v>
      </c>
      <c r="Y13" s="38">
        <v>0.26500000000000001</v>
      </c>
      <c r="Z13" s="38">
        <v>0.27</v>
      </c>
      <c r="AA13" s="38">
        <v>0.28000000000000003</v>
      </c>
      <c r="AB13" s="38">
        <v>0.28499999999999998</v>
      </c>
      <c r="AC13" s="38">
        <v>0.28999999999999998</v>
      </c>
      <c r="AD13" s="38">
        <v>0.3</v>
      </c>
      <c r="AE13" s="38">
        <v>0.30499999999999999</v>
      </c>
      <c r="AF13" s="38">
        <v>0.30499999999999999</v>
      </c>
      <c r="AH13" s="37">
        <f t="shared" si="0"/>
        <v>22</v>
      </c>
      <c r="AI13" s="37">
        <f t="shared" si="0"/>
        <v>23.5</v>
      </c>
      <c r="AJ13" s="37">
        <f t="shared" si="0"/>
        <v>24.5</v>
      </c>
      <c r="AK13" s="37">
        <f t="shared" si="0"/>
        <v>25.5</v>
      </c>
      <c r="AL13" s="37">
        <f t="shared" si="0"/>
        <v>26.5</v>
      </c>
      <c r="AM13" s="37">
        <f t="shared" si="0"/>
        <v>27</v>
      </c>
      <c r="AN13" s="37">
        <f t="shared" si="0"/>
        <v>28.000000000000004</v>
      </c>
      <c r="AO13" s="37">
        <f t="shared" si="0"/>
        <v>28.499999999999996</v>
      </c>
      <c r="AP13" s="37">
        <f t="shared" si="0"/>
        <v>28.999999999999996</v>
      </c>
      <c r="AQ13" s="37">
        <f t="shared" si="0"/>
        <v>30</v>
      </c>
      <c r="AR13" s="37">
        <f t="shared" si="0"/>
        <v>30.5</v>
      </c>
      <c r="AS13" s="37">
        <f t="shared" si="0"/>
        <v>30.5</v>
      </c>
    </row>
    <row r="14" spans="2:46" x14ac:dyDescent="0.25">
      <c r="D14">
        <v>11</v>
      </c>
      <c r="E14">
        <v>37000</v>
      </c>
      <c r="F14" s="37">
        <v>22.5</v>
      </c>
      <c r="G14" s="37">
        <v>23.5</v>
      </c>
      <c r="H14" s="37">
        <v>24.5</v>
      </c>
      <c r="I14" s="37">
        <v>25.5</v>
      </c>
      <c r="J14" s="37">
        <v>26.5</v>
      </c>
      <c r="K14" s="37">
        <v>27.500000000000004</v>
      </c>
      <c r="L14" s="37">
        <v>28.000000000000004</v>
      </c>
      <c r="M14" s="37">
        <v>28.999999999999996</v>
      </c>
      <c r="N14" s="37">
        <v>29.5</v>
      </c>
      <c r="O14" s="37">
        <v>30</v>
      </c>
      <c r="P14" s="37">
        <v>30.5</v>
      </c>
      <c r="Q14" s="37">
        <v>31</v>
      </c>
      <c r="S14" t="str">
        <f t="shared" si="1"/>
        <v/>
      </c>
      <c r="T14">
        <v>37000</v>
      </c>
      <c r="U14" s="38">
        <v>0.22500000000000001</v>
      </c>
      <c r="V14" s="38">
        <v>0.23499999999999999</v>
      </c>
      <c r="W14" s="38">
        <v>0.245</v>
      </c>
      <c r="X14" s="38">
        <v>0.255</v>
      </c>
      <c r="Y14" s="38">
        <v>0.26500000000000001</v>
      </c>
      <c r="Z14" s="38">
        <v>0.27500000000000002</v>
      </c>
      <c r="AA14" s="38">
        <v>0.28000000000000003</v>
      </c>
      <c r="AB14" s="38">
        <v>0.28999999999999998</v>
      </c>
      <c r="AC14" s="38">
        <v>0.29499999999999998</v>
      </c>
      <c r="AD14" s="38">
        <v>0.3</v>
      </c>
      <c r="AE14" s="38">
        <v>0.30499999999999999</v>
      </c>
      <c r="AF14" s="38">
        <v>0.31</v>
      </c>
      <c r="AH14" s="37">
        <f t="shared" si="0"/>
        <v>22.5</v>
      </c>
      <c r="AI14" s="37">
        <f t="shared" si="0"/>
        <v>23.5</v>
      </c>
      <c r="AJ14" s="37">
        <f t="shared" si="0"/>
        <v>24.5</v>
      </c>
      <c r="AK14" s="37">
        <f t="shared" si="0"/>
        <v>25.5</v>
      </c>
      <c r="AL14" s="37">
        <f t="shared" si="0"/>
        <v>26.5</v>
      </c>
      <c r="AM14" s="37">
        <f t="shared" si="0"/>
        <v>27.500000000000004</v>
      </c>
      <c r="AN14" s="37">
        <f t="shared" si="0"/>
        <v>28.000000000000004</v>
      </c>
      <c r="AO14" s="37">
        <f t="shared" si="0"/>
        <v>28.999999999999996</v>
      </c>
      <c r="AP14" s="37">
        <f t="shared" si="0"/>
        <v>29.5</v>
      </c>
      <c r="AQ14" s="37">
        <f t="shared" si="0"/>
        <v>30</v>
      </c>
      <c r="AR14" s="37">
        <f t="shared" si="0"/>
        <v>30.5</v>
      </c>
      <c r="AS14" s="37">
        <f t="shared" si="0"/>
        <v>31</v>
      </c>
    </row>
    <row r="15" spans="2:46" x14ac:dyDescent="0.25">
      <c r="D15">
        <v>12</v>
      </c>
      <c r="E15">
        <v>38000</v>
      </c>
      <c r="F15" s="37">
        <v>22.5</v>
      </c>
      <c r="G15" s="37">
        <v>23.5</v>
      </c>
      <c r="H15" s="37">
        <v>24.5</v>
      </c>
      <c r="I15" s="37">
        <v>25.5</v>
      </c>
      <c r="J15" s="37">
        <v>26.5</v>
      </c>
      <c r="K15" s="37">
        <v>27.500000000000004</v>
      </c>
      <c r="L15" s="37">
        <v>28.499999999999996</v>
      </c>
      <c r="M15" s="37">
        <v>28.999999999999996</v>
      </c>
      <c r="N15" s="37">
        <v>29.5</v>
      </c>
      <c r="O15" s="37">
        <v>30.5</v>
      </c>
      <c r="P15" s="37">
        <v>31</v>
      </c>
      <c r="Q15" s="37">
        <v>31.5</v>
      </c>
      <c r="S15" t="str">
        <f t="shared" si="1"/>
        <v/>
      </c>
      <c r="T15">
        <v>38000</v>
      </c>
      <c r="U15" s="38">
        <v>0.22500000000000001</v>
      </c>
      <c r="V15" s="38">
        <v>0.23499999999999999</v>
      </c>
      <c r="W15" s="38">
        <v>0.245</v>
      </c>
      <c r="X15" s="38">
        <v>0.255</v>
      </c>
      <c r="Y15" s="38">
        <v>0.26500000000000001</v>
      </c>
      <c r="Z15" s="38">
        <v>0.27500000000000002</v>
      </c>
      <c r="AA15" s="38">
        <v>0.28499999999999998</v>
      </c>
      <c r="AB15" s="38">
        <v>0.28999999999999998</v>
      </c>
      <c r="AC15" s="38">
        <v>0.29499999999999998</v>
      </c>
      <c r="AD15" s="38">
        <v>0.30499999999999999</v>
      </c>
      <c r="AE15" s="38">
        <v>0.31</v>
      </c>
      <c r="AF15" s="38">
        <v>0.315</v>
      </c>
      <c r="AH15" s="37">
        <f t="shared" si="0"/>
        <v>22.5</v>
      </c>
      <c r="AI15" s="37">
        <f t="shared" si="0"/>
        <v>23.5</v>
      </c>
      <c r="AJ15" s="37">
        <f t="shared" si="0"/>
        <v>24.5</v>
      </c>
      <c r="AK15" s="37">
        <f t="shared" si="0"/>
        <v>25.5</v>
      </c>
      <c r="AL15" s="37">
        <f t="shared" si="0"/>
        <v>26.5</v>
      </c>
      <c r="AM15" s="37">
        <f t="shared" si="0"/>
        <v>27.500000000000004</v>
      </c>
      <c r="AN15" s="37">
        <f t="shared" si="0"/>
        <v>28.499999999999996</v>
      </c>
      <c r="AO15" s="37">
        <f t="shared" si="0"/>
        <v>28.999999999999996</v>
      </c>
      <c r="AP15" s="37">
        <f t="shared" si="0"/>
        <v>29.5</v>
      </c>
      <c r="AQ15" s="37">
        <f t="shared" si="0"/>
        <v>30.5</v>
      </c>
      <c r="AR15" s="37">
        <f t="shared" si="0"/>
        <v>31</v>
      </c>
      <c r="AS15" s="37">
        <f t="shared" si="0"/>
        <v>31.5</v>
      </c>
    </row>
    <row r="16" spans="2:46" x14ac:dyDescent="0.25">
      <c r="D16">
        <v>13</v>
      </c>
      <c r="E16">
        <v>39000</v>
      </c>
      <c r="F16" s="37">
        <v>22.5</v>
      </c>
      <c r="G16" s="37">
        <v>23.5</v>
      </c>
      <c r="H16" s="37">
        <v>24.5</v>
      </c>
      <c r="I16" s="37">
        <v>25.5</v>
      </c>
      <c r="J16" s="37">
        <v>26.5</v>
      </c>
      <c r="K16" s="37">
        <v>27.500000000000004</v>
      </c>
      <c r="L16" s="37">
        <v>28.499999999999996</v>
      </c>
      <c r="M16" s="37">
        <v>28.999999999999996</v>
      </c>
      <c r="N16" s="37">
        <v>30</v>
      </c>
      <c r="O16" s="37">
        <v>30.5</v>
      </c>
      <c r="P16" s="37">
        <v>31</v>
      </c>
      <c r="Q16" s="37">
        <v>31.5</v>
      </c>
      <c r="S16" t="str">
        <f t="shared" si="1"/>
        <v/>
      </c>
      <c r="T16">
        <v>39000</v>
      </c>
      <c r="U16" s="38">
        <v>0.22500000000000001</v>
      </c>
      <c r="V16" s="38">
        <v>0.23499999999999999</v>
      </c>
      <c r="W16" s="38">
        <v>0.245</v>
      </c>
      <c r="X16" s="38">
        <v>0.255</v>
      </c>
      <c r="Y16" s="38">
        <v>0.26500000000000001</v>
      </c>
      <c r="Z16" s="38">
        <v>0.27500000000000002</v>
      </c>
      <c r="AA16" s="38">
        <v>0.28499999999999998</v>
      </c>
      <c r="AB16" s="38">
        <v>0.28999999999999998</v>
      </c>
      <c r="AC16" s="38">
        <v>0.3</v>
      </c>
      <c r="AD16" s="38">
        <v>0.30499999999999999</v>
      </c>
      <c r="AE16" s="38">
        <v>0.31</v>
      </c>
      <c r="AF16" s="38">
        <v>0.315</v>
      </c>
      <c r="AH16" s="37">
        <f t="shared" si="0"/>
        <v>22.5</v>
      </c>
      <c r="AI16" s="37">
        <f t="shared" si="0"/>
        <v>23.5</v>
      </c>
      <c r="AJ16" s="37">
        <f t="shared" si="0"/>
        <v>24.5</v>
      </c>
      <c r="AK16" s="37">
        <f t="shared" si="0"/>
        <v>25.5</v>
      </c>
      <c r="AL16" s="37">
        <f t="shared" si="0"/>
        <v>26.5</v>
      </c>
      <c r="AM16" s="37">
        <f t="shared" si="0"/>
        <v>27.500000000000004</v>
      </c>
      <c r="AN16" s="37">
        <f t="shared" si="0"/>
        <v>28.499999999999996</v>
      </c>
      <c r="AO16" s="37">
        <f t="shared" si="0"/>
        <v>28.999999999999996</v>
      </c>
      <c r="AP16" s="37">
        <f t="shared" si="0"/>
        <v>30</v>
      </c>
      <c r="AQ16" s="37">
        <f t="shared" si="0"/>
        <v>30.5</v>
      </c>
      <c r="AR16" s="37">
        <f t="shared" si="0"/>
        <v>31</v>
      </c>
      <c r="AS16" s="37">
        <f t="shared" si="0"/>
        <v>31.5</v>
      </c>
    </row>
    <row r="17" spans="4:45" x14ac:dyDescent="0.25">
      <c r="D17">
        <v>14</v>
      </c>
      <c r="E17">
        <v>40000</v>
      </c>
      <c r="F17" s="37">
        <v>22.5</v>
      </c>
      <c r="G17" s="37">
        <v>23.5</v>
      </c>
      <c r="H17" s="37">
        <v>24.5</v>
      </c>
      <c r="I17" s="37">
        <v>25.5</v>
      </c>
      <c r="J17" s="37">
        <v>26.5</v>
      </c>
      <c r="K17" s="37">
        <v>27.500000000000004</v>
      </c>
      <c r="L17" s="37">
        <v>28.499999999999996</v>
      </c>
      <c r="M17" s="37">
        <v>29.5</v>
      </c>
      <c r="N17" s="37">
        <v>30</v>
      </c>
      <c r="O17" s="37">
        <v>30.5</v>
      </c>
      <c r="P17" s="37">
        <v>31.5</v>
      </c>
      <c r="Q17" s="37">
        <v>32</v>
      </c>
      <c r="S17" t="str">
        <f t="shared" si="1"/>
        <v/>
      </c>
      <c r="T17">
        <v>40000</v>
      </c>
      <c r="U17" s="38">
        <v>0.22500000000000001</v>
      </c>
      <c r="V17" s="38">
        <v>0.23499999999999999</v>
      </c>
      <c r="W17" s="38">
        <v>0.245</v>
      </c>
      <c r="X17" s="38">
        <v>0.255</v>
      </c>
      <c r="Y17" s="38">
        <v>0.26500000000000001</v>
      </c>
      <c r="Z17" s="38">
        <v>0.27500000000000002</v>
      </c>
      <c r="AA17" s="38">
        <v>0.28499999999999998</v>
      </c>
      <c r="AB17" s="38">
        <v>0.29499999999999998</v>
      </c>
      <c r="AC17" s="38">
        <v>0.3</v>
      </c>
      <c r="AD17" s="38">
        <v>0.30499999999999999</v>
      </c>
      <c r="AE17" s="38">
        <v>0.315</v>
      </c>
      <c r="AF17" s="38">
        <v>0.32</v>
      </c>
      <c r="AH17" s="37">
        <f t="shared" si="0"/>
        <v>22.5</v>
      </c>
      <c r="AI17" s="37">
        <f t="shared" si="0"/>
        <v>23.5</v>
      </c>
      <c r="AJ17" s="37">
        <f t="shared" si="0"/>
        <v>24.5</v>
      </c>
      <c r="AK17" s="37">
        <f t="shared" si="0"/>
        <v>25.5</v>
      </c>
      <c r="AL17" s="37">
        <f t="shared" si="0"/>
        <v>26.5</v>
      </c>
      <c r="AM17" s="37">
        <f t="shared" si="0"/>
        <v>27.500000000000004</v>
      </c>
      <c r="AN17" s="37">
        <f t="shared" si="0"/>
        <v>28.499999999999996</v>
      </c>
      <c r="AO17" s="37">
        <f t="shared" si="0"/>
        <v>29.5</v>
      </c>
      <c r="AP17" s="37">
        <f t="shared" si="0"/>
        <v>30</v>
      </c>
      <c r="AQ17" s="37">
        <f t="shared" si="0"/>
        <v>30.5</v>
      </c>
      <c r="AR17" s="37">
        <f t="shared" si="0"/>
        <v>31.5</v>
      </c>
      <c r="AS17" s="37">
        <f t="shared" si="0"/>
        <v>32</v>
      </c>
    </row>
    <row r="18" spans="4:45" x14ac:dyDescent="0.25">
      <c r="D18">
        <v>15</v>
      </c>
      <c r="E18">
        <v>41000</v>
      </c>
      <c r="F18" s="37">
        <v>22.5</v>
      </c>
      <c r="G18" s="37">
        <v>23.5</v>
      </c>
      <c r="H18" s="37">
        <v>24.5</v>
      </c>
      <c r="I18" s="37">
        <v>25.5</v>
      </c>
      <c r="J18" s="37">
        <v>26.5</v>
      </c>
      <c r="K18" s="37">
        <v>27.500000000000004</v>
      </c>
      <c r="L18" s="37">
        <v>28.499999999999996</v>
      </c>
      <c r="M18" s="37">
        <v>29.5</v>
      </c>
      <c r="N18" s="37">
        <v>30</v>
      </c>
      <c r="O18" s="37">
        <v>31</v>
      </c>
      <c r="P18" s="37">
        <v>31.5</v>
      </c>
      <c r="Q18" s="37">
        <v>32</v>
      </c>
      <c r="S18" t="str">
        <f t="shared" si="1"/>
        <v/>
      </c>
      <c r="T18">
        <v>41000</v>
      </c>
      <c r="U18" s="38">
        <v>0.22500000000000001</v>
      </c>
      <c r="V18" s="38">
        <v>0.23499999999999999</v>
      </c>
      <c r="W18" s="38">
        <v>0.245</v>
      </c>
      <c r="X18" s="38">
        <v>0.255</v>
      </c>
      <c r="Y18" s="38">
        <v>0.26500000000000001</v>
      </c>
      <c r="Z18" s="38">
        <v>0.27500000000000002</v>
      </c>
      <c r="AA18" s="38">
        <v>0.28499999999999998</v>
      </c>
      <c r="AB18" s="38">
        <v>0.29499999999999998</v>
      </c>
      <c r="AC18" s="38">
        <v>0.3</v>
      </c>
      <c r="AD18" s="38">
        <v>0.31</v>
      </c>
      <c r="AE18" s="38">
        <v>0.315</v>
      </c>
      <c r="AF18" s="38">
        <v>0.32</v>
      </c>
      <c r="AH18" s="37">
        <f t="shared" si="0"/>
        <v>22.5</v>
      </c>
      <c r="AI18" s="37">
        <f t="shared" si="0"/>
        <v>23.5</v>
      </c>
      <c r="AJ18" s="37">
        <f t="shared" si="0"/>
        <v>24.5</v>
      </c>
      <c r="AK18" s="37">
        <f t="shared" si="0"/>
        <v>25.5</v>
      </c>
      <c r="AL18" s="37">
        <f t="shared" si="0"/>
        <v>26.5</v>
      </c>
      <c r="AM18" s="37">
        <f t="shared" si="0"/>
        <v>27.500000000000004</v>
      </c>
      <c r="AN18" s="37">
        <f t="shared" si="0"/>
        <v>28.499999999999996</v>
      </c>
      <c r="AO18" s="37">
        <f t="shared" si="0"/>
        <v>29.5</v>
      </c>
      <c r="AP18" s="37">
        <f t="shared" si="0"/>
        <v>30</v>
      </c>
      <c r="AQ18" s="37">
        <f t="shared" si="0"/>
        <v>31</v>
      </c>
      <c r="AR18" s="37">
        <f t="shared" si="0"/>
        <v>31.5</v>
      </c>
      <c r="AS18" s="37">
        <f t="shared" si="0"/>
        <v>32</v>
      </c>
    </row>
    <row r="19" spans="4:45" x14ac:dyDescent="0.25">
      <c r="D19">
        <v>16</v>
      </c>
      <c r="E19">
        <v>42000</v>
      </c>
      <c r="F19" s="37">
        <v>22.5</v>
      </c>
      <c r="G19" s="37">
        <v>23.5</v>
      </c>
      <c r="H19" s="37">
        <v>25</v>
      </c>
      <c r="I19" s="37">
        <v>26</v>
      </c>
      <c r="J19" s="37">
        <v>27</v>
      </c>
      <c r="K19" s="37">
        <v>28.000000000000004</v>
      </c>
      <c r="L19" s="37">
        <v>28.499999999999996</v>
      </c>
      <c r="M19" s="37">
        <v>29.5</v>
      </c>
      <c r="N19" s="37">
        <v>30.5</v>
      </c>
      <c r="O19" s="37">
        <v>31</v>
      </c>
      <c r="P19" s="37">
        <v>31.5</v>
      </c>
      <c r="Q19" s="37">
        <v>32.5</v>
      </c>
      <c r="S19" t="str">
        <f t="shared" si="1"/>
        <v/>
      </c>
      <c r="T19">
        <v>42000</v>
      </c>
      <c r="U19" s="38">
        <v>0.22500000000000001</v>
      </c>
      <c r="V19" s="38">
        <v>0.23499999999999999</v>
      </c>
      <c r="W19" s="38">
        <v>0.25</v>
      </c>
      <c r="X19" s="38">
        <v>0.26</v>
      </c>
      <c r="Y19" s="38">
        <v>0.27</v>
      </c>
      <c r="Z19" s="38">
        <v>0.28000000000000003</v>
      </c>
      <c r="AA19" s="38">
        <v>0.28499999999999998</v>
      </c>
      <c r="AB19" s="38">
        <v>0.29499999999999998</v>
      </c>
      <c r="AC19" s="38">
        <v>0.30499999999999999</v>
      </c>
      <c r="AD19" s="38">
        <v>0.31</v>
      </c>
      <c r="AE19" s="38">
        <v>0.315</v>
      </c>
      <c r="AF19" s="38">
        <v>0.32500000000000001</v>
      </c>
      <c r="AH19" s="37">
        <f t="shared" si="0"/>
        <v>22.5</v>
      </c>
      <c r="AI19" s="37">
        <f t="shared" si="0"/>
        <v>23.5</v>
      </c>
      <c r="AJ19" s="37">
        <f t="shared" si="0"/>
        <v>25</v>
      </c>
      <c r="AK19" s="37">
        <f t="shared" si="0"/>
        <v>26</v>
      </c>
      <c r="AL19" s="37">
        <f t="shared" si="0"/>
        <v>27</v>
      </c>
      <c r="AM19" s="37">
        <f t="shared" si="0"/>
        <v>28.000000000000004</v>
      </c>
      <c r="AN19" s="37">
        <f t="shared" si="0"/>
        <v>28.499999999999996</v>
      </c>
      <c r="AO19" s="37">
        <f t="shared" si="0"/>
        <v>29.5</v>
      </c>
      <c r="AP19" s="37">
        <f t="shared" si="0"/>
        <v>30.5</v>
      </c>
      <c r="AQ19" s="37">
        <f t="shared" si="0"/>
        <v>31</v>
      </c>
      <c r="AR19" s="37">
        <f t="shared" si="0"/>
        <v>31.5</v>
      </c>
      <c r="AS19" s="37">
        <f t="shared" si="0"/>
        <v>32.5</v>
      </c>
    </row>
    <row r="20" spans="4:45" x14ac:dyDescent="0.25">
      <c r="D20">
        <v>17</v>
      </c>
      <c r="E20">
        <v>43000</v>
      </c>
      <c r="F20" s="37">
        <v>23</v>
      </c>
      <c r="G20" s="37">
        <v>24</v>
      </c>
      <c r="H20" s="37">
        <v>25</v>
      </c>
      <c r="I20" s="37">
        <v>26</v>
      </c>
      <c r="J20" s="37">
        <v>27</v>
      </c>
      <c r="K20" s="37">
        <v>28.000000000000004</v>
      </c>
      <c r="L20" s="37">
        <v>28.999999999999996</v>
      </c>
      <c r="M20" s="37">
        <v>30</v>
      </c>
      <c r="N20" s="37">
        <v>30.5</v>
      </c>
      <c r="O20" s="37">
        <v>31.5</v>
      </c>
      <c r="P20" s="37">
        <v>32</v>
      </c>
      <c r="Q20" s="37">
        <v>32.5</v>
      </c>
      <c r="S20" t="str">
        <f t="shared" si="1"/>
        <v/>
      </c>
      <c r="T20">
        <v>43000</v>
      </c>
      <c r="U20" s="38">
        <v>0.23</v>
      </c>
      <c r="V20" s="38">
        <v>0.24</v>
      </c>
      <c r="W20" s="38">
        <v>0.25</v>
      </c>
      <c r="X20" s="38">
        <v>0.26</v>
      </c>
      <c r="Y20" s="38">
        <v>0.27</v>
      </c>
      <c r="Z20" s="38">
        <v>0.28000000000000003</v>
      </c>
      <c r="AA20" s="38">
        <v>0.28999999999999998</v>
      </c>
      <c r="AB20" s="38">
        <v>0.3</v>
      </c>
      <c r="AC20" s="38">
        <v>0.30499999999999999</v>
      </c>
      <c r="AD20" s="38">
        <v>0.315</v>
      </c>
      <c r="AE20" s="38">
        <v>0.32</v>
      </c>
      <c r="AF20" s="38">
        <v>0.32500000000000001</v>
      </c>
      <c r="AH20" s="37">
        <f t="shared" si="0"/>
        <v>23</v>
      </c>
      <c r="AI20" s="37">
        <f t="shared" si="0"/>
        <v>24</v>
      </c>
      <c r="AJ20" s="37">
        <f t="shared" si="0"/>
        <v>25</v>
      </c>
      <c r="AK20" s="37">
        <f t="shared" si="0"/>
        <v>26</v>
      </c>
      <c r="AL20" s="37">
        <f t="shared" si="0"/>
        <v>27</v>
      </c>
      <c r="AM20" s="37">
        <f t="shared" si="0"/>
        <v>28.000000000000004</v>
      </c>
      <c r="AN20" s="37">
        <f t="shared" si="0"/>
        <v>28.999999999999996</v>
      </c>
      <c r="AO20" s="37">
        <f t="shared" si="0"/>
        <v>30</v>
      </c>
      <c r="AP20" s="37">
        <f t="shared" si="0"/>
        <v>30.5</v>
      </c>
      <c r="AQ20" s="37">
        <f t="shared" si="0"/>
        <v>31.5</v>
      </c>
      <c r="AR20" s="37">
        <f t="shared" si="0"/>
        <v>32</v>
      </c>
      <c r="AS20" s="37">
        <f t="shared" si="0"/>
        <v>32.5</v>
      </c>
    </row>
    <row r="21" spans="4:45" x14ac:dyDescent="0.25">
      <c r="D21">
        <v>18</v>
      </c>
      <c r="E21">
        <v>44000</v>
      </c>
      <c r="F21" s="37">
        <v>23.5</v>
      </c>
      <c r="G21" s="37">
        <v>24.5</v>
      </c>
      <c r="H21" s="37">
        <v>25.5</v>
      </c>
      <c r="I21" s="37">
        <v>26.5</v>
      </c>
      <c r="J21" s="37">
        <v>27.500000000000004</v>
      </c>
      <c r="K21" s="37">
        <v>28.499999999999996</v>
      </c>
      <c r="L21" s="37">
        <v>29.5</v>
      </c>
      <c r="M21" s="37">
        <v>30</v>
      </c>
      <c r="N21" s="37">
        <v>31</v>
      </c>
      <c r="O21" s="37">
        <v>31.5</v>
      </c>
      <c r="P21" s="37">
        <v>32.5</v>
      </c>
      <c r="Q21" s="37">
        <v>33</v>
      </c>
      <c r="S21" t="str">
        <f t="shared" si="1"/>
        <v/>
      </c>
      <c r="T21">
        <v>44000</v>
      </c>
      <c r="U21" s="38">
        <v>0.23499999999999999</v>
      </c>
      <c r="V21" s="38">
        <v>0.245</v>
      </c>
      <c r="W21" s="38">
        <v>0.255</v>
      </c>
      <c r="X21" s="38">
        <v>0.26500000000000001</v>
      </c>
      <c r="Y21" s="38">
        <v>0.27500000000000002</v>
      </c>
      <c r="Z21" s="38">
        <v>0.28499999999999998</v>
      </c>
      <c r="AA21" s="38">
        <v>0.29499999999999998</v>
      </c>
      <c r="AB21" s="38">
        <v>0.3</v>
      </c>
      <c r="AC21" s="38">
        <v>0.31</v>
      </c>
      <c r="AD21" s="38">
        <v>0.315</v>
      </c>
      <c r="AE21" s="38">
        <v>0.32500000000000001</v>
      </c>
      <c r="AF21" s="38">
        <v>0.33</v>
      </c>
      <c r="AH21" s="37">
        <f t="shared" si="0"/>
        <v>23.5</v>
      </c>
      <c r="AI21" s="37">
        <f t="shared" si="0"/>
        <v>24.5</v>
      </c>
      <c r="AJ21" s="37">
        <f t="shared" si="0"/>
        <v>25.5</v>
      </c>
      <c r="AK21" s="37">
        <f t="shared" si="0"/>
        <v>26.5</v>
      </c>
      <c r="AL21" s="37">
        <f t="shared" si="0"/>
        <v>27.500000000000004</v>
      </c>
      <c r="AM21" s="37">
        <f t="shared" si="0"/>
        <v>28.499999999999996</v>
      </c>
      <c r="AN21" s="37">
        <f t="shared" si="0"/>
        <v>29.5</v>
      </c>
      <c r="AO21" s="37">
        <f t="shared" si="0"/>
        <v>30</v>
      </c>
      <c r="AP21" s="37">
        <f t="shared" si="0"/>
        <v>31</v>
      </c>
      <c r="AQ21" s="37">
        <f t="shared" si="0"/>
        <v>31.5</v>
      </c>
      <c r="AR21" s="37">
        <f t="shared" si="0"/>
        <v>32.5</v>
      </c>
      <c r="AS21" s="37">
        <f t="shared" si="0"/>
        <v>33</v>
      </c>
    </row>
    <row r="22" spans="4:45" x14ac:dyDescent="0.25">
      <c r="D22">
        <v>19</v>
      </c>
      <c r="E22">
        <v>45000</v>
      </c>
      <c r="F22" s="37">
        <v>23.5</v>
      </c>
      <c r="G22" s="37">
        <v>24.5</v>
      </c>
      <c r="H22" s="37">
        <v>25.5</v>
      </c>
      <c r="I22" s="37">
        <v>26.5</v>
      </c>
      <c r="J22" s="37">
        <v>27.500000000000004</v>
      </c>
      <c r="K22" s="37">
        <v>28.499999999999996</v>
      </c>
      <c r="L22" s="37">
        <v>29.5</v>
      </c>
      <c r="M22" s="37">
        <v>30.5</v>
      </c>
      <c r="N22" s="37">
        <v>31</v>
      </c>
      <c r="O22" s="37">
        <v>32</v>
      </c>
      <c r="P22" s="37">
        <v>32.5</v>
      </c>
      <c r="Q22" s="37">
        <v>33.5</v>
      </c>
      <c r="S22" t="str">
        <f t="shared" si="1"/>
        <v/>
      </c>
      <c r="T22">
        <v>45000</v>
      </c>
      <c r="U22" s="38">
        <v>0.23499999999999999</v>
      </c>
      <c r="V22" s="38">
        <v>0.245</v>
      </c>
      <c r="W22" s="38">
        <v>0.255</v>
      </c>
      <c r="X22" s="38">
        <v>0.26500000000000001</v>
      </c>
      <c r="Y22" s="38">
        <v>0.27500000000000002</v>
      </c>
      <c r="Z22" s="38">
        <v>0.28499999999999998</v>
      </c>
      <c r="AA22" s="38">
        <v>0.29499999999999998</v>
      </c>
      <c r="AB22" s="38">
        <v>0.30499999999999999</v>
      </c>
      <c r="AC22" s="38">
        <v>0.31</v>
      </c>
      <c r="AD22" s="38">
        <v>0.32</v>
      </c>
      <c r="AE22" s="38">
        <v>0.32500000000000001</v>
      </c>
      <c r="AF22" s="38">
        <v>0.33500000000000002</v>
      </c>
      <c r="AH22" s="37">
        <f t="shared" si="0"/>
        <v>23.5</v>
      </c>
      <c r="AI22" s="37">
        <f t="shared" si="0"/>
        <v>24.5</v>
      </c>
      <c r="AJ22" s="37">
        <f t="shared" si="0"/>
        <v>25.5</v>
      </c>
      <c r="AK22" s="37">
        <f t="shared" si="0"/>
        <v>26.5</v>
      </c>
      <c r="AL22" s="37">
        <f t="shared" si="0"/>
        <v>27.500000000000004</v>
      </c>
      <c r="AM22" s="37">
        <f t="shared" si="0"/>
        <v>28.499999999999996</v>
      </c>
      <c r="AN22" s="37">
        <f t="shared" si="0"/>
        <v>29.5</v>
      </c>
      <c r="AO22" s="37">
        <f t="shared" si="0"/>
        <v>30.5</v>
      </c>
      <c r="AP22" s="37">
        <f t="shared" si="0"/>
        <v>31</v>
      </c>
      <c r="AQ22" s="37">
        <f t="shared" si="0"/>
        <v>32</v>
      </c>
      <c r="AR22" s="37">
        <f t="shared" si="0"/>
        <v>32.5</v>
      </c>
      <c r="AS22" s="37">
        <f t="shared" si="0"/>
        <v>33.5</v>
      </c>
    </row>
    <row r="23" spans="4:45" x14ac:dyDescent="0.25">
      <c r="D23">
        <v>20</v>
      </c>
      <c r="E23">
        <v>46000</v>
      </c>
      <c r="F23" s="37">
        <v>24</v>
      </c>
      <c r="G23" s="37">
        <v>25</v>
      </c>
      <c r="H23" s="37">
        <v>26</v>
      </c>
      <c r="I23" s="37">
        <v>27</v>
      </c>
      <c r="J23" s="37">
        <v>28.000000000000004</v>
      </c>
      <c r="K23" s="37">
        <v>28.999999999999996</v>
      </c>
      <c r="L23" s="37">
        <v>30</v>
      </c>
      <c r="M23" s="37">
        <v>30.5</v>
      </c>
      <c r="N23" s="37">
        <v>31.5</v>
      </c>
      <c r="O23" s="37">
        <v>32</v>
      </c>
      <c r="P23" s="37">
        <v>33</v>
      </c>
      <c r="Q23" s="37">
        <v>33.5</v>
      </c>
      <c r="S23" t="str">
        <f t="shared" si="1"/>
        <v/>
      </c>
      <c r="T23">
        <v>46000</v>
      </c>
      <c r="U23" s="38">
        <v>0.24</v>
      </c>
      <c r="V23" s="38">
        <v>0.25</v>
      </c>
      <c r="W23" s="38">
        <v>0.26</v>
      </c>
      <c r="X23" s="38">
        <v>0.27</v>
      </c>
      <c r="Y23" s="38">
        <v>0.28000000000000003</v>
      </c>
      <c r="Z23" s="38">
        <v>0.28999999999999998</v>
      </c>
      <c r="AA23" s="38">
        <v>0.3</v>
      </c>
      <c r="AB23" s="38">
        <v>0.30499999999999999</v>
      </c>
      <c r="AC23" s="38">
        <v>0.315</v>
      </c>
      <c r="AD23" s="38">
        <v>0.32</v>
      </c>
      <c r="AE23" s="38">
        <v>0.33</v>
      </c>
      <c r="AF23" s="38">
        <v>0.33500000000000002</v>
      </c>
      <c r="AH23" s="37">
        <f t="shared" si="0"/>
        <v>24</v>
      </c>
      <c r="AI23" s="37">
        <f t="shared" si="0"/>
        <v>25</v>
      </c>
      <c r="AJ23" s="37">
        <f t="shared" si="0"/>
        <v>26</v>
      </c>
      <c r="AK23" s="37">
        <f t="shared" si="0"/>
        <v>27</v>
      </c>
      <c r="AL23" s="37">
        <f t="shared" si="0"/>
        <v>28.000000000000004</v>
      </c>
      <c r="AM23" s="37">
        <f t="shared" si="0"/>
        <v>28.999999999999996</v>
      </c>
      <c r="AN23" s="37">
        <f t="shared" si="0"/>
        <v>30</v>
      </c>
      <c r="AO23" s="37">
        <f t="shared" si="0"/>
        <v>30.5</v>
      </c>
      <c r="AP23" s="37">
        <f t="shared" si="0"/>
        <v>31.5</v>
      </c>
      <c r="AQ23" s="37">
        <f t="shared" si="0"/>
        <v>32</v>
      </c>
      <c r="AR23" s="37">
        <f t="shared" si="0"/>
        <v>33</v>
      </c>
      <c r="AS23" s="37">
        <f t="shared" si="0"/>
        <v>33.5</v>
      </c>
    </row>
    <row r="24" spans="4:45" x14ac:dyDescent="0.25">
      <c r="D24">
        <v>21</v>
      </c>
      <c r="E24">
        <v>47000</v>
      </c>
      <c r="F24" s="37">
        <v>24.5</v>
      </c>
      <c r="G24" s="37">
        <v>25.5</v>
      </c>
      <c r="H24" s="37">
        <v>26.5</v>
      </c>
      <c r="I24" s="37">
        <v>27</v>
      </c>
      <c r="J24" s="37">
        <v>28.000000000000004</v>
      </c>
      <c r="K24" s="37">
        <v>28.999999999999996</v>
      </c>
      <c r="L24" s="37">
        <v>30</v>
      </c>
      <c r="M24" s="37">
        <v>31</v>
      </c>
      <c r="N24" s="37">
        <v>31.5</v>
      </c>
      <c r="O24" s="37">
        <v>32.5</v>
      </c>
      <c r="P24" s="37">
        <v>33.5</v>
      </c>
      <c r="Q24" s="37">
        <v>34</v>
      </c>
      <c r="S24" t="str">
        <f t="shared" si="1"/>
        <v/>
      </c>
      <c r="T24">
        <v>47000</v>
      </c>
      <c r="U24" s="38">
        <v>0.245</v>
      </c>
      <c r="V24" s="38">
        <v>0.255</v>
      </c>
      <c r="W24" s="38">
        <v>0.26500000000000001</v>
      </c>
      <c r="X24" s="38">
        <v>0.27</v>
      </c>
      <c r="Y24" s="38">
        <v>0.28000000000000003</v>
      </c>
      <c r="Z24" s="38">
        <v>0.28999999999999998</v>
      </c>
      <c r="AA24" s="38">
        <v>0.3</v>
      </c>
      <c r="AB24" s="38">
        <v>0.31</v>
      </c>
      <c r="AC24" s="38">
        <v>0.315</v>
      </c>
      <c r="AD24" s="38">
        <v>0.32500000000000001</v>
      </c>
      <c r="AE24" s="38">
        <v>0.33500000000000002</v>
      </c>
      <c r="AF24" s="38">
        <v>0.34</v>
      </c>
      <c r="AH24" s="37">
        <f t="shared" si="0"/>
        <v>24.5</v>
      </c>
      <c r="AI24" s="37">
        <f t="shared" si="0"/>
        <v>25.5</v>
      </c>
      <c r="AJ24" s="37">
        <f t="shared" si="0"/>
        <v>26.5</v>
      </c>
      <c r="AK24" s="37">
        <f t="shared" si="0"/>
        <v>27</v>
      </c>
      <c r="AL24" s="37">
        <f t="shared" si="0"/>
        <v>28.000000000000004</v>
      </c>
      <c r="AM24" s="37">
        <f t="shared" si="0"/>
        <v>28.999999999999996</v>
      </c>
      <c r="AN24" s="37">
        <f t="shared" si="0"/>
        <v>30</v>
      </c>
      <c r="AO24" s="37">
        <f t="shared" si="0"/>
        <v>31</v>
      </c>
      <c r="AP24" s="37">
        <f t="shared" si="0"/>
        <v>31.5</v>
      </c>
      <c r="AQ24" s="37">
        <f t="shared" si="0"/>
        <v>32.5</v>
      </c>
      <c r="AR24" s="37">
        <f t="shared" si="0"/>
        <v>33.5</v>
      </c>
      <c r="AS24" s="37">
        <f t="shared" si="0"/>
        <v>34</v>
      </c>
    </row>
    <row r="25" spans="4:45" x14ac:dyDescent="0.25">
      <c r="D25">
        <v>22</v>
      </c>
      <c r="E25">
        <v>48000</v>
      </c>
      <c r="F25" s="37">
        <v>24.5</v>
      </c>
      <c r="G25" s="37">
        <v>25.5</v>
      </c>
      <c r="H25" s="37">
        <v>26.5</v>
      </c>
      <c r="I25" s="37">
        <v>27.500000000000004</v>
      </c>
      <c r="J25" s="37">
        <v>28.499999999999996</v>
      </c>
      <c r="K25" s="37">
        <v>29.5</v>
      </c>
      <c r="L25" s="37">
        <v>30.5</v>
      </c>
      <c r="M25" s="37">
        <v>31</v>
      </c>
      <c r="N25" s="37">
        <v>32</v>
      </c>
      <c r="O25" s="37">
        <v>33</v>
      </c>
      <c r="P25" s="37">
        <v>33.5</v>
      </c>
      <c r="Q25" s="37">
        <v>34.5</v>
      </c>
      <c r="S25" t="str">
        <f t="shared" si="1"/>
        <v/>
      </c>
      <c r="T25">
        <v>48000</v>
      </c>
      <c r="U25" s="38">
        <v>0.245</v>
      </c>
      <c r="V25" s="38">
        <v>0.255</v>
      </c>
      <c r="W25" s="38">
        <v>0.26500000000000001</v>
      </c>
      <c r="X25" s="38">
        <v>0.27500000000000002</v>
      </c>
      <c r="Y25" s="38">
        <v>0.28499999999999998</v>
      </c>
      <c r="Z25" s="38">
        <v>0.29499999999999998</v>
      </c>
      <c r="AA25" s="38">
        <v>0.30499999999999999</v>
      </c>
      <c r="AB25" s="38">
        <v>0.31</v>
      </c>
      <c r="AC25" s="38">
        <v>0.32</v>
      </c>
      <c r="AD25" s="38">
        <v>0.33</v>
      </c>
      <c r="AE25" s="38">
        <v>0.33500000000000002</v>
      </c>
      <c r="AF25" s="38">
        <v>0.34499999999999997</v>
      </c>
      <c r="AH25" s="37">
        <f t="shared" si="0"/>
        <v>24.5</v>
      </c>
      <c r="AI25" s="37">
        <f t="shared" si="0"/>
        <v>25.5</v>
      </c>
      <c r="AJ25" s="37">
        <f t="shared" si="0"/>
        <v>26.5</v>
      </c>
      <c r="AK25" s="37">
        <f t="shared" ref="AH25:AS46" si="2">X25*$T$3</f>
        <v>27.500000000000004</v>
      </c>
      <c r="AL25" s="37">
        <f t="shared" si="2"/>
        <v>28.499999999999996</v>
      </c>
      <c r="AM25" s="37">
        <f t="shared" si="2"/>
        <v>29.5</v>
      </c>
      <c r="AN25" s="37">
        <f t="shared" si="2"/>
        <v>30.5</v>
      </c>
      <c r="AO25" s="37">
        <f t="shared" si="2"/>
        <v>31</v>
      </c>
      <c r="AP25" s="37">
        <f t="shared" si="2"/>
        <v>32</v>
      </c>
      <c r="AQ25" s="37">
        <f t="shared" si="2"/>
        <v>33</v>
      </c>
      <c r="AR25" s="37">
        <f t="shared" si="2"/>
        <v>33.5</v>
      </c>
      <c r="AS25" s="37">
        <f t="shared" si="2"/>
        <v>34.5</v>
      </c>
    </row>
    <row r="26" spans="4:45" x14ac:dyDescent="0.25">
      <c r="D26">
        <v>23</v>
      </c>
      <c r="E26">
        <v>49000</v>
      </c>
      <c r="F26" s="37">
        <v>25</v>
      </c>
      <c r="G26" s="37">
        <v>26</v>
      </c>
      <c r="H26" s="37">
        <v>27</v>
      </c>
      <c r="I26" s="37">
        <v>28.000000000000004</v>
      </c>
      <c r="J26" s="37">
        <v>28.999999999999996</v>
      </c>
      <c r="K26" s="37">
        <v>29.5</v>
      </c>
      <c r="L26" s="37">
        <v>30.5</v>
      </c>
      <c r="M26" s="37">
        <v>31.5</v>
      </c>
      <c r="N26" s="37">
        <v>32.5</v>
      </c>
      <c r="O26" s="37">
        <v>33</v>
      </c>
      <c r="P26" s="37">
        <v>34</v>
      </c>
      <c r="Q26" s="37">
        <v>34.5</v>
      </c>
      <c r="S26" t="str">
        <f t="shared" si="1"/>
        <v/>
      </c>
      <c r="T26">
        <v>49000</v>
      </c>
      <c r="U26" s="38">
        <v>0.25</v>
      </c>
      <c r="V26" s="38">
        <v>0.26</v>
      </c>
      <c r="W26" s="38">
        <v>0.27</v>
      </c>
      <c r="X26" s="38">
        <v>0.28000000000000003</v>
      </c>
      <c r="Y26" s="38">
        <v>0.28999999999999998</v>
      </c>
      <c r="Z26" s="38">
        <v>0.29499999999999998</v>
      </c>
      <c r="AA26" s="38">
        <v>0.30499999999999999</v>
      </c>
      <c r="AB26" s="38">
        <v>0.315</v>
      </c>
      <c r="AC26" s="38">
        <v>0.32500000000000001</v>
      </c>
      <c r="AD26" s="38">
        <v>0.33</v>
      </c>
      <c r="AE26" s="38">
        <v>0.34</v>
      </c>
      <c r="AF26" s="38">
        <v>0.34499999999999997</v>
      </c>
      <c r="AH26" s="37">
        <f t="shared" si="2"/>
        <v>25</v>
      </c>
      <c r="AI26" s="37">
        <f t="shared" si="2"/>
        <v>26</v>
      </c>
      <c r="AJ26" s="37">
        <f t="shared" si="2"/>
        <v>27</v>
      </c>
      <c r="AK26" s="37">
        <f t="shared" si="2"/>
        <v>28.000000000000004</v>
      </c>
      <c r="AL26" s="37">
        <f t="shared" si="2"/>
        <v>28.999999999999996</v>
      </c>
      <c r="AM26" s="37">
        <f t="shared" si="2"/>
        <v>29.5</v>
      </c>
      <c r="AN26" s="37">
        <f t="shared" si="2"/>
        <v>30.5</v>
      </c>
      <c r="AO26" s="37">
        <f t="shared" si="2"/>
        <v>31.5</v>
      </c>
      <c r="AP26" s="37">
        <f t="shared" si="2"/>
        <v>32.5</v>
      </c>
      <c r="AQ26" s="37">
        <f t="shared" si="2"/>
        <v>33</v>
      </c>
      <c r="AR26" s="37">
        <f t="shared" si="2"/>
        <v>34</v>
      </c>
      <c r="AS26" s="37">
        <f t="shared" si="2"/>
        <v>34.5</v>
      </c>
    </row>
    <row r="27" spans="4:45" x14ac:dyDescent="0.25">
      <c r="D27">
        <v>24</v>
      </c>
      <c r="E27">
        <v>50000</v>
      </c>
      <c r="F27" s="37">
        <v>25</v>
      </c>
      <c r="G27" s="37">
        <v>26.5</v>
      </c>
      <c r="H27" s="37">
        <v>27.500000000000004</v>
      </c>
      <c r="I27" s="37">
        <v>28.499999999999996</v>
      </c>
      <c r="J27" s="37">
        <v>29.5</v>
      </c>
      <c r="K27" s="37">
        <v>30</v>
      </c>
      <c r="L27" s="37">
        <v>31</v>
      </c>
      <c r="M27" s="37">
        <v>32</v>
      </c>
      <c r="N27" s="37">
        <v>32.5</v>
      </c>
      <c r="O27" s="37">
        <v>33.5</v>
      </c>
      <c r="P27" s="37">
        <v>34</v>
      </c>
      <c r="Q27" s="37">
        <v>35</v>
      </c>
      <c r="S27" t="str">
        <f t="shared" si="1"/>
        <v/>
      </c>
      <c r="T27">
        <v>50000</v>
      </c>
      <c r="U27" s="38">
        <v>0.25</v>
      </c>
      <c r="V27" s="38">
        <v>0.26500000000000001</v>
      </c>
      <c r="W27" s="38">
        <v>0.27500000000000002</v>
      </c>
      <c r="X27" s="38">
        <v>0.28499999999999998</v>
      </c>
      <c r="Y27" s="38">
        <v>0.29499999999999998</v>
      </c>
      <c r="Z27" s="38">
        <v>0.3</v>
      </c>
      <c r="AA27" s="38">
        <v>0.31</v>
      </c>
      <c r="AB27" s="38">
        <v>0.32</v>
      </c>
      <c r="AC27" s="38">
        <v>0.32500000000000001</v>
      </c>
      <c r="AD27" s="38">
        <v>0.33500000000000002</v>
      </c>
      <c r="AE27" s="38">
        <v>0.34</v>
      </c>
      <c r="AF27" s="38">
        <v>0.35</v>
      </c>
      <c r="AH27" s="37">
        <f t="shared" si="2"/>
        <v>25</v>
      </c>
      <c r="AI27" s="37">
        <f t="shared" si="2"/>
        <v>26.5</v>
      </c>
      <c r="AJ27" s="37">
        <f t="shared" si="2"/>
        <v>27.500000000000004</v>
      </c>
      <c r="AK27" s="37">
        <f t="shared" si="2"/>
        <v>28.499999999999996</v>
      </c>
      <c r="AL27" s="37">
        <f t="shared" si="2"/>
        <v>29.5</v>
      </c>
      <c r="AM27" s="37">
        <f t="shared" si="2"/>
        <v>30</v>
      </c>
      <c r="AN27" s="37">
        <f t="shared" si="2"/>
        <v>31</v>
      </c>
      <c r="AO27" s="37">
        <f t="shared" si="2"/>
        <v>32</v>
      </c>
      <c r="AP27" s="37">
        <f t="shared" si="2"/>
        <v>32.5</v>
      </c>
      <c r="AQ27" s="37">
        <f t="shared" si="2"/>
        <v>33.5</v>
      </c>
      <c r="AR27" s="37">
        <f t="shared" si="2"/>
        <v>34</v>
      </c>
      <c r="AS27" s="37">
        <f t="shared" si="2"/>
        <v>35</v>
      </c>
    </row>
    <row r="28" spans="4:45" x14ac:dyDescent="0.25">
      <c r="D28">
        <v>25</v>
      </c>
      <c r="E28">
        <v>51000</v>
      </c>
      <c r="F28" s="37">
        <v>25.5</v>
      </c>
      <c r="G28" s="37">
        <v>26.5</v>
      </c>
      <c r="H28" s="37">
        <v>28.000000000000004</v>
      </c>
      <c r="I28" s="37">
        <v>28.499999999999996</v>
      </c>
      <c r="J28" s="37">
        <v>29.5</v>
      </c>
      <c r="K28" s="37">
        <v>30.5</v>
      </c>
      <c r="L28" s="37">
        <v>31.5</v>
      </c>
      <c r="M28" s="37">
        <v>32</v>
      </c>
      <c r="N28" s="37">
        <v>33</v>
      </c>
      <c r="O28" s="37">
        <v>34</v>
      </c>
      <c r="P28" s="37">
        <v>34.5</v>
      </c>
      <c r="Q28" s="37">
        <v>35.5</v>
      </c>
      <c r="S28" t="str">
        <f t="shared" si="1"/>
        <v/>
      </c>
      <c r="T28">
        <v>51000</v>
      </c>
      <c r="U28" s="38">
        <v>0.255</v>
      </c>
      <c r="V28" s="38">
        <v>0.26500000000000001</v>
      </c>
      <c r="W28" s="38">
        <v>0.28000000000000003</v>
      </c>
      <c r="X28" s="38">
        <v>0.28499999999999998</v>
      </c>
      <c r="Y28" s="38">
        <v>0.29499999999999998</v>
      </c>
      <c r="Z28" s="38">
        <v>0.30499999999999999</v>
      </c>
      <c r="AA28" s="38">
        <v>0.315</v>
      </c>
      <c r="AB28" s="38">
        <v>0.32</v>
      </c>
      <c r="AC28" s="38">
        <v>0.33</v>
      </c>
      <c r="AD28" s="38">
        <v>0.34</v>
      </c>
      <c r="AE28" s="38">
        <v>0.34499999999999997</v>
      </c>
      <c r="AF28" s="38">
        <v>0.35499999999999998</v>
      </c>
      <c r="AH28" s="37">
        <f t="shared" si="2"/>
        <v>25.5</v>
      </c>
      <c r="AI28" s="37">
        <f t="shared" si="2"/>
        <v>26.5</v>
      </c>
      <c r="AJ28" s="37">
        <f t="shared" si="2"/>
        <v>28.000000000000004</v>
      </c>
      <c r="AK28" s="37">
        <f t="shared" si="2"/>
        <v>28.499999999999996</v>
      </c>
      <c r="AL28" s="37">
        <f t="shared" si="2"/>
        <v>29.5</v>
      </c>
      <c r="AM28" s="37">
        <f t="shared" si="2"/>
        <v>30.5</v>
      </c>
      <c r="AN28" s="37">
        <f t="shared" si="2"/>
        <v>31.5</v>
      </c>
      <c r="AO28" s="37">
        <f t="shared" si="2"/>
        <v>32</v>
      </c>
      <c r="AP28" s="37">
        <f t="shared" si="2"/>
        <v>33</v>
      </c>
      <c r="AQ28" s="37">
        <f t="shared" si="2"/>
        <v>34</v>
      </c>
      <c r="AR28" s="37">
        <f t="shared" si="2"/>
        <v>34.5</v>
      </c>
      <c r="AS28" s="37">
        <f t="shared" si="2"/>
        <v>35.5</v>
      </c>
    </row>
    <row r="29" spans="4:45" x14ac:dyDescent="0.25">
      <c r="D29">
        <v>26</v>
      </c>
      <c r="E29">
        <v>52000</v>
      </c>
      <c r="F29" s="37">
        <v>25.5</v>
      </c>
      <c r="G29" s="37">
        <v>27</v>
      </c>
      <c r="H29" s="37">
        <v>28.000000000000004</v>
      </c>
      <c r="I29" s="37">
        <v>28.999999999999996</v>
      </c>
      <c r="J29" s="37">
        <v>30</v>
      </c>
      <c r="K29" s="37">
        <v>31</v>
      </c>
      <c r="L29" s="37">
        <v>32</v>
      </c>
      <c r="M29" s="37">
        <v>32.5</v>
      </c>
      <c r="N29" s="37">
        <v>33.5</v>
      </c>
      <c r="O29" s="37">
        <v>34</v>
      </c>
      <c r="P29" s="37">
        <v>35</v>
      </c>
      <c r="Q29" s="37">
        <v>35.5</v>
      </c>
      <c r="S29" t="str">
        <f t="shared" si="1"/>
        <v/>
      </c>
      <c r="T29">
        <v>52000</v>
      </c>
      <c r="U29" s="38">
        <v>0.255</v>
      </c>
      <c r="V29" s="38">
        <v>0.27</v>
      </c>
      <c r="W29" s="38">
        <v>0.28000000000000003</v>
      </c>
      <c r="X29" s="38">
        <v>0.28999999999999998</v>
      </c>
      <c r="Y29" s="38">
        <v>0.3</v>
      </c>
      <c r="Z29" s="38">
        <v>0.31</v>
      </c>
      <c r="AA29" s="38">
        <v>0.32</v>
      </c>
      <c r="AB29" s="38">
        <v>0.32500000000000001</v>
      </c>
      <c r="AC29" s="38">
        <v>0.33500000000000002</v>
      </c>
      <c r="AD29" s="38">
        <v>0.34</v>
      </c>
      <c r="AE29" s="38">
        <v>0.35</v>
      </c>
      <c r="AF29" s="38">
        <v>0.35499999999999998</v>
      </c>
      <c r="AH29" s="37">
        <f t="shared" si="2"/>
        <v>25.5</v>
      </c>
      <c r="AI29" s="37">
        <f t="shared" si="2"/>
        <v>27</v>
      </c>
      <c r="AJ29" s="37">
        <f t="shared" si="2"/>
        <v>28.000000000000004</v>
      </c>
      <c r="AK29" s="37">
        <f t="shared" si="2"/>
        <v>28.999999999999996</v>
      </c>
      <c r="AL29" s="37">
        <f t="shared" si="2"/>
        <v>30</v>
      </c>
      <c r="AM29" s="37">
        <f t="shared" si="2"/>
        <v>31</v>
      </c>
      <c r="AN29" s="37">
        <f t="shared" si="2"/>
        <v>32</v>
      </c>
      <c r="AO29" s="37">
        <f t="shared" si="2"/>
        <v>32.5</v>
      </c>
      <c r="AP29" s="37">
        <f t="shared" si="2"/>
        <v>33.5</v>
      </c>
      <c r="AQ29" s="37">
        <f t="shared" si="2"/>
        <v>34</v>
      </c>
      <c r="AR29" s="37">
        <f t="shared" si="2"/>
        <v>35</v>
      </c>
      <c r="AS29" s="37">
        <f t="shared" si="2"/>
        <v>35.5</v>
      </c>
    </row>
    <row r="30" spans="4:45" x14ac:dyDescent="0.25">
      <c r="D30">
        <v>27</v>
      </c>
      <c r="E30">
        <v>53000</v>
      </c>
      <c r="F30" s="37">
        <v>25.5</v>
      </c>
      <c r="G30" s="37">
        <v>27</v>
      </c>
      <c r="H30" s="37">
        <v>28.499999999999996</v>
      </c>
      <c r="I30" s="37">
        <v>29.5</v>
      </c>
      <c r="J30" s="37">
        <v>30.5</v>
      </c>
      <c r="K30" s="37">
        <v>31.5</v>
      </c>
      <c r="L30" s="37">
        <v>32</v>
      </c>
      <c r="M30" s="37">
        <v>33</v>
      </c>
      <c r="N30" s="37">
        <v>34</v>
      </c>
      <c r="O30" s="37">
        <v>34.5</v>
      </c>
      <c r="P30" s="37">
        <v>35.5</v>
      </c>
      <c r="Q30" s="37">
        <v>36</v>
      </c>
      <c r="S30" t="str">
        <f t="shared" si="1"/>
        <v/>
      </c>
      <c r="T30">
        <v>53000</v>
      </c>
      <c r="U30" s="38">
        <v>0.255</v>
      </c>
      <c r="V30" s="38">
        <v>0.27</v>
      </c>
      <c r="W30" s="38">
        <v>0.28499999999999998</v>
      </c>
      <c r="X30" s="38">
        <v>0.29499999999999998</v>
      </c>
      <c r="Y30" s="38">
        <v>0.30499999999999999</v>
      </c>
      <c r="Z30" s="38">
        <v>0.315</v>
      </c>
      <c r="AA30" s="38">
        <v>0.32</v>
      </c>
      <c r="AB30" s="38">
        <v>0.33</v>
      </c>
      <c r="AC30" s="38">
        <v>0.34</v>
      </c>
      <c r="AD30" s="38">
        <v>0.34499999999999997</v>
      </c>
      <c r="AE30" s="38">
        <v>0.35499999999999998</v>
      </c>
      <c r="AF30" s="38">
        <v>0.36</v>
      </c>
      <c r="AH30" s="37">
        <f t="shared" si="2"/>
        <v>25.5</v>
      </c>
      <c r="AI30" s="37">
        <f t="shared" si="2"/>
        <v>27</v>
      </c>
      <c r="AJ30" s="37">
        <f t="shared" si="2"/>
        <v>28.499999999999996</v>
      </c>
      <c r="AK30" s="37">
        <f t="shared" si="2"/>
        <v>29.5</v>
      </c>
      <c r="AL30" s="37">
        <f t="shared" si="2"/>
        <v>30.5</v>
      </c>
      <c r="AM30" s="37">
        <f t="shared" si="2"/>
        <v>31.5</v>
      </c>
      <c r="AN30" s="37">
        <f t="shared" si="2"/>
        <v>32</v>
      </c>
      <c r="AO30" s="37">
        <f t="shared" si="2"/>
        <v>33</v>
      </c>
      <c r="AP30" s="37">
        <f t="shared" si="2"/>
        <v>34</v>
      </c>
      <c r="AQ30" s="37">
        <f t="shared" si="2"/>
        <v>34.5</v>
      </c>
      <c r="AR30" s="37">
        <f t="shared" si="2"/>
        <v>35.5</v>
      </c>
      <c r="AS30" s="37">
        <f t="shared" si="2"/>
        <v>36</v>
      </c>
    </row>
    <row r="31" spans="4:45" x14ac:dyDescent="0.25">
      <c r="D31">
        <v>28</v>
      </c>
      <c r="E31">
        <v>54000</v>
      </c>
      <c r="F31" s="37">
        <v>25.5</v>
      </c>
      <c r="G31" s="37">
        <v>27.500000000000004</v>
      </c>
      <c r="H31" s="37">
        <v>28.499999999999996</v>
      </c>
      <c r="I31" s="37">
        <v>30</v>
      </c>
      <c r="J31" s="37">
        <v>31</v>
      </c>
      <c r="K31" s="37">
        <v>32</v>
      </c>
      <c r="L31" s="37">
        <v>32.5</v>
      </c>
      <c r="M31" s="37">
        <v>33.5</v>
      </c>
      <c r="N31" s="37">
        <v>34</v>
      </c>
      <c r="O31" s="37">
        <v>35</v>
      </c>
      <c r="P31" s="37">
        <v>35.5</v>
      </c>
      <c r="Q31" s="37">
        <v>36.5</v>
      </c>
      <c r="S31" t="str">
        <f t="shared" si="1"/>
        <v/>
      </c>
      <c r="T31">
        <v>54000</v>
      </c>
      <c r="U31" s="38">
        <v>0.255</v>
      </c>
      <c r="V31" s="38">
        <v>0.27500000000000002</v>
      </c>
      <c r="W31" s="38">
        <v>0.28499999999999998</v>
      </c>
      <c r="X31" s="38">
        <v>0.3</v>
      </c>
      <c r="Y31" s="38">
        <v>0.31</v>
      </c>
      <c r="Z31" s="38">
        <v>0.32</v>
      </c>
      <c r="AA31" s="38">
        <v>0.32500000000000001</v>
      </c>
      <c r="AB31" s="38">
        <v>0.33500000000000002</v>
      </c>
      <c r="AC31" s="38">
        <v>0.34</v>
      </c>
      <c r="AD31" s="38">
        <v>0.35</v>
      </c>
      <c r="AE31" s="38">
        <v>0.35499999999999998</v>
      </c>
      <c r="AF31" s="38">
        <v>0.36499999999999999</v>
      </c>
      <c r="AH31" s="37">
        <f t="shared" si="2"/>
        <v>25.5</v>
      </c>
      <c r="AI31" s="37">
        <f t="shared" si="2"/>
        <v>27.500000000000004</v>
      </c>
      <c r="AJ31" s="37">
        <f t="shared" si="2"/>
        <v>28.499999999999996</v>
      </c>
      <c r="AK31" s="37">
        <f t="shared" si="2"/>
        <v>30</v>
      </c>
      <c r="AL31" s="37">
        <f t="shared" si="2"/>
        <v>31</v>
      </c>
      <c r="AM31" s="37">
        <f t="shared" si="2"/>
        <v>32</v>
      </c>
      <c r="AN31" s="37">
        <f t="shared" si="2"/>
        <v>32.5</v>
      </c>
      <c r="AO31" s="37">
        <f t="shared" si="2"/>
        <v>33.5</v>
      </c>
      <c r="AP31" s="37">
        <f t="shared" si="2"/>
        <v>34</v>
      </c>
      <c r="AQ31" s="37">
        <f t="shared" si="2"/>
        <v>35</v>
      </c>
      <c r="AR31" s="37">
        <f t="shared" si="2"/>
        <v>35.5</v>
      </c>
      <c r="AS31" s="37">
        <f t="shared" si="2"/>
        <v>36.5</v>
      </c>
    </row>
    <row r="32" spans="4:45" x14ac:dyDescent="0.25">
      <c r="D32">
        <v>29</v>
      </c>
      <c r="E32">
        <v>55000</v>
      </c>
      <c r="F32" s="37">
        <v>25.5</v>
      </c>
      <c r="G32" s="37">
        <v>27.500000000000004</v>
      </c>
      <c r="H32" s="37">
        <v>28.999999999999996</v>
      </c>
      <c r="I32" s="37">
        <v>30</v>
      </c>
      <c r="J32" s="37">
        <v>31.5</v>
      </c>
      <c r="K32" s="37">
        <v>32</v>
      </c>
      <c r="L32" s="37">
        <v>33</v>
      </c>
      <c r="M32" s="37">
        <v>34</v>
      </c>
      <c r="N32" s="37">
        <v>34.5</v>
      </c>
      <c r="O32" s="37">
        <v>35.5</v>
      </c>
      <c r="P32" s="37">
        <v>36</v>
      </c>
      <c r="Q32" s="37">
        <v>37</v>
      </c>
      <c r="S32" t="str">
        <f t="shared" si="1"/>
        <v/>
      </c>
      <c r="T32">
        <v>55000</v>
      </c>
      <c r="U32" s="38">
        <v>0.255</v>
      </c>
      <c r="V32" s="38">
        <v>0.27500000000000002</v>
      </c>
      <c r="W32" s="38">
        <v>0.28999999999999998</v>
      </c>
      <c r="X32" s="38">
        <v>0.3</v>
      </c>
      <c r="Y32" s="38">
        <v>0.315</v>
      </c>
      <c r="Z32" s="38">
        <v>0.32</v>
      </c>
      <c r="AA32" s="38">
        <v>0.33</v>
      </c>
      <c r="AB32" s="38">
        <v>0.34</v>
      </c>
      <c r="AC32" s="38">
        <v>0.34499999999999997</v>
      </c>
      <c r="AD32" s="38">
        <v>0.35499999999999998</v>
      </c>
      <c r="AE32" s="38">
        <v>0.36</v>
      </c>
      <c r="AF32" s="38">
        <v>0.37</v>
      </c>
      <c r="AH32" s="37">
        <f t="shared" si="2"/>
        <v>25.5</v>
      </c>
      <c r="AI32" s="37">
        <f t="shared" si="2"/>
        <v>27.500000000000004</v>
      </c>
      <c r="AJ32" s="37">
        <f t="shared" si="2"/>
        <v>28.999999999999996</v>
      </c>
      <c r="AK32" s="37">
        <f t="shared" si="2"/>
        <v>30</v>
      </c>
      <c r="AL32" s="37">
        <f t="shared" si="2"/>
        <v>31.5</v>
      </c>
      <c r="AM32" s="37">
        <f t="shared" si="2"/>
        <v>32</v>
      </c>
      <c r="AN32" s="37">
        <f t="shared" si="2"/>
        <v>33</v>
      </c>
      <c r="AO32" s="37">
        <f t="shared" si="2"/>
        <v>34</v>
      </c>
      <c r="AP32" s="37">
        <f t="shared" si="2"/>
        <v>34.5</v>
      </c>
      <c r="AQ32" s="37">
        <f t="shared" si="2"/>
        <v>35.5</v>
      </c>
      <c r="AR32" s="37">
        <f t="shared" si="2"/>
        <v>36</v>
      </c>
      <c r="AS32" s="37">
        <f t="shared" si="2"/>
        <v>37</v>
      </c>
    </row>
    <row r="33" spans="4:45" x14ac:dyDescent="0.25">
      <c r="D33">
        <v>30</v>
      </c>
      <c r="E33">
        <v>56000</v>
      </c>
      <c r="F33" s="37">
        <v>25.5</v>
      </c>
      <c r="G33" s="37">
        <v>27.500000000000004</v>
      </c>
      <c r="H33" s="37">
        <v>28.999999999999996</v>
      </c>
      <c r="I33" s="37">
        <v>30.5</v>
      </c>
      <c r="J33" s="37">
        <v>31.5</v>
      </c>
      <c r="K33" s="37">
        <v>32.5</v>
      </c>
      <c r="L33" s="37">
        <v>33.5</v>
      </c>
      <c r="M33" s="37">
        <v>34.5</v>
      </c>
      <c r="N33" s="37">
        <v>35</v>
      </c>
      <c r="O33" s="37">
        <v>36</v>
      </c>
      <c r="P33" s="37">
        <v>36.5</v>
      </c>
      <c r="Q33" s="37">
        <v>37.5</v>
      </c>
      <c r="S33" t="str">
        <f t="shared" si="1"/>
        <v/>
      </c>
      <c r="T33">
        <v>56000</v>
      </c>
      <c r="U33" s="38">
        <v>0.255</v>
      </c>
      <c r="V33" s="38">
        <v>0.27500000000000002</v>
      </c>
      <c r="W33" s="38">
        <v>0.28999999999999998</v>
      </c>
      <c r="X33" s="38">
        <v>0.30499999999999999</v>
      </c>
      <c r="Y33" s="38">
        <v>0.315</v>
      </c>
      <c r="Z33" s="38">
        <v>0.32500000000000001</v>
      </c>
      <c r="AA33" s="38">
        <v>0.33500000000000002</v>
      </c>
      <c r="AB33" s="38">
        <v>0.34499999999999997</v>
      </c>
      <c r="AC33" s="38">
        <v>0.35</v>
      </c>
      <c r="AD33" s="38">
        <v>0.36</v>
      </c>
      <c r="AE33" s="38">
        <v>0.36499999999999999</v>
      </c>
      <c r="AF33" s="38">
        <v>0.375</v>
      </c>
      <c r="AH33" s="37">
        <f t="shared" si="2"/>
        <v>25.5</v>
      </c>
      <c r="AI33" s="37">
        <f t="shared" si="2"/>
        <v>27.500000000000004</v>
      </c>
      <c r="AJ33" s="37">
        <f t="shared" si="2"/>
        <v>28.999999999999996</v>
      </c>
      <c r="AK33" s="37">
        <f t="shared" si="2"/>
        <v>30.5</v>
      </c>
      <c r="AL33" s="37">
        <f t="shared" si="2"/>
        <v>31.5</v>
      </c>
      <c r="AM33" s="37">
        <f t="shared" si="2"/>
        <v>32.5</v>
      </c>
      <c r="AN33" s="37">
        <f t="shared" si="2"/>
        <v>33.5</v>
      </c>
      <c r="AO33" s="37">
        <f t="shared" si="2"/>
        <v>34.5</v>
      </c>
      <c r="AP33" s="37">
        <f t="shared" si="2"/>
        <v>35</v>
      </c>
      <c r="AQ33" s="37">
        <f t="shared" si="2"/>
        <v>36</v>
      </c>
      <c r="AR33" s="37">
        <f t="shared" si="2"/>
        <v>36.5</v>
      </c>
      <c r="AS33" s="37">
        <f t="shared" si="2"/>
        <v>37.5</v>
      </c>
    </row>
    <row r="34" spans="4:45" x14ac:dyDescent="0.25">
      <c r="D34">
        <v>31</v>
      </c>
      <c r="E34">
        <v>57000</v>
      </c>
      <c r="F34" s="37">
        <v>26</v>
      </c>
      <c r="G34" s="37">
        <v>27.500000000000004</v>
      </c>
      <c r="H34" s="37">
        <v>28.999999999999996</v>
      </c>
      <c r="I34" s="37">
        <v>30.5</v>
      </c>
      <c r="J34" s="37">
        <v>32</v>
      </c>
      <c r="K34" s="37">
        <v>33</v>
      </c>
      <c r="L34" s="37">
        <v>34</v>
      </c>
      <c r="M34" s="37">
        <v>34.5</v>
      </c>
      <c r="N34" s="37">
        <v>35.5</v>
      </c>
      <c r="O34" s="37">
        <v>36</v>
      </c>
      <c r="P34" s="37">
        <v>37</v>
      </c>
      <c r="Q34" s="37">
        <v>37.5</v>
      </c>
      <c r="S34" t="str">
        <f t="shared" si="1"/>
        <v/>
      </c>
      <c r="T34">
        <v>57000</v>
      </c>
      <c r="U34" s="38">
        <v>0.26</v>
      </c>
      <c r="V34" s="38">
        <v>0.27500000000000002</v>
      </c>
      <c r="W34" s="38">
        <v>0.28999999999999998</v>
      </c>
      <c r="X34" s="38">
        <v>0.30499999999999999</v>
      </c>
      <c r="Y34" s="38">
        <v>0.32</v>
      </c>
      <c r="Z34" s="38">
        <v>0.33</v>
      </c>
      <c r="AA34" s="38">
        <v>0.34</v>
      </c>
      <c r="AB34" s="38">
        <v>0.34499999999999997</v>
      </c>
      <c r="AC34" s="38">
        <v>0.35499999999999998</v>
      </c>
      <c r="AD34" s="38">
        <v>0.36</v>
      </c>
      <c r="AE34" s="38">
        <v>0.37</v>
      </c>
      <c r="AF34" s="38">
        <v>0.375</v>
      </c>
      <c r="AH34" s="37">
        <f t="shared" si="2"/>
        <v>26</v>
      </c>
      <c r="AI34" s="37">
        <f t="shared" si="2"/>
        <v>27.500000000000004</v>
      </c>
      <c r="AJ34" s="37">
        <f t="shared" si="2"/>
        <v>28.999999999999996</v>
      </c>
      <c r="AK34" s="37">
        <f t="shared" si="2"/>
        <v>30.5</v>
      </c>
      <c r="AL34" s="37">
        <f t="shared" si="2"/>
        <v>32</v>
      </c>
      <c r="AM34" s="37">
        <f t="shared" si="2"/>
        <v>33</v>
      </c>
      <c r="AN34" s="37">
        <f t="shared" si="2"/>
        <v>34</v>
      </c>
      <c r="AO34" s="37">
        <f t="shared" si="2"/>
        <v>34.5</v>
      </c>
      <c r="AP34" s="37">
        <f t="shared" si="2"/>
        <v>35.5</v>
      </c>
      <c r="AQ34" s="37">
        <f t="shared" si="2"/>
        <v>36</v>
      </c>
      <c r="AR34" s="37">
        <f t="shared" si="2"/>
        <v>37</v>
      </c>
      <c r="AS34" s="37">
        <f t="shared" si="2"/>
        <v>37.5</v>
      </c>
    </row>
    <row r="35" spans="4:45" x14ac:dyDescent="0.25">
      <c r="D35">
        <v>32</v>
      </c>
      <c r="E35">
        <v>58000</v>
      </c>
      <c r="F35" s="37">
        <v>26</v>
      </c>
      <c r="G35" s="37">
        <v>27.500000000000004</v>
      </c>
      <c r="H35" s="37">
        <v>29.5</v>
      </c>
      <c r="I35" s="37">
        <v>31</v>
      </c>
      <c r="J35" s="37">
        <v>32.5</v>
      </c>
      <c r="K35" s="37">
        <v>33.5</v>
      </c>
      <c r="L35" s="37">
        <v>34.5</v>
      </c>
      <c r="M35" s="37">
        <v>35</v>
      </c>
      <c r="N35" s="37">
        <v>36</v>
      </c>
      <c r="O35" s="37">
        <v>36.5</v>
      </c>
      <c r="P35" s="37">
        <v>37.5</v>
      </c>
      <c r="Q35" s="37">
        <v>38</v>
      </c>
      <c r="S35" t="str">
        <f t="shared" si="1"/>
        <v/>
      </c>
      <c r="T35">
        <v>58000</v>
      </c>
      <c r="U35" s="38">
        <v>0.26</v>
      </c>
      <c r="V35" s="38">
        <v>0.27500000000000002</v>
      </c>
      <c r="W35" s="38">
        <v>0.29499999999999998</v>
      </c>
      <c r="X35" s="38">
        <v>0.31</v>
      </c>
      <c r="Y35" s="38">
        <v>0.32500000000000001</v>
      </c>
      <c r="Z35" s="38">
        <v>0.33500000000000002</v>
      </c>
      <c r="AA35" s="38">
        <v>0.34499999999999997</v>
      </c>
      <c r="AB35" s="38">
        <v>0.35</v>
      </c>
      <c r="AC35" s="38">
        <v>0.36</v>
      </c>
      <c r="AD35" s="38">
        <v>0.36499999999999999</v>
      </c>
      <c r="AE35" s="38">
        <v>0.375</v>
      </c>
      <c r="AF35" s="38">
        <v>0.38</v>
      </c>
      <c r="AH35" s="37">
        <f t="shared" si="2"/>
        <v>26</v>
      </c>
      <c r="AI35" s="37">
        <f t="shared" si="2"/>
        <v>27.500000000000004</v>
      </c>
      <c r="AJ35" s="37">
        <f t="shared" si="2"/>
        <v>29.5</v>
      </c>
      <c r="AK35" s="37">
        <f t="shared" si="2"/>
        <v>31</v>
      </c>
      <c r="AL35" s="37">
        <f t="shared" si="2"/>
        <v>32.5</v>
      </c>
      <c r="AM35" s="37">
        <f t="shared" si="2"/>
        <v>33.5</v>
      </c>
      <c r="AN35" s="37">
        <f t="shared" si="2"/>
        <v>34.5</v>
      </c>
      <c r="AO35" s="37">
        <f t="shared" si="2"/>
        <v>35</v>
      </c>
      <c r="AP35" s="37">
        <f t="shared" si="2"/>
        <v>36</v>
      </c>
      <c r="AQ35" s="37">
        <f t="shared" si="2"/>
        <v>36.5</v>
      </c>
      <c r="AR35" s="37">
        <f t="shared" si="2"/>
        <v>37.5</v>
      </c>
      <c r="AS35" s="37">
        <f t="shared" si="2"/>
        <v>38</v>
      </c>
    </row>
    <row r="36" spans="4:45" x14ac:dyDescent="0.25">
      <c r="D36">
        <v>33</v>
      </c>
      <c r="E36">
        <v>59000</v>
      </c>
      <c r="F36" s="37">
        <v>26</v>
      </c>
      <c r="G36" s="37">
        <v>27.500000000000004</v>
      </c>
      <c r="H36" s="37">
        <v>29.5</v>
      </c>
      <c r="I36" s="37">
        <v>31</v>
      </c>
      <c r="J36" s="37">
        <v>32.5</v>
      </c>
      <c r="K36" s="37">
        <v>34</v>
      </c>
      <c r="L36" s="37">
        <v>35</v>
      </c>
      <c r="M36" s="37">
        <v>35.5</v>
      </c>
      <c r="N36" s="37">
        <v>36.5</v>
      </c>
      <c r="O36" s="37">
        <v>37</v>
      </c>
      <c r="P36" s="37">
        <v>37.5</v>
      </c>
      <c r="Q36" s="37">
        <v>38.5</v>
      </c>
      <c r="S36" t="str">
        <f t="shared" si="1"/>
        <v/>
      </c>
      <c r="T36">
        <v>59000</v>
      </c>
      <c r="U36" s="38">
        <v>0.26</v>
      </c>
      <c r="V36" s="38">
        <v>0.27500000000000002</v>
      </c>
      <c r="W36" s="38">
        <v>0.29499999999999998</v>
      </c>
      <c r="X36" s="38">
        <v>0.31</v>
      </c>
      <c r="Y36" s="38">
        <v>0.32500000000000001</v>
      </c>
      <c r="Z36" s="38">
        <v>0.34</v>
      </c>
      <c r="AA36" s="38">
        <v>0.35</v>
      </c>
      <c r="AB36" s="38">
        <v>0.35499999999999998</v>
      </c>
      <c r="AC36" s="38">
        <v>0.36499999999999999</v>
      </c>
      <c r="AD36" s="38">
        <v>0.37</v>
      </c>
      <c r="AE36" s="38">
        <v>0.375</v>
      </c>
      <c r="AF36" s="38">
        <v>0.38500000000000001</v>
      </c>
      <c r="AH36" s="37">
        <f t="shared" si="2"/>
        <v>26</v>
      </c>
      <c r="AI36" s="37">
        <f t="shared" si="2"/>
        <v>27.500000000000004</v>
      </c>
      <c r="AJ36" s="37">
        <f t="shared" si="2"/>
        <v>29.5</v>
      </c>
      <c r="AK36" s="37">
        <f t="shared" si="2"/>
        <v>31</v>
      </c>
      <c r="AL36" s="37">
        <f t="shared" si="2"/>
        <v>32.5</v>
      </c>
      <c r="AM36" s="37">
        <f t="shared" si="2"/>
        <v>34</v>
      </c>
      <c r="AN36" s="37">
        <f t="shared" si="2"/>
        <v>35</v>
      </c>
      <c r="AO36" s="37">
        <f t="shared" si="2"/>
        <v>35.5</v>
      </c>
      <c r="AP36" s="37">
        <f t="shared" si="2"/>
        <v>36.5</v>
      </c>
      <c r="AQ36" s="37">
        <f t="shared" si="2"/>
        <v>37</v>
      </c>
      <c r="AR36" s="37">
        <f t="shared" si="2"/>
        <v>37.5</v>
      </c>
      <c r="AS36" s="37">
        <f t="shared" si="2"/>
        <v>38.5</v>
      </c>
    </row>
    <row r="37" spans="4:45" x14ac:dyDescent="0.25">
      <c r="D37">
        <v>34</v>
      </c>
      <c r="E37">
        <v>60000</v>
      </c>
      <c r="F37" s="37">
        <v>26</v>
      </c>
      <c r="G37" s="37">
        <v>27.500000000000004</v>
      </c>
      <c r="H37" s="37">
        <v>29.5</v>
      </c>
      <c r="I37" s="37">
        <v>31</v>
      </c>
      <c r="J37" s="37">
        <v>32.5</v>
      </c>
      <c r="K37" s="37">
        <v>34</v>
      </c>
      <c r="L37" s="37">
        <v>35</v>
      </c>
      <c r="M37" s="37">
        <v>36</v>
      </c>
      <c r="N37" s="37">
        <v>37</v>
      </c>
      <c r="O37" s="37">
        <v>37.5</v>
      </c>
      <c r="P37" s="37">
        <v>38</v>
      </c>
      <c r="Q37" s="37">
        <v>39</v>
      </c>
      <c r="S37" t="str">
        <f t="shared" si="1"/>
        <v/>
      </c>
      <c r="T37">
        <v>60000</v>
      </c>
      <c r="U37" s="38">
        <v>0.26</v>
      </c>
      <c r="V37" s="38">
        <v>0.27500000000000002</v>
      </c>
      <c r="W37" s="38">
        <v>0.29499999999999998</v>
      </c>
      <c r="X37" s="38">
        <v>0.31</v>
      </c>
      <c r="Y37" s="38">
        <v>0.32500000000000001</v>
      </c>
      <c r="Z37" s="38">
        <v>0.34</v>
      </c>
      <c r="AA37" s="38">
        <v>0.35</v>
      </c>
      <c r="AB37" s="38">
        <v>0.36</v>
      </c>
      <c r="AC37" s="38">
        <v>0.37</v>
      </c>
      <c r="AD37" s="38">
        <v>0.375</v>
      </c>
      <c r="AE37" s="38">
        <v>0.38</v>
      </c>
      <c r="AF37" s="38">
        <v>0.39</v>
      </c>
      <c r="AH37" s="37">
        <f t="shared" si="2"/>
        <v>26</v>
      </c>
      <c r="AI37" s="37">
        <f t="shared" si="2"/>
        <v>27.500000000000004</v>
      </c>
      <c r="AJ37" s="37">
        <f t="shared" si="2"/>
        <v>29.5</v>
      </c>
      <c r="AK37" s="37">
        <f t="shared" si="2"/>
        <v>31</v>
      </c>
      <c r="AL37" s="37">
        <f t="shared" si="2"/>
        <v>32.5</v>
      </c>
      <c r="AM37" s="37">
        <f t="shared" si="2"/>
        <v>34</v>
      </c>
      <c r="AN37" s="37">
        <f t="shared" si="2"/>
        <v>35</v>
      </c>
      <c r="AO37" s="37">
        <f t="shared" si="2"/>
        <v>36</v>
      </c>
      <c r="AP37" s="37">
        <f t="shared" si="2"/>
        <v>37</v>
      </c>
      <c r="AQ37" s="37">
        <f t="shared" si="2"/>
        <v>37.5</v>
      </c>
      <c r="AR37" s="37">
        <f t="shared" si="2"/>
        <v>38</v>
      </c>
      <c r="AS37" s="37">
        <f t="shared" si="2"/>
        <v>39</v>
      </c>
    </row>
    <row r="38" spans="4:45" x14ac:dyDescent="0.25">
      <c r="D38">
        <v>35</v>
      </c>
      <c r="E38">
        <v>61000</v>
      </c>
      <c r="F38" s="37">
        <v>26</v>
      </c>
      <c r="G38" s="37">
        <v>27.500000000000004</v>
      </c>
      <c r="H38" s="37">
        <v>29.5</v>
      </c>
      <c r="I38" s="37">
        <v>31</v>
      </c>
      <c r="J38" s="37">
        <v>33</v>
      </c>
      <c r="K38" s="37">
        <v>34.5</v>
      </c>
      <c r="L38" s="37">
        <v>35.5</v>
      </c>
      <c r="M38" s="37">
        <v>36.5</v>
      </c>
      <c r="N38" s="37">
        <v>37</v>
      </c>
      <c r="O38" s="37">
        <v>38</v>
      </c>
      <c r="P38" s="37">
        <v>38.5</v>
      </c>
      <c r="Q38" s="37">
        <v>39</v>
      </c>
      <c r="S38" t="str">
        <f t="shared" si="1"/>
        <v/>
      </c>
      <c r="T38">
        <v>61000</v>
      </c>
      <c r="U38" s="38">
        <v>0.26</v>
      </c>
      <c r="V38" s="38">
        <v>0.27500000000000002</v>
      </c>
      <c r="W38" s="38">
        <v>0.29499999999999998</v>
      </c>
      <c r="X38" s="38">
        <v>0.31</v>
      </c>
      <c r="Y38" s="38">
        <v>0.33</v>
      </c>
      <c r="Z38" s="38">
        <v>0.34499999999999997</v>
      </c>
      <c r="AA38" s="38">
        <v>0.35499999999999998</v>
      </c>
      <c r="AB38" s="38">
        <v>0.36499999999999999</v>
      </c>
      <c r="AC38" s="38">
        <v>0.37</v>
      </c>
      <c r="AD38" s="38">
        <v>0.38</v>
      </c>
      <c r="AE38" s="38">
        <v>0.38500000000000001</v>
      </c>
      <c r="AF38" s="38">
        <v>0.39</v>
      </c>
      <c r="AH38" s="37">
        <f t="shared" si="2"/>
        <v>26</v>
      </c>
      <c r="AI38" s="37">
        <f t="shared" si="2"/>
        <v>27.500000000000004</v>
      </c>
      <c r="AJ38" s="37">
        <f t="shared" si="2"/>
        <v>29.5</v>
      </c>
      <c r="AK38" s="37">
        <f t="shared" si="2"/>
        <v>31</v>
      </c>
      <c r="AL38" s="37">
        <f t="shared" si="2"/>
        <v>33</v>
      </c>
      <c r="AM38" s="37">
        <f t="shared" si="2"/>
        <v>34.5</v>
      </c>
      <c r="AN38" s="37">
        <f t="shared" si="2"/>
        <v>35.5</v>
      </c>
      <c r="AO38" s="37">
        <f t="shared" si="2"/>
        <v>36.5</v>
      </c>
      <c r="AP38" s="37">
        <f t="shared" si="2"/>
        <v>37</v>
      </c>
      <c r="AQ38" s="37">
        <f t="shared" si="2"/>
        <v>38</v>
      </c>
      <c r="AR38" s="37">
        <f t="shared" si="2"/>
        <v>38.5</v>
      </c>
      <c r="AS38" s="37">
        <f t="shared" si="2"/>
        <v>39</v>
      </c>
    </row>
    <row r="39" spans="4:45" x14ac:dyDescent="0.25">
      <c r="D39">
        <v>36</v>
      </c>
      <c r="E39">
        <v>62000</v>
      </c>
      <c r="F39" s="37">
        <v>26</v>
      </c>
      <c r="G39" s="37">
        <v>27.500000000000004</v>
      </c>
      <c r="H39" s="37">
        <v>29.5</v>
      </c>
      <c r="I39" s="37">
        <v>31</v>
      </c>
      <c r="J39" s="37">
        <v>33</v>
      </c>
      <c r="K39" s="37">
        <v>34.5</v>
      </c>
      <c r="L39" s="37">
        <v>35.5</v>
      </c>
      <c r="M39" s="37">
        <v>36.5</v>
      </c>
      <c r="N39" s="37">
        <v>37.5</v>
      </c>
      <c r="O39" s="37">
        <v>38</v>
      </c>
      <c r="P39" s="37">
        <v>39</v>
      </c>
      <c r="Q39" s="37">
        <v>39.5</v>
      </c>
      <c r="S39" t="str">
        <f t="shared" si="1"/>
        <v/>
      </c>
      <c r="T39">
        <v>62000</v>
      </c>
      <c r="U39" s="38">
        <v>0.26</v>
      </c>
      <c r="V39" s="38">
        <v>0.27500000000000002</v>
      </c>
      <c r="W39" s="38">
        <v>0.29499999999999998</v>
      </c>
      <c r="X39" s="38">
        <v>0.31</v>
      </c>
      <c r="Y39" s="38">
        <v>0.33</v>
      </c>
      <c r="Z39" s="38">
        <v>0.34499999999999997</v>
      </c>
      <c r="AA39" s="38">
        <v>0.35499999999999998</v>
      </c>
      <c r="AB39" s="38">
        <v>0.36499999999999999</v>
      </c>
      <c r="AC39" s="38">
        <v>0.375</v>
      </c>
      <c r="AD39" s="38">
        <v>0.38</v>
      </c>
      <c r="AE39" s="38">
        <v>0.39</v>
      </c>
      <c r="AF39" s="38">
        <v>0.39500000000000002</v>
      </c>
      <c r="AH39" s="37">
        <f t="shared" si="2"/>
        <v>26</v>
      </c>
      <c r="AI39" s="37">
        <f t="shared" si="2"/>
        <v>27.500000000000004</v>
      </c>
      <c r="AJ39" s="37">
        <f t="shared" si="2"/>
        <v>29.5</v>
      </c>
      <c r="AK39" s="37">
        <f t="shared" si="2"/>
        <v>31</v>
      </c>
      <c r="AL39" s="37">
        <f t="shared" si="2"/>
        <v>33</v>
      </c>
      <c r="AM39" s="37">
        <f t="shared" si="2"/>
        <v>34.5</v>
      </c>
      <c r="AN39" s="37">
        <f t="shared" si="2"/>
        <v>35.5</v>
      </c>
      <c r="AO39" s="37">
        <f t="shared" si="2"/>
        <v>36.5</v>
      </c>
      <c r="AP39" s="37">
        <f t="shared" si="2"/>
        <v>37.5</v>
      </c>
      <c r="AQ39" s="37">
        <f t="shared" si="2"/>
        <v>38</v>
      </c>
      <c r="AR39" s="37">
        <f t="shared" si="2"/>
        <v>39</v>
      </c>
      <c r="AS39" s="37">
        <f t="shared" si="2"/>
        <v>39.5</v>
      </c>
    </row>
    <row r="40" spans="4:45" x14ac:dyDescent="0.25">
      <c r="D40">
        <v>37</v>
      </c>
      <c r="E40">
        <v>63000</v>
      </c>
      <c r="F40" s="37">
        <v>26</v>
      </c>
      <c r="G40" s="37">
        <v>27.500000000000004</v>
      </c>
      <c r="H40" s="37">
        <v>29.5</v>
      </c>
      <c r="I40" s="37">
        <v>31</v>
      </c>
      <c r="J40" s="37">
        <v>33</v>
      </c>
      <c r="K40" s="37">
        <v>34.5</v>
      </c>
      <c r="L40" s="37">
        <v>36</v>
      </c>
      <c r="M40" s="37">
        <v>37</v>
      </c>
      <c r="N40" s="37">
        <v>38</v>
      </c>
      <c r="O40" s="37">
        <v>38.5</v>
      </c>
      <c r="P40" s="37">
        <v>39.5</v>
      </c>
      <c r="Q40" s="37">
        <v>40</v>
      </c>
      <c r="S40" t="str">
        <f t="shared" si="1"/>
        <v/>
      </c>
      <c r="T40">
        <v>63000</v>
      </c>
      <c r="U40" s="38">
        <v>0.26</v>
      </c>
      <c r="V40" s="38">
        <v>0.27500000000000002</v>
      </c>
      <c r="W40" s="38">
        <v>0.29499999999999998</v>
      </c>
      <c r="X40" s="38">
        <v>0.31</v>
      </c>
      <c r="Y40" s="38">
        <v>0.33</v>
      </c>
      <c r="Z40" s="38">
        <v>0.34499999999999997</v>
      </c>
      <c r="AA40" s="38">
        <v>0.36</v>
      </c>
      <c r="AB40" s="38">
        <v>0.37</v>
      </c>
      <c r="AC40" s="38">
        <v>0.38</v>
      </c>
      <c r="AD40" s="38">
        <v>0.38500000000000001</v>
      </c>
      <c r="AE40" s="38">
        <v>0.39500000000000002</v>
      </c>
      <c r="AF40" s="38">
        <v>0.4</v>
      </c>
      <c r="AH40" s="37">
        <f t="shared" si="2"/>
        <v>26</v>
      </c>
      <c r="AI40" s="37">
        <f t="shared" si="2"/>
        <v>27.500000000000004</v>
      </c>
      <c r="AJ40" s="37">
        <f t="shared" si="2"/>
        <v>29.5</v>
      </c>
      <c r="AK40" s="37">
        <f t="shared" si="2"/>
        <v>31</v>
      </c>
      <c r="AL40" s="37">
        <f t="shared" si="2"/>
        <v>33</v>
      </c>
      <c r="AM40" s="37">
        <f t="shared" si="2"/>
        <v>34.5</v>
      </c>
      <c r="AN40" s="37">
        <f t="shared" si="2"/>
        <v>36</v>
      </c>
      <c r="AO40" s="37">
        <f t="shared" si="2"/>
        <v>37</v>
      </c>
      <c r="AP40" s="37">
        <f t="shared" si="2"/>
        <v>38</v>
      </c>
      <c r="AQ40" s="37">
        <f t="shared" si="2"/>
        <v>38.5</v>
      </c>
      <c r="AR40" s="37">
        <f t="shared" si="2"/>
        <v>39.5</v>
      </c>
      <c r="AS40" s="37">
        <f t="shared" si="2"/>
        <v>40</v>
      </c>
    </row>
    <row r="41" spans="4:45" x14ac:dyDescent="0.25">
      <c r="D41">
        <v>38</v>
      </c>
      <c r="E41">
        <v>64000</v>
      </c>
      <c r="F41" s="37">
        <v>26</v>
      </c>
      <c r="G41" s="37">
        <v>27.500000000000004</v>
      </c>
      <c r="H41" s="37">
        <v>29.5</v>
      </c>
      <c r="I41" s="37">
        <v>31</v>
      </c>
      <c r="J41" s="37">
        <v>33</v>
      </c>
      <c r="K41" s="37">
        <v>34.5</v>
      </c>
      <c r="L41" s="37">
        <v>36</v>
      </c>
      <c r="M41" s="37">
        <v>37</v>
      </c>
      <c r="N41" s="37">
        <v>38</v>
      </c>
      <c r="O41" s="37">
        <v>39</v>
      </c>
      <c r="P41" s="37">
        <v>39.5</v>
      </c>
      <c r="Q41" s="37">
        <v>40.5</v>
      </c>
      <c r="S41" t="str">
        <f t="shared" si="1"/>
        <v/>
      </c>
      <c r="T41">
        <v>64000</v>
      </c>
      <c r="U41" s="38">
        <v>0.26</v>
      </c>
      <c r="V41" s="38">
        <v>0.27500000000000002</v>
      </c>
      <c r="W41" s="38">
        <v>0.29499999999999998</v>
      </c>
      <c r="X41" s="38">
        <v>0.31</v>
      </c>
      <c r="Y41" s="38">
        <v>0.33</v>
      </c>
      <c r="Z41" s="38">
        <v>0.34499999999999997</v>
      </c>
      <c r="AA41" s="38">
        <v>0.36</v>
      </c>
      <c r="AB41" s="38">
        <v>0.37</v>
      </c>
      <c r="AC41" s="38">
        <v>0.38</v>
      </c>
      <c r="AD41" s="38">
        <v>0.39</v>
      </c>
      <c r="AE41" s="38">
        <v>0.39500000000000002</v>
      </c>
      <c r="AF41" s="38">
        <v>0.40500000000000003</v>
      </c>
      <c r="AH41" s="37">
        <f t="shared" si="2"/>
        <v>26</v>
      </c>
      <c r="AI41" s="37">
        <f t="shared" si="2"/>
        <v>27.500000000000004</v>
      </c>
      <c r="AJ41" s="37">
        <f t="shared" si="2"/>
        <v>29.5</v>
      </c>
      <c r="AK41" s="37">
        <f t="shared" si="2"/>
        <v>31</v>
      </c>
      <c r="AL41" s="37">
        <f t="shared" si="2"/>
        <v>33</v>
      </c>
      <c r="AM41" s="37">
        <f t="shared" si="2"/>
        <v>34.5</v>
      </c>
      <c r="AN41" s="37">
        <f t="shared" si="2"/>
        <v>36</v>
      </c>
      <c r="AO41" s="37">
        <f t="shared" si="2"/>
        <v>37</v>
      </c>
      <c r="AP41" s="37">
        <f t="shared" si="2"/>
        <v>38</v>
      </c>
      <c r="AQ41" s="37">
        <f t="shared" si="2"/>
        <v>39</v>
      </c>
      <c r="AR41" s="37">
        <f t="shared" si="2"/>
        <v>39.5</v>
      </c>
      <c r="AS41" s="37">
        <f t="shared" si="2"/>
        <v>40.5</v>
      </c>
    </row>
    <row r="42" spans="4:45" x14ac:dyDescent="0.25">
      <c r="D42">
        <v>39</v>
      </c>
      <c r="E42">
        <v>65000</v>
      </c>
      <c r="F42" s="37">
        <v>26</v>
      </c>
      <c r="G42" s="37">
        <v>27.500000000000004</v>
      </c>
      <c r="H42" s="37">
        <v>29.5</v>
      </c>
      <c r="I42" s="37">
        <v>31</v>
      </c>
      <c r="J42" s="37">
        <v>33</v>
      </c>
      <c r="K42" s="37">
        <v>34.5</v>
      </c>
      <c r="L42" s="37">
        <v>36</v>
      </c>
      <c r="M42" s="37">
        <v>37.5</v>
      </c>
      <c r="N42" s="37">
        <v>38.5</v>
      </c>
      <c r="O42" s="37">
        <v>39.5</v>
      </c>
      <c r="P42" s="37">
        <v>40</v>
      </c>
      <c r="Q42" s="37">
        <v>40.5</v>
      </c>
      <c r="S42" t="str">
        <f t="shared" si="1"/>
        <v/>
      </c>
      <c r="T42">
        <v>65000</v>
      </c>
      <c r="U42" s="38">
        <v>0.26</v>
      </c>
      <c r="V42" s="38">
        <v>0.27500000000000002</v>
      </c>
      <c r="W42" s="38">
        <v>0.29499999999999998</v>
      </c>
      <c r="X42" s="38">
        <v>0.31</v>
      </c>
      <c r="Y42" s="38">
        <v>0.33</v>
      </c>
      <c r="Z42" s="38">
        <v>0.34499999999999997</v>
      </c>
      <c r="AA42" s="38">
        <v>0.36</v>
      </c>
      <c r="AB42" s="38">
        <v>0.375</v>
      </c>
      <c r="AC42" s="38">
        <v>0.38500000000000001</v>
      </c>
      <c r="AD42" s="38">
        <v>0.39500000000000002</v>
      </c>
      <c r="AE42" s="38">
        <v>0.4</v>
      </c>
      <c r="AF42" s="38">
        <v>0.40500000000000003</v>
      </c>
      <c r="AH42" s="37">
        <f t="shared" si="2"/>
        <v>26</v>
      </c>
      <c r="AI42" s="37">
        <f t="shared" si="2"/>
        <v>27.500000000000004</v>
      </c>
      <c r="AJ42" s="37">
        <f t="shared" si="2"/>
        <v>29.5</v>
      </c>
      <c r="AK42" s="37">
        <f t="shared" si="2"/>
        <v>31</v>
      </c>
      <c r="AL42" s="37">
        <f t="shared" si="2"/>
        <v>33</v>
      </c>
      <c r="AM42" s="37">
        <f t="shared" si="2"/>
        <v>34.5</v>
      </c>
      <c r="AN42" s="37">
        <f t="shared" si="2"/>
        <v>36</v>
      </c>
      <c r="AO42" s="37">
        <f t="shared" si="2"/>
        <v>37.5</v>
      </c>
      <c r="AP42" s="37">
        <f t="shared" si="2"/>
        <v>38.5</v>
      </c>
      <c r="AQ42" s="37">
        <f t="shared" si="2"/>
        <v>39.5</v>
      </c>
      <c r="AR42" s="37">
        <f t="shared" si="2"/>
        <v>40</v>
      </c>
      <c r="AS42" s="37">
        <f t="shared" si="2"/>
        <v>40.5</v>
      </c>
    </row>
    <row r="43" spans="4:45" x14ac:dyDescent="0.25">
      <c r="D43">
        <v>40</v>
      </c>
      <c r="E43">
        <v>66000</v>
      </c>
      <c r="F43" s="37">
        <v>26</v>
      </c>
      <c r="G43" s="37">
        <v>27.500000000000004</v>
      </c>
      <c r="H43" s="37">
        <v>29.5</v>
      </c>
      <c r="I43" s="37">
        <v>31</v>
      </c>
      <c r="J43" s="37">
        <v>33</v>
      </c>
      <c r="K43" s="37">
        <v>34.5</v>
      </c>
      <c r="L43" s="37">
        <v>36</v>
      </c>
      <c r="M43" s="37">
        <v>37.5</v>
      </c>
      <c r="N43" s="37">
        <v>38.5</v>
      </c>
      <c r="O43" s="37">
        <v>39.5</v>
      </c>
      <c r="P43" s="37">
        <v>40.5</v>
      </c>
      <c r="Q43" s="37">
        <v>41</v>
      </c>
      <c r="S43" t="str">
        <f t="shared" si="1"/>
        <v/>
      </c>
      <c r="T43">
        <v>66000</v>
      </c>
      <c r="U43" s="38">
        <v>0.26</v>
      </c>
      <c r="V43" s="38">
        <v>0.27500000000000002</v>
      </c>
      <c r="W43" s="38">
        <v>0.29499999999999998</v>
      </c>
      <c r="X43" s="38">
        <v>0.31</v>
      </c>
      <c r="Y43" s="38">
        <v>0.33</v>
      </c>
      <c r="Z43" s="38">
        <v>0.34499999999999997</v>
      </c>
      <c r="AA43" s="38">
        <v>0.36</v>
      </c>
      <c r="AB43" s="38">
        <v>0.375</v>
      </c>
      <c r="AC43" s="38">
        <v>0.38500000000000001</v>
      </c>
      <c r="AD43" s="38">
        <v>0.39500000000000002</v>
      </c>
      <c r="AE43" s="38">
        <v>0.40500000000000003</v>
      </c>
      <c r="AF43" s="38">
        <v>0.41</v>
      </c>
      <c r="AH43" s="37">
        <f t="shared" si="2"/>
        <v>26</v>
      </c>
      <c r="AI43" s="37">
        <f t="shared" si="2"/>
        <v>27.500000000000004</v>
      </c>
      <c r="AJ43" s="37">
        <f t="shared" si="2"/>
        <v>29.5</v>
      </c>
      <c r="AK43" s="37">
        <f t="shared" si="2"/>
        <v>31</v>
      </c>
      <c r="AL43" s="37">
        <f t="shared" si="2"/>
        <v>33</v>
      </c>
      <c r="AM43" s="37">
        <f t="shared" si="2"/>
        <v>34.5</v>
      </c>
      <c r="AN43" s="37">
        <f t="shared" si="2"/>
        <v>36</v>
      </c>
      <c r="AO43" s="37">
        <f t="shared" si="2"/>
        <v>37.5</v>
      </c>
      <c r="AP43" s="37">
        <f t="shared" si="2"/>
        <v>38.5</v>
      </c>
      <c r="AQ43" s="37">
        <f t="shared" si="2"/>
        <v>39.5</v>
      </c>
      <c r="AR43" s="37">
        <f t="shared" si="2"/>
        <v>40.5</v>
      </c>
      <c r="AS43" s="37">
        <f t="shared" si="2"/>
        <v>41</v>
      </c>
    </row>
    <row r="44" spans="4:45" x14ac:dyDescent="0.25">
      <c r="D44">
        <v>41</v>
      </c>
      <c r="E44">
        <v>67000</v>
      </c>
      <c r="F44" s="37">
        <v>26</v>
      </c>
      <c r="G44" s="37">
        <v>27.500000000000004</v>
      </c>
      <c r="H44" s="37">
        <v>29.5</v>
      </c>
      <c r="I44" s="37">
        <v>31</v>
      </c>
      <c r="J44" s="37">
        <v>33</v>
      </c>
      <c r="K44" s="37">
        <v>34.5</v>
      </c>
      <c r="L44" s="37">
        <v>36</v>
      </c>
      <c r="M44" s="37">
        <v>37.5</v>
      </c>
      <c r="N44" s="37">
        <v>38.5</v>
      </c>
      <c r="O44" s="37">
        <v>39.5</v>
      </c>
      <c r="P44" s="37">
        <v>40.5</v>
      </c>
      <c r="Q44" s="37">
        <v>41.5</v>
      </c>
      <c r="S44" t="str">
        <f t="shared" si="1"/>
        <v/>
      </c>
      <c r="T44">
        <v>67000</v>
      </c>
      <c r="U44" s="38">
        <v>0.26</v>
      </c>
      <c r="V44" s="38">
        <v>0.27500000000000002</v>
      </c>
      <c r="W44" s="38">
        <v>0.29499999999999998</v>
      </c>
      <c r="X44" s="38">
        <v>0.31</v>
      </c>
      <c r="Y44" s="38">
        <v>0.33</v>
      </c>
      <c r="Z44" s="38">
        <v>0.34499999999999997</v>
      </c>
      <c r="AA44" s="38">
        <v>0.36</v>
      </c>
      <c r="AB44" s="38">
        <v>0.375</v>
      </c>
      <c r="AC44" s="38">
        <v>0.38500000000000001</v>
      </c>
      <c r="AD44" s="38">
        <v>0.39500000000000002</v>
      </c>
      <c r="AE44" s="38">
        <v>0.40500000000000003</v>
      </c>
      <c r="AF44" s="38">
        <v>0.41499999999999998</v>
      </c>
      <c r="AH44" s="37">
        <f t="shared" si="2"/>
        <v>26</v>
      </c>
      <c r="AI44" s="37">
        <f t="shared" si="2"/>
        <v>27.500000000000004</v>
      </c>
      <c r="AJ44" s="37">
        <f t="shared" si="2"/>
        <v>29.5</v>
      </c>
      <c r="AK44" s="37">
        <f t="shared" si="2"/>
        <v>31</v>
      </c>
      <c r="AL44" s="37">
        <f t="shared" si="2"/>
        <v>33</v>
      </c>
      <c r="AM44" s="37">
        <f t="shared" si="2"/>
        <v>34.5</v>
      </c>
      <c r="AN44" s="37">
        <f t="shared" si="2"/>
        <v>36</v>
      </c>
      <c r="AO44" s="37">
        <f t="shared" si="2"/>
        <v>37.5</v>
      </c>
      <c r="AP44" s="37">
        <f t="shared" si="2"/>
        <v>38.5</v>
      </c>
      <c r="AQ44" s="37">
        <f t="shared" si="2"/>
        <v>39.5</v>
      </c>
      <c r="AR44" s="37">
        <f t="shared" si="2"/>
        <v>40.5</v>
      </c>
      <c r="AS44" s="37">
        <f t="shared" si="2"/>
        <v>41.5</v>
      </c>
    </row>
    <row r="45" spans="4:45" x14ac:dyDescent="0.25">
      <c r="D45">
        <v>42</v>
      </c>
      <c r="E45">
        <v>68000</v>
      </c>
      <c r="F45" s="37">
        <v>26</v>
      </c>
      <c r="G45" s="37">
        <v>28.000000000000004</v>
      </c>
      <c r="H45" s="37">
        <v>29.5</v>
      </c>
      <c r="I45" s="37">
        <v>31</v>
      </c>
      <c r="J45" s="37">
        <v>33</v>
      </c>
      <c r="K45" s="37">
        <v>34.5</v>
      </c>
      <c r="L45" s="37">
        <v>36</v>
      </c>
      <c r="M45" s="37">
        <v>37.5</v>
      </c>
      <c r="N45" s="37">
        <v>38.5</v>
      </c>
      <c r="O45" s="37">
        <v>39.5</v>
      </c>
      <c r="P45" s="37">
        <v>40.5</v>
      </c>
      <c r="Q45" s="37">
        <v>41.5</v>
      </c>
      <c r="S45" t="str">
        <f t="shared" si="1"/>
        <v/>
      </c>
      <c r="T45">
        <v>68000</v>
      </c>
      <c r="U45" s="38">
        <v>0.26</v>
      </c>
      <c r="V45" s="38">
        <v>0.28000000000000003</v>
      </c>
      <c r="W45" s="38">
        <v>0.29499999999999998</v>
      </c>
      <c r="X45" s="38">
        <v>0.31</v>
      </c>
      <c r="Y45" s="38">
        <v>0.33</v>
      </c>
      <c r="Z45" s="38">
        <v>0.34499999999999997</v>
      </c>
      <c r="AA45" s="38">
        <v>0.36</v>
      </c>
      <c r="AB45" s="38">
        <v>0.375</v>
      </c>
      <c r="AC45" s="38">
        <v>0.38500000000000001</v>
      </c>
      <c r="AD45" s="38">
        <v>0.39500000000000002</v>
      </c>
      <c r="AE45" s="38">
        <v>0.40500000000000003</v>
      </c>
      <c r="AF45" s="38">
        <v>0.41499999999999998</v>
      </c>
      <c r="AH45" s="37">
        <f t="shared" si="2"/>
        <v>26</v>
      </c>
      <c r="AI45" s="37">
        <f t="shared" si="2"/>
        <v>28.000000000000004</v>
      </c>
      <c r="AJ45" s="37">
        <f t="shared" si="2"/>
        <v>29.5</v>
      </c>
      <c r="AK45" s="37">
        <f t="shared" si="2"/>
        <v>31</v>
      </c>
      <c r="AL45" s="37">
        <f t="shared" si="2"/>
        <v>33</v>
      </c>
      <c r="AM45" s="37">
        <f t="shared" si="2"/>
        <v>34.5</v>
      </c>
      <c r="AN45" s="37">
        <f t="shared" si="2"/>
        <v>36</v>
      </c>
      <c r="AO45" s="37">
        <f t="shared" si="2"/>
        <v>37.5</v>
      </c>
      <c r="AP45" s="37">
        <f t="shared" si="2"/>
        <v>38.5</v>
      </c>
      <c r="AQ45" s="37">
        <f t="shared" si="2"/>
        <v>39.5</v>
      </c>
      <c r="AR45" s="37">
        <f t="shared" si="2"/>
        <v>40.5</v>
      </c>
      <c r="AS45" s="37">
        <f t="shared" si="2"/>
        <v>41.5</v>
      </c>
    </row>
    <row r="46" spans="4:45" x14ac:dyDescent="0.25">
      <c r="D46">
        <v>43</v>
      </c>
      <c r="E46">
        <v>69000</v>
      </c>
      <c r="F46" s="37">
        <v>26.5</v>
      </c>
      <c r="G46" s="37">
        <v>28.000000000000004</v>
      </c>
      <c r="H46" s="37">
        <v>29.5</v>
      </c>
      <c r="I46" s="37">
        <v>31</v>
      </c>
      <c r="J46" s="37">
        <v>33</v>
      </c>
      <c r="K46" s="37">
        <v>34.5</v>
      </c>
      <c r="L46" s="37">
        <v>36</v>
      </c>
      <c r="M46" s="37">
        <v>37.5</v>
      </c>
      <c r="N46" s="37">
        <v>38.5</v>
      </c>
      <c r="O46" s="37">
        <v>39.5</v>
      </c>
      <c r="P46" s="37">
        <v>40.5</v>
      </c>
      <c r="Q46" s="37">
        <v>41.5</v>
      </c>
      <c r="S46" t="str">
        <f t="shared" si="1"/>
        <v/>
      </c>
      <c r="T46">
        <v>69000</v>
      </c>
      <c r="U46" s="38">
        <v>0.26500000000000001</v>
      </c>
      <c r="V46" s="38">
        <v>0.28000000000000003</v>
      </c>
      <c r="W46" s="38">
        <v>0.29499999999999998</v>
      </c>
      <c r="X46" s="38">
        <v>0.31</v>
      </c>
      <c r="Y46" s="38">
        <v>0.33</v>
      </c>
      <c r="Z46" s="38">
        <v>0.34499999999999997</v>
      </c>
      <c r="AA46" s="38">
        <v>0.36</v>
      </c>
      <c r="AB46" s="38">
        <v>0.375</v>
      </c>
      <c r="AC46" s="38">
        <v>0.38500000000000001</v>
      </c>
      <c r="AD46" s="38">
        <v>0.39500000000000002</v>
      </c>
      <c r="AE46" s="38">
        <v>0.40500000000000003</v>
      </c>
      <c r="AF46" s="38">
        <v>0.41499999999999998</v>
      </c>
      <c r="AH46" s="37">
        <f t="shared" si="2"/>
        <v>26.5</v>
      </c>
      <c r="AI46" s="37">
        <f t="shared" si="2"/>
        <v>28.000000000000004</v>
      </c>
      <c r="AJ46" s="37">
        <f t="shared" si="2"/>
        <v>29.5</v>
      </c>
      <c r="AK46" s="37">
        <f t="shared" si="2"/>
        <v>31</v>
      </c>
      <c r="AL46" s="37">
        <f t="shared" si="2"/>
        <v>33</v>
      </c>
      <c r="AM46" s="37">
        <f t="shared" si="2"/>
        <v>34.5</v>
      </c>
      <c r="AN46" s="37">
        <f t="shared" ref="AH46:AS67" si="3">AA46*$T$3</f>
        <v>36</v>
      </c>
      <c r="AO46" s="37">
        <f t="shared" si="3"/>
        <v>37.5</v>
      </c>
      <c r="AP46" s="37">
        <f t="shared" si="3"/>
        <v>38.5</v>
      </c>
      <c r="AQ46" s="37">
        <f t="shared" si="3"/>
        <v>39.5</v>
      </c>
      <c r="AR46" s="37">
        <f t="shared" si="3"/>
        <v>40.5</v>
      </c>
      <c r="AS46" s="37">
        <f t="shared" si="3"/>
        <v>41.5</v>
      </c>
    </row>
    <row r="47" spans="4:45" x14ac:dyDescent="0.25">
      <c r="D47">
        <v>44</v>
      </c>
      <c r="E47">
        <v>70000</v>
      </c>
      <c r="F47" s="37">
        <v>26.5</v>
      </c>
      <c r="G47" s="37">
        <v>28.000000000000004</v>
      </c>
      <c r="H47" s="37">
        <v>29.5</v>
      </c>
      <c r="I47" s="37">
        <v>31</v>
      </c>
      <c r="J47" s="37">
        <v>33</v>
      </c>
      <c r="K47" s="37">
        <v>34.5</v>
      </c>
      <c r="L47" s="37">
        <v>36</v>
      </c>
      <c r="M47" s="37">
        <v>37.5</v>
      </c>
      <c r="N47" s="37">
        <v>38.5</v>
      </c>
      <c r="O47" s="37">
        <v>39.5</v>
      </c>
      <c r="P47" s="37">
        <v>40.5</v>
      </c>
      <c r="Q47" s="37">
        <v>41.5</v>
      </c>
      <c r="S47" t="str">
        <f t="shared" si="1"/>
        <v/>
      </c>
      <c r="T47">
        <v>70000</v>
      </c>
      <c r="U47" s="38">
        <v>0.26500000000000001</v>
      </c>
      <c r="V47" s="38">
        <v>0.28000000000000003</v>
      </c>
      <c r="W47" s="38">
        <v>0.29499999999999998</v>
      </c>
      <c r="X47" s="38">
        <v>0.31</v>
      </c>
      <c r="Y47" s="38">
        <v>0.33</v>
      </c>
      <c r="Z47" s="38">
        <v>0.34499999999999997</v>
      </c>
      <c r="AA47" s="38">
        <v>0.36</v>
      </c>
      <c r="AB47" s="38">
        <v>0.375</v>
      </c>
      <c r="AC47" s="38">
        <v>0.38500000000000001</v>
      </c>
      <c r="AD47" s="38">
        <v>0.39500000000000002</v>
      </c>
      <c r="AE47" s="38">
        <v>0.40500000000000003</v>
      </c>
      <c r="AF47" s="38">
        <v>0.41499999999999998</v>
      </c>
      <c r="AH47" s="37">
        <f t="shared" si="3"/>
        <v>26.5</v>
      </c>
      <c r="AI47" s="37">
        <f t="shared" si="3"/>
        <v>28.000000000000004</v>
      </c>
      <c r="AJ47" s="37">
        <f t="shared" si="3"/>
        <v>29.5</v>
      </c>
      <c r="AK47" s="37">
        <f t="shared" si="3"/>
        <v>31</v>
      </c>
      <c r="AL47" s="37">
        <f t="shared" si="3"/>
        <v>33</v>
      </c>
      <c r="AM47" s="37">
        <f t="shared" si="3"/>
        <v>34.5</v>
      </c>
      <c r="AN47" s="37">
        <f t="shared" si="3"/>
        <v>36</v>
      </c>
      <c r="AO47" s="37">
        <f t="shared" si="3"/>
        <v>37.5</v>
      </c>
      <c r="AP47" s="37">
        <f t="shared" si="3"/>
        <v>38.5</v>
      </c>
      <c r="AQ47" s="37">
        <f t="shared" si="3"/>
        <v>39.5</v>
      </c>
      <c r="AR47" s="37">
        <f t="shared" si="3"/>
        <v>40.5</v>
      </c>
      <c r="AS47" s="37">
        <f t="shared" si="3"/>
        <v>41.5</v>
      </c>
    </row>
    <row r="48" spans="4:45" x14ac:dyDescent="0.25">
      <c r="D48">
        <v>45</v>
      </c>
      <c r="E48">
        <v>71000</v>
      </c>
      <c r="F48" s="37">
        <v>26.5</v>
      </c>
      <c r="G48" s="37">
        <v>28.000000000000004</v>
      </c>
      <c r="H48" s="37">
        <v>29.5</v>
      </c>
      <c r="I48" s="37">
        <v>31</v>
      </c>
      <c r="J48" s="37">
        <v>33</v>
      </c>
      <c r="K48" s="37">
        <v>34.5</v>
      </c>
      <c r="L48" s="37">
        <v>36</v>
      </c>
      <c r="M48" s="37">
        <v>37.5</v>
      </c>
      <c r="N48" s="37">
        <v>38.5</v>
      </c>
      <c r="O48" s="37">
        <v>39.5</v>
      </c>
      <c r="P48" s="37">
        <v>40.5</v>
      </c>
      <c r="Q48" s="37">
        <v>41.5</v>
      </c>
      <c r="S48" t="str">
        <f t="shared" si="1"/>
        <v/>
      </c>
      <c r="T48">
        <v>71000</v>
      </c>
      <c r="U48" s="38">
        <v>0.26500000000000001</v>
      </c>
      <c r="V48" s="38">
        <v>0.28000000000000003</v>
      </c>
      <c r="W48" s="38">
        <v>0.29499999999999998</v>
      </c>
      <c r="X48" s="38">
        <v>0.31</v>
      </c>
      <c r="Y48" s="38">
        <v>0.33</v>
      </c>
      <c r="Z48" s="38">
        <v>0.34499999999999997</v>
      </c>
      <c r="AA48" s="38">
        <v>0.36</v>
      </c>
      <c r="AB48" s="38">
        <v>0.375</v>
      </c>
      <c r="AC48" s="38">
        <v>0.38500000000000001</v>
      </c>
      <c r="AD48" s="38">
        <v>0.39500000000000002</v>
      </c>
      <c r="AE48" s="38">
        <v>0.40500000000000003</v>
      </c>
      <c r="AF48" s="38">
        <v>0.41499999999999998</v>
      </c>
      <c r="AH48" s="37">
        <f t="shared" si="3"/>
        <v>26.5</v>
      </c>
      <c r="AI48" s="37">
        <f t="shared" si="3"/>
        <v>28.000000000000004</v>
      </c>
      <c r="AJ48" s="37">
        <f t="shared" si="3"/>
        <v>29.5</v>
      </c>
      <c r="AK48" s="37">
        <f t="shared" si="3"/>
        <v>31</v>
      </c>
      <c r="AL48" s="37">
        <f t="shared" si="3"/>
        <v>33</v>
      </c>
      <c r="AM48" s="37">
        <f t="shared" si="3"/>
        <v>34.5</v>
      </c>
      <c r="AN48" s="37">
        <f t="shared" si="3"/>
        <v>36</v>
      </c>
      <c r="AO48" s="37">
        <f t="shared" si="3"/>
        <v>37.5</v>
      </c>
      <c r="AP48" s="37">
        <f t="shared" si="3"/>
        <v>38.5</v>
      </c>
      <c r="AQ48" s="37">
        <f t="shared" si="3"/>
        <v>39.5</v>
      </c>
      <c r="AR48" s="37">
        <f t="shared" si="3"/>
        <v>40.5</v>
      </c>
      <c r="AS48" s="37">
        <f t="shared" si="3"/>
        <v>41.5</v>
      </c>
    </row>
    <row r="49" spans="4:45" x14ac:dyDescent="0.25">
      <c r="D49">
        <v>46</v>
      </c>
      <c r="E49">
        <v>72000</v>
      </c>
      <c r="F49" s="37">
        <v>27</v>
      </c>
      <c r="G49" s="37">
        <v>28.499999999999996</v>
      </c>
      <c r="H49" s="37">
        <v>30</v>
      </c>
      <c r="I49" s="37">
        <v>31.5</v>
      </c>
      <c r="J49" s="37">
        <v>33</v>
      </c>
      <c r="K49" s="37">
        <v>34.5</v>
      </c>
      <c r="L49" s="37">
        <v>36</v>
      </c>
      <c r="M49" s="37">
        <v>37.5</v>
      </c>
      <c r="N49" s="37">
        <v>38.5</v>
      </c>
      <c r="O49" s="37">
        <v>39.5</v>
      </c>
      <c r="P49" s="37">
        <v>40.5</v>
      </c>
      <c r="Q49" s="37">
        <v>41.5</v>
      </c>
      <c r="S49" t="str">
        <f t="shared" si="1"/>
        <v/>
      </c>
      <c r="T49">
        <v>72000</v>
      </c>
      <c r="U49" s="38">
        <v>0.27</v>
      </c>
      <c r="V49" s="38">
        <v>0.28499999999999998</v>
      </c>
      <c r="W49" s="38">
        <v>0.3</v>
      </c>
      <c r="X49" s="38">
        <v>0.315</v>
      </c>
      <c r="Y49" s="38">
        <v>0.33</v>
      </c>
      <c r="Z49" s="38">
        <v>0.34499999999999997</v>
      </c>
      <c r="AA49" s="38">
        <v>0.36</v>
      </c>
      <c r="AB49" s="38">
        <v>0.375</v>
      </c>
      <c r="AC49" s="38">
        <v>0.38500000000000001</v>
      </c>
      <c r="AD49" s="38">
        <v>0.39500000000000002</v>
      </c>
      <c r="AE49" s="38">
        <v>0.40500000000000003</v>
      </c>
      <c r="AF49" s="38">
        <v>0.41499999999999998</v>
      </c>
      <c r="AH49" s="37">
        <f t="shared" si="3"/>
        <v>27</v>
      </c>
      <c r="AI49" s="37">
        <f t="shared" si="3"/>
        <v>28.499999999999996</v>
      </c>
      <c r="AJ49" s="37">
        <f t="shared" si="3"/>
        <v>30</v>
      </c>
      <c r="AK49" s="37">
        <f t="shared" si="3"/>
        <v>31.5</v>
      </c>
      <c r="AL49" s="37">
        <f t="shared" si="3"/>
        <v>33</v>
      </c>
      <c r="AM49" s="37">
        <f t="shared" si="3"/>
        <v>34.5</v>
      </c>
      <c r="AN49" s="37">
        <f t="shared" si="3"/>
        <v>36</v>
      </c>
      <c r="AO49" s="37">
        <f t="shared" si="3"/>
        <v>37.5</v>
      </c>
      <c r="AP49" s="37">
        <f t="shared" si="3"/>
        <v>38.5</v>
      </c>
      <c r="AQ49" s="37">
        <f t="shared" si="3"/>
        <v>39.5</v>
      </c>
      <c r="AR49" s="37">
        <f t="shared" si="3"/>
        <v>40.5</v>
      </c>
      <c r="AS49" s="37">
        <f t="shared" si="3"/>
        <v>41.5</v>
      </c>
    </row>
    <row r="50" spans="4:45" x14ac:dyDescent="0.25">
      <c r="D50">
        <v>47</v>
      </c>
      <c r="E50">
        <v>73000</v>
      </c>
      <c r="F50" s="37">
        <v>27</v>
      </c>
      <c r="G50" s="37">
        <v>28.499999999999996</v>
      </c>
      <c r="H50" s="37">
        <v>30</v>
      </c>
      <c r="I50" s="37">
        <v>31.5</v>
      </c>
      <c r="J50" s="37">
        <v>33</v>
      </c>
      <c r="K50" s="37">
        <v>34.5</v>
      </c>
      <c r="L50" s="37">
        <v>36.5</v>
      </c>
      <c r="M50" s="37">
        <v>37.5</v>
      </c>
      <c r="N50" s="37">
        <v>38.5</v>
      </c>
      <c r="O50" s="37">
        <v>39.5</v>
      </c>
      <c r="P50" s="37">
        <v>40.5</v>
      </c>
      <c r="Q50" s="37">
        <v>41.5</v>
      </c>
      <c r="S50" t="str">
        <f t="shared" si="1"/>
        <v/>
      </c>
      <c r="T50">
        <v>73000</v>
      </c>
      <c r="U50" s="38">
        <v>0.27</v>
      </c>
      <c r="V50" s="38">
        <v>0.28499999999999998</v>
      </c>
      <c r="W50" s="38">
        <v>0.3</v>
      </c>
      <c r="X50" s="38">
        <v>0.315</v>
      </c>
      <c r="Y50" s="38">
        <v>0.33</v>
      </c>
      <c r="Z50" s="38">
        <v>0.34499999999999997</v>
      </c>
      <c r="AA50" s="38">
        <v>0.36499999999999999</v>
      </c>
      <c r="AB50" s="38">
        <v>0.375</v>
      </c>
      <c r="AC50" s="38">
        <v>0.38500000000000001</v>
      </c>
      <c r="AD50" s="38">
        <v>0.39500000000000002</v>
      </c>
      <c r="AE50" s="38">
        <v>0.40500000000000003</v>
      </c>
      <c r="AF50" s="38">
        <v>0.41499999999999998</v>
      </c>
      <c r="AH50" s="37">
        <f t="shared" si="3"/>
        <v>27</v>
      </c>
      <c r="AI50" s="37">
        <f t="shared" si="3"/>
        <v>28.499999999999996</v>
      </c>
      <c r="AJ50" s="37">
        <f t="shared" si="3"/>
        <v>30</v>
      </c>
      <c r="AK50" s="37">
        <f t="shared" si="3"/>
        <v>31.5</v>
      </c>
      <c r="AL50" s="37">
        <f t="shared" si="3"/>
        <v>33</v>
      </c>
      <c r="AM50" s="37">
        <f t="shared" si="3"/>
        <v>34.5</v>
      </c>
      <c r="AN50" s="37">
        <f t="shared" si="3"/>
        <v>36.5</v>
      </c>
      <c r="AO50" s="37">
        <f t="shared" si="3"/>
        <v>37.5</v>
      </c>
      <c r="AP50" s="37">
        <f t="shared" si="3"/>
        <v>38.5</v>
      </c>
      <c r="AQ50" s="37">
        <f t="shared" si="3"/>
        <v>39.5</v>
      </c>
      <c r="AR50" s="37">
        <f t="shared" si="3"/>
        <v>40.5</v>
      </c>
      <c r="AS50" s="37">
        <f t="shared" si="3"/>
        <v>41.5</v>
      </c>
    </row>
    <row r="51" spans="4:45" x14ac:dyDescent="0.25">
      <c r="D51">
        <v>48</v>
      </c>
      <c r="E51">
        <v>74000</v>
      </c>
      <c r="F51" s="37">
        <v>27</v>
      </c>
      <c r="G51" s="37">
        <v>28.499999999999996</v>
      </c>
      <c r="H51" s="37">
        <v>30</v>
      </c>
      <c r="I51" s="37">
        <v>31.5</v>
      </c>
      <c r="J51" s="37">
        <v>33</v>
      </c>
      <c r="K51" s="37">
        <v>34.5</v>
      </c>
      <c r="L51" s="37">
        <v>36.5</v>
      </c>
      <c r="M51" s="37">
        <v>37.5</v>
      </c>
      <c r="N51" s="37">
        <v>38.5</v>
      </c>
      <c r="O51" s="37">
        <v>39.5</v>
      </c>
      <c r="P51" s="37">
        <v>40.5</v>
      </c>
      <c r="Q51" s="37">
        <v>41.5</v>
      </c>
      <c r="S51" t="str">
        <f t="shared" si="1"/>
        <v/>
      </c>
      <c r="T51">
        <v>74000</v>
      </c>
      <c r="U51" s="38">
        <v>0.27</v>
      </c>
      <c r="V51" s="38">
        <v>0.28499999999999998</v>
      </c>
      <c r="W51" s="38">
        <v>0.3</v>
      </c>
      <c r="X51" s="38">
        <v>0.315</v>
      </c>
      <c r="Y51" s="38">
        <v>0.33</v>
      </c>
      <c r="Z51" s="38">
        <v>0.34499999999999997</v>
      </c>
      <c r="AA51" s="38">
        <v>0.36499999999999999</v>
      </c>
      <c r="AB51" s="38">
        <v>0.375</v>
      </c>
      <c r="AC51" s="38">
        <v>0.38500000000000001</v>
      </c>
      <c r="AD51" s="38">
        <v>0.39500000000000002</v>
      </c>
      <c r="AE51" s="38">
        <v>0.40500000000000003</v>
      </c>
      <c r="AF51" s="38">
        <v>0.41499999999999998</v>
      </c>
      <c r="AH51" s="37">
        <f t="shared" si="3"/>
        <v>27</v>
      </c>
      <c r="AI51" s="37">
        <f t="shared" si="3"/>
        <v>28.499999999999996</v>
      </c>
      <c r="AJ51" s="37">
        <f t="shared" si="3"/>
        <v>30</v>
      </c>
      <c r="AK51" s="37">
        <f t="shared" si="3"/>
        <v>31.5</v>
      </c>
      <c r="AL51" s="37">
        <f t="shared" si="3"/>
        <v>33</v>
      </c>
      <c r="AM51" s="37">
        <f t="shared" si="3"/>
        <v>34.5</v>
      </c>
      <c r="AN51" s="37">
        <f t="shared" si="3"/>
        <v>36.5</v>
      </c>
      <c r="AO51" s="37">
        <f t="shared" si="3"/>
        <v>37.5</v>
      </c>
      <c r="AP51" s="37">
        <f t="shared" si="3"/>
        <v>38.5</v>
      </c>
      <c r="AQ51" s="37">
        <f t="shared" si="3"/>
        <v>39.5</v>
      </c>
      <c r="AR51" s="37">
        <f t="shared" si="3"/>
        <v>40.5</v>
      </c>
      <c r="AS51" s="37">
        <f t="shared" si="3"/>
        <v>41.5</v>
      </c>
    </row>
    <row r="52" spans="4:45" x14ac:dyDescent="0.25">
      <c r="D52">
        <v>49</v>
      </c>
      <c r="E52">
        <v>75000</v>
      </c>
      <c r="F52" s="37">
        <v>27</v>
      </c>
      <c r="G52" s="37">
        <v>28.499999999999996</v>
      </c>
      <c r="H52" s="37">
        <v>30</v>
      </c>
      <c r="I52" s="37">
        <v>31.5</v>
      </c>
      <c r="J52" s="37">
        <v>33</v>
      </c>
      <c r="K52" s="37">
        <v>34.5</v>
      </c>
      <c r="L52" s="37">
        <v>36.5</v>
      </c>
      <c r="M52" s="37">
        <v>37.5</v>
      </c>
      <c r="N52" s="37">
        <v>38.5</v>
      </c>
      <c r="O52" s="37">
        <v>39.5</v>
      </c>
      <c r="P52" s="37">
        <v>40.5</v>
      </c>
      <c r="Q52" s="37">
        <v>41.5</v>
      </c>
      <c r="S52" t="str">
        <f t="shared" si="1"/>
        <v/>
      </c>
      <c r="T52">
        <v>75000</v>
      </c>
      <c r="U52" s="38">
        <v>0.27</v>
      </c>
      <c r="V52" s="38">
        <v>0.28499999999999998</v>
      </c>
      <c r="W52" s="38">
        <v>0.3</v>
      </c>
      <c r="X52" s="38">
        <v>0.315</v>
      </c>
      <c r="Y52" s="38">
        <v>0.33</v>
      </c>
      <c r="Z52" s="38">
        <v>0.34499999999999997</v>
      </c>
      <c r="AA52" s="38">
        <v>0.36499999999999999</v>
      </c>
      <c r="AB52" s="38">
        <v>0.375</v>
      </c>
      <c r="AC52" s="38">
        <v>0.38500000000000001</v>
      </c>
      <c r="AD52" s="38">
        <v>0.39500000000000002</v>
      </c>
      <c r="AE52" s="38">
        <v>0.40500000000000003</v>
      </c>
      <c r="AF52" s="38">
        <v>0.41499999999999998</v>
      </c>
      <c r="AH52" s="37">
        <f t="shared" si="3"/>
        <v>27</v>
      </c>
      <c r="AI52" s="37">
        <f t="shared" si="3"/>
        <v>28.499999999999996</v>
      </c>
      <c r="AJ52" s="37">
        <f t="shared" si="3"/>
        <v>30</v>
      </c>
      <c r="AK52" s="37">
        <f t="shared" si="3"/>
        <v>31.5</v>
      </c>
      <c r="AL52" s="37">
        <f t="shared" si="3"/>
        <v>33</v>
      </c>
      <c r="AM52" s="37">
        <f t="shared" si="3"/>
        <v>34.5</v>
      </c>
      <c r="AN52" s="37">
        <f t="shared" si="3"/>
        <v>36.5</v>
      </c>
      <c r="AO52" s="37">
        <f t="shared" si="3"/>
        <v>37.5</v>
      </c>
      <c r="AP52" s="37">
        <f t="shared" si="3"/>
        <v>38.5</v>
      </c>
      <c r="AQ52" s="37">
        <f t="shared" si="3"/>
        <v>39.5</v>
      </c>
      <c r="AR52" s="37">
        <f t="shared" si="3"/>
        <v>40.5</v>
      </c>
      <c r="AS52" s="37">
        <f t="shared" si="3"/>
        <v>41.5</v>
      </c>
    </row>
    <row r="53" spans="4:45" x14ac:dyDescent="0.25">
      <c r="D53">
        <v>50</v>
      </c>
      <c r="E53">
        <v>76000</v>
      </c>
      <c r="F53" s="37">
        <v>27.500000000000004</v>
      </c>
      <c r="G53" s="37">
        <v>28.999999999999996</v>
      </c>
      <c r="H53" s="37">
        <v>30.5</v>
      </c>
      <c r="I53" s="37">
        <v>32</v>
      </c>
      <c r="J53" s="37">
        <v>33</v>
      </c>
      <c r="K53" s="37">
        <v>34.5</v>
      </c>
      <c r="L53" s="37">
        <v>36.5</v>
      </c>
      <c r="M53" s="37">
        <v>37.5</v>
      </c>
      <c r="N53" s="37">
        <v>38.5</v>
      </c>
      <c r="O53" s="37">
        <v>39.5</v>
      </c>
      <c r="P53" s="37">
        <v>40.5</v>
      </c>
      <c r="Q53" s="37">
        <v>41.5</v>
      </c>
      <c r="S53" t="str">
        <f t="shared" si="1"/>
        <v/>
      </c>
      <c r="T53">
        <v>76000</v>
      </c>
      <c r="U53" s="38">
        <v>0.27500000000000002</v>
      </c>
      <c r="V53" s="38">
        <v>0.28999999999999998</v>
      </c>
      <c r="W53" s="38">
        <v>0.30499999999999999</v>
      </c>
      <c r="X53" s="38">
        <v>0.32</v>
      </c>
      <c r="Y53" s="38">
        <v>0.33</v>
      </c>
      <c r="Z53" s="38">
        <v>0.34499999999999997</v>
      </c>
      <c r="AA53" s="38">
        <v>0.36499999999999999</v>
      </c>
      <c r="AB53" s="38">
        <v>0.375</v>
      </c>
      <c r="AC53" s="38">
        <v>0.38500000000000001</v>
      </c>
      <c r="AD53" s="38">
        <v>0.39500000000000002</v>
      </c>
      <c r="AE53" s="38">
        <v>0.40500000000000003</v>
      </c>
      <c r="AF53" s="38">
        <v>0.41499999999999998</v>
      </c>
      <c r="AH53" s="37">
        <f t="shared" si="3"/>
        <v>27.500000000000004</v>
      </c>
      <c r="AI53" s="37">
        <f t="shared" si="3"/>
        <v>28.999999999999996</v>
      </c>
      <c r="AJ53" s="37">
        <f t="shared" si="3"/>
        <v>30.5</v>
      </c>
      <c r="AK53" s="37">
        <f t="shared" si="3"/>
        <v>32</v>
      </c>
      <c r="AL53" s="37">
        <f t="shared" si="3"/>
        <v>33</v>
      </c>
      <c r="AM53" s="37">
        <f t="shared" si="3"/>
        <v>34.5</v>
      </c>
      <c r="AN53" s="37">
        <f t="shared" si="3"/>
        <v>36.5</v>
      </c>
      <c r="AO53" s="37">
        <f t="shared" si="3"/>
        <v>37.5</v>
      </c>
      <c r="AP53" s="37">
        <f t="shared" si="3"/>
        <v>38.5</v>
      </c>
      <c r="AQ53" s="37">
        <f t="shared" si="3"/>
        <v>39.5</v>
      </c>
      <c r="AR53" s="37">
        <f t="shared" si="3"/>
        <v>40.5</v>
      </c>
      <c r="AS53" s="37">
        <f t="shared" si="3"/>
        <v>41.5</v>
      </c>
    </row>
    <row r="54" spans="4:45" x14ac:dyDescent="0.25">
      <c r="D54">
        <v>51</v>
      </c>
      <c r="E54">
        <v>77000</v>
      </c>
      <c r="F54" s="37">
        <v>27.500000000000004</v>
      </c>
      <c r="G54" s="37">
        <v>28.999999999999996</v>
      </c>
      <c r="H54" s="37">
        <v>30.5</v>
      </c>
      <c r="I54" s="37">
        <v>32</v>
      </c>
      <c r="J54" s="37">
        <v>33.5</v>
      </c>
      <c r="K54" s="37">
        <v>35</v>
      </c>
      <c r="L54" s="37">
        <v>36.5</v>
      </c>
      <c r="M54" s="37">
        <v>37.5</v>
      </c>
      <c r="N54" s="37">
        <v>38.5</v>
      </c>
      <c r="O54" s="37">
        <v>39.5</v>
      </c>
      <c r="P54" s="37">
        <v>40.5</v>
      </c>
      <c r="Q54" s="37">
        <v>41.5</v>
      </c>
      <c r="S54" t="str">
        <f t="shared" si="1"/>
        <v/>
      </c>
      <c r="T54">
        <v>77000</v>
      </c>
      <c r="U54" s="38">
        <v>0.27500000000000002</v>
      </c>
      <c r="V54" s="38">
        <v>0.28999999999999998</v>
      </c>
      <c r="W54" s="38">
        <v>0.30499999999999999</v>
      </c>
      <c r="X54" s="38">
        <v>0.32</v>
      </c>
      <c r="Y54" s="38">
        <v>0.33500000000000002</v>
      </c>
      <c r="Z54" s="38">
        <v>0.35</v>
      </c>
      <c r="AA54" s="38">
        <v>0.36499999999999999</v>
      </c>
      <c r="AB54" s="38">
        <v>0.375</v>
      </c>
      <c r="AC54" s="38">
        <v>0.38500000000000001</v>
      </c>
      <c r="AD54" s="38">
        <v>0.39500000000000002</v>
      </c>
      <c r="AE54" s="38">
        <v>0.40500000000000003</v>
      </c>
      <c r="AF54" s="38">
        <v>0.41499999999999998</v>
      </c>
      <c r="AH54" s="37">
        <f t="shared" si="3"/>
        <v>27.500000000000004</v>
      </c>
      <c r="AI54" s="37">
        <f t="shared" si="3"/>
        <v>28.999999999999996</v>
      </c>
      <c r="AJ54" s="37">
        <f t="shared" si="3"/>
        <v>30.5</v>
      </c>
      <c r="AK54" s="37">
        <f t="shared" si="3"/>
        <v>32</v>
      </c>
      <c r="AL54" s="37">
        <f t="shared" si="3"/>
        <v>33.5</v>
      </c>
      <c r="AM54" s="37">
        <f t="shared" si="3"/>
        <v>35</v>
      </c>
      <c r="AN54" s="37">
        <f t="shared" si="3"/>
        <v>36.5</v>
      </c>
      <c r="AO54" s="37">
        <f t="shared" si="3"/>
        <v>37.5</v>
      </c>
      <c r="AP54" s="37">
        <f t="shared" si="3"/>
        <v>38.5</v>
      </c>
      <c r="AQ54" s="37">
        <f t="shared" si="3"/>
        <v>39.5</v>
      </c>
      <c r="AR54" s="37">
        <f t="shared" si="3"/>
        <v>40.5</v>
      </c>
      <c r="AS54" s="37">
        <f t="shared" si="3"/>
        <v>41.5</v>
      </c>
    </row>
    <row r="55" spans="4:45" x14ac:dyDescent="0.25">
      <c r="D55">
        <v>52</v>
      </c>
      <c r="E55">
        <v>78000</v>
      </c>
      <c r="F55" s="37">
        <v>27.500000000000004</v>
      </c>
      <c r="G55" s="37">
        <v>28.999999999999996</v>
      </c>
      <c r="H55" s="37">
        <v>30.5</v>
      </c>
      <c r="I55" s="37">
        <v>32</v>
      </c>
      <c r="J55" s="37">
        <v>33.5</v>
      </c>
      <c r="K55" s="37">
        <v>35</v>
      </c>
      <c r="L55" s="37">
        <v>36.5</v>
      </c>
      <c r="M55" s="37">
        <v>37.5</v>
      </c>
      <c r="N55" s="37">
        <v>38.5</v>
      </c>
      <c r="O55" s="37">
        <v>39.5</v>
      </c>
      <c r="P55" s="37">
        <v>40.5</v>
      </c>
      <c r="Q55" s="37">
        <v>41.5</v>
      </c>
      <c r="S55" t="str">
        <f t="shared" si="1"/>
        <v/>
      </c>
      <c r="T55">
        <v>78000</v>
      </c>
      <c r="U55" s="38">
        <v>0.27500000000000002</v>
      </c>
      <c r="V55" s="38">
        <v>0.28999999999999998</v>
      </c>
      <c r="W55" s="38">
        <v>0.30499999999999999</v>
      </c>
      <c r="X55" s="38">
        <v>0.32</v>
      </c>
      <c r="Y55" s="38">
        <v>0.33500000000000002</v>
      </c>
      <c r="Z55" s="38">
        <v>0.35</v>
      </c>
      <c r="AA55" s="38">
        <v>0.36499999999999999</v>
      </c>
      <c r="AB55" s="38">
        <v>0.375</v>
      </c>
      <c r="AC55" s="38">
        <v>0.38500000000000001</v>
      </c>
      <c r="AD55" s="38">
        <v>0.39500000000000002</v>
      </c>
      <c r="AE55" s="38">
        <v>0.40500000000000003</v>
      </c>
      <c r="AF55" s="38">
        <v>0.41499999999999998</v>
      </c>
      <c r="AH55" s="37">
        <f t="shared" si="3"/>
        <v>27.500000000000004</v>
      </c>
      <c r="AI55" s="37">
        <f t="shared" si="3"/>
        <v>28.999999999999996</v>
      </c>
      <c r="AJ55" s="37">
        <f t="shared" si="3"/>
        <v>30.5</v>
      </c>
      <c r="AK55" s="37">
        <f t="shared" si="3"/>
        <v>32</v>
      </c>
      <c r="AL55" s="37">
        <f t="shared" si="3"/>
        <v>33.5</v>
      </c>
      <c r="AM55" s="37">
        <f t="shared" si="3"/>
        <v>35</v>
      </c>
      <c r="AN55" s="37">
        <f t="shared" si="3"/>
        <v>36.5</v>
      </c>
      <c r="AO55" s="37">
        <f t="shared" si="3"/>
        <v>37.5</v>
      </c>
      <c r="AP55" s="37">
        <f t="shared" si="3"/>
        <v>38.5</v>
      </c>
      <c r="AQ55" s="37">
        <f t="shared" si="3"/>
        <v>39.5</v>
      </c>
      <c r="AR55" s="37">
        <f t="shared" si="3"/>
        <v>40.5</v>
      </c>
      <c r="AS55" s="37">
        <f t="shared" si="3"/>
        <v>41.5</v>
      </c>
    </row>
    <row r="56" spans="4:45" x14ac:dyDescent="0.25">
      <c r="D56">
        <v>53</v>
      </c>
      <c r="E56">
        <v>79000</v>
      </c>
      <c r="F56" s="37">
        <v>27.500000000000004</v>
      </c>
      <c r="G56" s="37">
        <v>28.999999999999996</v>
      </c>
      <c r="H56" s="37">
        <v>30.5</v>
      </c>
      <c r="I56" s="37">
        <v>32</v>
      </c>
      <c r="J56" s="37">
        <v>33.5</v>
      </c>
      <c r="K56" s="37">
        <v>35</v>
      </c>
      <c r="L56" s="37">
        <v>36.5</v>
      </c>
      <c r="M56" s="37">
        <v>37.5</v>
      </c>
      <c r="N56" s="37">
        <v>38.5</v>
      </c>
      <c r="O56" s="37">
        <v>39.5</v>
      </c>
      <c r="P56" s="37">
        <v>40.5</v>
      </c>
      <c r="Q56" s="37">
        <v>41.5</v>
      </c>
      <c r="S56" t="str">
        <f t="shared" si="1"/>
        <v/>
      </c>
      <c r="T56">
        <v>79000</v>
      </c>
      <c r="U56" s="38">
        <v>0.27500000000000002</v>
      </c>
      <c r="V56" s="38">
        <v>0.28999999999999998</v>
      </c>
      <c r="W56" s="38">
        <v>0.30499999999999999</v>
      </c>
      <c r="X56" s="38">
        <v>0.32</v>
      </c>
      <c r="Y56" s="38">
        <v>0.33500000000000002</v>
      </c>
      <c r="Z56" s="38">
        <v>0.35</v>
      </c>
      <c r="AA56" s="38">
        <v>0.36499999999999999</v>
      </c>
      <c r="AB56" s="38">
        <v>0.375</v>
      </c>
      <c r="AC56" s="38">
        <v>0.38500000000000001</v>
      </c>
      <c r="AD56" s="38">
        <v>0.39500000000000002</v>
      </c>
      <c r="AE56" s="38">
        <v>0.40500000000000003</v>
      </c>
      <c r="AF56" s="38">
        <v>0.41499999999999998</v>
      </c>
      <c r="AH56" s="37">
        <f t="shared" si="3"/>
        <v>27.500000000000004</v>
      </c>
      <c r="AI56" s="37">
        <f t="shared" si="3"/>
        <v>28.999999999999996</v>
      </c>
      <c r="AJ56" s="37">
        <f t="shared" si="3"/>
        <v>30.5</v>
      </c>
      <c r="AK56" s="37">
        <f t="shared" si="3"/>
        <v>32</v>
      </c>
      <c r="AL56" s="37">
        <f t="shared" si="3"/>
        <v>33.5</v>
      </c>
      <c r="AM56" s="37">
        <f t="shared" si="3"/>
        <v>35</v>
      </c>
      <c r="AN56" s="37">
        <f t="shared" si="3"/>
        <v>36.5</v>
      </c>
      <c r="AO56" s="37">
        <f t="shared" si="3"/>
        <v>37.5</v>
      </c>
      <c r="AP56" s="37">
        <f t="shared" si="3"/>
        <v>38.5</v>
      </c>
      <c r="AQ56" s="37">
        <f t="shared" si="3"/>
        <v>39.5</v>
      </c>
      <c r="AR56" s="37">
        <f t="shared" si="3"/>
        <v>40.5</v>
      </c>
      <c r="AS56" s="37">
        <f t="shared" si="3"/>
        <v>41.5</v>
      </c>
    </row>
    <row r="57" spans="4:45" x14ac:dyDescent="0.25">
      <c r="D57">
        <v>54</v>
      </c>
      <c r="E57">
        <v>80000</v>
      </c>
      <c r="F57" s="37">
        <v>28.000000000000004</v>
      </c>
      <c r="G57" s="37">
        <v>29.5</v>
      </c>
      <c r="H57" s="37">
        <v>31</v>
      </c>
      <c r="I57" s="37">
        <v>32</v>
      </c>
      <c r="J57" s="37">
        <v>33.5</v>
      </c>
      <c r="K57" s="37">
        <v>35</v>
      </c>
      <c r="L57" s="37">
        <v>36.5</v>
      </c>
      <c r="M57" s="37">
        <v>37.5</v>
      </c>
      <c r="N57" s="37">
        <v>38.5</v>
      </c>
      <c r="O57" s="37">
        <v>39.5</v>
      </c>
      <c r="P57" s="37">
        <v>40.5</v>
      </c>
      <c r="Q57" s="37">
        <v>41.5</v>
      </c>
      <c r="S57" t="str">
        <f t="shared" si="1"/>
        <v/>
      </c>
      <c r="T57">
        <v>80000</v>
      </c>
      <c r="U57" s="38">
        <v>0.28000000000000003</v>
      </c>
      <c r="V57" s="38">
        <v>0.29499999999999998</v>
      </c>
      <c r="W57" s="38">
        <v>0.31</v>
      </c>
      <c r="X57" s="38">
        <v>0.32</v>
      </c>
      <c r="Y57" s="38">
        <v>0.33500000000000002</v>
      </c>
      <c r="Z57" s="38">
        <v>0.35</v>
      </c>
      <c r="AA57" s="38">
        <v>0.36499999999999999</v>
      </c>
      <c r="AB57" s="38">
        <v>0.375</v>
      </c>
      <c r="AC57" s="38">
        <v>0.38500000000000001</v>
      </c>
      <c r="AD57" s="38">
        <v>0.39500000000000002</v>
      </c>
      <c r="AE57" s="38">
        <v>0.40500000000000003</v>
      </c>
      <c r="AF57" s="38">
        <v>0.41499999999999998</v>
      </c>
      <c r="AH57" s="37">
        <f t="shared" si="3"/>
        <v>28.000000000000004</v>
      </c>
      <c r="AI57" s="37">
        <f t="shared" si="3"/>
        <v>29.5</v>
      </c>
      <c r="AJ57" s="37">
        <f t="shared" si="3"/>
        <v>31</v>
      </c>
      <c r="AK57" s="37">
        <f t="shared" si="3"/>
        <v>32</v>
      </c>
      <c r="AL57" s="37">
        <f t="shared" si="3"/>
        <v>33.5</v>
      </c>
      <c r="AM57" s="37">
        <f t="shared" si="3"/>
        <v>35</v>
      </c>
      <c r="AN57" s="37">
        <f t="shared" si="3"/>
        <v>36.5</v>
      </c>
      <c r="AO57" s="37">
        <f t="shared" si="3"/>
        <v>37.5</v>
      </c>
      <c r="AP57" s="37">
        <f t="shared" si="3"/>
        <v>38.5</v>
      </c>
      <c r="AQ57" s="37">
        <f t="shared" si="3"/>
        <v>39.5</v>
      </c>
      <c r="AR57" s="37">
        <f t="shared" si="3"/>
        <v>40.5</v>
      </c>
      <c r="AS57" s="37">
        <f t="shared" si="3"/>
        <v>41.5</v>
      </c>
    </row>
    <row r="58" spans="4:45" x14ac:dyDescent="0.25">
      <c r="D58">
        <v>55</v>
      </c>
      <c r="E58">
        <v>81000</v>
      </c>
      <c r="F58" s="37">
        <v>28.000000000000004</v>
      </c>
      <c r="G58" s="37">
        <v>29.5</v>
      </c>
      <c r="H58" s="37">
        <v>31</v>
      </c>
      <c r="I58" s="37">
        <v>32.5</v>
      </c>
      <c r="J58" s="37">
        <v>33.5</v>
      </c>
      <c r="K58" s="37">
        <v>35</v>
      </c>
      <c r="L58" s="37">
        <v>36.5</v>
      </c>
      <c r="M58" s="37">
        <v>37.5</v>
      </c>
      <c r="N58" s="37">
        <v>38.5</v>
      </c>
      <c r="O58" s="37">
        <v>39.5</v>
      </c>
      <c r="P58" s="37">
        <v>40.5</v>
      </c>
      <c r="Q58" s="37">
        <v>41.5</v>
      </c>
      <c r="S58" t="str">
        <f t="shared" si="1"/>
        <v/>
      </c>
      <c r="T58">
        <v>81000</v>
      </c>
      <c r="U58" s="38">
        <v>0.28000000000000003</v>
      </c>
      <c r="V58" s="38">
        <v>0.29499999999999998</v>
      </c>
      <c r="W58" s="38">
        <v>0.31</v>
      </c>
      <c r="X58" s="38">
        <v>0.32500000000000001</v>
      </c>
      <c r="Y58" s="38">
        <v>0.33500000000000002</v>
      </c>
      <c r="Z58" s="38">
        <v>0.35</v>
      </c>
      <c r="AA58" s="38">
        <v>0.36499999999999999</v>
      </c>
      <c r="AB58" s="38">
        <v>0.375</v>
      </c>
      <c r="AC58" s="38">
        <v>0.38500000000000001</v>
      </c>
      <c r="AD58" s="38">
        <v>0.39500000000000002</v>
      </c>
      <c r="AE58" s="38">
        <v>0.40500000000000003</v>
      </c>
      <c r="AF58" s="38">
        <v>0.41499999999999998</v>
      </c>
      <c r="AH58" s="37">
        <f t="shared" si="3"/>
        <v>28.000000000000004</v>
      </c>
      <c r="AI58" s="37">
        <f t="shared" si="3"/>
        <v>29.5</v>
      </c>
      <c r="AJ58" s="37">
        <f t="shared" si="3"/>
        <v>31</v>
      </c>
      <c r="AK58" s="37">
        <f t="shared" si="3"/>
        <v>32.5</v>
      </c>
      <c r="AL58" s="37">
        <f t="shared" si="3"/>
        <v>33.5</v>
      </c>
      <c r="AM58" s="37">
        <f t="shared" si="3"/>
        <v>35</v>
      </c>
      <c r="AN58" s="37">
        <f t="shared" si="3"/>
        <v>36.5</v>
      </c>
      <c r="AO58" s="37">
        <f t="shared" si="3"/>
        <v>37.5</v>
      </c>
      <c r="AP58" s="37">
        <f t="shared" si="3"/>
        <v>38.5</v>
      </c>
      <c r="AQ58" s="37">
        <f t="shared" si="3"/>
        <v>39.5</v>
      </c>
      <c r="AR58" s="37">
        <f t="shared" si="3"/>
        <v>40.5</v>
      </c>
      <c r="AS58" s="37">
        <f t="shared" si="3"/>
        <v>41.5</v>
      </c>
    </row>
    <row r="59" spans="4:45" x14ac:dyDescent="0.25">
      <c r="D59">
        <v>56</v>
      </c>
      <c r="E59">
        <v>82000</v>
      </c>
      <c r="F59" s="37">
        <v>28.000000000000004</v>
      </c>
      <c r="G59" s="37">
        <v>29.5</v>
      </c>
      <c r="H59" s="37">
        <v>31</v>
      </c>
      <c r="I59" s="37">
        <v>32.5</v>
      </c>
      <c r="J59" s="37">
        <v>33.5</v>
      </c>
      <c r="K59" s="37">
        <v>35</v>
      </c>
      <c r="L59" s="37">
        <v>36.5</v>
      </c>
      <c r="M59" s="37">
        <v>37.5</v>
      </c>
      <c r="N59" s="37">
        <v>38.5</v>
      </c>
      <c r="O59" s="37">
        <v>39.5</v>
      </c>
      <c r="P59" s="37">
        <v>40.5</v>
      </c>
      <c r="Q59" s="37">
        <v>41.5</v>
      </c>
      <c r="S59" t="str">
        <f t="shared" si="1"/>
        <v/>
      </c>
      <c r="T59">
        <v>82000</v>
      </c>
      <c r="U59" s="38">
        <v>0.28000000000000003</v>
      </c>
      <c r="V59" s="38">
        <v>0.29499999999999998</v>
      </c>
      <c r="W59" s="38">
        <v>0.31</v>
      </c>
      <c r="X59" s="38">
        <v>0.32500000000000001</v>
      </c>
      <c r="Y59" s="38">
        <v>0.33500000000000002</v>
      </c>
      <c r="Z59" s="38">
        <v>0.35</v>
      </c>
      <c r="AA59" s="38">
        <v>0.36499999999999999</v>
      </c>
      <c r="AB59" s="38">
        <v>0.375</v>
      </c>
      <c r="AC59" s="38">
        <v>0.38500000000000001</v>
      </c>
      <c r="AD59" s="38">
        <v>0.39500000000000002</v>
      </c>
      <c r="AE59" s="38">
        <v>0.40500000000000003</v>
      </c>
      <c r="AF59" s="38">
        <v>0.41499999999999998</v>
      </c>
      <c r="AH59" s="37">
        <f t="shared" si="3"/>
        <v>28.000000000000004</v>
      </c>
      <c r="AI59" s="37">
        <f t="shared" si="3"/>
        <v>29.5</v>
      </c>
      <c r="AJ59" s="37">
        <f t="shared" si="3"/>
        <v>31</v>
      </c>
      <c r="AK59" s="37">
        <f t="shared" si="3"/>
        <v>32.5</v>
      </c>
      <c r="AL59" s="37">
        <f t="shared" si="3"/>
        <v>33.5</v>
      </c>
      <c r="AM59" s="37">
        <f t="shared" si="3"/>
        <v>35</v>
      </c>
      <c r="AN59" s="37">
        <f t="shared" si="3"/>
        <v>36.5</v>
      </c>
      <c r="AO59" s="37">
        <f t="shared" si="3"/>
        <v>37.5</v>
      </c>
      <c r="AP59" s="37">
        <f t="shared" si="3"/>
        <v>38.5</v>
      </c>
      <c r="AQ59" s="37">
        <f t="shared" si="3"/>
        <v>39.5</v>
      </c>
      <c r="AR59" s="37">
        <f t="shared" si="3"/>
        <v>40.5</v>
      </c>
      <c r="AS59" s="37">
        <f t="shared" si="3"/>
        <v>41.5</v>
      </c>
    </row>
    <row r="60" spans="4:45" x14ac:dyDescent="0.25">
      <c r="D60">
        <v>57</v>
      </c>
      <c r="E60">
        <v>83000</v>
      </c>
      <c r="F60" s="37">
        <v>28.000000000000004</v>
      </c>
      <c r="G60" s="37">
        <v>29.5</v>
      </c>
      <c r="H60" s="37">
        <v>31</v>
      </c>
      <c r="I60" s="37">
        <v>32.5</v>
      </c>
      <c r="J60" s="37">
        <v>33.5</v>
      </c>
      <c r="K60" s="37">
        <v>35</v>
      </c>
      <c r="L60" s="37">
        <v>36.5</v>
      </c>
      <c r="M60" s="37">
        <v>37.5</v>
      </c>
      <c r="N60" s="37">
        <v>38.5</v>
      </c>
      <c r="O60" s="37">
        <v>39.5</v>
      </c>
      <c r="P60" s="37">
        <v>40.5</v>
      </c>
      <c r="Q60" s="37">
        <v>41.5</v>
      </c>
      <c r="S60" t="str">
        <f t="shared" si="1"/>
        <v/>
      </c>
      <c r="T60">
        <v>83000</v>
      </c>
      <c r="U60" s="38">
        <v>0.28000000000000003</v>
      </c>
      <c r="V60" s="38">
        <v>0.29499999999999998</v>
      </c>
      <c r="W60" s="38">
        <v>0.31</v>
      </c>
      <c r="X60" s="38">
        <v>0.32500000000000001</v>
      </c>
      <c r="Y60" s="38">
        <v>0.33500000000000002</v>
      </c>
      <c r="Z60" s="38">
        <v>0.35</v>
      </c>
      <c r="AA60" s="38">
        <v>0.36499999999999999</v>
      </c>
      <c r="AB60" s="38">
        <v>0.375</v>
      </c>
      <c r="AC60" s="38">
        <v>0.38500000000000001</v>
      </c>
      <c r="AD60" s="38">
        <v>0.39500000000000002</v>
      </c>
      <c r="AE60" s="38">
        <v>0.40500000000000003</v>
      </c>
      <c r="AF60" s="38">
        <v>0.41499999999999998</v>
      </c>
      <c r="AH60" s="37">
        <f t="shared" si="3"/>
        <v>28.000000000000004</v>
      </c>
      <c r="AI60" s="37">
        <f t="shared" si="3"/>
        <v>29.5</v>
      </c>
      <c r="AJ60" s="37">
        <f t="shared" si="3"/>
        <v>31</v>
      </c>
      <c r="AK60" s="37">
        <f t="shared" si="3"/>
        <v>32.5</v>
      </c>
      <c r="AL60" s="37">
        <f t="shared" si="3"/>
        <v>33.5</v>
      </c>
      <c r="AM60" s="37">
        <f t="shared" si="3"/>
        <v>35</v>
      </c>
      <c r="AN60" s="37">
        <f t="shared" si="3"/>
        <v>36.5</v>
      </c>
      <c r="AO60" s="37">
        <f t="shared" si="3"/>
        <v>37.5</v>
      </c>
      <c r="AP60" s="37">
        <f t="shared" si="3"/>
        <v>38.5</v>
      </c>
      <c r="AQ60" s="37">
        <f t="shared" si="3"/>
        <v>39.5</v>
      </c>
      <c r="AR60" s="37">
        <f t="shared" si="3"/>
        <v>40.5</v>
      </c>
      <c r="AS60" s="37">
        <f t="shared" si="3"/>
        <v>41.5</v>
      </c>
    </row>
    <row r="61" spans="4:45" x14ac:dyDescent="0.25">
      <c r="D61">
        <v>58</v>
      </c>
      <c r="E61">
        <v>84000</v>
      </c>
      <c r="F61" s="37">
        <v>28.000000000000004</v>
      </c>
      <c r="G61" s="37">
        <v>29.5</v>
      </c>
      <c r="H61" s="37">
        <v>31</v>
      </c>
      <c r="I61" s="37">
        <v>32.5</v>
      </c>
      <c r="J61" s="37">
        <v>33.5</v>
      </c>
      <c r="K61" s="37">
        <v>35</v>
      </c>
      <c r="L61" s="37">
        <v>36.5</v>
      </c>
      <c r="M61" s="37">
        <v>37.5</v>
      </c>
      <c r="N61" s="37">
        <v>38.5</v>
      </c>
      <c r="O61" s="37">
        <v>39.5</v>
      </c>
      <c r="P61" s="37">
        <v>40.5</v>
      </c>
      <c r="Q61" s="37">
        <v>41.5</v>
      </c>
      <c r="S61" t="str">
        <f t="shared" si="1"/>
        <v/>
      </c>
      <c r="T61">
        <v>84000</v>
      </c>
      <c r="U61" s="38">
        <v>0.28000000000000003</v>
      </c>
      <c r="V61" s="38">
        <v>0.29499999999999998</v>
      </c>
      <c r="W61" s="38">
        <v>0.31</v>
      </c>
      <c r="X61" s="38">
        <v>0.32500000000000001</v>
      </c>
      <c r="Y61" s="38">
        <v>0.33500000000000002</v>
      </c>
      <c r="Z61" s="38">
        <v>0.35</v>
      </c>
      <c r="AA61" s="38">
        <v>0.36499999999999999</v>
      </c>
      <c r="AB61" s="38">
        <v>0.375</v>
      </c>
      <c r="AC61" s="38">
        <v>0.38500000000000001</v>
      </c>
      <c r="AD61" s="38">
        <v>0.39500000000000002</v>
      </c>
      <c r="AE61" s="38">
        <v>0.40500000000000003</v>
      </c>
      <c r="AF61" s="38">
        <v>0.41499999999999998</v>
      </c>
      <c r="AH61" s="37">
        <f t="shared" si="3"/>
        <v>28.000000000000004</v>
      </c>
      <c r="AI61" s="37">
        <f t="shared" si="3"/>
        <v>29.5</v>
      </c>
      <c r="AJ61" s="37">
        <f t="shared" si="3"/>
        <v>31</v>
      </c>
      <c r="AK61" s="37">
        <f t="shared" si="3"/>
        <v>32.5</v>
      </c>
      <c r="AL61" s="37">
        <f t="shared" si="3"/>
        <v>33.5</v>
      </c>
      <c r="AM61" s="37">
        <f t="shared" si="3"/>
        <v>35</v>
      </c>
      <c r="AN61" s="37">
        <f t="shared" si="3"/>
        <v>36.5</v>
      </c>
      <c r="AO61" s="37">
        <f t="shared" si="3"/>
        <v>37.5</v>
      </c>
      <c r="AP61" s="37">
        <f t="shared" si="3"/>
        <v>38.5</v>
      </c>
      <c r="AQ61" s="37">
        <f t="shared" si="3"/>
        <v>39.5</v>
      </c>
      <c r="AR61" s="37">
        <f t="shared" si="3"/>
        <v>40.5</v>
      </c>
      <c r="AS61" s="37">
        <f t="shared" si="3"/>
        <v>41.5</v>
      </c>
    </row>
    <row r="62" spans="4:45" x14ac:dyDescent="0.25">
      <c r="D62">
        <v>59</v>
      </c>
      <c r="E62">
        <v>85000</v>
      </c>
      <c r="F62" s="37">
        <v>28.000000000000004</v>
      </c>
      <c r="G62" s="37">
        <v>29.5</v>
      </c>
      <c r="H62" s="37">
        <v>31</v>
      </c>
      <c r="I62" s="37">
        <v>32.5</v>
      </c>
      <c r="J62" s="37">
        <v>33.5</v>
      </c>
      <c r="K62" s="37">
        <v>35</v>
      </c>
      <c r="L62" s="37">
        <v>36.5</v>
      </c>
      <c r="M62" s="37">
        <v>37.5</v>
      </c>
      <c r="N62" s="37">
        <v>38.5</v>
      </c>
      <c r="O62" s="37">
        <v>39.5</v>
      </c>
      <c r="P62" s="37">
        <v>40.5</v>
      </c>
      <c r="Q62" s="37">
        <v>41.5</v>
      </c>
      <c r="S62" t="str">
        <f t="shared" si="1"/>
        <v/>
      </c>
      <c r="T62">
        <v>85000</v>
      </c>
      <c r="U62" s="38">
        <v>0.28000000000000003</v>
      </c>
      <c r="V62" s="38">
        <v>0.29499999999999998</v>
      </c>
      <c r="W62" s="38">
        <v>0.31</v>
      </c>
      <c r="X62" s="38">
        <v>0.32500000000000001</v>
      </c>
      <c r="Y62" s="38">
        <v>0.33500000000000002</v>
      </c>
      <c r="Z62" s="38">
        <v>0.35</v>
      </c>
      <c r="AA62" s="38">
        <v>0.36499999999999999</v>
      </c>
      <c r="AB62" s="38">
        <v>0.375</v>
      </c>
      <c r="AC62" s="38">
        <v>0.38500000000000001</v>
      </c>
      <c r="AD62" s="38">
        <v>0.39500000000000002</v>
      </c>
      <c r="AE62" s="38">
        <v>0.40500000000000003</v>
      </c>
      <c r="AF62" s="38">
        <v>0.41499999999999998</v>
      </c>
      <c r="AH62" s="37">
        <f t="shared" si="3"/>
        <v>28.000000000000004</v>
      </c>
      <c r="AI62" s="37">
        <f t="shared" si="3"/>
        <v>29.5</v>
      </c>
      <c r="AJ62" s="37">
        <f t="shared" si="3"/>
        <v>31</v>
      </c>
      <c r="AK62" s="37">
        <f t="shared" si="3"/>
        <v>32.5</v>
      </c>
      <c r="AL62" s="37">
        <f t="shared" si="3"/>
        <v>33.5</v>
      </c>
      <c r="AM62" s="37">
        <f t="shared" si="3"/>
        <v>35</v>
      </c>
      <c r="AN62" s="37">
        <f t="shared" si="3"/>
        <v>36.5</v>
      </c>
      <c r="AO62" s="37">
        <f t="shared" si="3"/>
        <v>37.5</v>
      </c>
      <c r="AP62" s="37">
        <f t="shared" si="3"/>
        <v>38.5</v>
      </c>
      <c r="AQ62" s="37">
        <f t="shared" si="3"/>
        <v>39.5</v>
      </c>
      <c r="AR62" s="37">
        <f t="shared" si="3"/>
        <v>40.5</v>
      </c>
      <c r="AS62" s="37">
        <f t="shared" si="3"/>
        <v>41.5</v>
      </c>
    </row>
    <row r="63" spans="4:45" x14ac:dyDescent="0.25">
      <c r="D63">
        <v>60</v>
      </c>
      <c r="E63">
        <v>86000</v>
      </c>
      <c r="F63" s="37">
        <v>28.000000000000004</v>
      </c>
      <c r="G63" s="37">
        <v>29.5</v>
      </c>
      <c r="H63" s="37">
        <v>31</v>
      </c>
      <c r="I63" s="37">
        <v>32.5</v>
      </c>
      <c r="J63" s="37">
        <v>33.5</v>
      </c>
      <c r="K63" s="37">
        <v>35</v>
      </c>
      <c r="L63" s="37">
        <v>36.5</v>
      </c>
      <c r="M63" s="37">
        <v>37.5</v>
      </c>
      <c r="N63" s="37">
        <v>38.5</v>
      </c>
      <c r="O63" s="37">
        <v>39.5</v>
      </c>
      <c r="P63" s="37">
        <v>40.5</v>
      </c>
      <c r="Q63" s="37">
        <v>41.5</v>
      </c>
      <c r="S63" t="str">
        <f t="shared" si="1"/>
        <v/>
      </c>
      <c r="T63">
        <v>86000</v>
      </c>
      <c r="U63" s="38">
        <v>0.28000000000000003</v>
      </c>
      <c r="V63" s="38">
        <v>0.29499999999999998</v>
      </c>
      <c r="W63" s="38">
        <v>0.31</v>
      </c>
      <c r="X63" s="38">
        <v>0.32500000000000001</v>
      </c>
      <c r="Y63" s="38">
        <v>0.33500000000000002</v>
      </c>
      <c r="Z63" s="38">
        <v>0.35</v>
      </c>
      <c r="AA63" s="38">
        <v>0.36499999999999999</v>
      </c>
      <c r="AB63" s="38">
        <v>0.375</v>
      </c>
      <c r="AC63" s="38">
        <v>0.38500000000000001</v>
      </c>
      <c r="AD63" s="38">
        <v>0.39500000000000002</v>
      </c>
      <c r="AE63" s="38">
        <v>0.40500000000000003</v>
      </c>
      <c r="AF63" s="38">
        <v>0.41499999999999998</v>
      </c>
      <c r="AH63" s="37">
        <f t="shared" si="3"/>
        <v>28.000000000000004</v>
      </c>
      <c r="AI63" s="37">
        <f t="shared" si="3"/>
        <v>29.5</v>
      </c>
      <c r="AJ63" s="37">
        <f t="shared" si="3"/>
        <v>31</v>
      </c>
      <c r="AK63" s="37">
        <f t="shared" si="3"/>
        <v>32.5</v>
      </c>
      <c r="AL63" s="37">
        <f t="shared" si="3"/>
        <v>33.5</v>
      </c>
      <c r="AM63" s="37">
        <f t="shared" si="3"/>
        <v>35</v>
      </c>
      <c r="AN63" s="37">
        <f t="shared" si="3"/>
        <v>36.5</v>
      </c>
      <c r="AO63" s="37">
        <f t="shared" si="3"/>
        <v>37.5</v>
      </c>
      <c r="AP63" s="37">
        <f t="shared" si="3"/>
        <v>38.5</v>
      </c>
      <c r="AQ63" s="37">
        <f t="shared" si="3"/>
        <v>39.5</v>
      </c>
      <c r="AR63" s="37">
        <f t="shared" si="3"/>
        <v>40.5</v>
      </c>
      <c r="AS63" s="37">
        <f t="shared" si="3"/>
        <v>41.5</v>
      </c>
    </row>
    <row r="64" spans="4:45" x14ac:dyDescent="0.25">
      <c r="D64">
        <v>61</v>
      </c>
      <c r="E64">
        <v>87000</v>
      </c>
      <c r="F64" s="37">
        <v>28.000000000000004</v>
      </c>
      <c r="G64" s="37">
        <v>29.5</v>
      </c>
      <c r="H64" s="37">
        <v>31</v>
      </c>
      <c r="I64" s="37">
        <v>32.5</v>
      </c>
      <c r="J64" s="37">
        <v>33.5</v>
      </c>
      <c r="K64" s="37">
        <v>35</v>
      </c>
      <c r="L64" s="37">
        <v>36.5</v>
      </c>
      <c r="M64" s="37">
        <v>37.5</v>
      </c>
      <c r="N64" s="37">
        <v>38.5</v>
      </c>
      <c r="O64" s="37">
        <v>39.5</v>
      </c>
      <c r="P64" s="37">
        <v>40.5</v>
      </c>
      <c r="Q64" s="37">
        <v>41.5</v>
      </c>
      <c r="S64" t="str">
        <f t="shared" si="1"/>
        <v/>
      </c>
      <c r="T64">
        <v>87000</v>
      </c>
      <c r="U64" s="38">
        <v>0.28000000000000003</v>
      </c>
      <c r="V64" s="38">
        <v>0.29499999999999998</v>
      </c>
      <c r="W64" s="38">
        <v>0.31</v>
      </c>
      <c r="X64" s="38">
        <v>0.32500000000000001</v>
      </c>
      <c r="Y64" s="38">
        <v>0.33500000000000002</v>
      </c>
      <c r="Z64" s="38">
        <v>0.35</v>
      </c>
      <c r="AA64" s="38">
        <v>0.36499999999999999</v>
      </c>
      <c r="AB64" s="38">
        <v>0.375</v>
      </c>
      <c r="AC64" s="38">
        <v>0.38500000000000001</v>
      </c>
      <c r="AD64" s="38">
        <v>0.39500000000000002</v>
      </c>
      <c r="AE64" s="38">
        <v>0.40500000000000003</v>
      </c>
      <c r="AF64" s="38">
        <v>0.41499999999999998</v>
      </c>
      <c r="AH64" s="37">
        <f t="shared" si="3"/>
        <v>28.000000000000004</v>
      </c>
      <c r="AI64" s="37">
        <f t="shared" si="3"/>
        <v>29.5</v>
      </c>
      <c r="AJ64" s="37">
        <f t="shared" si="3"/>
        <v>31</v>
      </c>
      <c r="AK64" s="37">
        <f t="shared" si="3"/>
        <v>32.5</v>
      </c>
      <c r="AL64" s="37">
        <f t="shared" si="3"/>
        <v>33.5</v>
      </c>
      <c r="AM64" s="37">
        <f t="shared" si="3"/>
        <v>35</v>
      </c>
      <c r="AN64" s="37">
        <f t="shared" si="3"/>
        <v>36.5</v>
      </c>
      <c r="AO64" s="37">
        <f t="shared" si="3"/>
        <v>37.5</v>
      </c>
      <c r="AP64" s="37">
        <f t="shared" si="3"/>
        <v>38.5</v>
      </c>
      <c r="AQ64" s="37">
        <f t="shared" si="3"/>
        <v>39.5</v>
      </c>
      <c r="AR64" s="37">
        <f t="shared" si="3"/>
        <v>40.5</v>
      </c>
      <c r="AS64" s="37">
        <f t="shared" si="3"/>
        <v>41.5</v>
      </c>
    </row>
    <row r="65" spans="4:45" x14ac:dyDescent="0.25">
      <c r="D65">
        <v>62</v>
      </c>
      <c r="E65">
        <v>88000</v>
      </c>
      <c r="F65" s="37">
        <v>28.000000000000004</v>
      </c>
      <c r="G65" s="37">
        <v>29.5</v>
      </c>
      <c r="H65" s="37">
        <v>31</v>
      </c>
      <c r="I65" s="37">
        <v>32.5</v>
      </c>
      <c r="J65" s="37">
        <v>33.5</v>
      </c>
      <c r="K65" s="37">
        <v>35</v>
      </c>
      <c r="L65" s="37">
        <v>36.5</v>
      </c>
      <c r="M65" s="37">
        <v>37.5</v>
      </c>
      <c r="N65" s="37">
        <v>38.5</v>
      </c>
      <c r="O65" s="37">
        <v>39.5</v>
      </c>
      <c r="P65" s="37">
        <v>40.5</v>
      </c>
      <c r="Q65" s="37">
        <v>41.5</v>
      </c>
      <c r="S65" t="str">
        <f t="shared" si="1"/>
        <v/>
      </c>
      <c r="T65">
        <v>88000</v>
      </c>
      <c r="U65" s="38">
        <v>0.28000000000000003</v>
      </c>
      <c r="V65" s="38">
        <v>0.29499999999999998</v>
      </c>
      <c r="W65" s="38">
        <v>0.31</v>
      </c>
      <c r="X65" s="38">
        <v>0.32500000000000001</v>
      </c>
      <c r="Y65" s="38">
        <v>0.33500000000000002</v>
      </c>
      <c r="Z65" s="38">
        <v>0.35</v>
      </c>
      <c r="AA65" s="38">
        <v>0.36499999999999999</v>
      </c>
      <c r="AB65" s="38">
        <v>0.375</v>
      </c>
      <c r="AC65" s="38">
        <v>0.38500000000000001</v>
      </c>
      <c r="AD65" s="38">
        <v>0.39500000000000002</v>
      </c>
      <c r="AE65" s="38">
        <v>0.40500000000000003</v>
      </c>
      <c r="AF65" s="38">
        <v>0.41499999999999998</v>
      </c>
      <c r="AH65" s="37">
        <f t="shared" si="3"/>
        <v>28.000000000000004</v>
      </c>
      <c r="AI65" s="37">
        <f t="shared" si="3"/>
        <v>29.5</v>
      </c>
      <c r="AJ65" s="37">
        <f t="shared" si="3"/>
        <v>31</v>
      </c>
      <c r="AK65" s="37">
        <f t="shared" si="3"/>
        <v>32.5</v>
      </c>
      <c r="AL65" s="37">
        <f t="shared" si="3"/>
        <v>33.5</v>
      </c>
      <c r="AM65" s="37">
        <f t="shared" si="3"/>
        <v>35</v>
      </c>
      <c r="AN65" s="37">
        <f t="shared" si="3"/>
        <v>36.5</v>
      </c>
      <c r="AO65" s="37">
        <f t="shared" si="3"/>
        <v>37.5</v>
      </c>
      <c r="AP65" s="37">
        <f t="shared" si="3"/>
        <v>38.5</v>
      </c>
      <c r="AQ65" s="37">
        <f t="shared" si="3"/>
        <v>39.5</v>
      </c>
      <c r="AR65" s="37">
        <f t="shared" si="3"/>
        <v>40.5</v>
      </c>
      <c r="AS65" s="37">
        <f t="shared" si="3"/>
        <v>41.5</v>
      </c>
    </row>
    <row r="66" spans="4:45" x14ac:dyDescent="0.25">
      <c r="D66">
        <v>63</v>
      </c>
      <c r="E66">
        <v>89000</v>
      </c>
      <c r="F66" s="37">
        <v>28.000000000000004</v>
      </c>
      <c r="G66" s="37">
        <v>29.5</v>
      </c>
      <c r="H66" s="37">
        <v>31</v>
      </c>
      <c r="I66" s="37">
        <v>32.5</v>
      </c>
      <c r="J66" s="37">
        <v>33.5</v>
      </c>
      <c r="K66" s="37">
        <v>35</v>
      </c>
      <c r="L66" s="37">
        <v>36.5</v>
      </c>
      <c r="M66" s="37">
        <v>37.5</v>
      </c>
      <c r="N66" s="37">
        <v>38.5</v>
      </c>
      <c r="O66" s="37">
        <v>39.5</v>
      </c>
      <c r="P66" s="37">
        <v>40.5</v>
      </c>
      <c r="Q66" s="37">
        <v>41.5</v>
      </c>
      <c r="S66" t="str">
        <f t="shared" si="1"/>
        <v/>
      </c>
      <c r="T66">
        <v>89000</v>
      </c>
      <c r="U66" s="38">
        <v>0.28000000000000003</v>
      </c>
      <c r="V66" s="38">
        <v>0.29499999999999998</v>
      </c>
      <c r="W66" s="38">
        <v>0.31</v>
      </c>
      <c r="X66" s="38">
        <v>0.32500000000000001</v>
      </c>
      <c r="Y66" s="38">
        <v>0.33500000000000002</v>
      </c>
      <c r="Z66" s="38">
        <v>0.35</v>
      </c>
      <c r="AA66" s="38">
        <v>0.36499999999999999</v>
      </c>
      <c r="AB66" s="38">
        <v>0.375</v>
      </c>
      <c r="AC66" s="38">
        <v>0.38500000000000001</v>
      </c>
      <c r="AD66" s="38">
        <v>0.39500000000000002</v>
      </c>
      <c r="AE66" s="38">
        <v>0.40500000000000003</v>
      </c>
      <c r="AF66" s="38">
        <v>0.41499999999999998</v>
      </c>
      <c r="AH66" s="37">
        <f t="shared" si="3"/>
        <v>28.000000000000004</v>
      </c>
      <c r="AI66" s="37">
        <f t="shared" si="3"/>
        <v>29.5</v>
      </c>
      <c r="AJ66" s="37">
        <f t="shared" si="3"/>
        <v>31</v>
      </c>
      <c r="AK66" s="37">
        <f t="shared" si="3"/>
        <v>32.5</v>
      </c>
      <c r="AL66" s="37">
        <f t="shared" si="3"/>
        <v>33.5</v>
      </c>
      <c r="AM66" s="37">
        <f t="shared" si="3"/>
        <v>35</v>
      </c>
      <c r="AN66" s="37">
        <f t="shared" si="3"/>
        <v>36.5</v>
      </c>
      <c r="AO66" s="37">
        <f t="shared" si="3"/>
        <v>37.5</v>
      </c>
      <c r="AP66" s="37">
        <f t="shared" si="3"/>
        <v>38.5</v>
      </c>
      <c r="AQ66" s="37">
        <f t="shared" si="3"/>
        <v>39.5</v>
      </c>
      <c r="AR66" s="37">
        <f t="shared" si="3"/>
        <v>40.5</v>
      </c>
      <c r="AS66" s="37">
        <f t="shared" si="3"/>
        <v>41.5</v>
      </c>
    </row>
    <row r="67" spans="4:45" x14ac:dyDescent="0.25">
      <c r="D67">
        <v>64</v>
      </c>
      <c r="E67">
        <v>90000</v>
      </c>
      <c r="F67" s="37">
        <v>28.000000000000004</v>
      </c>
      <c r="G67" s="37">
        <v>29.5</v>
      </c>
      <c r="H67" s="37">
        <v>31</v>
      </c>
      <c r="I67" s="37">
        <v>32.5</v>
      </c>
      <c r="J67" s="37">
        <v>33.5</v>
      </c>
      <c r="K67" s="37">
        <v>35</v>
      </c>
      <c r="L67" s="37">
        <v>36.5</v>
      </c>
      <c r="M67" s="37">
        <v>37.5</v>
      </c>
      <c r="N67" s="37">
        <v>38.5</v>
      </c>
      <c r="O67" s="37">
        <v>39.5</v>
      </c>
      <c r="P67" s="37">
        <v>40.5</v>
      </c>
      <c r="Q67" s="37">
        <v>41.5</v>
      </c>
      <c r="S67" t="str">
        <f t="shared" si="1"/>
        <v/>
      </c>
      <c r="T67">
        <v>90000</v>
      </c>
      <c r="U67" s="38">
        <v>0.28000000000000003</v>
      </c>
      <c r="V67" s="38">
        <v>0.29499999999999998</v>
      </c>
      <c r="W67" s="38">
        <v>0.31</v>
      </c>
      <c r="X67" s="38">
        <v>0.32500000000000001</v>
      </c>
      <c r="Y67" s="38">
        <v>0.33500000000000002</v>
      </c>
      <c r="Z67" s="38">
        <v>0.35</v>
      </c>
      <c r="AA67" s="38">
        <v>0.36499999999999999</v>
      </c>
      <c r="AB67" s="38">
        <v>0.375</v>
      </c>
      <c r="AC67" s="38">
        <v>0.38500000000000001</v>
      </c>
      <c r="AD67" s="38">
        <v>0.39500000000000002</v>
      </c>
      <c r="AE67" s="38">
        <v>0.40500000000000003</v>
      </c>
      <c r="AF67" s="38">
        <v>0.41499999999999998</v>
      </c>
      <c r="AH67" s="37">
        <f t="shared" si="3"/>
        <v>28.000000000000004</v>
      </c>
      <c r="AI67" s="37">
        <f t="shared" si="3"/>
        <v>29.5</v>
      </c>
      <c r="AJ67" s="37">
        <f t="shared" si="3"/>
        <v>31</v>
      </c>
      <c r="AK67" s="37">
        <f t="shared" si="3"/>
        <v>32.5</v>
      </c>
      <c r="AL67" s="37">
        <f t="shared" si="3"/>
        <v>33.5</v>
      </c>
      <c r="AM67" s="37">
        <f t="shared" si="3"/>
        <v>35</v>
      </c>
      <c r="AN67" s="37">
        <f t="shared" si="3"/>
        <v>36.5</v>
      </c>
      <c r="AO67" s="37">
        <f t="shared" si="3"/>
        <v>37.5</v>
      </c>
      <c r="AP67" s="37">
        <f t="shared" si="3"/>
        <v>38.5</v>
      </c>
      <c r="AQ67" s="37">
        <f t="shared" ref="AH67:AS87" si="4">AD67*$T$3</f>
        <v>39.5</v>
      </c>
      <c r="AR67" s="37">
        <f t="shared" si="4"/>
        <v>40.5</v>
      </c>
      <c r="AS67" s="37">
        <f t="shared" si="4"/>
        <v>41.5</v>
      </c>
    </row>
    <row r="68" spans="4:45" x14ac:dyDescent="0.25">
      <c r="D68">
        <v>65</v>
      </c>
      <c r="E68">
        <v>91000</v>
      </c>
      <c r="F68" s="37">
        <v>28.000000000000004</v>
      </c>
      <c r="G68" s="37">
        <v>29.5</v>
      </c>
      <c r="H68" s="37">
        <v>31</v>
      </c>
      <c r="I68" s="37">
        <v>32.5</v>
      </c>
      <c r="J68" s="37">
        <v>33.5</v>
      </c>
      <c r="K68" s="37">
        <v>35</v>
      </c>
      <c r="L68" s="37">
        <v>36.5</v>
      </c>
      <c r="M68" s="37">
        <v>37.5</v>
      </c>
      <c r="N68" s="37">
        <v>38.5</v>
      </c>
      <c r="O68" s="37">
        <v>39.5</v>
      </c>
      <c r="P68" s="37">
        <v>40.5</v>
      </c>
      <c r="Q68" s="37">
        <v>41.5</v>
      </c>
      <c r="S68" t="str">
        <f t="shared" si="1"/>
        <v/>
      </c>
      <c r="T68">
        <v>91000</v>
      </c>
      <c r="U68" s="38">
        <v>0.28000000000000003</v>
      </c>
      <c r="V68" s="38">
        <v>0.29499999999999998</v>
      </c>
      <c r="W68" s="38">
        <v>0.31</v>
      </c>
      <c r="X68" s="38">
        <v>0.32500000000000001</v>
      </c>
      <c r="Y68" s="38">
        <v>0.33500000000000002</v>
      </c>
      <c r="Z68" s="38">
        <v>0.35</v>
      </c>
      <c r="AA68" s="38">
        <v>0.36499999999999999</v>
      </c>
      <c r="AB68" s="38">
        <v>0.375</v>
      </c>
      <c r="AC68" s="38">
        <v>0.38500000000000001</v>
      </c>
      <c r="AD68" s="38">
        <v>0.39500000000000002</v>
      </c>
      <c r="AE68" s="38">
        <v>0.40500000000000003</v>
      </c>
      <c r="AF68" s="38">
        <v>0.41499999999999998</v>
      </c>
      <c r="AH68" s="37">
        <f t="shared" si="4"/>
        <v>28.000000000000004</v>
      </c>
      <c r="AI68" s="37">
        <f t="shared" si="4"/>
        <v>29.5</v>
      </c>
      <c r="AJ68" s="37">
        <f t="shared" si="4"/>
        <v>31</v>
      </c>
      <c r="AK68" s="37">
        <f t="shared" si="4"/>
        <v>32.5</v>
      </c>
      <c r="AL68" s="37">
        <f t="shared" si="4"/>
        <v>33.5</v>
      </c>
      <c r="AM68" s="37">
        <f t="shared" si="4"/>
        <v>35</v>
      </c>
      <c r="AN68" s="37">
        <f t="shared" si="4"/>
        <v>36.5</v>
      </c>
      <c r="AO68" s="37">
        <f t="shared" si="4"/>
        <v>37.5</v>
      </c>
      <c r="AP68" s="37">
        <f t="shared" si="4"/>
        <v>38.5</v>
      </c>
      <c r="AQ68" s="37">
        <f t="shared" si="4"/>
        <v>39.5</v>
      </c>
      <c r="AR68" s="37">
        <f t="shared" si="4"/>
        <v>40.5</v>
      </c>
      <c r="AS68" s="37">
        <f t="shared" si="4"/>
        <v>41.5</v>
      </c>
    </row>
    <row r="69" spans="4:45" x14ac:dyDescent="0.25">
      <c r="D69">
        <v>66</v>
      </c>
      <c r="E69">
        <v>92000</v>
      </c>
      <c r="F69" s="37">
        <v>28.000000000000004</v>
      </c>
      <c r="G69" s="37">
        <v>29.5</v>
      </c>
      <c r="H69" s="37">
        <v>31</v>
      </c>
      <c r="I69" s="37">
        <v>32.5</v>
      </c>
      <c r="J69" s="37">
        <v>33.5</v>
      </c>
      <c r="K69" s="37">
        <v>35</v>
      </c>
      <c r="L69" s="37">
        <v>36.5</v>
      </c>
      <c r="M69" s="37">
        <v>37.5</v>
      </c>
      <c r="N69" s="37">
        <v>38.5</v>
      </c>
      <c r="O69" s="37">
        <v>39.5</v>
      </c>
      <c r="P69" s="37">
        <v>40.5</v>
      </c>
      <c r="Q69" s="37">
        <v>41.5</v>
      </c>
      <c r="S69" t="str">
        <f t="shared" si="1"/>
        <v/>
      </c>
      <c r="T69">
        <v>92000</v>
      </c>
      <c r="U69" s="38">
        <v>0.28000000000000003</v>
      </c>
      <c r="V69" s="38">
        <v>0.29499999999999998</v>
      </c>
      <c r="W69" s="38">
        <v>0.31</v>
      </c>
      <c r="X69" s="38">
        <v>0.32500000000000001</v>
      </c>
      <c r="Y69" s="38">
        <v>0.33500000000000002</v>
      </c>
      <c r="Z69" s="38">
        <v>0.35</v>
      </c>
      <c r="AA69" s="38">
        <v>0.36499999999999999</v>
      </c>
      <c r="AB69" s="38">
        <v>0.375</v>
      </c>
      <c r="AC69" s="38">
        <v>0.38500000000000001</v>
      </c>
      <c r="AD69" s="38">
        <v>0.39500000000000002</v>
      </c>
      <c r="AE69" s="38">
        <v>0.40500000000000003</v>
      </c>
      <c r="AF69" s="38">
        <v>0.41499999999999998</v>
      </c>
      <c r="AH69" s="37">
        <f t="shared" si="4"/>
        <v>28.000000000000004</v>
      </c>
      <c r="AI69" s="37">
        <f t="shared" si="4"/>
        <v>29.5</v>
      </c>
      <c r="AJ69" s="37">
        <f t="shared" si="4"/>
        <v>31</v>
      </c>
      <c r="AK69" s="37">
        <f t="shared" si="4"/>
        <v>32.5</v>
      </c>
      <c r="AL69" s="37">
        <f t="shared" si="4"/>
        <v>33.5</v>
      </c>
      <c r="AM69" s="37">
        <f t="shared" si="4"/>
        <v>35</v>
      </c>
      <c r="AN69" s="37">
        <f t="shared" si="4"/>
        <v>36.5</v>
      </c>
      <c r="AO69" s="37">
        <f t="shared" si="4"/>
        <v>37.5</v>
      </c>
      <c r="AP69" s="37">
        <f t="shared" si="4"/>
        <v>38.5</v>
      </c>
      <c r="AQ69" s="37">
        <f t="shared" si="4"/>
        <v>39.5</v>
      </c>
      <c r="AR69" s="37">
        <f t="shared" si="4"/>
        <v>40.5</v>
      </c>
      <c r="AS69" s="37">
        <f t="shared" si="4"/>
        <v>41.5</v>
      </c>
    </row>
    <row r="70" spans="4:45" x14ac:dyDescent="0.25">
      <c r="D70">
        <v>67</v>
      </c>
      <c r="E70">
        <v>93000</v>
      </c>
      <c r="F70" s="37">
        <v>28.000000000000004</v>
      </c>
      <c r="G70" s="37">
        <v>29.5</v>
      </c>
      <c r="H70" s="37">
        <v>31</v>
      </c>
      <c r="I70" s="37">
        <v>32.5</v>
      </c>
      <c r="J70" s="37">
        <v>33.5</v>
      </c>
      <c r="K70" s="37">
        <v>35</v>
      </c>
      <c r="L70" s="37">
        <v>36.5</v>
      </c>
      <c r="M70" s="37">
        <v>37.5</v>
      </c>
      <c r="N70" s="37">
        <v>38.5</v>
      </c>
      <c r="O70" s="37">
        <v>39.5</v>
      </c>
      <c r="P70" s="37">
        <v>40.5</v>
      </c>
      <c r="Q70" s="37">
        <v>41.5</v>
      </c>
      <c r="S70" t="str">
        <f t="shared" ref="S70:S87" si="5">IF(E70&lt;&gt;T70,"x","")</f>
        <v/>
      </c>
      <c r="T70">
        <v>93000</v>
      </c>
      <c r="U70" s="38">
        <v>0.28000000000000003</v>
      </c>
      <c r="V70" s="38">
        <v>0.29499999999999998</v>
      </c>
      <c r="W70" s="38">
        <v>0.31</v>
      </c>
      <c r="X70" s="38">
        <v>0.32500000000000001</v>
      </c>
      <c r="Y70" s="38">
        <v>0.33500000000000002</v>
      </c>
      <c r="Z70" s="38">
        <v>0.35</v>
      </c>
      <c r="AA70" s="38">
        <v>0.36499999999999999</v>
      </c>
      <c r="AB70" s="38">
        <v>0.375</v>
      </c>
      <c r="AC70" s="38">
        <v>0.38500000000000001</v>
      </c>
      <c r="AD70" s="38">
        <v>0.39500000000000002</v>
      </c>
      <c r="AE70" s="38">
        <v>0.40500000000000003</v>
      </c>
      <c r="AF70" s="38">
        <v>0.41499999999999998</v>
      </c>
      <c r="AH70" s="37">
        <f t="shared" si="4"/>
        <v>28.000000000000004</v>
      </c>
      <c r="AI70" s="37">
        <f t="shared" si="4"/>
        <v>29.5</v>
      </c>
      <c r="AJ70" s="37">
        <f t="shared" si="4"/>
        <v>31</v>
      </c>
      <c r="AK70" s="37">
        <f t="shared" si="4"/>
        <v>32.5</v>
      </c>
      <c r="AL70" s="37">
        <f t="shared" si="4"/>
        <v>33.5</v>
      </c>
      <c r="AM70" s="37">
        <f t="shared" si="4"/>
        <v>35</v>
      </c>
      <c r="AN70" s="37">
        <f t="shared" si="4"/>
        <v>36.5</v>
      </c>
      <c r="AO70" s="37">
        <f t="shared" si="4"/>
        <v>37.5</v>
      </c>
      <c r="AP70" s="37">
        <f t="shared" si="4"/>
        <v>38.5</v>
      </c>
      <c r="AQ70" s="37">
        <f t="shared" si="4"/>
        <v>39.5</v>
      </c>
      <c r="AR70" s="37">
        <f t="shared" si="4"/>
        <v>40.5</v>
      </c>
      <c r="AS70" s="37">
        <f t="shared" si="4"/>
        <v>41.5</v>
      </c>
    </row>
    <row r="71" spans="4:45" x14ac:dyDescent="0.25">
      <c r="D71">
        <v>68</v>
      </c>
      <c r="E71">
        <v>94000</v>
      </c>
      <c r="F71" s="37">
        <v>28.000000000000004</v>
      </c>
      <c r="G71" s="37">
        <v>29.5</v>
      </c>
      <c r="H71" s="37">
        <v>31</v>
      </c>
      <c r="I71" s="37">
        <v>32.5</v>
      </c>
      <c r="J71" s="37">
        <v>33.5</v>
      </c>
      <c r="K71" s="37">
        <v>35</v>
      </c>
      <c r="L71" s="37">
        <v>36.5</v>
      </c>
      <c r="M71" s="37">
        <v>37.5</v>
      </c>
      <c r="N71" s="37">
        <v>38.5</v>
      </c>
      <c r="O71" s="37">
        <v>39.5</v>
      </c>
      <c r="P71" s="37">
        <v>40.5</v>
      </c>
      <c r="Q71" s="37">
        <v>41.5</v>
      </c>
      <c r="S71" t="str">
        <f t="shared" si="5"/>
        <v/>
      </c>
      <c r="T71">
        <v>94000</v>
      </c>
      <c r="U71" s="38">
        <v>0.28000000000000003</v>
      </c>
      <c r="V71" s="38">
        <v>0.29499999999999998</v>
      </c>
      <c r="W71" s="38">
        <v>0.31</v>
      </c>
      <c r="X71" s="38">
        <v>0.32500000000000001</v>
      </c>
      <c r="Y71" s="38">
        <v>0.33500000000000002</v>
      </c>
      <c r="Z71" s="38">
        <v>0.35</v>
      </c>
      <c r="AA71" s="38">
        <v>0.36499999999999999</v>
      </c>
      <c r="AB71" s="38">
        <v>0.375</v>
      </c>
      <c r="AC71" s="38">
        <v>0.38500000000000001</v>
      </c>
      <c r="AD71" s="38">
        <v>0.39500000000000002</v>
      </c>
      <c r="AE71" s="38">
        <v>0.40500000000000003</v>
      </c>
      <c r="AF71" s="38">
        <v>0.41499999999999998</v>
      </c>
      <c r="AH71" s="37">
        <f t="shared" si="4"/>
        <v>28.000000000000004</v>
      </c>
      <c r="AI71" s="37">
        <f t="shared" si="4"/>
        <v>29.5</v>
      </c>
      <c r="AJ71" s="37">
        <f t="shared" si="4"/>
        <v>31</v>
      </c>
      <c r="AK71" s="37">
        <f t="shared" si="4"/>
        <v>32.5</v>
      </c>
      <c r="AL71" s="37">
        <f t="shared" si="4"/>
        <v>33.5</v>
      </c>
      <c r="AM71" s="37">
        <f t="shared" si="4"/>
        <v>35</v>
      </c>
      <c r="AN71" s="37">
        <f t="shared" si="4"/>
        <v>36.5</v>
      </c>
      <c r="AO71" s="37">
        <f t="shared" si="4"/>
        <v>37.5</v>
      </c>
      <c r="AP71" s="37">
        <f t="shared" si="4"/>
        <v>38.5</v>
      </c>
      <c r="AQ71" s="37">
        <f t="shared" si="4"/>
        <v>39.5</v>
      </c>
      <c r="AR71" s="37">
        <f t="shared" si="4"/>
        <v>40.5</v>
      </c>
      <c r="AS71" s="37">
        <f t="shared" si="4"/>
        <v>41.5</v>
      </c>
    </row>
    <row r="72" spans="4:45" x14ac:dyDescent="0.25">
      <c r="D72">
        <v>69</v>
      </c>
      <c r="E72">
        <v>95000</v>
      </c>
      <c r="F72" s="37">
        <v>28.000000000000004</v>
      </c>
      <c r="G72" s="37">
        <v>29.5</v>
      </c>
      <c r="H72" s="37">
        <v>31</v>
      </c>
      <c r="I72" s="37">
        <v>32.5</v>
      </c>
      <c r="J72" s="37">
        <v>33.5</v>
      </c>
      <c r="K72" s="37">
        <v>35</v>
      </c>
      <c r="L72" s="37">
        <v>36.5</v>
      </c>
      <c r="M72" s="37">
        <v>37.5</v>
      </c>
      <c r="N72" s="37">
        <v>38.5</v>
      </c>
      <c r="O72" s="37">
        <v>39.5</v>
      </c>
      <c r="P72" s="37">
        <v>40.5</v>
      </c>
      <c r="Q72" s="37">
        <v>41.5</v>
      </c>
      <c r="S72" t="str">
        <f t="shared" si="5"/>
        <v/>
      </c>
      <c r="T72">
        <v>95000</v>
      </c>
      <c r="U72" s="38">
        <v>0.28000000000000003</v>
      </c>
      <c r="V72" s="38">
        <v>0.29499999999999998</v>
      </c>
      <c r="W72" s="38">
        <v>0.31</v>
      </c>
      <c r="X72" s="38">
        <v>0.32500000000000001</v>
      </c>
      <c r="Y72" s="38">
        <v>0.33500000000000002</v>
      </c>
      <c r="Z72" s="38">
        <v>0.35</v>
      </c>
      <c r="AA72" s="38">
        <v>0.36499999999999999</v>
      </c>
      <c r="AB72" s="38">
        <v>0.375</v>
      </c>
      <c r="AC72" s="38">
        <v>0.38500000000000001</v>
      </c>
      <c r="AD72" s="38">
        <v>0.39500000000000002</v>
      </c>
      <c r="AE72" s="38">
        <v>0.40500000000000003</v>
      </c>
      <c r="AF72" s="38">
        <v>0.41499999999999998</v>
      </c>
      <c r="AH72" s="37">
        <f t="shared" si="4"/>
        <v>28.000000000000004</v>
      </c>
      <c r="AI72" s="37">
        <f t="shared" si="4"/>
        <v>29.5</v>
      </c>
      <c r="AJ72" s="37">
        <f t="shared" si="4"/>
        <v>31</v>
      </c>
      <c r="AK72" s="37">
        <f t="shared" si="4"/>
        <v>32.5</v>
      </c>
      <c r="AL72" s="37">
        <f t="shared" si="4"/>
        <v>33.5</v>
      </c>
      <c r="AM72" s="37">
        <f t="shared" si="4"/>
        <v>35</v>
      </c>
      <c r="AN72" s="37">
        <f t="shared" si="4"/>
        <v>36.5</v>
      </c>
      <c r="AO72" s="37">
        <f t="shared" si="4"/>
        <v>37.5</v>
      </c>
      <c r="AP72" s="37">
        <f t="shared" si="4"/>
        <v>38.5</v>
      </c>
      <c r="AQ72" s="37">
        <f t="shared" si="4"/>
        <v>39.5</v>
      </c>
      <c r="AR72" s="37">
        <f t="shared" si="4"/>
        <v>40.5</v>
      </c>
      <c r="AS72" s="37">
        <f t="shared" si="4"/>
        <v>41.5</v>
      </c>
    </row>
    <row r="73" spans="4:45" x14ac:dyDescent="0.25">
      <c r="D73">
        <v>70</v>
      </c>
      <c r="E73">
        <v>96000</v>
      </c>
      <c r="F73" s="37">
        <v>28.000000000000004</v>
      </c>
      <c r="G73" s="37">
        <v>29.5</v>
      </c>
      <c r="H73" s="37">
        <v>31</v>
      </c>
      <c r="I73" s="37">
        <v>32.5</v>
      </c>
      <c r="J73" s="37">
        <v>33.5</v>
      </c>
      <c r="K73" s="37">
        <v>35</v>
      </c>
      <c r="L73" s="37">
        <v>36.5</v>
      </c>
      <c r="M73" s="37">
        <v>37.5</v>
      </c>
      <c r="N73" s="37">
        <v>38.5</v>
      </c>
      <c r="O73" s="37">
        <v>39.5</v>
      </c>
      <c r="P73" s="37">
        <v>40.5</v>
      </c>
      <c r="Q73" s="37">
        <v>41.5</v>
      </c>
      <c r="S73" t="str">
        <f t="shared" si="5"/>
        <v/>
      </c>
      <c r="T73">
        <v>96000</v>
      </c>
      <c r="U73" s="38">
        <v>0.28000000000000003</v>
      </c>
      <c r="V73" s="38">
        <v>0.29499999999999998</v>
      </c>
      <c r="W73" s="38">
        <v>0.31</v>
      </c>
      <c r="X73" s="38">
        <v>0.32500000000000001</v>
      </c>
      <c r="Y73" s="38">
        <v>0.33500000000000002</v>
      </c>
      <c r="Z73" s="38">
        <v>0.35</v>
      </c>
      <c r="AA73" s="38">
        <v>0.36499999999999999</v>
      </c>
      <c r="AB73" s="38">
        <v>0.375</v>
      </c>
      <c r="AC73" s="38">
        <v>0.38500000000000001</v>
      </c>
      <c r="AD73" s="38">
        <v>0.39500000000000002</v>
      </c>
      <c r="AE73" s="38">
        <v>0.40500000000000003</v>
      </c>
      <c r="AF73" s="38">
        <v>0.41499999999999998</v>
      </c>
      <c r="AH73" s="37">
        <f t="shared" si="4"/>
        <v>28.000000000000004</v>
      </c>
      <c r="AI73" s="37">
        <f t="shared" si="4"/>
        <v>29.5</v>
      </c>
      <c r="AJ73" s="37">
        <f t="shared" si="4"/>
        <v>31</v>
      </c>
      <c r="AK73" s="37">
        <f t="shared" si="4"/>
        <v>32.5</v>
      </c>
      <c r="AL73" s="37">
        <f t="shared" si="4"/>
        <v>33.5</v>
      </c>
      <c r="AM73" s="37">
        <f t="shared" si="4"/>
        <v>35</v>
      </c>
      <c r="AN73" s="37">
        <f t="shared" si="4"/>
        <v>36.5</v>
      </c>
      <c r="AO73" s="37">
        <f t="shared" si="4"/>
        <v>37.5</v>
      </c>
      <c r="AP73" s="37">
        <f t="shared" si="4"/>
        <v>38.5</v>
      </c>
      <c r="AQ73" s="37">
        <f t="shared" si="4"/>
        <v>39.5</v>
      </c>
      <c r="AR73" s="37">
        <f t="shared" si="4"/>
        <v>40.5</v>
      </c>
      <c r="AS73" s="37">
        <f t="shared" si="4"/>
        <v>41.5</v>
      </c>
    </row>
    <row r="74" spans="4:45" x14ac:dyDescent="0.25">
      <c r="D74">
        <v>71</v>
      </c>
      <c r="E74">
        <v>97000</v>
      </c>
      <c r="F74" s="37">
        <v>28.000000000000004</v>
      </c>
      <c r="G74" s="37">
        <v>29.5</v>
      </c>
      <c r="H74" s="37">
        <v>31</v>
      </c>
      <c r="I74" s="37">
        <v>32.5</v>
      </c>
      <c r="J74" s="37">
        <v>33.5</v>
      </c>
      <c r="K74" s="37">
        <v>35</v>
      </c>
      <c r="L74" s="37">
        <v>36.5</v>
      </c>
      <c r="M74" s="37">
        <v>37.5</v>
      </c>
      <c r="N74" s="37">
        <v>38.5</v>
      </c>
      <c r="O74" s="37">
        <v>39.5</v>
      </c>
      <c r="P74" s="37">
        <v>40.5</v>
      </c>
      <c r="Q74" s="37">
        <v>41.5</v>
      </c>
      <c r="S74" t="str">
        <f t="shared" si="5"/>
        <v/>
      </c>
      <c r="T74">
        <v>97000</v>
      </c>
      <c r="U74" s="38">
        <v>0.28000000000000003</v>
      </c>
      <c r="V74" s="38">
        <v>0.29499999999999998</v>
      </c>
      <c r="W74" s="38">
        <v>0.31</v>
      </c>
      <c r="X74" s="38">
        <v>0.32500000000000001</v>
      </c>
      <c r="Y74" s="38">
        <v>0.33500000000000002</v>
      </c>
      <c r="Z74" s="38">
        <v>0.35</v>
      </c>
      <c r="AA74" s="38">
        <v>0.36499999999999999</v>
      </c>
      <c r="AB74" s="38">
        <v>0.375</v>
      </c>
      <c r="AC74" s="38">
        <v>0.38500000000000001</v>
      </c>
      <c r="AD74" s="38">
        <v>0.39500000000000002</v>
      </c>
      <c r="AE74" s="38">
        <v>0.40500000000000003</v>
      </c>
      <c r="AF74" s="38">
        <v>0.41499999999999998</v>
      </c>
      <c r="AH74" s="37">
        <f t="shared" si="4"/>
        <v>28.000000000000004</v>
      </c>
      <c r="AI74" s="37">
        <f t="shared" si="4"/>
        <v>29.5</v>
      </c>
      <c r="AJ74" s="37">
        <f t="shared" si="4"/>
        <v>31</v>
      </c>
      <c r="AK74" s="37">
        <f t="shared" si="4"/>
        <v>32.5</v>
      </c>
      <c r="AL74" s="37">
        <f t="shared" si="4"/>
        <v>33.5</v>
      </c>
      <c r="AM74" s="37">
        <f t="shared" si="4"/>
        <v>35</v>
      </c>
      <c r="AN74" s="37">
        <f t="shared" si="4"/>
        <v>36.5</v>
      </c>
      <c r="AO74" s="37">
        <f t="shared" si="4"/>
        <v>37.5</v>
      </c>
      <c r="AP74" s="37">
        <f t="shared" si="4"/>
        <v>38.5</v>
      </c>
      <c r="AQ74" s="37">
        <f t="shared" si="4"/>
        <v>39.5</v>
      </c>
      <c r="AR74" s="37">
        <f t="shared" si="4"/>
        <v>40.5</v>
      </c>
      <c r="AS74" s="37">
        <f t="shared" si="4"/>
        <v>41.5</v>
      </c>
    </row>
    <row r="75" spans="4:45" x14ac:dyDescent="0.25">
      <c r="D75">
        <v>72</v>
      </c>
      <c r="E75">
        <v>98000</v>
      </c>
      <c r="F75" s="37">
        <v>28.000000000000004</v>
      </c>
      <c r="G75" s="37">
        <v>29.5</v>
      </c>
      <c r="H75" s="37">
        <v>31</v>
      </c>
      <c r="I75" s="37">
        <v>32.5</v>
      </c>
      <c r="J75" s="37">
        <v>33.5</v>
      </c>
      <c r="K75" s="37">
        <v>35</v>
      </c>
      <c r="L75" s="37">
        <v>36.5</v>
      </c>
      <c r="M75" s="37">
        <v>37.5</v>
      </c>
      <c r="N75" s="37">
        <v>38.5</v>
      </c>
      <c r="O75" s="37">
        <v>39.5</v>
      </c>
      <c r="P75" s="37">
        <v>40.5</v>
      </c>
      <c r="Q75" s="37">
        <v>41.5</v>
      </c>
      <c r="S75" t="str">
        <f t="shared" si="5"/>
        <v/>
      </c>
      <c r="T75">
        <v>98000</v>
      </c>
      <c r="U75" s="38">
        <v>0.28000000000000003</v>
      </c>
      <c r="V75" s="38">
        <v>0.29499999999999998</v>
      </c>
      <c r="W75" s="38">
        <v>0.31</v>
      </c>
      <c r="X75" s="38">
        <v>0.32500000000000001</v>
      </c>
      <c r="Y75" s="38">
        <v>0.33500000000000002</v>
      </c>
      <c r="Z75" s="38">
        <v>0.35</v>
      </c>
      <c r="AA75" s="38">
        <v>0.36499999999999999</v>
      </c>
      <c r="AB75" s="38">
        <v>0.375</v>
      </c>
      <c r="AC75" s="38">
        <v>0.38500000000000001</v>
      </c>
      <c r="AD75" s="38">
        <v>0.39500000000000002</v>
      </c>
      <c r="AE75" s="38">
        <v>0.40500000000000003</v>
      </c>
      <c r="AF75" s="38">
        <v>0.41499999999999998</v>
      </c>
      <c r="AH75" s="37">
        <f t="shared" si="4"/>
        <v>28.000000000000004</v>
      </c>
      <c r="AI75" s="37">
        <f t="shared" si="4"/>
        <v>29.5</v>
      </c>
      <c r="AJ75" s="37">
        <f t="shared" si="4"/>
        <v>31</v>
      </c>
      <c r="AK75" s="37">
        <f t="shared" si="4"/>
        <v>32.5</v>
      </c>
      <c r="AL75" s="37">
        <f t="shared" si="4"/>
        <v>33.5</v>
      </c>
      <c r="AM75" s="37">
        <f t="shared" si="4"/>
        <v>35</v>
      </c>
      <c r="AN75" s="37">
        <f t="shared" si="4"/>
        <v>36.5</v>
      </c>
      <c r="AO75" s="37">
        <f t="shared" si="4"/>
        <v>37.5</v>
      </c>
      <c r="AP75" s="37">
        <f t="shared" si="4"/>
        <v>38.5</v>
      </c>
      <c r="AQ75" s="37">
        <f t="shared" si="4"/>
        <v>39.5</v>
      </c>
      <c r="AR75" s="37">
        <f t="shared" si="4"/>
        <v>40.5</v>
      </c>
      <c r="AS75" s="37">
        <f t="shared" si="4"/>
        <v>41.5</v>
      </c>
    </row>
    <row r="76" spans="4:45" x14ac:dyDescent="0.25">
      <c r="D76">
        <v>73</v>
      </c>
      <c r="E76">
        <v>99000</v>
      </c>
      <c r="F76" s="37">
        <v>28.000000000000004</v>
      </c>
      <c r="G76" s="37">
        <v>29.5</v>
      </c>
      <c r="H76" s="37">
        <v>31</v>
      </c>
      <c r="I76" s="37">
        <v>32.5</v>
      </c>
      <c r="J76" s="37">
        <v>33.5</v>
      </c>
      <c r="K76" s="37">
        <v>35</v>
      </c>
      <c r="L76" s="37">
        <v>36.5</v>
      </c>
      <c r="M76" s="37">
        <v>37.5</v>
      </c>
      <c r="N76" s="37">
        <v>38.5</v>
      </c>
      <c r="O76" s="37">
        <v>39.5</v>
      </c>
      <c r="P76" s="37">
        <v>40.5</v>
      </c>
      <c r="Q76" s="37">
        <v>41.5</v>
      </c>
      <c r="S76" t="str">
        <f t="shared" si="5"/>
        <v/>
      </c>
      <c r="T76">
        <v>99000</v>
      </c>
      <c r="U76" s="38">
        <v>0.28000000000000003</v>
      </c>
      <c r="V76" s="38">
        <v>0.29499999999999998</v>
      </c>
      <c r="W76" s="38">
        <v>0.31</v>
      </c>
      <c r="X76" s="38">
        <v>0.32500000000000001</v>
      </c>
      <c r="Y76" s="38">
        <v>0.33500000000000002</v>
      </c>
      <c r="Z76" s="38">
        <v>0.35</v>
      </c>
      <c r="AA76" s="38">
        <v>0.36499999999999999</v>
      </c>
      <c r="AB76" s="38">
        <v>0.375</v>
      </c>
      <c r="AC76" s="38">
        <v>0.38500000000000001</v>
      </c>
      <c r="AD76" s="38">
        <v>0.39500000000000002</v>
      </c>
      <c r="AE76" s="38">
        <v>0.40500000000000003</v>
      </c>
      <c r="AF76" s="38">
        <v>0.41499999999999998</v>
      </c>
      <c r="AH76" s="37">
        <f t="shared" si="4"/>
        <v>28.000000000000004</v>
      </c>
      <c r="AI76" s="37">
        <f t="shared" si="4"/>
        <v>29.5</v>
      </c>
      <c r="AJ76" s="37">
        <f t="shared" si="4"/>
        <v>31</v>
      </c>
      <c r="AK76" s="37">
        <f t="shared" si="4"/>
        <v>32.5</v>
      </c>
      <c r="AL76" s="37">
        <f t="shared" si="4"/>
        <v>33.5</v>
      </c>
      <c r="AM76" s="37">
        <f t="shared" si="4"/>
        <v>35</v>
      </c>
      <c r="AN76" s="37">
        <f t="shared" si="4"/>
        <v>36.5</v>
      </c>
      <c r="AO76" s="37">
        <f t="shared" si="4"/>
        <v>37.5</v>
      </c>
      <c r="AP76" s="37">
        <f t="shared" si="4"/>
        <v>38.5</v>
      </c>
      <c r="AQ76" s="37">
        <f t="shared" si="4"/>
        <v>39.5</v>
      </c>
      <c r="AR76" s="37">
        <f t="shared" si="4"/>
        <v>40.5</v>
      </c>
      <c r="AS76" s="37">
        <f t="shared" si="4"/>
        <v>41.5</v>
      </c>
    </row>
    <row r="77" spans="4:45" x14ac:dyDescent="0.25">
      <c r="D77">
        <v>74</v>
      </c>
      <c r="E77">
        <v>100000</v>
      </c>
      <c r="F77" s="37">
        <v>28.000000000000004</v>
      </c>
      <c r="G77" s="37">
        <v>29.5</v>
      </c>
      <c r="H77" s="37">
        <v>31</v>
      </c>
      <c r="I77" s="37">
        <v>32.5</v>
      </c>
      <c r="J77" s="37">
        <v>33.5</v>
      </c>
      <c r="K77" s="37">
        <v>35</v>
      </c>
      <c r="L77" s="37">
        <v>36.5</v>
      </c>
      <c r="M77" s="37">
        <v>37.5</v>
      </c>
      <c r="N77" s="37">
        <v>38.5</v>
      </c>
      <c r="O77" s="37">
        <v>39.5</v>
      </c>
      <c r="P77" s="37">
        <v>40.5</v>
      </c>
      <c r="Q77" s="37">
        <v>41.5</v>
      </c>
      <c r="S77" t="str">
        <f t="shared" si="5"/>
        <v/>
      </c>
      <c r="T77">
        <v>100000</v>
      </c>
      <c r="U77" s="38">
        <v>0.28000000000000003</v>
      </c>
      <c r="V77" s="38">
        <v>0.29499999999999998</v>
      </c>
      <c r="W77" s="38">
        <v>0.31</v>
      </c>
      <c r="X77" s="38">
        <v>0.32500000000000001</v>
      </c>
      <c r="Y77" s="38">
        <v>0.33500000000000002</v>
      </c>
      <c r="Z77" s="38">
        <v>0.35</v>
      </c>
      <c r="AA77" s="38">
        <v>0.36499999999999999</v>
      </c>
      <c r="AB77" s="38">
        <v>0.375</v>
      </c>
      <c r="AC77" s="38">
        <v>0.38500000000000001</v>
      </c>
      <c r="AD77" s="38">
        <v>0.39500000000000002</v>
      </c>
      <c r="AE77" s="38">
        <v>0.40500000000000003</v>
      </c>
      <c r="AF77" s="38">
        <v>0.41499999999999998</v>
      </c>
      <c r="AH77" s="37">
        <f t="shared" si="4"/>
        <v>28.000000000000004</v>
      </c>
      <c r="AI77" s="37">
        <f t="shared" si="4"/>
        <v>29.5</v>
      </c>
      <c r="AJ77" s="37">
        <f t="shared" si="4"/>
        <v>31</v>
      </c>
      <c r="AK77" s="37">
        <f t="shared" si="4"/>
        <v>32.5</v>
      </c>
      <c r="AL77" s="37">
        <f t="shared" si="4"/>
        <v>33.5</v>
      </c>
      <c r="AM77" s="37">
        <f t="shared" si="4"/>
        <v>35</v>
      </c>
      <c r="AN77" s="37">
        <f t="shared" si="4"/>
        <v>36.5</v>
      </c>
      <c r="AO77" s="37">
        <f t="shared" si="4"/>
        <v>37.5</v>
      </c>
      <c r="AP77" s="37">
        <f t="shared" si="4"/>
        <v>38.5</v>
      </c>
      <c r="AQ77" s="37">
        <f t="shared" si="4"/>
        <v>39.5</v>
      </c>
      <c r="AR77" s="37">
        <f t="shared" si="4"/>
        <v>40.5</v>
      </c>
      <c r="AS77" s="37">
        <f t="shared" si="4"/>
        <v>41.5</v>
      </c>
    </row>
    <row r="78" spans="4:45" x14ac:dyDescent="0.25">
      <c r="D78">
        <v>75</v>
      </c>
      <c r="E78">
        <v>101000</v>
      </c>
      <c r="F78" s="37">
        <v>28.000000000000004</v>
      </c>
      <c r="G78" s="37">
        <v>29.5</v>
      </c>
      <c r="H78" s="37">
        <v>31</v>
      </c>
      <c r="I78" s="37">
        <v>32.5</v>
      </c>
      <c r="J78" s="37">
        <v>33.5</v>
      </c>
      <c r="K78" s="37">
        <v>35</v>
      </c>
      <c r="L78" s="37">
        <v>36.5</v>
      </c>
      <c r="M78" s="37">
        <v>37.5</v>
      </c>
      <c r="N78" s="37">
        <v>38.5</v>
      </c>
      <c r="O78" s="37">
        <v>39.5</v>
      </c>
      <c r="P78" s="37">
        <v>40.5</v>
      </c>
      <c r="Q78" s="37">
        <v>41.5</v>
      </c>
      <c r="S78" t="str">
        <f t="shared" si="5"/>
        <v/>
      </c>
      <c r="T78">
        <v>101000</v>
      </c>
      <c r="U78" s="38">
        <v>0.28000000000000003</v>
      </c>
      <c r="V78" s="38">
        <v>0.29499999999999998</v>
      </c>
      <c r="W78" s="38">
        <v>0.31</v>
      </c>
      <c r="X78" s="38">
        <v>0.32500000000000001</v>
      </c>
      <c r="Y78" s="38">
        <v>0.33500000000000002</v>
      </c>
      <c r="Z78" s="38">
        <v>0.35</v>
      </c>
      <c r="AA78" s="38">
        <v>0.36499999999999999</v>
      </c>
      <c r="AB78" s="38">
        <v>0.375</v>
      </c>
      <c r="AC78" s="38">
        <v>0.38500000000000001</v>
      </c>
      <c r="AD78" s="38">
        <v>0.39500000000000002</v>
      </c>
      <c r="AE78" s="38">
        <v>0.40500000000000003</v>
      </c>
      <c r="AF78" s="38">
        <v>0.41499999999999998</v>
      </c>
      <c r="AH78" s="37">
        <f t="shared" si="4"/>
        <v>28.000000000000004</v>
      </c>
      <c r="AI78" s="37">
        <f t="shared" si="4"/>
        <v>29.5</v>
      </c>
      <c r="AJ78" s="37">
        <f t="shared" si="4"/>
        <v>31</v>
      </c>
      <c r="AK78" s="37">
        <f t="shared" si="4"/>
        <v>32.5</v>
      </c>
      <c r="AL78" s="37">
        <f t="shared" si="4"/>
        <v>33.5</v>
      </c>
      <c r="AM78" s="37">
        <f t="shared" si="4"/>
        <v>35</v>
      </c>
      <c r="AN78" s="37">
        <f t="shared" si="4"/>
        <v>36.5</v>
      </c>
      <c r="AO78" s="37">
        <f t="shared" si="4"/>
        <v>37.5</v>
      </c>
      <c r="AP78" s="37">
        <f t="shared" si="4"/>
        <v>38.5</v>
      </c>
      <c r="AQ78" s="37">
        <f t="shared" si="4"/>
        <v>39.5</v>
      </c>
      <c r="AR78" s="37">
        <f t="shared" si="4"/>
        <v>40.5</v>
      </c>
      <c r="AS78" s="37">
        <f t="shared" si="4"/>
        <v>41.5</v>
      </c>
    </row>
    <row r="79" spans="4:45" x14ac:dyDescent="0.25">
      <c r="D79">
        <v>76</v>
      </c>
      <c r="E79">
        <v>102000</v>
      </c>
      <c r="F79" s="37">
        <v>28.000000000000004</v>
      </c>
      <c r="G79" s="37">
        <v>29.5</v>
      </c>
      <c r="H79" s="37">
        <v>31</v>
      </c>
      <c r="I79" s="37">
        <v>32.5</v>
      </c>
      <c r="J79" s="37">
        <v>33.5</v>
      </c>
      <c r="K79" s="37">
        <v>35</v>
      </c>
      <c r="L79" s="37">
        <v>36.5</v>
      </c>
      <c r="M79" s="37">
        <v>37.5</v>
      </c>
      <c r="N79" s="37">
        <v>38.5</v>
      </c>
      <c r="O79" s="37">
        <v>39.5</v>
      </c>
      <c r="P79" s="37">
        <v>40.5</v>
      </c>
      <c r="Q79" s="37">
        <v>41.5</v>
      </c>
      <c r="S79" t="str">
        <f t="shared" si="5"/>
        <v/>
      </c>
      <c r="T79">
        <v>102000</v>
      </c>
      <c r="U79" s="38">
        <v>0.28000000000000003</v>
      </c>
      <c r="V79" s="38">
        <v>0.29499999999999998</v>
      </c>
      <c r="W79" s="38">
        <v>0.31</v>
      </c>
      <c r="X79" s="38">
        <v>0.32500000000000001</v>
      </c>
      <c r="Y79" s="38">
        <v>0.33500000000000002</v>
      </c>
      <c r="Z79" s="38">
        <v>0.35</v>
      </c>
      <c r="AA79" s="38">
        <v>0.36499999999999999</v>
      </c>
      <c r="AB79" s="38">
        <v>0.375</v>
      </c>
      <c r="AC79" s="38">
        <v>0.38500000000000001</v>
      </c>
      <c r="AD79" s="38">
        <v>0.39500000000000002</v>
      </c>
      <c r="AE79" s="38">
        <v>0.40500000000000003</v>
      </c>
      <c r="AF79" s="38">
        <v>0.41499999999999998</v>
      </c>
      <c r="AH79" s="37">
        <f t="shared" si="4"/>
        <v>28.000000000000004</v>
      </c>
      <c r="AI79" s="37">
        <f t="shared" si="4"/>
        <v>29.5</v>
      </c>
      <c r="AJ79" s="37">
        <f t="shared" si="4"/>
        <v>31</v>
      </c>
      <c r="AK79" s="37">
        <f t="shared" si="4"/>
        <v>32.5</v>
      </c>
      <c r="AL79" s="37">
        <f t="shared" si="4"/>
        <v>33.5</v>
      </c>
      <c r="AM79" s="37">
        <f t="shared" si="4"/>
        <v>35</v>
      </c>
      <c r="AN79" s="37">
        <f t="shared" si="4"/>
        <v>36.5</v>
      </c>
      <c r="AO79" s="37">
        <f t="shared" si="4"/>
        <v>37.5</v>
      </c>
      <c r="AP79" s="37">
        <f t="shared" si="4"/>
        <v>38.5</v>
      </c>
      <c r="AQ79" s="37">
        <f t="shared" si="4"/>
        <v>39.5</v>
      </c>
      <c r="AR79" s="37">
        <f t="shared" si="4"/>
        <v>40.5</v>
      </c>
      <c r="AS79" s="37">
        <f t="shared" si="4"/>
        <v>41.5</v>
      </c>
    </row>
    <row r="80" spans="4:45" x14ac:dyDescent="0.25">
      <c r="D80">
        <v>77</v>
      </c>
      <c r="E80">
        <v>103000</v>
      </c>
      <c r="F80" s="37">
        <v>28.000000000000004</v>
      </c>
      <c r="G80" s="37">
        <v>29.5</v>
      </c>
      <c r="H80" s="37">
        <v>31</v>
      </c>
      <c r="I80" s="37">
        <v>32.5</v>
      </c>
      <c r="J80" s="37">
        <v>33.5</v>
      </c>
      <c r="K80" s="37">
        <v>35</v>
      </c>
      <c r="L80" s="37">
        <v>36.5</v>
      </c>
      <c r="M80" s="37">
        <v>37.5</v>
      </c>
      <c r="N80" s="37">
        <v>38.5</v>
      </c>
      <c r="O80" s="37">
        <v>39.5</v>
      </c>
      <c r="P80" s="37">
        <v>40.5</v>
      </c>
      <c r="Q80" s="37">
        <v>41.5</v>
      </c>
      <c r="S80" t="str">
        <f t="shared" si="5"/>
        <v/>
      </c>
      <c r="T80">
        <v>103000</v>
      </c>
      <c r="U80" s="38">
        <v>0.28000000000000003</v>
      </c>
      <c r="V80" s="38">
        <v>0.29499999999999998</v>
      </c>
      <c r="W80" s="38">
        <v>0.31</v>
      </c>
      <c r="X80" s="38">
        <v>0.32500000000000001</v>
      </c>
      <c r="Y80" s="38">
        <v>0.33500000000000002</v>
      </c>
      <c r="Z80" s="38">
        <v>0.35</v>
      </c>
      <c r="AA80" s="38">
        <v>0.36499999999999999</v>
      </c>
      <c r="AB80" s="38">
        <v>0.375</v>
      </c>
      <c r="AC80" s="38">
        <v>0.38500000000000001</v>
      </c>
      <c r="AD80" s="38">
        <v>0.39500000000000002</v>
      </c>
      <c r="AE80" s="38">
        <v>0.40500000000000003</v>
      </c>
      <c r="AF80" s="38">
        <v>0.41499999999999998</v>
      </c>
      <c r="AH80" s="37">
        <f t="shared" si="4"/>
        <v>28.000000000000004</v>
      </c>
      <c r="AI80" s="37">
        <f t="shared" si="4"/>
        <v>29.5</v>
      </c>
      <c r="AJ80" s="37">
        <f t="shared" si="4"/>
        <v>31</v>
      </c>
      <c r="AK80" s="37">
        <f t="shared" si="4"/>
        <v>32.5</v>
      </c>
      <c r="AL80" s="37">
        <f t="shared" si="4"/>
        <v>33.5</v>
      </c>
      <c r="AM80" s="37">
        <f t="shared" si="4"/>
        <v>35</v>
      </c>
      <c r="AN80" s="37">
        <f t="shared" si="4"/>
        <v>36.5</v>
      </c>
      <c r="AO80" s="37">
        <f t="shared" si="4"/>
        <v>37.5</v>
      </c>
      <c r="AP80" s="37">
        <f t="shared" si="4"/>
        <v>38.5</v>
      </c>
      <c r="AQ80" s="37">
        <f t="shared" si="4"/>
        <v>39.5</v>
      </c>
      <c r="AR80" s="37">
        <f t="shared" si="4"/>
        <v>40.5</v>
      </c>
      <c r="AS80" s="37">
        <f t="shared" si="4"/>
        <v>41.5</v>
      </c>
    </row>
    <row r="81" spans="4:45" x14ac:dyDescent="0.25">
      <c r="D81">
        <v>78</v>
      </c>
      <c r="E81">
        <v>104000</v>
      </c>
      <c r="F81" s="37">
        <v>28.000000000000004</v>
      </c>
      <c r="G81" s="37">
        <v>29.5</v>
      </c>
      <c r="H81" s="37">
        <v>31</v>
      </c>
      <c r="I81" s="37">
        <v>32.5</v>
      </c>
      <c r="J81" s="37">
        <v>33.5</v>
      </c>
      <c r="K81" s="37">
        <v>35</v>
      </c>
      <c r="L81" s="37">
        <v>36.5</v>
      </c>
      <c r="M81" s="37">
        <v>37.5</v>
      </c>
      <c r="N81" s="37">
        <v>38.5</v>
      </c>
      <c r="O81" s="37">
        <v>39.5</v>
      </c>
      <c r="P81" s="37">
        <v>40.5</v>
      </c>
      <c r="Q81" s="37">
        <v>41.5</v>
      </c>
      <c r="S81" t="str">
        <f t="shared" si="5"/>
        <v/>
      </c>
      <c r="T81">
        <v>104000</v>
      </c>
      <c r="U81" s="38">
        <v>0.28000000000000003</v>
      </c>
      <c r="V81" s="38">
        <v>0.29499999999999998</v>
      </c>
      <c r="W81" s="38">
        <v>0.31</v>
      </c>
      <c r="X81" s="38">
        <v>0.32500000000000001</v>
      </c>
      <c r="Y81" s="38">
        <v>0.33500000000000002</v>
      </c>
      <c r="Z81" s="38">
        <v>0.35</v>
      </c>
      <c r="AA81" s="38">
        <v>0.36499999999999999</v>
      </c>
      <c r="AB81" s="38">
        <v>0.375</v>
      </c>
      <c r="AC81" s="38">
        <v>0.38500000000000001</v>
      </c>
      <c r="AD81" s="38">
        <v>0.39500000000000002</v>
      </c>
      <c r="AE81" s="38">
        <v>0.40500000000000003</v>
      </c>
      <c r="AF81" s="38">
        <v>0.41499999999999998</v>
      </c>
      <c r="AH81" s="37">
        <f t="shared" si="4"/>
        <v>28.000000000000004</v>
      </c>
      <c r="AI81" s="37">
        <f t="shared" si="4"/>
        <v>29.5</v>
      </c>
      <c r="AJ81" s="37">
        <f t="shared" si="4"/>
        <v>31</v>
      </c>
      <c r="AK81" s="37">
        <f t="shared" si="4"/>
        <v>32.5</v>
      </c>
      <c r="AL81" s="37">
        <f t="shared" si="4"/>
        <v>33.5</v>
      </c>
      <c r="AM81" s="37">
        <f t="shared" si="4"/>
        <v>35</v>
      </c>
      <c r="AN81" s="37">
        <f t="shared" si="4"/>
        <v>36.5</v>
      </c>
      <c r="AO81" s="37">
        <f t="shared" si="4"/>
        <v>37.5</v>
      </c>
      <c r="AP81" s="37">
        <f t="shared" si="4"/>
        <v>38.5</v>
      </c>
      <c r="AQ81" s="37">
        <f t="shared" si="4"/>
        <v>39.5</v>
      </c>
      <c r="AR81" s="37">
        <f t="shared" si="4"/>
        <v>40.5</v>
      </c>
      <c r="AS81" s="37">
        <f t="shared" si="4"/>
        <v>41.5</v>
      </c>
    </row>
    <row r="82" spans="4:45" x14ac:dyDescent="0.25">
      <c r="D82">
        <v>79</v>
      </c>
      <c r="E82">
        <v>105000</v>
      </c>
      <c r="F82" s="37">
        <v>28.000000000000004</v>
      </c>
      <c r="G82" s="37">
        <v>29.5</v>
      </c>
      <c r="H82" s="37">
        <v>31</v>
      </c>
      <c r="I82" s="37">
        <v>32.5</v>
      </c>
      <c r="J82" s="37">
        <v>33.5</v>
      </c>
      <c r="K82" s="37">
        <v>35</v>
      </c>
      <c r="L82" s="37">
        <v>36.5</v>
      </c>
      <c r="M82" s="37">
        <v>37.5</v>
      </c>
      <c r="N82" s="37">
        <v>38.5</v>
      </c>
      <c r="O82" s="37">
        <v>39.5</v>
      </c>
      <c r="P82" s="37">
        <v>40.5</v>
      </c>
      <c r="Q82" s="37">
        <v>41.5</v>
      </c>
      <c r="S82" t="str">
        <f t="shared" si="5"/>
        <v/>
      </c>
      <c r="T82">
        <v>105000</v>
      </c>
      <c r="U82" s="38">
        <v>0.28000000000000003</v>
      </c>
      <c r="V82" s="38">
        <v>0.29499999999999998</v>
      </c>
      <c r="W82" s="38">
        <v>0.31</v>
      </c>
      <c r="X82" s="38">
        <v>0.32500000000000001</v>
      </c>
      <c r="Y82" s="38">
        <v>0.33500000000000002</v>
      </c>
      <c r="Z82" s="38">
        <v>0.35</v>
      </c>
      <c r="AA82" s="38">
        <v>0.36499999999999999</v>
      </c>
      <c r="AB82" s="38">
        <v>0.375</v>
      </c>
      <c r="AC82" s="38">
        <v>0.38500000000000001</v>
      </c>
      <c r="AD82" s="38">
        <v>0.39500000000000002</v>
      </c>
      <c r="AE82" s="38">
        <v>0.40500000000000003</v>
      </c>
      <c r="AF82" s="38">
        <v>0.41499999999999998</v>
      </c>
      <c r="AH82" s="37">
        <f t="shared" si="4"/>
        <v>28.000000000000004</v>
      </c>
      <c r="AI82" s="37">
        <f t="shared" si="4"/>
        <v>29.5</v>
      </c>
      <c r="AJ82" s="37">
        <f t="shared" si="4"/>
        <v>31</v>
      </c>
      <c r="AK82" s="37">
        <f t="shared" si="4"/>
        <v>32.5</v>
      </c>
      <c r="AL82" s="37">
        <f t="shared" si="4"/>
        <v>33.5</v>
      </c>
      <c r="AM82" s="37">
        <f t="shared" si="4"/>
        <v>35</v>
      </c>
      <c r="AN82" s="37">
        <f t="shared" si="4"/>
        <v>36.5</v>
      </c>
      <c r="AO82" s="37">
        <f t="shared" si="4"/>
        <v>37.5</v>
      </c>
      <c r="AP82" s="37">
        <f t="shared" si="4"/>
        <v>38.5</v>
      </c>
      <c r="AQ82" s="37">
        <f t="shared" si="4"/>
        <v>39.5</v>
      </c>
      <c r="AR82" s="37">
        <f t="shared" si="4"/>
        <v>40.5</v>
      </c>
      <c r="AS82" s="37">
        <f t="shared" si="4"/>
        <v>41.5</v>
      </c>
    </row>
    <row r="83" spans="4:45" x14ac:dyDescent="0.25">
      <c r="D83">
        <v>80</v>
      </c>
      <c r="E83">
        <v>106000</v>
      </c>
      <c r="F83" s="37">
        <v>28.000000000000004</v>
      </c>
      <c r="G83" s="37">
        <v>29.5</v>
      </c>
      <c r="H83" s="37">
        <v>31</v>
      </c>
      <c r="I83" s="37">
        <v>32.5</v>
      </c>
      <c r="J83" s="37">
        <v>33.5</v>
      </c>
      <c r="K83" s="37">
        <v>35</v>
      </c>
      <c r="L83" s="37">
        <v>36.5</v>
      </c>
      <c r="M83" s="37">
        <v>37.5</v>
      </c>
      <c r="N83" s="37">
        <v>38.5</v>
      </c>
      <c r="O83" s="37">
        <v>39.5</v>
      </c>
      <c r="P83" s="37">
        <v>40.5</v>
      </c>
      <c r="Q83" s="37">
        <v>41.5</v>
      </c>
      <c r="S83" t="str">
        <f t="shared" si="5"/>
        <v/>
      </c>
      <c r="T83">
        <v>106000</v>
      </c>
      <c r="U83" s="38">
        <v>0.28000000000000003</v>
      </c>
      <c r="V83" s="38">
        <v>0.29499999999999998</v>
      </c>
      <c r="W83" s="38">
        <v>0.31</v>
      </c>
      <c r="X83" s="38">
        <v>0.32500000000000001</v>
      </c>
      <c r="Y83" s="38">
        <v>0.33500000000000002</v>
      </c>
      <c r="Z83" s="38">
        <v>0.35</v>
      </c>
      <c r="AA83" s="38">
        <v>0.36499999999999999</v>
      </c>
      <c r="AB83" s="38">
        <v>0.375</v>
      </c>
      <c r="AC83" s="38">
        <v>0.38500000000000001</v>
      </c>
      <c r="AD83" s="38">
        <v>0.39500000000000002</v>
      </c>
      <c r="AE83" s="38">
        <v>0.40500000000000003</v>
      </c>
      <c r="AF83" s="38">
        <v>0.41499999999999998</v>
      </c>
      <c r="AH83" s="37">
        <f t="shared" si="4"/>
        <v>28.000000000000004</v>
      </c>
      <c r="AI83" s="37">
        <f t="shared" si="4"/>
        <v>29.5</v>
      </c>
      <c r="AJ83" s="37">
        <f t="shared" si="4"/>
        <v>31</v>
      </c>
      <c r="AK83" s="37">
        <f t="shared" si="4"/>
        <v>32.5</v>
      </c>
      <c r="AL83" s="37">
        <f t="shared" si="4"/>
        <v>33.5</v>
      </c>
      <c r="AM83" s="37">
        <f t="shared" si="4"/>
        <v>35</v>
      </c>
      <c r="AN83" s="37">
        <f t="shared" si="4"/>
        <v>36.5</v>
      </c>
      <c r="AO83" s="37">
        <f t="shared" si="4"/>
        <v>37.5</v>
      </c>
      <c r="AP83" s="37">
        <f t="shared" si="4"/>
        <v>38.5</v>
      </c>
      <c r="AQ83" s="37">
        <f t="shared" si="4"/>
        <v>39.5</v>
      </c>
      <c r="AR83" s="37">
        <f t="shared" si="4"/>
        <v>40.5</v>
      </c>
      <c r="AS83" s="37">
        <f t="shared" si="4"/>
        <v>41.5</v>
      </c>
    </row>
    <row r="84" spans="4:45" x14ac:dyDescent="0.25">
      <c r="D84">
        <v>81</v>
      </c>
      <c r="E84">
        <v>107000</v>
      </c>
      <c r="F84" s="37">
        <v>28.000000000000004</v>
      </c>
      <c r="G84" s="37">
        <v>29.5</v>
      </c>
      <c r="H84" s="37">
        <v>31</v>
      </c>
      <c r="I84" s="37">
        <v>32.5</v>
      </c>
      <c r="J84" s="37">
        <v>33.5</v>
      </c>
      <c r="K84" s="37">
        <v>35</v>
      </c>
      <c r="L84" s="37">
        <v>36.5</v>
      </c>
      <c r="M84" s="37">
        <v>37.5</v>
      </c>
      <c r="N84" s="37">
        <v>38.5</v>
      </c>
      <c r="O84" s="37">
        <v>39.5</v>
      </c>
      <c r="P84" s="37">
        <v>40.5</v>
      </c>
      <c r="Q84" s="37">
        <v>41.5</v>
      </c>
      <c r="S84" t="str">
        <f t="shared" si="5"/>
        <v/>
      </c>
      <c r="T84">
        <v>107000</v>
      </c>
      <c r="U84" s="38">
        <v>0.28000000000000003</v>
      </c>
      <c r="V84" s="38">
        <v>0.29499999999999998</v>
      </c>
      <c r="W84" s="38">
        <v>0.31</v>
      </c>
      <c r="X84" s="38">
        <v>0.32500000000000001</v>
      </c>
      <c r="Y84" s="38">
        <v>0.33500000000000002</v>
      </c>
      <c r="Z84" s="38">
        <v>0.35</v>
      </c>
      <c r="AA84" s="38">
        <v>0.36499999999999999</v>
      </c>
      <c r="AB84" s="38">
        <v>0.375</v>
      </c>
      <c r="AC84" s="38">
        <v>0.38500000000000001</v>
      </c>
      <c r="AD84" s="38">
        <v>0.39500000000000002</v>
      </c>
      <c r="AE84" s="38">
        <v>0.40500000000000003</v>
      </c>
      <c r="AF84" s="38">
        <v>0.41499999999999998</v>
      </c>
      <c r="AH84" s="37">
        <f t="shared" si="4"/>
        <v>28.000000000000004</v>
      </c>
      <c r="AI84" s="37">
        <f t="shared" si="4"/>
        <v>29.5</v>
      </c>
      <c r="AJ84" s="37">
        <f t="shared" si="4"/>
        <v>31</v>
      </c>
      <c r="AK84" s="37">
        <f t="shared" si="4"/>
        <v>32.5</v>
      </c>
      <c r="AL84" s="37">
        <f t="shared" si="4"/>
        <v>33.5</v>
      </c>
      <c r="AM84" s="37">
        <f t="shared" si="4"/>
        <v>35</v>
      </c>
      <c r="AN84" s="37">
        <f t="shared" si="4"/>
        <v>36.5</v>
      </c>
      <c r="AO84" s="37">
        <f t="shared" si="4"/>
        <v>37.5</v>
      </c>
      <c r="AP84" s="37">
        <f t="shared" si="4"/>
        <v>38.5</v>
      </c>
      <c r="AQ84" s="37">
        <f t="shared" si="4"/>
        <v>39.5</v>
      </c>
      <c r="AR84" s="37">
        <f t="shared" si="4"/>
        <v>40.5</v>
      </c>
      <c r="AS84" s="37">
        <f t="shared" si="4"/>
        <v>41.5</v>
      </c>
    </row>
    <row r="85" spans="4:45" x14ac:dyDescent="0.25">
      <c r="D85">
        <v>82</v>
      </c>
      <c r="E85">
        <v>108000</v>
      </c>
      <c r="F85" s="37">
        <v>28.000000000000004</v>
      </c>
      <c r="G85" s="37">
        <v>29.5</v>
      </c>
      <c r="H85" s="37">
        <v>31</v>
      </c>
      <c r="I85" s="37">
        <v>32.5</v>
      </c>
      <c r="J85" s="37">
        <v>33.5</v>
      </c>
      <c r="K85" s="37">
        <v>35</v>
      </c>
      <c r="L85" s="37">
        <v>36.5</v>
      </c>
      <c r="M85" s="37">
        <v>37.5</v>
      </c>
      <c r="N85" s="37">
        <v>38.5</v>
      </c>
      <c r="O85" s="37">
        <v>39.5</v>
      </c>
      <c r="P85" s="37">
        <v>40.5</v>
      </c>
      <c r="Q85" s="37">
        <v>41.5</v>
      </c>
      <c r="S85" t="str">
        <f t="shared" si="5"/>
        <v/>
      </c>
      <c r="T85">
        <v>108000</v>
      </c>
      <c r="U85" s="38">
        <v>0.28000000000000003</v>
      </c>
      <c r="V85" s="38">
        <v>0.29499999999999998</v>
      </c>
      <c r="W85" s="38">
        <v>0.31</v>
      </c>
      <c r="X85" s="38">
        <v>0.32500000000000001</v>
      </c>
      <c r="Y85" s="38">
        <v>0.33500000000000002</v>
      </c>
      <c r="Z85" s="38">
        <v>0.35</v>
      </c>
      <c r="AA85" s="38">
        <v>0.36499999999999999</v>
      </c>
      <c r="AB85" s="38">
        <v>0.375</v>
      </c>
      <c r="AC85" s="38">
        <v>0.38500000000000001</v>
      </c>
      <c r="AD85" s="38">
        <v>0.39500000000000002</v>
      </c>
      <c r="AE85" s="38">
        <v>0.40500000000000003</v>
      </c>
      <c r="AF85" s="38">
        <v>0.41499999999999998</v>
      </c>
      <c r="AH85" s="37">
        <f t="shared" si="4"/>
        <v>28.000000000000004</v>
      </c>
      <c r="AI85" s="37">
        <f t="shared" si="4"/>
        <v>29.5</v>
      </c>
      <c r="AJ85" s="37">
        <f t="shared" si="4"/>
        <v>31</v>
      </c>
      <c r="AK85" s="37">
        <f t="shared" si="4"/>
        <v>32.5</v>
      </c>
      <c r="AL85" s="37">
        <f t="shared" si="4"/>
        <v>33.5</v>
      </c>
      <c r="AM85" s="37">
        <f t="shared" si="4"/>
        <v>35</v>
      </c>
      <c r="AN85" s="37">
        <f t="shared" si="4"/>
        <v>36.5</v>
      </c>
      <c r="AO85" s="37">
        <f t="shared" si="4"/>
        <v>37.5</v>
      </c>
      <c r="AP85" s="37">
        <f t="shared" si="4"/>
        <v>38.5</v>
      </c>
      <c r="AQ85" s="37">
        <f t="shared" si="4"/>
        <v>39.5</v>
      </c>
      <c r="AR85" s="37">
        <f t="shared" si="4"/>
        <v>40.5</v>
      </c>
      <c r="AS85" s="37">
        <f t="shared" si="4"/>
        <v>41.5</v>
      </c>
    </row>
    <row r="86" spans="4:45" x14ac:dyDescent="0.25">
      <c r="D86">
        <v>83</v>
      </c>
      <c r="E86">
        <v>109000</v>
      </c>
      <c r="F86" s="37">
        <v>28.000000000000004</v>
      </c>
      <c r="G86" s="37">
        <v>29.5</v>
      </c>
      <c r="H86" s="37">
        <v>31</v>
      </c>
      <c r="I86" s="37">
        <v>32.5</v>
      </c>
      <c r="J86" s="37">
        <v>33.5</v>
      </c>
      <c r="K86" s="37">
        <v>35</v>
      </c>
      <c r="L86" s="37">
        <v>36.5</v>
      </c>
      <c r="M86" s="37">
        <v>37.5</v>
      </c>
      <c r="N86" s="37">
        <v>38.5</v>
      </c>
      <c r="O86" s="37">
        <v>39.5</v>
      </c>
      <c r="P86" s="37">
        <v>40.5</v>
      </c>
      <c r="Q86" s="37">
        <v>41.5</v>
      </c>
      <c r="S86" t="str">
        <f t="shared" si="5"/>
        <v/>
      </c>
      <c r="T86">
        <v>109000</v>
      </c>
      <c r="U86" s="38">
        <v>0.28000000000000003</v>
      </c>
      <c r="V86" s="38">
        <v>0.29499999999999998</v>
      </c>
      <c r="W86" s="38">
        <v>0.31</v>
      </c>
      <c r="X86" s="38">
        <v>0.32500000000000001</v>
      </c>
      <c r="Y86" s="38">
        <v>0.33500000000000002</v>
      </c>
      <c r="Z86" s="38">
        <v>0.35</v>
      </c>
      <c r="AA86" s="38">
        <v>0.36499999999999999</v>
      </c>
      <c r="AB86" s="38">
        <v>0.375</v>
      </c>
      <c r="AC86" s="38">
        <v>0.38500000000000001</v>
      </c>
      <c r="AD86" s="38">
        <v>0.39500000000000002</v>
      </c>
      <c r="AE86" s="38">
        <v>0.40500000000000003</v>
      </c>
      <c r="AF86" s="38">
        <v>0.41499999999999998</v>
      </c>
      <c r="AH86" s="37">
        <f t="shared" si="4"/>
        <v>28.000000000000004</v>
      </c>
      <c r="AI86" s="37">
        <f t="shared" si="4"/>
        <v>29.5</v>
      </c>
      <c r="AJ86" s="37">
        <f t="shared" si="4"/>
        <v>31</v>
      </c>
      <c r="AK86" s="37">
        <f t="shared" si="4"/>
        <v>32.5</v>
      </c>
      <c r="AL86" s="37">
        <f t="shared" si="4"/>
        <v>33.5</v>
      </c>
      <c r="AM86" s="37">
        <f t="shared" si="4"/>
        <v>35</v>
      </c>
      <c r="AN86" s="37">
        <f t="shared" si="4"/>
        <v>36.5</v>
      </c>
      <c r="AO86" s="37">
        <f t="shared" si="4"/>
        <v>37.5</v>
      </c>
      <c r="AP86" s="37">
        <f t="shared" si="4"/>
        <v>38.5</v>
      </c>
      <c r="AQ86" s="37">
        <f t="shared" si="4"/>
        <v>39.5</v>
      </c>
      <c r="AR86" s="37">
        <f t="shared" si="4"/>
        <v>40.5</v>
      </c>
      <c r="AS86" s="37">
        <f t="shared" si="4"/>
        <v>41.5</v>
      </c>
    </row>
    <row r="87" spans="4:45" x14ac:dyDescent="0.25">
      <c r="D87">
        <v>84</v>
      </c>
      <c r="E87">
        <v>110000</v>
      </c>
      <c r="F87" s="37">
        <v>28.000000000000004</v>
      </c>
      <c r="G87" s="37">
        <v>29.5</v>
      </c>
      <c r="H87" s="37">
        <v>31</v>
      </c>
      <c r="I87" s="37">
        <v>32.5</v>
      </c>
      <c r="J87" s="37">
        <v>33.5</v>
      </c>
      <c r="K87" s="37">
        <v>35</v>
      </c>
      <c r="L87" s="37">
        <v>36.5</v>
      </c>
      <c r="M87" s="37">
        <v>37.5</v>
      </c>
      <c r="N87" s="37">
        <v>38.5</v>
      </c>
      <c r="O87" s="37">
        <v>39.5</v>
      </c>
      <c r="P87" s="37">
        <v>40.5</v>
      </c>
      <c r="Q87" s="37">
        <v>41.5</v>
      </c>
      <c r="S87" t="str">
        <f t="shared" si="5"/>
        <v/>
      </c>
      <c r="T87">
        <v>110000</v>
      </c>
      <c r="U87" s="38">
        <v>0.28000000000000003</v>
      </c>
      <c r="V87" s="38">
        <v>0.29499999999999998</v>
      </c>
      <c r="W87" s="38">
        <v>0.31</v>
      </c>
      <c r="X87" s="38">
        <v>0.32500000000000001</v>
      </c>
      <c r="Y87" s="38">
        <v>0.33500000000000002</v>
      </c>
      <c r="Z87" s="38">
        <v>0.35</v>
      </c>
      <c r="AA87" s="38">
        <v>0.36499999999999999</v>
      </c>
      <c r="AB87" s="38">
        <v>0.375</v>
      </c>
      <c r="AC87" s="38">
        <v>0.38500000000000001</v>
      </c>
      <c r="AD87" s="38">
        <v>0.39500000000000002</v>
      </c>
      <c r="AE87" s="38">
        <v>0.40500000000000003</v>
      </c>
      <c r="AF87" s="38">
        <v>0.41499999999999998</v>
      </c>
      <c r="AH87" s="37">
        <f t="shared" si="4"/>
        <v>28.000000000000004</v>
      </c>
      <c r="AI87" s="37">
        <f t="shared" si="4"/>
        <v>29.5</v>
      </c>
      <c r="AJ87" s="37">
        <f t="shared" si="4"/>
        <v>31</v>
      </c>
      <c r="AK87" s="37">
        <f t="shared" si="4"/>
        <v>32.5</v>
      </c>
      <c r="AL87" s="37">
        <f t="shared" si="4"/>
        <v>33.5</v>
      </c>
      <c r="AM87" s="37">
        <f t="shared" si="4"/>
        <v>35</v>
      </c>
      <c r="AN87" s="37">
        <f t="shared" si="4"/>
        <v>36.5</v>
      </c>
      <c r="AO87" s="37">
        <f t="shared" si="4"/>
        <v>37.5</v>
      </c>
      <c r="AP87" s="37">
        <f t="shared" si="4"/>
        <v>38.5</v>
      </c>
      <c r="AQ87" s="37">
        <f t="shared" si="4"/>
        <v>39.5</v>
      </c>
      <c r="AR87" s="37">
        <f t="shared" si="4"/>
        <v>40.5</v>
      </c>
      <c r="AS87" s="37">
        <f t="shared" si="4"/>
        <v>41.5</v>
      </c>
    </row>
    <row r="88" spans="4:45" x14ac:dyDescent="0.25"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U88"/>
      <c r="V88"/>
      <c r="W88"/>
      <c r="X88"/>
      <c r="Y88"/>
      <c r="Z88"/>
      <c r="AA88"/>
      <c r="AB88"/>
      <c r="AC88"/>
      <c r="AD88"/>
      <c r="AE88"/>
      <c r="AF88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</row>
    <row r="89" spans="4:45" x14ac:dyDescent="0.25"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U89"/>
      <c r="V89"/>
      <c r="W89"/>
      <c r="X89"/>
      <c r="Y89"/>
      <c r="Z89"/>
      <c r="AA89"/>
      <c r="AB89"/>
      <c r="AC89"/>
      <c r="AD89"/>
      <c r="AE89"/>
      <c r="AF89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</row>
    <row r="90" spans="4:45" x14ac:dyDescent="0.25"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U90"/>
      <c r="V90"/>
      <c r="W90"/>
      <c r="X90"/>
      <c r="Y90"/>
      <c r="Z90"/>
      <c r="AA90"/>
      <c r="AB90"/>
      <c r="AC90"/>
      <c r="AD90"/>
      <c r="AE90"/>
      <c r="AF90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</row>
    <row r="91" spans="4:45" x14ac:dyDescent="0.25"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U91"/>
      <c r="V91"/>
      <c r="W91"/>
      <c r="X91"/>
      <c r="Y91"/>
      <c r="Z91"/>
      <c r="AA91"/>
      <c r="AB91"/>
      <c r="AC91"/>
      <c r="AD91"/>
      <c r="AE91"/>
      <c r="AF91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</row>
    <row r="92" spans="4:45" x14ac:dyDescent="0.25"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U92"/>
      <c r="V92"/>
      <c r="W92"/>
      <c r="X92"/>
      <c r="Y92"/>
      <c r="Z92"/>
      <c r="AA92"/>
      <c r="AB92"/>
      <c r="AC92"/>
      <c r="AD92"/>
      <c r="AE92"/>
      <c r="AF92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</row>
    <row r="93" spans="4:45" x14ac:dyDescent="0.25"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U93"/>
      <c r="V93"/>
      <c r="W93"/>
      <c r="X93"/>
      <c r="Y93"/>
      <c r="Z93"/>
      <c r="AA93"/>
      <c r="AB93"/>
      <c r="AC93"/>
      <c r="AD93"/>
      <c r="AE93"/>
      <c r="AF93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</row>
    <row r="94" spans="4:45" x14ac:dyDescent="0.25"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U94"/>
      <c r="V94"/>
      <c r="W94"/>
      <c r="X94"/>
      <c r="Y94"/>
      <c r="Z94"/>
      <c r="AA94"/>
      <c r="AB94"/>
      <c r="AC94"/>
      <c r="AD94"/>
      <c r="AE94"/>
      <c r="AF94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</row>
    <row r="95" spans="4:45" x14ac:dyDescent="0.25"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U95"/>
      <c r="V95"/>
      <c r="W95"/>
      <c r="X95"/>
      <c r="Y95"/>
      <c r="Z95"/>
      <c r="AA95"/>
      <c r="AB95"/>
      <c r="AC95"/>
      <c r="AD95"/>
      <c r="AE95"/>
      <c r="AF95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</row>
    <row r="96" spans="4:45" x14ac:dyDescent="0.25"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U96"/>
      <c r="V96"/>
      <c r="W96"/>
      <c r="X96"/>
      <c r="Y96"/>
      <c r="Z96"/>
      <c r="AA96"/>
      <c r="AB96"/>
      <c r="AC96"/>
      <c r="AD96"/>
      <c r="AE96"/>
      <c r="AF96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</row>
    <row r="97" spans="6:45" x14ac:dyDescent="0.25"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U97"/>
      <c r="V97"/>
      <c r="W97"/>
      <c r="X97"/>
      <c r="Y97"/>
      <c r="Z97"/>
      <c r="AA97"/>
      <c r="AB97"/>
      <c r="AC97"/>
      <c r="AD97"/>
      <c r="AE97"/>
      <c r="AF9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</row>
    <row r="98" spans="6:45" x14ac:dyDescent="0.25">
      <c r="U98"/>
      <c r="V98"/>
      <c r="W98"/>
      <c r="X98"/>
      <c r="Y98"/>
      <c r="Z98"/>
      <c r="AA98"/>
      <c r="AB98"/>
      <c r="AC98"/>
      <c r="AD98"/>
      <c r="AE98"/>
      <c r="AF98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</row>
    <row r="99" spans="6:45" x14ac:dyDescent="0.25">
      <c r="U99"/>
      <c r="V99"/>
      <c r="W99"/>
      <c r="X99"/>
      <c r="Y99"/>
      <c r="Z99"/>
      <c r="AA99"/>
      <c r="AB99"/>
      <c r="AC99"/>
      <c r="AD99"/>
      <c r="AE99"/>
      <c r="AF99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</row>
    <row r="100" spans="6:45" x14ac:dyDescent="0.25">
      <c r="U100"/>
      <c r="V100"/>
      <c r="W100"/>
      <c r="X100"/>
      <c r="Y100"/>
      <c r="Z100"/>
      <c r="AA100"/>
      <c r="AB100"/>
      <c r="AC100"/>
      <c r="AD100"/>
      <c r="AE100"/>
      <c r="AF100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</row>
    <row r="101" spans="6:45" x14ac:dyDescent="0.25">
      <c r="U101"/>
      <c r="V101"/>
      <c r="W101"/>
      <c r="X101"/>
      <c r="Y101"/>
      <c r="Z101"/>
      <c r="AA101"/>
      <c r="AB101"/>
      <c r="AC101"/>
      <c r="AD101"/>
      <c r="AE101"/>
      <c r="AF101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</row>
    <row r="102" spans="6:45" x14ac:dyDescent="0.25">
      <c r="U102"/>
      <c r="V102"/>
      <c r="W102"/>
      <c r="X102"/>
      <c r="Y102"/>
      <c r="Z102"/>
      <c r="AA102"/>
      <c r="AB102"/>
      <c r="AC102"/>
      <c r="AD102"/>
      <c r="AE102"/>
      <c r="AF102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</row>
    <row r="103" spans="6:45" x14ac:dyDescent="0.25">
      <c r="U103"/>
      <c r="V103"/>
      <c r="W103"/>
      <c r="X103"/>
      <c r="Y103"/>
      <c r="Z103"/>
      <c r="AA103"/>
      <c r="AB103"/>
      <c r="AC103"/>
      <c r="AD103"/>
      <c r="AE103"/>
      <c r="AF103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1A834-0467-454B-BDF9-A2E4007063C3}">
  <dimension ref="B1:AT102"/>
  <sheetViews>
    <sheetView zoomScale="85" zoomScaleNormal="85" workbookViewId="0">
      <selection activeCell="C6" sqref="C6"/>
    </sheetView>
  </sheetViews>
  <sheetFormatPr defaultColWidth="9.140625" defaultRowHeight="15" x14ac:dyDescent="0.25"/>
  <cols>
    <col min="21" max="32" width="9.140625" style="38"/>
  </cols>
  <sheetData>
    <row r="1" spans="2:46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  <c r="AH1" t="s">
        <v>164</v>
      </c>
    </row>
    <row r="2" spans="2:46" x14ac:dyDescent="0.25">
      <c r="B2" s="61"/>
      <c r="D2" t="s">
        <v>219</v>
      </c>
      <c r="F2" s="74">
        <v>0</v>
      </c>
      <c r="G2" s="96">
        <v>1.5009999999999999</v>
      </c>
      <c r="H2" s="96">
        <v>2.0009999999999999</v>
      </c>
      <c r="I2" s="96">
        <v>2.5009999999999999</v>
      </c>
      <c r="J2" s="96">
        <v>3.0009999999999999</v>
      </c>
      <c r="K2" s="96">
        <v>3.5009999999999999</v>
      </c>
      <c r="L2" s="96">
        <v>4.0010000000000003</v>
      </c>
      <c r="M2" s="96">
        <v>4.5010000000000003</v>
      </c>
      <c r="N2" s="96">
        <v>5.0010000000000003</v>
      </c>
      <c r="O2" s="96">
        <v>5.5010000000000003</v>
      </c>
      <c r="P2" s="96">
        <v>6.0010000000000003</v>
      </c>
      <c r="Q2" s="96">
        <v>6.5010000000000003</v>
      </c>
    </row>
    <row r="3" spans="2:46" x14ac:dyDescent="0.25">
      <c r="B3" s="75"/>
      <c r="E3" t="s">
        <v>59</v>
      </c>
      <c r="F3" s="74">
        <v>2</v>
      </c>
      <c r="G3" s="74">
        <v>3</v>
      </c>
      <c r="H3" s="74">
        <v>4</v>
      </c>
      <c r="I3" s="74">
        <v>5</v>
      </c>
      <c r="J3" s="74">
        <v>6</v>
      </c>
      <c r="K3" s="74">
        <v>7</v>
      </c>
      <c r="L3" s="74">
        <v>8</v>
      </c>
      <c r="M3" s="74">
        <v>9</v>
      </c>
      <c r="N3" s="74">
        <v>10</v>
      </c>
      <c r="O3" s="74">
        <v>11</v>
      </c>
      <c r="P3" s="74">
        <v>12</v>
      </c>
      <c r="Q3" s="74">
        <v>13</v>
      </c>
      <c r="S3" t="s">
        <v>166</v>
      </c>
      <c r="T3" s="76">
        <v>100</v>
      </c>
    </row>
    <row r="4" spans="2:46" x14ac:dyDescent="0.25">
      <c r="D4">
        <v>1</v>
      </c>
      <c r="E4" s="77">
        <v>0</v>
      </c>
      <c r="F4" s="37">
        <v>11.5</v>
      </c>
      <c r="G4" s="37">
        <v>12</v>
      </c>
      <c r="H4" s="37">
        <v>12</v>
      </c>
      <c r="I4" s="37">
        <v>12</v>
      </c>
      <c r="J4" s="37">
        <v>12.5</v>
      </c>
      <c r="K4" s="37">
        <v>12.5</v>
      </c>
      <c r="L4" s="37">
        <v>12.5</v>
      </c>
      <c r="M4" s="37">
        <v>13</v>
      </c>
      <c r="N4" s="37">
        <v>13</v>
      </c>
      <c r="O4" s="37">
        <v>13</v>
      </c>
      <c r="P4" s="37">
        <v>13</v>
      </c>
      <c r="Q4" s="37">
        <v>13.5</v>
      </c>
      <c r="S4" t="str">
        <f>IF(E4&lt;&gt;T4,"x","")</f>
        <v>x</v>
      </c>
      <c r="T4" s="99" t="s">
        <v>167</v>
      </c>
      <c r="U4" s="100">
        <v>0.115</v>
      </c>
      <c r="V4" s="100">
        <v>0.12</v>
      </c>
      <c r="W4" s="100">
        <v>0.12</v>
      </c>
      <c r="X4" s="100">
        <v>0.12</v>
      </c>
      <c r="Y4" s="100">
        <v>0.125</v>
      </c>
      <c r="Z4" s="100">
        <v>0.125</v>
      </c>
      <c r="AA4" s="100">
        <v>0.125</v>
      </c>
      <c r="AB4" s="100">
        <v>0.13</v>
      </c>
      <c r="AC4" s="100">
        <v>0.13</v>
      </c>
      <c r="AD4" s="100">
        <v>0.13</v>
      </c>
      <c r="AE4" s="100">
        <v>0.13</v>
      </c>
      <c r="AF4" s="100">
        <v>0.13500000000000001</v>
      </c>
      <c r="AH4" s="37">
        <f t="shared" ref="AH4:AS25" si="0">U4*$T$3</f>
        <v>11.5</v>
      </c>
      <c r="AI4" s="37">
        <f t="shared" si="0"/>
        <v>12</v>
      </c>
      <c r="AJ4" s="37">
        <f t="shared" si="0"/>
        <v>12</v>
      </c>
      <c r="AK4" s="37">
        <f t="shared" si="0"/>
        <v>12</v>
      </c>
      <c r="AL4" s="37">
        <f t="shared" si="0"/>
        <v>12.5</v>
      </c>
      <c r="AM4" s="37">
        <f t="shared" si="0"/>
        <v>12.5</v>
      </c>
      <c r="AN4" s="37">
        <f t="shared" si="0"/>
        <v>12.5</v>
      </c>
      <c r="AO4" s="37">
        <f t="shared" si="0"/>
        <v>13</v>
      </c>
      <c r="AP4" s="37">
        <f t="shared" si="0"/>
        <v>13</v>
      </c>
      <c r="AQ4" s="37">
        <f t="shared" si="0"/>
        <v>13</v>
      </c>
      <c r="AR4" s="37">
        <f t="shared" si="0"/>
        <v>13</v>
      </c>
      <c r="AS4" s="37">
        <f t="shared" si="0"/>
        <v>13.5</v>
      </c>
      <c r="AT4" s="37"/>
    </row>
    <row r="5" spans="2:46" x14ac:dyDescent="0.25">
      <c r="D5">
        <v>2</v>
      </c>
      <c r="E5">
        <v>28000</v>
      </c>
      <c r="F5" s="37">
        <v>11.5</v>
      </c>
      <c r="G5" s="37">
        <v>12</v>
      </c>
      <c r="H5" s="37">
        <v>12</v>
      </c>
      <c r="I5" s="37">
        <v>12</v>
      </c>
      <c r="J5" s="37">
        <v>12.5</v>
      </c>
      <c r="K5" s="37">
        <v>12.5</v>
      </c>
      <c r="L5" s="37">
        <v>12.5</v>
      </c>
      <c r="M5" s="37">
        <v>13</v>
      </c>
      <c r="N5" s="37">
        <v>13</v>
      </c>
      <c r="O5" s="37">
        <v>13</v>
      </c>
      <c r="P5" s="37">
        <v>13</v>
      </c>
      <c r="Q5" s="37">
        <v>13.5</v>
      </c>
      <c r="S5" t="str">
        <f>IF(E5&lt;&gt;T5,"x","")</f>
        <v/>
      </c>
      <c r="T5">
        <v>28000</v>
      </c>
      <c r="U5" s="100">
        <v>0.115</v>
      </c>
      <c r="V5" s="100">
        <v>0.12</v>
      </c>
      <c r="W5" s="100">
        <v>0.12</v>
      </c>
      <c r="X5" s="100">
        <v>0.12</v>
      </c>
      <c r="Y5" s="100">
        <v>0.125</v>
      </c>
      <c r="Z5" s="100">
        <v>0.125</v>
      </c>
      <c r="AA5" s="100">
        <v>0.125</v>
      </c>
      <c r="AB5" s="100">
        <v>0.13</v>
      </c>
      <c r="AC5" s="100">
        <v>0.13</v>
      </c>
      <c r="AD5" s="100">
        <v>0.13</v>
      </c>
      <c r="AE5" s="100">
        <v>0.13</v>
      </c>
      <c r="AF5" s="100">
        <v>0.13500000000000001</v>
      </c>
      <c r="AH5" s="37">
        <f t="shared" si="0"/>
        <v>11.5</v>
      </c>
      <c r="AI5" s="37">
        <f t="shared" si="0"/>
        <v>12</v>
      </c>
      <c r="AJ5" s="37">
        <f t="shared" si="0"/>
        <v>12</v>
      </c>
      <c r="AK5" s="37">
        <f t="shared" si="0"/>
        <v>12</v>
      </c>
      <c r="AL5" s="37">
        <f t="shared" si="0"/>
        <v>12.5</v>
      </c>
      <c r="AM5" s="37">
        <f t="shared" si="0"/>
        <v>12.5</v>
      </c>
      <c r="AN5" s="37">
        <f t="shared" si="0"/>
        <v>12.5</v>
      </c>
      <c r="AO5" s="37">
        <f t="shared" si="0"/>
        <v>13</v>
      </c>
      <c r="AP5" s="37">
        <f t="shared" si="0"/>
        <v>13</v>
      </c>
      <c r="AQ5" s="37">
        <f t="shared" si="0"/>
        <v>13</v>
      </c>
      <c r="AR5" s="37">
        <f t="shared" si="0"/>
        <v>13</v>
      </c>
      <c r="AS5" s="37">
        <f t="shared" si="0"/>
        <v>13.5</v>
      </c>
    </row>
    <row r="6" spans="2:46" x14ac:dyDescent="0.25">
      <c r="D6">
        <v>3</v>
      </c>
      <c r="E6">
        <v>29000</v>
      </c>
      <c r="F6" s="37">
        <v>12.5</v>
      </c>
      <c r="G6" s="37">
        <v>12.5</v>
      </c>
      <c r="H6" s="37">
        <v>12.5</v>
      </c>
      <c r="I6" s="37">
        <v>13</v>
      </c>
      <c r="J6" s="37">
        <v>13</v>
      </c>
      <c r="K6" s="37">
        <v>13.5</v>
      </c>
      <c r="L6" s="37">
        <v>13.5</v>
      </c>
      <c r="M6" s="37">
        <v>13.5</v>
      </c>
      <c r="N6" s="37">
        <v>13.5</v>
      </c>
      <c r="O6" s="37">
        <v>14.000000000000002</v>
      </c>
      <c r="P6" s="37">
        <v>14.000000000000002</v>
      </c>
      <c r="Q6" s="37">
        <v>14.000000000000002</v>
      </c>
      <c r="S6" t="str">
        <f t="shared" ref="S6:S69" si="1">IF(E6&lt;&gt;T6,"x","")</f>
        <v/>
      </c>
      <c r="T6">
        <v>29000</v>
      </c>
      <c r="U6" s="100">
        <v>0.125</v>
      </c>
      <c r="V6" s="100">
        <v>0.125</v>
      </c>
      <c r="W6" s="100">
        <v>0.125</v>
      </c>
      <c r="X6" s="100">
        <v>0.13</v>
      </c>
      <c r="Y6" s="100">
        <v>0.13</v>
      </c>
      <c r="Z6" s="100">
        <v>0.13500000000000001</v>
      </c>
      <c r="AA6" s="100">
        <v>0.13500000000000001</v>
      </c>
      <c r="AB6" s="100">
        <v>0.13500000000000001</v>
      </c>
      <c r="AC6" s="100">
        <v>0.13500000000000001</v>
      </c>
      <c r="AD6" s="100">
        <v>0.14000000000000001</v>
      </c>
      <c r="AE6" s="100">
        <v>0.14000000000000001</v>
      </c>
      <c r="AF6" s="100">
        <v>0.14000000000000001</v>
      </c>
      <c r="AH6" s="37">
        <f t="shared" si="0"/>
        <v>12.5</v>
      </c>
      <c r="AI6" s="37">
        <f t="shared" si="0"/>
        <v>12.5</v>
      </c>
      <c r="AJ6" s="37">
        <f t="shared" si="0"/>
        <v>12.5</v>
      </c>
      <c r="AK6" s="37">
        <f t="shared" si="0"/>
        <v>13</v>
      </c>
      <c r="AL6" s="37">
        <f t="shared" si="0"/>
        <v>13</v>
      </c>
      <c r="AM6" s="37">
        <f t="shared" si="0"/>
        <v>13.5</v>
      </c>
      <c r="AN6" s="37">
        <f t="shared" si="0"/>
        <v>13.5</v>
      </c>
      <c r="AO6" s="37">
        <f t="shared" si="0"/>
        <v>13.5</v>
      </c>
      <c r="AP6" s="37">
        <f t="shared" si="0"/>
        <v>13.5</v>
      </c>
      <c r="AQ6" s="37">
        <f t="shared" si="0"/>
        <v>14.000000000000002</v>
      </c>
      <c r="AR6" s="37">
        <f t="shared" si="0"/>
        <v>14.000000000000002</v>
      </c>
      <c r="AS6" s="37">
        <f t="shared" si="0"/>
        <v>14.000000000000002</v>
      </c>
    </row>
    <row r="7" spans="2:46" x14ac:dyDescent="0.25">
      <c r="D7">
        <v>4</v>
      </c>
      <c r="E7">
        <v>30000</v>
      </c>
      <c r="F7" s="37">
        <v>13</v>
      </c>
      <c r="G7" s="37">
        <v>13</v>
      </c>
      <c r="H7" s="37">
        <v>13.5</v>
      </c>
      <c r="I7" s="37">
        <v>13.5</v>
      </c>
      <c r="J7" s="37">
        <v>13.5</v>
      </c>
      <c r="K7" s="37">
        <v>14.000000000000002</v>
      </c>
      <c r="L7" s="37">
        <v>14.499999999999998</v>
      </c>
      <c r="M7" s="37">
        <v>14.499999999999998</v>
      </c>
      <c r="N7" s="37">
        <v>14.499999999999998</v>
      </c>
      <c r="O7" s="37">
        <v>14.499999999999998</v>
      </c>
      <c r="P7" s="37">
        <v>14.499999999999998</v>
      </c>
      <c r="Q7" s="37">
        <v>15</v>
      </c>
      <c r="S7" t="str">
        <f t="shared" si="1"/>
        <v/>
      </c>
      <c r="T7">
        <v>30000</v>
      </c>
      <c r="U7" s="100">
        <v>0.13</v>
      </c>
      <c r="V7" s="100">
        <v>0.13</v>
      </c>
      <c r="W7" s="100">
        <v>0.13500000000000001</v>
      </c>
      <c r="X7" s="100">
        <v>0.13500000000000001</v>
      </c>
      <c r="Y7" s="100">
        <v>0.13500000000000001</v>
      </c>
      <c r="Z7" s="100">
        <v>0.14000000000000001</v>
      </c>
      <c r="AA7" s="100">
        <v>0.14499999999999999</v>
      </c>
      <c r="AB7" s="100">
        <v>0.14499999999999999</v>
      </c>
      <c r="AC7" s="100">
        <v>0.14499999999999999</v>
      </c>
      <c r="AD7" s="100">
        <v>0.14499999999999999</v>
      </c>
      <c r="AE7" s="100">
        <v>0.14499999999999999</v>
      </c>
      <c r="AF7" s="100">
        <v>0.15</v>
      </c>
      <c r="AH7" s="37">
        <f t="shared" si="0"/>
        <v>13</v>
      </c>
      <c r="AI7" s="37">
        <f t="shared" si="0"/>
        <v>13</v>
      </c>
      <c r="AJ7" s="37">
        <f t="shared" si="0"/>
        <v>13.5</v>
      </c>
      <c r="AK7" s="37">
        <f t="shared" si="0"/>
        <v>13.5</v>
      </c>
      <c r="AL7" s="37">
        <f t="shared" si="0"/>
        <v>13.5</v>
      </c>
      <c r="AM7" s="37">
        <f t="shared" si="0"/>
        <v>14.000000000000002</v>
      </c>
      <c r="AN7" s="37">
        <f t="shared" si="0"/>
        <v>14.499999999999998</v>
      </c>
      <c r="AO7" s="37">
        <f t="shared" si="0"/>
        <v>14.499999999999998</v>
      </c>
      <c r="AP7" s="37">
        <f t="shared" si="0"/>
        <v>14.499999999999998</v>
      </c>
      <c r="AQ7" s="37">
        <f t="shared" si="0"/>
        <v>14.499999999999998</v>
      </c>
      <c r="AR7" s="37">
        <f t="shared" si="0"/>
        <v>14.499999999999998</v>
      </c>
      <c r="AS7" s="37">
        <f t="shared" si="0"/>
        <v>15</v>
      </c>
    </row>
    <row r="8" spans="2:46" x14ac:dyDescent="0.25">
      <c r="D8">
        <v>5</v>
      </c>
      <c r="E8">
        <v>31000</v>
      </c>
      <c r="F8" s="37">
        <v>13.5</v>
      </c>
      <c r="G8" s="37">
        <v>13.5</v>
      </c>
      <c r="H8" s="37">
        <v>14.000000000000002</v>
      </c>
      <c r="I8" s="37">
        <v>14.000000000000002</v>
      </c>
      <c r="J8" s="37">
        <v>14.499999999999998</v>
      </c>
      <c r="K8" s="37">
        <v>14.499999999999998</v>
      </c>
      <c r="L8" s="37">
        <v>14.499999999999998</v>
      </c>
      <c r="M8" s="37">
        <v>15</v>
      </c>
      <c r="N8" s="37">
        <v>15</v>
      </c>
      <c r="O8" s="37">
        <v>15</v>
      </c>
      <c r="P8" s="37">
        <v>15.5</v>
      </c>
      <c r="Q8" s="37">
        <v>15.5</v>
      </c>
      <c r="S8" t="str">
        <f t="shared" si="1"/>
        <v/>
      </c>
      <c r="T8">
        <v>31000</v>
      </c>
      <c r="U8" s="100">
        <v>0.13500000000000001</v>
      </c>
      <c r="V8" s="100">
        <v>0.13500000000000001</v>
      </c>
      <c r="W8" s="100">
        <v>0.14000000000000001</v>
      </c>
      <c r="X8" s="100">
        <v>0.14000000000000001</v>
      </c>
      <c r="Y8" s="100">
        <v>0.14499999999999999</v>
      </c>
      <c r="Z8" s="100">
        <v>0.14499999999999999</v>
      </c>
      <c r="AA8" s="100">
        <v>0.14499999999999999</v>
      </c>
      <c r="AB8" s="100">
        <v>0.15</v>
      </c>
      <c r="AC8" s="100">
        <v>0.15</v>
      </c>
      <c r="AD8" s="100">
        <v>0.15</v>
      </c>
      <c r="AE8" s="100">
        <v>0.155</v>
      </c>
      <c r="AF8" s="100">
        <v>0.155</v>
      </c>
      <c r="AH8" s="37">
        <f t="shared" si="0"/>
        <v>13.5</v>
      </c>
      <c r="AI8" s="37">
        <f t="shared" si="0"/>
        <v>13.5</v>
      </c>
      <c r="AJ8" s="37">
        <f t="shared" si="0"/>
        <v>14.000000000000002</v>
      </c>
      <c r="AK8" s="37">
        <f t="shared" si="0"/>
        <v>14.000000000000002</v>
      </c>
      <c r="AL8" s="37">
        <f t="shared" si="0"/>
        <v>14.499999999999998</v>
      </c>
      <c r="AM8" s="37">
        <f t="shared" si="0"/>
        <v>14.499999999999998</v>
      </c>
      <c r="AN8" s="37">
        <f t="shared" si="0"/>
        <v>14.499999999999998</v>
      </c>
      <c r="AO8" s="37">
        <f t="shared" si="0"/>
        <v>15</v>
      </c>
      <c r="AP8" s="37">
        <f t="shared" si="0"/>
        <v>15</v>
      </c>
      <c r="AQ8" s="37">
        <f t="shared" si="0"/>
        <v>15</v>
      </c>
      <c r="AR8" s="37">
        <f t="shared" si="0"/>
        <v>15.5</v>
      </c>
      <c r="AS8" s="37">
        <f t="shared" si="0"/>
        <v>15.5</v>
      </c>
    </row>
    <row r="9" spans="2:46" x14ac:dyDescent="0.25">
      <c r="D9">
        <v>6</v>
      </c>
      <c r="E9">
        <v>32000</v>
      </c>
      <c r="F9" s="37">
        <v>14.000000000000002</v>
      </c>
      <c r="G9" s="37">
        <v>14.499999999999998</v>
      </c>
      <c r="H9" s="37">
        <v>14.499999999999998</v>
      </c>
      <c r="I9" s="37">
        <v>14.499999999999998</v>
      </c>
      <c r="J9" s="37">
        <v>15</v>
      </c>
      <c r="K9" s="37">
        <v>15</v>
      </c>
      <c r="L9" s="37">
        <v>15.5</v>
      </c>
      <c r="M9" s="37">
        <v>15.5</v>
      </c>
      <c r="N9" s="37">
        <v>15.5</v>
      </c>
      <c r="O9" s="37">
        <v>16</v>
      </c>
      <c r="P9" s="37">
        <v>16</v>
      </c>
      <c r="Q9" s="37">
        <v>16</v>
      </c>
      <c r="S9" t="str">
        <f t="shared" si="1"/>
        <v/>
      </c>
      <c r="T9">
        <v>32000</v>
      </c>
      <c r="U9" s="100">
        <v>0.14000000000000001</v>
      </c>
      <c r="V9" s="100">
        <v>0.14499999999999999</v>
      </c>
      <c r="W9" s="100">
        <v>0.14499999999999999</v>
      </c>
      <c r="X9" s="100">
        <v>0.14499999999999999</v>
      </c>
      <c r="Y9" s="100">
        <v>0.15</v>
      </c>
      <c r="Z9" s="100">
        <v>0.15</v>
      </c>
      <c r="AA9" s="100">
        <v>0.155</v>
      </c>
      <c r="AB9" s="100">
        <v>0.155</v>
      </c>
      <c r="AC9" s="100">
        <v>0.155</v>
      </c>
      <c r="AD9" s="100">
        <v>0.16</v>
      </c>
      <c r="AE9" s="100">
        <v>0.16</v>
      </c>
      <c r="AF9" s="100">
        <v>0.16</v>
      </c>
      <c r="AH9" s="37">
        <f t="shared" si="0"/>
        <v>14.000000000000002</v>
      </c>
      <c r="AI9" s="37">
        <f t="shared" si="0"/>
        <v>14.499999999999998</v>
      </c>
      <c r="AJ9" s="37">
        <f t="shared" si="0"/>
        <v>14.499999999999998</v>
      </c>
      <c r="AK9" s="37">
        <f t="shared" si="0"/>
        <v>14.499999999999998</v>
      </c>
      <c r="AL9" s="37">
        <f t="shared" si="0"/>
        <v>15</v>
      </c>
      <c r="AM9" s="37">
        <f t="shared" si="0"/>
        <v>15</v>
      </c>
      <c r="AN9" s="37">
        <f t="shared" si="0"/>
        <v>15.5</v>
      </c>
      <c r="AO9" s="37">
        <f t="shared" si="0"/>
        <v>15.5</v>
      </c>
      <c r="AP9" s="37">
        <f t="shared" si="0"/>
        <v>15.5</v>
      </c>
      <c r="AQ9" s="37">
        <f t="shared" si="0"/>
        <v>16</v>
      </c>
      <c r="AR9" s="37">
        <f t="shared" si="0"/>
        <v>16</v>
      </c>
      <c r="AS9" s="37">
        <f t="shared" si="0"/>
        <v>16</v>
      </c>
    </row>
    <row r="10" spans="2:46" x14ac:dyDescent="0.25">
      <c r="D10">
        <v>7</v>
      </c>
      <c r="E10">
        <v>33000</v>
      </c>
      <c r="F10" s="37">
        <v>14.499999999999998</v>
      </c>
      <c r="G10" s="37">
        <v>15</v>
      </c>
      <c r="H10" s="37">
        <v>15</v>
      </c>
      <c r="I10" s="37">
        <v>15.5</v>
      </c>
      <c r="J10" s="37">
        <v>15.5</v>
      </c>
      <c r="K10" s="37">
        <v>15.5</v>
      </c>
      <c r="L10" s="37">
        <v>16</v>
      </c>
      <c r="M10" s="37">
        <v>16</v>
      </c>
      <c r="N10" s="37">
        <v>16</v>
      </c>
      <c r="O10" s="37">
        <v>16.5</v>
      </c>
      <c r="P10" s="37">
        <v>16.5</v>
      </c>
      <c r="Q10" s="37">
        <v>16.5</v>
      </c>
      <c r="S10" t="str">
        <f t="shared" si="1"/>
        <v/>
      </c>
      <c r="T10">
        <v>33000</v>
      </c>
      <c r="U10" s="100">
        <v>0.14499999999999999</v>
      </c>
      <c r="V10" s="100">
        <v>0.15</v>
      </c>
      <c r="W10" s="100">
        <v>0.15</v>
      </c>
      <c r="X10" s="100">
        <v>0.155</v>
      </c>
      <c r="Y10" s="100">
        <v>0.155</v>
      </c>
      <c r="Z10" s="100">
        <v>0.155</v>
      </c>
      <c r="AA10" s="100">
        <v>0.16</v>
      </c>
      <c r="AB10" s="100">
        <v>0.16</v>
      </c>
      <c r="AC10" s="100">
        <v>0.16</v>
      </c>
      <c r="AD10" s="100">
        <v>0.16500000000000001</v>
      </c>
      <c r="AE10" s="100">
        <v>0.16500000000000001</v>
      </c>
      <c r="AF10" s="100">
        <v>0.16500000000000001</v>
      </c>
      <c r="AH10" s="37">
        <f t="shared" si="0"/>
        <v>14.499999999999998</v>
      </c>
      <c r="AI10" s="37">
        <f t="shared" si="0"/>
        <v>15</v>
      </c>
      <c r="AJ10" s="37">
        <f t="shared" si="0"/>
        <v>15</v>
      </c>
      <c r="AK10" s="37">
        <f t="shared" si="0"/>
        <v>15.5</v>
      </c>
      <c r="AL10" s="37">
        <f t="shared" si="0"/>
        <v>15.5</v>
      </c>
      <c r="AM10" s="37">
        <f t="shared" si="0"/>
        <v>15.5</v>
      </c>
      <c r="AN10" s="37">
        <f t="shared" si="0"/>
        <v>16</v>
      </c>
      <c r="AO10" s="37">
        <f t="shared" si="0"/>
        <v>16</v>
      </c>
      <c r="AP10" s="37">
        <f t="shared" si="0"/>
        <v>16</v>
      </c>
      <c r="AQ10" s="37">
        <f t="shared" si="0"/>
        <v>16.5</v>
      </c>
      <c r="AR10" s="37">
        <f t="shared" si="0"/>
        <v>16.5</v>
      </c>
      <c r="AS10" s="37">
        <f t="shared" si="0"/>
        <v>16.5</v>
      </c>
    </row>
    <row r="11" spans="2:46" x14ac:dyDescent="0.25">
      <c r="D11">
        <v>8</v>
      </c>
      <c r="E11">
        <v>34000</v>
      </c>
      <c r="F11" s="37">
        <v>15</v>
      </c>
      <c r="G11" s="37">
        <v>15.5</v>
      </c>
      <c r="H11" s="37">
        <v>15.5</v>
      </c>
      <c r="I11" s="37">
        <v>16</v>
      </c>
      <c r="J11" s="37">
        <v>16</v>
      </c>
      <c r="K11" s="37">
        <v>16</v>
      </c>
      <c r="L11" s="37">
        <v>16.5</v>
      </c>
      <c r="M11" s="37">
        <v>16.5</v>
      </c>
      <c r="N11" s="37">
        <v>17</v>
      </c>
      <c r="O11" s="37">
        <v>17</v>
      </c>
      <c r="P11" s="37">
        <v>17</v>
      </c>
      <c r="Q11" s="37">
        <v>17</v>
      </c>
      <c r="S11" t="str">
        <f t="shared" si="1"/>
        <v/>
      </c>
      <c r="T11">
        <v>34000</v>
      </c>
      <c r="U11" s="100">
        <v>0.15</v>
      </c>
      <c r="V11" s="100">
        <v>0.155</v>
      </c>
      <c r="W11" s="100">
        <v>0.155</v>
      </c>
      <c r="X11" s="100">
        <v>0.16</v>
      </c>
      <c r="Y11" s="100">
        <v>0.16</v>
      </c>
      <c r="Z11" s="100">
        <v>0.16</v>
      </c>
      <c r="AA11" s="100">
        <v>0.16500000000000001</v>
      </c>
      <c r="AB11" s="100">
        <v>0.16500000000000001</v>
      </c>
      <c r="AC11" s="100">
        <v>0.17</v>
      </c>
      <c r="AD11" s="100">
        <v>0.17</v>
      </c>
      <c r="AE11" s="100">
        <v>0.17</v>
      </c>
      <c r="AF11" s="100">
        <v>0.17</v>
      </c>
      <c r="AH11" s="37">
        <f t="shared" si="0"/>
        <v>15</v>
      </c>
      <c r="AI11" s="37">
        <f t="shared" si="0"/>
        <v>15.5</v>
      </c>
      <c r="AJ11" s="37">
        <f t="shared" si="0"/>
        <v>15.5</v>
      </c>
      <c r="AK11" s="37">
        <f t="shared" si="0"/>
        <v>16</v>
      </c>
      <c r="AL11" s="37">
        <f t="shared" si="0"/>
        <v>16</v>
      </c>
      <c r="AM11" s="37">
        <f t="shared" si="0"/>
        <v>16</v>
      </c>
      <c r="AN11" s="37">
        <f t="shared" si="0"/>
        <v>16.5</v>
      </c>
      <c r="AO11" s="37">
        <f t="shared" si="0"/>
        <v>16.5</v>
      </c>
      <c r="AP11" s="37">
        <f t="shared" si="0"/>
        <v>17</v>
      </c>
      <c r="AQ11" s="37">
        <f t="shared" si="0"/>
        <v>17</v>
      </c>
      <c r="AR11" s="37">
        <f t="shared" si="0"/>
        <v>17</v>
      </c>
      <c r="AS11" s="37">
        <f t="shared" si="0"/>
        <v>17</v>
      </c>
    </row>
    <row r="12" spans="2:46" x14ac:dyDescent="0.25">
      <c r="D12">
        <v>9</v>
      </c>
      <c r="E12">
        <v>35000</v>
      </c>
      <c r="F12" s="37">
        <v>15.5</v>
      </c>
      <c r="G12" s="37">
        <v>16</v>
      </c>
      <c r="H12" s="37">
        <v>16</v>
      </c>
      <c r="I12" s="37">
        <v>16.5</v>
      </c>
      <c r="J12" s="37">
        <v>16.5</v>
      </c>
      <c r="K12" s="37">
        <v>16.5</v>
      </c>
      <c r="L12" s="37">
        <v>17</v>
      </c>
      <c r="M12" s="37">
        <v>17</v>
      </c>
      <c r="N12" s="37">
        <v>17.5</v>
      </c>
      <c r="O12" s="37">
        <v>17.5</v>
      </c>
      <c r="P12" s="37">
        <v>17.5</v>
      </c>
      <c r="Q12" s="37">
        <v>17.5</v>
      </c>
      <c r="S12" t="str">
        <f t="shared" si="1"/>
        <v/>
      </c>
      <c r="T12">
        <v>35000</v>
      </c>
      <c r="U12" s="100">
        <v>0.155</v>
      </c>
      <c r="V12" s="100">
        <v>0.16</v>
      </c>
      <c r="W12" s="100">
        <v>0.16</v>
      </c>
      <c r="X12" s="100">
        <v>0.16500000000000001</v>
      </c>
      <c r="Y12" s="100">
        <v>0.16500000000000001</v>
      </c>
      <c r="Z12" s="100">
        <v>0.16500000000000001</v>
      </c>
      <c r="AA12" s="100">
        <v>0.17</v>
      </c>
      <c r="AB12" s="100">
        <v>0.17</v>
      </c>
      <c r="AC12" s="100">
        <v>0.17499999999999999</v>
      </c>
      <c r="AD12" s="100">
        <v>0.17499999999999999</v>
      </c>
      <c r="AE12" s="100">
        <v>0.17499999999999999</v>
      </c>
      <c r="AF12" s="100">
        <v>0.17499999999999999</v>
      </c>
      <c r="AH12" s="37">
        <f t="shared" si="0"/>
        <v>15.5</v>
      </c>
      <c r="AI12" s="37">
        <f t="shared" si="0"/>
        <v>16</v>
      </c>
      <c r="AJ12" s="37">
        <f t="shared" si="0"/>
        <v>16</v>
      </c>
      <c r="AK12" s="37">
        <f t="shared" si="0"/>
        <v>16.5</v>
      </c>
      <c r="AL12" s="37">
        <f t="shared" si="0"/>
        <v>16.5</v>
      </c>
      <c r="AM12" s="37">
        <f t="shared" si="0"/>
        <v>16.5</v>
      </c>
      <c r="AN12" s="37">
        <f t="shared" si="0"/>
        <v>17</v>
      </c>
      <c r="AO12" s="37">
        <f t="shared" si="0"/>
        <v>17</v>
      </c>
      <c r="AP12" s="37">
        <f t="shared" si="0"/>
        <v>17.5</v>
      </c>
      <c r="AQ12" s="37">
        <f t="shared" si="0"/>
        <v>17.5</v>
      </c>
      <c r="AR12" s="37">
        <f t="shared" si="0"/>
        <v>17.5</v>
      </c>
      <c r="AS12" s="37">
        <f t="shared" si="0"/>
        <v>17.5</v>
      </c>
    </row>
    <row r="13" spans="2:46" x14ac:dyDescent="0.25">
      <c r="D13">
        <v>10</v>
      </c>
      <c r="E13">
        <v>36000</v>
      </c>
      <c r="F13" s="37">
        <v>16</v>
      </c>
      <c r="G13" s="37">
        <v>16</v>
      </c>
      <c r="H13" s="37">
        <v>16.5</v>
      </c>
      <c r="I13" s="37">
        <v>16.5</v>
      </c>
      <c r="J13" s="37">
        <v>17</v>
      </c>
      <c r="K13" s="37">
        <v>17</v>
      </c>
      <c r="L13" s="37">
        <v>17.5</v>
      </c>
      <c r="M13" s="37">
        <v>17.5</v>
      </c>
      <c r="N13" s="37">
        <v>17.5</v>
      </c>
      <c r="O13" s="37">
        <v>18</v>
      </c>
      <c r="P13" s="37">
        <v>18</v>
      </c>
      <c r="Q13" s="37">
        <v>18</v>
      </c>
      <c r="S13" t="str">
        <f t="shared" si="1"/>
        <v/>
      </c>
      <c r="T13">
        <v>36000</v>
      </c>
      <c r="U13" s="100">
        <v>0.16</v>
      </c>
      <c r="V13" s="100">
        <v>0.16</v>
      </c>
      <c r="W13" s="100">
        <v>0.16500000000000001</v>
      </c>
      <c r="X13" s="100">
        <v>0.16500000000000001</v>
      </c>
      <c r="Y13" s="100">
        <v>0.17</v>
      </c>
      <c r="Z13" s="100">
        <v>0.17</v>
      </c>
      <c r="AA13" s="100">
        <v>0.17499999999999999</v>
      </c>
      <c r="AB13" s="100">
        <v>0.17499999999999999</v>
      </c>
      <c r="AC13" s="100">
        <v>0.17499999999999999</v>
      </c>
      <c r="AD13" s="100">
        <v>0.18</v>
      </c>
      <c r="AE13" s="100">
        <v>0.18</v>
      </c>
      <c r="AF13" s="100">
        <v>0.18</v>
      </c>
      <c r="AH13" s="37">
        <f t="shared" si="0"/>
        <v>16</v>
      </c>
      <c r="AI13" s="37">
        <f t="shared" si="0"/>
        <v>16</v>
      </c>
      <c r="AJ13" s="37">
        <f t="shared" si="0"/>
        <v>16.5</v>
      </c>
      <c r="AK13" s="37">
        <f t="shared" si="0"/>
        <v>16.5</v>
      </c>
      <c r="AL13" s="37">
        <f t="shared" si="0"/>
        <v>17</v>
      </c>
      <c r="AM13" s="37">
        <f t="shared" si="0"/>
        <v>17</v>
      </c>
      <c r="AN13" s="37">
        <f t="shared" si="0"/>
        <v>17.5</v>
      </c>
      <c r="AO13" s="37">
        <f t="shared" si="0"/>
        <v>17.5</v>
      </c>
      <c r="AP13" s="37">
        <f t="shared" si="0"/>
        <v>17.5</v>
      </c>
      <c r="AQ13" s="37">
        <f t="shared" si="0"/>
        <v>18</v>
      </c>
      <c r="AR13" s="37">
        <f t="shared" si="0"/>
        <v>18</v>
      </c>
      <c r="AS13" s="37">
        <f t="shared" si="0"/>
        <v>18</v>
      </c>
    </row>
    <row r="14" spans="2:46" x14ac:dyDescent="0.25">
      <c r="D14">
        <v>11</v>
      </c>
      <c r="E14">
        <v>37000</v>
      </c>
      <c r="F14" s="37">
        <v>16</v>
      </c>
      <c r="G14" s="37">
        <v>16.5</v>
      </c>
      <c r="H14" s="37">
        <v>16.5</v>
      </c>
      <c r="I14" s="37">
        <v>17</v>
      </c>
      <c r="J14" s="37">
        <v>17</v>
      </c>
      <c r="K14" s="37">
        <v>17.5</v>
      </c>
      <c r="L14" s="37">
        <v>17.5</v>
      </c>
      <c r="M14" s="37">
        <v>18</v>
      </c>
      <c r="N14" s="37">
        <v>18</v>
      </c>
      <c r="O14" s="37">
        <v>18</v>
      </c>
      <c r="P14" s="37">
        <v>18.5</v>
      </c>
      <c r="Q14" s="37">
        <v>18.5</v>
      </c>
      <c r="S14" t="str">
        <f t="shared" si="1"/>
        <v/>
      </c>
      <c r="T14">
        <v>37000</v>
      </c>
      <c r="U14" s="100">
        <v>0.16</v>
      </c>
      <c r="V14" s="100">
        <v>0.16500000000000001</v>
      </c>
      <c r="W14" s="100">
        <v>0.16500000000000001</v>
      </c>
      <c r="X14" s="100">
        <v>0.17</v>
      </c>
      <c r="Y14" s="100">
        <v>0.17</v>
      </c>
      <c r="Z14" s="100">
        <v>0.17499999999999999</v>
      </c>
      <c r="AA14" s="100">
        <v>0.17499999999999999</v>
      </c>
      <c r="AB14" s="100">
        <v>0.18</v>
      </c>
      <c r="AC14" s="100">
        <v>0.18</v>
      </c>
      <c r="AD14" s="100">
        <v>0.18</v>
      </c>
      <c r="AE14" s="100">
        <v>0.185</v>
      </c>
      <c r="AF14" s="100">
        <v>0.185</v>
      </c>
      <c r="AH14" s="37">
        <f t="shared" si="0"/>
        <v>16</v>
      </c>
      <c r="AI14" s="37">
        <f t="shared" si="0"/>
        <v>16.5</v>
      </c>
      <c r="AJ14" s="37">
        <f t="shared" si="0"/>
        <v>16.5</v>
      </c>
      <c r="AK14" s="37">
        <f t="shared" si="0"/>
        <v>17</v>
      </c>
      <c r="AL14" s="37">
        <f t="shared" si="0"/>
        <v>17</v>
      </c>
      <c r="AM14" s="37">
        <f t="shared" si="0"/>
        <v>17.5</v>
      </c>
      <c r="AN14" s="37">
        <f t="shared" si="0"/>
        <v>17.5</v>
      </c>
      <c r="AO14" s="37">
        <f t="shared" si="0"/>
        <v>18</v>
      </c>
      <c r="AP14" s="37">
        <f t="shared" si="0"/>
        <v>18</v>
      </c>
      <c r="AQ14" s="37">
        <f t="shared" si="0"/>
        <v>18</v>
      </c>
      <c r="AR14" s="37">
        <f t="shared" si="0"/>
        <v>18.5</v>
      </c>
      <c r="AS14" s="37">
        <f t="shared" si="0"/>
        <v>18.5</v>
      </c>
    </row>
    <row r="15" spans="2:46" x14ac:dyDescent="0.25">
      <c r="D15">
        <v>12</v>
      </c>
      <c r="E15">
        <v>38000</v>
      </c>
      <c r="F15" s="37">
        <v>16</v>
      </c>
      <c r="G15" s="37">
        <v>16.5</v>
      </c>
      <c r="H15" s="37">
        <v>16.5</v>
      </c>
      <c r="I15" s="37">
        <v>17</v>
      </c>
      <c r="J15" s="37">
        <v>17</v>
      </c>
      <c r="K15" s="37">
        <v>17.5</v>
      </c>
      <c r="L15" s="37">
        <v>17.5</v>
      </c>
      <c r="M15" s="37">
        <v>18</v>
      </c>
      <c r="N15" s="37">
        <v>18</v>
      </c>
      <c r="O15" s="37">
        <v>18</v>
      </c>
      <c r="P15" s="37">
        <v>18.5</v>
      </c>
      <c r="Q15" s="37">
        <v>18.5</v>
      </c>
      <c r="S15" t="str">
        <f t="shared" si="1"/>
        <v/>
      </c>
      <c r="T15">
        <v>38000</v>
      </c>
      <c r="U15" s="100">
        <v>0.16</v>
      </c>
      <c r="V15" s="100">
        <v>0.16500000000000001</v>
      </c>
      <c r="W15" s="100">
        <v>0.16500000000000001</v>
      </c>
      <c r="X15" s="100">
        <v>0.17</v>
      </c>
      <c r="Y15" s="100">
        <v>0.17</v>
      </c>
      <c r="Z15" s="100">
        <v>0.17499999999999999</v>
      </c>
      <c r="AA15" s="100">
        <v>0.17499999999999999</v>
      </c>
      <c r="AB15" s="100">
        <v>0.18</v>
      </c>
      <c r="AC15" s="100">
        <v>0.18</v>
      </c>
      <c r="AD15" s="100">
        <v>0.18</v>
      </c>
      <c r="AE15" s="100">
        <v>0.185</v>
      </c>
      <c r="AF15" s="100">
        <v>0.185</v>
      </c>
      <c r="AH15" s="37">
        <f t="shared" si="0"/>
        <v>16</v>
      </c>
      <c r="AI15" s="37">
        <f t="shared" si="0"/>
        <v>16.5</v>
      </c>
      <c r="AJ15" s="37">
        <f t="shared" si="0"/>
        <v>16.5</v>
      </c>
      <c r="AK15" s="37">
        <f t="shared" si="0"/>
        <v>17</v>
      </c>
      <c r="AL15" s="37">
        <f t="shared" si="0"/>
        <v>17</v>
      </c>
      <c r="AM15" s="37">
        <f t="shared" si="0"/>
        <v>17.5</v>
      </c>
      <c r="AN15" s="37">
        <f t="shared" si="0"/>
        <v>17.5</v>
      </c>
      <c r="AO15" s="37">
        <f t="shared" si="0"/>
        <v>18</v>
      </c>
      <c r="AP15" s="37">
        <f t="shared" si="0"/>
        <v>18</v>
      </c>
      <c r="AQ15" s="37">
        <f t="shared" si="0"/>
        <v>18</v>
      </c>
      <c r="AR15" s="37">
        <f t="shared" si="0"/>
        <v>18.5</v>
      </c>
      <c r="AS15" s="37">
        <f t="shared" si="0"/>
        <v>18.5</v>
      </c>
    </row>
    <row r="16" spans="2:46" x14ac:dyDescent="0.25">
      <c r="D16">
        <v>13</v>
      </c>
      <c r="E16">
        <v>39000</v>
      </c>
      <c r="F16" s="37">
        <v>16</v>
      </c>
      <c r="G16" s="37">
        <v>16.5</v>
      </c>
      <c r="H16" s="37">
        <v>16.5</v>
      </c>
      <c r="I16" s="37">
        <v>17</v>
      </c>
      <c r="J16" s="37">
        <v>17</v>
      </c>
      <c r="K16" s="37">
        <v>17.5</v>
      </c>
      <c r="L16" s="37">
        <v>17.5</v>
      </c>
      <c r="M16" s="37">
        <v>18</v>
      </c>
      <c r="N16" s="37">
        <v>18</v>
      </c>
      <c r="O16" s="37">
        <v>18</v>
      </c>
      <c r="P16" s="37">
        <v>18.5</v>
      </c>
      <c r="Q16" s="37">
        <v>18.5</v>
      </c>
      <c r="S16" t="str">
        <f t="shared" si="1"/>
        <v/>
      </c>
      <c r="T16">
        <v>39000</v>
      </c>
      <c r="U16" s="100">
        <v>0.16</v>
      </c>
      <c r="V16" s="100">
        <v>0.16500000000000001</v>
      </c>
      <c r="W16" s="100">
        <v>0.16500000000000001</v>
      </c>
      <c r="X16" s="100">
        <v>0.17</v>
      </c>
      <c r="Y16" s="100">
        <v>0.17</v>
      </c>
      <c r="Z16" s="100">
        <v>0.17499999999999999</v>
      </c>
      <c r="AA16" s="100">
        <v>0.17499999999999999</v>
      </c>
      <c r="AB16" s="100">
        <v>0.18</v>
      </c>
      <c r="AC16" s="100">
        <v>0.18</v>
      </c>
      <c r="AD16" s="100">
        <v>0.18</v>
      </c>
      <c r="AE16" s="100">
        <v>0.185</v>
      </c>
      <c r="AF16" s="100">
        <v>0.185</v>
      </c>
      <c r="AH16" s="37">
        <f t="shared" si="0"/>
        <v>16</v>
      </c>
      <c r="AI16" s="37">
        <f t="shared" si="0"/>
        <v>16.5</v>
      </c>
      <c r="AJ16" s="37">
        <f t="shared" si="0"/>
        <v>16.5</v>
      </c>
      <c r="AK16" s="37">
        <f t="shared" si="0"/>
        <v>17</v>
      </c>
      <c r="AL16" s="37">
        <f t="shared" si="0"/>
        <v>17</v>
      </c>
      <c r="AM16" s="37">
        <f t="shared" si="0"/>
        <v>17.5</v>
      </c>
      <c r="AN16" s="37">
        <f t="shared" si="0"/>
        <v>17.5</v>
      </c>
      <c r="AO16" s="37">
        <f t="shared" si="0"/>
        <v>18</v>
      </c>
      <c r="AP16" s="37">
        <f t="shared" si="0"/>
        <v>18</v>
      </c>
      <c r="AQ16" s="37">
        <f t="shared" si="0"/>
        <v>18</v>
      </c>
      <c r="AR16" s="37">
        <f t="shared" si="0"/>
        <v>18.5</v>
      </c>
      <c r="AS16" s="37">
        <f t="shared" si="0"/>
        <v>18.5</v>
      </c>
    </row>
    <row r="17" spans="4:45" x14ac:dyDescent="0.25">
      <c r="D17">
        <v>14</v>
      </c>
      <c r="E17">
        <v>40000</v>
      </c>
      <c r="F17" s="37">
        <v>16</v>
      </c>
      <c r="G17" s="37">
        <v>16.5</v>
      </c>
      <c r="H17" s="37">
        <v>16.5</v>
      </c>
      <c r="I17" s="37">
        <v>17</v>
      </c>
      <c r="J17" s="37">
        <v>17</v>
      </c>
      <c r="K17" s="37">
        <v>17.5</v>
      </c>
      <c r="L17" s="37">
        <v>17.5</v>
      </c>
      <c r="M17" s="37">
        <v>18</v>
      </c>
      <c r="N17" s="37">
        <v>18</v>
      </c>
      <c r="O17" s="37">
        <v>18</v>
      </c>
      <c r="P17" s="37">
        <v>18.5</v>
      </c>
      <c r="Q17" s="37">
        <v>18.5</v>
      </c>
      <c r="S17" t="str">
        <f t="shared" si="1"/>
        <v/>
      </c>
      <c r="T17">
        <v>40000</v>
      </c>
      <c r="U17" s="100">
        <v>0.16</v>
      </c>
      <c r="V17" s="100">
        <v>0.16500000000000001</v>
      </c>
      <c r="W17" s="100">
        <v>0.16500000000000001</v>
      </c>
      <c r="X17" s="100">
        <v>0.17</v>
      </c>
      <c r="Y17" s="100">
        <v>0.17</v>
      </c>
      <c r="Z17" s="100">
        <v>0.17499999999999999</v>
      </c>
      <c r="AA17" s="100">
        <v>0.17499999999999999</v>
      </c>
      <c r="AB17" s="100">
        <v>0.18</v>
      </c>
      <c r="AC17" s="100">
        <v>0.18</v>
      </c>
      <c r="AD17" s="100">
        <v>0.18</v>
      </c>
      <c r="AE17" s="100">
        <v>0.185</v>
      </c>
      <c r="AF17" s="100">
        <v>0.185</v>
      </c>
      <c r="AH17" s="37">
        <f t="shared" si="0"/>
        <v>16</v>
      </c>
      <c r="AI17" s="37">
        <f t="shared" si="0"/>
        <v>16.5</v>
      </c>
      <c r="AJ17" s="37">
        <f t="shared" si="0"/>
        <v>16.5</v>
      </c>
      <c r="AK17" s="37">
        <f t="shared" si="0"/>
        <v>17</v>
      </c>
      <c r="AL17" s="37">
        <f t="shared" si="0"/>
        <v>17</v>
      </c>
      <c r="AM17" s="37">
        <f t="shared" si="0"/>
        <v>17.5</v>
      </c>
      <c r="AN17" s="37">
        <f t="shared" si="0"/>
        <v>17.5</v>
      </c>
      <c r="AO17" s="37">
        <f t="shared" si="0"/>
        <v>18</v>
      </c>
      <c r="AP17" s="37">
        <f t="shared" si="0"/>
        <v>18</v>
      </c>
      <c r="AQ17" s="37">
        <f t="shared" si="0"/>
        <v>18</v>
      </c>
      <c r="AR17" s="37">
        <f t="shared" si="0"/>
        <v>18.5</v>
      </c>
      <c r="AS17" s="37">
        <f t="shared" si="0"/>
        <v>18.5</v>
      </c>
    </row>
    <row r="18" spans="4:45" x14ac:dyDescent="0.25">
      <c r="D18">
        <v>15</v>
      </c>
      <c r="E18">
        <v>41000</v>
      </c>
      <c r="F18" s="37">
        <v>16</v>
      </c>
      <c r="G18" s="37">
        <v>16.5</v>
      </c>
      <c r="H18" s="37">
        <v>16.5</v>
      </c>
      <c r="I18" s="37">
        <v>17</v>
      </c>
      <c r="J18" s="37">
        <v>17</v>
      </c>
      <c r="K18" s="37">
        <v>17.5</v>
      </c>
      <c r="L18" s="37">
        <v>17.5</v>
      </c>
      <c r="M18" s="37">
        <v>18</v>
      </c>
      <c r="N18" s="37">
        <v>18</v>
      </c>
      <c r="O18" s="37">
        <v>18</v>
      </c>
      <c r="P18" s="37">
        <v>18.5</v>
      </c>
      <c r="Q18" s="37">
        <v>18.5</v>
      </c>
      <c r="S18" t="str">
        <f t="shared" si="1"/>
        <v/>
      </c>
      <c r="T18">
        <v>41000</v>
      </c>
      <c r="U18" s="100">
        <v>0.16</v>
      </c>
      <c r="V18" s="100">
        <v>0.16500000000000001</v>
      </c>
      <c r="W18" s="100">
        <v>0.16500000000000001</v>
      </c>
      <c r="X18" s="100">
        <v>0.17</v>
      </c>
      <c r="Y18" s="100">
        <v>0.17</v>
      </c>
      <c r="Z18" s="100">
        <v>0.17499999999999999</v>
      </c>
      <c r="AA18" s="100">
        <v>0.17499999999999999</v>
      </c>
      <c r="AB18" s="100">
        <v>0.18</v>
      </c>
      <c r="AC18" s="100">
        <v>0.18</v>
      </c>
      <c r="AD18" s="100">
        <v>0.18</v>
      </c>
      <c r="AE18" s="100">
        <v>0.185</v>
      </c>
      <c r="AF18" s="100">
        <v>0.185</v>
      </c>
      <c r="AH18" s="37">
        <f t="shared" si="0"/>
        <v>16</v>
      </c>
      <c r="AI18" s="37">
        <f t="shared" si="0"/>
        <v>16.5</v>
      </c>
      <c r="AJ18" s="37">
        <f t="shared" si="0"/>
        <v>16.5</v>
      </c>
      <c r="AK18" s="37">
        <f t="shared" si="0"/>
        <v>17</v>
      </c>
      <c r="AL18" s="37">
        <f t="shared" si="0"/>
        <v>17</v>
      </c>
      <c r="AM18" s="37">
        <f t="shared" si="0"/>
        <v>17.5</v>
      </c>
      <c r="AN18" s="37">
        <f t="shared" si="0"/>
        <v>17.5</v>
      </c>
      <c r="AO18" s="37">
        <f t="shared" si="0"/>
        <v>18</v>
      </c>
      <c r="AP18" s="37">
        <f t="shared" si="0"/>
        <v>18</v>
      </c>
      <c r="AQ18" s="37">
        <f t="shared" si="0"/>
        <v>18</v>
      </c>
      <c r="AR18" s="37">
        <f t="shared" si="0"/>
        <v>18.5</v>
      </c>
      <c r="AS18" s="37">
        <f t="shared" si="0"/>
        <v>18.5</v>
      </c>
    </row>
    <row r="19" spans="4:45" x14ac:dyDescent="0.25">
      <c r="D19">
        <v>16</v>
      </c>
      <c r="E19">
        <v>42000</v>
      </c>
      <c r="F19" s="37">
        <v>16</v>
      </c>
      <c r="G19" s="37">
        <v>16.5</v>
      </c>
      <c r="H19" s="37">
        <v>16.5</v>
      </c>
      <c r="I19" s="37">
        <v>17</v>
      </c>
      <c r="J19" s="37">
        <v>17</v>
      </c>
      <c r="K19" s="37">
        <v>17.5</v>
      </c>
      <c r="L19" s="37">
        <v>17.5</v>
      </c>
      <c r="M19" s="37">
        <v>18</v>
      </c>
      <c r="N19" s="37">
        <v>18</v>
      </c>
      <c r="O19" s="37">
        <v>18</v>
      </c>
      <c r="P19" s="37">
        <v>18.5</v>
      </c>
      <c r="Q19" s="37">
        <v>18.5</v>
      </c>
      <c r="S19" t="str">
        <f t="shared" si="1"/>
        <v/>
      </c>
      <c r="T19">
        <v>42000</v>
      </c>
      <c r="U19" s="100">
        <v>0.16</v>
      </c>
      <c r="V19" s="100">
        <v>0.16500000000000001</v>
      </c>
      <c r="W19" s="100">
        <v>0.16500000000000001</v>
      </c>
      <c r="X19" s="100">
        <v>0.17</v>
      </c>
      <c r="Y19" s="100">
        <v>0.17</v>
      </c>
      <c r="Z19" s="100">
        <v>0.17499999999999999</v>
      </c>
      <c r="AA19" s="100">
        <v>0.17499999999999999</v>
      </c>
      <c r="AB19" s="100">
        <v>0.18</v>
      </c>
      <c r="AC19" s="100">
        <v>0.18</v>
      </c>
      <c r="AD19" s="100">
        <v>0.18</v>
      </c>
      <c r="AE19" s="100">
        <v>0.185</v>
      </c>
      <c r="AF19" s="100">
        <v>0.185</v>
      </c>
      <c r="AH19" s="37">
        <f t="shared" si="0"/>
        <v>16</v>
      </c>
      <c r="AI19" s="37">
        <f t="shared" si="0"/>
        <v>16.5</v>
      </c>
      <c r="AJ19" s="37">
        <f t="shared" si="0"/>
        <v>16.5</v>
      </c>
      <c r="AK19" s="37">
        <f t="shared" si="0"/>
        <v>17</v>
      </c>
      <c r="AL19" s="37">
        <f t="shared" si="0"/>
        <v>17</v>
      </c>
      <c r="AM19" s="37">
        <f t="shared" si="0"/>
        <v>17.5</v>
      </c>
      <c r="AN19" s="37">
        <f t="shared" si="0"/>
        <v>17.5</v>
      </c>
      <c r="AO19" s="37">
        <f t="shared" si="0"/>
        <v>18</v>
      </c>
      <c r="AP19" s="37">
        <f t="shared" si="0"/>
        <v>18</v>
      </c>
      <c r="AQ19" s="37">
        <f t="shared" si="0"/>
        <v>18</v>
      </c>
      <c r="AR19" s="37">
        <f t="shared" si="0"/>
        <v>18.5</v>
      </c>
      <c r="AS19" s="37">
        <f t="shared" si="0"/>
        <v>18.5</v>
      </c>
    </row>
    <row r="20" spans="4:45" x14ac:dyDescent="0.25">
      <c r="D20">
        <v>17</v>
      </c>
      <c r="E20">
        <v>43000</v>
      </c>
      <c r="F20" s="37">
        <v>16</v>
      </c>
      <c r="G20" s="37">
        <v>16.5</v>
      </c>
      <c r="H20" s="37">
        <v>16.5</v>
      </c>
      <c r="I20" s="37">
        <v>17</v>
      </c>
      <c r="J20" s="37">
        <v>17</v>
      </c>
      <c r="K20" s="37">
        <v>17.5</v>
      </c>
      <c r="L20" s="37">
        <v>17.5</v>
      </c>
      <c r="M20" s="37">
        <v>18</v>
      </c>
      <c r="N20" s="37">
        <v>18</v>
      </c>
      <c r="O20" s="37">
        <v>18</v>
      </c>
      <c r="P20" s="37">
        <v>18.5</v>
      </c>
      <c r="Q20" s="37">
        <v>18.5</v>
      </c>
      <c r="S20" t="str">
        <f t="shared" si="1"/>
        <v/>
      </c>
      <c r="T20">
        <v>43000</v>
      </c>
      <c r="U20" s="100">
        <v>0.16</v>
      </c>
      <c r="V20" s="100">
        <v>0.16500000000000001</v>
      </c>
      <c r="W20" s="100">
        <v>0.16500000000000001</v>
      </c>
      <c r="X20" s="100">
        <v>0.17</v>
      </c>
      <c r="Y20" s="100">
        <v>0.17</v>
      </c>
      <c r="Z20" s="100">
        <v>0.17499999999999999</v>
      </c>
      <c r="AA20" s="100">
        <v>0.17499999999999999</v>
      </c>
      <c r="AB20" s="100">
        <v>0.18</v>
      </c>
      <c r="AC20" s="100">
        <v>0.18</v>
      </c>
      <c r="AD20" s="100">
        <v>0.18</v>
      </c>
      <c r="AE20" s="100">
        <v>0.185</v>
      </c>
      <c r="AF20" s="100">
        <v>0.185</v>
      </c>
      <c r="AH20" s="37">
        <f t="shared" si="0"/>
        <v>16</v>
      </c>
      <c r="AI20" s="37">
        <f t="shared" si="0"/>
        <v>16.5</v>
      </c>
      <c r="AJ20" s="37">
        <f t="shared" si="0"/>
        <v>16.5</v>
      </c>
      <c r="AK20" s="37">
        <f t="shared" si="0"/>
        <v>17</v>
      </c>
      <c r="AL20" s="37">
        <f t="shared" si="0"/>
        <v>17</v>
      </c>
      <c r="AM20" s="37">
        <f t="shared" si="0"/>
        <v>17.5</v>
      </c>
      <c r="AN20" s="37">
        <f t="shared" si="0"/>
        <v>17.5</v>
      </c>
      <c r="AO20" s="37">
        <f t="shared" si="0"/>
        <v>18</v>
      </c>
      <c r="AP20" s="37">
        <f t="shared" si="0"/>
        <v>18</v>
      </c>
      <c r="AQ20" s="37">
        <f t="shared" si="0"/>
        <v>18</v>
      </c>
      <c r="AR20" s="37">
        <f t="shared" si="0"/>
        <v>18.5</v>
      </c>
      <c r="AS20" s="37">
        <f t="shared" si="0"/>
        <v>18.5</v>
      </c>
    </row>
    <row r="21" spans="4:45" x14ac:dyDescent="0.25">
      <c r="D21">
        <v>18</v>
      </c>
      <c r="E21">
        <v>44000</v>
      </c>
      <c r="F21" s="37">
        <v>16</v>
      </c>
      <c r="G21" s="37">
        <v>16.5</v>
      </c>
      <c r="H21" s="37">
        <v>16.5</v>
      </c>
      <c r="I21" s="37">
        <v>17</v>
      </c>
      <c r="J21" s="37">
        <v>17</v>
      </c>
      <c r="K21" s="37">
        <v>17.5</v>
      </c>
      <c r="L21" s="37">
        <v>17.5</v>
      </c>
      <c r="M21" s="37">
        <v>18</v>
      </c>
      <c r="N21" s="37">
        <v>18</v>
      </c>
      <c r="O21" s="37">
        <v>18</v>
      </c>
      <c r="P21" s="37">
        <v>18.5</v>
      </c>
      <c r="Q21" s="37">
        <v>18.5</v>
      </c>
      <c r="S21" t="str">
        <f t="shared" si="1"/>
        <v/>
      </c>
      <c r="T21">
        <v>44000</v>
      </c>
      <c r="U21" s="100">
        <v>0.16</v>
      </c>
      <c r="V21" s="100">
        <v>0.16500000000000001</v>
      </c>
      <c r="W21" s="100">
        <v>0.16500000000000001</v>
      </c>
      <c r="X21" s="100">
        <v>0.17</v>
      </c>
      <c r="Y21" s="100">
        <v>0.17</v>
      </c>
      <c r="Z21" s="100">
        <v>0.17499999999999999</v>
      </c>
      <c r="AA21" s="100">
        <v>0.17499999999999999</v>
      </c>
      <c r="AB21" s="100">
        <v>0.18</v>
      </c>
      <c r="AC21" s="100">
        <v>0.18</v>
      </c>
      <c r="AD21" s="100">
        <v>0.18</v>
      </c>
      <c r="AE21" s="100">
        <v>0.185</v>
      </c>
      <c r="AF21" s="100">
        <v>0.185</v>
      </c>
      <c r="AH21" s="37">
        <f t="shared" si="0"/>
        <v>16</v>
      </c>
      <c r="AI21" s="37">
        <f t="shared" si="0"/>
        <v>16.5</v>
      </c>
      <c r="AJ21" s="37">
        <f t="shared" si="0"/>
        <v>16.5</v>
      </c>
      <c r="AK21" s="37">
        <f t="shared" si="0"/>
        <v>17</v>
      </c>
      <c r="AL21" s="37">
        <f t="shared" si="0"/>
        <v>17</v>
      </c>
      <c r="AM21" s="37">
        <f t="shared" si="0"/>
        <v>17.5</v>
      </c>
      <c r="AN21" s="37">
        <f t="shared" si="0"/>
        <v>17.5</v>
      </c>
      <c r="AO21" s="37">
        <f t="shared" si="0"/>
        <v>18</v>
      </c>
      <c r="AP21" s="37">
        <f t="shared" si="0"/>
        <v>18</v>
      </c>
      <c r="AQ21" s="37">
        <f t="shared" si="0"/>
        <v>18</v>
      </c>
      <c r="AR21" s="37">
        <f t="shared" si="0"/>
        <v>18.5</v>
      </c>
      <c r="AS21" s="37">
        <f t="shared" si="0"/>
        <v>18.5</v>
      </c>
    </row>
    <row r="22" spans="4:45" x14ac:dyDescent="0.25">
      <c r="D22">
        <v>19</v>
      </c>
      <c r="E22">
        <v>45000</v>
      </c>
      <c r="F22" s="37">
        <v>16</v>
      </c>
      <c r="G22" s="37">
        <v>16.5</v>
      </c>
      <c r="H22" s="37">
        <v>16.5</v>
      </c>
      <c r="I22" s="37">
        <v>17</v>
      </c>
      <c r="J22" s="37">
        <v>17</v>
      </c>
      <c r="K22" s="37">
        <v>17.5</v>
      </c>
      <c r="L22" s="37">
        <v>17.5</v>
      </c>
      <c r="M22" s="37">
        <v>18</v>
      </c>
      <c r="N22" s="37">
        <v>18</v>
      </c>
      <c r="O22" s="37">
        <v>18</v>
      </c>
      <c r="P22" s="37">
        <v>18.5</v>
      </c>
      <c r="Q22" s="37">
        <v>18.5</v>
      </c>
      <c r="S22" t="str">
        <f t="shared" si="1"/>
        <v/>
      </c>
      <c r="T22">
        <v>45000</v>
      </c>
      <c r="U22" s="100">
        <v>0.16</v>
      </c>
      <c r="V22" s="100">
        <v>0.16500000000000001</v>
      </c>
      <c r="W22" s="100">
        <v>0.16500000000000001</v>
      </c>
      <c r="X22" s="100">
        <v>0.17</v>
      </c>
      <c r="Y22" s="100">
        <v>0.17</v>
      </c>
      <c r="Z22" s="100">
        <v>0.17499999999999999</v>
      </c>
      <c r="AA22" s="100">
        <v>0.17499999999999999</v>
      </c>
      <c r="AB22" s="100">
        <v>0.18</v>
      </c>
      <c r="AC22" s="100">
        <v>0.18</v>
      </c>
      <c r="AD22" s="100">
        <v>0.18</v>
      </c>
      <c r="AE22" s="100">
        <v>0.185</v>
      </c>
      <c r="AF22" s="100">
        <v>0.185</v>
      </c>
      <c r="AH22" s="37">
        <f t="shared" si="0"/>
        <v>16</v>
      </c>
      <c r="AI22" s="37">
        <f t="shared" si="0"/>
        <v>16.5</v>
      </c>
      <c r="AJ22" s="37">
        <f t="shared" si="0"/>
        <v>16.5</v>
      </c>
      <c r="AK22" s="37">
        <f t="shared" si="0"/>
        <v>17</v>
      </c>
      <c r="AL22" s="37">
        <f t="shared" si="0"/>
        <v>17</v>
      </c>
      <c r="AM22" s="37">
        <f t="shared" si="0"/>
        <v>17.5</v>
      </c>
      <c r="AN22" s="37">
        <f t="shared" si="0"/>
        <v>17.5</v>
      </c>
      <c r="AO22" s="37">
        <f t="shared" si="0"/>
        <v>18</v>
      </c>
      <c r="AP22" s="37">
        <f t="shared" si="0"/>
        <v>18</v>
      </c>
      <c r="AQ22" s="37">
        <f t="shared" si="0"/>
        <v>18</v>
      </c>
      <c r="AR22" s="37">
        <f t="shared" si="0"/>
        <v>18.5</v>
      </c>
      <c r="AS22" s="37">
        <f t="shared" si="0"/>
        <v>18.5</v>
      </c>
    </row>
    <row r="23" spans="4:45" x14ac:dyDescent="0.25">
      <c r="D23">
        <v>20</v>
      </c>
      <c r="E23">
        <v>46000</v>
      </c>
      <c r="F23" s="37">
        <v>16</v>
      </c>
      <c r="G23" s="37">
        <v>16.5</v>
      </c>
      <c r="H23" s="37">
        <v>16.5</v>
      </c>
      <c r="I23" s="37">
        <v>17</v>
      </c>
      <c r="J23" s="37">
        <v>17</v>
      </c>
      <c r="K23" s="37">
        <v>17.5</v>
      </c>
      <c r="L23" s="37">
        <v>17.5</v>
      </c>
      <c r="M23" s="37">
        <v>18</v>
      </c>
      <c r="N23" s="37">
        <v>18</v>
      </c>
      <c r="O23" s="37">
        <v>18</v>
      </c>
      <c r="P23" s="37">
        <v>18.5</v>
      </c>
      <c r="Q23" s="37">
        <v>18.5</v>
      </c>
      <c r="S23" t="str">
        <f t="shared" si="1"/>
        <v/>
      </c>
      <c r="T23">
        <v>46000</v>
      </c>
      <c r="U23" s="100">
        <v>0.16</v>
      </c>
      <c r="V23" s="100">
        <v>0.16500000000000001</v>
      </c>
      <c r="W23" s="100">
        <v>0.16500000000000001</v>
      </c>
      <c r="X23" s="100">
        <v>0.17</v>
      </c>
      <c r="Y23" s="100">
        <v>0.17</v>
      </c>
      <c r="Z23" s="100">
        <v>0.17499999999999999</v>
      </c>
      <c r="AA23" s="100">
        <v>0.17499999999999999</v>
      </c>
      <c r="AB23" s="100">
        <v>0.18</v>
      </c>
      <c r="AC23" s="100">
        <v>0.18</v>
      </c>
      <c r="AD23" s="100">
        <v>0.18</v>
      </c>
      <c r="AE23" s="100">
        <v>0.185</v>
      </c>
      <c r="AF23" s="100">
        <v>0.185</v>
      </c>
      <c r="AH23" s="37">
        <f t="shared" si="0"/>
        <v>16</v>
      </c>
      <c r="AI23" s="37">
        <f t="shared" si="0"/>
        <v>16.5</v>
      </c>
      <c r="AJ23" s="37">
        <f t="shared" si="0"/>
        <v>16.5</v>
      </c>
      <c r="AK23" s="37">
        <f t="shared" si="0"/>
        <v>17</v>
      </c>
      <c r="AL23" s="37">
        <f t="shared" si="0"/>
        <v>17</v>
      </c>
      <c r="AM23" s="37">
        <f t="shared" si="0"/>
        <v>17.5</v>
      </c>
      <c r="AN23" s="37">
        <f t="shared" si="0"/>
        <v>17.5</v>
      </c>
      <c r="AO23" s="37">
        <f t="shared" si="0"/>
        <v>18</v>
      </c>
      <c r="AP23" s="37">
        <f t="shared" si="0"/>
        <v>18</v>
      </c>
      <c r="AQ23" s="37">
        <f t="shared" si="0"/>
        <v>18</v>
      </c>
      <c r="AR23" s="37">
        <f t="shared" si="0"/>
        <v>18.5</v>
      </c>
      <c r="AS23" s="37">
        <f t="shared" si="0"/>
        <v>18.5</v>
      </c>
    </row>
    <row r="24" spans="4:45" x14ac:dyDescent="0.25">
      <c r="D24">
        <v>21</v>
      </c>
      <c r="E24">
        <v>47000</v>
      </c>
      <c r="F24" s="37">
        <v>16</v>
      </c>
      <c r="G24" s="37">
        <v>16.5</v>
      </c>
      <c r="H24" s="37">
        <v>16.5</v>
      </c>
      <c r="I24" s="37">
        <v>17</v>
      </c>
      <c r="J24" s="37">
        <v>17</v>
      </c>
      <c r="K24" s="37">
        <v>17.5</v>
      </c>
      <c r="L24" s="37">
        <v>17.5</v>
      </c>
      <c r="M24" s="37">
        <v>18</v>
      </c>
      <c r="N24" s="37">
        <v>18</v>
      </c>
      <c r="O24" s="37">
        <v>18</v>
      </c>
      <c r="P24" s="37">
        <v>18.5</v>
      </c>
      <c r="Q24" s="37">
        <v>18.5</v>
      </c>
      <c r="S24" t="str">
        <f t="shared" si="1"/>
        <v/>
      </c>
      <c r="T24">
        <v>47000</v>
      </c>
      <c r="U24" s="100">
        <v>0.16</v>
      </c>
      <c r="V24" s="100">
        <v>0.16500000000000001</v>
      </c>
      <c r="W24" s="100">
        <v>0.16500000000000001</v>
      </c>
      <c r="X24" s="100">
        <v>0.17</v>
      </c>
      <c r="Y24" s="100">
        <v>0.17</v>
      </c>
      <c r="Z24" s="100">
        <v>0.17499999999999999</v>
      </c>
      <c r="AA24" s="100">
        <v>0.17499999999999999</v>
      </c>
      <c r="AB24" s="100">
        <v>0.18</v>
      </c>
      <c r="AC24" s="100">
        <v>0.18</v>
      </c>
      <c r="AD24" s="100">
        <v>0.18</v>
      </c>
      <c r="AE24" s="100">
        <v>0.185</v>
      </c>
      <c r="AF24" s="100">
        <v>0.185</v>
      </c>
      <c r="AH24" s="37">
        <f t="shared" si="0"/>
        <v>16</v>
      </c>
      <c r="AI24" s="37">
        <f t="shared" si="0"/>
        <v>16.5</v>
      </c>
      <c r="AJ24" s="37">
        <f t="shared" si="0"/>
        <v>16.5</v>
      </c>
      <c r="AK24" s="37">
        <f t="shared" si="0"/>
        <v>17</v>
      </c>
      <c r="AL24" s="37">
        <f t="shared" si="0"/>
        <v>17</v>
      </c>
      <c r="AM24" s="37">
        <f t="shared" si="0"/>
        <v>17.5</v>
      </c>
      <c r="AN24" s="37">
        <f t="shared" si="0"/>
        <v>17.5</v>
      </c>
      <c r="AO24" s="37">
        <f t="shared" si="0"/>
        <v>18</v>
      </c>
      <c r="AP24" s="37">
        <f t="shared" si="0"/>
        <v>18</v>
      </c>
      <c r="AQ24" s="37">
        <f t="shared" si="0"/>
        <v>18</v>
      </c>
      <c r="AR24" s="37">
        <f t="shared" si="0"/>
        <v>18.5</v>
      </c>
      <c r="AS24" s="37">
        <f t="shared" si="0"/>
        <v>18.5</v>
      </c>
    </row>
    <row r="25" spans="4:45" x14ac:dyDescent="0.25">
      <c r="D25">
        <v>22</v>
      </c>
      <c r="E25">
        <v>48000</v>
      </c>
      <c r="F25" s="37">
        <v>16</v>
      </c>
      <c r="G25" s="37">
        <v>16.5</v>
      </c>
      <c r="H25" s="37">
        <v>16.5</v>
      </c>
      <c r="I25" s="37">
        <v>17</v>
      </c>
      <c r="J25" s="37">
        <v>17</v>
      </c>
      <c r="K25" s="37">
        <v>17.5</v>
      </c>
      <c r="L25" s="37">
        <v>17.5</v>
      </c>
      <c r="M25" s="37">
        <v>18</v>
      </c>
      <c r="N25" s="37">
        <v>18</v>
      </c>
      <c r="O25" s="37">
        <v>18</v>
      </c>
      <c r="P25" s="37">
        <v>18.5</v>
      </c>
      <c r="Q25" s="37">
        <v>18.5</v>
      </c>
      <c r="S25" t="str">
        <f t="shared" si="1"/>
        <v/>
      </c>
      <c r="T25">
        <v>48000</v>
      </c>
      <c r="U25" s="100">
        <v>0.16</v>
      </c>
      <c r="V25" s="100">
        <v>0.16500000000000001</v>
      </c>
      <c r="W25" s="100">
        <v>0.16500000000000001</v>
      </c>
      <c r="X25" s="100">
        <v>0.17</v>
      </c>
      <c r="Y25" s="100">
        <v>0.17</v>
      </c>
      <c r="Z25" s="100">
        <v>0.17499999999999999</v>
      </c>
      <c r="AA25" s="100">
        <v>0.17499999999999999</v>
      </c>
      <c r="AB25" s="100">
        <v>0.18</v>
      </c>
      <c r="AC25" s="100">
        <v>0.18</v>
      </c>
      <c r="AD25" s="100">
        <v>0.18</v>
      </c>
      <c r="AE25" s="100">
        <v>0.185</v>
      </c>
      <c r="AF25" s="100">
        <v>0.185</v>
      </c>
      <c r="AH25" s="37">
        <f t="shared" si="0"/>
        <v>16</v>
      </c>
      <c r="AI25" s="37">
        <f t="shared" si="0"/>
        <v>16.5</v>
      </c>
      <c r="AJ25" s="37">
        <f t="shared" si="0"/>
        <v>16.5</v>
      </c>
      <c r="AK25" s="37">
        <f t="shared" ref="AH25:AS46" si="2">X25*$T$3</f>
        <v>17</v>
      </c>
      <c r="AL25" s="37">
        <f t="shared" si="2"/>
        <v>17</v>
      </c>
      <c r="AM25" s="37">
        <f t="shared" si="2"/>
        <v>17.5</v>
      </c>
      <c r="AN25" s="37">
        <f t="shared" si="2"/>
        <v>17.5</v>
      </c>
      <c r="AO25" s="37">
        <f t="shared" si="2"/>
        <v>18</v>
      </c>
      <c r="AP25" s="37">
        <f t="shared" si="2"/>
        <v>18</v>
      </c>
      <c r="AQ25" s="37">
        <f t="shared" si="2"/>
        <v>18</v>
      </c>
      <c r="AR25" s="37">
        <f t="shared" si="2"/>
        <v>18.5</v>
      </c>
      <c r="AS25" s="37">
        <f t="shared" si="2"/>
        <v>18.5</v>
      </c>
    </row>
    <row r="26" spans="4:45" x14ac:dyDescent="0.25">
      <c r="D26">
        <v>23</v>
      </c>
      <c r="E26">
        <v>49000</v>
      </c>
      <c r="F26" s="37">
        <v>16</v>
      </c>
      <c r="G26" s="37">
        <v>16.5</v>
      </c>
      <c r="H26" s="37">
        <v>16.5</v>
      </c>
      <c r="I26" s="37">
        <v>17</v>
      </c>
      <c r="J26" s="37">
        <v>17</v>
      </c>
      <c r="K26" s="37">
        <v>17.5</v>
      </c>
      <c r="L26" s="37">
        <v>17.5</v>
      </c>
      <c r="M26" s="37">
        <v>18</v>
      </c>
      <c r="N26" s="37">
        <v>18</v>
      </c>
      <c r="O26" s="37">
        <v>18</v>
      </c>
      <c r="P26" s="37">
        <v>18.5</v>
      </c>
      <c r="Q26" s="37">
        <v>18.5</v>
      </c>
      <c r="S26" t="str">
        <f t="shared" si="1"/>
        <v/>
      </c>
      <c r="T26">
        <v>49000</v>
      </c>
      <c r="U26" s="100">
        <v>0.16</v>
      </c>
      <c r="V26" s="100">
        <v>0.16500000000000001</v>
      </c>
      <c r="W26" s="100">
        <v>0.16500000000000001</v>
      </c>
      <c r="X26" s="100">
        <v>0.17</v>
      </c>
      <c r="Y26" s="100">
        <v>0.17</v>
      </c>
      <c r="Z26" s="100">
        <v>0.17499999999999999</v>
      </c>
      <c r="AA26" s="100">
        <v>0.17499999999999999</v>
      </c>
      <c r="AB26" s="100">
        <v>0.18</v>
      </c>
      <c r="AC26" s="100">
        <v>0.18</v>
      </c>
      <c r="AD26" s="100">
        <v>0.18</v>
      </c>
      <c r="AE26" s="100">
        <v>0.185</v>
      </c>
      <c r="AF26" s="100">
        <v>0.185</v>
      </c>
      <c r="AH26" s="37">
        <f t="shared" si="2"/>
        <v>16</v>
      </c>
      <c r="AI26" s="37">
        <f t="shared" si="2"/>
        <v>16.5</v>
      </c>
      <c r="AJ26" s="37">
        <f t="shared" si="2"/>
        <v>16.5</v>
      </c>
      <c r="AK26" s="37">
        <f t="shared" si="2"/>
        <v>17</v>
      </c>
      <c r="AL26" s="37">
        <f t="shared" si="2"/>
        <v>17</v>
      </c>
      <c r="AM26" s="37">
        <f t="shared" si="2"/>
        <v>17.5</v>
      </c>
      <c r="AN26" s="37">
        <f t="shared" si="2"/>
        <v>17.5</v>
      </c>
      <c r="AO26" s="37">
        <f t="shared" si="2"/>
        <v>18</v>
      </c>
      <c r="AP26" s="37">
        <f t="shared" si="2"/>
        <v>18</v>
      </c>
      <c r="AQ26" s="37">
        <f t="shared" si="2"/>
        <v>18</v>
      </c>
      <c r="AR26" s="37">
        <f t="shared" si="2"/>
        <v>18.5</v>
      </c>
      <c r="AS26" s="37">
        <f t="shared" si="2"/>
        <v>18.5</v>
      </c>
    </row>
    <row r="27" spans="4:45" x14ac:dyDescent="0.25">
      <c r="D27">
        <v>24</v>
      </c>
      <c r="E27">
        <v>50000</v>
      </c>
      <c r="F27" s="37">
        <v>16</v>
      </c>
      <c r="G27" s="37">
        <v>16.5</v>
      </c>
      <c r="H27" s="37">
        <v>16.5</v>
      </c>
      <c r="I27" s="37">
        <v>17</v>
      </c>
      <c r="J27" s="37">
        <v>17</v>
      </c>
      <c r="K27" s="37">
        <v>17.5</v>
      </c>
      <c r="L27" s="37">
        <v>17.5</v>
      </c>
      <c r="M27" s="37">
        <v>18</v>
      </c>
      <c r="N27" s="37">
        <v>18</v>
      </c>
      <c r="O27" s="37">
        <v>18</v>
      </c>
      <c r="P27" s="37">
        <v>18.5</v>
      </c>
      <c r="Q27" s="37">
        <v>18.5</v>
      </c>
      <c r="S27" t="str">
        <f t="shared" si="1"/>
        <v/>
      </c>
      <c r="T27">
        <v>50000</v>
      </c>
      <c r="U27" s="100">
        <v>0.16</v>
      </c>
      <c r="V27" s="100">
        <v>0.16500000000000001</v>
      </c>
      <c r="W27" s="100">
        <v>0.16500000000000001</v>
      </c>
      <c r="X27" s="100">
        <v>0.17</v>
      </c>
      <c r="Y27" s="100">
        <v>0.17</v>
      </c>
      <c r="Z27" s="100">
        <v>0.17499999999999999</v>
      </c>
      <c r="AA27" s="100">
        <v>0.17499999999999999</v>
      </c>
      <c r="AB27" s="100">
        <v>0.18</v>
      </c>
      <c r="AC27" s="100">
        <v>0.18</v>
      </c>
      <c r="AD27" s="100">
        <v>0.18</v>
      </c>
      <c r="AE27" s="100">
        <v>0.185</v>
      </c>
      <c r="AF27" s="100">
        <v>0.185</v>
      </c>
      <c r="AH27" s="37">
        <f t="shared" si="2"/>
        <v>16</v>
      </c>
      <c r="AI27" s="37">
        <f t="shared" si="2"/>
        <v>16.5</v>
      </c>
      <c r="AJ27" s="37">
        <f t="shared" si="2"/>
        <v>16.5</v>
      </c>
      <c r="AK27" s="37">
        <f t="shared" si="2"/>
        <v>17</v>
      </c>
      <c r="AL27" s="37">
        <f t="shared" si="2"/>
        <v>17</v>
      </c>
      <c r="AM27" s="37">
        <f t="shared" si="2"/>
        <v>17.5</v>
      </c>
      <c r="AN27" s="37">
        <f t="shared" si="2"/>
        <v>17.5</v>
      </c>
      <c r="AO27" s="37">
        <f t="shared" si="2"/>
        <v>18</v>
      </c>
      <c r="AP27" s="37">
        <f t="shared" si="2"/>
        <v>18</v>
      </c>
      <c r="AQ27" s="37">
        <f t="shared" si="2"/>
        <v>18</v>
      </c>
      <c r="AR27" s="37">
        <f t="shared" si="2"/>
        <v>18.5</v>
      </c>
      <c r="AS27" s="37">
        <f t="shared" si="2"/>
        <v>18.5</v>
      </c>
    </row>
    <row r="28" spans="4:45" x14ac:dyDescent="0.25">
      <c r="D28">
        <v>25</v>
      </c>
      <c r="E28">
        <v>51000</v>
      </c>
      <c r="F28" s="37">
        <v>16</v>
      </c>
      <c r="G28" s="37">
        <v>16.5</v>
      </c>
      <c r="H28" s="37">
        <v>16.5</v>
      </c>
      <c r="I28" s="37">
        <v>17</v>
      </c>
      <c r="J28" s="37">
        <v>17</v>
      </c>
      <c r="K28" s="37">
        <v>17.5</v>
      </c>
      <c r="L28" s="37">
        <v>17.5</v>
      </c>
      <c r="M28" s="37">
        <v>18</v>
      </c>
      <c r="N28" s="37">
        <v>18</v>
      </c>
      <c r="O28" s="37">
        <v>18</v>
      </c>
      <c r="P28" s="37">
        <v>18.5</v>
      </c>
      <c r="Q28" s="37">
        <v>18.5</v>
      </c>
      <c r="S28" t="str">
        <f t="shared" si="1"/>
        <v/>
      </c>
      <c r="T28">
        <v>51000</v>
      </c>
      <c r="U28" s="100">
        <v>0.16</v>
      </c>
      <c r="V28" s="100">
        <v>0.16500000000000001</v>
      </c>
      <c r="W28" s="100">
        <v>0.16500000000000001</v>
      </c>
      <c r="X28" s="100">
        <v>0.17</v>
      </c>
      <c r="Y28" s="100">
        <v>0.17</v>
      </c>
      <c r="Z28" s="100">
        <v>0.17499999999999999</v>
      </c>
      <c r="AA28" s="100">
        <v>0.17499999999999999</v>
      </c>
      <c r="AB28" s="100">
        <v>0.18</v>
      </c>
      <c r="AC28" s="100">
        <v>0.18</v>
      </c>
      <c r="AD28" s="100">
        <v>0.18</v>
      </c>
      <c r="AE28" s="100">
        <v>0.185</v>
      </c>
      <c r="AF28" s="100">
        <v>0.185</v>
      </c>
      <c r="AH28" s="37">
        <f t="shared" si="2"/>
        <v>16</v>
      </c>
      <c r="AI28" s="37">
        <f t="shared" si="2"/>
        <v>16.5</v>
      </c>
      <c r="AJ28" s="37">
        <f t="shared" si="2"/>
        <v>16.5</v>
      </c>
      <c r="AK28" s="37">
        <f t="shared" si="2"/>
        <v>17</v>
      </c>
      <c r="AL28" s="37">
        <f t="shared" si="2"/>
        <v>17</v>
      </c>
      <c r="AM28" s="37">
        <f t="shared" si="2"/>
        <v>17.5</v>
      </c>
      <c r="AN28" s="37">
        <f t="shared" si="2"/>
        <v>17.5</v>
      </c>
      <c r="AO28" s="37">
        <f t="shared" si="2"/>
        <v>18</v>
      </c>
      <c r="AP28" s="37">
        <f t="shared" si="2"/>
        <v>18</v>
      </c>
      <c r="AQ28" s="37">
        <f t="shared" si="2"/>
        <v>18</v>
      </c>
      <c r="AR28" s="37">
        <f t="shared" si="2"/>
        <v>18.5</v>
      </c>
      <c r="AS28" s="37">
        <f t="shared" si="2"/>
        <v>18.5</v>
      </c>
    </row>
    <row r="29" spans="4:45" x14ac:dyDescent="0.25">
      <c r="D29">
        <v>26</v>
      </c>
      <c r="E29">
        <v>52000</v>
      </c>
      <c r="F29" s="37">
        <v>16</v>
      </c>
      <c r="G29" s="37">
        <v>16.5</v>
      </c>
      <c r="H29" s="37">
        <v>16.5</v>
      </c>
      <c r="I29" s="37">
        <v>17</v>
      </c>
      <c r="J29" s="37">
        <v>17</v>
      </c>
      <c r="K29" s="37">
        <v>17.5</v>
      </c>
      <c r="L29" s="37">
        <v>17.5</v>
      </c>
      <c r="M29" s="37">
        <v>18</v>
      </c>
      <c r="N29" s="37">
        <v>18</v>
      </c>
      <c r="O29" s="37">
        <v>18</v>
      </c>
      <c r="P29" s="37">
        <v>18.5</v>
      </c>
      <c r="Q29" s="37">
        <v>18.5</v>
      </c>
      <c r="S29" t="str">
        <f t="shared" si="1"/>
        <v/>
      </c>
      <c r="T29">
        <v>52000</v>
      </c>
      <c r="U29" s="100">
        <v>0.16</v>
      </c>
      <c r="V29" s="100">
        <v>0.16500000000000001</v>
      </c>
      <c r="W29" s="100">
        <v>0.16500000000000001</v>
      </c>
      <c r="X29" s="100">
        <v>0.17</v>
      </c>
      <c r="Y29" s="100">
        <v>0.17</v>
      </c>
      <c r="Z29" s="100">
        <v>0.17499999999999999</v>
      </c>
      <c r="AA29" s="100">
        <v>0.17499999999999999</v>
      </c>
      <c r="AB29" s="100">
        <v>0.18</v>
      </c>
      <c r="AC29" s="100">
        <v>0.18</v>
      </c>
      <c r="AD29" s="100">
        <v>0.18</v>
      </c>
      <c r="AE29" s="100">
        <v>0.185</v>
      </c>
      <c r="AF29" s="100">
        <v>0.185</v>
      </c>
      <c r="AH29" s="37">
        <f t="shared" si="2"/>
        <v>16</v>
      </c>
      <c r="AI29" s="37">
        <f t="shared" si="2"/>
        <v>16.5</v>
      </c>
      <c r="AJ29" s="37">
        <f t="shared" si="2"/>
        <v>16.5</v>
      </c>
      <c r="AK29" s="37">
        <f t="shared" si="2"/>
        <v>17</v>
      </c>
      <c r="AL29" s="37">
        <f t="shared" si="2"/>
        <v>17</v>
      </c>
      <c r="AM29" s="37">
        <f t="shared" si="2"/>
        <v>17.5</v>
      </c>
      <c r="AN29" s="37">
        <f t="shared" si="2"/>
        <v>17.5</v>
      </c>
      <c r="AO29" s="37">
        <f t="shared" si="2"/>
        <v>18</v>
      </c>
      <c r="AP29" s="37">
        <f t="shared" si="2"/>
        <v>18</v>
      </c>
      <c r="AQ29" s="37">
        <f t="shared" si="2"/>
        <v>18</v>
      </c>
      <c r="AR29" s="37">
        <f t="shared" si="2"/>
        <v>18.5</v>
      </c>
      <c r="AS29" s="37">
        <f t="shared" si="2"/>
        <v>18.5</v>
      </c>
    </row>
    <row r="30" spans="4:45" x14ac:dyDescent="0.25">
      <c r="D30">
        <v>27</v>
      </c>
      <c r="E30">
        <v>53000</v>
      </c>
      <c r="F30" s="37">
        <v>16</v>
      </c>
      <c r="G30" s="37">
        <v>16.5</v>
      </c>
      <c r="H30" s="37">
        <v>17</v>
      </c>
      <c r="I30" s="37">
        <v>17</v>
      </c>
      <c r="J30" s="37">
        <v>17.5</v>
      </c>
      <c r="K30" s="37">
        <v>17.5</v>
      </c>
      <c r="L30" s="37">
        <v>17.5</v>
      </c>
      <c r="M30" s="37">
        <v>18</v>
      </c>
      <c r="N30" s="37">
        <v>18</v>
      </c>
      <c r="O30" s="37">
        <v>18</v>
      </c>
      <c r="P30" s="37">
        <v>18.5</v>
      </c>
      <c r="Q30" s="37">
        <v>18.5</v>
      </c>
      <c r="S30" t="str">
        <f t="shared" si="1"/>
        <v/>
      </c>
      <c r="T30">
        <v>53000</v>
      </c>
      <c r="U30" s="100">
        <v>0.16</v>
      </c>
      <c r="V30" s="100">
        <v>0.16500000000000001</v>
      </c>
      <c r="W30" s="100">
        <v>0.17</v>
      </c>
      <c r="X30" s="100">
        <v>0.17</v>
      </c>
      <c r="Y30" s="100">
        <v>0.17499999999999999</v>
      </c>
      <c r="Z30" s="100">
        <v>0.17499999999999999</v>
      </c>
      <c r="AA30" s="100">
        <v>0.17499999999999999</v>
      </c>
      <c r="AB30" s="100">
        <v>0.18</v>
      </c>
      <c r="AC30" s="100">
        <v>0.18</v>
      </c>
      <c r="AD30" s="100">
        <v>0.18</v>
      </c>
      <c r="AE30" s="100">
        <v>0.185</v>
      </c>
      <c r="AF30" s="100">
        <v>0.185</v>
      </c>
      <c r="AH30" s="37">
        <f t="shared" si="2"/>
        <v>16</v>
      </c>
      <c r="AI30" s="37">
        <f t="shared" si="2"/>
        <v>16.5</v>
      </c>
      <c r="AJ30" s="37">
        <f t="shared" si="2"/>
        <v>17</v>
      </c>
      <c r="AK30" s="37">
        <f t="shared" si="2"/>
        <v>17</v>
      </c>
      <c r="AL30" s="37">
        <f t="shared" si="2"/>
        <v>17.5</v>
      </c>
      <c r="AM30" s="37">
        <f t="shared" si="2"/>
        <v>17.5</v>
      </c>
      <c r="AN30" s="37">
        <f t="shared" si="2"/>
        <v>17.5</v>
      </c>
      <c r="AO30" s="37">
        <f t="shared" si="2"/>
        <v>18</v>
      </c>
      <c r="AP30" s="37">
        <f t="shared" si="2"/>
        <v>18</v>
      </c>
      <c r="AQ30" s="37">
        <f t="shared" si="2"/>
        <v>18</v>
      </c>
      <c r="AR30" s="37">
        <f t="shared" si="2"/>
        <v>18.5</v>
      </c>
      <c r="AS30" s="37">
        <f t="shared" si="2"/>
        <v>18.5</v>
      </c>
    </row>
    <row r="31" spans="4:45" x14ac:dyDescent="0.25">
      <c r="D31">
        <v>28</v>
      </c>
      <c r="E31">
        <v>54000</v>
      </c>
      <c r="F31" s="37">
        <v>16.5</v>
      </c>
      <c r="G31" s="37">
        <v>16.5</v>
      </c>
      <c r="H31" s="37">
        <v>17</v>
      </c>
      <c r="I31" s="37">
        <v>17</v>
      </c>
      <c r="J31" s="37">
        <v>17.5</v>
      </c>
      <c r="K31" s="37">
        <v>17.5</v>
      </c>
      <c r="L31" s="37">
        <v>18</v>
      </c>
      <c r="M31" s="37">
        <v>18</v>
      </c>
      <c r="N31" s="37">
        <v>18</v>
      </c>
      <c r="O31" s="37">
        <v>18.5</v>
      </c>
      <c r="P31" s="37">
        <v>18.5</v>
      </c>
      <c r="Q31" s="37">
        <v>18.5</v>
      </c>
      <c r="S31" t="str">
        <f t="shared" si="1"/>
        <v/>
      </c>
      <c r="T31">
        <v>54000</v>
      </c>
      <c r="U31" s="100">
        <v>0.16500000000000001</v>
      </c>
      <c r="V31" s="100">
        <v>0.16500000000000001</v>
      </c>
      <c r="W31" s="100">
        <v>0.17</v>
      </c>
      <c r="X31" s="100">
        <v>0.17</v>
      </c>
      <c r="Y31" s="100">
        <v>0.17499999999999999</v>
      </c>
      <c r="Z31" s="100">
        <v>0.17499999999999999</v>
      </c>
      <c r="AA31" s="100">
        <v>0.18</v>
      </c>
      <c r="AB31" s="100">
        <v>0.18</v>
      </c>
      <c r="AC31" s="100">
        <v>0.18</v>
      </c>
      <c r="AD31" s="100">
        <v>0.185</v>
      </c>
      <c r="AE31" s="100">
        <v>0.185</v>
      </c>
      <c r="AF31" s="100">
        <v>0.185</v>
      </c>
      <c r="AH31" s="37">
        <f t="shared" si="2"/>
        <v>16.5</v>
      </c>
      <c r="AI31" s="37">
        <f t="shared" si="2"/>
        <v>16.5</v>
      </c>
      <c r="AJ31" s="37">
        <f t="shared" si="2"/>
        <v>17</v>
      </c>
      <c r="AK31" s="37">
        <f t="shared" si="2"/>
        <v>17</v>
      </c>
      <c r="AL31" s="37">
        <f t="shared" si="2"/>
        <v>17.5</v>
      </c>
      <c r="AM31" s="37">
        <f t="shared" si="2"/>
        <v>17.5</v>
      </c>
      <c r="AN31" s="37">
        <f t="shared" si="2"/>
        <v>18</v>
      </c>
      <c r="AO31" s="37">
        <f t="shared" si="2"/>
        <v>18</v>
      </c>
      <c r="AP31" s="37">
        <f t="shared" si="2"/>
        <v>18</v>
      </c>
      <c r="AQ31" s="37">
        <f t="shared" si="2"/>
        <v>18.5</v>
      </c>
      <c r="AR31" s="37">
        <f t="shared" si="2"/>
        <v>18.5</v>
      </c>
      <c r="AS31" s="37">
        <f t="shared" si="2"/>
        <v>18.5</v>
      </c>
    </row>
    <row r="32" spans="4:45" x14ac:dyDescent="0.25">
      <c r="D32">
        <v>29</v>
      </c>
      <c r="E32">
        <v>55000</v>
      </c>
      <c r="F32" s="37">
        <v>16.5</v>
      </c>
      <c r="G32" s="37">
        <v>16.5</v>
      </c>
      <c r="H32" s="37">
        <v>17</v>
      </c>
      <c r="I32" s="37">
        <v>17</v>
      </c>
      <c r="J32" s="37">
        <v>17.5</v>
      </c>
      <c r="K32" s="37">
        <v>17.5</v>
      </c>
      <c r="L32" s="37">
        <v>18</v>
      </c>
      <c r="M32" s="37">
        <v>18</v>
      </c>
      <c r="N32" s="37">
        <v>18.5</v>
      </c>
      <c r="O32" s="37">
        <v>18.5</v>
      </c>
      <c r="P32" s="37">
        <v>18.5</v>
      </c>
      <c r="Q32" s="37">
        <v>19</v>
      </c>
      <c r="S32" t="str">
        <f t="shared" si="1"/>
        <v/>
      </c>
      <c r="T32">
        <v>55000</v>
      </c>
      <c r="U32" s="100">
        <v>0.16500000000000001</v>
      </c>
      <c r="V32" s="100">
        <v>0.16500000000000001</v>
      </c>
      <c r="W32" s="100">
        <v>0.17</v>
      </c>
      <c r="X32" s="100">
        <v>0.17</v>
      </c>
      <c r="Y32" s="100">
        <v>0.17499999999999999</v>
      </c>
      <c r="Z32" s="100">
        <v>0.17499999999999999</v>
      </c>
      <c r="AA32" s="100">
        <v>0.18</v>
      </c>
      <c r="AB32" s="100">
        <v>0.18</v>
      </c>
      <c r="AC32" s="100">
        <v>0.185</v>
      </c>
      <c r="AD32" s="100">
        <v>0.185</v>
      </c>
      <c r="AE32" s="100">
        <v>0.185</v>
      </c>
      <c r="AF32" s="100">
        <v>0.19</v>
      </c>
      <c r="AH32" s="37">
        <f t="shared" si="2"/>
        <v>16.5</v>
      </c>
      <c r="AI32" s="37">
        <f t="shared" si="2"/>
        <v>16.5</v>
      </c>
      <c r="AJ32" s="37">
        <f t="shared" si="2"/>
        <v>17</v>
      </c>
      <c r="AK32" s="37">
        <f t="shared" si="2"/>
        <v>17</v>
      </c>
      <c r="AL32" s="37">
        <f t="shared" si="2"/>
        <v>17.5</v>
      </c>
      <c r="AM32" s="37">
        <f t="shared" si="2"/>
        <v>17.5</v>
      </c>
      <c r="AN32" s="37">
        <f t="shared" si="2"/>
        <v>18</v>
      </c>
      <c r="AO32" s="37">
        <f t="shared" si="2"/>
        <v>18</v>
      </c>
      <c r="AP32" s="37">
        <f t="shared" si="2"/>
        <v>18.5</v>
      </c>
      <c r="AQ32" s="37">
        <f t="shared" si="2"/>
        <v>18.5</v>
      </c>
      <c r="AR32" s="37">
        <f t="shared" si="2"/>
        <v>18.5</v>
      </c>
      <c r="AS32" s="37">
        <f t="shared" si="2"/>
        <v>19</v>
      </c>
    </row>
    <row r="33" spans="4:45" x14ac:dyDescent="0.25">
      <c r="D33">
        <v>30</v>
      </c>
      <c r="E33">
        <v>56000</v>
      </c>
      <c r="F33" s="37">
        <v>16.5</v>
      </c>
      <c r="G33" s="37">
        <v>17</v>
      </c>
      <c r="H33" s="37">
        <v>17</v>
      </c>
      <c r="I33" s="37">
        <v>17.5</v>
      </c>
      <c r="J33" s="37">
        <v>17.5</v>
      </c>
      <c r="K33" s="37">
        <v>18</v>
      </c>
      <c r="L33" s="37">
        <v>18</v>
      </c>
      <c r="M33" s="37">
        <v>18.5</v>
      </c>
      <c r="N33" s="37">
        <v>18.5</v>
      </c>
      <c r="O33" s="37">
        <v>18.5</v>
      </c>
      <c r="P33" s="37">
        <v>19</v>
      </c>
      <c r="Q33" s="37">
        <v>19</v>
      </c>
      <c r="S33" t="str">
        <f t="shared" si="1"/>
        <v/>
      </c>
      <c r="T33">
        <v>56000</v>
      </c>
      <c r="U33" s="100">
        <v>0.16500000000000001</v>
      </c>
      <c r="V33" s="100">
        <v>0.17</v>
      </c>
      <c r="W33" s="100">
        <v>0.17</v>
      </c>
      <c r="X33" s="100">
        <v>0.17499999999999999</v>
      </c>
      <c r="Y33" s="100">
        <v>0.17499999999999999</v>
      </c>
      <c r="Z33" s="100">
        <v>0.18</v>
      </c>
      <c r="AA33" s="100">
        <v>0.18</v>
      </c>
      <c r="AB33" s="100">
        <v>0.185</v>
      </c>
      <c r="AC33" s="100">
        <v>0.185</v>
      </c>
      <c r="AD33" s="100">
        <v>0.185</v>
      </c>
      <c r="AE33" s="100">
        <v>0.19</v>
      </c>
      <c r="AF33" s="100">
        <v>0.19</v>
      </c>
      <c r="AH33" s="37">
        <f t="shared" si="2"/>
        <v>16.5</v>
      </c>
      <c r="AI33" s="37">
        <f t="shared" si="2"/>
        <v>17</v>
      </c>
      <c r="AJ33" s="37">
        <f t="shared" si="2"/>
        <v>17</v>
      </c>
      <c r="AK33" s="37">
        <f t="shared" si="2"/>
        <v>17.5</v>
      </c>
      <c r="AL33" s="37">
        <f t="shared" si="2"/>
        <v>17.5</v>
      </c>
      <c r="AM33" s="37">
        <f t="shared" si="2"/>
        <v>18</v>
      </c>
      <c r="AN33" s="37">
        <f t="shared" si="2"/>
        <v>18</v>
      </c>
      <c r="AO33" s="37">
        <f t="shared" si="2"/>
        <v>18.5</v>
      </c>
      <c r="AP33" s="37">
        <f t="shared" si="2"/>
        <v>18.5</v>
      </c>
      <c r="AQ33" s="37">
        <f t="shared" si="2"/>
        <v>18.5</v>
      </c>
      <c r="AR33" s="37">
        <f t="shared" si="2"/>
        <v>19</v>
      </c>
      <c r="AS33" s="37">
        <f t="shared" si="2"/>
        <v>19</v>
      </c>
    </row>
    <row r="34" spans="4:45" x14ac:dyDescent="0.25">
      <c r="D34">
        <v>31</v>
      </c>
      <c r="E34">
        <v>57000</v>
      </c>
      <c r="F34" s="37">
        <v>16.5</v>
      </c>
      <c r="G34" s="37">
        <v>17</v>
      </c>
      <c r="H34" s="37">
        <v>17.5</v>
      </c>
      <c r="I34" s="37">
        <v>17.5</v>
      </c>
      <c r="J34" s="37">
        <v>18</v>
      </c>
      <c r="K34" s="37">
        <v>18</v>
      </c>
      <c r="L34" s="37">
        <v>18.5</v>
      </c>
      <c r="M34" s="37">
        <v>18.5</v>
      </c>
      <c r="N34" s="37">
        <v>18.5</v>
      </c>
      <c r="O34" s="37">
        <v>19</v>
      </c>
      <c r="P34" s="37">
        <v>19</v>
      </c>
      <c r="Q34" s="37">
        <v>19</v>
      </c>
      <c r="S34" t="str">
        <f t="shared" si="1"/>
        <v/>
      </c>
      <c r="T34">
        <v>57000</v>
      </c>
      <c r="U34" s="100">
        <v>0.16500000000000001</v>
      </c>
      <c r="V34" s="100">
        <v>0.17</v>
      </c>
      <c r="W34" s="100">
        <v>0.17499999999999999</v>
      </c>
      <c r="X34" s="100">
        <v>0.17499999999999999</v>
      </c>
      <c r="Y34" s="100">
        <v>0.18</v>
      </c>
      <c r="Z34" s="100">
        <v>0.18</v>
      </c>
      <c r="AA34" s="100">
        <v>0.185</v>
      </c>
      <c r="AB34" s="100">
        <v>0.185</v>
      </c>
      <c r="AC34" s="100">
        <v>0.185</v>
      </c>
      <c r="AD34" s="100">
        <v>0.19</v>
      </c>
      <c r="AE34" s="100">
        <v>0.19</v>
      </c>
      <c r="AF34" s="100">
        <v>0.19</v>
      </c>
      <c r="AH34" s="37">
        <f t="shared" si="2"/>
        <v>16.5</v>
      </c>
      <c r="AI34" s="37">
        <f t="shared" si="2"/>
        <v>17</v>
      </c>
      <c r="AJ34" s="37">
        <f t="shared" si="2"/>
        <v>17.5</v>
      </c>
      <c r="AK34" s="37">
        <f t="shared" si="2"/>
        <v>17.5</v>
      </c>
      <c r="AL34" s="37">
        <f t="shared" si="2"/>
        <v>18</v>
      </c>
      <c r="AM34" s="37">
        <f t="shared" si="2"/>
        <v>18</v>
      </c>
      <c r="AN34" s="37">
        <f t="shared" si="2"/>
        <v>18.5</v>
      </c>
      <c r="AO34" s="37">
        <f t="shared" si="2"/>
        <v>18.5</v>
      </c>
      <c r="AP34" s="37">
        <f t="shared" si="2"/>
        <v>18.5</v>
      </c>
      <c r="AQ34" s="37">
        <f t="shared" si="2"/>
        <v>19</v>
      </c>
      <c r="AR34" s="37">
        <f t="shared" si="2"/>
        <v>19</v>
      </c>
      <c r="AS34" s="37">
        <f t="shared" si="2"/>
        <v>19</v>
      </c>
    </row>
    <row r="35" spans="4:45" x14ac:dyDescent="0.25">
      <c r="D35">
        <v>32</v>
      </c>
      <c r="E35">
        <v>58000</v>
      </c>
      <c r="F35" s="37">
        <v>17</v>
      </c>
      <c r="G35" s="37">
        <v>17</v>
      </c>
      <c r="H35" s="37">
        <v>17.5</v>
      </c>
      <c r="I35" s="37">
        <v>17.5</v>
      </c>
      <c r="J35" s="37">
        <v>18</v>
      </c>
      <c r="K35" s="37">
        <v>18</v>
      </c>
      <c r="L35" s="37">
        <v>18.5</v>
      </c>
      <c r="M35" s="37">
        <v>18.5</v>
      </c>
      <c r="N35" s="37">
        <v>19</v>
      </c>
      <c r="O35" s="37">
        <v>19</v>
      </c>
      <c r="P35" s="37">
        <v>19</v>
      </c>
      <c r="Q35" s="37">
        <v>19.5</v>
      </c>
      <c r="S35" t="str">
        <f t="shared" si="1"/>
        <v/>
      </c>
      <c r="T35">
        <v>58000</v>
      </c>
      <c r="U35" s="100">
        <v>0.17</v>
      </c>
      <c r="V35" s="100">
        <v>0.17</v>
      </c>
      <c r="W35" s="100">
        <v>0.17499999999999999</v>
      </c>
      <c r="X35" s="100">
        <v>0.17499999999999999</v>
      </c>
      <c r="Y35" s="100">
        <v>0.18</v>
      </c>
      <c r="Z35" s="100">
        <v>0.18</v>
      </c>
      <c r="AA35" s="100">
        <v>0.185</v>
      </c>
      <c r="AB35" s="100">
        <v>0.185</v>
      </c>
      <c r="AC35" s="100">
        <v>0.19</v>
      </c>
      <c r="AD35" s="100">
        <v>0.19</v>
      </c>
      <c r="AE35" s="100">
        <v>0.19</v>
      </c>
      <c r="AF35" s="100">
        <v>0.19500000000000001</v>
      </c>
      <c r="AH35" s="37">
        <f t="shared" si="2"/>
        <v>17</v>
      </c>
      <c r="AI35" s="37">
        <f t="shared" si="2"/>
        <v>17</v>
      </c>
      <c r="AJ35" s="37">
        <f t="shared" si="2"/>
        <v>17.5</v>
      </c>
      <c r="AK35" s="37">
        <f t="shared" si="2"/>
        <v>17.5</v>
      </c>
      <c r="AL35" s="37">
        <f t="shared" si="2"/>
        <v>18</v>
      </c>
      <c r="AM35" s="37">
        <f t="shared" si="2"/>
        <v>18</v>
      </c>
      <c r="AN35" s="37">
        <f t="shared" si="2"/>
        <v>18.5</v>
      </c>
      <c r="AO35" s="37">
        <f t="shared" si="2"/>
        <v>18.5</v>
      </c>
      <c r="AP35" s="37">
        <f t="shared" si="2"/>
        <v>19</v>
      </c>
      <c r="AQ35" s="37">
        <f t="shared" si="2"/>
        <v>19</v>
      </c>
      <c r="AR35" s="37">
        <f t="shared" si="2"/>
        <v>19</v>
      </c>
      <c r="AS35" s="37">
        <f t="shared" si="2"/>
        <v>19.5</v>
      </c>
    </row>
    <row r="36" spans="4:45" x14ac:dyDescent="0.25">
      <c r="D36">
        <v>33</v>
      </c>
      <c r="E36">
        <v>59000</v>
      </c>
      <c r="F36" s="37">
        <v>17</v>
      </c>
      <c r="G36" s="37">
        <v>17.5</v>
      </c>
      <c r="H36" s="37">
        <v>17.5</v>
      </c>
      <c r="I36" s="37">
        <v>18</v>
      </c>
      <c r="J36" s="37">
        <v>18</v>
      </c>
      <c r="K36" s="37">
        <v>18.5</v>
      </c>
      <c r="L36" s="37">
        <v>18.5</v>
      </c>
      <c r="M36" s="37">
        <v>19</v>
      </c>
      <c r="N36" s="37">
        <v>19</v>
      </c>
      <c r="O36" s="37">
        <v>19</v>
      </c>
      <c r="P36" s="37">
        <v>19.5</v>
      </c>
      <c r="Q36" s="37">
        <v>19.5</v>
      </c>
      <c r="S36" t="str">
        <f t="shared" si="1"/>
        <v/>
      </c>
      <c r="T36">
        <v>59000</v>
      </c>
      <c r="U36" s="100">
        <v>0.17</v>
      </c>
      <c r="V36" s="100">
        <v>0.17499999999999999</v>
      </c>
      <c r="W36" s="100">
        <v>0.17499999999999999</v>
      </c>
      <c r="X36" s="100">
        <v>0.18</v>
      </c>
      <c r="Y36" s="100">
        <v>0.18</v>
      </c>
      <c r="Z36" s="100">
        <v>0.185</v>
      </c>
      <c r="AA36" s="100">
        <v>0.185</v>
      </c>
      <c r="AB36" s="100">
        <v>0.19</v>
      </c>
      <c r="AC36" s="100">
        <v>0.19</v>
      </c>
      <c r="AD36" s="100">
        <v>0.19</v>
      </c>
      <c r="AE36" s="100">
        <v>0.19500000000000001</v>
      </c>
      <c r="AF36" s="100">
        <v>0.19500000000000001</v>
      </c>
      <c r="AH36" s="37">
        <f t="shared" si="2"/>
        <v>17</v>
      </c>
      <c r="AI36" s="37">
        <f t="shared" si="2"/>
        <v>17.5</v>
      </c>
      <c r="AJ36" s="37">
        <f t="shared" si="2"/>
        <v>17.5</v>
      </c>
      <c r="AK36" s="37">
        <f t="shared" si="2"/>
        <v>18</v>
      </c>
      <c r="AL36" s="37">
        <f t="shared" si="2"/>
        <v>18</v>
      </c>
      <c r="AM36" s="37">
        <f t="shared" si="2"/>
        <v>18.5</v>
      </c>
      <c r="AN36" s="37">
        <f t="shared" si="2"/>
        <v>18.5</v>
      </c>
      <c r="AO36" s="37">
        <f t="shared" si="2"/>
        <v>19</v>
      </c>
      <c r="AP36" s="37">
        <f t="shared" si="2"/>
        <v>19</v>
      </c>
      <c r="AQ36" s="37">
        <f t="shared" si="2"/>
        <v>19</v>
      </c>
      <c r="AR36" s="37">
        <f t="shared" si="2"/>
        <v>19.5</v>
      </c>
      <c r="AS36" s="37">
        <f t="shared" si="2"/>
        <v>19.5</v>
      </c>
    </row>
    <row r="37" spans="4:45" x14ac:dyDescent="0.25">
      <c r="D37">
        <v>34</v>
      </c>
      <c r="E37">
        <v>60000</v>
      </c>
      <c r="F37" s="37">
        <v>17</v>
      </c>
      <c r="G37" s="37">
        <v>17.5</v>
      </c>
      <c r="H37" s="37">
        <v>17.5</v>
      </c>
      <c r="I37" s="37">
        <v>18</v>
      </c>
      <c r="J37" s="37">
        <v>18</v>
      </c>
      <c r="K37" s="37">
        <v>18.5</v>
      </c>
      <c r="L37" s="37">
        <v>18.5</v>
      </c>
      <c r="M37" s="37">
        <v>19</v>
      </c>
      <c r="N37" s="37">
        <v>19</v>
      </c>
      <c r="O37" s="37">
        <v>19.5</v>
      </c>
      <c r="P37" s="37">
        <v>19.5</v>
      </c>
      <c r="Q37" s="37">
        <v>19.5</v>
      </c>
      <c r="S37" t="str">
        <f t="shared" si="1"/>
        <v/>
      </c>
      <c r="T37">
        <v>60000</v>
      </c>
      <c r="U37" s="100">
        <v>0.17</v>
      </c>
      <c r="V37" s="100">
        <v>0.17499999999999999</v>
      </c>
      <c r="W37" s="100">
        <v>0.17499999999999999</v>
      </c>
      <c r="X37" s="100">
        <v>0.18</v>
      </c>
      <c r="Y37" s="100">
        <v>0.18</v>
      </c>
      <c r="Z37" s="100">
        <v>0.185</v>
      </c>
      <c r="AA37" s="100">
        <v>0.185</v>
      </c>
      <c r="AB37" s="100">
        <v>0.19</v>
      </c>
      <c r="AC37" s="100">
        <v>0.19</v>
      </c>
      <c r="AD37" s="100">
        <v>0.19500000000000001</v>
      </c>
      <c r="AE37" s="100">
        <v>0.19500000000000001</v>
      </c>
      <c r="AF37" s="100">
        <v>0.19500000000000001</v>
      </c>
      <c r="AH37" s="37">
        <f t="shared" si="2"/>
        <v>17</v>
      </c>
      <c r="AI37" s="37">
        <f t="shared" si="2"/>
        <v>17.5</v>
      </c>
      <c r="AJ37" s="37">
        <f t="shared" si="2"/>
        <v>17.5</v>
      </c>
      <c r="AK37" s="37">
        <f t="shared" si="2"/>
        <v>18</v>
      </c>
      <c r="AL37" s="37">
        <f t="shared" si="2"/>
        <v>18</v>
      </c>
      <c r="AM37" s="37">
        <f t="shared" si="2"/>
        <v>18.5</v>
      </c>
      <c r="AN37" s="37">
        <f t="shared" si="2"/>
        <v>18.5</v>
      </c>
      <c r="AO37" s="37">
        <f t="shared" si="2"/>
        <v>19</v>
      </c>
      <c r="AP37" s="37">
        <f t="shared" si="2"/>
        <v>19</v>
      </c>
      <c r="AQ37" s="37">
        <f t="shared" si="2"/>
        <v>19.5</v>
      </c>
      <c r="AR37" s="37">
        <f t="shared" si="2"/>
        <v>19.5</v>
      </c>
      <c r="AS37" s="37">
        <f t="shared" si="2"/>
        <v>19.5</v>
      </c>
    </row>
    <row r="38" spans="4:45" x14ac:dyDescent="0.25">
      <c r="D38">
        <v>35</v>
      </c>
      <c r="E38">
        <v>61000</v>
      </c>
      <c r="F38" s="37">
        <v>17.5</v>
      </c>
      <c r="G38" s="37">
        <v>17.5</v>
      </c>
      <c r="H38" s="37">
        <v>18</v>
      </c>
      <c r="I38" s="37">
        <v>18</v>
      </c>
      <c r="J38" s="37">
        <v>18.5</v>
      </c>
      <c r="K38" s="37">
        <v>18.5</v>
      </c>
      <c r="L38" s="37">
        <v>19</v>
      </c>
      <c r="M38" s="37">
        <v>19</v>
      </c>
      <c r="N38" s="37">
        <v>19</v>
      </c>
      <c r="O38" s="37">
        <v>19.5</v>
      </c>
      <c r="P38" s="37">
        <v>19.5</v>
      </c>
      <c r="Q38" s="37">
        <v>19.5</v>
      </c>
      <c r="S38" t="str">
        <f t="shared" si="1"/>
        <v/>
      </c>
      <c r="T38">
        <v>61000</v>
      </c>
      <c r="U38" s="100">
        <v>0.17499999999999999</v>
      </c>
      <c r="V38" s="100">
        <v>0.17499999999999999</v>
      </c>
      <c r="W38" s="100">
        <v>0.18</v>
      </c>
      <c r="X38" s="100">
        <v>0.18</v>
      </c>
      <c r="Y38" s="100">
        <v>0.185</v>
      </c>
      <c r="Z38" s="100">
        <v>0.185</v>
      </c>
      <c r="AA38" s="100">
        <v>0.19</v>
      </c>
      <c r="AB38" s="100">
        <v>0.19</v>
      </c>
      <c r="AC38" s="100">
        <v>0.19</v>
      </c>
      <c r="AD38" s="100">
        <v>0.19500000000000001</v>
      </c>
      <c r="AE38" s="100">
        <v>0.19500000000000001</v>
      </c>
      <c r="AF38" s="100">
        <v>0.19500000000000001</v>
      </c>
      <c r="AH38" s="37">
        <f t="shared" si="2"/>
        <v>17.5</v>
      </c>
      <c r="AI38" s="37">
        <f t="shared" si="2"/>
        <v>17.5</v>
      </c>
      <c r="AJ38" s="37">
        <f t="shared" si="2"/>
        <v>18</v>
      </c>
      <c r="AK38" s="37">
        <f t="shared" si="2"/>
        <v>18</v>
      </c>
      <c r="AL38" s="37">
        <f t="shared" si="2"/>
        <v>18.5</v>
      </c>
      <c r="AM38" s="37">
        <f t="shared" si="2"/>
        <v>18.5</v>
      </c>
      <c r="AN38" s="37">
        <f t="shared" si="2"/>
        <v>19</v>
      </c>
      <c r="AO38" s="37">
        <f t="shared" si="2"/>
        <v>19</v>
      </c>
      <c r="AP38" s="37">
        <f t="shared" si="2"/>
        <v>19</v>
      </c>
      <c r="AQ38" s="37">
        <f t="shared" si="2"/>
        <v>19.5</v>
      </c>
      <c r="AR38" s="37">
        <f t="shared" si="2"/>
        <v>19.5</v>
      </c>
      <c r="AS38" s="37">
        <f t="shared" si="2"/>
        <v>19.5</v>
      </c>
    </row>
    <row r="39" spans="4:45" x14ac:dyDescent="0.25">
      <c r="D39">
        <v>36</v>
      </c>
      <c r="E39">
        <v>62000</v>
      </c>
      <c r="F39" s="37">
        <v>17.5</v>
      </c>
      <c r="G39" s="37">
        <v>17.5</v>
      </c>
      <c r="H39" s="37">
        <v>18</v>
      </c>
      <c r="I39" s="37">
        <v>18.5</v>
      </c>
      <c r="J39" s="37">
        <v>18.5</v>
      </c>
      <c r="K39" s="37">
        <v>18.5</v>
      </c>
      <c r="L39" s="37">
        <v>19</v>
      </c>
      <c r="M39" s="37">
        <v>19</v>
      </c>
      <c r="N39" s="37">
        <v>19.5</v>
      </c>
      <c r="O39" s="37">
        <v>19.5</v>
      </c>
      <c r="P39" s="37">
        <v>19.5</v>
      </c>
      <c r="Q39" s="37">
        <v>20</v>
      </c>
      <c r="S39" t="str">
        <f t="shared" si="1"/>
        <v/>
      </c>
      <c r="T39">
        <v>62000</v>
      </c>
      <c r="U39" s="100">
        <v>0.17499999999999999</v>
      </c>
      <c r="V39" s="100">
        <v>0.17499999999999999</v>
      </c>
      <c r="W39" s="100">
        <v>0.18</v>
      </c>
      <c r="X39" s="100">
        <v>0.185</v>
      </c>
      <c r="Y39" s="100">
        <v>0.185</v>
      </c>
      <c r="Z39" s="100">
        <v>0.185</v>
      </c>
      <c r="AA39" s="100">
        <v>0.19</v>
      </c>
      <c r="AB39" s="100">
        <v>0.19</v>
      </c>
      <c r="AC39" s="100">
        <v>0.19500000000000001</v>
      </c>
      <c r="AD39" s="100">
        <v>0.19500000000000001</v>
      </c>
      <c r="AE39" s="100">
        <v>0.19500000000000001</v>
      </c>
      <c r="AF39" s="100">
        <v>0.2</v>
      </c>
      <c r="AH39" s="37">
        <f t="shared" si="2"/>
        <v>17.5</v>
      </c>
      <c r="AI39" s="37">
        <f t="shared" si="2"/>
        <v>17.5</v>
      </c>
      <c r="AJ39" s="37">
        <f t="shared" si="2"/>
        <v>18</v>
      </c>
      <c r="AK39" s="37">
        <f t="shared" si="2"/>
        <v>18.5</v>
      </c>
      <c r="AL39" s="37">
        <f t="shared" si="2"/>
        <v>18.5</v>
      </c>
      <c r="AM39" s="37">
        <f t="shared" si="2"/>
        <v>18.5</v>
      </c>
      <c r="AN39" s="37">
        <f t="shared" si="2"/>
        <v>19</v>
      </c>
      <c r="AO39" s="37">
        <f t="shared" si="2"/>
        <v>19</v>
      </c>
      <c r="AP39" s="37">
        <f t="shared" si="2"/>
        <v>19.5</v>
      </c>
      <c r="AQ39" s="37">
        <f t="shared" si="2"/>
        <v>19.5</v>
      </c>
      <c r="AR39" s="37">
        <f t="shared" si="2"/>
        <v>19.5</v>
      </c>
      <c r="AS39" s="37">
        <f t="shared" si="2"/>
        <v>20</v>
      </c>
    </row>
    <row r="40" spans="4:45" x14ac:dyDescent="0.25">
      <c r="D40">
        <v>37</v>
      </c>
      <c r="E40">
        <v>63000</v>
      </c>
      <c r="F40" s="37">
        <v>17.5</v>
      </c>
      <c r="G40" s="37">
        <v>18</v>
      </c>
      <c r="H40" s="37">
        <v>18</v>
      </c>
      <c r="I40" s="37">
        <v>18.5</v>
      </c>
      <c r="J40" s="37">
        <v>18.5</v>
      </c>
      <c r="K40" s="37">
        <v>19</v>
      </c>
      <c r="L40" s="37">
        <v>19</v>
      </c>
      <c r="M40" s="37">
        <v>19.5</v>
      </c>
      <c r="N40" s="37">
        <v>19.5</v>
      </c>
      <c r="O40" s="37">
        <v>19.5</v>
      </c>
      <c r="P40" s="37">
        <v>20</v>
      </c>
      <c r="Q40" s="37">
        <v>20</v>
      </c>
      <c r="S40" t="str">
        <f t="shared" si="1"/>
        <v/>
      </c>
      <c r="T40">
        <v>63000</v>
      </c>
      <c r="U40" s="100">
        <v>0.17499999999999999</v>
      </c>
      <c r="V40" s="100">
        <v>0.18</v>
      </c>
      <c r="W40" s="100">
        <v>0.18</v>
      </c>
      <c r="X40" s="100">
        <v>0.185</v>
      </c>
      <c r="Y40" s="100">
        <v>0.185</v>
      </c>
      <c r="Z40" s="100">
        <v>0.19</v>
      </c>
      <c r="AA40" s="100">
        <v>0.19</v>
      </c>
      <c r="AB40" s="100">
        <v>0.19500000000000001</v>
      </c>
      <c r="AC40" s="100">
        <v>0.19500000000000001</v>
      </c>
      <c r="AD40" s="100">
        <v>0.19500000000000001</v>
      </c>
      <c r="AE40" s="100">
        <v>0.2</v>
      </c>
      <c r="AF40" s="100">
        <v>0.2</v>
      </c>
      <c r="AH40" s="37">
        <f t="shared" si="2"/>
        <v>17.5</v>
      </c>
      <c r="AI40" s="37">
        <f t="shared" si="2"/>
        <v>18</v>
      </c>
      <c r="AJ40" s="37">
        <f t="shared" si="2"/>
        <v>18</v>
      </c>
      <c r="AK40" s="37">
        <f t="shared" si="2"/>
        <v>18.5</v>
      </c>
      <c r="AL40" s="37">
        <f t="shared" si="2"/>
        <v>18.5</v>
      </c>
      <c r="AM40" s="37">
        <f t="shared" si="2"/>
        <v>19</v>
      </c>
      <c r="AN40" s="37">
        <f t="shared" si="2"/>
        <v>19</v>
      </c>
      <c r="AO40" s="37">
        <f t="shared" si="2"/>
        <v>19.5</v>
      </c>
      <c r="AP40" s="37">
        <f t="shared" si="2"/>
        <v>19.5</v>
      </c>
      <c r="AQ40" s="37">
        <f t="shared" si="2"/>
        <v>19.5</v>
      </c>
      <c r="AR40" s="37">
        <f t="shared" si="2"/>
        <v>20</v>
      </c>
      <c r="AS40" s="37">
        <f t="shared" si="2"/>
        <v>20</v>
      </c>
    </row>
    <row r="41" spans="4:45" x14ac:dyDescent="0.25">
      <c r="D41">
        <v>38</v>
      </c>
      <c r="E41">
        <v>64000</v>
      </c>
      <c r="F41" s="37">
        <v>17.5</v>
      </c>
      <c r="G41" s="37">
        <v>18</v>
      </c>
      <c r="H41" s="37">
        <v>18</v>
      </c>
      <c r="I41" s="37">
        <v>18.5</v>
      </c>
      <c r="J41" s="37">
        <v>19</v>
      </c>
      <c r="K41" s="37">
        <v>19</v>
      </c>
      <c r="L41" s="37">
        <v>19</v>
      </c>
      <c r="M41" s="37">
        <v>19.5</v>
      </c>
      <c r="N41" s="37">
        <v>19.5</v>
      </c>
      <c r="O41" s="37">
        <v>20</v>
      </c>
      <c r="P41" s="37">
        <v>20</v>
      </c>
      <c r="Q41" s="37">
        <v>20</v>
      </c>
      <c r="S41" t="str">
        <f t="shared" si="1"/>
        <v/>
      </c>
      <c r="T41">
        <v>64000</v>
      </c>
      <c r="U41" s="100">
        <v>0.17499999999999999</v>
      </c>
      <c r="V41" s="100">
        <v>0.18</v>
      </c>
      <c r="W41" s="100">
        <v>0.18</v>
      </c>
      <c r="X41" s="100">
        <v>0.185</v>
      </c>
      <c r="Y41" s="100">
        <v>0.19</v>
      </c>
      <c r="Z41" s="100">
        <v>0.19</v>
      </c>
      <c r="AA41" s="100">
        <v>0.19</v>
      </c>
      <c r="AB41" s="100">
        <v>0.19500000000000001</v>
      </c>
      <c r="AC41" s="100">
        <v>0.19500000000000001</v>
      </c>
      <c r="AD41" s="100">
        <v>0.2</v>
      </c>
      <c r="AE41" s="100">
        <v>0.2</v>
      </c>
      <c r="AF41" s="100">
        <v>0.2</v>
      </c>
      <c r="AH41" s="37">
        <f t="shared" si="2"/>
        <v>17.5</v>
      </c>
      <c r="AI41" s="37">
        <f t="shared" si="2"/>
        <v>18</v>
      </c>
      <c r="AJ41" s="37">
        <f t="shared" si="2"/>
        <v>18</v>
      </c>
      <c r="AK41" s="37">
        <f t="shared" si="2"/>
        <v>18.5</v>
      </c>
      <c r="AL41" s="37">
        <f t="shared" si="2"/>
        <v>19</v>
      </c>
      <c r="AM41" s="37">
        <f t="shared" si="2"/>
        <v>19</v>
      </c>
      <c r="AN41" s="37">
        <f t="shared" si="2"/>
        <v>19</v>
      </c>
      <c r="AO41" s="37">
        <f t="shared" si="2"/>
        <v>19.5</v>
      </c>
      <c r="AP41" s="37">
        <f t="shared" si="2"/>
        <v>19.5</v>
      </c>
      <c r="AQ41" s="37">
        <f t="shared" si="2"/>
        <v>20</v>
      </c>
      <c r="AR41" s="37">
        <f t="shared" si="2"/>
        <v>20</v>
      </c>
      <c r="AS41" s="37">
        <f t="shared" si="2"/>
        <v>20</v>
      </c>
    </row>
    <row r="42" spans="4:45" x14ac:dyDescent="0.25">
      <c r="D42">
        <v>39</v>
      </c>
      <c r="E42">
        <v>65000</v>
      </c>
      <c r="F42" s="37">
        <v>17.5</v>
      </c>
      <c r="G42" s="37">
        <v>18</v>
      </c>
      <c r="H42" s="37">
        <v>18.5</v>
      </c>
      <c r="I42" s="37">
        <v>18.5</v>
      </c>
      <c r="J42" s="37">
        <v>19</v>
      </c>
      <c r="K42" s="37">
        <v>19</v>
      </c>
      <c r="L42" s="37">
        <v>19.5</v>
      </c>
      <c r="M42" s="37">
        <v>19.5</v>
      </c>
      <c r="N42" s="37">
        <v>20</v>
      </c>
      <c r="O42" s="37">
        <v>20</v>
      </c>
      <c r="P42" s="37">
        <v>20</v>
      </c>
      <c r="Q42" s="37">
        <v>20.5</v>
      </c>
      <c r="S42" t="str">
        <f t="shared" si="1"/>
        <v/>
      </c>
      <c r="T42">
        <v>65000</v>
      </c>
      <c r="U42" s="100">
        <v>0.17499999999999999</v>
      </c>
      <c r="V42" s="100">
        <v>0.18</v>
      </c>
      <c r="W42" s="100">
        <v>0.185</v>
      </c>
      <c r="X42" s="100">
        <v>0.185</v>
      </c>
      <c r="Y42" s="100">
        <v>0.19</v>
      </c>
      <c r="Z42" s="100">
        <v>0.19</v>
      </c>
      <c r="AA42" s="100">
        <v>0.19500000000000001</v>
      </c>
      <c r="AB42" s="100">
        <v>0.19500000000000001</v>
      </c>
      <c r="AC42" s="100">
        <v>0.2</v>
      </c>
      <c r="AD42" s="100">
        <v>0.2</v>
      </c>
      <c r="AE42" s="100">
        <v>0.2</v>
      </c>
      <c r="AF42" s="100">
        <v>0.20499999999999999</v>
      </c>
      <c r="AH42" s="37">
        <f t="shared" si="2"/>
        <v>17.5</v>
      </c>
      <c r="AI42" s="37">
        <f t="shared" si="2"/>
        <v>18</v>
      </c>
      <c r="AJ42" s="37">
        <f t="shared" si="2"/>
        <v>18.5</v>
      </c>
      <c r="AK42" s="37">
        <f t="shared" si="2"/>
        <v>18.5</v>
      </c>
      <c r="AL42" s="37">
        <f t="shared" si="2"/>
        <v>19</v>
      </c>
      <c r="AM42" s="37">
        <f t="shared" si="2"/>
        <v>19</v>
      </c>
      <c r="AN42" s="37">
        <f t="shared" si="2"/>
        <v>19.5</v>
      </c>
      <c r="AO42" s="37">
        <f t="shared" si="2"/>
        <v>19.5</v>
      </c>
      <c r="AP42" s="37">
        <f t="shared" si="2"/>
        <v>20</v>
      </c>
      <c r="AQ42" s="37">
        <f t="shared" si="2"/>
        <v>20</v>
      </c>
      <c r="AR42" s="37">
        <f t="shared" si="2"/>
        <v>20</v>
      </c>
      <c r="AS42" s="37">
        <f t="shared" si="2"/>
        <v>20.5</v>
      </c>
    </row>
    <row r="43" spans="4:45" x14ac:dyDescent="0.25">
      <c r="D43">
        <v>40</v>
      </c>
      <c r="E43">
        <v>66000</v>
      </c>
      <c r="F43" s="37">
        <v>18</v>
      </c>
      <c r="G43" s="37">
        <v>18</v>
      </c>
      <c r="H43" s="37">
        <v>18.5</v>
      </c>
      <c r="I43" s="37">
        <v>19</v>
      </c>
      <c r="J43" s="37">
        <v>19</v>
      </c>
      <c r="K43" s="37">
        <v>19.5</v>
      </c>
      <c r="L43" s="37">
        <v>19.5</v>
      </c>
      <c r="M43" s="37">
        <v>19.5</v>
      </c>
      <c r="N43" s="37">
        <v>20</v>
      </c>
      <c r="O43" s="37">
        <v>20</v>
      </c>
      <c r="P43" s="37">
        <v>20.5</v>
      </c>
      <c r="Q43" s="37">
        <v>20.5</v>
      </c>
      <c r="S43" t="str">
        <f t="shared" si="1"/>
        <v/>
      </c>
      <c r="T43">
        <v>66000</v>
      </c>
      <c r="U43" s="100">
        <v>0.18</v>
      </c>
      <c r="V43" s="100">
        <v>0.18</v>
      </c>
      <c r="W43" s="100">
        <v>0.185</v>
      </c>
      <c r="X43" s="100">
        <v>0.19</v>
      </c>
      <c r="Y43" s="100">
        <v>0.19</v>
      </c>
      <c r="Z43" s="100">
        <v>0.19500000000000001</v>
      </c>
      <c r="AA43" s="100">
        <v>0.19500000000000001</v>
      </c>
      <c r="AB43" s="100">
        <v>0.19500000000000001</v>
      </c>
      <c r="AC43" s="100">
        <v>0.2</v>
      </c>
      <c r="AD43" s="100">
        <v>0.2</v>
      </c>
      <c r="AE43" s="100">
        <v>0.20499999999999999</v>
      </c>
      <c r="AF43" s="100">
        <v>0.20499999999999999</v>
      </c>
      <c r="AH43" s="37">
        <f t="shared" si="2"/>
        <v>18</v>
      </c>
      <c r="AI43" s="37">
        <f t="shared" si="2"/>
        <v>18</v>
      </c>
      <c r="AJ43" s="37">
        <f t="shared" si="2"/>
        <v>18.5</v>
      </c>
      <c r="AK43" s="37">
        <f t="shared" si="2"/>
        <v>19</v>
      </c>
      <c r="AL43" s="37">
        <f t="shared" si="2"/>
        <v>19</v>
      </c>
      <c r="AM43" s="37">
        <f t="shared" si="2"/>
        <v>19.5</v>
      </c>
      <c r="AN43" s="37">
        <f t="shared" si="2"/>
        <v>19.5</v>
      </c>
      <c r="AO43" s="37">
        <f t="shared" si="2"/>
        <v>19.5</v>
      </c>
      <c r="AP43" s="37">
        <f t="shared" si="2"/>
        <v>20</v>
      </c>
      <c r="AQ43" s="37">
        <f t="shared" si="2"/>
        <v>20</v>
      </c>
      <c r="AR43" s="37">
        <f t="shared" si="2"/>
        <v>20.5</v>
      </c>
      <c r="AS43" s="37">
        <f t="shared" si="2"/>
        <v>20.5</v>
      </c>
    </row>
    <row r="44" spans="4:45" x14ac:dyDescent="0.25">
      <c r="D44">
        <v>41</v>
      </c>
      <c r="E44">
        <v>67000</v>
      </c>
      <c r="F44" s="37">
        <v>18</v>
      </c>
      <c r="G44" s="37">
        <v>18.5</v>
      </c>
      <c r="H44" s="37">
        <v>18.5</v>
      </c>
      <c r="I44" s="37">
        <v>19</v>
      </c>
      <c r="J44" s="37">
        <v>19</v>
      </c>
      <c r="K44" s="37">
        <v>19.5</v>
      </c>
      <c r="L44" s="37">
        <v>19.5</v>
      </c>
      <c r="M44" s="37">
        <v>20</v>
      </c>
      <c r="N44" s="37">
        <v>20</v>
      </c>
      <c r="O44" s="37">
        <v>20</v>
      </c>
      <c r="P44" s="37">
        <v>20.5</v>
      </c>
      <c r="Q44" s="37">
        <v>20.5</v>
      </c>
      <c r="S44" t="str">
        <f t="shared" si="1"/>
        <v/>
      </c>
      <c r="T44">
        <v>67000</v>
      </c>
      <c r="U44" s="100">
        <v>0.18</v>
      </c>
      <c r="V44" s="100">
        <v>0.185</v>
      </c>
      <c r="W44" s="100">
        <v>0.185</v>
      </c>
      <c r="X44" s="100">
        <v>0.19</v>
      </c>
      <c r="Y44" s="100">
        <v>0.19</v>
      </c>
      <c r="Z44" s="100">
        <v>0.19500000000000001</v>
      </c>
      <c r="AA44" s="100">
        <v>0.19500000000000001</v>
      </c>
      <c r="AB44" s="100">
        <v>0.2</v>
      </c>
      <c r="AC44" s="100">
        <v>0.2</v>
      </c>
      <c r="AD44" s="100">
        <v>0.2</v>
      </c>
      <c r="AE44" s="100">
        <v>0.20499999999999999</v>
      </c>
      <c r="AF44" s="100">
        <v>0.20499999999999999</v>
      </c>
      <c r="AH44" s="37">
        <f t="shared" si="2"/>
        <v>18</v>
      </c>
      <c r="AI44" s="37">
        <f t="shared" si="2"/>
        <v>18.5</v>
      </c>
      <c r="AJ44" s="37">
        <f t="shared" si="2"/>
        <v>18.5</v>
      </c>
      <c r="AK44" s="37">
        <f t="shared" si="2"/>
        <v>19</v>
      </c>
      <c r="AL44" s="37">
        <f t="shared" si="2"/>
        <v>19</v>
      </c>
      <c r="AM44" s="37">
        <f t="shared" si="2"/>
        <v>19.5</v>
      </c>
      <c r="AN44" s="37">
        <f t="shared" si="2"/>
        <v>19.5</v>
      </c>
      <c r="AO44" s="37">
        <f t="shared" si="2"/>
        <v>20</v>
      </c>
      <c r="AP44" s="37">
        <f t="shared" si="2"/>
        <v>20</v>
      </c>
      <c r="AQ44" s="37">
        <f t="shared" si="2"/>
        <v>20</v>
      </c>
      <c r="AR44" s="37">
        <f t="shared" si="2"/>
        <v>20.5</v>
      </c>
      <c r="AS44" s="37">
        <f t="shared" si="2"/>
        <v>20.5</v>
      </c>
    </row>
    <row r="45" spans="4:45" x14ac:dyDescent="0.25">
      <c r="D45">
        <v>42</v>
      </c>
      <c r="E45">
        <v>68000</v>
      </c>
      <c r="F45" s="37">
        <v>18</v>
      </c>
      <c r="G45" s="37">
        <v>18.5</v>
      </c>
      <c r="H45" s="37">
        <v>19</v>
      </c>
      <c r="I45" s="37">
        <v>19</v>
      </c>
      <c r="J45" s="37">
        <v>19.5</v>
      </c>
      <c r="K45" s="37">
        <v>19.5</v>
      </c>
      <c r="L45" s="37">
        <v>20</v>
      </c>
      <c r="M45" s="37">
        <v>20</v>
      </c>
      <c r="N45" s="37">
        <v>20</v>
      </c>
      <c r="O45" s="37">
        <v>20.5</v>
      </c>
      <c r="P45" s="37">
        <v>20.5</v>
      </c>
      <c r="Q45" s="37">
        <v>21</v>
      </c>
      <c r="S45" t="str">
        <f t="shared" si="1"/>
        <v/>
      </c>
      <c r="T45">
        <v>68000</v>
      </c>
      <c r="U45" s="100">
        <v>0.18</v>
      </c>
      <c r="V45" s="100">
        <v>0.185</v>
      </c>
      <c r="W45" s="100">
        <v>0.19</v>
      </c>
      <c r="X45" s="100">
        <v>0.19</v>
      </c>
      <c r="Y45" s="100">
        <v>0.19500000000000001</v>
      </c>
      <c r="Z45" s="100">
        <v>0.19500000000000001</v>
      </c>
      <c r="AA45" s="100">
        <v>0.2</v>
      </c>
      <c r="AB45" s="100">
        <v>0.2</v>
      </c>
      <c r="AC45" s="100">
        <v>0.2</v>
      </c>
      <c r="AD45" s="100">
        <v>0.20499999999999999</v>
      </c>
      <c r="AE45" s="100">
        <v>0.20499999999999999</v>
      </c>
      <c r="AF45" s="100">
        <v>0.21</v>
      </c>
      <c r="AH45" s="37">
        <f t="shared" si="2"/>
        <v>18</v>
      </c>
      <c r="AI45" s="37">
        <f t="shared" si="2"/>
        <v>18.5</v>
      </c>
      <c r="AJ45" s="37">
        <f t="shared" si="2"/>
        <v>19</v>
      </c>
      <c r="AK45" s="37">
        <f t="shared" si="2"/>
        <v>19</v>
      </c>
      <c r="AL45" s="37">
        <f t="shared" si="2"/>
        <v>19.5</v>
      </c>
      <c r="AM45" s="37">
        <f t="shared" si="2"/>
        <v>19.5</v>
      </c>
      <c r="AN45" s="37">
        <f t="shared" si="2"/>
        <v>20</v>
      </c>
      <c r="AO45" s="37">
        <f t="shared" si="2"/>
        <v>20</v>
      </c>
      <c r="AP45" s="37">
        <f t="shared" si="2"/>
        <v>20</v>
      </c>
      <c r="AQ45" s="37">
        <f t="shared" si="2"/>
        <v>20.5</v>
      </c>
      <c r="AR45" s="37">
        <f t="shared" si="2"/>
        <v>20.5</v>
      </c>
      <c r="AS45" s="37">
        <f t="shared" si="2"/>
        <v>21</v>
      </c>
    </row>
    <row r="46" spans="4:45" x14ac:dyDescent="0.25">
      <c r="D46">
        <v>43</v>
      </c>
      <c r="E46">
        <v>69000</v>
      </c>
      <c r="F46" s="37">
        <v>18</v>
      </c>
      <c r="G46" s="37">
        <v>18.5</v>
      </c>
      <c r="H46" s="37">
        <v>19</v>
      </c>
      <c r="I46" s="37">
        <v>19</v>
      </c>
      <c r="J46" s="37">
        <v>19.5</v>
      </c>
      <c r="K46" s="37">
        <v>19.5</v>
      </c>
      <c r="L46" s="37">
        <v>20</v>
      </c>
      <c r="M46" s="37">
        <v>20</v>
      </c>
      <c r="N46" s="37">
        <v>20.5</v>
      </c>
      <c r="O46" s="37">
        <v>20.5</v>
      </c>
      <c r="P46" s="37">
        <v>20.5</v>
      </c>
      <c r="Q46" s="37">
        <v>21</v>
      </c>
      <c r="S46" t="str">
        <f t="shared" si="1"/>
        <v/>
      </c>
      <c r="T46">
        <v>69000</v>
      </c>
      <c r="U46" s="100">
        <v>0.18</v>
      </c>
      <c r="V46" s="100">
        <v>0.185</v>
      </c>
      <c r="W46" s="100">
        <v>0.19</v>
      </c>
      <c r="X46" s="100">
        <v>0.19</v>
      </c>
      <c r="Y46" s="100">
        <v>0.19500000000000001</v>
      </c>
      <c r="Z46" s="100">
        <v>0.19500000000000001</v>
      </c>
      <c r="AA46" s="100">
        <v>0.2</v>
      </c>
      <c r="AB46" s="100">
        <v>0.2</v>
      </c>
      <c r="AC46" s="100">
        <v>0.20499999999999999</v>
      </c>
      <c r="AD46" s="100">
        <v>0.20499999999999999</v>
      </c>
      <c r="AE46" s="100">
        <v>0.20499999999999999</v>
      </c>
      <c r="AF46" s="100">
        <v>0.21</v>
      </c>
      <c r="AH46" s="37">
        <f t="shared" si="2"/>
        <v>18</v>
      </c>
      <c r="AI46" s="37">
        <f t="shared" si="2"/>
        <v>18.5</v>
      </c>
      <c r="AJ46" s="37">
        <f t="shared" si="2"/>
        <v>19</v>
      </c>
      <c r="AK46" s="37">
        <f t="shared" si="2"/>
        <v>19</v>
      </c>
      <c r="AL46" s="37">
        <f t="shared" si="2"/>
        <v>19.5</v>
      </c>
      <c r="AM46" s="37">
        <f t="shared" si="2"/>
        <v>19.5</v>
      </c>
      <c r="AN46" s="37">
        <f t="shared" ref="AH46:AS67" si="3">AA46*$T$3</f>
        <v>20</v>
      </c>
      <c r="AO46" s="37">
        <f t="shared" si="3"/>
        <v>20</v>
      </c>
      <c r="AP46" s="37">
        <f t="shared" si="3"/>
        <v>20.5</v>
      </c>
      <c r="AQ46" s="37">
        <f t="shared" si="3"/>
        <v>20.5</v>
      </c>
      <c r="AR46" s="37">
        <f t="shared" si="3"/>
        <v>20.5</v>
      </c>
      <c r="AS46" s="37">
        <f t="shared" si="3"/>
        <v>21</v>
      </c>
    </row>
    <row r="47" spans="4:45" x14ac:dyDescent="0.25">
      <c r="D47">
        <v>44</v>
      </c>
      <c r="E47">
        <v>70000</v>
      </c>
      <c r="F47" s="37">
        <v>18.5</v>
      </c>
      <c r="G47" s="37">
        <v>18.5</v>
      </c>
      <c r="H47" s="37">
        <v>19</v>
      </c>
      <c r="I47" s="37">
        <v>19.5</v>
      </c>
      <c r="J47" s="37">
        <v>19.5</v>
      </c>
      <c r="K47" s="37">
        <v>20</v>
      </c>
      <c r="L47" s="37">
        <v>20</v>
      </c>
      <c r="M47" s="37">
        <v>20.5</v>
      </c>
      <c r="N47" s="37">
        <v>20.5</v>
      </c>
      <c r="O47" s="37">
        <v>20.5</v>
      </c>
      <c r="P47" s="37">
        <v>21</v>
      </c>
      <c r="Q47" s="37">
        <v>21</v>
      </c>
      <c r="S47" t="str">
        <f t="shared" si="1"/>
        <v/>
      </c>
      <c r="T47">
        <v>70000</v>
      </c>
      <c r="U47" s="100">
        <v>0.185</v>
      </c>
      <c r="V47" s="100">
        <v>0.185</v>
      </c>
      <c r="W47" s="100">
        <v>0.19</v>
      </c>
      <c r="X47" s="100">
        <v>0.19500000000000001</v>
      </c>
      <c r="Y47" s="100">
        <v>0.19500000000000001</v>
      </c>
      <c r="Z47" s="100">
        <v>0.2</v>
      </c>
      <c r="AA47" s="100">
        <v>0.2</v>
      </c>
      <c r="AB47" s="100">
        <v>0.20499999999999999</v>
      </c>
      <c r="AC47" s="100">
        <v>0.20499999999999999</v>
      </c>
      <c r="AD47" s="100">
        <v>0.20499999999999999</v>
      </c>
      <c r="AE47" s="100">
        <v>0.21</v>
      </c>
      <c r="AF47" s="100">
        <v>0.21</v>
      </c>
      <c r="AH47" s="37">
        <f t="shared" si="3"/>
        <v>18.5</v>
      </c>
      <c r="AI47" s="37">
        <f t="shared" si="3"/>
        <v>18.5</v>
      </c>
      <c r="AJ47" s="37">
        <f t="shared" si="3"/>
        <v>19</v>
      </c>
      <c r="AK47" s="37">
        <f t="shared" si="3"/>
        <v>19.5</v>
      </c>
      <c r="AL47" s="37">
        <f t="shared" si="3"/>
        <v>19.5</v>
      </c>
      <c r="AM47" s="37">
        <f t="shared" si="3"/>
        <v>20</v>
      </c>
      <c r="AN47" s="37">
        <f t="shared" si="3"/>
        <v>20</v>
      </c>
      <c r="AO47" s="37">
        <f t="shared" si="3"/>
        <v>20.5</v>
      </c>
      <c r="AP47" s="37">
        <f t="shared" si="3"/>
        <v>20.5</v>
      </c>
      <c r="AQ47" s="37">
        <f t="shared" si="3"/>
        <v>20.5</v>
      </c>
      <c r="AR47" s="37">
        <f t="shared" si="3"/>
        <v>21</v>
      </c>
      <c r="AS47" s="37">
        <f t="shared" si="3"/>
        <v>21</v>
      </c>
    </row>
    <row r="48" spans="4:45" x14ac:dyDescent="0.25">
      <c r="D48">
        <v>45</v>
      </c>
      <c r="E48">
        <v>71000</v>
      </c>
      <c r="F48" s="37">
        <v>18.5</v>
      </c>
      <c r="G48" s="37">
        <v>19</v>
      </c>
      <c r="H48" s="37">
        <v>19</v>
      </c>
      <c r="I48" s="37">
        <v>19.5</v>
      </c>
      <c r="J48" s="37">
        <v>19.5</v>
      </c>
      <c r="K48" s="37">
        <v>20</v>
      </c>
      <c r="L48" s="37">
        <v>20</v>
      </c>
      <c r="M48" s="37">
        <v>20.5</v>
      </c>
      <c r="N48" s="37">
        <v>20.5</v>
      </c>
      <c r="O48" s="37">
        <v>21</v>
      </c>
      <c r="P48" s="37">
        <v>21</v>
      </c>
      <c r="Q48" s="37">
        <v>21</v>
      </c>
      <c r="S48" t="str">
        <f t="shared" si="1"/>
        <v/>
      </c>
      <c r="T48">
        <v>71000</v>
      </c>
      <c r="U48" s="100">
        <v>0.185</v>
      </c>
      <c r="V48" s="100">
        <v>0.19</v>
      </c>
      <c r="W48" s="100">
        <v>0.19</v>
      </c>
      <c r="X48" s="100">
        <v>0.19500000000000001</v>
      </c>
      <c r="Y48" s="100">
        <v>0.19500000000000001</v>
      </c>
      <c r="Z48" s="100">
        <v>0.2</v>
      </c>
      <c r="AA48" s="100">
        <v>0.2</v>
      </c>
      <c r="AB48" s="100">
        <v>0.20499999999999999</v>
      </c>
      <c r="AC48" s="100">
        <v>0.20499999999999999</v>
      </c>
      <c r="AD48" s="100">
        <v>0.21</v>
      </c>
      <c r="AE48" s="100">
        <v>0.21</v>
      </c>
      <c r="AF48" s="100">
        <v>0.21</v>
      </c>
      <c r="AH48" s="37">
        <f t="shared" si="3"/>
        <v>18.5</v>
      </c>
      <c r="AI48" s="37">
        <f t="shared" si="3"/>
        <v>19</v>
      </c>
      <c r="AJ48" s="37">
        <f t="shared" si="3"/>
        <v>19</v>
      </c>
      <c r="AK48" s="37">
        <f t="shared" si="3"/>
        <v>19.5</v>
      </c>
      <c r="AL48" s="37">
        <f t="shared" si="3"/>
        <v>19.5</v>
      </c>
      <c r="AM48" s="37">
        <f t="shared" si="3"/>
        <v>20</v>
      </c>
      <c r="AN48" s="37">
        <f t="shared" si="3"/>
        <v>20</v>
      </c>
      <c r="AO48" s="37">
        <f t="shared" si="3"/>
        <v>20.5</v>
      </c>
      <c r="AP48" s="37">
        <f t="shared" si="3"/>
        <v>20.5</v>
      </c>
      <c r="AQ48" s="37">
        <f t="shared" si="3"/>
        <v>21</v>
      </c>
      <c r="AR48" s="37">
        <f t="shared" si="3"/>
        <v>21</v>
      </c>
      <c r="AS48" s="37">
        <f t="shared" si="3"/>
        <v>21</v>
      </c>
    </row>
    <row r="49" spans="4:45" x14ac:dyDescent="0.25">
      <c r="D49">
        <v>46</v>
      </c>
      <c r="E49">
        <v>72000</v>
      </c>
      <c r="F49" s="37">
        <v>18.5</v>
      </c>
      <c r="G49" s="37">
        <v>19</v>
      </c>
      <c r="H49" s="37">
        <v>19</v>
      </c>
      <c r="I49" s="37">
        <v>19.5</v>
      </c>
      <c r="J49" s="37">
        <v>20</v>
      </c>
      <c r="K49" s="37">
        <v>20</v>
      </c>
      <c r="L49" s="37">
        <v>20.5</v>
      </c>
      <c r="M49" s="37">
        <v>20.5</v>
      </c>
      <c r="N49" s="37">
        <v>21</v>
      </c>
      <c r="O49" s="37">
        <v>21</v>
      </c>
      <c r="P49" s="37">
        <v>21</v>
      </c>
      <c r="Q49" s="37">
        <v>21.5</v>
      </c>
      <c r="S49" t="str">
        <f t="shared" si="1"/>
        <v/>
      </c>
      <c r="T49">
        <v>72000</v>
      </c>
      <c r="U49" s="100">
        <v>0.185</v>
      </c>
      <c r="V49" s="100">
        <v>0.19</v>
      </c>
      <c r="W49" s="100">
        <v>0.19</v>
      </c>
      <c r="X49" s="100">
        <v>0.19500000000000001</v>
      </c>
      <c r="Y49" s="100">
        <v>0.2</v>
      </c>
      <c r="Z49" s="100">
        <v>0.2</v>
      </c>
      <c r="AA49" s="100">
        <v>0.20499999999999999</v>
      </c>
      <c r="AB49" s="100">
        <v>0.20499999999999999</v>
      </c>
      <c r="AC49" s="100">
        <v>0.21</v>
      </c>
      <c r="AD49" s="100">
        <v>0.21</v>
      </c>
      <c r="AE49" s="100">
        <v>0.21</v>
      </c>
      <c r="AF49" s="100">
        <v>0.215</v>
      </c>
      <c r="AH49" s="37">
        <f t="shared" si="3"/>
        <v>18.5</v>
      </c>
      <c r="AI49" s="37">
        <f t="shared" si="3"/>
        <v>19</v>
      </c>
      <c r="AJ49" s="37">
        <f t="shared" si="3"/>
        <v>19</v>
      </c>
      <c r="AK49" s="37">
        <f t="shared" si="3"/>
        <v>19.5</v>
      </c>
      <c r="AL49" s="37">
        <f t="shared" si="3"/>
        <v>20</v>
      </c>
      <c r="AM49" s="37">
        <f t="shared" si="3"/>
        <v>20</v>
      </c>
      <c r="AN49" s="37">
        <f t="shared" si="3"/>
        <v>20.5</v>
      </c>
      <c r="AO49" s="37">
        <f t="shared" si="3"/>
        <v>20.5</v>
      </c>
      <c r="AP49" s="37">
        <f t="shared" si="3"/>
        <v>21</v>
      </c>
      <c r="AQ49" s="37">
        <f t="shared" si="3"/>
        <v>21</v>
      </c>
      <c r="AR49" s="37">
        <f t="shared" si="3"/>
        <v>21</v>
      </c>
      <c r="AS49" s="37">
        <f t="shared" si="3"/>
        <v>21.5</v>
      </c>
    </row>
    <row r="50" spans="4:45" x14ac:dyDescent="0.25">
      <c r="D50">
        <v>47</v>
      </c>
      <c r="E50">
        <v>73000</v>
      </c>
      <c r="F50" s="37">
        <v>18.5</v>
      </c>
      <c r="G50" s="37">
        <v>19</v>
      </c>
      <c r="H50" s="37">
        <v>19.5</v>
      </c>
      <c r="I50" s="37">
        <v>19.5</v>
      </c>
      <c r="J50" s="37">
        <v>20</v>
      </c>
      <c r="K50" s="37">
        <v>20.5</v>
      </c>
      <c r="L50" s="37">
        <v>20.5</v>
      </c>
      <c r="M50" s="37">
        <v>20.5</v>
      </c>
      <c r="N50" s="37">
        <v>21</v>
      </c>
      <c r="O50" s="37">
        <v>21</v>
      </c>
      <c r="P50" s="37">
        <v>21.5</v>
      </c>
      <c r="Q50" s="37">
        <v>21.5</v>
      </c>
      <c r="S50" t="str">
        <f t="shared" si="1"/>
        <v/>
      </c>
      <c r="T50">
        <v>73000</v>
      </c>
      <c r="U50" s="100">
        <v>0.185</v>
      </c>
      <c r="V50" s="100">
        <v>0.19</v>
      </c>
      <c r="W50" s="100">
        <v>0.19500000000000001</v>
      </c>
      <c r="X50" s="100">
        <v>0.19500000000000001</v>
      </c>
      <c r="Y50" s="100">
        <v>0.2</v>
      </c>
      <c r="Z50" s="100">
        <v>0.20499999999999999</v>
      </c>
      <c r="AA50" s="100">
        <v>0.20499999999999999</v>
      </c>
      <c r="AB50" s="100">
        <v>0.20499999999999999</v>
      </c>
      <c r="AC50" s="100">
        <v>0.21</v>
      </c>
      <c r="AD50" s="100">
        <v>0.21</v>
      </c>
      <c r="AE50" s="100">
        <v>0.215</v>
      </c>
      <c r="AF50" s="100">
        <v>0.215</v>
      </c>
      <c r="AH50" s="37">
        <f t="shared" si="3"/>
        <v>18.5</v>
      </c>
      <c r="AI50" s="37">
        <f t="shared" si="3"/>
        <v>19</v>
      </c>
      <c r="AJ50" s="37">
        <f t="shared" si="3"/>
        <v>19.5</v>
      </c>
      <c r="AK50" s="37">
        <f t="shared" si="3"/>
        <v>19.5</v>
      </c>
      <c r="AL50" s="37">
        <f t="shared" si="3"/>
        <v>20</v>
      </c>
      <c r="AM50" s="37">
        <f t="shared" si="3"/>
        <v>20.5</v>
      </c>
      <c r="AN50" s="37">
        <f t="shared" si="3"/>
        <v>20.5</v>
      </c>
      <c r="AO50" s="37">
        <f t="shared" si="3"/>
        <v>20.5</v>
      </c>
      <c r="AP50" s="37">
        <f t="shared" si="3"/>
        <v>21</v>
      </c>
      <c r="AQ50" s="37">
        <f t="shared" si="3"/>
        <v>21</v>
      </c>
      <c r="AR50" s="37">
        <f t="shared" si="3"/>
        <v>21.5</v>
      </c>
      <c r="AS50" s="37">
        <f t="shared" si="3"/>
        <v>21.5</v>
      </c>
    </row>
    <row r="51" spans="4:45" x14ac:dyDescent="0.25">
      <c r="D51">
        <v>48</v>
      </c>
      <c r="E51">
        <v>74000</v>
      </c>
      <c r="F51" s="37">
        <v>19</v>
      </c>
      <c r="G51" s="37">
        <v>19</v>
      </c>
      <c r="H51" s="37">
        <v>19.5</v>
      </c>
      <c r="I51" s="37">
        <v>20</v>
      </c>
      <c r="J51" s="37">
        <v>20</v>
      </c>
      <c r="K51" s="37">
        <v>20.5</v>
      </c>
      <c r="L51" s="37">
        <v>20.5</v>
      </c>
      <c r="M51" s="37">
        <v>21</v>
      </c>
      <c r="N51" s="37">
        <v>21</v>
      </c>
      <c r="O51" s="37">
        <v>21.5</v>
      </c>
      <c r="P51" s="37">
        <v>21.5</v>
      </c>
      <c r="Q51" s="37">
        <v>21.5</v>
      </c>
      <c r="S51" t="str">
        <f t="shared" si="1"/>
        <v/>
      </c>
      <c r="T51">
        <v>74000</v>
      </c>
      <c r="U51" s="100">
        <v>0.19</v>
      </c>
      <c r="V51" s="100">
        <v>0.19</v>
      </c>
      <c r="W51" s="100">
        <v>0.19500000000000001</v>
      </c>
      <c r="X51" s="100">
        <v>0.2</v>
      </c>
      <c r="Y51" s="100">
        <v>0.2</v>
      </c>
      <c r="Z51" s="100">
        <v>0.20499999999999999</v>
      </c>
      <c r="AA51" s="100">
        <v>0.20499999999999999</v>
      </c>
      <c r="AB51" s="100">
        <v>0.21</v>
      </c>
      <c r="AC51" s="100">
        <v>0.21</v>
      </c>
      <c r="AD51" s="100">
        <v>0.215</v>
      </c>
      <c r="AE51" s="100">
        <v>0.215</v>
      </c>
      <c r="AF51" s="100">
        <v>0.215</v>
      </c>
      <c r="AH51" s="37">
        <f t="shared" si="3"/>
        <v>19</v>
      </c>
      <c r="AI51" s="37">
        <f t="shared" si="3"/>
        <v>19</v>
      </c>
      <c r="AJ51" s="37">
        <f t="shared" si="3"/>
        <v>19.5</v>
      </c>
      <c r="AK51" s="37">
        <f t="shared" si="3"/>
        <v>20</v>
      </c>
      <c r="AL51" s="37">
        <f t="shared" si="3"/>
        <v>20</v>
      </c>
      <c r="AM51" s="37">
        <f t="shared" si="3"/>
        <v>20.5</v>
      </c>
      <c r="AN51" s="37">
        <f t="shared" si="3"/>
        <v>20.5</v>
      </c>
      <c r="AO51" s="37">
        <f t="shared" si="3"/>
        <v>21</v>
      </c>
      <c r="AP51" s="37">
        <f t="shared" si="3"/>
        <v>21</v>
      </c>
      <c r="AQ51" s="37">
        <f t="shared" si="3"/>
        <v>21.5</v>
      </c>
      <c r="AR51" s="37">
        <f t="shared" si="3"/>
        <v>21.5</v>
      </c>
      <c r="AS51" s="37">
        <f t="shared" si="3"/>
        <v>21.5</v>
      </c>
    </row>
    <row r="52" spans="4:45" x14ac:dyDescent="0.25">
      <c r="D52">
        <v>49</v>
      </c>
      <c r="E52">
        <v>75000</v>
      </c>
      <c r="F52" s="37">
        <v>19</v>
      </c>
      <c r="G52" s="37">
        <v>19.5</v>
      </c>
      <c r="H52" s="37">
        <v>19.5</v>
      </c>
      <c r="I52" s="37">
        <v>20</v>
      </c>
      <c r="J52" s="37">
        <v>20</v>
      </c>
      <c r="K52" s="37">
        <v>20.5</v>
      </c>
      <c r="L52" s="37">
        <v>21</v>
      </c>
      <c r="M52" s="37">
        <v>21</v>
      </c>
      <c r="N52" s="37">
        <v>21</v>
      </c>
      <c r="O52" s="37">
        <v>21.5</v>
      </c>
      <c r="P52" s="37">
        <v>21.5</v>
      </c>
      <c r="Q52" s="37">
        <v>22</v>
      </c>
      <c r="S52" t="str">
        <f t="shared" si="1"/>
        <v/>
      </c>
      <c r="T52">
        <v>75000</v>
      </c>
      <c r="U52" s="100">
        <v>0.19</v>
      </c>
      <c r="V52" s="100">
        <v>0.19500000000000001</v>
      </c>
      <c r="W52" s="100">
        <v>0.19500000000000001</v>
      </c>
      <c r="X52" s="100">
        <v>0.2</v>
      </c>
      <c r="Y52" s="100">
        <v>0.2</v>
      </c>
      <c r="Z52" s="100">
        <v>0.20499999999999999</v>
      </c>
      <c r="AA52" s="100">
        <v>0.21</v>
      </c>
      <c r="AB52" s="100">
        <v>0.21</v>
      </c>
      <c r="AC52" s="100">
        <v>0.21</v>
      </c>
      <c r="AD52" s="100">
        <v>0.215</v>
      </c>
      <c r="AE52" s="100">
        <v>0.215</v>
      </c>
      <c r="AF52" s="100">
        <v>0.22</v>
      </c>
      <c r="AH52" s="37">
        <f t="shared" si="3"/>
        <v>19</v>
      </c>
      <c r="AI52" s="37">
        <f t="shared" si="3"/>
        <v>19.5</v>
      </c>
      <c r="AJ52" s="37">
        <f t="shared" si="3"/>
        <v>19.5</v>
      </c>
      <c r="AK52" s="37">
        <f t="shared" si="3"/>
        <v>20</v>
      </c>
      <c r="AL52" s="37">
        <f t="shared" si="3"/>
        <v>20</v>
      </c>
      <c r="AM52" s="37">
        <f t="shared" si="3"/>
        <v>20.5</v>
      </c>
      <c r="AN52" s="37">
        <f t="shared" si="3"/>
        <v>21</v>
      </c>
      <c r="AO52" s="37">
        <f t="shared" si="3"/>
        <v>21</v>
      </c>
      <c r="AP52" s="37">
        <f t="shared" si="3"/>
        <v>21</v>
      </c>
      <c r="AQ52" s="37">
        <f t="shared" si="3"/>
        <v>21.5</v>
      </c>
      <c r="AR52" s="37">
        <f t="shared" si="3"/>
        <v>21.5</v>
      </c>
      <c r="AS52" s="37">
        <f t="shared" si="3"/>
        <v>22</v>
      </c>
    </row>
    <row r="53" spans="4:45" x14ac:dyDescent="0.25">
      <c r="D53">
        <v>50</v>
      </c>
      <c r="E53">
        <v>76000</v>
      </c>
      <c r="F53" s="37">
        <v>19</v>
      </c>
      <c r="G53" s="37">
        <v>19.5</v>
      </c>
      <c r="H53" s="37">
        <v>19.5</v>
      </c>
      <c r="I53" s="37">
        <v>20</v>
      </c>
      <c r="J53" s="37">
        <v>20.5</v>
      </c>
      <c r="K53" s="37">
        <v>20.5</v>
      </c>
      <c r="L53" s="37">
        <v>21</v>
      </c>
      <c r="M53" s="37">
        <v>21</v>
      </c>
      <c r="N53" s="37">
        <v>21.5</v>
      </c>
      <c r="O53" s="37">
        <v>21.5</v>
      </c>
      <c r="P53" s="37">
        <v>21.5</v>
      </c>
      <c r="Q53" s="37">
        <v>22</v>
      </c>
      <c r="S53" t="str">
        <f t="shared" si="1"/>
        <v/>
      </c>
      <c r="T53">
        <v>76000</v>
      </c>
      <c r="U53" s="100">
        <v>0.19</v>
      </c>
      <c r="V53" s="100">
        <v>0.19500000000000001</v>
      </c>
      <c r="W53" s="100">
        <v>0.19500000000000001</v>
      </c>
      <c r="X53" s="100">
        <v>0.2</v>
      </c>
      <c r="Y53" s="100">
        <v>0.20499999999999999</v>
      </c>
      <c r="Z53" s="100">
        <v>0.20499999999999999</v>
      </c>
      <c r="AA53" s="100">
        <v>0.21</v>
      </c>
      <c r="AB53" s="100">
        <v>0.21</v>
      </c>
      <c r="AC53" s="100">
        <v>0.215</v>
      </c>
      <c r="AD53" s="100">
        <v>0.215</v>
      </c>
      <c r="AE53" s="100">
        <v>0.215</v>
      </c>
      <c r="AF53" s="100">
        <v>0.22</v>
      </c>
      <c r="AH53" s="37">
        <f t="shared" si="3"/>
        <v>19</v>
      </c>
      <c r="AI53" s="37">
        <f t="shared" si="3"/>
        <v>19.5</v>
      </c>
      <c r="AJ53" s="37">
        <f t="shared" si="3"/>
        <v>19.5</v>
      </c>
      <c r="AK53" s="37">
        <f t="shared" si="3"/>
        <v>20</v>
      </c>
      <c r="AL53" s="37">
        <f t="shared" si="3"/>
        <v>20.5</v>
      </c>
      <c r="AM53" s="37">
        <f t="shared" si="3"/>
        <v>20.5</v>
      </c>
      <c r="AN53" s="37">
        <f t="shared" si="3"/>
        <v>21</v>
      </c>
      <c r="AO53" s="37">
        <f t="shared" si="3"/>
        <v>21</v>
      </c>
      <c r="AP53" s="37">
        <f t="shared" si="3"/>
        <v>21.5</v>
      </c>
      <c r="AQ53" s="37">
        <f t="shared" si="3"/>
        <v>21.5</v>
      </c>
      <c r="AR53" s="37">
        <f t="shared" si="3"/>
        <v>21.5</v>
      </c>
      <c r="AS53" s="37">
        <f t="shared" si="3"/>
        <v>22</v>
      </c>
    </row>
    <row r="54" spans="4:45" x14ac:dyDescent="0.25">
      <c r="D54">
        <v>51</v>
      </c>
      <c r="E54">
        <v>77000</v>
      </c>
      <c r="F54" s="37">
        <v>19</v>
      </c>
      <c r="G54" s="37">
        <v>19.5</v>
      </c>
      <c r="H54" s="37">
        <v>20</v>
      </c>
      <c r="I54" s="37">
        <v>20</v>
      </c>
      <c r="J54" s="37">
        <v>20.5</v>
      </c>
      <c r="K54" s="37">
        <v>20.5</v>
      </c>
      <c r="L54" s="37">
        <v>21</v>
      </c>
      <c r="M54" s="37">
        <v>21</v>
      </c>
      <c r="N54" s="37">
        <v>21.5</v>
      </c>
      <c r="O54" s="37">
        <v>21.5</v>
      </c>
      <c r="P54" s="37">
        <v>22</v>
      </c>
      <c r="Q54" s="37">
        <v>22</v>
      </c>
      <c r="S54" t="str">
        <f t="shared" si="1"/>
        <v/>
      </c>
      <c r="T54">
        <v>77000</v>
      </c>
      <c r="U54" s="100">
        <v>0.19</v>
      </c>
      <c r="V54" s="100">
        <v>0.19500000000000001</v>
      </c>
      <c r="W54" s="100">
        <v>0.2</v>
      </c>
      <c r="X54" s="100">
        <v>0.2</v>
      </c>
      <c r="Y54" s="100">
        <v>0.20499999999999999</v>
      </c>
      <c r="Z54" s="100">
        <v>0.20499999999999999</v>
      </c>
      <c r="AA54" s="100">
        <v>0.21</v>
      </c>
      <c r="AB54" s="100">
        <v>0.21</v>
      </c>
      <c r="AC54" s="100">
        <v>0.215</v>
      </c>
      <c r="AD54" s="100">
        <v>0.215</v>
      </c>
      <c r="AE54" s="100">
        <v>0.22</v>
      </c>
      <c r="AF54" s="100">
        <v>0.22</v>
      </c>
      <c r="AH54" s="37">
        <f t="shared" si="3"/>
        <v>19</v>
      </c>
      <c r="AI54" s="37">
        <f t="shared" si="3"/>
        <v>19.5</v>
      </c>
      <c r="AJ54" s="37">
        <f t="shared" si="3"/>
        <v>20</v>
      </c>
      <c r="AK54" s="37">
        <f t="shared" si="3"/>
        <v>20</v>
      </c>
      <c r="AL54" s="37">
        <f t="shared" si="3"/>
        <v>20.5</v>
      </c>
      <c r="AM54" s="37">
        <f t="shared" si="3"/>
        <v>20.5</v>
      </c>
      <c r="AN54" s="37">
        <f t="shared" si="3"/>
        <v>21</v>
      </c>
      <c r="AO54" s="37">
        <f t="shared" si="3"/>
        <v>21</v>
      </c>
      <c r="AP54" s="37">
        <f t="shared" si="3"/>
        <v>21.5</v>
      </c>
      <c r="AQ54" s="37">
        <f t="shared" si="3"/>
        <v>21.5</v>
      </c>
      <c r="AR54" s="37">
        <f t="shared" si="3"/>
        <v>22</v>
      </c>
      <c r="AS54" s="37">
        <f t="shared" si="3"/>
        <v>22</v>
      </c>
    </row>
    <row r="55" spans="4:45" x14ac:dyDescent="0.25">
      <c r="D55">
        <v>52</v>
      </c>
      <c r="E55">
        <v>78000</v>
      </c>
      <c r="F55" s="37">
        <v>19</v>
      </c>
      <c r="G55" s="37">
        <v>19.5</v>
      </c>
      <c r="H55" s="37">
        <v>20</v>
      </c>
      <c r="I55" s="37">
        <v>20</v>
      </c>
      <c r="J55" s="37">
        <v>20.5</v>
      </c>
      <c r="K55" s="37">
        <v>21</v>
      </c>
      <c r="L55" s="37">
        <v>21</v>
      </c>
      <c r="M55" s="37">
        <v>21.5</v>
      </c>
      <c r="N55" s="37">
        <v>21.5</v>
      </c>
      <c r="O55" s="37">
        <v>21.5</v>
      </c>
      <c r="P55" s="37">
        <v>22</v>
      </c>
      <c r="Q55" s="37">
        <v>22</v>
      </c>
      <c r="S55" t="str">
        <f t="shared" si="1"/>
        <v/>
      </c>
      <c r="T55">
        <v>78000</v>
      </c>
      <c r="U55" s="100">
        <v>0.19</v>
      </c>
      <c r="V55" s="100">
        <v>0.19500000000000001</v>
      </c>
      <c r="W55" s="100">
        <v>0.2</v>
      </c>
      <c r="X55" s="100">
        <v>0.2</v>
      </c>
      <c r="Y55" s="100">
        <v>0.20499999999999999</v>
      </c>
      <c r="Z55" s="100">
        <v>0.21</v>
      </c>
      <c r="AA55" s="100">
        <v>0.21</v>
      </c>
      <c r="AB55" s="100">
        <v>0.215</v>
      </c>
      <c r="AC55" s="100">
        <v>0.215</v>
      </c>
      <c r="AD55" s="100">
        <v>0.215</v>
      </c>
      <c r="AE55" s="100">
        <v>0.22</v>
      </c>
      <c r="AF55" s="100">
        <v>0.22</v>
      </c>
      <c r="AH55" s="37">
        <f t="shared" si="3"/>
        <v>19</v>
      </c>
      <c r="AI55" s="37">
        <f t="shared" si="3"/>
        <v>19.5</v>
      </c>
      <c r="AJ55" s="37">
        <f t="shared" si="3"/>
        <v>20</v>
      </c>
      <c r="AK55" s="37">
        <f t="shared" si="3"/>
        <v>20</v>
      </c>
      <c r="AL55" s="37">
        <f t="shared" si="3"/>
        <v>20.5</v>
      </c>
      <c r="AM55" s="37">
        <f t="shared" si="3"/>
        <v>21</v>
      </c>
      <c r="AN55" s="37">
        <f t="shared" si="3"/>
        <v>21</v>
      </c>
      <c r="AO55" s="37">
        <f t="shared" si="3"/>
        <v>21.5</v>
      </c>
      <c r="AP55" s="37">
        <f t="shared" si="3"/>
        <v>21.5</v>
      </c>
      <c r="AQ55" s="37">
        <f t="shared" si="3"/>
        <v>21.5</v>
      </c>
      <c r="AR55" s="37">
        <f t="shared" si="3"/>
        <v>22</v>
      </c>
      <c r="AS55" s="37">
        <f t="shared" si="3"/>
        <v>22</v>
      </c>
    </row>
    <row r="56" spans="4:45" x14ac:dyDescent="0.25">
      <c r="D56">
        <v>53</v>
      </c>
      <c r="E56">
        <v>79000</v>
      </c>
      <c r="F56" s="37">
        <v>19.5</v>
      </c>
      <c r="G56" s="37">
        <v>19.5</v>
      </c>
      <c r="H56" s="37">
        <v>20</v>
      </c>
      <c r="I56" s="37">
        <v>20.5</v>
      </c>
      <c r="J56" s="37">
        <v>20.5</v>
      </c>
      <c r="K56" s="37">
        <v>21</v>
      </c>
      <c r="L56" s="37">
        <v>21</v>
      </c>
      <c r="M56" s="37">
        <v>21.5</v>
      </c>
      <c r="N56" s="37">
        <v>21.5</v>
      </c>
      <c r="O56" s="37">
        <v>22</v>
      </c>
      <c r="P56" s="37">
        <v>22</v>
      </c>
      <c r="Q56" s="37">
        <v>22</v>
      </c>
      <c r="S56" t="str">
        <f t="shared" si="1"/>
        <v/>
      </c>
      <c r="T56">
        <v>79000</v>
      </c>
      <c r="U56" s="100">
        <v>0.19500000000000001</v>
      </c>
      <c r="V56" s="100">
        <v>0.19500000000000001</v>
      </c>
      <c r="W56" s="100">
        <v>0.2</v>
      </c>
      <c r="X56" s="100">
        <v>0.20499999999999999</v>
      </c>
      <c r="Y56" s="100">
        <v>0.20499999999999999</v>
      </c>
      <c r="Z56" s="100">
        <v>0.21</v>
      </c>
      <c r="AA56" s="100">
        <v>0.21</v>
      </c>
      <c r="AB56" s="100">
        <v>0.215</v>
      </c>
      <c r="AC56" s="100">
        <v>0.215</v>
      </c>
      <c r="AD56" s="100">
        <v>0.22</v>
      </c>
      <c r="AE56" s="100">
        <v>0.22</v>
      </c>
      <c r="AF56" s="100">
        <v>0.22</v>
      </c>
      <c r="AH56" s="37">
        <f t="shared" si="3"/>
        <v>19.5</v>
      </c>
      <c r="AI56" s="37">
        <f t="shared" si="3"/>
        <v>19.5</v>
      </c>
      <c r="AJ56" s="37">
        <f t="shared" si="3"/>
        <v>20</v>
      </c>
      <c r="AK56" s="37">
        <f t="shared" si="3"/>
        <v>20.5</v>
      </c>
      <c r="AL56" s="37">
        <f t="shared" si="3"/>
        <v>20.5</v>
      </c>
      <c r="AM56" s="37">
        <f t="shared" si="3"/>
        <v>21</v>
      </c>
      <c r="AN56" s="37">
        <f t="shared" si="3"/>
        <v>21</v>
      </c>
      <c r="AO56" s="37">
        <f t="shared" si="3"/>
        <v>21.5</v>
      </c>
      <c r="AP56" s="37">
        <f t="shared" si="3"/>
        <v>21.5</v>
      </c>
      <c r="AQ56" s="37">
        <f t="shared" si="3"/>
        <v>22</v>
      </c>
      <c r="AR56" s="37">
        <f t="shared" si="3"/>
        <v>22</v>
      </c>
      <c r="AS56" s="37">
        <f t="shared" si="3"/>
        <v>22</v>
      </c>
    </row>
    <row r="57" spans="4:45" x14ac:dyDescent="0.25">
      <c r="D57">
        <v>54</v>
      </c>
      <c r="E57">
        <v>80000</v>
      </c>
      <c r="F57" s="37">
        <v>19.5</v>
      </c>
      <c r="G57" s="37">
        <v>19.5</v>
      </c>
      <c r="H57" s="37">
        <v>20</v>
      </c>
      <c r="I57" s="37">
        <v>20.5</v>
      </c>
      <c r="J57" s="37">
        <v>20.5</v>
      </c>
      <c r="K57" s="37">
        <v>21</v>
      </c>
      <c r="L57" s="37">
        <v>21</v>
      </c>
      <c r="M57" s="37">
        <v>21.5</v>
      </c>
      <c r="N57" s="37">
        <v>21.5</v>
      </c>
      <c r="O57" s="37">
        <v>22</v>
      </c>
      <c r="P57" s="37">
        <v>22</v>
      </c>
      <c r="Q57" s="37">
        <v>22.5</v>
      </c>
      <c r="S57" t="str">
        <f t="shared" si="1"/>
        <v/>
      </c>
      <c r="T57">
        <v>80000</v>
      </c>
      <c r="U57" s="100">
        <v>0.19500000000000001</v>
      </c>
      <c r="V57" s="100">
        <v>0.19500000000000001</v>
      </c>
      <c r="W57" s="100">
        <v>0.2</v>
      </c>
      <c r="X57" s="100">
        <v>0.20499999999999999</v>
      </c>
      <c r="Y57" s="100">
        <v>0.20499999999999999</v>
      </c>
      <c r="Z57" s="100">
        <v>0.21</v>
      </c>
      <c r="AA57" s="100">
        <v>0.21</v>
      </c>
      <c r="AB57" s="100">
        <v>0.215</v>
      </c>
      <c r="AC57" s="100">
        <v>0.215</v>
      </c>
      <c r="AD57" s="100">
        <v>0.22</v>
      </c>
      <c r="AE57" s="100">
        <v>0.22</v>
      </c>
      <c r="AF57" s="100">
        <v>0.22500000000000001</v>
      </c>
      <c r="AH57" s="37">
        <f t="shared" si="3"/>
        <v>19.5</v>
      </c>
      <c r="AI57" s="37">
        <f t="shared" si="3"/>
        <v>19.5</v>
      </c>
      <c r="AJ57" s="37">
        <f t="shared" si="3"/>
        <v>20</v>
      </c>
      <c r="AK57" s="37">
        <f t="shared" si="3"/>
        <v>20.5</v>
      </c>
      <c r="AL57" s="37">
        <f t="shared" si="3"/>
        <v>20.5</v>
      </c>
      <c r="AM57" s="37">
        <f t="shared" si="3"/>
        <v>21</v>
      </c>
      <c r="AN57" s="37">
        <f t="shared" si="3"/>
        <v>21</v>
      </c>
      <c r="AO57" s="37">
        <f t="shared" si="3"/>
        <v>21.5</v>
      </c>
      <c r="AP57" s="37">
        <f t="shared" si="3"/>
        <v>21.5</v>
      </c>
      <c r="AQ57" s="37">
        <f t="shared" si="3"/>
        <v>22</v>
      </c>
      <c r="AR57" s="37">
        <f t="shared" si="3"/>
        <v>22</v>
      </c>
      <c r="AS57" s="37">
        <f t="shared" si="3"/>
        <v>22.5</v>
      </c>
    </row>
    <row r="58" spans="4:45" x14ac:dyDescent="0.25">
      <c r="D58">
        <v>55</v>
      </c>
      <c r="E58">
        <v>81000</v>
      </c>
      <c r="F58" s="37">
        <v>19.5</v>
      </c>
      <c r="G58" s="37">
        <v>20</v>
      </c>
      <c r="H58" s="37">
        <v>20</v>
      </c>
      <c r="I58" s="37">
        <v>20.5</v>
      </c>
      <c r="J58" s="37">
        <v>20.5</v>
      </c>
      <c r="K58" s="37">
        <v>21</v>
      </c>
      <c r="L58" s="37">
        <v>21</v>
      </c>
      <c r="M58" s="37">
        <v>21.5</v>
      </c>
      <c r="N58" s="37">
        <v>22</v>
      </c>
      <c r="O58" s="37">
        <v>22</v>
      </c>
      <c r="P58" s="37">
        <v>22</v>
      </c>
      <c r="Q58" s="37">
        <v>22.5</v>
      </c>
      <c r="S58" t="str">
        <f t="shared" si="1"/>
        <v/>
      </c>
      <c r="T58">
        <v>81000</v>
      </c>
      <c r="U58" s="100">
        <v>0.19500000000000001</v>
      </c>
      <c r="V58" s="100">
        <v>0.2</v>
      </c>
      <c r="W58" s="100">
        <v>0.2</v>
      </c>
      <c r="X58" s="100">
        <v>0.20499999999999999</v>
      </c>
      <c r="Y58" s="100">
        <v>0.20499999999999999</v>
      </c>
      <c r="Z58" s="100">
        <v>0.21</v>
      </c>
      <c r="AA58" s="100">
        <v>0.21</v>
      </c>
      <c r="AB58" s="100">
        <v>0.215</v>
      </c>
      <c r="AC58" s="100">
        <v>0.22</v>
      </c>
      <c r="AD58" s="100">
        <v>0.22</v>
      </c>
      <c r="AE58" s="100">
        <v>0.22</v>
      </c>
      <c r="AF58" s="100">
        <v>0.22500000000000001</v>
      </c>
      <c r="AH58" s="37">
        <f t="shared" si="3"/>
        <v>19.5</v>
      </c>
      <c r="AI58" s="37">
        <f t="shared" si="3"/>
        <v>20</v>
      </c>
      <c r="AJ58" s="37">
        <f t="shared" si="3"/>
        <v>20</v>
      </c>
      <c r="AK58" s="37">
        <f t="shared" si="3"/>
        <v>20.5</v>
      </c>
      <c r="AL58" s="37">
        <f t="shared" si="3"/>
        <v>20.5</v>
      </c>
      <c r="AM58" s="37">
        <f t="shared" si="3"/>
        <v>21</v>
      </c>
      <c r="AN58" s="37">
        <f t="shared" si="3"/>
        <v>21</v>
      </c>
      <c r="AO58" s="37">
        <f t="shared" si="3"/>
        <v>21.5</v>
      </c>
      <c r="AP58" s="37">
        <f t="shared" si="3"/>
        <v>22</v>
      </c>
      <c r="AQ58" s="37">
        <f t="shared" si="3"/>
        <v>22</v>
      </c>
      <c r="AR58" s="37">
        <f t="shared" si="3"/>
        <v>22</v>
      </c>
      <c r="AS58" s="37">
        <f t="shared" si="3"/>
        <v>22.5</v>
      </c>
    </row>
    <row r="59" spans="4:45" x14ac:dyDescent="0.25">
      <c r="D59">
        <v>56</v>
      </c>
      <c r="E59">
        <v>82000</v>
      </c>
      <c r="F59" s="37">
        <v>19.5</v>
      </c>
      <c r="G59" s="37">
        <v>20</v>
      </c>
      <c r="H59" s="37">
        <v>20</v>
      </c>
      <c r="I59" s="37">
        <v>20.5</v>
      </c>
      <c r="J59" s="37">
        <v>21</v>
      </c>
      <c r="K59" s="37">
        <v>21</v>
      </c>
      <c r="L59" s="37">
        <v>21.5</v>
      </c>
      <c r="M59" s="37">
        <v>21.5</v>
      </c>
      <c r="N59" s="37">
        <v>22</v>
      </c>
      <c r="O59" s="37">
        <v>22</v>
      </c>
      <c r="P59" s="37">
        <v>22</v>
      </c>
      <c r="Q59" s="37">
        <v>22.5</v>
      </c>
      <c r="S59" t="str">
        <f t="shared" si="1"/>
        <v/>
      </c>
      <c r="T59">
        <v>82000</v>
      </c>
      <c r="U59" s="100">
        <v>0.19500000000000001</v>
      </c>
      <c r="V59" s="100">
        <v>0.2</v>
      </c>
      <c r="W59" s="100">
        <v>0.2</v>
      </c>
      <c r="X59" s="100">
        <v>0.20499999999999999</v>
      </c>
      <c r="Y59" s="100">
        <v>0.21</v>
      </c>
      <c r="Z59" s="100">
        <v>0.21</v>
      </c>
      <c r="AA59" s="100">
        <v>0.215</v>
      </c>
      <c r="AB59" s="100">
        <v>0.215</v>
      </c>
      <c r="AC59" s="100">
        <v>0.22</v>
      </c>
      <c r="AD59" s="100">
        <v>0.22</v>
      </c>
      <c r="AE59" s="100">
        <v>0.22</v>
      </c>
      <c r="AF59" s="100">
        <v>0.22500000000000001</v>
      </c>
      <c r="AH59" s="37">
        <f t="shared" si="3"/>
        <v>19.5</v>
      </c>
      <c r="AI59" s="37">
        <f t="shared" si="3"/>
        <v>20</v>
      </c>
      <c r="AJ59" s="37">
        <f t="shared" si="3"/>
        <v>20</v>
      </c>
      <c r="AK59" s="37">
        <f t="shared" si="3"/>
        <v>20.5</v>
      </c>
      <c r="AL59" s="37">
        <f t="shared" si="3"/>
        <v>21</v>
      </c>
      <c r="AM59" s="37">
        <f t="shared" si="3"/>
        <v>21</v>
      </c>
      <c r="AN59" s="37">
        <f t="shared" si="3"/>
        <v>21.5</v>
      </c>
      <c r="AO59" s="37">
        <f t="shared" si="3"/>
        <v>21.5</v>
      </c>
      <c r="AP59" s="37">
        <f t="shared" si="3"/>
        <v>22</v>
      </c>
      <c r="AQ59" s="37">
        <f t="shared" si="3"/>
        <v>22</v>
      </c>
      <c r="AR59" s="37">
        <f t="shared" si="3"/>
        <v>22</v>
      </c>
      <c r="AS59" s="37">
        <f t="shared" si="3"/>
        <v>22.5</v>
      </c>
    </row>
    <row r="60" spans="4:45" x14ac:dyDescent="0.25">
      <c r="D60">
        <v>57</v>
      </c>
      <c r="E60">
        <v>83000</v>
      </c>
      <c r="F60" s="37">
        <v>19.5</v>
      </c>
      <c r="G60" s="37">
        <v>20</v>
      </c>
      <c r="H60" s="37">
        <v>20.5</v>
      </c>
      <c r="I60" s="37">
        <v>20.5</v>
      </c>
      <c r="J60" s="37">
        <v>21</v>
      </c>
      <c r="K60" s="37">
        <v>21</v>
      </c>
      <c r="L60" s="37">
        <v>21.5</v>
      </c>
      <c r="M60" s="37">
        <v>21.5</v>
      </c>
      <c r="N60" s="37">
        <v>22</v>
      </c>
      <c r="O60" s="37">
        <v>22</v>
      </c>
      <c r="P60" s="37">
        <v>22.5</v>
      </c>
      <c r="Q60" s="37">
        <v>22.5</v>
      </c>
      <c r="S60" t="str">
        <f t="shared" si="1"/>
        <v/>
      </c>
      <c r="T60">
        <v>83000</v>
      </c>
      <c r="U60" s="100">
        <v>0.19500000000000001</v>
      </c>
      <c r="V60" s="100">
        <v>0.2</v>
      </c>
      <c r="W60" s="100">
        <v>0.20499999999999999</v>
      </c>
      <c r="X60" s="100">
        <v>0.20499999999999999</v>
      </c>
      <c r="Y60" s="100">
        <v>0.21</v>
      </c>
      <c r="Z60" s="100">
        <v>0.21</v>
      </c>
      <c r="AA60" s="100">
        <v>0.215</v>
      </c>
      <c r="AB60" s="100">
        <v>0.215</v>
      </c>
      <c r="AC60" s="100">
        <v>0.22</v>
      </c>
      <c r="AD60" s="100">
        <v>0.22</v>
      </c>
      <c r="AE60" s="100">
        <v>0.22500000000000001</v>
      </c>
      <c r="AF60" s="100">
        <v>0.22500000000000001</v>
      </c>
      <c r="AH60" s="37">
        <f t="shared" si="3"/>
        <v>19.5</v>
      </c>
      <c r="AI60" s="37">
        <f t="shared" si="3"/>
        <v>20</v>
      </c>
      <c r="AJ60" s="37">
        <f t="shared" si="3"/>
        <v>20.5</v>
      </c>
      <c r="AK60" s="37">
        <f t="shared" si="3"/>
        <v>20.5</v>
      </c>
      <c r="AL60" s="37">
        <f t="shared" si="3"/>
        <v>21</v>
      </c>
      <c r="AM60" s="37">
        <f t="shared" si="3"/>
        <v>21</v>
      </c>
      <c r="AN60" s="37">
        <f t="shared" si="3"/>
        <v>21.5</v>
      </c>
      <c r="AO60" s="37">
        <f t="shared" si="3"/>
        <v>21.5</v>
      </c>
      <c r="AP60" s="37">
        <f t="shared" si="3"/>
        <v>22</v>
      </c>
      <c r="AQ60" s="37">
        <f t="shared" si="3"/>
        <v>22</v>
      </c>
      <c r="AR60" s="37">
        <f t="shared" si="3"/>
        <v>22.5</v>
      </c>
      <c r="AS60" s="37">
        <f t="shared" si="3"/>
        <v>22.5</v>
      </c>
    </row>
    <row r="61" spans="4:45" x14ac:dyDescent="0.25">
      <c r="D61">
        <v>58</v>
      </c>
      <c r="E61">
        <v>84000</v>
      </c>
      <c r="F61" s="37">
        <v>19.5</v>
      </c>
      <c r="G61" s="37">
        <v>20</v>
      </c>
      <c r="H61" s="37">
        <v>20.5</v>
      </c>
      <c r="I61" s="37">
        <v>20.5</v>
      </c>
      <c r="J61" s="37">
        <v>21</v>
      </c>
      <c r="K61" s="37">
        <v>21</v>
      </c>
      <c r="L61" s="37">
        <v>21.5</v>
      </c>
      <c r="M61" s="37">
        <v>21.5</v>
      </c>
      <c r="N61" s="37">
        <v>22</v>
      </c>
      <c r="O61" s="37">
        <v>22</v>
      </c>
      <c r="P61" s="37">
        <v>22.5</v>
      </c>
      <c r="Q61" s="37">
        <v>22.5</v>
      </c>
      <c r="S61" t="str">
        <f t="shared" si="1"/>
        <v/>
      </c>
      <c r="T61">
        <v>84000</v>
      </c>
      <c r="U61" s="100">
        <v>0.19500000000000001</v>
      </c>
      <c r="V61" s="100">
        <v>0.2</v>
      </c>
      <c r="W61" s="100">
        <v>0.20499999999999999</v>
      </c>
      <c r="X61" s="100">
        <v>0.20499999999999999</v>
      </c>
      <c r="Y61" s="100">
        <v>0.21</v>
      </c>
      <c r="Z61" s="100">
        <v>0.21</v>
      </c>
      <c r="AA61" s="100">
        <v>0.215</v>
      </c>
      <c r="AB61" s="100">
        <v>0.215</v>
      </c>
      <c r="AC61" s="100">
        <v>0.22</v>
      </c>
      <c r="AD61" s="100">
        <v>0.22</v>
      </c>
      <c r="AE61" s="100">
        <v>0.22500000000000001</v>
      </c>
      <c r="AF61" s="100">
        <v>0.22500000000000001</v>
      </c>
      <c r="AH61" s="37">
        <f t="shared" si="3"/>
        <v>19.5</v>
      </c>
      <c r="AI61" s="37">
        <f t="shared" si="3"/>
        <v>20</v>
      </c>
      <c r="AJ61" s="37">
        <f t="shared" si="3"/>
        <v>20.5</v>
      </c>
      <c r="AK61" s="37">
        <f t="shared" si="3"/>
        <v>20.5</v>
      </c>
      <c r="AL61" s="37">
        <f t="shared" si="3"/>
        <v>21</v>
      </c>
      <c r="AM61" s="37">
        <f t="shared" si="3"/>
        <v>21</v>
      </c>
      <c r="AN61" s="37">
        <f t="shared" si="3"/>
        <v>21.5</v>
      </c>
      <c r="AO61" s="37">
        <f t="shared" si="3"/>
        <v>21.5</v>
      </c>
      <c r="AP61" s="37">
        <f t="shared" si="3"/>
        <v>22</v>
      </c>
      <c r="AQ61" s="37">
        <f t="shared" si="3"/>
        <v>22</v>
      </c>
      <c r="AR61" s="37">
        <f t="shared" si="3"/>
        <v>22.5</v>
      </c>
      <c r="AS61" s="37">
        <f t="shared" si="3"/>
        <v>22.5</v>
      </c>
    </row>
    <row r="62" spans="4:45" x14ac:dyDescent="0.25">
      <c r="D62">
        <v>59</v>
      </c>
      <c r="E62">
        <v>85000</v>
      </c>
      <c r="F62" s="37">
        <v>19.5</v>
      </c>
      <c r="G62" s="37">
        <v>20</v>
      </c>
      <c r="H62" s="37">
        <v>20.5</v>
      </c>
      <c r="I62" s="37">
        <v>20.5</v>
      </c>
      <c r="J62" s="37">
        <v>21</v>
      </c>
      <c r="K62" s="37">
        <v>21.5</v>
      </c>
      <c r="L62" s="37">
        <v>21.5</v>
      </c>
      <c r="M62" s="37">
        <v>22</v>
      </c>
      <c r="N62" s="37">
        <v>22</v>
      </c>
      <c r="O62" s="37">
        <v>22.5</v>
      </c>
      <c r="P62" s="37">
        <v>22.5</v>
      </c>
      <c r="Q62" s="37">
        <v>22.5</v>
      </c>
      <c r="S62" t="str">
        <f t="shared" si="1"/>
        <v/>
      </c>
      <c r="T62">
        <v>85000</v>
      </c>
      <c r="U62" s="100">
        <v>0.19500000000000001</v>
      </c>
      <c r="V62" s="100">
        <v>0.2</v>
      </c>
      <c r="W62" s="100">
        <v>0.20499999999999999</v>
      </c>
      <c r="X62" s="100">
        <v>0.20499999999999999</v>
      </c>
      <c r="Y62" s="100">
        <v>0.21</v>
      </c>
      <c r="Z62" s="100">
        <v>0.215</v>
      </c>
      <c r="AA62" s="100">
        <v>0.215</v>
      </c>
      <c r="AB62" s="100">
        <v>0.22</v>
      </c>
      <c r="AC62" s="100">
        <v>0.22</v>
      </c>
      <c r="AD62" s="100">
        <v>0.22500000000000001</v>
      </c>
      <c r="AE62" s="100">
        <v>0.22500000000000001</v>
      </c>
      <c r="AF62" s="100">
        <v>0.22500000000000001</v>
      </c>
      <c r="AH62" s="37">
        <f t="shared" si="3"/>
        <v>19.5</v>
      </c>
      <c r="AI62" s="37">
        <f t="shared" si="3"/>
        <v>20</v>
      </c>
      <c r="AJ62" s="37">
        <f t="shared" si="3"/>
        <v>20.5</v>
      </c>
      <c r="AK62" s="37">
        <f t="shared" si="3"/>
        <v>20.5</v>
      </c>
      <c r="AL62" s="37">
        <f t="shared" si="3"/>
        <v>21</v>
      </c>
      <c r="AM62" s="37">
        <f t="shared" si="3"/>
        <v>21.5</v>
      </c>
      <c r="AN62" s="37">
        <f t="shared" si="3"/>
        <v>21.5</v>
      </c>
      <c r="AO62" s="37">
        <f t="shared" si="3"/>
        <v>22</v>
      </c>
      <c r="AP62" s="37">
        <f t="shared" si="3"/>
        <v>22</v>
      </c>
      <c r="AQ62" s="37">
        <f t="shared" si="3"/>
        <v>22.5</v>
      </c>
      <c r="AR62" s="37">
        <f t="shared" si="3"/>
        <v>22.5</v>
      </c>
      <c r="AS62" s="37">
        <f t="shared" si="3"/>
        <v>22.5</v>
      </c>
    </row>
    <row r="63" spans="4:45" x14ac:dyDescent="0.25">
      <c r="D63">
        <v>60</v>
      </c>
      <c r="E63">
        <v>86000</v>
      </c>
      <c r="F63" s="37">
        <v>19.5</v>
      </c>
      <c r="G63" s="37">
        <v>20</v>
      </c>
      <c r="H63" s="37">
        <v>20.5</v>
      </c>
      <c r="I63" s="37">
        <v>21</v>
      </c>
      <c r="J63" s="37">
        <v>21</v>
      </c>
      <c r="K63" s="37">
        <v>21.5</v>
      </c>
      <c r="L63" s="37">
        <v>21.5</v>
      </c>
      <c r="M63" s="37">
        <v>22</v>
      </c>
      <c r="N63" s="37">
        <v>22</v>
      </c>
      <c r="O63" s="37">
        <v>22.5</v>
      </c>
      <c r="P63" s="37">
        <v>22.5</v>
      </c>
      <c r="Q63" s="37">
        <v>22.5</v>
      </c>
      <c r="S63" t="str">
        <f t="shared" si="1"/>
        <v/>
      </c>
      <c r="T63">
        <v>86000</v>
      </c>
      <c r="U63" s="100">
        <v>0.19500000000000001</v>
      </c>
      <c r="V63" s="100">
        <v>0.2</v>
      </c>
      <c r="W63" s="100">
        <v>0.20499999999999999</v>
      </c>
      <c r="X63" s="100">
        <v>0.21</v>
      </c>
      <c r="Y63" s="100">
        <v>0.21</v>
      </c>
      <c r="Z63" s="100">
        <v>0.215</v>
      </c>
      <c r="AA63" s="100">
        <v>0.215</v>
      </c>
      <c r="AB63" s="100">
        <v>0.22</v>
      </c>
      <c r="AC63" s="100">
        <v>0.22</v>
      </c>
      <c r="AD63" s="100">
        <v>0.22500000000000001</v>
      </c>
      <c r="AE63" s="100">
        <v>0.22500000000000001</v>
      </c>
      <c r="AF63" s="100">
        <v>0.22500000000000001</v>
      </c>
      <c r="AH63" s="37">
        <f t="shared" si="3"/>
        <v>19.5</v>
      </c>
      <c r="AI63" s="37">
        <f t="shared" si="3"/>
        <v>20</v>
      </c>
      <c r="AJ63" s="37">
        <f t="shared" si="3"/>
        <v>20.5</v>
      </c>
      <c r="AK63" s="37">
        <f t="shared" si="3"/>
        <v>21</v>
      </c>
      <c r="AL63" s="37">
        <f t="shared" si="3"/>
        <v>21</v>
      </c>
      <c r="AM63" s="37">
        <f t="shared" si="3"/>
        <v>21.5</v>
      </c>
      <c r="AN63" s="37">
        <f t="shared" si="3"/>
        <v>21.5</v>
      </c>
      <c r="AO63" s="37">
        <f t="shared" si="3"/>
        <v>22</v>
      </c>
      <c r="AP63" s="37">
        <f t="shared" si="3"/>
        <v>22</v>
      </c>
      <c r="AQ63" s="37">
        <f t="shared" si="3"/>
        <v>22.5</v>
      </c>
      <c r="AR63" s="37">
        <f t="shared" si="3"/>
        <v>22.5</v>
      </c>
      <c r="AS63" s="37">
        <f t="shared" si="3"/>
        <v>22.5</v>
      </c>
    </row>
    <row r="64" spans="4:45" x14ac:dyDescent="0.25">
      <c r="D64">
        <v>61</v>
      </c>
      <c r="E64">
        <v>87000</v>
      </c>
      <c r="F64" s="37">
        <v>20</v>
      </c>
      <c r="G64" s="37">
        <v>20</v>
      </c>
      <c r="H64" s="37">
        <v>20.5</v>
      </c>
      <c r="I64" s="37">
        <v>21</v>
      </c>
      <c r="J64" s="37">
        <v>21</v>
      </c>
      <c r="K64" s="37">
        <v>21.5</v>
      </c>
      <c r="L64" s="37">
        <v>21.5</v>
      </c>
      <c r="M64" s="37">
        <v>22</v>
      </c>
      <c r="N64" s="37">
        <v>22</v>
      </c>
      <c r="O64" s="37">
        <v>22.5</v>
      </c>
      <c r="P64" s="37">
        <v>22.5</v>
      </c>
      <c r="Q64" s="37">
        <v>23</v>
      </c>
      <c r="S64" t="str">
        <f t="shared" si="1"/>
        <v/>
      </c>
      <c r="T64">
        <v>87000</v>
      </c>
      <c r="U64" s="100">
        <v>0.2</v>
      </c>
      <c r="V64" s="100">
        <v>0.2</v>
      </c>
      <c r="W64" s="100">
        <v>0.20499999999999999</v>
      </c>
      <c r="X64" s="100">
        <v>0.21</v>
      </c>
      <c r="Y64" s="100">
        <v>0.21</v>
      </c>
      <c r="Z64" s="100">
        <v>0.215</v>
      </c>
      <c r="AA64" s="100">
        <v>0.215</v>
      </c>
      <c r="AB64" s="100">
        <v>0.22</v>
      </c>
      <c r="AC64" s="100">
        <v>0.22</v>
      </c>
      <c r="AD64" s="100">
        <v>0.22500000000000001</v>
      </c>
      <c r="AE64" s="100">
        <v>0.22500000000000001</v>
      </c>
      <c r="AF64" s="100">
        <v>0.23</v>
      </c>
      <c r="AH64" s="37">
        <f t="shared" si="3"/>
        <v>20</v>
      </c>
      <c r="AI64" s="37">
        <f t="shared" si="3"/>
        <v>20</v>
      </c>
      <c r="AJ64" s="37">
        <f t="shared" si="3"/>
        <v>20.5</v>
      </c>
      <c r="AK64" s="37">
        <f t="shared" si="3"/>
        <v>21</v>
      </c>
      <c r="AL64" s="37">
        <f t="shared" si="3"/>
        <v>21</v>
      </c>
      <c r="AM64" s="37">
        <f t="shared" si="3"/>
        <v>21.5</v>
      </c>
      <c r="AN64" s="37">
        <f t="shared" si="3"/>
        <v>21.5</v>
      </c>
      <c r="AO64" s="37">
        <f t="shared" si="3"/>
        <v>22</v>
      </c>
      <c r="AP64" s="37">
        <f t="shared" si="3"/>
        <v>22</v>
      </c>
      <c r="AQ64" s="37">
        <f t="shared" si="3"/>
        <v>22.5</v>
      </c>
      <c r="AR64" s="37">
        <f t="shared" si="3"/>
        <v>22.5</v>
      </c>
      <c r="AS64" s="37">
        <f t="shared" si="3"/>
        <v>23</v>
      </c>
    </row>
    <row r="65" spans="4:45" x14ac:dyDescent="0.25">
      <c r="D65">
        <v>62</v>
      </c>
      <c r="E65">
        <v>88000</v>
      </c>
      <c r="F65" s="37">
        <v>20</v>
      </c>
      <c r="G65" s="37">
        <v>20</v>
      </c>
      <c r="H65" s="37">
        <v>20.5</v>
      </c>
      <c r="I65" s="37">
        <v>21</v>
      </c>
      <c r="J65" s="37">
        <v>21</v>
      </c>
      <c r="K65" s="37">
        <v>21.5</v>
      </c>
      <c r="L65" s="37">
        <v>21.5</v>
      </c>
      <c r="M65" s="37">
        <v>22</v>
      </c>
      <c r="N65" s="37">
        <v>22</v>
      </c>
      <c r="O65" s="37">
        <v>22.5</v>
      </c>
      <c r="P65" s="37">
        <v>22.5</v>
      </c>
      <c r="Q65" s="37">
        <v>23</v>
      </c>
      <c r="S65" t="str">
        <f t="shared" si="1"/>
        <v/>
      </c>
      <c r="T65">
        <v>88000</v>
      </c>
      <c r="U65" s="100">
        <v>0.2</v>
      </c>
      <c r="V65" s="100">
        <v>0.2</v>
      </c>
      <c r="W65" s="100">
        <v>0.20499999999999999</v>
      </c>
      <c r="X65" s="100">
        <v>0.21</v>
      </c>
      <c r="Y65" s="100">
        <v>0.21</v>
      </c>
      <c r="Z65" s="100">
        <v>0.215</v>
      </c>
      <c r="AA65" s="100">
        <v>0.215</v>
      </c>
      <c r="AB65" s="100">
        <v>0.22</v>
      </c>
      <c r="AC65" s="100">
        <v>0.22</v>
      </c>
      <c r="AD65" s="100">
        <v>0.22500000000000001</v>
      </c>
      <c r="AE65" s="100">
        <v>0.22500000000000001</v>
      </c>
      <c r="AF65" s="100">
        <v>0.23</v>
      </c>
      <c r="AH65" s="37">
        <f t="shared" si="3"/>
        <v>20</v>
      </c>
      <c r="AI65" s="37">
        <f t="shared" si="3"/>
        <v>20</v>
      </c>
      <c r="AJ65" s="37">
        <f t="shared" si="3"/>
        <v>20.5</v>
      </c>
      <c r="AK65" s="37">
        <f t="shared" si="3"/>
        <v>21</v>
      </c>
      <c r="AL65" s="37">
        <f t="shared" si="3"/>
        <v>21</v>
      </c>
      <c r="AM65" s="37">
        <f t="shared" si="3"/>
        <v>21.5</v>
      </c>
      <c r="AN65" s="37">
        <f t="shared" si="3"/>
        <v>21.5</v>
      </c>
      <c r="AO65" s="37">
        <f t="shared" si="3"/>
        <v>22</v>
      </c>
      <c r="AP65" s="37">
        <f t="shared" si="3"/>
        <v>22</v>
      </c>
      <c r="AQ65" s="37">
        <f t="shared" si="3"/>
        <v>22.5</v>
      </c>
      <c r="AR65" s="37">
        <f t="shared" si="3"/>
        <v>22.5</v>
      </c>
      <c r="AS65" s="37">
        <f t="shared" si="3"/>
        <v>23</v>
      </c>
    </row>
    <row r="66" spans="4:45" x14ac:dyDescent="0.25">
      <c r="D66">
        <v>63</v>
      </c>
      <c r="E66">
        <v>89000</v>
      </c>
      <c r="F66" s="37">
        <v>20</v>
      </c>
      <c r="G66" s="37">
        <v>20.5</v>
      </c>
      <c r="H66" s="37">
        <v>20.5</v>
      </c>
      <c r="I66" s="37">
        <v>21</v>
      </c>
      <c r="J66" s="37">
        <v>21</v>
      </c>
      <c r="K66" s="37">
        <v>21.5</v>
      </c>
      <c r="L66" s="37">
        <v>22</v>
      </c>
      <c r="M66" s="37">
        <v>22</v>
      </c>
      <c r="N66" s="37">
        <v>22</v>
      </c>
      <c r="O66" s="37">
        <v>22.5</v>
      </c>
      <c r="P66" s="37">
        <v>22.5</v>
      </c>
      <c r="Q66" s="37">
        <v>23</v>
      </c>
      <c r="S66" t="str">
        <f t="shared" si="1"/>
        <v/>
      </c>
      <c r="T66">
        <v>89000</v>
      </c>
      <c r="U66" s="100">
        <v>0.2</v>
      </c>
      <c r="V66" s="100">
        <v>0.20499999999999999</v>
      </c>
      <c r="W66" s="100">
        <v>0.20499999999999999</v>
      </c>
      <c r="X66" s="100">
        <v>0.21</v>
      </c>
      <c r="Y66" s="100">
        <v>0.21</v>
      </c>
      <c r="Z66" s="100">
        <v>0.215</v>
      </c>
      <c r="AA66" s="100">
        <v>0.22</v>
      </c>
      <c r="AB66" s="100">
        <v>0.22</v>
      </c>
      <c r="AC66" s="100">
        <v>0.22</v>
      </c>
      <c r="AD66" s="100">
        <v>0.22500000000000001</v>
      </c>
      <c r="AE66" s="100">
        <v>0.22500000000000001</v>
      </c>
      <c r="AF66" s="100">
        <v>0.23</v>
      </c>
      <c r="AH66" s="37">
        <f t="shared" si="3"/>
        <v>20</v>
      </c>
      <c r="AI66" s="37">
        <f t="shared" si="3"/>
        <v>20.5</v>
      </c>
      <c r="AJ66" s="37">
        <f t="shared" si="3"/>
        <v>20.5</v>
      </c>
      <c r="AK66" s="37">
        <f t="shared" si="3"/>
        <v>21</v>
      </c>
      <c r="AL66" s="37">
        <f t="shared" si="3"/>
        <v>21</v>
      </c>
      <c r="AM66" s="37">
        <f t="shared" si="3"/>
        <v>21.5</v>
      </c>
      <c r="AN66" s="37">
        <f t="shared" si="3"/>
        <v>22</v>
      </c>
      <c r="AO66" s="37">
        <f t="shared" si="3"/>
        <v>22</v>
      </c>
      <c r="AP66" s="37">
        <f t="shared" si="3"/>
        <v>22</v>
      </c>
      <c r="AQ66" s="37">
        <f t="shared" si="3"/>
        <v>22.5</v>
      </c>
      <c r="AR66" s="37">
        <f t="shared" si="3"/>
        <v>22.5</v>
      </c>
      <c r="AS66" s="37">
        <f t="shared" si="3"/>
        <v>23</v>
      </c>
    </row>
    <row r="67" spans="4:45" x14ac:dyDescent="0.25">
      <c r="D67">
        <v>64</v>
      </c>
      <c r="E67">
        <v>90000</v>
      </c>
      <c r="F67" s="37">
        <v>20</v>
      </c>
      <c r="G67" s="37">
        <v>20.5</v>
      </c>
      <c r="H67" s="37">
        <v>20.5</v>
      </c>
      <c r="I67" s="37">
        <v>21</v>
      </c>
      <c r="J67" s="37">
        <v>21.5</v>
      </c>
      <c r="K67" s="37">
        <v>21.5</v>
      </c>
      <c r="L67" s="37">
        <v>22</v>
      </c>
      <c r="M67" s="37">
        <v>22</v>
      </c>
      <c r="N67" s="37">
        <v>22.5</v>
      </c>
      <c r="O67" s="37">
        <v>22.5</v>
      </c>
      <c r="P67" s="37">
        <v>23</v>
      </c>
      <c r="Q67" s="37">
        <v>23</v>
      </c>
      <c r="S67" t="str">
        <f t="shared" si="1"/>
        <v/>
      </c>
      <c r="T67">
        <v>90000</v>
      </c>
      <c r="U67" s="100">
        <v>0.2</v>
      </c>
      <c r="V67" s="100">
        <v>0.20499999999999999</v>
      </c>
      <c r="W67" s="100">
        <v>0.20499999999999999</v>
      </c>
      <c r="X67" s="100">
        <v>0.21</v>
      </c>
      <c r="Y67" s="100">
        <v>0.215</v>
      </c>
      <c r="Z67" s="100">
        <v>0.215</v>
      </c>
      <c r="AA67" s="100">
        <v>0.22</v>
      </c>
      <c r="AB67" s="100">
        <v>0.22</v>
      </c>
      <c r="AC67" s="100">
        <v>0.22500000000000001</v>
      </c>
      <c r="AD67" s="100">
        <v>0.22500000000000001</v>
      </c>
      <c r="AE67" s="100">
        <v>0.23</v>
      </c>
      <c r="AF67" s="100">
        <v>0.23</v>
      </c>
      <c r="AH67" s="37">
        <f t="shared" si="3"/>
        <v>20</v>
      </c>
      <c r="AI67" s="37">
        <f t="shared" si="3"/>
        <v>20.5</v>
      </c>
      <c r="AJ67" s="37">
        <f t="shared" si="3"/>
        <v>20.5</v>
      </c>
      <c r="AK67" s="37">
        <f t="shared" si="3"/>
        <v>21</v>
      </c>
      <c r="AL67" s="37">
        <f t="shared" si="3"/>
        <v>21.5</v>
      </c>
      <c r="AM67" s="37">
        <f t="shared" si="3"/>
        <v>21.5</v>
      </c>
      <c r="AN67" s="37">
        <f t="shared" si="3"/>
        <v>22</v>
      </c>
      <c r="AO67" s="37">
        <f t="shared" si="3"/>
        <v>22</v>
      </c>
      <c r="AP67" s="37">
        <f t="shared" si="3"/>
        <v>22.5</v>
      </c>
      <c r="AQ67" s="37">
        <f t="shared" ref="AH67:AS88" si="4">AD67*$T$3</f>
        <v>22.5</v>
      </c>
      <c r="AR67" s="37">
        <f t="shared" si="4"/>
        <v>23</v>
      </c>
      <c r="AS67" s="37">
        <f t="shared" si="4"/>
        <v>23</v>
      </c>
    </row>
    <row r="68" spans="4:45" x14ac:dyDescent="0.25">
      <c r="D68">
        <v>65</v>
      </c>
      <c r="E68">
        <v>91000</v>
      </c>
      <c r="F68" s="37">
        <v>20</v>
      </c>
      <c r="G68" s="37">
        <v>20.5</v>
      </c>
      <c r="H68" s="37">
        <v>20.5</v>
      </c>
      <c r="I68" s="37">
        <v>21</v>
      </c>
      <c r="J68" s="37">
        <v>21.5</v>
      </c>
      <c r="K68" s="37">
        <v>21.5</v>
      </c>
      <c r="L68" s="37">
        <v>22</v>
      </c>
      <c r="M68" s="37">
        <v>22</v>
      </c>
      <c r="N68" s="37">
        <v>22.5</v>
      </c>
      <c r="O68" s="37">
        <v>22.5</v>
      </c>
      <c r="P68" s="37">
        <v>23</v>
      </c>
      <c r="Q68" s="37">
        <v>23</v>
      </c>
      <c r="S68" t="str">
        <f t="shared" si="1"/>
        <v/>
      </c>
      <c r="T68">
        <v>91000</v>
      </c>
      <c r="U68" s="100">
        <v>0.2</v>
      </c>
      <c r="V68" s="100">
        <v>0.20499999999999999</v>
      </c>
      <c r="W68" s="100">
        <v>0.20499999999999999</v>
      </c>
      <c r="X68" s="100">
        <v>0.21</v>
      </c>
      <c r="Y68" s="100">
        <v>0.215</v>
      </c>
      <c r="Z68" s="100">
        <v>0.215</v>
      </c>
      <c r="AA68" s="100">
        <v>0.22</v>
      </c>
      <c r="AB68" s="100">
        <v>0.22</v>
      </c>
      <c r="AC68" s="100">
        <v>0.22500000000000001</v>
      </c>
      <c r="AD68" s="100">
        <v>0.22500000000000001</v>
      </c>
      <c r="AE68" s="100">
        <v>0.23</v>
      </c>
      <c r="AF68" s="100">
        <v>0.23</v>
      </c>
      <c r="AH68" s="37">
        <f t="shared" si="4"/>
        <v>20</v>
      </c>
      <c r="AI68" s="37">
        <f t="shared" si="4"/>
        <v>20.5</v>
      </c>
      <c r="AJ68" s="37">
        <f t="shared" si="4"/>
        <v>20.5</v>
      </c>
      <c r="AK68" s="37">
        <f t="shared" si="4"/>
        <v>21</v>
      </c>
      <c r="AL68" s="37">
        <f t="shared" si="4"/>
        <v>21.5</v>
      </c>
      <c r="AM68" s="37">
        <f t="shared" si="4"/>
        <v>21.5</v>
      </c>
      <c r="AN68" s="37">
        <f t="shared" si="4"/>
        <v>22</v>
      </c>
      <c r="AO68" s="37">
        <f t="shared" si="4"/>
        <v>22</v>
      </c>
      <c r="AP68" s="37">
        <f t="shared" si="4"/>
        <v>22.5</v>
      </c>
      <c r="AQ68" s="37">
        <f t="shared" si="4"/>
        <v>22.5</v>
      </c>
      <c r="AR68" s="37">
        <f t="shared" si="4"/>
        <v>23</v>
      </c>
      <c r="AS68" s="37">
        <f t="shared" si="4"/>
        <v>23</v>
      </c>
    </row>
    <row r="69" spans="4:45" x14ac:dyDescent="0.25">
      <c r="D69">
        <v>66</v>
      </c>
      <c r="E69">
        <v>92000</v>
      </c>
      <c r="F69" s="37">
        <v>20</v>
      </c>
      <c r="G69" s="37">
        <v>20.5</v>
      </c>
      <c r="H69" s="37">
        <v>21</v>
      </c>
      <c r="I69" s="37">
        <v>21</v>
      </c>
      <c r="J69" s="37">
        <v>21.5</v>
      </c>
      <c r="K69" s="37">
        <v>21.5</v>
      </c>
      <c r="L69" s="37">
        <v>22</v>
      </c>
      <c r="M69" s="37">
        <v>22</v>
      </c>
      <c r="N69" s="37">
        <v>22.5</v>
      </c>
      <c r="O69" s="37">
        <v>22.5</v>
      </c>
      <c r="P69" s="37">
        <v>23</v>
      </c>
      <c r="Q69" s="37">
        <v>23</v>
      </c>
      <c r="S69" t="str">
        <f t="shared" si="1"/>
        <v/>
      </c>
      <c r="T69">
        <v>92000</v>
      </c>
      <c r="U69" s="100">
        <v>0.2</v>
      </c>
      <c r="V69" s="100">
        <v>0.20499999999999999</v>
      </c>
      <c r="W69" s="100">
        <v>0.21</v>
      </c>
      <c r="X69" s="100">
        <v>0.21</v>
      </c>
      <c r="Y69" s="100">
        <v>0.215</v>
      </c>
      <c r="Z69" s="100">
        <v>0.215</v>
      </c>
      <c r="AA69" s="100">
        <v>0.22</v>
      </c>
      <c r="AB69" s="100">
        <v>0.22</v>
      </c>
      <c r="AC69" s="100">
        <v>0.22500000000000001</v>
      </c>
      <c r="AD69" s="100">
        <v>0.22500000000000001</v>
      </c>
      <c r="AE69" s="100">
        <v>0.23</v>
      </c>
      <c r="AF69" s="100">
        <v>0.23</v>
      </c>
      <c r="AH69" s="37">
        <f t="shared" si="4"/>
        <v>20</v>
      </c>
      <c r="AI69" s="37">
        <f t="shared" si="4"/>
        <v>20.5</v>
      </c>
      <c r="AJ69" s="37">
        <f t="shared" si="4"/>
        <v>21</v>
      </c>
      <c r="AK69" s="37">
        <f t="shared" si="4"/>
        <v>21</v>
      </c>
      <c r="AL69" s="37">
        <f t="shared" si="4"/>
        <v>21.5</v>
      </c>
      <c r="AM69" s="37">
        <f t="shared" si="4"/>
        <v>21.5</v>
      </c>
      <c r="AN69" s="37">
        <f t="shared" si="4"/>
        <v>22</v>
      </c>
      <c r="AO69" s="37">
        <f t="shared" si="4"/>
        <v>22</v>
      </c>
      <c r="AP69" s="37">
        <f t="shared" si="4"/>
        <v>22.5</v>
      </c>
      <c r="AQ69" s="37">
        <f t="shared" si="4"/>
        <v>22.5</v>
      </c>
      <c r="AR69" s="37">
        <f t="shared" si="4"/>
        <v>23</v>
      </c>
      <c r="AS69" s="37">
        <f t="shared" si="4"/>
        <v>23</v>
      </c>
    </row>
    <row r="70" spans="4:45" x14ac:dyDescent="0.25">
      <c r="D70">
        <v>67</v>
      </c>
      <c r="E70">
        <v>93000</v>
      </c>
      <c r="F70" s="37">
        <v>20</v>
      </c>
      <c r="G70" s="37">
        <v>20.5</v>
      </c>
      <c r="H70" s="37">
        <v>21</v>
      </c>
      <c r="I70" s="37">
        <v>21</v>
      </c>
      <c r="J70" s="37">
        <v>21.5</v>
      </c>
      <c r="K70" s="37">
        <v>22</v>
      </c>
      <c r="L70" s="37">
        <v>22</v>
      </c>
      <c r="M70" s="37">
        <v>22.5</v>
      </c>
      <c r="N70" s="37">
        <v>22.5</v>
      </c>
      <c r="O70" s="37">
        <v>22.5</v>
      </c>
      <c r="P70" s="37">
        <v>23</v>
      </c>
      <c r="Q70" s="37">
        <v>23</v>
      </c>
      <c r="S70" t="str">
        <f t="shared" ref="S70:S89" si="5">IF(E70&lt;&gt;T70,"x","")</f>
        <v/>
      </c>
      <c r="T70">
        <v>93000</v>
      </c>
      <c r="U70" s="100">
        <v>0.2</v>
      </c>
      <c r="V70" s="100">
        <v>0.20499999999999999</v>
      </c>
      <c r="W70" s="100">
        <v>0.21</v>
      </c>
      <c r="X70" s="100">
        <v>0.21</v>
      </c>
      <c r="Y70" s="100">
        <v>0.215</v>
      </c>
      <c r="Z70" s="100">
        <v>0.22</v>
      </c>
      <c r="AA70" s="100">
        <v>0.22</v>
      </c>
      <c r="AB70" s="100">
        <v>0.22500000000000001</v>
      </c>
      <c r="AC70" s="100">
        <v>0.22500000000000001</v>
      </c>
      <c r="AD70" s="100">
        <v>0.22500000000000001</v>
      </c>
      <c r="AE70" s="100">
        <v>0.23</v>
      </c>
      <c r="AF70" s="100">
        <v>0.23</v>
      </c>
      <c r="AH70" s="37">
        <f t="shared" si="4"/>
        <v>20</v>
      </c>
      <c r="AI70" s="37">
        <f t="shared" si="4"/>
        <v>20.5</v>
      </c>
      <c r="AJ70" s="37">
        <f t="shared" si="4"/>
        <v>21</v>
      </c>
      <c r="AK70" s="37">
        <f t="shared" si="4"/>
        <v>21</v>
      </c>
      <c r="AL70" s="37">
        <f t="shared" si="4"/>
        <v>21.5</v>
      </c>
      <c r="AM70" s="37">
        <f t="shared" si="4"/>
        <v>22</v>
      </c>
      <c r="AN70" s="37">
        <f t="shared" si="4"/>
        <v>22</v>
      </c>
      <c r="AO70" s="37">
        <f t="shared" si="4"/>
        <v>22.5</v>
      </c>
      <c r="AP70" s="37">
        <f t="shared" si="4"/>
        <v>22.5</v>
      </c>
      <c r="AQ70" s="37">
        <f t="shared" si="4"/>
        <v>22.5</v>
      </c>
      <c r="AR70" s="37">
        <f t="shared" si="4"/>
        <v>23</v>
      </c>
      <c r="AS70" s="37">
        <f t="shared" si="4"/>
        <v>23</v>
      </c>
    </row>
    <row r="71" spans="4:45" x14ac:dyDescent="0.25">
      <c r="D71">
        <v>68</v>
      </c>
      <c r="E71">
        <v>94000</v>
      </c>
      <c r="F71" s="37">
        <v>20</v>
      </c>
      <c r="G71" s="37">
        <v>20.5</v>
      </c>
      <c r="H71" s="37">
        <v>21</v>
      </c>
      <c r="I71" s="37">
        <v>21</v>
      </c>
      <c r="J71" s="37">
        <v>21.5</v>
      </c>
      <c r="K71" s="37">
        <v>22</v>
      </c>
      <c r="L71" s="37">
        <v>22</v>
      </c>
      <c r="M71" s="37">
        <v>22.5</v>
      </c>
      <c r="N71" s="37">
        <v>22.5</v>
      </c>
      <c r="O71" s="37">
        <v>23</v>
      </c>
      <c r="P71" s="37">
        <v>23</v>
      </c>
      <c r="Q71" s="37">
        <v>23</v>
      </c>
      <c r="S71" t="str">
        <f t="shared" si="5"/>
        <v/>
      </c>
      <c r="T71">
        <v>94000</v>
      </c>
      <c r="U71" s="100">
        <v>0.2</v>
      </c>
      <c r="V71" s="100">
        <v>0.20499999999999999</v>
      </c>
      <c r="W71" s="100">
        <v>0.21</v>
      </c>
      <c r="X71" s="100">
        <v>0.21</v>
      </c>
      <c r="Y71" s="100">
        <v>0.215</v>
      </c>
      <c r="Z71" s="100">
        <v>0.22</v>
      </c>
      <c r="AA71" s="100">
        <v>0.22</v>
      </c>
      <c r="AB71" s="100">
        <v>0.22500000000000001</v>
      </c>
      <c r="AC71" s="100">
        <v>0.22500000000000001</v>
      </c>
      <c r="AD71" s="100">
        <v>0.23</v>
      </c>
      <c r="AE71" s="100">
        <v>0.23</v>
      </c>
      <c r="AF71" s="100">
        <v>0.23</v>
      </c>
      <c r="AH71" s="37">
        <f t="shared" si="4"/>
        <v>20</v>
      </c>
      <c r="AI71" s="37">
        <f t="shared" si="4"/>
        <v>20.5</v>
      </c>
      <c r="AJ71" s="37">
        <f t="shared" si="4"/>
        <v>21</v>
      </c>
      <c r="AK71" s="37">
        <f t="shared" si="4"/>
        <v>21</v>
      </c>
      <c r="AL71" s="37">
        <f t="shared" si="4"/>
        <v>21.5</v>
      </c>
      <c r="AM71" s="37">
        <f t="shared" si="4"/>
        <v>22</v>
      </c>
      <c r="AN71" s="37">
        <f t="shared" si="4"/>
        <v>22</v>
      </c>
      <c r="AO71" s="37">
        <f t="shared" si="4"/>
        <v>22.5</v>
      </c>
      <c r="AP71" s="37">
        <f t="shared" si="4"/>
        <v>22.5</v>
      </c>
      <c r="AQ71" s="37">
        <f t="shared" si="4"/>
        <v>23</v>
      </c>
      <c r="AR71" s="37">
        <f t="shared" si="4"/>
        <v>23</v>
      </c>
      <c r="AS71" s="37">
        <f t="shared" si="4"/>
        <v>23</v>
      </c>
    </row>
    <row r="72" spans="4:45" x14ac:dyDescent="0.25">
      <c r="D72">
        <v>69</v>
      </c>
      <c r="E72">
        <v>95000</v>
      </c>
      <c r="F72" s="37">
        <v>20</v>
      </c>
      <c r="G72" s="37">
        <v>20.5</v>
      </c>
      <c r="H72" s="37">
        <v>21</v>
      </c>
      <c r="I72" s="37">
        <v>21</v>
      </c>
      <c r="J72" s="37">
        <v>21.5</v>
      </c>
      <c r="K72" s="37">
        <v>22</v>
      </c>
      <c r="L72" s="37">
        <v>22</v>
      </c>
      <c r="M72" s="37">
        <v>22.5</v>
      </c>
      <c r="N72" s="37">
        <v>22.5</v>
      </c>
      <c r="O72" s="37">
        <v>23</v>
      </c>
      <c r="P72" s="37">
        <v>23</v>
      </c>
      <c r="Q72" s="37">
        <v>23.5</v>
      </c>
      <c r="S72" t="str">
        <f t="shared" si="5"/>
        <v/>
      </c>
      <c r="T72">
        <v>95000</v>
      </c>
      <c r="U72" s="100">
        <v>0.2</v>
      </c>
      <c r="V72" s="100">
        <v>0.20499999999999999</v>
      </c>
      <c r="W72" s="100">
        <v>0.21</v>
      </c>
      <c r="X72" s="100">
        <v>0.21</v>
      </c>
      <c r="Y72" s="100">
        <v>0.215</v>
      </c>
      <c r="Z72" s="100">
        <v>0.22</v>
      </c>
      <c r="AA72" s="100">
        <v>0.22</v>
      </c>
      <c r="AB72" s="100">
        <v>0.22500000000000001</v>
      </c>
      <c r="AC72" s="100">
        <v>0.22500000000000001</v>
      </c>
      <c r="AD72" s="100">
        <v>0.23</v>
      </c>
      <c r="AE72" s="100">
        <v>0.23</v>
      </c>
      <c r="AF72" s="100">
        <v>0.23499999999999999</v>
      </c>
      <c r="AH72" s="37">
        <f t="shared" si="4"/>
        <v>20</v>
      </c>
      <c r="AI72" s="37">
        <f t="shared" si="4"/>
        <v>20.5</v>
      </c>
      <c r="AJ72" s="37">
        <f t="shared" si="4"/>
        <v>21</v>
      </c>
      <c r="AK72" s="37">
        <f t="shared" si="4"/>
        <v>21</v>
      </c>
      <c r="AL72" s="37">
        <f t="shared" si="4"/>
        <v>21.5</v>
      </c>
      <c r="AM72" s="37">
        <f t="shared" si="4"/>
        <v>22</v>
      </c>
      <c r="AN72" s="37">
        <f t="shared" si="4"/>
        <v>22</v>
      </c>
      <c r="AO72" s="37">
        <f t="shared" si="4"/>
        <v>22.5</v>
      </c>
      <c r="AP72" s="37">
        <f t="shared" si="4"/>
        <v>22.5</v>
      </c>
      <c r="AQ72" s="37">
        <f t="shared" si="4"/>
        <v>23</v>
      </c>
      <c r="AR72" s="37">
        <f t="shared" si="4"/>
        <v>23</v>
      </c>
      <c r="AS72" s="37">
        <f t="shared" si="4"/>
        <v>23.5</v>
      </c>
    </row>
    <row r="73" spans="4:45" x14ac:dyDescent="0.25">
      <c r="D73">
        <v>70</v>
      </c>
      <c r="E73">
        <v>96000</v>
      </c>
      <c r="F73" s="37">
        <v>20</v>
      </c>
      <c r="G73" s="37">
        <v>20.5</v>
      </c>
      <c r="H73" s="37">
        <v>21</v>
      </c>
      <c r="I73" s="37">
        <v>21.5</v>
      </c>
      <c r="J73" s="37">
        <v>21.5</v>
      </c>
      <c r="K73" s="37">
        <v>22</v>
      </c>
      <c r="L73" s="37">
        <v>22</v>
      </c>
      <c r="M73" s="37">
        <v>22.5</v>
      </c>
      <c r="N73" s="37">
        <v>22.5</v>
      </c>
      <c r="O73" s="37">
        <v>23</v>
      </c>
      <c r="P73" s="37">
        <v>23</v>
      </c>
      <c r="Q73" s="37">
        <v>23.5</v>
      </c>
      <c r="S73" t="str">
        <f t="shared" si="5"/>
        <v/>
      </c>
      <c r="T73">
        <v>96000</v>
      </c>
      <c r="U73" s="100">
        <v>0.2</v>
      </c>
      <c r="V73" s="100">
        <v>0.20499999999999999</v>
      </c>
      <c r="W73" s="100">
        <v>0.21</v>
      </c>
      <c r="X73" s="100">
        <v>0.215</v>
      </c>
      <c r="Y73" s="100">
        <v>0.215</v>
      </c>
      <c r="Z73" s="100">
        <v>0.22</v>
      </c>
      <c r="AA73" s="100">
        <v>0.22</v>
      </c>
      <c r="AB73" s="100">
        <v>0.22500000000000001</v>
      </c>
      <c r="AC73" s="100">
        <v>0.22500000000000001</v>
      </c>
      <c r="AD73" s="100">
        <v>0.23</v>
      </c>
      <c r="AE73" s="100">
        <v>0.23</v>
      </c>
      <c r="AF73" s="100">
        <v>0.23499999999999999</v>
      </c>
      <c r="AH73" s="37">
        <f t="shared" si="4"/>
        <v>20</v>
      </c>
      <c r="AI73" s="37">
        <f t="shared" si="4"/>
        <v>20.5</v>
      </c>
      <c r="AJ73" s="37">
        <f t="shared" si="4"/>
        <v>21</v>
      </c>
      <c r="AK73" s="37">
        <f t="shared" si="4"/>
        <v>21.5</v>
      </c>
      <c r="AL73" s="37">
        <f t="shared" si="4"/>
        <v>21.5</v>
      </c>
      <c r="AM73" s="37">
        <f t="shared" si="4"/>
        <v>22</v>
      </c>
      <c r="AN73" s="37">
        <f t="shared" si="4"/>
        <v>22</v>
      </c>
      <c r="AO73" s="37">
        <f t="shared" si="4"/>
        <v>22.5</v>
      </c>
      <c r="AP73" s="37">
        <f t="shared" si="4"/>
        <v>22.5</v>
      </c>
      <c r="AQ73" s="37">
        <f t="shared" si="4"/>
        <v>23</v>
      </c>
      <c r="AR73" s="37">
        <f t="shared" si="4"/>
        <v>23</v>
      </c>
      <c r="AS73" s="37">
        <f t="shared" si="4"/>
        <v>23.5</v>
      </c>
    </row>
    <row r="74" spans="4:45" x14ac:dyDescent="0.25">
      <c r="D74">
        <v>71</v>
      </c>
      <c r="E74">
        <v>97000</v>
      </c>
      <c r="F74" s="37">
        <v>20.5</v>
      </c>
      <c r="G74" s="37">
        <v>20.5</v>
      </c>
      <c r="H74" s="37">
        <v>21</v>
      </c>
      <c r="I74" s="37">
        <v>21.5</v>
      </c>
      <c r="J74" s="37">
        <v>21.5</v>
      </c>
      <c r="K74" s="37">
        <v>22</v>
      </c>
      <c r="L74" s="37">
        <v>22</v>
      </c>
      <c r="M74" s="37">
        <v>22.5</v>
      </c>
      <c r="N74" s="37">
        <v>22.5</v>
      </c>
      <c r="O74" s="37">
        <v>23</v>
      </c>
      <c r="P74" s="37">
        <v>23</v>
      </c>
      <c r="Q74" s="37">
        <v>23.5</v>
      </c>
      <c r="S74" t="str">
        <f t="shared" si="5"/>
        <v/>
      </c>
      <c r="T74">
        <v>97000</v>
      </c>
      <c r="U74" s="100">
        <v>0.20499999999999999</v>
      </c>
      <c r="V74" s="100">
        <v>0.20499999999999999</v>
      </c>
      <c r="W74" s="100">
        <v>0.21</v>
      </c>
      <c r="X74" s="100">
        <v>0.215</v>
      </c>
      <c r="Y74" s="100">
        <v>0.215</v>
      </c>
      <c r="Z74" s="100">
        <v>0.22</v>
      </c>
      <c r="AA74" s="100">
        <v>0.22</v>
      </c>
      <c r="AB74" s="100">
        <v>0.22500000000000001</v>
      </c>
      <c r="AC74" s="100">
        <v>0.22500000000000001</v>
      </c>
      <c r="AD74" s="100">
        <v>0.23</v>
      </c>
      <c r="AE74" s="100">
        <v>0.23</v>
      </c>
      <c r="AF74" s="100">
        <v>0.23499999999999999</v>
      </c>
      <c r="AH74" s="37">
        <f t="shared" si="4"/>
        <v>20.5</v>
      </c>
      <c r="AI74" s="37">
        <f t="shared" si="4"/>
        <v>20.5</v>
      </c>
      <c r="AJ74" s="37">
        <f t="shared" si="4"/>
        <v>21</v>
      </c>
      <c r="AK74" s="37">
        <f t="shared" si="4"/>
        <v>21.5</v>
      </c>
      <c r="AL74" s="37">
        <f t="shared" si="4"/>
        <v>21.5</v>
      </c>
      <c r="AM74" s="37">
        <f t="shared" si="4"/>
        <v>22</v>
      </c>
      <c r="AN74" s="37">
        <f t="shared" si="4"/>
        <v>22</v>
      </c>
      <c r="AO74" s="37">
        <f t="shared" si="4"/>
        <v>22.5</v>
      </c>
      <c r="AP74" s="37">
        <f t="shared" si="4"/>
        <v>22.5</v>
      </c>
      <c r="AQ74" s="37">
        <f t="shared" si="4"/>
        <v>23</v>
      </c>
      <c r="AR74" s="37">
        <f t="shared" si="4"/>
        <v>23</v>
      </c>
      <c r="AS74" s="37">
        <f t="shared" si="4"/>
        <v>23.5</v>
      </c>
    </row>
    <row r="75" spans="4:45" x14ac:dyDescent="0.25">
      <c r="D75">
        <v>72</v>
      </c>
      <c r="E75">
        <v>98000</v>
      </c>
      <c r="F75" s="37">
        <v>20.5</v>
      </c>
      <c r="G75" s="37">
        <v>20.5</v>
      </c>
      <c r="H75" s="37">
        <v>21</v>
      </c>
      <c r="I75" s="37">
        <v>21.5</v>
      </c>
      <c r="J75" s="37">
        <v>21.5</v>
      </c>
      <c r="K75" s="37">
        <v>22</v>
      </c>
      <c r="L75" s="37">
        <v>22.5</v>
      </c>
      <c r="M75" s="37">
        <v>22.5</v>
      </c>
      <c r="N75" s="37">
        <v>23</v>
      </c>
      <c r="O75" s="37">
        <v>23</v>
      </c>
      <c r="P75" s="37">
        <v>23</v>
      </c>
      <c r="Q75" s="37">
        <v>23.5</v>
      </c>
      <c r="S75" t="str">
        <f t="shared" si="5"/>
        <v/>
      </c>
      <c r="T75">
        <v>98000</v>
      </c>
      <c r="U75" s="100">
        <v>0.20499999999999999</v>
      </c>
      <c r="V75" s="100">
        <v>0.20499999999999999</v>
      </c>
      <c r="W75" s="100">
        <v>0.21</v>
      </c>
      <c r="X75" s="100">
        <v>0.215</v>
      </c>
      <c r="Y75" s="100">
        <v>0.215</v>
      </c>
      <c r="Z75" s="100">
        <v>0.22</v>
      </c>
      <c r="AA75" s="100">
        <v>0.22500000000000001</v>
      </c>
      <c r="AB75" s="100">
        <v>0.22500000000000001</v>
      </c>
      <c r="AC75" s="100">
        <v>0.23</v>
      </c>
      <c r="AD75" s="100">
        <v>0.23</v>
      </c>
      <c r="AE75" s="100">
        <v>0.23</v>
      </c>
      <c r="AF75" s="100">
        <v>0.23499999999999999</v>
      </c>
      <c r="AH75" s="37">
        <f t="shared" si="4"/>
        <v>20.5</v>
      </c>
      <c r="AI75" s="37">
        <f t="shared" si="4"/>
        <v>20.5</v>
      </c>
      <c r="AJ75" s="37">
        <f t="shared" si="4"/>
        <v>21</v>
      </c>
      <c r="AK75" s="37">
        <f t="shared" si="4"/>
        <v>21.5</v>
      </c>
      <c r="AL75" s="37">
        <f t="shared" si="4"/>
        <v>21.5</v>
      </c>
      <c r="AM75" s="37">
        <f t="shared" si="4"/>
        <v>22</v>
      </c>
      <c r="AN75" s="37">
        <f t="shared" si="4"/>
        <v>22.5</v>
      </c>
      <c r="AO75" s="37">
        <f t="shared" si="4"/>
        <v>22.5</v>
      </c>
      <c r="AP75" s="37">
        <f t="shared" si="4"/>
        <v>23</v>
      </c>
      <c r="AQ75" s="37">
        <f t="shared" si="4"/>
        <v>23</v>
      </c>
      <c r="AR75" s="37">
        <f t="shared" si="4"/>
        <v>23</v>
      </c>
      <c r="AS75" s="37">
        <f t="shared" si="4"/>
        <v>23.5</v>
      </c>
    </row>
    <row r="76" spans="4:45" x14ac:dyDescent="0.25">
      <c r="D76">
        <v>73</v>
      </c>
      <c r="E76">
        <v>99000</v>
      </c>
      <c r="F76" s="37">
        <v>20.5</v>
      </c>
      <c r="G76" s="37">
        <v>20.5</v>
      </c>
      <c r="H76" s="37">
        <v>21</v>
      </c>
      <c r="I76" s="37">
        <v>21.5</v>
      </c>
      <c r="J76" s="37">
        <v>22</v>
      </c>
      <c r="K76" s="37">
        <v>22</v>
      </c>
      <c r="L76" s="37">
        <v>22.5</v>
      </c>
      <c r="M76" s="37">
        <v>22.5</v>
      </c>
      <c r="N76" s="37">
        <v>23</v>
      </c>
      <c r="O76" s="37">
        <v>23</v>
      </c>
      <c r="P76" s="37">
        <v>23</v>
      </c>
      <c r="Q76" s="37">
        <v>23.5</v>
      </c>
      <c r="S76" t="str">
        <f t="shared" si="5"/>
        <v/>
      </c>
      <c r="T76">
        <v>99000</v>
      </c>
      <c r="U76" s="100">
        <v>0.20499999999999999</v>
      </c>
      <c r="V76" s="100">
        <v>0.20499999999999999</v>
      </c>
      <c r="W76" s="100">
        <v>0.21</v>
      </c>
      <c r="X76" s="100">
        <v>0.215</v>
      </c>
      <c r="Y76" s="100">
        <v>0.22</v>
      </c>
      <c r="Z76" s="100">
        <v>0.22</v>
      </c>
      <c r="AA76" s="100">
        <v>0.22500000000000001</v>
      </c>
      <c r="AB76" s="100">
        <v>0.22500000000000001</v>
      </c>
      <c r="AC76" s="100">
        <v>0.23</v>
      </c>
      <c r="AD76" s="100">
        <v>0.23</v>
      </c>
      <c r="AE76" s="100">
        <v>0.23</v>
      </c>
      <c r="AF76" s="100">
        <v>0.23499999999999999</v>
      </c>
      <c r="AH76" s="37">
        <f t="shared" si="4"/>
        <v>20.5</v>
      </c>
      <c r="AI76" s="37">
        <f t="shared" si="4"/>
        <v>20.5</v>
      </c>
      <c r="AJ76" s="37">
        <f t="shared" si="4"/>
        <v>21</v>
      </c>
      <c r="AK76" s="37">
        <f t="shared" si="4"/>
        <v>21.5</v>
      </c>
      <c r="AL76" s="37">
        <f t="shared" si="4"/>
        <v>22</v>
      </c>
      <c r="AM76" s="37">
        <f t="shared" si="4"/>
        <v>22</v>
      </c>
      <c r="AN76" s="37">
        <f t="shared" si="4"/>
        <v>22.5</v>
      </c>
      <c r="AO76" s="37">
        <f t="shared" si="4"/>
        <v>22.5</v>
      </c>
      <c r="AP76" s="37">
        <f t="shared" si="4"/>
        <v>23</v>
      </c>
      <c r="AQ76" s="37">
        <f t="shared" si="4"/>
        <v>23</v>
      </c>
      <c r="AR76" s="37">
        <f t="shared" si="4"/>
        <v>23</v>
      </c>
      <c r="AS76" s="37">
        <f t="shared" si="4"/>
        <v>23.5</v>
      </c>
    </row>
    <row r="77" spans="4:45" x14ac:dyDescent="0.25">
      <c r="D77">
        <v>74</v>
      </c>
      <c r="E77">
        <v>100000</v>
      </c>
      <c r="F77" s="37">
        <v>20.5</v>
      </c>
      <c r="G77" s="37">
        <v>21</v>
      </c>
      <c r="H77" s="37">
        <v>21</v>
      </c>
      <c r="I77" s="37">
        <v>21.5</v>
      </c>
      <c r="J77" s="37">
        <v>22</v>
      </c>
      <c r="K77" s="37">
        <v>22</v>
      </c>
      <c r="L77" s="37">
        <v>22.5</v>
      </c>
      <c r="M77" s="37">
        <v>22.5</v>
      </c>
      <c r="N77" s="37">
        <v>23</v>
      </c>
      <c r="O77" s="37">
        <v>23</v>
      </c>
      <c r="P77" s="37">
        <v>23.5</v>
      </c>
      <c r="Q77" s="37">
        <v>23.5</v>
      </c>
      <c r="S77" t="str">
        <f t="shared" si="5"/>
        <v/>
      </c>
      <c r="T77">
        <v>100000</v>
      </c>
      <c r="U77" s="100">
        <v>0.20499999999999999</v>
      </c>
      <c r="V77" s="100">
        <v>0.21</v>
      </c>
      <c r="W77" s="100">
        <v>0.21</v>
      </c>
      <c r="X77" s="100">
        <v>0.215</v>
      </c>
      <c r="Y77" s="100">
        <v>0.22</v>
      </c>
      <c r="Z77" s="100">
        <v>0.22</v>
      </c>
      <c r="AA77" s="100">
        <v>0.22500000000000001</v>
      </c>
      <c r="AB77" s="100">
        <v>0.22500000000000001</v>
      </c>
      <c r="AC77" s="100">
        <v>0.23</v>
      </c>
      <c r="AD77" s="100">
        <v>0.23</v>
      </c>
      <c r="AE77" s="100">
        <v>0.23499999999999999</v>
      </c>
      <c r="AF77" s="100">
        <v>0.23499999999999999</v>
      </c>
      <c r="AH77" s="37">
        <f t="shared" si="4"/>
        <v>20.5</v>
      </c>
      <c r="AI77" s="37">
        <f t="shared" si="4"/>
        <v>21</v>
      </c>
      <c r="AJ77" s="37">
        <f t="shared" si="4"/>
        <v>21</v>
      </c>
      <c r="AK77" s="37">
        <f t="shared" si="4"/>
        <v>21.5</v>
      </c>
      <c r="AL77" s="37">
        <f t="shared" si="4"/>
        <v>22</v>
      </c>
      <c r="AM77" s="37">
        <f t="shared" si="4"/>
        <v>22</v>
      </c>
      <c r="AN77" s="37">
        <f t="shared" si="4"/>
        <v>22.5</v>
      </c>
      <c r="AO77" s="37">
        <f t="shared" si="4"/>
        <v>22.5</v>
      </c>
      <c r="AP77" s="37">
        <f t="shared" si="4"/>
        <v>23</v>
      </c>
      <c r="AQ77" s="37">
        <f t="shared" si="4"/>
        <v>23</v>
      </c>
      <c r="AR77" s="37">
        <f t="shared" si="4"/>
        <v>23.5</v>
      </c>
      <c r="AS77" s="37">
        <f t="shared" si="4"/>
        <v>23.5</v>
      </c>
    </row>
    <row r="78" spans="4:45" x14ac:dyDescent="0.25">
      <c r="D78">
        <v>75</v>
      </c>
      <c r="E78">
        <v>101000</v>
      </c>
      <c r="F78" s="37">
        <v>20.5</v>
      </c>
      <c r="G78" s="37">
        <v>21</v>
      </c>
      <c r="H78" s="37">
        <v>21</v>
      </c>
      <c r="I78" s="37">
        <v>21.5</v>
      </c>
      <c r="J78" s="37">
        <v>22</v>
      </c>
      <c r="K78" s="37">
        <v>22</v>
      </c>
      <c r="L78" s="37">
        <v>22.5</v>
      </c>
      <c r="M78" s="37">
        <v>22.5</v>
      </c>
      <c r="N78" s="37">
        <v>23</v>
      </c>
      <c r="O78" s="37">
        <v>23</v>
      </c>
      <c r="P78" s="37">
        <v>23.5</v>
      </c>
      <c r="Q78" s="37">
        <v>23.5</v>
      </c>
      <c r="S78" t="str">
        <f t="shared" si="5"/>
        <v/>
      </c>
      <c r="T78">
        <v>101000</v>
      </c>
      <c r="U78" s="100">
        <v>0.20499999999999999</v>
      </c>
      <c r="V78" s="100">
        <v>0.21</v>
      </c>
      <c r="W78" s="100">
        <v>0.21</v>
      </c>
      <c r="X78" s="100">
        <v>0.215</v>
      </c>
      <c r="Y78" s="100">
        <v>0.22</v>
      </c>
      <c r="Z78" s="100">
        <v>0.22</v>
      </c>
      <c r="AA78" s="100">
        <v>0.22500000000000001</v>
      </c>
      <c r="AB78" s="100">
        <v>0.22500000000000001</v>
      </c>
      <c r="AC78" s="100">
        <v>0.23</v>
      </c>
      <c r="AD78" s="100">
        <v>0.23</v>
      </c>
      <c r="AE78" s="100">
        <v>0.23499999999999999</v>
      </c>
      <c r="AF78" s="100">
        <v>0.23499999999999999</v>
      </c>
      <c r="AH78" s="37">
        <f t="shared" si="4"/>
        <v>20.5</v>
      </c>
      <c r="AI78" s="37">
        <f t="shared" si="4"/>
        <v>21</v>
      </c>
      <c r="AJ78" s="37">
        <f t="shared" si="4"/>
        <v>21</v>
      </c>
      <c r="AK78" s="37">
        <f t="shared" si="4"/>
        <v>21.5</v>
      </c>
      <c r="AL78" s="37">
        <f t="shared" si="4"/>
        <v>22</v>
      </c>
      <c r="AM78" s="37">
        <f t="shared" si="4"/>
        <v>22</v>
      </c>
      <c r="AN78" s="37">
        <f t="shared" si="4"/>
        <v>22.5</v>
      </c>
      <c r="AO78" s="37">
        <f t="shared" si="4"/>
        <v>22.5</v>
      </c>
      <c r="AP78" s="37">
        <f t="shared" si="4"/>
        <v>23</v>
      </c>
      <c r="AQ78" s="37">
        <f t="shared" si="4"/>
        <v>23</v>
      </c>
      <c r="AR78" s="37">
        <f t="shared" si="4"/>
        <v>23.5</v>
      </c>
      <c r="AS78" s="37">
        <f t="shared" si="4"/>
        <v>23.5</v>
      </c>
    </row>
    <row r="79" spans="4:45" x14ac:dyDescent="0.25">
      <c r="D79">
        <v>76</v>
      </c>
      <c r="E79">
        <v>102000</v>
      </c>
      <c r="F79" s="37">
        <v>20.5</v>
      </c>
      <c r="G79" s="37">
        <v>21</v>
      </c>
      <c r="H79" s="37">
        <v>21.5</v>
      </c>
      <c r="I79" s="37">
        <v>21.5</v>
      </c>
      <c r="J79" s="37">
        <v>22</v>
      </c>
      <c r="K79" s="37">
        <v>22</v>
      </c>
      <c r="L79" s="37">
        <v>22.5</v>
      </c>
      <c r="M79" s="37">
        <v>22.5</v>
      </c>
      <c r="N79" s="37">
        <v>23</v>
      </c>
      <c r="O79" s="37">
        <v>23</v>
      </c>
      <c r="P79" s="37">
        <v>23.5</v>
      </c>
      <c r="Q79" s="37">
        <v>23.5</v>
      </c>
      <c r="S79" t="str">
        <f t="shared" si="5"/>
        <v/>
      </c>
      <c r="T79">
        <v>102000</v>
      </c>
      <c r="U79" s="100">
        <v>0.20499999999999999</v>
      </c>
      <c r="V79" s="100">
        <v>0.21</v>
      </c>
      <c r="W79" s="100">
        <v>0.215</v>
      </c>
      <c r="X79" s="100">
        <v>0.215</v>
      </c>
      <c r="Y79" s="100">
        <v>0.22</v>
      </c>
      <c r="Z79" s="100">
        <v>0.22</v>
      </c>
      <c r="AA79" s="100">
        <v>0.22500000000000001</v>
      </c>
      <c r="AB79" s="100">
        <v>0.22500000000000001</v>
      </c>
      <c r="AC79" s="100">
        <v>0.23</v>
      </c>
      <c r="AD79" s="100">
        <v>0.23</v>
      </c>
      <c r="AE79" s="100">
        <v>0.23499999999999999</v>
      </c>
      <c r="AF79" s="100">
        <v>0.23499999999999999</v>
      </c>
      <c r="AH79" s="37">
        <f t="shared" si="4"/>
        <v>20.5</v>
      </c>
      <c r="AI79" s="37">
        <f t="shared" si="4"/>
        <v>21</v>
      </c>
      <c r="AJ79" s="37">
        <f t="shared" si="4"/>
        <v>21.5</v>
      </c>
      <c r="AK79" s="37">
        <f t="shared" si="4"/>
        <v>21.5</v>
      </c>
      <c r="AL79" s="37">
        <f t="shared" si="4"/>
        <v>22</v>
      </c>
      <c r="AM79" s="37">
        <f t="shared" si="4"/>
        <v>22</v>
      </c>
      <c r="AN79" s="37">
        <f t="shared" si="4"/>
        <v>22.5</v>
      </c>
      <c r="AO79" s="37">
        <f t="shared" si="4"/>
        <v>22.5</v>
      </c>
      <c r="AP79" s="37">
        <f t="shared" si="4"/>
        <v>23</v>
      </c>
      <c r="AQ79" s="37">
        <f t="shared" si="4"/>
        <v>23</v>
      </c>
      <c r="AR79" s="37">
        <f t="shared" si="4"/>
        <v>23.5</v>
      </c>
      <c r="AS79" s="37">
        <f t="shared" si="4"/>
        <v>23.5</v>
      </c>
    </row>
    <row r="80" spans="4:45" x14ac:dyDescent="0.25">
      <c r="D80">
        <v>77</v>
      </c>
      <c r="E80">
        <v>103000</v>
      </c>
      <c r="F80" s="37">
        <v>20.5</v>
      </c>
      <c r="G80" s="37">
        <v>21</v>
      </c>
      <c r="H80" s="37">
        <v>21.5</v>
      </c>
      <c r="I80" s="37">
        <v>21.5</v>
      </c>
      <c r="J80" s="37">
        <v>22</v>
      </c>
      <c r="K80" s="37">
        <v>22</v>
      </c>
      <c r="L80" s="37">
        <v>22.5</v>
      </c>
      <c r="M80" s="37">
        <v>23</v>
      </c>
      <c r="N80" s="37">
        <v>23</v>
      </c>
      <c r="O80" s="37">
        <v>23</v>
      </c>
      <c r="P80" s="37">
        <v>23.5</v>
      </c>
      <c r="Q80" s="37">
        <v>23.5</v>
      </c>
      <c r="S80" t="str">
        <f t="shared" si="5"/>
        <v/>
      </c>
      <c r="T80">
        <v>103000</v>
      </c>
      <c r="U80" s="100">
        <v>0.20499999999999999</v>
      </c>
      <c r="V80" s="100">
        <v>0.21</v>
      </c>
      <c r="W80" s="100">
        <v>0.215</v>
      </c>
      <c r="X80" s="100">
        <v>0.215</v>
      </c>
      <c r="Y80" s="100">
        <v>0.22</v>
      </c>
      <c r="Z80" s="100">
        <v>0.22</v>
      </c>
      <c r="AA80" s="100">
        <v>0.22500000000000001</v>
      </c>
      <c r="AB80" s="100">
        <v>0.23</v>
      </c>
      <c r="AC80" s="100">
        <v>0.23</v>
      </c>
      <c r="AD80" s="100">
        <v>0.23</v>
      </c>
      <c r="AE80" s="100">
        <v>0.23499999999999999</v>
      </c>
      <c r="AF80" s="100">
        <v>0.23499999999999999</v>
      </c>
      <c r="AH80" s="37">
        <f t="shared" si="4"/>
        <v>20.5</v>
      </c>
      <c r="AI80" s="37">
        <f t="shared" si="4"/>
        <v>21</v>
      </c>
      <c r="AJ80" s="37">
        <f t="shared" si="4"/>
        <v>21.5</v>
      </c>
      <c r="AK80" s="37">
        <f t="shared" si="4"/>
        <v>21.5</v>
      </c>
      <c r="AL80" s="37">
        <f t="shared" si="4"/>
        <v>22</v>
      </c>
      <c r="AM80" s="37">
        <f t="shared" si="4"/>
        <v>22</v>
      </c>
      <c r="AN80" s="37">
        <f t="shared" si="4"/>
        <v>22.5</v>
      </c>
      <c r="AO80" s="37">
        <f t="shared" si="4"/>
        <v>23</v>
      </c>
      <c r="AP80" s="37">
        <f t="shared" si="4"/>
        <v>23</v>
      </c>
      <c r="AQ80" s="37">
        <f t="shared" si="4"/>
        <v>23</v>
      </c>
      <c r="AR80" s="37">
        <f t="shared" si="4"/>
        <v>23.5</v>
      </c>
      <c r="AS80" s="37">
        <f t="shared" si="4"/>
        <v>23.5</v>
      </c>
    </row>
    <row r="81" spans="4:45" x14ac:dyDescent="0.25">
      <c r="D81">
        <v>78</v>
      </c>
      <c r="E81">
        <v>104000</v>
      </c>
      <c r="F81" s="37">
        <v>20.5</v>
      </c>
      <c r="G81" s="37">
        <v>21</v>
      </c>
      <c r="H81" s="37">
        <v>21.5</v>
      </c>
      <c r="I81" s="37">
        <v>21.5</v>
      </c>
      <c r="J81" s="37">
        <v>22</v>
      </c>
      <c r="K81" s="37">
        <v>22.5</v>
      </c>
      <c r="L81" s="37">
        <v>22.5</v>
      </c>
      <c r="M81" s="37">
        <v>23</v>
      </c>
      <c r="N81" s="37">
        <v>23</v>
      </c>
      <c r="O81" s="37">
        <v>23.5</v>
      </c>
      <c r="P81" s="37">
        <v>23.5</v>
      </c>
      <c r="Q81" s="37">
        <v>23.5</v>
      </c>
      <c r="S81" t="str">
        <f t="shared" si="5"/>
        <v/>
      </c>
      <c r="T81">
        <v>104000</v>
      </c>
      <c r="U81" s="100">
        <v>0.20499999999999999</v>
      </c>
      <c r="V81" s="100">
        <v>0.21</v>
      </c>
      <c r="W81" s="100">
        <v>0.215</v>
      </c>
      <c r="X81" s="100">
        <v>0.215</v>
      </c>
      <c r="Y81" s="100">
        <v>0.22</v>
      </c>
      <c r="Z81" s="100">
        <v>0.22500000000000001</v>
      </c>
      <c r="AA81" s="100">
        <v>0.22500000000000001</v>
      </c>
      <c r="AB81" s="100">
        <v>0.23</v>
      </c>
      <c r="AC81" s="100">
        <v>0.23</v>
      </c>
      <c r="AD81" s="100">
        <v>0.23499999999999999</v>
      </c>
      <c r="AE81" s="100">
        <v>0.23499999999999999</v>
      </c>
      <c r="AF81" s="100">
        <v>0.23499999999999999</v>
      </c>
      <c r="AH81" s="37">
        <f t="shared" si="4"/>
        <v>20.5</v>
      </c>
      <c r="AI81" s="37">
        <f t="shared" si="4"/>
        <v>21</v>
      </c>
      <c r="AJ81" s="37">
        <f t="shared" si="4"/>
        <v>21.5</v>
      </c>
      <c r="AK81" s="37">
        <f t="shared" si="4"/>
        <v>21.5</v>
      </c>
      <c r="AL81" s="37">
        <f t="shared" si="4"/>
        <v>22</v>
      </c>
      <c r="AM81" s="37">
        <f t="shared" si="4"/>
        <v>22.5</v>
      </c>
      <c r="AN81" s="37">
        <f t="shared" si="4"/>
        <v>22.5</v>
      </c>
      <c r="AO81" s="37">
        <f t="shared" si="4"/>
        <v>23</v>
      </c>
      <c r="AP81" s="37">
        <f t="shared" si="4"/>
        <v>23</v>
      </c>
      <c r="AQ81" s="37">
        <f t="shared" si="4"/>
        <v>23.5</v>
      </c>
      <c r="AR81" s="37">
        <f t="shared" si="4"/>
        <v>23.5</v>
      </c>
      <c r="AS81" s="37">
        <f t="shared" si="4"/>
        <v>23.5</v>
      </c>
    </row>
    <row r="82" spans="4:45" x14ac:dyDescent="0.25">
      <c r="D82">
        <v>79</v>
      </c>
      <c r="E82">
        <v>105000</v>
      </c>
      <c r="F82" s="37">
        <v>20.5</v>
      </c>
      <c r="G82" s="37">
        <v>21</v>
      </c>
      <c r="H82" s="37">
        <v>21.5</v>
      </c>
      <c r="I82" s="37">
        <v>21.5</v>
      </c>
      <c r="J82" s="37">
        <v>22</v>
      </c>
      <c r="K82" s="37">
        <v>22.5</v>
      </c>
      <c r="L82" s="37">
        <v>22.5</v>
      </c>
      <c r="M82" s="37">
        <v>23</v>
      </c>
      <c r="N82" s="37">
        <v>23</v>
      </c>
      <c r="O82" s="37">
        <v>23.5</v>
      </c>
      <c r="P82" s="37">
        <v>23.5</v>
      </c>
      <c r="Q82" s="37">
        <v>23.5</v>
      </c>
      <c r="S82" t="str">
        <f t="shared" si="5"/>
        <v/>
      </c>
      <c r="T82">
        <v>105000</v>
      </c>
      <c r="U82" s="100">
        <v>0.20499999999999999</v>
      </c>
      <c r="V82" s="100">
        <v>0.21</v>
      </c>
      <c r="W82" s="100">
        <v>0.215</v>
      </c>
      <c r="X82" s="100">
        <v>0.215</v>
      </c>
      <c r="Y82" s="100">
        <v>0.22</v>
      </c>
      <c r="Z82" s="100">
        <v>0.22500000000000001</v>
      </c>
      <c r="AA82" s="100">
        <v>0.22500000000000001</v>
      </c>
      <c r="AB82" s="100">
        <v>0.23</v>
      </c>
      <c r="AC82" s="100">
        <v>0.23</v>
      </c>
      <c r="AD82" s="100">
        <v>0.23499999999999999</v>
      </c>
      <c r="AE82" s="100">
        <v>0.23499999999999999</v>
      </c>
      <c r="AF82" s="100">
        <v>0.23499999999999999</v>
      </c>
      <c r="AH82" s="37">
        <f t="shared" si="4"/>
        <v>20.5</v>
      </c>
      <c r="AI82" s="37">
        <f t="shared" si="4"/>
        <v>21</v>
      </c>
      <c r="AJ82" s="37">
        <f t="shared" si="4"/>
        <v>21.5</v>
      </c>
      <c r="AK82" s="37">
        <f t="shared" si="4"/>
        <v>21.5</v>
      </c>
      <c r="AL82" s="37">
        <f t="shared" si="4"/>
        <v>22</v>
      </c>
      <c r="AM82" s="37">
        <f t="shared" si="4"/>
        <v>22.5</v>
      </c>
      <c r="AN82" s="37">
        <f t="shared" si="4"/>
        <v>22.5</v>
      </c>
      <c r="AO82" s="37">
        <f t="shared" si="4"/>
        <v>23</v>
      </c>
      <c r="AP82" s="37">
        <f t="shared" si="4"/>
        <v>23</v>
      </c>
      <c r="AQ82" s="37">
        <f t="shared" si="4"/>
        <v>23.5</v>
      </c>
      <c r="AR82" s="37">
        <f t="shared" si="4"/>
        <v>23.5</v>
      </c>
      <c r="AS82" s="37">
        <f t="shared" si="4"/>
        <v>23.5</v>
      </c>
    </row>
    <row r="83" spans="4:45" x14ac:dyDescent="0.25">
      <c r="D83">
        <v>80</v>
      </c>
      <c r="E83">
        <v>106000</v>
      </c>
      <c r="F83" s="37">
        <v>20.5</v>
      </c>
      <c r="G83" s="37">
        <v>21</v>
      </c>
      <c r="H83" s="37">
        <v>21.5</v>
      </c>
      <c r="I83" s="37">
        <v>22</v>
      </c>
      <c r="J83" s="37">
        <v>22</v>
      </c>
      <c r="K83" s="37">
        <v>22.5</v>
      </c>
      <c r="L83" s="37">
        <v>22.5</v>
      </c>
      <c r="M83" s="37">
        <v>23</v>
      </c>
      <c r="N83" s="37">
        <v>23</v>
      </c>
      <c r="O83" s="37">
        <v>23.5</v>
      </c>
      <c r="P83" s="37">
        <v>23.5</v>
      </c>
      <c r="Q83" s="37">
        <v>24</v>
      </c>
      <c r="S83" t="str">
        <f t="shared" si="5"/>
        <v/>
      </c>
      <c r="T83">
        <v>106000</v>
      </c>
      <c r="U83" s="100">
        <v>0.20499999999999999</v>
      </c>
      <c r="V83" s="100">
        <v>0.21</v>
      </c>
      <c r="W83" s="100">
        <v>0.215</v>
      </c>
      <c r="X83" s="100">
        <v>0.22</v>
      </c>
      <c r="Y83" s="100">
        <v>0.22</v>
      </c>
      <c r="Z83" s="100">
        <v>0.22500000000000001</v>
      </c>
      <c r="AA83" s="100">
        <v>0.22500000000000001</v>
      </c>
      <c r="AB83" s="100">
        <v>0.23</v>
      </c>
      <c r="AC83" s="100">
        <v>0.23</v>
      </c>
      <c r="AD83" s="100">
        <v>0.23499999999999999</v>
      </c>
      <c r="AE83" s="100">
        <v>0.23499999999999999</v>
      </c>
      <c r="AF83" s="100">
        <v>0.24</v>
      </c>
      <c r="AH83" s="37">
        <f t="shared" si="4"/>
        <v>20.5</v>
      </c>
      <c r="AI83" s="37">
        <f t="shared" si="4"/>
        <v>21</v>
      </c>
      <c r="AJ83" s="37">
        <f t="shared" si="4"/>
        <v>21.5</v>
      </c>
      <c r="AK83" s="37">
        <f t="shared" si="4"/>
        <v>22</v>
      </c>
      <c r="AL83" s="37">
        <f t="shared" si="4"/>
        <v>22</v>
      </c>
      <c r="AM83" s="37">
        <f t="shared" si="4"/>
        <v>22.5</v>
      </c>
      <c r="AN83" s="37">
        <f t="shared" si="4"/>
        <v>22.5</v>
      </c>
      <c r="AO83" s="37">
        <f t="shared" si="4"/>
        <v>23</v>
      </c>
      <c r="AP83" s="37">
        <f t="shared" si="4"/>
        <v>23</v>
      </c>
      <c r="AQ83" s="37">
        <f t="shared" si="4"/>
        <v>23.5</v>
      </c>
      <c r="AR83" s="37">
        <f t="shared" si="4"/>
        <v>23.5</v>
      </c>
      <c r="AS83" s="37">
        <f t="shared" si="4"/>
        <v>24</v>
      </c>
    </row>
    <row r="84" spans="4:45" x14ac:dyDescent="0.25">
      <c r="D84">
        <v>81</v>
      </c>
      <c r="E84">
        <v>107000</v>
      </c>
      <c r="F84" s="37">
        <v>21</v>
      </c>
      <c r="G84" s="37">
        <v>21</v>
      </c>
      <c r="H84" s="37">
        <v>21.5</v>
      </c>
      <c r="I84" s="37">
        <v>22</v>
      </c>
      <c r="J84" s="37">
        <v>22</v>
      </c>
      <c r="K84" s="37">
        <v>22.5</v>
      </c>
      <c r="L84" s="37">
        <v>22.5</v>
      </c>
      <c r="M84" s="37">
        <v>23</v>
      </c>
      <c r="N84" s="37">
        <v>23</v>
      </c>
      <c r="O84" s="37">
        <v>23.5</v>
      </c>
      <c r="P84" s="37">
        <v>23.5</v>
      </c>
      <c r="Q84" s="37">
        <v>24</v>
      </c>
      <c r="S84" t="str">
        <f t="shared" si="5"/>
        <v/>
      </c>
      <c r="T84">
        <v>107000</v>
      </c>
      <c r="U84" s="100">
        <v>0.21</v>
      </c>
      <c r="V84" s="100">
        <v>0.21</v>
      </c>
      <c r="W84" s="100">
        <v>0.215</v>
      </c>
      <c r="X84" s="100">
        <v>0.22</v>
      </c>
      <c r="Y84" s="100">
        <v>0.22</v>
      </c>
      <c r="Z84" s="100">
        <v>0.22500000000000001</v>
      </c>
      <c r="AA84" s="100">
        <v>0.22500000000000001</v>
      </c>
      <c r="AB84" s="100">
        <v>0.23</v>
      </c>
      <c r="AC84" s="100">
        <v>0.23</v>
      </c>
      <c r="AD84" s="100">
        <v>0.23499999999999999</v>
      </c>
      <c r="AE84" s="100">
        <v>0.23499999999999999</v>
      </c>
      <c r="AF84" s="100">
        <v>0.24</v>
      </c>
      <c r="AH84" s="37">
        <f t="shared" si="4"/>
        <v>21</v>
      </c>
      <c r="AI84" s="37">
        <f t="shared" si="4"/>
        <v>21</v>
      </c>
      <c r="AJ84" s="37">
        <f t="shared" si="4"/>
        <v>21.5</v>
      </c>
      <c r="AK84" s="37">
        <f t="shared" si="4"/>
        <v>22</v>
      </c>
      <c r="AL84" s="37">
        <f t="shared" si="4"/>
        <v>22</v>
      </c>
      <c r="AM84" s="37">
        <f t="shared" si="4"/>
        <v>22.5</v>
      </c>
      <c r="AN84" s="37">
        <f t="shared" si="4"/>
        <v>22.5</v>
      </c>
      <c r="AO84" s="37">
        <f t="shared" si="4"/>
        <v>23</v>
      </c>
      <c r="AP84" s="37">
        <f t="shared" si="4"/>
        <v>23</v>
      </c>
      <c r="AQ84" s="37">
        <f t="shared" si="4"/>
        <v>23.5</v>
      </c>
      <c r="AR84" s="37">
        <f t="shared" si="4"/>
        <v>23.5</v>
      </c>
      <c r="AS84" s="37">
        <f t="shared" si="4"/>
        <v>24</v>
      </c>
    </row>
    <row r="85" spans="4:45" x14ac:dyDescent="0.25">
      <c r="D85">
        <v>82</v>
      </c>
      <c r="E85">
        <v>108000</v>
      </c>
      <c r="F85" s="37">
        <v>21</v>
      </c>
      <c r="G85" s="37">
        <v>21</v>
      </c>
      <c r="H85" s="37">
        <v>21.5</v>
      </c>
      <c r="I85" s="37">
        <v>22</v>
      </c>
      <c r="J85" s="37">
        <v>22</v>
      </c>
      <c r="K85" s="37">
        <v>22.5</v>
      </c>
      <c r="L85" s="37">
        <v>22.5</v>
      </c>
      <c r="M85" s="37">
        <v>23</v>
      </c>
      <c r="N85" s="37">
        <v>23</v>
      </c>
      <c r="O85" s="37">
        <v>23.5</v>
      </c>
      <c r="P85" s="37">
        <v>23.5</v>
      </c>
      <c r="Q85" s="37">
        <v>24</v>
      </c>
      <c r="S85" t="str">
        <f t="shared" si="5"/>
        <v/>
      </c>
      <c r="T85">
        <v>108000</v>
      </c>
      <c r="U85" s="100">
        <v>0.21</v>
      </c>
      <c r="V85" s="100">
        <v>0.21</v>
      </c>
      <c r="W85" s="100">
        <v>0.215</v>
      </c>
      <c r="X85" s="100">
        <v>0.22</v>
      </c>
      <c r="Y85" s="100">
        <v>0.22</v>
      </c>
      <c r="Z85" s="100">
        <v>0.22500000000000001</v>
      </c>
      <c r="AA85" s="100">
        <v>0.22500000000000001</v>
      </c>
      <c r="AB85" s="100">
        <v>0.23</v>
      </c>
      <c r="AC85" s="100">
        <v>0.23</v>
      </c>
      <c r="AD85" s="100">
        <v>0.23499999999999999</v>
      </c>
      <c r="AE85" s="100">
        <v>0.23499999999999999</v>
      </c>
      <c r="AF85" s="100">
        <v>0.24</v>
      </c>
      <c r="AH85" s="37">
        <f t="shared" si="4"/>
        <v>21</v>
      </c>
      <c r="AI85" s="37">
        <f t="shared" si="4"/>
        <v>21</v>
      </c>
      <c r="AJ85" s="37">
        <f t="shared" si="4"/>
        <v>21.5</v>
      </c>
      <c r="AK85" s="37">
        <f t="shared" si="4"/>
        <v>22</v>
      </c>
      <c r="AL85" s="37">
        <f t="shared" si="4"/>
        <v>22</v>
      </c>
      <c r="AM85" s="37">
        <f t="shared" si="4"/>
        <v>22.5</v>
      </c>
      <c r="AN85" s="37">
        <f t="shared" si="4"/>
        <v>22.5</v>
      </c>
      <c r="AO85" s="37">
        <f t="shared" si="4"/>
        <v>23</v>
      </c>
      <c r="AP85" s="37">
        <f t="shared" si="4"/>
        <v>23</v>
      </c>
      <c r="AQ85" s="37">
        <f t="shared" si="4"/>
        <v>23.5</v>
      </c>
      <c r="AR85" s="37">
        <f t="shared" si="4"/>
        <v>23.5</v>
      </c>
      <c r="AS85" s="37">
        <f t="shared" si="4"/>
        <v>24</v>
      </c>
    </row>
    <row r="86" spans="4:45" x14ac:dyDescent="0.25">
      <c r="D86">
        <v>83</v>
      </c>
      <c r="E86">
        <v>109000</v>
      </c>
      <c r="F86" s="37">
        <v>21</v>
      </c>
      <c r="G86" s="37">
        <v>21</v>
      </c>
      <c r="H86" s="37">
        <v>21.5</v>
      </c>
      <c r="I86" s="37">
        <v>22</v>
      </c>
      <c r="J86" s="37">
        <v>22</v>
      </c>
      <c r="K86" s="37">
        <v>22.5</v>
      </c>
      <c r="L86" s="37">
        <v>23</v>
      </c>
      <c r="M86" s="37">
        <v>23</v>
      </c>
      <c r="N86" s="37">
        <v>23.5</v>
      </c>
      <c r="O86" s="37">
        <v>23.5</v>
      </c>
      <c r="P86" s="37">
        <v>23.5</v>
      </c>
      <c r="Q86" s="37">
        <v>24</v>
      </c>
      <c r="S86" t="str">
        <f t="shared" si="5"/>
        <v/>
      </c>
      <c r="T86">
        <v>109000</v>
      </c>
      <c r="U86" s="100">
        <v>0.21</v>
      </c>
      <c r="V86" s="100">
        <v>0.21</v>
      </c>
      <c r="W86" s="100">
        <v>0.215</v>
      </c>
      <c r="X86" s="100">
        <v>0.22</v>
      </c>
      <c r="Y86" s="100">
        <v>0.22</v>
      </c>
      <c r="Z86" s="100">
        <v>0.22500000000000001</v>
      </c>
      <c r="AA86" s="100">
        <v>0.23</v>
      </c>
      <c r="AB86" s="100">
        <v>0.23</v>
      </c>
      <c r="AC86" s="100">
        <v>0.23499999999999999</v>
      </c>
      <c r="AD86" s="100">
        <v>0.23499999999999999</v>
      </c>
      <c r="AE86" s="100">
        <v>0.23499999999999999</v>
      </c>
      <c r="AF86" s="100">
        <v>0.24</v>
      </c>
      <c r="AH86" s="37">
        <f t="shared" si="4"/>
        <v>21</v>
      </c>
      <c r="AI86" s="37">
        <f t="shared" si="4"/>
        <v>21</v>
      </c>
      <c r="AJ86" s="37">
        <f t="shared" si="4"/>
        <v>21.5</v>
      </c>
      <c r="AK86" s="37">
        <f t="shared" si="4"/>
        <v>22</v>
      </c>
      <c r="AL86" s="37">
        <f t="shared" si="4"/>
        <v>22</v>
      </c>
      <c r="AM86" s="37">
        <f t="shared" si="4"/>
        <v>22.5</v>
      </c>
      <c r="AN86" s="37">
        <f t="shared" si="4"/>
        <v>23</v>
      </c>
      <c r="AO86" s="37">
        <f t="shared" si="4"/>
        <v>23</v>
      </c>
      <c r="AP86" s="37">
        <f t="shared" si="4"/>
        <v>23.5</v>
      </c>
      <c r="AQ86" s="37">
        <f t="shared" si="4"/>
        <v>23.5</v>
      </c>
      <c r="AR86" s="37">
        <f t="shared" si="4"/>
        <v>23.5</v>
      </c>
      <c r="AS86" s="37">
        <f t="shared" si="4"/>
        <v>24</v>
      </c>
    </row>
    <row r="87" spans="4:45" x14ac:dyDescent="0.25">
      <c r="D87">
        <v>84</v>
      </c>
      <c r="E87">
        <v>110000</v>
      </c>
      <c r="F87" s="37">
        <v>21</v>
      </c>
      <c r="G87" s="37">
        <v>21</v>
      </c>
      <c r="H87" s="37">
        <v>21.5</v>
      </c>
      <c r="I87" s="37">
        <v>22</v>
      </c>
      <c r="J87" s="37">
        <v>22.5</v>
      </c>
      <c r="K87" s="37">
        <v>22.5</v>
      </c>
      <c r="L87" s="37">
        <v>23</v>
      </c>
      <c r="M87" s="37">
        <v>23</v>
      </c>
      <c r="N87" s="37">
        <v>23.5</v>
      </c>
      <c r="O87" s="37">
        <v>23.5</v>
      </c>
      <c r="P87" s="37">
        <v>24</v>
      </c>
      <c r="Q87" s="37">
        <v>24</v>
      </c>
      <c r="S87" t="str">
        <f t="shared" si="5"/>
        <v/>
      </c>
      <c r="T87">
        <v>110000</v>
      </c>
      <c r="U87" s="100">
        <v>0.21</v>
      </c>
      <c r="V87" s="100">
        <v>0.21</v>
      </c>
      <c r="W87" s="100">
        <v>0.215</v>
      </c>
      <c r="X87" s="100">
        <v>0.22</v>
      </c>
      <c r="Y87" s="100">
        <v>0.22500000000000001</v>
      </c>
      <c r="Z87" s="100">
        <v>0.22500000000000001</v>
      </c>
      <c r="AA87" s="100">
        <v>0.23</v>
      </c>
      <c r="AB87" s="100">
        <v>0.23</v>
      </c>
      <c r="AC87" s="100">
        <v>0.23499999999999999</v>
      </c>
      <c r="AD87" s="100">
        <v>0.23499999999999999</v>
      </c>
      <c r="AE87" s="100">
        <v>0.24</v>
      </c>
      <c r="AF87" s="100">
        <v>0.24</v>
      </c>
      <c r="AH87" s="37">
        <f t="shared" si="4"/>
        <v>21</v>
      </c>
      <c r="AI87" s="37">
        <f t="shared" si="4"/>
        <v>21</v>
      </c>
      <c r="AJ87" s="37">
        <f t="shared" si="4"/>
        <v>21.5</v>
      </c>
      <c r="AK87" s="37">
        <f t="shared" si="4"/>
        <v>22</v>
      </c>
      <c r="AL87" s="37">
        <f t="shared" si="4"/>
        <v>22.5</v>
      </c>
      <c r="AM87" s="37">
        <f t="shared" si="4"/>
        <v>22.5</v>
      </c>
      <c r="AN87" s="37">
        <f t="shared" si="4"/>
        <v>23</v>
      </c>
      <c r="AO87" s="37">
        <f t="shared" si="4"/>
        <v>23</v>
      </c>
      <c r="AP87" s="37">
        <f t="shared" si="4"/>
        <v>23.5</v>
      </c>
      <c r="AQ87" s="37">
        <f t="shared" si="4"/>
        <v>23.5</v>
      </c>
      <c r="AR87" s="37">
        <f t="shared" si="4"/>
        <v>24</v>
      </c>
      <c r="AS87" s="37">
        <f t="shared" si="4"/>
        <v>24</v>
      </c>
    </row>
    <row r="88" spans="4:45" x14ac:dyDescent="0.25">
      <c r="D88">
        <v>85</v>
      </c>
      <c r="E88">
        <v>111000</v>
      </c>
      <c r="F88" s="37">
        <v>21</v>
      </c>
      <c r="G88" s="37">
        <v>21.5</v>
      </c>
      <c r="H88" s="37">
        <v>21.5</v>
      </c>
      <c r="I88" s="37">
        <v>22</v>
      </c>
      <c r="J88" s="37">
        <v>22.5</v>
      </c>
      <c r="K88" s="37">
        <v>22.5</v>
      </c>
      <c r="L88" s="37">
        <v>23</v>
      </c>
      <c r="M88" s="37">
        <v>23</v>
      </c>
      <c r="N88" s="37">
        <v>23.5</v>
      </c>
      <c r="O88" s="37">
        <v>23.5</v>
      </c>
      <c r="P88" s="37">
        <v>24</v>
      </c>
      <c r="Q88" s="37">
        <v>24</v>
      </c>
      <c r="S88" t="str">
        <f t="shared" si="5"/>
        <v/>
      </c>
      <c r="T88">
        <v>111000</v>
      </c>
      <c r="U88" s="100">
        <v>0.21</v>
      </c>
      <c r="V88" s="100">
        <v>0.215</v>
      </c>
      <c r="W88" s="100">
        <v>0.215</v>
      </c>
      <c r="X88" s="100">
        <v>0.22</v>
      </c>
      <c r="Y88" s="100">
        <v>0.22500000000000001</v>
      </c>
      <c r="Z88" s="100">
        <v>0.22500000000000001</v>
      </c>
      <c r="AA88" s="100">
        <v>0.23</v>
      </c>
      <c r="AB88" s="100">
        <v>0.23</v>
      </c>
      <c r="AC88" s="100">
        <v>0.23499999999999999</v>
      </c>
      <c r="AD88" s="100">
        <v>0.23499999999999999</v>
      </c>
      <c r="AE88" s="100">
        <v>0.24</v>
      </c>
      <c r="AF88" s="100">
        <v>0.24</v>
      </c>
      <c r="AH88" s="37">
        <f t="shared" si="4"/>
        <v>21</v>
      </c>
      <c r="AI88" s="37">
        <f t="shared" si="4"/>
        <v>21.5</v>
      </c>
      <c r="AJ88" s="37">
        <f t="shared" si="4"/>
        <v>21.5</v>
      </c>
      <c r="AK88" s="37">
        <f t="shared" si="4"/>
        <v>22</v>
      </c>
      <c r="AL88" s="37">
        <f t="shared" si="4"/>
        <v>22.5</v>
      </c>
      <c r="AM88" s="37">
        <f t="shared" si="4"/>
        <v>22.5</v>
      </c>
      <c r="AN88" s="37">
        <f t="shared" si="4"/>
        <v>23</v>
      </c>
      <c r="AO88" s="37">
        <f t="shared" si="4"/>
        <v>23</v>
      </c>
      <c r="AP88" s="37">
        <f t="shared" si="4"/>
        <v>23.5</v>
      </c>
      <c r="AQ88" s="37">
        <f t="shared" si="4"/>
        <v>23.5</v>
      </c>
      <c r="AR88" s="37">
        <f t="shared" si="4"/>
        <v>24</v>
      </c>
      <c r="AS88" s="37">
        <f t="shared" si="4"/>
        <v>24</v>
      </c>
    </row>
    <row r="89" spans="4:45" x14ac:dyDescent="0.25">
      <c r="D89">
        <v>86</v>
      </c>
      <c r="E89">
        <v>112000</v>
      </c>
      <c r="F89" s="37">
        <v>21</v>
      </c>
      <c r="G89" s="37">
        <v>21.5</v>
      </c>
      <c r="H89" s="37">
        <v>21.5</v>
      </c>
      <c r="I89" s="37">
        <v>22</v>
      </c>
      <c r="J89" s="37">
        <v>22.5</v>
      </c>
      <c r="K89" s="37">
        <v>22.5</v>
      </c>
      <c r="L89" s="37">
        <v>23</v>
      </c>
      <c r="M89" s="37">
        <v>23</v>
      </c>
      <c r="N89" s="37">
        <v>23.5</v>
      </c>
      <c r="O89" s="37">
        <v>23.5</v>
      </c>
      <c r="P89" s="37">
        <v>24</v>
      </c>
      <c r="Q89" s="37">
        <v>24</v>
      </c>
      <c r="S89" t="str">
        <f t="shared" si="5"/>
        <v/>
      </c>
      <c r="T89">
        <v>112000</v>
      </c>
      <c r="U89" s="100">
        <v>0.21</v>
      </c>
      <c r="V89" s="100">
        <v>0.215</v>
      </c>
      <c r="W89" s="100">
        <v>0.215</v>
      </c>
      <c r="X89" s="100">
        <v>0.22</v>
      </c>
      <c r="Y89" s="100">
        <v>0.22500000000000001</v>
      </c>
      <c r="Z89" s="100">
        <v>0.22500000000000001</v>
      </c>
      <c r="AA89" s="100">
        <v>0.23</v>
      </c>
      <c r="AB89" s="100">
        <v>0.23</v>
      </c>
      <c r="AC89" s="100">
        <v>0.23499999999999999</v>
      </c>
      <c r="AD89" s="100">
        <v>0.23499999999999999</v>
      </c>
      <c r="AE89" s="100">
        <v>0.24</v>
      </c>
      <c r="AF89" s="100">
        <v>0.24</v>
      </c>
      <c r="AH89" s="37">
        <f t="shared" ref="AH89:AS102" si="6">U89*$T$3</f>
        <v>21</v>
      </c>
      <c r="AI89" s="37">
        <f t="shared" si="6"/>
        <v>21.5</v>
      </c>
      <c r="AJ89" s="37">
        <f t="shared" si="6"/>
        <v>21.5</v>
      </c>
      <c r="AK89" s="37">
        <f t="shared" si="6"/>
        <v>22</v>
      </c>
      <c r="AL89" s="37">
        <f t="shared" si="6"/>
        <v>22.5</v>
      </c>
      <c r="AM89" s="37">
        <f t="shared" si="6"/>
        <v>22.5</v>
      </c>
      <c r="AN89" s="37">
        <f t="shared" si="6"/>
        <v>23</v>
      </c>
      <c r="AO89" s="37">
        <f t="shared" si="6"/>
        <v>23</v>
      </c>
      <c r="AP89" s="37">
        <f t="shared" si="6"/>
        <v>23.5</v>
      </c>
      <c r="AQ89" s="37">
        <f t="shared" si="6"/>
        <v>23.5</v>
      </c>
      <c r="AR89" s="37">
        <f t="shared" si="6"/>
        <v>24</v>
      </c>
      <c r="AS89" s="37">
        <f t="shared" si="6"/>
        <v>24</v>
      </c>
    </row>
    <row r="90" spans="4:45" x14ac:dyDescent="0.25">
      <c r="D90">
        <v>87</v>
      </c>
      <c r="E90">
        <v>113000</v>
      </c>
      <c r="F90" s="37">
        <v>21</v>
      </c>
      <c r="G90" s="37">
        <v>21.5</v>
      </c>
      <c r="H90" s="37">
        <v>21.5</v>
      </c>
      <c r="I90" s="37">
        <v>22</v>
      </c>
      <c r="J90" s="37">
        <v>22.5</v>
      </c>
      <c r="K90" s="37">
        <v>22.5</v>
      </c>
      <c r="L90" s="37">
        <v>23</v>
      </c>
      <c r="M90" s="37">
        <v>23</v>
      </c>
      <c r="N90" s="37">
        <v>23.5</v>
      </c>
      <c r="O90" s="37">
        <v>23.5</v>
      </c>
      <c r="P90" s="37">
        <v>24</v>
      </c>
      <c r="Q90" s="37">
        <v>24</v>
      </c>
      <c r="T90">
        <v>113000</v>
      </c>
      <c r="U90" s="100">
        <v>0.21</v>
      </c>
      <c r="V90" s="100">
        <v>0.215</v>
      </c>
      <c r="W90" s="100">
        <v>0.215</v>
      </c>
      <c r="X90" s="100">
        <v>0.22</v>
      </c>
      <c r="Y90" s="100">
        <v>0.22500000000000001</v>
      </c>
      <c r="Z90" s="100">
        <v>0.22500000000000001</v>
      </c>
      <c r="AA90" s="100">
        <v>0.23</v>
      </c>
      <c r="AB90" s="100">
        <v>0.23</v>
      </c>
      <c r="AC90" s="100">
        <v>0.23499999999999999</v>
      </c>
      <c r="AD90" s="100">
        <v>0.23499999999999999</v>
      </c>
      <c r="AE90" s="100">
        <v>0.24</v>
      </c>
      <c r="AF90" s="100">
        <v>0.24</v>
      </c>
      <c r="AH90" s="37">
        <f t="shared" si="6"/>
        <v>21</v>
      </c>
      <c r="AI90" s="37">
        <f t="shared" si="6"/>
        <v>21.5</v>
      </c>
      <c r="AJ90" s="37">
        <f t="shared" si="6"/>
        <v>21.5</v>
      </c>
      <c r="AK90" s="37">
        <f t="shared" si="6"/>
        <v>22</v>
      </c>
      <c r="AL90" s="37">
        <f t="shared" si="6"/>
        <v>22.5</v>
      </c>
      <c r="AM90" s="37">
        <f t="shared" si="6"/>
        <v>22.5</v>
      </c>
      <c r="AN90" s="37">
        <f t="shared" si="6"/>
        <v>23</v>
      </c>
      <c r="AO90" s="37">
        <f t="shared" si="6"/>
        <v>23</v>
      </c>
      <c r="AP90" s="37">
        <f t="shared" si="6"/>
        <v>23.5</v>
      </c>
      <c r="AQ90" s="37">
        <f t="shared" si="6"/>
        <v>23.5</v>
      </c>
      <c r="AR90" s="37">
        <f t="shared" si="6"/>
        <v>24</v>
      </c>
      <c r="AS90" s="37">
        <f t="shared" si="6"/>
        <v>24</v>
      </c>
    </row>
    <row r="91" spans="4:45" x14ac:dyDescent="0.25">
      <c r="D91">
        <v>88</v>
      </c>
      <c r="E91">
        <v>114000</v>
      </c>
      <c r="F91" s="37">
        <v>21</v>
      </c>
      <c r="G91" s="37">
        <v>21.5</v>
      </c>
      <c r="H91" s="37">
        <v>21.5</v>
      </c>
      <c r="I91" s="37">
        <v>22</v>
      </c>
      <c r="J91" s="37">
        <v>22.5</v>
      </c>
      <c r="K91" s="37">
        <v>22.5</v>
      </c>
      <c r="L91" s="37">
        <v>23</v>
      </c>
      <c r="M91" s="37">
        <v>23</v>
      </c>
      <c r="N91" s="37">
        <v>23.5</v>
      </c>
      <c r="O91" s="37">
        <v>23.5</v>
      </c>
      <c r="P91" s="37">
        <v>24</v>
      </c>
      <c r="Q91" s="37">
        <v>24</v>
      </c>
      <c r="T91">
        <v>114000</v>
      </c>
      <c r="U91" s="100">
        <v>0.21</v>
      </c>
      <c r="V91" s="100">
        <v>0.215</v>
      </c>
      <c r="W91" s="100">
        <v>0.215</v>
      </c>
      <c r="X91" s="100">
        <v>0.22</v>
      </c>
      <c r="Y91" s="100">
        <v>0.22500000000000001</v>
      </c>
      <c r="Z91" s="100">
        <v>0.22500000000000001</v>
      </c>
      <c r="AA91" s="100">
        <v>0.23</v>
      </c>
      <c r="AB91" s="100">
        <v>0.23</v>
      </c>
      <c r="AC91" s="100">
        <v>0.23499999999999999</v>
      </c>
      <c r="AD91" s="100">
        <v>0.23499999999999999</v>
      </c>
      <c r="AE91" s="100">
        <v>0.24</v>
      </c>
      <c r="AF91" s="100">
        <v>0.24</v>
      </c>
      <c r="AH91" s="37">
        <f t="shared" si="6"/>
        <v>21</v>
      </c>
      <c r="AI91" s="37">
        <f t="shared" si="6"/>
        <v>21.5</v>
      </c>
      <c r="AJ91" s="37">
        <f t="shared" si="6"/>
        <v>21.5</v>
      </c>
      <c r="AK91" s="37">
        <f t="shared" si="6"/>
        <v>22</v>
      </c>
      <c r="AL91" s="37">
        <f t="shared" si="6"/>
        <v>22.5</v>
      </c>
      <c r="AM91" s="37">
        <f t="shared" si="6"/>
        <v>22.5</v>
      </c>
      <c r="AN91" s="37">
        <f t="shared" si="6"/>
        <v>23</v>
      </c>
      <c r="AO91" s="37">
        <f t="shared" si="6"/>
        <v>23</v>
      </c>
      <c r="AP91" s="37">
        <f t="shared" si="6"/>
        <v>23.5</v>
      </c>
      <c r="AQ91" s="37">
        <f t="shared" si="6"/>
        <v>23.5</v>
      </c>
      <c r="AR91" s="37">
        <f t="shared" si="6"/>
        <v>24</v>
      </c>
      <c r="AS91" s="37">
        <f t="shared" si="6"/>
        <v>24</v>
      </c>
    </row>
    <row r="92" spans="4:45" x14ac:dyDescent="0.25">
      <c r="D92">
        <v>89</v>
      </c>
      <c r="E92">
        <v>115000</v>
      </c>
      <c r="F92" s="37">
        <v>21</v>
      </c>
      <c r="G92" s="37">
        <v>21.5</v>
      </c>
      <c r="H92" s="37">
        <v>21.5</v>
      </c>
      <c r="I92" s="37">
        <v>22</v>
      </c>
      <c r="J92" s="37">
        <v>22.5</v>
      </c>
      <c r="K92" s="37">
        <v>22.5</v>
      </c>
      <c r="L92" s="37">
        <v>23</v>
      </c>
      <c r="M92" s="37">
        <v>23</v>
      </c>
      <c r="N92" s="37">
        <v>23.5</v>
      </c>
      <c r="O92" s="37">
        <v>23.5</v>
      </c>
      <c r="P92" s="37">
        <v>24</v>
      </c>
      <c r="Q92" s="37">
        <v>24</v>
      </c>
      <c r="T92">
        <v>115000</v>
      </c>
      <c r="U92" s="100">
        <v>0.21</v>
      </c>
      <c r="V92" s="100">
        <v>0.215</v>
      </c>
      <c r="W92" s="100">
        <v>0.215</v>
      </c>
      <c r="X92" s="100">
        <v>0.22</v>
      </c>
      <c r="Y92" s="100">
        <v>0.22500000000000001</v>
      </c>
      <c r="Z92" s="100">
        <v>0.22500000000000001</v>
      </c>
      <c r="AA92" s="100">
        <v>0.23</v>
      </c>
      <c r="AB92" s="100">
        <v>0.23</v>
      </c>
      <c r="AC92" s="100">
        <v>0.23499999999999999</v>
      </c>
      <c r="AD92" s="100">
        <v>0.23499999999999999</v>
      </c>
      <c r="AE92" s="100">
        <v>0.24</v>
      </c>
      <c r="AF92" s="100">
        <v>0.24</v>
      </c>
      <c r="AH92" s="37">
        <f t="shared" si="6"/>
        <v>21</v>
      </c>
      <c r="AI92" s="37">
        <f t="shared" si="6"/>
        <v>21.5</v>
      </c>
      <c r="AJ92" s="37">
        <f t="shared" si="6"/>
        <v>21.5</v>
      </c>
      <c r="AK92" s="37">
        <f t="shared" si="6"/>
        <v>22</v>
      </c>
      <c r="AL92" s="37">
        <f t="shared" si="6"/>
        <v>22.5</v>
      </c>
      <c r="AM92" s="37">
        <f t="shared" si="6"/>
        <v>22.5</v>
      </c>
      <c r="AN92" s="37">
        <f t="shared" si="6"/>
        <v>23</v>
      </c>
      <c r="AO92" s="37">
        <f t="shared" si="6"/>
        <v>23</v>
      </c>
      <c r="AP92" s="37">
        <f t="shared" si="6"/>
        <v>23.5</v>
      </c>
      <c r="AQ92" s="37">
        <f t="shared" si="6"/>
        <v>23.5</v>
      </c>
      <c r="AR92" s="37">
        <f t="shared" si="6"/>
        <v>24</v>
      </c>
      <c r="AS92" s="37">
        <f t="shared" si="6"/>
        <v>24</v>
      </c>
    </row>
    <row r="93" spans="4:45" x14ac:dyDescent="0.25">
      <c r="D93">
        <v>90</v>
      </c>
      <c r="E93">
        <v>116000</v>
      </c>
      <c r="F93" s="37">
        <v>21</v>
      </c>
      <c r="G93" s="37">
        <v>21.5</v>
      </c>
      <c r="H93" s="37">
        <v>21.5</v>
      </c>
      <c r="I93" s="37">
        <v>22</v>
      </c>
      <c r="J93" s="37">
        <v>22.5</v>
      </c>
      <c r="K93" s="37">
        <v>22.5</v>
      </c>
      <c r="L93" s="37">
        <v>23</v>
      </c>
      <c r="M93" s="37">
        <v>23</v>
      </c>
      <c r="N93" s="37">
        <v>23.5</v>
      </c>
      <c r="O93" s="37">
        <v>23.5</v>
      </c>
      <c r="P93" s="37">
        <v>24</v>
      </c>
      <c r="Q93" s="37">
        <v>24</v>
      </c>
      <c r="T93">
        <v>116000</v>
      </c>
      <c r="U93" s="100">
        <v>0.21</v>
      </c>
      <c r="V93" s="100">
        <v>0.215</v>
      </c>
      <c r="W93" s="100">
        <v>0.215</v>
      </c>
      <c r="X93" s="100">
        <v>0.22</v>
      </c>
      <c r="Y93" s="100">
        <v>0.22500000000000001</v>
      </c>
      <c r="Z93" s="100">
        <v>0.22500000000000001</v>
      </c>
      <c r="AA93" s="100">
        <v>0.23</v>
      </c>
      <c r="AB93" s="100">
        <v>0.23</v>
      </c>
      <c r="AC93" s="100">
        <v>0.23499999999999999</v>
      </c>
      <c r="AD93" s="100">
        <v>0.23499999999999999</v>
      </c>
      <c r="AE93" s="100">
        <v>0.24</v>
      </c>
      <c r="AF93" s="100">
        <v>0.24</v>
      </c>
      <c r="AH93" s="37">
        <f t="shared" si="6"/>
        <v>21</v>
      </c>
      <c r="AI93" s="37">
        <f t="shared" si="6"/>
        <v>21.5</v>
      </c>
      <c r="AJ93" s="37">
        <f t="shared" si="6"/>
        <v>21.5</v>
      </c>
      <c r="AK93" s="37">
        <f t="shared" si="6"/>
        <v>22</v>
      </c>
      <c r="AL93" s="37">
        <f t="shared" si="6"/>
        <v>22.5</v>
      </c>
      <c r="AM93" s="37">
        <f t="shared" si="6"/>
        <v>22.5</v>
      </c>
      <c r="AN93" s="37">
        <f t="shared" si="6"/>
        <v>23</v>
      </c>
      <c r="AO93" s="37">
        <f t="shared" si="6"/>
        <v>23</v>
      </c>
      <c r="AP93" s="37">
        <f t="shared" si="6"/>
        <v>23.5</v>
      </c>
      <c r="AQ93" s="37">
        <f t="shared" si="6"/>
        <v>23.5</v>
      </c>
      <c r="AR93" s="37">
        <f t="shared" si="6"/>
        <v>24</v>
      </c>
      <c r="AS93" s="37">
        <f t="shared" si="6"/>
        <v>24</v>
      </c>
    </row>
    <row r="94" spans="4:45" x14ac:dyDescent="0.25">
      <c r="D94">
        <v>91</v>
      </c>
      <c r="E94">
        <v>117000</v>
      </c>
      <c r="F94" s="37">
        <v>21</v>
      </c>
      <c r="G94" s="37">
        <v>21.5</v>
      </c>
      <c r="H94" s="37">
        <v>21.5</v>
      </c>
      <c r="I94" s="37">
        <v>22</v>
      </c>
      <c r="J94" s="37">
        <v>22.5</v>
      </c>
      <c r="K94" s="37">
        <v>22.5</v>
      </c>
      <c r="L94" s="37">
        <v>23</v>
      </c>
      <c r="M94" s="37">
        <v>23</v>
      </c>
      <c r="N94" s="37">
        <v>23.5</v>
      </c>
      <c r="O94" s="37">
        <v>23.5</v>
      </c>
      <c r="P94" s="37">
        <v>24</v>
      </c>
      <c r="Q94" s="37">
        <v>24</v>
      </c>
      <c r="T94">
        <v>117000</v>
      </c>
      <c r="U94" s="100">
        <v>0.21</v>
      </c>
      <c r="V94" s="100">
        <v>0.215</v>
      </c>
      <c r="W94" s="100">
        <v>0.215</v>
      </c>
      <c r="X94" s="100">
        <v>0.22</v>
      </c>
      <c r="Y94" s="100">
        <v>0.22500000000000001</v>
      </c>
      <c r="Z94" s="100">
        <v>0.22500000000000001</v>
      </c>
      <c r="AA94" s="100">
        <v>0.23</v>
      </c>
      <c r="AB94" s="100">
        <v>0.23</v>
      </c>
      <c r="AC94" s="100">
        <v>0.23499999999999999</v>
      </c>
      <c r="AD94" s="100">
        <v>0.23499999999999999</v>
      </c>
      <c r="AE94" s="100">
        <v>0.24</v>
      </c>
      <c r="AF94" s="100">
        <v>0.24</v>
      </c>
      <c r="AH94" s="37">
        <f t="shared" si="6"/>
        <v>21</v>
      </c>
      <c r="AI94" s="37">
        <f t="shared" si="6"/>
        <v>21.5</v>
      </c>
      <c r="AJ94" s="37">
        <f t="shared" si="6"/>
        <v>21.5</v>
      </c>
      <c r="AK94" s="37">
        <f t="shared" si="6"/>
        <v>22</v>
      </c>
      <c r="AL94" s="37">
        <f t="shared" si="6"/>
        <v>22.5</v>
      </c>
      <c r="AM94" s="37">
        <f t="shared" si="6"/>
        <v>22.5</v>
      </c>
      <c r="AN94" s="37">
        <f t="shared" si="6"/>
        <v>23</v>
      </c>
      <c r="AO94" s="37">
        <f t="shared" si="6"/>
        <v>23</v>
      </c>
      <c r="AP94" s="37">
        <f t="shared" si="6"/>
        <v>23.5</v>
      </c>
      <c r="AQ94" s="37">
        <f t="shared" si="6"/>
        <v>23.5</v>
      </c>
      <c r="AR94" s="37">
        <f t="shared" si="6"/>
        <v>24</v>
      </c>
      <c r="AS94" s="37">
        <f t="shared" si="6"/>
        <v>24</v>
      </c>
    </row>
    <row r="95" spans="4:45" x14ac:dyDescent="0.25">
      <c r="D95">
        <v>92</v>
      </c>
      <c r="E95">
        <v>118000</v>
      </c>
      <c r="F95" s="37">
        <v>21</v>
      </c>
      <c r="G95" s="37">
        <v>21.5</v>
      </c>
      <c r="H95" s="37">
        <v>22</v>
      </c>
      <c r="I95" s="37">
        <v>22</v>
      </c>
      <c r="J95" s="37">
        <v>22.5</v>
      </c>
      <c r="K95" s="37">
        <v>22.5</v>
      </c>
      <c r="L95" s="37">
        <v>23</v>
      </c>
      <c r="M95" s="37">
        <v>23</v>
      </c>
      <c r="N95" s="37">
        <v>23.5</v>
      </c>
      <c r="O95" s="37">
        <v>23.5</v>
      </c>
      <c r="P95" s="37">
        <v>24</v>
      </c>
      <c r="Q95" s="37">
        <v>24</v>
      </c>
      <c r="T95">
        <v>118000</v>
      </c>
      <c r="U95" s="100">
        <v>0.21</v>
      </c>
      <c r="V95" s="100">
        <v>0.215</v>
      </c>
      <c r="W95" s="100">
        <v>0.22</v>
      </c>
      <c r="X95" s="100">
        <v>0.22</v>
      </c>
      <c r="Y95" s="100">
        <v>0.22500000000000001</v>
      </c>
      <c r="Z95" s="100">
        <v>0.22500000000000001</v>
      </c>
      <c r="AA95" s="100">
        <v>0.23</v>
      </c>
      <c r="AB95" s="100">
        <v>0.23</v>
      </c>
      <c r="AC95" s="100">
        <v>0.23499999999999999</v>
      </c>
      <c r="AD95" s="100">
        <v>0.23499999999999999</v>
      </c>
      <c r="AE95" s="100">
        <v>0.24</v>
      </c>
      <c r="AF95" s="100">
        <v>0.24</v>
      </c>
      <c r="AH95" s="37">
        <f t="shared" si="6"/>
        <v>21</v>
      </c>
      <c r="AI95" s="37">
        <f t="shared" si="6"/>
        <v>21.5</v>
      </c>
      <c r="AJ95" s="37">
        <f t="shared" si="6"/>
        <v>22</v>
      </c>
      <c r="AK95" s="37">
        <f t="shared" si="6"/>
        <v>22</v>
      </c>
      <c r="AL95" s="37">
        <f t="shared" si="6"/>
        <v>22.5</v>
      </c>
      <c r="AM95" s="37">
        <f t="shared" si="6"/>
        <v>22.5</v>
      </c>
      <c r="AN95" s="37">
        <f t="shared" si="6"/>
        <v>23</v>
      </c>
      <c r="AO95" s="37">
        <f t="shared" si="6"/>
        <v>23</v>
      </c>
      <c r="AP95" s="37">
        <f t="shared" si="6"/>
        <v>23.5</v>
      </c>
      <c r="AQ95" s="37">
        <f t="shared" si="6"/>
        <v>23.5</v>
      </c>
      <c r="AR95" s="37">
        <f t="shared" si="6"/>
        <v>24</v>
      </c>
      <c r="AS95" s="37">
        <f t="shared" si="6"/>
        <v>24</v>
      </c>
    </row>
    <row r="96" spans="4:45" x14ac:dyDescent="0.25">
      <c r="D96">
        <v>93</v>
      </c>
      <c r="E96">
        <v>119000</v>
      </c>
      <c r="F96" s="37">
        <v>21</v>
      </c>
      <c r="G96" s="37">
        <v>21.5</v>
      </c>
      <c r="H96" s="37">
        <v>22</v>
      </c>
      <c r="I96" s="37">
        <v>22</v>
      </c>
      <c r="J96" s="37">
        <v>22.5</v>
      </c>
      <c r="K96" s="37">
        <v>22.5</v>
      </c>
      <c r="L96" s="37">
        <v>23</v>
      </c>
      <c r="M96" s="37">
        <v>23.5</v>
      </c>
      <c r="N96" s="37">
        <v>23.5</v>
      </c>
      <c r="O96" s="37">
        <v>23.5</v>
      </c>
      <c r="P96" s="37">
        <v>24</v>
      </c>
      <c r="Q96" s="37">
        <v>24</v>
      </c>
      <c r="T96">
        <v>119000</v>
      </c>
      <c r="U96" s="100">
        <v>0.21</v>
      </c>
      <c r="V96" s="100">
        <v>0.215</v>
      </c>
      <c r="W96" s="100">
        <v>0.22</v>
      </c>
      <c r="X96" s="100">
        <v>0.22</v>
      </c>
      <c r="Y96" s="100">
        <v>0.22500000000000001</v>
      </c>
      <c r="Z96" s="100">
        <v>0.22500000000000001</v>
      </c>
      <c r="AA96" s="100">
        <v>0.23</v>
      </c>
      <c r="AB96" s="100">
        <v>0.23499999999999999</v>
      </c>
      <c r="AC96" s="100">
        <v>0.23499999999999999</v>
      </c>
      <c r="AD96" s="100">
        <v>0.23499999999999999</v>
      </c>
      <c r="AE96" s="100">
        <v>0.24</v>
      </c>
      <c r="AF96" s="100">
        <v>0.24</v>
      </c>
      <c r="AH96" s="37">
        <f t="shared" si="6"/>
        <v>21</v>
      </c>
      <c r="AI96" s="37">
        <f t="shared" si="6"/>
        <v>21.5</v>
      </c>
      <c r="AJ96" s="37">
        <f t="shared" si="6"/>
        <v>22</v>
      </c>
      <c r="AK96" s="37">
        <f t="shared" si="6"/>
        <v>22</v>
      </c>
      <c r="AL96" s="37">
        <f t="shared" si="6"/>
        <v>22.5</v>
      </c>
      <c r="AM96" s="37">
        <f t="shared" si="6"/>
        <v>22.5</v>
      </c>
      <c r="AN96" s="37">
        <f t="shared" si="6"/>
        <v>23</v>
      </c>
      <c r="AO96" s="37">
        <f t="shared" si="6"/>
        <v>23.5</v>
      </c>
      <c r="AP96" s="37">
        <f t="shared" si="6"/>
        <v>23.5</v>
      </c>
      <c r="AQ96" s="37">
        <f t="shared" si="6"/>
        <v>23.5</v>
      </c>
      <c r="AR96" s="37">
        <f t="shared" si="6"/>
        <v>24</v>
      </c>
      <c r="AS96" s="37">
        <f t="shared" si="6"/>
        <v>24</v>
      </c>
    </row>
    <row r="97" spans="4:45" x14ac:dyDescent="0.25">
      <c r="D97">
        <v>94</v>
      </c>
      <c r="E97">
        <v>120000</v>
      </c>
      <c r="F97" s="37">
        <v>21</v>
      </c>
      <c r="G97" s="37">
        <v>21.5</v>
      </c>
      <c r="H97" s="37">
        <v>22</v>
      </c>
      <c r="I97" s="37">
        <v>22</v>
      </c>
      <c r="J97" s="37">
        <v>22.5</v>
      </c>
      <c r="K97" s="37">
        <v>22.5</v>
      </c>
      <c r="L97" s="37">
        <v>23</v>
      </c>
      <c r="M97" s="37">
        <v>23.5</v>
      </c>
      <c r="N97" s="37">
        <v>23.5</v>
      </c>
      <c r="O97" s="37">
        <v>23.5</v>
      </c>
      <c r="P97" s="37">
        <v>24</v>
      </c>
      <c r="Q97" s="37">
        <v>24</v>
      </c>
      <c r="T97">
        <v>120000</v>
      </c>
      <c r="U97" s="100">
        <v>0.21</v>
      </c>
      <c r="V97" s="100">
        <v>0.215</v>
      </c>
      <c r="W97" s="100">
        <v>0.22</v>
      </c>
      <c r="X97" s="100">
        <v>0.22</v>
      </c>
      <c r="Y97" s="100">
        <v>0.22500000000000001</v>
      </c>
      <c r="Z97" s="100">
        <v>0.22500000000000001</v>
      </c>
      <c r="AA97" s="100">
        <v>0.23</v>
      </c>
      <c r="AB97" s="100">
        <v>0.23499999999999999</v>
      </c>
      <c r="AC97" s="100">
        <v>0.23499999999999999</v>
      </c>
      <c r="AD97" s="100">
        <v>0.23499999999999999</v>
      </c>
      <c r="AE97" s="100">
        <v>0.24</v>
      </c>
      <c r="AF97" s="100">
        <v>0.24</v>
      </c>
      <c r="AH97" s="37">
        <f t="shared" si="6"/>
        <v>21</v>
      </c>
      <c r="AI97" s="37">
        <f t="shared" si="6"/>
        <v>21.5</v>
      </c>
      <c r="AJ97" s="37">
        <f t="shared" si="6"/>
        <v>22</v>
      </c>
      <c r="AK97" s="37">
        <f t="shared" si="6"/>
        <v>22</v>
      </c>
      <c r="AL97" s="37">
        <f t="shared" si="6"/>
        <v>22.5</v>
      </c>
      <c r="AM97" s="37">
        <f t="shared" si="6"/>
        <v>22.5</v>
      </c>
      <c r="AN97" s="37">
        <f t="shared" si="6"/>
        <v>23</v>
      </c>
      <c r="AO97" s="37">
        <f t="shared" si="6"/>
        <v>23.5</v>
      </c>
      <c r="AP97" s="37">
        <f t="shared" si="6"/>
        <v>23.5</v>
      </c>
      <c r="AQ97" s="37">
        <f t="shared" si="6"/>
        <v>23.5</v>
      </c>
      <c r="AR97" s="37">
        <f t="shared" si="6"/>
        <v>24</v>
      </c>
      <c r="AS97" s="37">
        <f t="shared" si="6"/>
        <v>24</v>
      </c>
    </row>
    <row r="98" spans="4:45" x14ac:dyDescent="0.25">
      <c r="D98">
        <v>95</v>
      </c>
      <c r="E98">
        <v>121000</v>
      </c>
      <c r="F98">
        <v>21</v>
      </c>
      <c r="G98">
        <v>21.5</v>
      </c>
      <c r="H98">
        <v>22</v>
      </c>
      <c r="I98">
        <v>22</v>
      </c>
      <c r="J98">
        <v>22.5</v>
      </c>
      <c r="K98">
        <v>23</v>
      </c>
      <c r="L98">
        <v>23</v>
      </c>
      <c r="M98">
        <v>23.5</v>
      </c>
      <c r="N98">
        <v>23.5</v>
      </c>
      <c r="O98">
        <v>24</v>
      </c>
      <c r="P98">
        <v>24</v>
      </c>
      <c r="Q98">
        <v>24</v>
      </c>
      <c r="T98">
        <v>121000</v>
      </c>
      <c r="U98" s="100">
        <v>0.21</v>
      </c>
      <c r="V98" s="100">
        <v>0.215</v>
      </c>
      <c r="W98" s="100">
        <v>0.22</v>
      </c>
      <c r="X98" s="100">
        <v>0.22</v>
      </c>
      <c r="Y98" s="100">
        <v>0.22500000000000001</v>
      </c>
      <c r="Z98" s="100">
        <v>0.23</v>
      </c>
      <c r="AA98" s="100">
        <v>0.23</v>
      </c>
      <c r="AB98" s="100">
        <v>0.23499999999999999</v>
      </c>
      <c r="AC98" s="100">
        <v>0.23499999999999999</v>
      </c>
      <c r="AD98" s="100">
        <v>0.24</v>
      </c>
      <c r="AE98" s="100">
        <v>0.24</v>
      </c>
      <c r="AF98" s="100">
        <v>0.24</v>
      </c>
      <c r="AH98" s="37">
        <f t="shared" si="6"/>
        <v>21</v>
      </c>
      <c r="AI98" s="37">
        <f t="shared" si="6"/>
        <v>21.5</v>
      </c>
      <c r="AJ98" s="37">
        <f t="shared" si="6"/>
        <v>22</v>
      </c>
      <c r="AK98" s="37">
        <f t="shared" si="6"/>
        <v>22</v>
      </c>
      <c r="AL98" s="37">
        <f t="shared" si="6"/>
        <v>22.5</v>
      </c>
      <c r="AM98" s="37">
        <f t="shared" si="6"/>
        <v>23</v>
      </c>
      <c r="AN98" s="37">
        <f t="shared" si="6"/>
        <v>23</v>
      </c>
      <c r="AO98" s="37">
        <f t="shared" si="6"/>
        <v>23.5</v>
      </c>
      <c r="AP98" s="37">
        <f t="shared" si="6"/>
        <v>23.5</v>
      </c>
      <c r="AQ98" s="37">
        <f t="shared" si="6"/>
        <v>24</v>
      </c>
      <c r="AR98" s="37">
        <f t="shared" si="6"/>
        <v>24</v>
      </c>
      <c r="AS98" s="37">
        <f t="shared" si="6"/>
        <v>24</v>
      </c>
    </row>
    <row r="99" spans="4:45" x14ac:dyDescent="0.25">
      <c r="D99">
        <v>96</v>
      </c>
      <c r="E99">
        <v>122000</v>
      </c>
      <c r="F99">
        <v>21</v>
      </c>
      <c r="G99">
        <v>21.5</v>
      </c>
      <c r="H99">
        <v>22</v>
      </c>
      <c r="I99">
        <v>22</v>
      </c>
      <c r="J99">
        <v>22.5</v>
      </c>
      <c r="K99">
        <v>23</v>
      </c>
      <c r="L99">
        <v>23</v>
      </c>
      <c r="M99">
        <v>23.5</v>
      </c>
      <c r="N99">
        <v>23.5</v>
      </c>
      <c r="O99">
        <v>24</v>
      </c>
      <c r="P99">
        <v>24</v>
      </c>
      <c r="Q99">
        <v>24</v>
      </c>
      <c r="T99">
        <v>122000</v>
      </c>
      <c r="U99" s="100">
        <v>0.21</v>
      </c>
      <c r="V99" s="100">
        <v>0.215</v>
      </c>
      <c r="W99" s="100">
        <v>0.22</v>
      </c>
      <c r="X99" s="100">
        <v>0.22</v>
      </c>
      <c r="Y99" s="100">
        <v>0.22500000000000001</v>
      </c>
      <c r="Z99" s="100">
        <v>0.23</v>
      </c>
      <c r="AA99" s="100">
        <v>0.23</v>
      </c>
      <c r="AB99" s="100">
        <v>0.23499999999999999</v>
      </c>
      <c r="AC99" s="100">
        <v>0.23499999999999999</v>
      </c>
      <c r="AD99" s="100">
        <v>0.24</v>
      </c>
      <c r="AE99" s="100">
        <v>0.24</v>
      </c>
      <c r="AF99" s="100">
        <v>0.24</v>
      </c>
      <c r="AH99" s="37">
        <f t="shared" si="6"/>
        <v>21</v>
      </c>
      <c r="AI99" s="37">
        <f t="shared" si="6"/>
        <v>21.5</v>
      </c>
      <c r="AJ99" s="37">
        <f t="shared" si="6"/>
        <v>22</v>
      </c>
      <c r="AK99" s="37">
        <f t="shared" si="6"/>
        <v>22</v>
      </c>
      <c r="AL99" s="37">
        <f t="shared" si="6"/>
        <v>22.5</v>
      </c>
      <c r="AM99" s="37">
        <f t="shared" si="6"/>
        <v>23</v>
      </c>
      <c r="AN99" s="37">
        <f t="shared" si="6"/>
        <v>23</v>
      </c>
      <c r="AO99" s="37">
        <f t="shared" si="6"/>
        <v>23.5</v>
      </c>
      <c r="AP99" s="37">
        <f t="shared" si="6"/>
        <v>23.5</v>
      </c>
      <c r="AQ99" s="37">
        <f t="shared" si="6"/>
        <v>24</v>
      </c>
      <c r="AR99" s="37">
        <f t="shared" si="6"/>
        <v>24</v>
      </c>
      <c r="AS99" s="37">
        <f t="shared" si="6"/>
        <v>24</v>
      </c>
    </row>
    <row r="100" spans="4:45" x14ac:dyDescent="0.25">
      <c r="D100">
        <v>97</v>
      </c>
      <c r="E100">
        <v>123000</v>
      </c>
      <c r="F100">
        <v>21</v>
      </c>
      <c r="G100">
        <v>21.5</v>
      </c>
      <c r="H100">
        <v>22</v>
      </c>
      <c r="I100">
        <v>22</v>
      </c>
      <c r="J100">
        <v>22.5</v>
      </c>
      <c r="K100">
        <v>23</v>
      </c>
      <c r="L100">
        <v>23</v>
      </c>
      <c r="M100">
        <v>23.5</v>
      </c>
      <c r="N100">
        <v>23.5</v>
      </c>
      <c r="O100">
        <v>24</v>
      </c>
      <c r="P100">
        <v>24</v>
      </c>
      <c r="Q100">
        <v>24</v>
      </c>
      <c r="T100">
        <v>123000</v>
      </c>
      <c r="U100" s="100">
        <v>0.21</v>
      </c>
      <c r="V100" s="100">
        <v>0.215</v>
      </c>
      <c r="W100" s="100">
        <v>0.22</v>
      </c>
      <c r="X100" s="100">
        <v>0.22</v>
      </c>
      <c r="Y100" s="100">
        <v>0.22500000000000001</v>
      </c>
      <c r="Z100" s="100">
        <v>0.23</v>
      </c>
      <c r="AA100" s="100">
        <v>0.23</v>
      </c>
      <c r="AB100" s="100">
        <v>0.23499999999999999</v>
      </c>
      <c r="AC100" s="100">
        <v>0.23499999999999999</v>
      </c>
      <c r="AD100" s="100">
        <v>0.24</v>
      </c>
      <c r="AE100" s="100">
        <v>0.24</v>
      </c>
      <c r="AF100" s="100">
        <v>0.24</v>
      </c>
      <c r="AH100" s="37">
        <f t="shared" si="6"/>
        <v>21</v>
      </c>
      <c r="AI100" s="37">
        <f t="shared" si="6"/>
        <v>21.5</v>
      </c>
      <c r="AJ100" s="37">
        <f t="shared" si="6"/>
        <v>22</v>
      </c>
      <c r="AK100" s="37">
        <f t="shared" si="6"/>
        <v>22</v>
      </c>
      <c r="AL100" s="37">
        <f t="shared" si="6"/>
        <v>22.5</v>
      </c>
      <c r="AM100" s="37">
        <f t="shared" si="6"/>
        <v>23</v>
      </c>
      <c r="AN100" s="37">
        <f t="shared" si="6"/>
        <v>23</v>
      </c>
      <c r="AO100" s="37">
        <f t="shared" si="6"/>
        <v>23.5</v>
      </c>
      <c r="AP100" s="37">
        <f t="shared" si="6"/>
        <v>23.5</v>
      </c>
      <c r="AQ100" s="37">
        <f t="shared" si="6"/>
        <v>24</v>
      </c>
      <c r="AR100" s="37">
        <f t="shared" si="6"/>
        <v>24</v>
      </c>
      <c r="AS100" s="37">
        <f t="shared" si="6"/>
        <v>24</v>
      </c>
    </row>
    <row r="101" spans="4:45" x14ac:dyDescent="0.25">
      <c r="D101">
        <v>98</v>
      </c>
      <c r="E101">
        <v>124000</v>
      </c>
      <c r="F101">
        <v>21</v>
      </c>
      <c r="G101">
        <v>21.5</v>
      </c>
      <c r="H101">
        <v>22</v>
      </c>
      <c r="I101">
        <v>22</v>
      </c>
      <c r="J101">
        <v>22.5</v>
      </c>
      <c r="K101">
        <v>23</v>
      </c>
      <c r="L101">
        <v>23</v>
      </c>
      <c r="M101">
        <v>23.5</v>
      </c>
      <c r="N101">
        <v>23.5</v>
      </c>
      <c r="O101">
        <v>24</v>
      </c>
      <c r="P101">
        <v>24</v>
      </c>
      <c r="Q101">
        <v>24.5</v>
      </c>
      <c r="T101">
        <v>124000</v>
      </c>
      <c r="U101" s="100">
        <v>0.21</v>
      </c>
      <c r="V101" s="100">
        <v>0.215</v>
      </c>
      <c r="W101" s="100">
        <v>0.22</v>
      </c>
      <c r="X101" s="100">
        <v>0.22</v>
      </c>
      <c r="Y101" s="100">
        <v>0.22500000000000001</v>
      </c>
      <c r="Z101" s="100">
        <v>0.23</v>
      </c>
      <c r="AA101" s="100">
        <v>0.23</v>
      </c>
      <c r="AB101" s="100">
        <v>0.23499999999999999</v>
      </c>
      <c r="AC101" s="100">
        <v>0.23499999999999999</v>
      </c>
      <c r="AD101" s="100">
        <v>0.24</v>
      </c>
      <c r="AE101" s="100">
        <v>0.24</v>
      </c>
      <c r="AF101" s="100">
        <v>0.245</v>
      </c>
      <c r="AH101" s="37">
        <f t="shared" si="6"/>
        <v>21</v>
      </c>
      <c r="AI101" s="37">
        <f t="shared" si="6"/>
        <v>21.5</v>
      </c>
      <c r="AJ101" s="37">
        <f t="shared" si="6"/>
        <v>22</v>
      </c>
      <c r="AK101" s="37">
        <f t="shared" si="6"/>
        <v>22</v>
      </c>
      <c r="AL101" s="37">
        <f t="shared" si="6"/>
        <v>22.5</v>
      </c>
      <c r="AM101" s="37">
        <f t="shared" si="6"/>
        <v>23</v>
      </c>
      <c r="AN101" s="37">
        <f t="shared" si="6"/>
        <v>23</v>
      </c>
      <c r="AO101" s="37">
        <f t="shared" si="6"/>
        <v>23.5</v>
      </c>
      <c r="AP101" s="37">
        <f t="shared" si="6"/>
        <v>23.5</v>
      </c>
      <c r="AQ101" s="37">
        <f t="shared" si="6"/>
        <v>24</v>
      </c>
      <c r="AR101" s="37">
        <f t="shared" si="6"/>
        <v>24</v>
      </c>
      <c r="AS101" s="37">
        <f t="shared" si="6"/>
        <v>24.5</v>
      </c>
    </row>
    <row r="102" spans="4:45" x14ac:dyDescent="0.25">
      <c r="D102">
        <v>99</v>
      </c>
      <c r="E102">
        <v>125000</v>
      </c>
      <c r="F102">
        <v>21</v>
      </c>
      <c r="G102">
        <v>21.5</v>
      </c>
      <c r="H102">
        <v>22</v>
      </c>
      <c r="I102">
        <v>22</v>
      </c>
      <c r="J102">
        <v>22.5</v>
      </c>
      <c r="K102">
        <v>23</v>
      </c>
      <c r="L102">
        <v>23</v>
      </c>
      <c r="M102">
        <v>23.5</v>
      </c>
      <c r="N102">
        <v>23.5</v>
      </c>
      <c r="O102">
        <v>24</v>
      </c>
      <c r="P102">
        <v>24</v>
      </c>
      <c r="Q102">
        <v>24.5</v>
      </c>
      <c r="T102">
        <v>125000</v>
      </c>
      <c r="U102" s="101">
        <v>0.21</v>
      </c>
      <c r="V102" s="101">
        <v>0.215</v>
      </c>
      <c r="W102" s="101">
        <v>0.22</v>
      </c>
      <c r="X102" s="101">
        <v>0.22</v>
      </c>
      <c r="Y102" s="101">
        <v>0.22500000000000001</v>
      </c>
      <c r="Z102" s="101">
        <v>0.23</v>
      </c>
      <c r="AA102" s="101">
        <v>0.23</v>
      </c>
      <c r="AB102" s="101">
        <v>0.23499999999999999</v>
      </c>
      <c r="AC102" s="101">
        <v>0.23499999999999999</v>
      </c>
      <c r="AD102" s="101">
        <v>0.24</v>
      </c>
      <c r="AE102" s="101">
        <v>0.24</v>
      </c>
      <c r="AF102" s="101">
        <v>0.245</v>
      </c>
      <c r="AH102" s="37">
        <f t="shared" si="6"/>
        <v>21</v>
      </c>
      <c r="AI102" s="37">
        <f t="shared" si="6"/>
        <v>21.5</v>
      </c>
      <c r="AJ102" s="37">
        <f t="shared" si="6"/>
        <v>22</v>
      </c>
      <c r="AK102" s="37">
        <f t="shared" si="6"/>
        <v>22</v>
      </c>
      <c r="AL102" s="37">
        <f t="shared" si="6"/>
        <v>22.5</v>
      </c>
      <c r="AM102" s="37">
        <f t="shared" si="6"/>
        <v>23</v>
      </c>
      <c r="AN102" s="37">
        <f t="shared" si="6"/>
        <v>23</v>
      </c>
      <c r="AO102" s="37">
        <f t="shared" si="6"/>
        <v>23.5</v>
      </c>
      <c r="AP102" s="37">
        <f t="shared" si="6"/>
        <v>23.5</v>
      </c>
      <c r="AQ102" s="37">
        <f t="shared" si="6"/>
        <v>24</v>
      </c>
      <c r="AR102" s="37">
        <f t="shared" si="6"/>
        <v>24</v>
      </c>
      <c r="AS102" s="37">
        <f t="shared" si="6"/>
        <v>24.5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EA6E5-CCF7-4BC9-B57D-8238F2E99226}">
  <dimension ref="B1:AT103"/>
  <sheetViews>
    <sheetView zoomScale="85" zoomScaleNormal="85" workbookViewId="0">
      <selection activeCell="C6" sqref="C6"/>
    </sheetView>
  </sheetViews>
  <sheetFormatPr defaultColWidth="9.140625" defaultRowHeight="15" x14ac:dyDescent="0.25"/>
  <cols>
    <col min="21" max="32" width="9.140625" style="38"/>
  </cols>
  <sheetData>
    <row r="1" spans="2:46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  <c r="AH1" t="s">
        <v>164</v>
      </c>
    </row>
    <row r="2" spans="2:46" x14ac:dyDescent="0.25">
      <c r="B2" s="61"/>
      <c r="D2" t="s">
        <v>220</v>
      </c>
      <c r="F2" s="74">
        <v>0</v>
      </c>
      <c r="G2" s="96">
        <v>1.5009999999999999</v>
      </c>
      <c r="H2" s="96">
        <v>2.0009999999999999</v>
      </c>
      <c r="I2" s="96">
        <v>2.5009999999999999</v>
      </c>
      <c r="J2" s="96">
        <v>3.0009999999999999</v>
      </c>
      <c r="K2" s="96">
        <v>3.5009999999999999</v>
      </c>
      <c r="L2" s="96">
        <v>4.0010000000000003</v>
      </c>
      <c r="M2" s="96">
        <v>4.5010000000000003</v>
      </c>
      <c r="N2" s="96">
        <v>5.0010000000000003</v>
      </c>
      <c r="O2" s="96">
        <v>5.5010000000000003</v>
      </c>
      <c r="P2" s="96">
        <v>6.0010000000000003</v>
      </c>
      <c r="Q2" s="96">
        <v>6.5010000000000003</v>
      </c>
    </row>
    <row r="3" spans="2:46" x14ac:dyDescent="0.25">
      <c r="B3" s="75"/>
      <c r="E3" t="s">
        <v>59</v>
      </c>
      <c r="F3" s="74">
        <v>2</v>
      </c>
      <c r="G3" s="74">
        <v>3</v>
      </c>
      <c r="H3" s="74">
        <v>4</v>
      </c>
      <c r="I3" s="74">
        <v>5</v>
      </c>
      <c r="J3" s="74">
        <v>6</v>
      </c>
      <c r="K3" s="74">
        <v>7</v>
      </c>
      <c r="L3" s="74">
        <v>8</v>
      </c>
      <c r="M3" s="74">
        <v>9</v>
      </c>
      <c r="N3" s="74">
        <v>10</v>
      </c>
      <c r="O3" s="74">
        <v>11</v>
      </c>
      <c r="P3" s="74">
        <v>12</v>
      </c>
      <c r="Q3" s="74">
        <v>13</v>
      </c>
      <c r="S3" t="s">
        <v>166</v>
      </c>
      <c r="T3" s="76">
        <v>100</v>
      </c>
    </row>
    <row r="4" spans="2:46" x14ac:dyDescent="0.25">
      <c r="D4">
        <v>1</v>
      </c>
      <c r="E4" s="77">
        <v>0</v>
      </c>
      <c r="F4" s="37">
        <v>17</v>
      </c>
      <c r="G4" s="37">
        <v>17</v>
      </c>
      <c r="H4" s="37">
        <v>17.5</v>
      </c>
      <c r="I4" s="37">
        <v>17.5</v>
      </c>
      <c r="J4" s="37">
        <v>18</v>
      </c>
      <c r="K4" s="37">
        <v>18</v>
      </c>
      <c r="L4" s="37">
        <v>18.5</v>
      </c>
      <c r="M4" s="37">
        <v>18.5</v>
      </c>
      <c r="N4" s="37">
        <v>19</v>
      </c>
      <c r="O4" s="37">
        <v>19</v>
      </c>
      <c r="P4" s="37">
        <v>19</v>
      </c>
      <c r="Q4" s="37">
        <v>19.5</v>
      </c>
      <c r="S4" t="str">
        <f>IF(E4&lt;&gt;T4,"x","")</f>
        <v>x</v>
      </c>
      <c r="T4" t="s">
        <v>167</v>
      </c>
      <c r="U4" s="38">
        <v>0.17</v>
      </c>
      <c r="V4" s="38">
        <v>0.17</v>
      </c>
      <c r="W4" s="38">
        <v>0.17499999999999999</v>
      </c>
      <c r="X4" s="38">
        <v>0.17499999999999999</v>
      </c>
      <c r="Y4" s="38">
        <v>0.18</v>
      </c>
      <c r="Z4" s="38">
        <v>0.18</v>
      </c>
      <c r="AA4" s="38">
        <v>0.185</v>
      </c>
      <c r="AB4" s="38">
        <v>0.185</v>
      </c>
      <c r="AC4" s="38">
        <v>0.19</v>
      </c>
      <c r="AD4" s="38">
        <v>0.19</v>
      </c>
      <c r="AE4" s="38">
        <v>0.19</v>
      </c>
      <c r="AF4" s="38">
        <v>0.19500000000000001</v>
      </c>
      <c r="AH4" s="37">
        <f t="shared" ref="AH4:AS25" si="0">U4*$T$3</f>
        <v>17</v>
      </c>
      <c r="AI4" s="37">
        <f t="shared" si="0"/>
        <v>17</v>
      </c>
      <c r="AJ4" s="37">
        <f t="shared" si="0"/>
        <v>17.5</v>
      </c>
      <c r="AK4" s="37">
        <f t="shared" si="0"/>
        <v>17.5</v>
      </c>
      <c r="AL4" s="37">
        <f t="shared" si="0"/>
        <v>18</v>
      </c>
      <c r="AM4" s="37">
        <f t="shared" si="0"/>
        <v>18</v>
      </c>
      <c r="AN4" s="37">
        <f t="shared" si="0"/>
        <v>18.5</v>
      </c>
      <c r="AO4" s="37">
        <f t="shared" si="0"/>
        <v>18.5</v>
      </c>
      <c r="AP4" s="37">
        <f t="shared" si="0"/>
        <v>19</v>
      </c>
      <c r="AQ4" s="37">
        <f t="shared" si="0"/>
        <v>19</v>
      </c>
      <c r="AR4" s="37">
        <f t="shared" si="0"/>
        <v>19</v>
      </c>
      <c r="AS4" s="37">
        <f t="shared" si="0"/>
        <v>19.5</v>
      </c>
      <c r="AT4" s="37"/>
    </row>
    <row r="5" spans="2:46" x14ac:dyDescent="0.25">
      <c r="D5">
        <v>2</v>
      </c>
      <c r="E5">
        <v>28000</v>
      </c>
      <c r="F5" s="37">
        <v>17</v>
      </c>
      <c r="G5" s="37">
        <v>17</v>
      </c>
      <c r="H5" s="37">
        <v>17.5</v>
      </c>
      <c r="I5" s="37">
        <v>17.5</v>
      </c>
      <c r="J5" s="37">
        <v>18</v>
      </c>
      <c r="K5" s="37">
        <v>18</v>
      </c>
      <c r="L5" s="37">
        <v>18.5</v>
      </c>
      <c r="M5" s="37">
        <v>18.5</v>
      </c>
      <c r="N5" s="37">
        <v>19</v>
      </c>
      <c r="O5" s="37">
        <v>19</v>
      </c>
      <c r="P5" s="37">
        <v>19</v>
      </c>
      <c r="Q5" s="37">
        <v>19.5</v>
      </c>
      <c r="S5" t="str">
        <f>IF(E5&lt;&gt;T5,"x","")</f>
        <v/>
      </c>
      <c r="T5">
        <v>28000</v>
      </c>
      <c r="U5" s="38">
        <v>0.17</v>
      </c>
      <c r="V5" s="38">
        <v>0.17</v>
      </c>
      <c r="W5" s="38">
        <v>0.17499999999999999</v>
      </c>
      <c r="X5" s="38">
        <v>0.17499999999999999</v>
      </c>
      <c r="Y5" s="38">
        <v>0.18</v>
      </c>
      <c r="Z5" s="38">
        <v>0.18</v>
      </c>
      <c r="AA5" s="38">
        <v>0.185</v>
      </c>
      <c r="AB5" s="38">
        <v>0.185</v>
      </c>
      <c r="AC5" s="38">
        <v>0.19</v>
      </c>
      <c r="AD5" s="38">
        <v>0.19</v>
      </c>
      <c r="AE5" s="38">
        <v>0.19</v>
      </c>
      <c r="AF5" s="38">
        <v>0.19500000000000001</v>
      </c>
      <c r="AH5" s="37">
        <f t="shared" si="0"/>
        <v>17</v>
      </c>
      <c r="AI5" s="37">
        <f t="shared" si="0"/>
        <v>17</v>
      </c>
      <c r="AJ5" s="37">
        <f t="shared" si="0"/>
        <v>17.5</v>
      </c>
      <c r="AK5" s="37">
        <f t="shared" si="0"/>
        <v>17.5</v>
      </c>
      <c r="AL5" s="37">
        <f t="shared" si="0"/>
        <v>18</v>
      </c>
      <c r="AM5" s="37">
        <f t="shared" si="0"/>
        <v>18</v>
      </c>
      <c r="AN5" s="37">
        <f t="shared" si="0"/>
        <v>18.5</v>
      </c>
      <c r="AO5" s="37">
        <f t="shared" si="0"/>
        <v>18.5</v>
      </c>
      <c r="AP5" s="37">
        <f t="shared" si="0"/>
        <v>19</v>
      </c>
      <c r="AQ5" s="37">
        <f t="shared" si="0"/>
        <v>19</v>
      </c>
      <c r="AR5" s="37">
        <f t="shared" si="0"/>
        <v>19</v>
      </c>
      <c r="AS5" s="37">
        <f t="shared" si="0"/>
        <v>19.5</v>
      </c>
    </row>
    <row r="6" spans="2:46" x14ac:dyDescent="0.25">
      <c r="D6">
        <v>3</v>
      </c>
      <c r="E6">
        <v>29000</v>
      </c>
      <c r="F6" s="37">
        <v>18.5</v>
      </c>
      <c r="G6" s="37">
        <v>19</v>
      </c>
      <c r="H6" s="37">
        <v>19</v>
      </c>
      <c r="I6" s="37">
        <v>19.5</v>
      </c>
      <c r="J6" s="37">
        <v>19.5</v>
      </c>
      <c r="K6" s="37">
        <v>20</v>
      </c>
      <c r="L6" s="37">
        <v>20</v>
      </c>
      <c r="M6" s="37">
        <v>20.5</v>
      </c>
      <c r="N6" s="37">
        <v>20.5</v>
      </c>
      <c r="O6" s="37">
        <v>20.5</v>
      </c>
      <c r="P6" s="37">
        <v>21</v>
      </c>
      <c r="Q6" s="37">
        <v>21</v>
      </c>
      <c r="S6" t="str">
        <f t="shared" ref="S6:S69" si="1">IF(E6&lt;&gt;T6,"x","")</f>
        <v/>
      </c>
      <c r="T6">
        <v>29000</v>
      </c>
      <c r="U6" s="38">
        <v>0.185</v>
      </c>
      <c r="V6" s="38">
        <v>0.19</v>
      </c>
      <c r="W6" s="38">
        <v>0.19</v>
      </c>
      <c r="X6" s="38">
        <v>0.19500000000000001</v>
      </c>
      <c r="Y6" s="38">
        <v>0.19500000000000001</v>
      </c>
      <c r="Z6" s="38">
        <v>0.2</v>
      </c>
      <c r="AA6" s="38">
        <v>0.2</v>
      </c>
      <c r="AB6" s="38">
        <v>0.20499999999999999</v>
      </c>
      <c r="AC6" s="38">
        <v>0.20499999999999999</v>
      </c>
      <c r="AD6" s="38">
        <v>0.20499999999999999</v>
      </c>
      <c r="AE6" s="38">
        <v>0.21</v>
      </c>
      <c r="AF6" s="38">
        <v>0.21</v>
      </c>
      <c r="AH6" s="37">
        <f t="shared" si="0"/>
        <v>18.5</v>
      </c>
      <c r="AI6" s="37">
        <f t="shared" si="0"/>
        <v>19</v>
      </c>
      <c r="AJ6" s="37">
        <f t="shared" si="0"/>
        <v>19</v>
      </c>
      <c r="AK6" s="37">
        <f t="shared" si="0"/>
        <v>19.5</v>
      </c>
      <c r="AL6" s="37">
        <f t="shared" si="0"/>
        <v>19.5</v>
      </c>
      <c r="AM6" s="37">
        <f t="shared" si="0"/>
        <v>20</v>
      </c>
      <c r="AN6" s="37">
        <f t="shared" si="0"/>
        <v>20</v>
      </c>
      <c r="AO6" s="37">
        <f t="shared" si="0"/>
        <v>20.5</v>
      </c>
      <c r="AP6" s="37">
        <f t="shared" si="0"/>
        <v>20.5</v>
      </c>
      <c r="AQ6" s="37">
        <f t="shared" si="0"/>
        <v>20.5</v>
      </c>
      <c r="AR6" s="37">
        <f t="shared" si="0"/>
        <v>21</v>
      </c>
      <c r="AS6" s="37">
        <f t="shared" si="0"/>
        <v>21</v>
      </c>
    </row>
    <row r="7" spans="2:46" x14ac:dyDescent="0.25">
      <c r="D7">
        <v>4</v>
      </c>
      <c r="E7">
        <v>30000</v>
      </c>
      <c r="F7" s="37">
        <v>20</v>
      </c>
      <c r="G7" s="37">
        <v>20</v>
      </c>
      <c r="H7" s="37">
        <v>20.5</v>
      </c>
      <c r="I7" s="37">
        <v>21</v>
      </c>
      <c r="J7" s="37">
        <v>21</v>
      </c>
      <c r="K7" s="37">
        <v>21.5</v>
      </c>
      <c r="L7" s="37">
        <v>21.5</v>
      </c>
      <c r="M7" s="37">
        <v>22</v>
      </c>
      <c r="N7" s="37">
        <v>22</v>
      </c>
      <c r="O7" s="37">
        <v>22</v>
      </c>
      <c r="P7" s="37">
        <v>22.5</v>
      </c>
      <c r="Q7" s="37">
        <v>22.5</v>
      </c>
      <c r="S7" t="str">
        <f t="shared" si="1"/>
        <v/>
      </c>
      <c r="T7">
        <v>30000</v>
      </c>
      <c r="U7" s="38">
        <v>0.2</v>
      </c>
      <c r="V7" s="38">
        <v>0.2</v>
      </c>
      <c r="W7" s="38">
        <v>0.20499999999999999</v>
      </c>
      <c r="X7" s="38">
        <v>0.21</v>
      </c>
      <c r="Y7" s="38">
        <v>0.21</v>
      </c>
      <c r="Z7" s="38">
        <v>0.215</v>
      </c>
      <c r="AA7" s="38">
        <v>0.215</v>
      </c>
      <c r="AB7" s="38">
        <v>0.22</v>
      </c>
      <c r="AC7" s="38">
        <v>0.22</v>
      </c>
      <c r="AD7" s="38">
        <v>0.22</v>
      </c>
      <c r="AE7" s="38">
        <v>0.22500000000000001</v>
      </c>
      <c r="AF7" s="38">
        <v>0.22500000000000001</v>
      </c>
      <c r="AH7" s="37">
        <f t="shared" si="0"/>
        <v>20</v>
      </c>
      <c r="AI7" s="37">
        <f t="shared" si="0"/>
        <v>20</v>
      </c>
      <c r="AJ7" s="37">
        <f t="shared" si="0"/>
        <v>20.5</v>
      </c>
      <c r="AK7" s="37">
        <f t="shared" si="0"/>
        <v>21</v>
      </c>
      <c r="AL7" s="37">
        <f t="shared" si="0"/>
        <v>21</v>
      </c>
      <c r="AM7" s="37">
        <f t="shared" si="0"/>
        <v>21.5</v>
      </c>
      <c r="AN7" s="37">
        <f t="shared" si="0"/>
        <v>21.5</v>
      </c>
      <c r="AO7" s="37">
        <f t="shared" si="0"/>
        <v>22</v>
      </c>
      <c r="AP7" s="37">
        <f t="shared" si="0"/>
        <v>22</v>
      </c>
      <c r="AQ7" s="37">
        <f t="shared" si="0"/>
        <v>22</v>
      </c>
      <c r="AR7" s="37">
        <f t="shared" si="0"/>
        <v>22.5</v>
      </c>
      <c r="AS7" s="37">
        <f t="shared" si="0"/>
        <v>22.5</v>
      </c>
    </row>
    <row r="8" spans="2:46" x14ac:dyDescent="0.25">
      <c r="D8">
        <v>5</v>
      </c>
      <c r="E8">
        <v>31000</v>
      </c>
      <c r="F8" s="37">
        <v>20.5</v>
      </c>
      <c r="G8" s="37">
        <v>21</v>
      </c>
      <c r="H8" s="37">
        <v>21</v>
      </c>
      <c r="I8" s="37">
        <v>21.5</v>
      </c>
      <c r="J8" s="37">
        <v>22</v>
      </c>
      <c r="K8" s="37">
        <v>22</v>
      </c>
      <c r="L8" s="37">
        <v>22.5</v>
      </c>
      <c r="M8" s="37">
        <v>22.5</v>
      </c>
      <c r="N8" s="37">
        <v>23</v>
      </c>
      <c r="O8" s="37">
        <v>23</v>
      </c>
      <c r="P8" s="37">
        <v>23</v>
      </c>
      <c r="Q8" s="37">
        <v>23.5</v>
      </c>
      <c r="S8" t="str">
        <f t="shared" si="1"/>
        <v/>
      </c>
      <c r="T8">
        <v>31000</v>
      </c>
      <c r="U8" s="38">
        <v>0.20499999999999999</v>
      </c>
      <c r="V8" s="38">
        <v>0.21</v>
      </c>
      <c r="W8" s="38">
        <v>0.21</v>
      </c>
      <c r="X8" s="38">
        <v>0.215</v>
      </c>
      <c r="Y8" s="38">
        <v>0.22</v>
      </c>
      <c r="Z8" s="38">
        <v>0.22</v>
      </c>
      <c r="AA8" s="38">
        <v>0.22500000000000001</v>
      </c>
      <c r="AB8" s="38">
        <v>0.22500000000000001</v>
      </c>
      <c r="AC8" s="38">
        <v>0.23</v>
      </c>
      <c r="AD8" s="38">
        <v>0.23</v>
      </c>
      <c r="AE8" s="38">
        <v>0.23</v>
      </c>
      <c r="AF8" s="38">
        <v>0.23499999999999999</v>
      </c>
      <c r="AH8" s="37">
        <f t="shared" si="0"/>
        <v>20.5</v>
      </c>
      <c r="AI8" s="37">
        <f t="shared" si="0"/>
        <v>21</v>
      </c>
      <c r="AJ8" s="37">
        <f t="shared" si="0"/>
        <v>21</v>
      </c>
      <c r="AK8" s="37">
        <f t="shared" si="0"/>
        <v>21.5</v>
      </c>
      <c r="AL8" s="37">
        <f t="shared" si="0"/>
        <v>22</v>
      </c>
      <c r="AM8" s="37">
        <f t="shared" si="0"/>
        <v>22</v>
      </c>
      <c r="AN8" s="37">
        <f t="shared" si="0"/>
        <v>22.5</v>
      </c>
      <c r="AO8" s="37">
        <f t="shared" si="0"/>
        <v>22.5</v>
      </c>
      <c r="AP8" s="37">
        <f t="shared" si="0"/>
        <v>23</v>
      </c>
      <c r="AQ8" s="37">
        <f t="shared" si="0"/>
        <v>23</v>
      </c>
      <c r="AR8" s="37">
        <f t="shared" si="0"/>
        <v>23</v>
      </c>
      <c r="AS8" s="37">
        <f t="shared" si="0"/>
        <v>23.5</v>
      </c>
    </row>
    <row r="9" spans="2:46" x14ac:dyDescent="0.25">
      <c r="D9">
        <v>6</v>
      </c>
      <c r="E9">
        <v>32000</v>
      </c>
      <c r="F9" s="37">
        <v>20.5</v>
      </c>
      <c r="G9" s="37">
        <v>21</v>
      </c>
      <c r="H9" s="37">
        <v>21.5</v>
      </c>
      <c r="I9" s="37">
        <v>21.5</v>
      </c>
      <c r="J9" s="37">
        <v>22</v>
      </c>
      <c r="K9" s="37">
        <v>22.5</v>
      </c>
      <c r="L9" s="37">
        <v>22.5</v>
      </c>
      <c r="M9" s="37">
        <v>23</v>
      </c>
      <c r="N9" s="37">
        <v>23</v>
      </c>
      <c r="O9" s="37">
        <v>23</v>
      </c>
      <c r="P9" s="37">
        <v>23.5</v>
      </c>
      <c r="Q9" s="37">
        <v>23.5</v>
      </c>
      <c r="S9" t="str">
        <f t="shared" si="1"/>
        <v/>
      </c>
      <c r="T9">
        <v>32000</v>
      </c>
      <c r="U9" s="38">
        <v>0.20499999999999999</v>
      </c>
      <c r="V9" s="38">
        <v>0.21</v>
      </c>
      <c r="W9" s="38">
        <v>0.215</v>
      </c>
      <c r="X9" s="38">
        <v>0.215</v>
      </c>
      <c r="Y9" s="38">
        <v>0.22</v>
      </c>
      <c r="Z9" s="38">
        <v>0.22500000000000001</v>
      </c>
      <c r="AA9" s="38">
        <v>0.22500000000000001</v>
      </c>
      <c r="AB9" s="38">
        <v>0.23</v>
      </c>
      <c r="AC9" s="38">
        <v>0.23</v>
      </c>
      <c r="AD9" s="38">
        <v>0.23</v>
      </c>
      <c r="AE9" s="38">
        <v>0.23499999999999999</v>
      </c>
      <c r="AF9" s="38">
        <v>0.23499999999999999</v>
      </c>
      <c r="AH9" s="37">
        <f t="shared" si="0"/>
        <v>20.5</v>
      </c>
      <c r="AI9" s="37">
        <f t="shared" si="0"/>
        <v>21</v>
      </c>
      <c r="AJ9" s="37">
        <f t="shared" si="0"/>
        <v>21.5</v>
      </c>
      <c r="AK9" s="37">
        <f t="shared" si="0"/>
        <v>21.5</v>
      </c>
      <c r="AL9" s="37">
        <f t="shared" si="0"/>
        <v>22</v>
      </c>
      <c r="AM9" s="37">
        <f t="shared" si="0"/>
        <v>22.5</v>
      </c>
      <c r="AN9" s="37">
        <f t="shared" si="0"/>
        <v>22.5</v>
      </c>
      <c r="AO9" s="37">
        <f t="shared" si="0"/>
        <v>23</v>
      </c>
      <c r="AP9" s="37">
        <f t="shared" si="0"/>
        <v>23</v>
      </c>
      <c r="AQ9" s="37">
        <f t="shared" si="0"/>
        <v>23</v>
      </c>
      <c r="AR9" s="37">
        <f t="shared" si="0"/>
        <v>23.5</v>
      </c>
      <c r="AS9" s="37">
        <f t="shared" si="0"/>
        <v>23.5</v>
      </c>
    </row>
    <row r="10" spans="2:46" x14ac:dyDescent="0.25">
      <c r="D10">
        <v>7</v>
      </c>
      <c r="E10">
        <v>33000</v>
      </c>
      <c r="F10" s="37">
        <v>21</v>
      </c>
      <c r="G10" s="37">
        <v>21</v>
      </c>
      <c r="H10" s="37">
        <v>21.5</v>
      </c>
      <c r="I10" s="37">
        <v>22</v>
      </c>
      <c r="J10" s="37">
        <v>22</v>
      </c>
      <c r="K10" s="37">
        <v>22.5</v>
      </c>
      <c r="L10" s="37">
        <v>22.5</v>
      </c>
      <c r="M10" s="37">
        <v>23</v>
      </c>
      <c r="N10" s="37">
        <v>23</v>
      </c>
      <c r="O10" s="37">
        <v>23.5</v>
      </c>
      <c r="P10" s="37">
        <v>23.5</v>
      </c>
      <c r="Q10" s="37">
        <v>23.5</v>
      </c>
      <c r="S10" t="str">
        <f t="shared" si="1"/>
        <v/>
      </c>
      <c r="T10">
        <v>33000</v>
      </c>
      <c r="U10" s="38">
        <v>0.21</v>
      </c>
      <c r="V10" s="38">
        <v>0.21</v>
      </c>
      <c r="W10" s="38">
        <v>0.215</v>
      </c>
      <c r="X10" s="38">
        <v>0.22</v>
      </c>
      <c r="Y10" s="38">
        <v>0.22</v>
      </c>
      <c r="Z10" s="38">
        <v>0.22500000000000001</v>
      </c>
      <c r="AA10" s="38">
        <v>0.22500000000000001</v>
      </c>
      <c r="AB10" s="38">
        <v>0.23</v>
      </c>
      <c r="AC10" s="38">
        <v>0.23</v>
      </c>
      <c r="AD10" s="38">
        <v>0.23499999999999999</v>
      </c>
      <c r="AE10" s="38">
        <v>0.23499999999999999</v>
      </c>
      <c r="AF10" s="38">
        <v>0.23499999999999999</v>
      </c>
      <c r="AH10" s="37">
        <f t="shared" si="0"/>
        <v>21</v>
      </c>
      <c r="AI10" s="37">
        <f t="shared" si="0"/>
        <v>21</v>
      </c>
      <c r="AJ10" s="37">
        <f t="shared" si="0"/>
        <v>21.5</v>
      </c>
      <c r="AK10" s="37">
        <f t="shared" si="0"/>
        <v>22</v>
      </c>
      <c r="AL10" s="37">
        <f t="shared" si="0"/>
        <v>22</v>
      </c>
      <c r="AM10" s="37">
        <f t="shared" si="0"/>
        <v>22.5</v>
      </c>
      <c r="AN10" s="37">
        <f t="shared" si="0"/>
        <v>22.5</v>
      </c>
      <c r="AO10" s="37">
        <f t="shared" si="0"/>
        <v>23</v>
      </c>
      <c r="AP10" s="37">
        <f t="shared" si="0"/>
        <v>23</v>
      </c>
      <c r="AQ10" s="37">
        <f t="shared" si="0"/>
        <v>23.5</v>
      </c>
      <c r="AR10" s="37">
        <f t="shared" si="0"/>
        <v>23.5</v>
      </c>
      <c r="AS10" s="37">
        <f t="shared" si="0"/>
        <v>23.5</v>
      </c>
    </row>
    <row r="11" spans="2:46" x14ac:dyDescent="0.25">
      <c r="D11">
        <v>8</v>
      </c>
      <c r="E11">
        <v>34000</v>
      </c>
      <c r="F11" s="37">
        <v>21</v>
      </c>
      <c r="G11" s="37">
        <v>21</v>
      </c>
      <c r="H11" s="37">
        <v>21.5</v>
      </c>
      <c r="I11" s="37">
        <v>22</v>
      </c>
      <c r="J11" s="37">
        <v>22</v>
      </c>
      <c r="K11" s="37">
        <v>22.5</v>
      </c>
      <c r="L11" s="37">
        <v>22.5</v>
      </c>
      <c r="M11" s="37">
        <v>23</v>
      </c>
      <c r="N11" s="37">
        <v>23</v>
      </c>
      <c r="O11" s="37">
        <v>23.5</v>
      </c>
      <c r="P11" s="37">
        <v>23.5</v>
      </c>
      <c r="Q11" s="37">
        <v>24</v>
      </c>
      <c r="S11" t="str">
        <f t="shared" si="1"/>
        <v/>
      </c>
      <c r="T11">
        <v>34000</v>
      </c>
      <c r="U11" s="38">
        <v>0.21</v>
      </c>
      <c r="V11" s="38">
        <v>0.21</v>
      </c>
      <c r="W11" s="38">
        <v>0.215</v>
      </c>
      <c r="X11" s="38">
        <v>0.22</v>
      </c>
      <c r="Y11" s="38">
        <v>0.22</v>
      </c>
      <c r="Z11" s="38">
        <v>0.22500000000000001</v>
      </c>
      <c r="AA11" s="38">
        <v>0.22500000000000001</v>
      </c>
      <c r="AB11" s="38">
        <v>0.23</v>
      </c>
      <c r="AC11" s="38">
        <v>0.23</v>
      </c>
      <c r="AD11" s="38">
        <v>0.23499999999999999</v>
      </c>
      <c r="AE11" s="38">
        <v>0.23499999999999999</v>
      </c>
      <c r="AF11" s="38">
        <v>0.24</v>
      </c>
      <c r="AH11" s="37">
        <f t="shared" si="0"/>
        <v>21</v>
      </c>
      <c r="AI11" s="37">
        <f t="shared" si="0"/>
        <v>21</v>
      </c>
      <c r="AJ11" s="37">
        <f t="shared" si="0"/>
        <v>21.5</v>
      </c>
      <c r="AK11" s="37">
        <f t="shared" si="0"/>
        <v>22</v>
      </c>
      <c r="AL11" s="37">
        <f t="shared" si="0"/>
        <v>22</v>
      </c>
      <c r="AM11" s="37">
        <f t="shared" si="0"/>
        <v>22.5</v>
      </c>
      <c r="AN11" s="37">
        <f t="shared" si="0"/>
        <v>22.5</v>
      </c>
      <c r="AO11" s="37">
        <f t="shared" si="0"/>
        <v>23</v>
      </c>
      <c r="AP11" s="37">
        <f t="shared" si="0"/>
        <v>23</v>
      </c>
      <c r="AQ11" s="37">
        <f t="shared" si="0"/>
        <v>23.5</v>
      </c>
      <c r="AR11" s="37">
        <f t="shared" si="0"/>
        <v>23.5</v>
      </c>
      <c r="AS11" s="37">
        <f t="shared" si="0"/>
        <v>24</v>
      </c>
    </row>
    <row r="12" spans="2:46" x14ac:dyDescent="0.25">
      <c r="D12">
        <v>9</v>
      </c>
      <c r="E12">
        <v>35000</v>
      </c>
      <c r="F12" s="37">
        <v>21</v>
      </c>
      <c r="G12" s="37">
        <v>21.5</v>
      </c>
      <c r="H12" s="37">
        <v>21.5</v>
      </c>
      <c r="I12" s="37">
        <v>22</v>
      </c>
      <c r="J12" s="37">
        <v>22.5</v>
      </c>
      <c r="K12" s="37">
        <v>22.5</v>
      </c>
      <c r="L12" s="37">
        <v>23</v>
      </c>
      <c r="M12" s="37">
        <v>23</v>
      </c>
      <c r="N12" s="37">
        <v>23.5</v>
      </c>
      <c r="O12" s="37">
        <v>23.5</v>
      </c>
      <c r="P12" s="37">
        <v>23.5</v>
      </c>
      <c r="Q12" s="37">
        <v>24</v>
      </c>
      <c r="S12" t="str">
        <f t="shared" si="1"/>
        <v/>
      </c>
      <c r="T12">
        <v>35000</v>
      </c>
      <c r="U12" s="38">
        <v>0.21</v>
      </c>
      <c r="V12" s="38">
        <v>0.215</v>
      </c>
      <c r="W12" s="38">
        <v>0.215</v>
      </c>
      <c r="X12" s="38">
        <v>0.22</v>
      </c>
      <c r="Y12" s="38">
        <v>0.22500000000000001</v>
      </c>
      <c r="Z12" s="38">
        <v>0.22500000000000001</v>
      </c>
      <c r="AA12" s="38">
        <v>0.23</v>
      </c>
      <c r="AB12" s="38">
        <v>0.23</v>
      </c>
      <c r="AC12" s="38">
        <v>0.23499999999999999</v>
      </c>
      <c r="AD12" s="38">
        <v>0.23499999999999999</v>
      </c>
      <c r="AE12" s="38">
        <v>0.23499999999999999</v>
      </c>
      <c r="AF12" s="38">
        <v>0.24</v>
      </c>
      <c r="AH12" s="37">
        <f t="shared" si="0"/>
        <v>21</v>
      </c>
      <c r="AI12" s="37">
        <f t="shared" si="0"/>
        <v>21.5</v>
      </c>
      <c r="AJ12" s="37">
        <f t="shared" si="0"/>
        <v>21.5</v>
      </c>
      <c r="AK12" s="37">
        <f t="shared" si="0"/>
        <v>22</v>
      </c>
      <c r="AL12" s="37">
        <f t="shared" si="0"/>
        <v>22.5</v>
      </c>
      <c r="AM12" s="37">
        <f t="shared" si="0"/>
        <v>22.5</v>
      </c>
      <c r="AN12" s="37">
        <f t="shared" si="0"/>
        <v>23</v>
      </c>
      <c r="AO12" s="37">
        <f t="shared" si="0"/>
        <v>23</v>
      </c>
      <c r="AP12" s="37">
        <f t="shared" si="0"/>
        <v>23.5</v>
      </c>
      <c r="AQ12" s="37">
        <f t="shared" si="0"/>
        <v>23.5</v>
      </c>
      <c r="AR12" s="37">
        <f t="shared" si="0"/>
        <v>23.5</v>
      </c>
      <c r="AS12" s="37">
        <f t="shared" si="0"/>
        <v>24</v>
      </c>
    </row>
    <row r="13" spans="2:46" x14ac:dyDescent="0.25">
      <c r="D13">
        <v>10</v>
      </c>
      <c r="E13">
        <v>36000</v>
      </c>
      <c r="F13" s="37">
        <v>21</v>
      </c>
      <c r="G13" s="37">
        <v>21.5</v>
      </c>
      <c r="H13" s="37">
        <v>21.5</v>
      </c>
      <c r="I13" s="37">
        <v>22</v>
      </c>
      <c r="J13" s="37">
        <v>22.5</v>
      </c>
      <c r="K13" s="37">
        <v>22.5</v>
      </c>
      <c r="L13" s="37">
        <v>23</v>
      </c>
      <c r="M13" s="37">
        <v>23</v>
      </c>
      <c r="N13" s="37">
        <v>23.5</v>
      </c>
      <c r="O13" s="37">
        <v>23.5</v>
      </c>
      <c r="P13" s="37">
        <v>24</v>
      </c>
      <c r="Q13" s="37">
        <v>24</v>
      </c>
      <c r="S13" t="str">
        <f t="shared" si="1"/>
        <v/>
      </c>
      <c r="T13">
        <v>36000</v>
      </c>
      <c r="U13" s="38">
        <v>0.21</v>
      </c>
      <c r="V13" s="38">
        <v>0.215</v>
      </c>
      <c r="W13" s="38">
        <v>0.215</v>
      </c>
      <c r="X13" s="38">
        <v>0.22</v>
      </c>
      <c r="Y13" s="38">
        <v>0.22500000000000001</v>
      </c>
      <c r="Z13" s="38">
        <v>0.22500000000000001</v>
      </c>
      <c r="AA13" s="38">
        <v>0.23</v>
      </c>
      <c r="AB13" s="38">
        <v>0.23</v>
      </c>
      <c r="AC13" s="38">
        <v>0.23499999999999999</v>
      </c>
      <c r="AD13" s="38">
        <v>0.23499999999999999</v>
      </c>
      <c r="AE13" s="38">
        <v>0.24</v>
      </c>
      <c r="AF13" s="38">
        <v>0.24</v>
      </c>
      <c r="AH13" s="37">
        <f t="shared" si="0"/>
        <v>21</v>
      </c>
      <c r="AI13" s="37">
        <f t="shared" si="0"/>
        <v>21.5</v>
      </c>
      <c r="AJ13" s="37">
        <f t="shared" si="0"/>
        <v>21.5</v>
      </c>
      <c r="AK13" s="37">
        <f t="shared" si="0"/>
        <v>22</v>
      </c>
      <c r="AL13" s="37">
        <f t="shared" si="0"/>
        <v>22.5</v>
      </c>
      <c r="AM13" s="37">
        <f t="shared" si="0"/>
        <v>22.5</v>
      </c>
      <c r="AN13" s="37">
        <f t="shared" si="0"/>
        <v>23</v>
      </c>
      <c r="AO13" s="37">
        <f t="shared" si="0"/>
        <v>23</v>
      </c>
      <c r="AP13" s="37">
        <f t="shared" si="0"/>
        <v>23.5</v>
      </c>
      <c r="AQ13" s="37">
        <f t="shared" si="0"/>
        <v>23.5</v>
      </c>
      <c r="AR13" s="37">
        <f t="shared" si="0"/>
        <v>24</v>
      </c>
      <c r="AS13" s="37">
        <f t="shared" si="0"/>
        <v>24</v>
      </c>
    </row>
    <row r="14" spans="2:46" x14ac:dyDescent="0.25">
      <c r="D14">
        <v>11</v>
      </c>
      <c r="E14">
        <v>37000</v>
      </c>
      <c r="F14" s="37">
        <v>21</v>
      </c>
      <c r="G14" s="37">
        <v>21.5</v>
      </c>
      <c r="H14" s="37">
        <v>22</v>
      </c>
      <c r="I14" s="37">
        <v>22</v>
      </c>
      <c r="J14" s="37">
        <v>22.5</v>
      </c>
      <c r="K14" s="37">
        <v>22.5</v>
      </c>
      <c r="L14" s="37">
        <v>23</v>
      </c>
      <c r="M14" s="37">
        <v>23</v>
      </c>
      <c r="N14" s="37">
        <v>23.5</v>
      </c>
      <c r="O14" s="37">
        <v>23.5</v>
      </c>
      <c r="P14" s="37">
        <v>24</v>
      </c>
      <c r="Q14" s="37">
        <v>24</v>
      </c>
      <c r="S14" t="str">
        <f t="shared" si="1"/>
        <v/>
      </c>
      <c r="T14">
        <v>37000</v>
      </c>
      <c r="U14" s="38">
        <v>0.21</v>
      </c>
      <c r="V14" s="38">
        <v>0.215</v>
      </c>
      <c r="W14" s="38">
        <v>0.22</v>
      </c>
      <c r="X14" s="38">
        <v>0.22</v>
      </c>
      <c r="Y14" s="38">
        <v>0.22500000000000001</v>
      </c>
      <c r="Z14" s="38">
        <v>0.22500000000000001</v>
      </c>
      <c r="AA14" s="38">
        <v>0.23</v>
      </c>
      <c r="AB14" s="38">
        <v>0.23</v>
      </c>
      <c r="AC14" s="38">
        <v>0.23499999999999999</v>
      </c>
      <c r="AD14" s="38">
        <v>0.23499999999999999</v>
      </c>
      <c r="AE14" s="38">
        <v>0.24</v>
      </c>
      <c r="AF14" s="38">
        <v>0.24</v>
      </c>
      <c r="AH14" s="37">
        <f t="shared" si="0"/>
        <v>21</v>
      </c>
      <c r="AI14" s="37">
        <f t="shared" si="0"/>
        <v>21.5</v>
      </c>
      <c r="AJ14" s="37">
        <f t="shared" si="0"/>
        <v>22</v>
      </c>
      <c r="AK14" s="37">
        <f t="shared" si="0"/>
        <v>22</v>
      </c>
      <c r="AL14" s="37">
        <f t="shared" si="0"/>
        <v>22.5</v>
      </c>
      <c r="AM14" s="37">
        <f t="shared" si="0"/>
        <v>22.5</v>
      </c>
      <c r="AN14" s="37">
        <f t="shared" si="0"/>
        <v>23</v>
      </c>
      <c r="AO14" s="37">
        <f t="shared" si="0"/>
        <v>23</v>
      </c>
      <c r="AP14" s="37">
        <f t="shared" si="0"/>
        <v>23.5</v>
      </c>
      <c r="AQ14" s="37">
        <f t="shared" si="0"/>
        <v>23.5</v>
      </c>
      <c r="AR14" s="37">
        <f t="shared" si="0"/>
        <v>24</v>
      </c>
      <c r="AS14" s="37">
        <f t="shared" si="0"/>
        <v>24</v>
      </c>
    </row>
    <row r="15" spans="2:46" x14ac:dyDescent="0.25">
      <c r="D15">
        <v>12</v>
      </c>
      <c r="E15">
        <v>38000</v>
      </c>
      <c r="F15" s="37">
        <v>21</v>
      </c>
      <c r="G15" s="37">
        <v>21.5</v>
      </c>
      <c r="H15" s="37">
        <v>22</v>
      </c>
      <c r="I15" s="37">
        <v>22</v>
      </c>
      <c r="J15" s="37">
        <v>22.5</v>
      </c>
      <c r="K15" s="37">
        <v>23</v>
      </c>
      <c r="L15" s="37">
        <v>23</v>
      </c>
      <c r="M15" s="37">
        <v>23.5</v>
      </c>
      <c r="N15" s="37">
        <v>23.5</v>
      </c>
      <c r="O15" s="37">
        <v>23.5</v>
      </c>
      <c r="P15" s="37">
        <v>24</v>
      </c>
      <c r="Q15" s="37">
        <v>24</v>
      </c>
      <c r="S15" t="str">
        <f t="shared" si="1"/>
        <v/>
      </c>
      <c r="T15">
        <v>38000</v>
      </c>
      <c r="U15" s="38">
        <v>0.21</v>
      </c>
      <c r="V15" s="38">
        <v>0.215</v>
      </c>
      <c r="W15" s="38">
        <v>0.22</v>
      </c>
      <c r="X15" s="38">
        <v>0.22</v>
      </c>
      <c r="Y15" s="38">
        <v>0.22500000000000001</v>
      </c>
      <c r="Z15" s="38">
        <v>0.23</v>
      </c>
      <c r="AA15" s="38">
        <v>0.23</v>
      </c>
      <c r="AB15" s="38">
        <v>0.23499999999999999</v>
      </c>
      <c r="AC15" s="38">
        <v>0.23499999999999999</v>
      </c>
      <c r="AD15" s="38">
        <v>0.23499999999999999</v>
      </c>
      <c r="AE15" s="38">
        <v>0.24</v>
      </c>
      <c r="AF15" s="38">
        <v>0.24</v>
      </c>
      <c r="AH15" s="37">
        <f t="shared" si="0"/>
        <v>21</v>
      </c>
      <c r="AI15" s="37">
        <f t="shared" si="0"/>
        <v>21.5</v>
      </c>
      <c r="AJ15" s="37">
        <f t="shared" si="0"/>
        <v>22</v>
      </c>
      <c r="AK15" s="37">
        <f t="shared" si="0"/>
        <v>22</v>
      </c>
      <c r="AL15" s="37">
        <f t="shared" si="0"/>
        <v>22.5</v>
      </c>
      <c r="AM15" s="37">
        <f t="shared" si="0"/>
        <v>23</v>
      </c>
      <c r="AN15" s="37">
        <f t="shared" si="0"/>
        <v>23</v>
      </c>
      <c r="AO15" s="37">
        <f t="shared" si="0"/>
        <v>23.5</v>
      </c>
      <c r="AP15" s="37">
        <f t="shared" si="0"/>
        <v>23.5</v>
      </c>
      <c r="AQ15" s="37">
        <f t="shared" si="0"/>
        <v>23.5</v>
      </c>
      <c r="AR15" s="37">
        <f t="shared" si="0"/>
        <v>24</v>
      </c>
      <c r="AS15" s="37">
        <f t="shared" si="0"/>
        <v>24</v>
      </c>
    </row>
    <row r="16" spans="2:46" x14ac:dyDescent="0.25">
      <c r="D16">
        <v>13</v>
      </c>
      <c r="E16">
        <v>39000</v>
      </c>
      <c r="F16" s="37">
        <v>21</v>
      </c>
      <c r="G16" s="37">
        <v>21.5</v>
      </c>
      <c r="H16" s="37">
        <v>22</v>
      </c>
      <c r="I16" s="37">
        <v>22</v>
      </c>
      <c r="J16" s="37">
        <v>22.5</v>
      </c>
      <c r="K16" s="37">
        <v>23</v>
      </c>
      <c r="L16" s="37">
        <v>23</v>
      </c>
      <c r="M16" s="37">
        <v>23.5</v>
      </c>
      <c r="N16" s="37">
        <v>23.5</v>
      </c>
      <c r="O16" s="37">
        <v>24</v>
      </c>
      <c r="P16" s="37">
        <v>24</v>
      </c>
      <c r="Q16" s="37">
        <v>24</v>
      </c>
      <c r="S16" t="str">
        <f t="shared" si="1"/>
        <v/>
      </c>
      <c r="T16">
        <v>39000</v>
      </c>
      <c r="U16" s="38">
        <v>0.21</v>
      </c>
      <c r="V16" s="38">
        <v>0.215</v>
      </c>
      <c r="W16" s="38">
        <v>0.22</v>
      </c>
      <c r="X16" s="38">
        <v>0.22</v>
      </c>
      <c r="Y16" s="38">
        <v>0.22500000000000001</v>
      </c>
      <c r="Z16" s="38">
        <v>0.23</v>
      </c>
      <c r="AA16" s="38">
        <v>0.23</v>
      </c>
      <c r="AB16" s="38">
        <v>0.23499999999999999</v>
      </c>
      <c r="AC16" s="38">
        <v>0.23499999999999999</v>
      </c>
      <c r="AD16" s="38">
        <v>0.24</v>
      </c>
      <c r="AE16" s="38">
        <v>0.24</v>
      </c>
      <c r="AF16" s="38">
        <v>0.24</v>
      </c>
      <c r="AH16" s="37">
        <f t="shared" si="0"/>
        <v>21</v>
      </c>
      <c r="AI16" s="37">
        <f t="shared" si="0"/>
        <v>21.5</v>
      </c>
      <c r="AJ16" s="37">
        <f t="shared" si="0"/>
        <v>22</v>
      </c>
      <c r="AK16" s="37">
        <f t="shared" si="0"/>
        <v>22</v>
      </c>
      <c r="AL16" s="37">
        <f t="shared" si="0"/>
        <v>22.5</v>
      </c>
      <c r="AM16" s="37">
        <f t="shared" si="0"/>
        <v>23</v>
      </c>
      <c r="AN16" s="37">
        <f t="shared" si="0"/>
        <v>23</v>
      </c>
      <c r="AO16" s="37">
        <f t="shared" si="0"/>
        <v>23.5</v>
      </c>
      <c r="AP16" s="37">
        <f t="shared" si="0"/>
        <v>23.5</v>
      </c>
      <c r="AQ16" s="37">
        <f t="shared" si="0"/>
        <v>24</v>
      </c>
      <c r="AR16" s="37">
        <f t="shared" si="0"/>
        <v>24</v>
      </c>
      <c r="AS16" s="37">
        <f t="shared" si="0"/>
        <v>24</v>
      </c>
    </row>
    <row r="17" spans="4:45" x14ac:dyDescent="0.25">
      <c r="D17">
        <v>14</v>
      </c>
      <c r="E17">
        <v>40000</v>
      </c>
      <c r="F17" s="37">
        <v>21</v>
      </c>
      <c r="G17" s="37">
        <v>21.5</v>
      </c>
      <c r="H17" s="37">
        <v>22</v>
      </c>
      <c r="I17" s="37">
        <v>22.5</v>
      </c>
      <c r="J17" s="37">
        <v>22.5</v>
      </c>
      <c r="K17" s="37">
        <v>23</v>
      </c>
      <c r="L17" s="37">
        <v>23</v>
      </c>
      <c r="M17" s="37">
        <v>23.5</v>
      </c>
      <c r="N17" s="37">
        <v>23.5</v>
      </c>
      <c r="O17" s="37">
        <v>24</v>
      </c>
      <c r="P17" s="37">
        <v>24</v>
      </c>
      <c r="Q17" s="37">
        <v>24.5</v>
      </c>
      <c r="S17" t="str">
        <f t="shared" si="1"/>
        <v/>
      </c>
      <c r="T17">
        <v>40000</v>
      </c>
      <c r="U17" s="38">
        <v>0.21</v>
      </c>
      <c r="V17" s="38">
        <v>0.215</v>
      </c>
      <c r="W17" s="38">
        <v>0.22</v>
      </c>
      <c r="X17" s="38">
        <v>0.22500000000000001</v>
      </c>
      <c r="Y17" s="38">
        <v>0.22500000000000001</v>
      </c>
      <c r="Z17" s="38">
        <v>0.23</v>
      </c>
      <c r="AA17" s="38">
        <v>0.23</v>
      </c>
      <c r="AB17" s="38">
        <v>0.23499999999999999</v>
      </c>
      <c r="AC17" s="38">
        <v>0.23499999999999999</v>
      </c>
      <c r="AD17" s="38">
        <v>0.24</v>
      </c>
      <c r="AE17" s="38">
        <v>0.24</v>
      </c>
      <c r="AF17" s="38">
        <v>0.245</v>
      </c>
      <c r="AH17" s="37">
        <f t="shared" si="0"/>
        <v>21</v>
      </c>
      <c r="AI17" s="37">
        <f t="shared" si="0"/>
        <v>21.5</v>
      </c>
      <c r="AJ17" s="37">
        <f t="shared" si="0"/>
        <v>22</v>
      </c>
      <c r="AK17" s="37">
        <f t="shared" si="0"/>
        <v>22.5</v>
      </c>
      <c r="AL17" s="37">
        <f t="shared" si="0"/>
        <v>22.5</v>
      </c>
      <c r="AM17" s="37">
        <f t="shared" si="0"/>
        <v>23</v>
      </c>
      <c r="AN17" s="37">
        <f t="shared" si="0"/>
        <v>23</v>
      </c>
      <c r="AO17" s="37">
        <f t="shared" si="0"/>
        <v>23.5</v>
      </c>
      <c r="AP17" s="37">
        <f t="shared" si="0"/>
        <v>23.5</v>
      </c>
      <c r="AQ17" s="37">
        <f t="shared" si="0"/>
        <v>24</v>
      </c>
      <c r="AR17" s="37">
        <f t="shared" si="0"/>
        <v>24</v>
      </c>
      <c r="AS17" s="37">
        <f t="shared" si="0"/>
        <v>24.5</v>
      </c>
    </row>
    <row r="18" spans="4:45" x14ac:dyDescent="0.25">
      <c r="D18">
        <v>15</v>
      </c>
      <c r="E18">
        <v>41000</v>
      </c>
      <c r="F18" s="37">
        <v>21.5</v>
      </c>
      <c r="G18" s="37">
        <v>22</v>
      </c>
      <c r="H18" s="37">
        <v>22</v>
      </c>
      <c r="I18" s="37">
        <v>22.5</v>
      </c>
      <c r="J18" s="37">
        <v>22.5</v>
      </c>
      <c r="K18" s="37">
        <v>23</v>
      </c>
      <c r="L18" s="37">
        <v>23.5</v>
      </c>
      <c r="M18" s="37">
        <v>23.5</v>
      </c>
      <c r="N18" s="37">
        <v>24</v>
      </c>
      <c r="O18" s="37">
        <v>24</v>
      </c>
      <c r="P18" s="37">
        <v>24</v>
      </c>
      <c r="Q18" s="37">
        <v>24.5</v>
      </c>
      <c r="S18" t="str">
        <f t="shared" si="1"/>
        <v/>
      </c>
      <c r="T18">
        <v>41000</v>
      </c>
      <c r="U18" s="38">
        <v>0.215</v>
      </c>
      <c r="V18" s="38">
        <v>0.22</v>
      </c>
      <c r="W18" s="38">
        <v>0.22</v>
      </c>
      <c r="X18" s="38">
        <v>0.22500000000000001</v>
      </c>
      <c r="Y18" s="38">
        <v>0.22500000000000001</v>
      </c>
      <c r="Z18" s="38">
        <v>0.23</v>
      </c>
      <c r="AA18" s="38">
        <v>0.23499999999999999</v>
      </c>
      <c r="AB18" s="38">
        <v>0.23499999999999999</v>
      </c>
      <c r="AC18" s="38">
        <v>0.24</v>
      </c>
      <c r="AD18" s="38">
        <v>0.24</v>
      </c>
      <c r="AE18" s="38">
        <v>0.24</v>
      </c>
      <c r="AF18" s="38">
        <v>0.245</v>
      </c>
      <c r="AH18" s="37">
        <f t="shared" si="0"/>
        <v>21.5</v>
      </c>
      <c r="AI18" s="37">
        <f t="shared" si="0"/>
        <v>22</v>
      </c>
      <c r="AJ18" s="37">
        <f t="shared" si="0"/>
        <v>22</v>
      </c>
      <c r="AK18" s="37">
        <f t="shared" si="0"/>
        <v>22.5</v>
      </c>
      <c r="AL18" s="37">
        <f t="shared" si="0"/>
        <v>22.5</v>
      </c>
      <c r="AM18" s="37">
        <f t="shared" si="0"/>
        <v>23</v>
      </c>
      <c r="AN18" s="37">
        <f t="shared" si="0"/>
        <v>23.5</v>
      </c>
      <c r="AO18" s="37">
        <f t="shared" si="0"/>
        <v>23.5</v>
      </c>
      <c r="AP18" s="37">
        <f t="shared" si="0"/>
        <v>24</v>
      </c>
      <c r="AQ18" s="37">
        <f t="shared" si="0"/>
        <v>24</v>
      </c>
      <c r="AR18" s="37">
        <f t="shared" si="0"/>
        <v>24</v>
      </c>
      <c r="AS18" s="37">
        <f t="shared" si="0"/>
        <v>24.5</v>
      </c>
    </row>
    <row r="19" spans="4:45" x14ac:dyDescent="0.25">
      <c r="D19">
        <v>16</v>
      </c>
      <c r="E19">
        <v>42000</v>
      </c>
      <c r="F19" s="37">
        <v>21.5</v>
      </c>
      <c r="G19" s="37">
        <v>22</v>
      </c>
      <c r="H19" s="37">
        <v>22.5</v>
      </c>
      <c r="I19" s="37">
        <v>23</v>
      </c>
      <c r="J19" s="37">
        <v>23</v>
      </c>
      <c r="K19" s="37">
        <v>23.5</v>
      </c>
      <c r="L19" s="37">
        <v>23.5</v>
      </c>
      <c r="M19" s="37">
        <v>24</v>
      </c>
      <c r="N19" s="37">
        <v>24</v>
      </c>
      <c r="O19" s="37">
        <v>24.5</v>
      </c>
      <c r="P19" s="37">
        <v>24.5</v>
      </c>
      <c r="Q19" s="37">
        <v>25</v>
      </c>
      <c r="S19" t="str">
        <f t="shared" si="1"/>
        <v/>
      </c>
      <c r="T19">
        <v>42000</v>
      </c>
      <c r="U19" s="38">
        <v>0.215</v>
      </c>
      <c r="V19" s="38">
        <v>0.22</v>
      </c>
      <c r="W19" s="38">
        <v>0.22500000000000001</v>
      </c>
      <c r="X19" s="38">
        <v>0.23</v>
      </c>
      <c r="Y19" s="38">
        <v>0.23</v>
      </c>
      <c r="Z19" s="38">
        <v>0.23499999999999999</v>
      </c>
      <c r="AA19" s="38">
        <v>0.23499999999999999</v>
      </c>
      <c r="AB19" s="38">
        <v>0.24</v>
      </c>
      <c r="AC19" s="38">
        <v>0.24</v>
      </c>
      <c r="AD19" s="38">
        <v>0.245</v>
      </c>
      <c r="AE19" s="38">
        <v>0.245</v>
      </c>
      <c r="AF19" s="38">
        <v>0.25</v>
      </c>
      <c r="AH19" s="37">
        <f t="shared" si="0"/>
        <v>21.5</v>
      </c>
      <c r="AI19" s="37">
        <f t="shared" si="0"/>
        <v>22</v>
      </c>
      <c r="AJ19" s="37">
        <f t="shared" si="0"/>
        <v>22.5</v>
      </c>
      <c r="AK19" s="37">
        <f t="shared" si="0"/>
        <v>23</v>
      </c>
      <c r="AL19" s="37">
        <f t="shared" si="0"/>
        <v>23</v>
      </c>
      <c r="AM19" s="37">
        <f t="shared" si="0"/>
        <v>23.5</v>
      </c>
      <c r="AN19" s="37">
        <f t="shared" si="0"/>
        <v>23.5</v>
      </c>
      <c r="AO19" s="37">
        <f t="shared" si="0"/>
        <v>24</v>
      </c>
      <c r="AP19" s="37">
        <f t="shared" si="0"/>
        <v>24</v>
      </c>
      <c r="AQ19" s="37">
        <f t="shared" si="0"/>
        <v>24.5</v>
      </c>
      <c r="AR19" s="37">
        <f t="shared" si="0"/>
        <v>24.5</v>
      </c>
      <c r="AS19" s="37">
        <f t="shared" si="0"/>
        <v>25</v>
      </c>
    </row>
    <row r="20" spans="4:45" x14ac:dyDescent="0.25">
      <c r="D20">
        <v>17</v>
      </c>
      <c r="E20">
        <v>43000</v>
      </c>
      <c r="F20" s="37">
        <v>22</v>
      </c>
      <c r="G20" s="37">
        <v>22.5</v>
      </c>
      <c r="H20" s="37">
        <v>23</v>
      </c>
      <c r="I20" s="37">
        <v>23</v>
      </c>
      <c r="J20" s="37">
        <v>23.5</v>
      </c>
      <c r="K20" s="37">
        <v>24</v>
      </c>
      <c r="L20" s="37">
        <v>24</v>
      </c>
      <c r="M20" s="37">
        <v>24.5</v>
      </c>
      <c r="N20" s="37">
        <v>24.5</v>
      </c>
      <c r="O20" s="37">
        <v>25</v>
      </c>
      <c r="P20" s="37">
        <v>25</v>
      </c>
      <c r="Q20" s="37">
        <v>25</v>
      </c>
      <c r="S20" t="str">
        <f t="shared" si="1"/>
        <v/>
      </c>
      <c r="T20">
        <v>43000</v>
      </c>
      <c r="U20" s="38">
        <v>0.22</v>
      </c>
      <c r="V20" s="38">
        <v>0.22500000000000001</v>
      </c>
      <c r="W20" s="38">
        <v>0.23</v>
      </c>
      <c r="X20" s="38">
        <v>0.23</v>
      </c>
      <c r="Y20" s="38">
        <v>0.23499999999999999</v>
      </c>
      <c r="Z20" s="38">
        <v>0.24</v>
      </c>
      <c r="AA20" s="38">
        <v>0.24</v>
      </c>
      <c r="AB20" s="38">
        <v>0.245</v>
      </c>
      <c r="AC20" s="38">
        <v>0.245</v>
      </c>
      <c r="AD20" s="38">
        <v>0.25</v>
      </c>
      <c r="AE20" s="38">
        <v>0.25</v>
      </c>
      <c r="AF20" s="38">
        <v>0.25</v>
      </c>
      <c r="AH20" s="37">
        <f t="shared" si="0"/>
        <v>22</v>
      </c>
      <c r="AI20" s="37">
        <f t="shared" si="0"/>
        <v>22.5</v>
      </c>
      <c r="AJ20" s="37">
        <f t="shared" si="0"/>
        <v>23</v>
      </c>
      <c r="AK20" s="37">
        <f t="shared" si="0"/>
        <v>23</v>
      </c>
      <c r="AL20" s="37">
        <f t="shared" si="0"/>
        <v>23.5</v>
      </c>
      <c r="AM20" s="37">
        <f t="shared" si="0"/>
        <v>24</v>
      </c>
      <c r="AN20" s="37">
        <f t="shared" si="0"/>
        <v>24</v>
      </c>
      <c r="AO20" s="37">
        <f t="shared" si="0"/>
        <v>24.5</v>
      </c>
      <c r="AP20" s="37">
        <f t="shared" si="0"/>
        <v>24.5</v>
      </c>
      <c r="AQ20" s="37">
        <f t="shared" si="0"/>
        <v>25</v>
      </c>
      <c r="AR20" s="37">
        <f t="shared" si="0"/>
        <v>25</v>
      </c>
      <c r="AS20" s="37">
        <f t="shared" si="0"/>
        <v>25</v>
      </c>
    </row>
    <row r="21" spans="4:45" x14ac:dyDescent="0.25">
      <c r="D21">
        <v>18</v>
      </c>
      <c r="E21">
        <v>44000</v>
      </c>
      <c r="F21" s="37">
        <v>22.5</v>
      </c>
      <c r="G21" s="37">
        <v>23</v>
      </c>
      <c r="H21" s="37">
        <v>23</v>
      </c>
      <c r="I21" s="37">
        <v>23.5</v>
      </c>
      <c r="J21" s="37">
        <v>24</v>
      </c>
      <c r="K21" s="37">
        <v>24</v>
      </c>
      <c r="L21" s="37">
        <v>24.5</v>
      </c>
      <c r="M21" s="37">
        <v>24.5</v>
      </c>
      <c r="N21" s="37">
        <v>25</v>
      </c>
      <c r="O21" s="37">
        <v>25</v>
      </c>
      <c r="P21" s="37">
        <v>25.5</v>
      </c>
      <c r="Q21" s="37">
        <v>25.5</v>
      </c>
      <c r="S21" t="str">
        <f t="shared" si="1"/>
        <v/>
      </c>
      <c r="T21">
        <v>44000</v>
      </c>
      <c r="U21" s="38">
        <v>0.22500000000000001</v>
      </c>
      <c r="V21" s="38">
        <v>0.23</v>
      </c>
      <c r="W21" s="38">
        <v>0.23</v>
      </c>
      <c r="X21" s="38">
        <v>0.23499999999999999</v>
      </c>
      <c r="Y21" s="38">
        <v>0.24</v>
      </c>
      <c r="Z21" s="38">
        <v>0.24</v>
      </c>
      <c r="AA21" s="38">
        <v>0.245</v>
      </c>
      <c r="AB21" s="38">
        <v>0.245</v>
      </c>
      <c r="AC21" s="38">
        <v>0.25</v>
      </c>
      <c r="AD21" s="38">
        <v>0.25</v>
      </c>
      <c r="AE21" s="38">
        <v>0.255</v>
      </c>
      <c r="AF21" s="38">
        <v>0.255</v>
      </c>
      <c r="AH21" s="37">
        <f t="shared" si="0"/>
        <v>22.5</v>
      </c>
      <c r="AI21" s="37">
        <f t="shared" si="0"/>
        <v>23</v>
      </c>
      <c r="AJ21" s="37">
        <f t="shared" si="0"/>
        <v>23</v>
      </c>
      <c r="AK21" s="37">
        <f t="shared" si="0"/>
        <v>23.5</v>
      </c>
      <c r="AL21" s="37">
        <f t="shared" si="0"/>
        <v>24</v>
      </c>
      <c r="AM21" s="37">
        <f t="shared" si="0"/>
        <v>24</v>
      </c>
      <c r="AN21" s="37">
        <f t="shared" si="0"/>
        <v>24.5</v>
      </c>
      <c r="AO21" s="37">
        <f t="shared" si="0"/>
        <v>24.5</v>
      </c>
      <c r="AP21" s="37">
        <f t="shared" si="0"/>
        <v>25</v>
      </c>
      <c r="AQ21" s="37">
        <f t="shared" si="0"/>
        <v>25</v>
      </c>
      <c r="AR21" s="37">
        <f t="shared" si="0"/>
        <v>25.5</v>
      </c>
      <c r="AS21" s="37">
        <f t="shared" si="0"/>
        <v>25.5</v>
      </c>
    </row>
    <row r="22" spans="4:45" x14ac:dyDescent="0.25">
      <c r="D22">
        <v>19</v>
      </c>
      <c r="E22">
        <v>45000</v>
      </c>
      <c r="F22" s="37">
        <v>23</v>
      </c>
      <c r="G22" s="37">
        <v>23</v>
      </c>
      <c r="H22" s="37">
        <v>23.5</v>
      </c>
      <c r="I22" s="37">
        <v>24</v>
      </c>
      <c r="J22" s="37">
        <v>24</v>
      </c>
      <c r="K22" s="37">
        <v>24.5</v>
      </c>
      <c r="L22" s="37">
        <v>25</v>
      </c>
      <c r="M22" s="37">
        <v>25</v>
      </c>
      <c r="N22" s="37">
        <v>25.5</v>
      </c>
      <c r="O22" s="37">
        <v>25.5</v>
      </c>
      <c r="P22" s="37">
        <v>26</v>
      </c>
      <c r="Q22" s="37">
        <v>26</v>
      </c>
      <c r="S22" t="str">
        <f t="shared" si="1"/>
        <v/>
      </c>
      <c r="T22">
        <v>45000</v>
      </c>
      <c r="U22" s="38">
        <v>0.23</v>
      </c>
      <c r="V22" s="38">
        <v>0.23</v>
      </c>
      <c r="W22" s="38">
        <v>0.23499999999999999</v>
      </c>
      <c r="X22" s="38">
        <v>0.24</v>
      </c>
      <c r="Y22" s="38">
        <v>0.24</v>
      </c>
      <c r="Z22" s="38">
        <v>0.245</v>
      </c>
      <c r="AA22" s="38">
        <v>0.25</v>
      </c>
      <c r="AB22" s="38">
        <v>0.25</v>
      </c>
      <c r="AC22" s="38">
        <v>0.255</v>
      </c>
      <c r="AD22" s="38">
        <v>0.255</v>
      </c>
      <c r="AE22" s="38">
        <v>0.26</v>
      </c>
      <c r="AF22" s="38">
        <v>0.26</v>
      </c>
      <c r="AH22" s="37">
        <f t="shared" si="0"/>
        <v>23</v>
      </c>
      <c r="AI22" s="37">
        <f t="shared" si="0"/>
        <v>23</v>
      </c>
      <c r="AJ22" s="37">
        <f t="shared" si="0"/>
        <v>23.5</v>
      </c>
      <c r="AK22" s="37">
        <f t="shared" si="0"/>
        <v>24</v>
      </c>
      <c r="AL22" s="37">
        <f t="shared" si="0"/>
        <v>24</v>
      </c>
      <c r="AM22" s="37">
        <f t="shared" si="0"/>
        <v>24.5</v>
      </c>
      <c r="AN22" s="37">
        <f t="shared" si="0"/>
        <v>25</v>
      </c>
      <c r="AO22" s="37">
        <f t="shared" si="0"/>
        <v>25</v>
      </c>
      <c r="AP22" s="37">
        <f t="shared" si="0"/>
        <v>25.5</v>
      </c>
      <c r="AQ22" s="37">
        <f t="shared" si="0"/>
        <v>25.5</v>
      </c>
      <c r="AR22" s="37">
        <f t="shared" si="0"/>
        <v>26</v>
      </c>
      <c r="AS22" s="37">
        <f t="shared" si="0"/>
        <v>26</v>
      </c>
    </row>
    <row r="23" spans="4:45" x14ac:dyDescent="0.25">
      <c r="D23">
        <v>20</v>
      </c>
      <c r="E23">
        <v>46000</v>
      </c>
      <c r="F23" s="37">
        <v>23</v>
      </c>
      <c r="G23" s="37">
        <v>23.5</v>
      </c>
      <c r="H23" s="37">
        <v>24</v>
      </c>
      <c r="I23" s="37">
        <v>24</v>
      </c>
      <c r="J23" s="37">
        <v>24.5</v>
      </c>
      <c r="K23" s="37">
        <v>25</v>
      </c>
      <c r="L23" s="37">
        <v>25</v>
      </c>
      <c r="M23" s="37">
        <v>25.5</v>
      </c>
      <c r="N23" s="37">
        <v>25.5</v>
      </c>
      <c r="O23" s="37">
        <v>26</v>
      </c>
      <c r="P23" s="37">
        <v>26</v>
      </c>
      <c r="Q23" s="37">
        <v>26.5</v>
      </c>
      <c r="S23" t="str">
        <f t="shared" si="1"/>
        <v/>
      </c>
      <c r="T23">
        <v>46000</v>
      </c>
      <c r="U23" s="38">
        <v>0.23</v>
      </c>
      <c r="V23" s="38">
        <v>0.23499999999999999</v>
      </c>
      <c r="W23" s="38">
        <v>0.24</v>
      </c>
      <c r="X23" s="38">
        <v>0.24</v>
      </c>
      <c r="Y23" s="38">
        <v>0.245</v>
      </c>
      <c r="Z23" s="38">
        <v>0.25</v>
      </c>
      <c r="AA23" s="38">
        <v>0.25</v>
      </c>
      <c r="AB23" s="38">
        <v>0.255</v>
      </c>
      <c r="AC23" s="38">
        <v>0.255</v>
      </c>
      <c r="AD23" s="38">
        <v>0.26</v>
      </c>
      <c r="AE23" s="38">
        <v>0.26</v>
      </c>
      <c r="AF23" s="38">
        <v>0.26500000000000001</v>
      </c>
      <c r="AH23" s="37">
        <f t="shared" si="0"/>
        <v>23</v>
      </c>
      <c r="AI23" s="37">
        <f t="shared" si="0"/>
        <v>23.5</v>
      </c>
      <c r="AJ23" s="37">
        <f t="shared" si="0"/>
        <v>24</v>
      </c>
      <c r="AK23" s="37">
        <f t="shared" si="0"/>
        <v>24</v>
      </c>
      <c r="AL23" s="37">
        <f t="shared" si="0"/>
        <v>24.5</v>
      </c>
      <c r="AM23" s="37">
        <f t="shared" si="0"/>
        <v>25</v>
      </c>
      <c r="AN23" s="37">
        <f t="shared" si="0"/>
        <v>25</v>
      </c>
      <c r="AO23" s="37">
        <f t="shared" si="0"/>
        <v>25.5</v>
      </c>
      <c r="AP23" s="37">
        <f t="shared" si="0"/>
        <v>25.5</v>
      </c>
      <c r="AQ23" s="37">
        <f t="shared" si="0"/>
        <v>26</v>
      </c>
      <c r="AR23" s="37">
        <f t="shared" si="0"/>
        <v>26</v>
      </c>
      <c r="AS23" s="37">
        <f t="shared" si="0"/>
        <v>26.5</v>
      </c>
    </row>
    <row r="24" spans="4:45" x14ac:dyDescent="0.25">
      <c r="D24">
        <v>21</v>
      </c>
      <c r="E24">
        <v>47000</v>
      </c>
      <c r="F24" s="37">
        <v>23.5</v>
      </c>
      <c r="G24" s="37">
        <v>23.5</v>
      </c>
      <c r="H24" s="37">
        <v>24</v>
      </c>
      <c r="I24" s="37">
        <v>24.5</v>
      </c>
      <c r="J24" s="37">
        <v>24.5</v>
      </c>
      <c r="K24" s="37">
        <v>25</v>
      </c>
      <c r="L24" s="37">
        <v>25.5</v>
      </c>
      <c r="M24" s="37">
        <v>25.5</v>
      </c>
      <c r="N24" s="37">
        <v>26</v>
      </c>
      <c r="O24" s="37">
        <v>26</v>
      </c>
      <c r="P24" s="37">
        <v>26.5</v>
      </c>
      <c r="Q24" s="37">
        <v>26.5</v>
      </c>
      <c r="S24" t="str">
        <f t="shared" si="1"/>
        <v/>
      </c>
      <c r="T24">
        <v>47000</v>
      </c>
      <c r="U24" s="38">
        <v>0.23499999999999999</v>
      </c>
      <c r="V24" s="38">
        <v>0.23499999999999999</v>
      </c>
      <c r="W24" s="38">
        <v>0.24</v>
      </c>
      <c r="X24" s="38">
        <v>0.245</v>
      </c>
      <c r="Y24" s="38">
        <v>0.245</v>
      </c>
      <c r="Z24" s="38">
        <v>0.25</v>
      </c>
      <c r="AA24" s="38">
        <v>0.255</v>
      </c>
      <c r="AB24" s="38">
        <v>0.255</v>
      </c>
      <c r="AC24" s="38">
        <v>0.26</v>
      </c>
      <c r="AD24" s="38">
        <v>0.26</v>
      </c>
      <c r="AE24" s="38">
        <v>0.26500000000000001</v>
      </c>
      <c r="AF24" s="38">
        <v>0.26500000000000001</v>
      </c>
      <c r="AH24" s="37">
        <f t="shared" si="0"/>
        <v>23.5</v>
      </c>
      <c r="AI24" s="37">
        <f t="shared" si="0"/>
        <v>23.5</v>
      </c>
      <c r="AJ24" s="37">
        <f t="shared" si="0"/>
        <v>24</v>
      </c>
      <c r="AK24" s="37">
        <f t="shared" si="0"/>
        <v>24.5</v>
      </c>
      <c r="AL24" s="37">
        <f t="shared" si="0"/>
        <v>24.5</v>
      </c>
      <c r="AM24" s="37">
        <f t="shared" si="0"/>
        <v>25</v>
      </c>
      <c r="AN24" s="37">
        <f t="shared" si="0"/>
        <v>25.5</v>
      </c>
      <c r="AO24" s="37">
        <f t="shared" si="0"/>
        <v>25.5</v>
      </c>
      <c r="AP24" s="37">
        <f t="shared" si="0"/>
        <v>26</v>
      </c>
      <c r="AQ24" s="37">
        <f t="shared" si="0"/>
        <v>26</v>
      </c>
      <c r="AR24" s="37">
        <f t="shared" si="0"/>
        <v>26.5</v>
      </c>
      <c r="AS24" s="37">
        <f t="shared" si="0"/>
        <v>26.5</v>
      </c>
    </row>
    <row r="25" spans="4:45" x14ac:dyDescent="0.25">
      <c r="D25">
        <v>22</v>
      </c>
      <c r="E25">
        <v>48000</v>
      </c>
      <c r="F25" s="37">
        <v>23.5</v>
      </c>
      <c r="G25" s="37">
        <v>24</v>
      </c>
      <c r="H25" s="37">
        <v>24</v>
      </c>
      <c r="I25" s="37">
        <v>24.5</v>
      </c>
      <c r="J25" s="37">
        <v>25</v>
      </c>
      <c r="K25" s="37">
        <v>25</v>
      </c>
      <c r="L25" s="37">
        <v>25.5</v>
      </c>
      <c r="M25" s="37">
        <v>26</v>
      </c>
      <c r="N25" s="37">
        <v>26</v>
      </c>
      <c r="O25" s="37">
        <v>26.5</v>
      </c>
      <c r="P25" s="37">
        <v>26.5</v>
      </c>
      <c r="Q25" s="37">
        <v>26.5</v>
      </c>
      <c r="S25" t="str">
        <f t="shared" si="1"/>
        <v/>
      </c>
      <c r="T25">
        <v>48000</v>
      </c>
      <c r="U25" s="38">
        <v>0.23499999999999999</v>
      </c>
      <c r="V25" s="38">
        <v>0.24</v>
      </c>
      <c r="W25" s="38">
        <v>0.24</v>
      </c>
      <c r="X25" s="38">
        <v>0.245</v>
      </c>
      <c r="Y25" s="38">
        <v>0.25</v>
      </c>
      <c r="Z25" s="38">
        <v>0.25</v>
      </c>
      <c r="AA25" s="38">
        <v>0.255</v>
      </c>
      <c r="AB25" s="38">
        <v>0.26</v>
      </c>
      <c r="AC25" s="38">
        <v>0.26</v>
      </c>
      <c r="AD25" s="38">
        <v>0.26500000000000001</v>
      </c>
      <c r="AE25" s="38">
        <v>0.26500000000000001</v>
      </c>
      <c r="AF25" s="38">
        <v>0.26500000000000001</v>
      </c>
      <c r="AH25" s="37">
        <f t="shared" si="0"/>
        <v>23.5</v>
      </c>
      <c r="AI25" s="37">
        <f t="shared" si="0"/>
        <v>24</v>
      </c>
      <c r="AJ25" s="37">
        <f t="shared" si="0"/>
        <v>24</v>
      </c>
      <c r="AK25" s="37">
        <f t="shared" ref="AH25:AS46" si="2">X25*$T$3</f>
        <v>24.5</v>
      </c>
      <c r="AL25" s="37">
        <f t="shared" si="2"/>
        <v>25</v>
      </c>
      <c r="AM25" s="37">
        <f t="shared" si="2"/>
        <v>25</v>
      </c>
      <c r="AN25" s="37">
        <f t="shared" si="2"/>
        <v>25.5</v>
      </c>
      <c r="AO25" s="37">
        <f t="shared" si="2"/>
        <v>26</v>
      </c>
      <c r="AP25" s="37">
        <f t="shared" si="2"/>
        <v>26</v>
      </c>
      <c r="AQ25" s="37">
        <f t="shared" si="2"/>
        <v>26.5</v>
      </c>
      <c r="AR25" s="37">
        <f t="shared" si="2"/>
        <v>26.5</v>
      </c>
      <c r="AS25" s="37">
        <f t="shared" si="2"/>
        <v>26.5</v>
      </c>
    </row>
    <row r="26" spans="4:45" x14ac:dyDescent="0.25">
      <c r="D26">
        <v>23</v>
      </c>
      <c r="E26">
        <v>49000</v>
      </c>
      <c r="F26" s="37">
        <v>23.5</v>
      </c>
      <c r="G26" s="37">
        <v>24</v>
      </c>
      <c r="H26" s="37">
        <v>24.5</v>
      </c>
      <c r="I26" s="37">
        <v>24.5</v>
      </c>
      <c r="J26" s="37">
        <v>25</v>
      </c>
      <c r="K26" s="37">
        <v>25.5</v>
      </c>
      <c r="L26" s="37">
        <v>25.5</v>
      </c>
      <c r="M26" s="37">
        <v>26</v>
      </c>
      <c r="N26" s="37">
        <v>26</v>
      </c>
      <c r="O26" s="37">
        <v>26.5</v>
      </c>
      <c r="P26" s="37">
        <v>26.5</v>
      </c>
      <c r="Q26" s="37">
        <v>27</v>
      </c>
      <c r="S26" t="str">
        <f t="shared" si="1"/>
        <v/>
      </c>
      <c r="T26">
        <v>49000</v>
      </c>
      <c r="U26" s="38">
        <v>0.23499999999999999</v>
      </c>
      <c r="V26" s="38">
        <v>0.24</v>
      </c>
      <c r="W26" s="38">
        <v>0.245</v>
      </c>
      <c r="X26" s="38">
        <v>0.245</v>
      </c>
      <c r="Y26" s="38">
        <v>0.25</v>
      </c>
      <c r="Z26" s="38">
        <v>0.255</v>
      </c>
      <c r="AA26" s="38">
        <v>0.255</v>
      </c>
      <c r="AB26" s="38">
        <v>0.26</v>
      </c>
      <c r="AC26" s="38">
        <v>0.26</v>
      </c>
      <c r="AD26" s="38">
        <v>0.26500000000000001</v>
      </c>
      <c r="AE26" s="38">
        <v>0.26500000000000001</v>
      </c>
      <c r="AF26" s="38">
        <v>0.27</v>
      </c>
      <c r="AH26" s="37">
        <f t="shared" si="2"/>
        <v>23.5</v>
      </c>
      <c r="AI26" s="37">
        <f t="shared" si="2"/>
        <v>24</v>
      </c>
      <c r="AJ26" s="37">
        <f t="shared" si="2"/>
        <v>24.5</v>
      </c>
      <c r="AK26" s="37">
        <f t="shared" si="2"/>
        <v>24.5</v>
      </c>
      <c r="AL26" s="37">
        <f t="shared" si="2"/>
        <v>25</v>
      </c>
      <c r="AM26" s="37">
        <f t="shared" si="2"/>
        <v>25.5</v>
      </c>
      <c r="AN26" s="37">
        <f t="shared" si="2"/>
        <v>25.5</v>
      </c>
      <c r="AO26" s="37">
        <f t="shared" si="2"/>
        <v>26</v>
      </c>
      <c r="AP26" s="37">
        <f t="shared" si="2"/>
        <v>26</v>
      </c>
      <c r="AQ26" s="37">
        <f t="shared" si="2"/>
        <v>26.5</v>
      </c>
      <c r="AR26" s="37">
        <f t="shared" si="2"/>
        <v>26.5</v>
      </c>
      <c r="AS26" s="37">
        <f t="shared" si="2"/>
        <v>27</v>
      </c>
    </row>
    <row r="27" spans="4:45" x14ac:dyDescent="0.25">
      <c r="D27">
        <v>24</v>
      </c>
      <c r="E27">
        <v>50000</v>
      </c>
      <c r="F27" s="37">
        <v>23.5</v>
      </c>
      <c r="G27" s="37">
        <v>24</v>
      </c>
      <c r="H27" s="37">
        <v>24.5</v>
      </c>
      <c r="I27" s="37">
        <v>24.5</v>
      </c>
      <c r="J27" s="37">
        <v>25</v>
      </c>
      <c r="K27" s="37">
        <v>25.5</v>
      </c>
      <c r="L27" s="37">
        <v>25.5</v>
      </c>
      <c r="M27" s="37">
        <v>26</v>
      </c>
      <c r="N27" s="37">
        <v>26</v>
      </c>
      <c r="O27" s="37">
        <v>26.5</v>
      </c>
      <c r="P27" s="37">
        <v>26.5</v>
      </c>
      <c r="Q27" s="37">
        <v>27</v>
      </c>
      <c r="S27" t="str">
        <f t="shared" si="1"/>
        <v/>
      </c>
      <c r="T27">
        <v>50000</v>
      </c>
      <c r="U27" s="38">
        <v>0.23499999999999999</v>
      </c>
      <c r="V27" s="38">
        <v>0.24</v>
      </c>
      <c r="W27" s="38">
        <v>0.245</v>
      </c>
      <c r="X27" s="38">
        <v>0.245</v>
      </c>
      <c r="Y27" s="38">
        <v>0.25</v>
      </c>
      <c r="Z27" s="38">
        <v>0.255</v>
      </c>
      <c r="AA27" s="38">
        <v>0.255</v>
      </c>
      <c r="AB27" s="38">
        <v>0.26</v>
      </c>
      <c r="AC27" s="38">
        <v>0.26</v>
      </c>
      <c r="AD27" s="38">
        <v>0.26500000000000001</v>
      </c>
      <c r="AE27" s="38">
        <v>0.26500000000000001</v>
      </c>
      <c r="AF27" s="38">
        <v>0.27</v>
      </c>
      <c r="AH27" s="37">
        <f t="shared" si="2"/>
        <v>23.5</v>
      </c>
      <c r="AI27" s="37">
        <f t="shared" si="2"/>
        <v>24</v>
      </c>
      <c r="AJ27" s="37">
        <f t="shared" si="2"/>
        <v>24.5</v>
      </c>
      <c r="AK27" s="37">
        <f t="shared" si="2"/>
        <v>24.5</v>
      </c>
      <c r="AL27" s="37">
        <f t="shared" si="2"/>
        <v>25</v>
      </c>
      <c r="AM27" s="37">
        <f t="shared" si="2"/>
        <v>25.5</v>
      </c>
      <c r="AN27" s="37">
        <f t="shared" si="2"/>
        <v>25.5</v>
      </c>
      <c r="AO27" s="37">
        <f t="shared" si="2"/>
        <v>26</v>
      </c>
      <c r="AP27" s="37">
        <f t="shared" si="2"/>
        <v>26</v>
      </c>
      <c r="AQ27" s="37">
        <f t="shared" si="2"/>
        <v>26.5</v>
      </c>
      <c r="AR27" s="37">
        <f t="shared" si="2"/>
        <v>26.5</v>
      </c>
      <c r="AS27" s="37">
        <f t="shared" si="2"/>
        <v>27</v>
      </c>
    </row>
    <row r="28" spans="4:45" x14ac:dyDescent="0.25">
      <c r="D28">
        <v>25</v>
      </c>
      <c r="E28">
        <v>51000</v>
      </c>
      <c r="F28" s="37">
        <v>23.5</v>
      </c>
      <c r="G28" s="37">
        <v>24</v>
      </c>
      <c r="H28" s="37">
        <v>24.5</v>
      </c>
      <c r="I28" s="37">
        <v>24.5</v>
      </c>
      <c r="J28" s="37">
        <v>25</v>
      </c>
      <c r="K28" s="37">
        <v>25.5</v>
      </c>
      <c r="L28" s="37">
        <v>25.5</v>
      </c>
      <c r="M28" s="37">
        <v>26</v>
      </c>
      <c r="N28" s="37">
        <v>26.5</v>
      </c>
      <c r="O28" s="37">
        <v>26.5</v>
      </c>
      <c r="P28" s="37">
        <v>27</v>
      </c>
      <c r="Q28" s="37">
        <v>27</v>
      </c>
      <c r="S28" t="str">
        <f t="shared" si="1"/>
        <v/>
      </c>
      <c r="T28">
        <v>51000</v>
      </c>
      <c r="U28" s="38">
        <v>0.23499999999999999</v>
      </c>
      <c r="V28" s="38">
        <v>0.24</v>
      </c>
      <c r="W28" s="38">
        <v>0.245</v>
      </c>
      <c r="X28" s="38">
        <v>0.245</v>
      </c>
      <c r="Y28" s="38">
        <v>0.25</v>
      </c>
      <c r="Z28" s="38">
        <v>0.255</v>
      </c>
      <c r="AA28" s="38">
        <v>0.255</v>
      </c>
      <c r="AB28" s="38">
        <v>0.26</v>
      </c>
      <c r="AC28" s="38">
        <v>0.26500000000000001</v>
      </c>
      <c r="AD28" s="38">
        <v>0.26500000000000001</v>
      </c>
      <c r="AE28" s="38">
        <v>0.27</v>
      </c>
      <c r="AF28" s="38">
        <v>0.27</v>
      </c>
      <c r="AH28" s="37">
        <f t="shared" si="2"/>
        <v>23.5</v>
      </c>
      <c r="AI28" s="37">
        <f t="shared" si="2"/>
        <v>24</v>
      </c>
      <c r="AJ28" s="37">
        <f t="shared" si="2"/>
        <v>24.5</v>
      </c>
      <c r="AK28" s="37">
        <f t="shared" si="2"/>
        <v>24.5</v>
      </c>
      <c r="AL28" s="37">
        <f t="shared" si="2"/>
        <v>25</v>
      </c>
      <c r="AM28" s="37">
        <f t="shared" si="2"/>
        <v>25.5</v>
      </c>
      <c r="AN28" s="37">
        <f t="shared" si="2"/>
        <v>25.5</v>
      </c>
      <c r="AO28" s="37">
        <f t="shared" si="2"/>
        <v>26</v>
      </c>
      <c r="AP28" s="37">
        <f t="shared" si="2"/>
        <v>26.5</v>
      </c>
      <c r="AQ28" s="37">
        <f t="shared" si="2"/>
        <v>26.5</v>
      </c>
      <c r="AR28" s="37">
        <f t="shared" si="2"/>
        <v>27</v>
      </c>
      <c r="AS28" s="37">
        <f t="shared" si="2"/>
        <v>27</v>
      </c>
    </row>
    <row r="29" spans="4:45" x14ac:dyDescent="0.25">
      <c r="D29">
        <v>26</v>
      </c>
      <c r="E29">
        <v>52000</v>
      </c>
      <c r="F29" s="37">
        <v>23.5</v>
      </c>
      <c r="G29" s="37">
        <v>24</v>
      </c>
      <c r="H29" s="37">
        <v>24.5</v>
      </c>
      <c r="I29" s="37">
        <v>25</v>
      </c>
      <c r="J29" s="37">
        <v>25</v>
      </c>
      <c r="K29" s="37">
        <v>25.5</v>
      </c>
      <c r="L29" s="37">
        <v>25.5</v>
      </c>
      <c r="M29" s="37">
        <v>26</v>
      </c>
      <c r="N29" s="37">
        <v>26.5</v>
      </c>
      <c r="O29" s="37">
        <v>26.5</v>
      </c>
      <c r="P29" s="37">
        <v>27</v>
      </c>
      <c r="Q29" s="37">
        <v>27</v>
      </c>
      <c r="S29" t="str">
        <f t="shared" si="1"/>
        <v/>
      </c>
      <c r="T29">
        <v>52000</v>
      </c>
      <c r="U29" s="38">
        <v>0.23499999999999999</v>
      </c>
      <c r="V29" s="38">
        <v>0.24</v>
      </c>
      <c r="W29" s="38">
        <v>0.245</v>
      </c>
      <c r="X29" s="38">
        <v>0.25</v>
      </c>
      <c r="Y29" s="38">
        <v>0.25</v>
      </c>
      <c r="Z29" s="38">
        <v>0.255</v>
      </c>
      <c r="AA29" s="38">
        <v>0.255</v>
      </c>
      <c r="AB29" s="38">
        <v>0.26</v>
      </c>
      <c r="AC29" s="38">
        <v>0.26500000000000001</v>
      </c>
      <c r="AD29" s="38">
        <v>0.26500000000000001</v>
      </c>
      <c r="AE29" s="38">
        <v>0.27</v>
      </c>
      <c r="AF29" s="38">
        <v>0.27</v>
      </c>
      <c r="AH29" s="37">
        <f t="shared" si="2"/>
        <v>23.5</v>
      </c>
      <c r="AI29" s="37">
        <f t="shared" si="2"/>
        <v>24</v>
      </c>
      <c r="AJ29" s="37">
        <f t="shared" si="2"/>
        <v>24.5</v>
      </c>
      <c r="AK29" s="37">
        <f t="shared" si="2"/>
        <v>25</v>
      </c>
      <c r="AL29" s="37">
        <f t="shared" si="2"/>
        <v>25</v>
      </c>
      <c r="AM29" s="37">
        <f t="shared" si="2"/>
        <v>25.5</v>
      </c>
      <c r="AN29" s="37">
        <f t="shared" si="2"/>
        <v>25.5</v>
      </c>
      <c r="AO29" s="37">
        <f t="shared" si="2"/>
        <v>26</v>
      </c>
      <c r="AP29" s="37">
        <f t="shared" si="2"/>
        <v>26.5</v>
      </c>
      <c r="AQ29" s="37">
        <f t="shared" si="2"/>
        <v>26.5</v>
      </c>
      <c r="AR29" s="37">
        <f t="shared" si="2"/>
        <v>27</v>
      </c>
      <c r="AS29" s="37">
        <f t="shared" si="2"/>
        <v>27</v>
      </c>
    </row>
    <row r="30" spans="4:45" x14ac:dyDescent="0.25">
      <c r="D30">
        <v>27</v>
      </c>
      <c r="E30">
        <v>53000</v>
      </c>
      <c r="F30" s="37">
        <v>23.5</v>
      </c>
      <c r="G30" s="37">
        <v>24</v>
      </c>
      <c r="H30" s="37">
        <v>24.5</v>
      </c>
      <c r="I30" s="37">
        <v>25</v>
      </c>
      <c r="J30" s="37">
        <v>25</v>
      </c>
      <c r="K30" s="37">
        <v>25.5</v>
      </c>
      <c r="L30" s="37">
        <v>26</v>
      </c>
      <c r="M30" s="37">
        <v>26</v>
      </c>
      <c r="N30" s="37">
        <v>26.5</v>
      </c>
      <c r="O30" s="37">
        <v>26.5</v>
      </c>
      <c r="P30" s="37">
        <v>27</v>
      </c>
      <c r="Q30" s="37">
        <v>27</v>
      </c>
      <c r="S30" t="str">
        <f t="shared" si="1"/>
        <v/>
      </c>
      <c r="T30">
        <v>53000</v>
      </c>
      <c r="U30" s="38">
        <v>0.23499999999999999</v>
      </c>
      <c r="V30" s="38">
        <v>0.24</v>
      </c>
      <c r="W30" s="38">
        <v>0.245</v>
      </c>
      <c r="X30" s="38">
        <v>0.25</v>
      </c>
      <c r="Y30" s="38">
        <v>0.25</v>
      </c>
      <c r="Z30" s="38">
        <v>0.255</v>
      </c>
      <c r="AA30" s="38">
        <v>0.26</v>
      </c>
      <c r="AB30" s="38">
        <v>0.26</v>
      </c>
      <c r="AC30" s="38">
        <v>0.26500000000000001</v>
      </c>
      <c r="AD30" s="38">
        <v>0.26500000000000001</v>
      </c>
      <c r="AE30" s="38">
        <v>0.27</v>
      </c>
      <c r="AF30" s="38">
        <v>0.27</v>
      </c>
      <c r="AH30" s="37">
        <f t="shared" si="2"/>
        <v>23.5</v>
      </c>
      <c r="AI30" s="37">
        <f t="shared" si="2"/>
        <v>24</v>
      </c>
      <c r="AJ30" s="37">
        <f t="shared" si="2"/>
        <v>24.5</v>
      </c>
      <c r="AK30" s="37">
        <f t="shared" si="2"/>
        <v>25</v>
      </c>
      <c r="AL30" s="37">
        <f t="shared" si="2"/>
        <v>25</v>
      </c>
      <c r="AM30" s="37">
        <f t="shared" si="2"/>
        <v>25.5</v>
      </c>
      <c r="AN30" s="37">
        <f t="shared" si="2"/>
        <v>26</v>
      </c>
      <c r="AO30" s="37">
        <f t="shared" si="2"/>
        <v>26</v>
      </c>
      <c r="AP30" s="37">
        <f t="shared" si="2"/>
        <v>26.5</v>
      </c>
      <c r="AQ30" s="37">
        <f t="shared" si="2"/>
        <v>26.5</v>
      </c>
      <c r="AR30" s="37">
        <f t="shared" si="2"/>
        <v>27</v>
      </c>
      <c r="AS30" s="37">
        <f t="shared" si="2"/>
        <v>27</v>
      </c>
    </row>
    <row r="31" spans="4:45" x14ac:dyDescent="0.25">
      <c r="D31">
        <v>28</v>
      </c>
      <c r="E31">
        <v>54000</v>
      </c>
      <c r="F31" s="37">
        <v>23.5</v>
      </c>
      <c r="G31" s="37">
        <v>24</v>
      </c>
      <c r="H31" s="37">
        <v>24.5</v>
      </c>
      <c r="I31" s="37">
        <v>25</v>
      </c>
      <c r="J31" s="37">
        <v>25</v>
      </c>
      <c r="K31" s="37">
        <v>25.5</v>
      </c>
      <c r="L31" s="37">
        <v>26</v>
      </c>
      <c r="M31" s="37">
        <v>26</v>
      </c>
      <c r="N31" s="37">
        <v>26.5</v>
      </c>
      <c r="O31" s="37">
        <v>26.5</v>
      </c>
      <c r="P31" s="37">
        <v>27</v>
      </c>
      <c r="Q31" s="37">
        <v>27</v>
      </c>
      <c r="S31" t="str">
        <f t="shared" si="1"/>
        <v/>
      </c>
      <c r="T31">
        <v>54000</v>
      </c>
      <c r="U31" s="38">
        <v>0.23499999999999999</v>
      </c>
      <c r="V31" s="38">
        <v>0.24</v>
      </c>
      <c r="W31" s="38">
        <v>0.245</v>
      </c>
      <c r="X31" s="38">
        <v>0.25</v>
      </c>
      <c r="Y31" s="38">
        <v>0.25</v>
      </c>
      <c r="Z31" s="38">
        <v>0.255</v>
      </c>
      <c r="AA31" s="38">
        <v>0.26</v>
      </c>
      <c r="AB31" s="38">
        <v>0.26</v>
      </c>
      <c r="AC31" s="38">
        <v>0.26500000000000001</v>
      </c>
      <c r="AD31" s="38">
        <v>0.26500000000000001</v>
      </c>
      <c r="AE31" s="38">
        <v>0.27</v>
      </c>
      <c r="AF31" s="38">
        <v>0.27</v>
      </c>
      <c r="AH31" s="37">
        <f t="shared" si="2"/>
        <v>23.5</v>
      </c>
      <c r="AI31" s="37">
        <f t="shared" si="2"/>
        <v>24</v>
      </c>
      <c r="AJ31" s="37">
        <f t="shared" si="2"/>
        <v>24.5</v>
      </c>
      <c r="AK31" s="37">
        <f t="shared" si="2"/>
        <v>25</v>
      </c>
      <c r="AL31" s="37">
        <f t="shared" si="2"/>
        <v>25</v>
      </c>
      <c r="AM31" s="37">
        <f t="shared" si="2"/>
        <v>25.5</v>
      </c>
      <c r="AN31" s="37">
        <f t="shared" si="2"/>
        <v>26</v>
      </c>
      <c r="AO31" s="37">
        <f t="shared" si="2"/>
        <v>26</v>
      </c>
      <c r="AP31" s="37">
        <f t="shared" si="2"/>
        <v>26.5</v>
      </c>
      <c r="AQ31" s="37">
        <f t="shared" si="2"/>
        <v>26.5</v>
      </c>
      <c r="AR31" s="37">
        <f t="shared" si="2"/>
        <v>27</v>
      </c>
      <c r="AS31" s="37">
        <f t="shared" si="2"/>
        <v>27</v>
      </c>
    </row>
    <row r="32" spans="4:45" x14ac:dyDescent="0.25">
      <c r="D32">
        <v>29</v>
      </c>
      <c r="E32">
        <v>55000</v>
      </c>
      <c r="F32" s="37">
        <v>23.5</v>
      </c>
      <c r="G32" s="37">
        <v>24</v>
      </c>
      <c r="H32" s="37">
        <v>24.5</v>
      </c>
      <c r="I32" s="37">
        <v>25</v>
      </c>
      <c r="J32" s="37">
        <v>25</v>
      </c>
      <c r="K32" s="37">
        <v>25.5</v>
      </c>
      <c r="L32" s="37">
        <v>26</v>
      </c>
      <c r="M32" s="37">
        <v>26</v>
      </c>
      <c r="N32" s="37">
        <v>26.5</v>
      </c>
      <c r="O32" s="37">
        <v>26.5</v>
      </c>
      <c r="P32" s="37">
        <v>27</v>
      </c>
      <c r="Q32" s="37">
        <v>27</v>
      </c>
      <c r="S32" t="str">
        <f t="shared" si="1"/>
        <v/>
      </c>
      <c r="T32">
        <v>55000</v>
      </c>
      <c r="U32" s="38">
        <v>0.23499999999999999</v>
      </c>
      <c r="V32" s="38">
        <v>0.24</v>
      </c>
      <c r="W32" s="38">
        <v>0.245</v>
      </c>
      <c r="X32" s="38">
        <v>0.25</v>
      </c>
      <c r="Y32" s="38">
        <v>0.25</v>
      </c>
      <c r="Z32" s="38">
        <v>0.255</v>
      </c>
      <c r="AA32" s="38">
        <v>0.26</v>
      </c>
      <c r="AB32" s="38">
        <v>0.26</v>
      </c>
      <c r="AC32" s="38">
        <v>0.26500000000000001</v>
      </c>
      <c r="AD32" s="38">
        <v>0.26500000000000001</v>
      </c>
      <c r="AE32" s="38">
        <v>0.27</v>
      </c>
      <c r="AF32" s="38">
        <v>0.27</v>
      </c>
      <c r="AH32" s="37">
        <f t="shared" si="2"/>
        <v>23.5</v>
      </c>
      <c r="AI32" s="37">
        <f t="shared" si="2"/>
        <v>24</v>
      </c>
      <c r="AJ32" s="37">
        <f t="shared" si="2"/>
        <v>24.5</v>
      </c>
      <c r="AK32" s="37">
        <f t="shared" si="2"/>
        <v>25</v>
      </c>
      <c r="AL32" s="37">
        <f t="shared" si="2"/>
        <v>25</v>
      </c>
      <c r="AM32" s="37">
        <f t="shared" si="2"/>
        <v>25.5</v>
      </c>
      <c r="AN32" s="37">
        <f t="shared" si="2"/>
        <v>26</v>
      </c>
      <c r="AO32" s="37">
        <f t="shared" si="2"/>
        <v>26</v>
      </c>
      <c r="AP32" s="37">
        <f t="shared" si="2"/>
        <v>26.5</v>
      </c>
      <c r="AQ32" s="37">
        <f t="shared" si="2"/>
        <v>26.5</v>
      </c>
      <c r="AR32" s="37">
        <f t="shared" si="2"/>
        <v>27</v>
      </c>
      <c r="AS32" s="37">
        <f t="shared" si="2"/>
        <v>27</v>
      </c>
    </row>
    <row r="33" spans="4:45" x14ac:dyDescent="0.25">
      <c r="D33">
        <v>30</v>
      </c>
      <c r="E33">
        <v>56000</v>
      </c>
      <c r="F33" s="37">
        <v>23.5</v>
      </c>
      <c r="G33" s="37">
        <v>24</v>
      </c>
      <c r="H33" s="37">
        <v>24.5</v>
      </c>
      <c r="I33" s="37">
        <v>25</v>
      </c>
      <c r="J33" s="37">
        <v>25</v>
      </c>
      <c r="K33" s="37">
        <v>25.5</v>
      </c>
      <c r="L33" s="37">
        <v>26</v>
      </c>
      <c r="M33" s="37">
        <v>26</v>
      </c>
      <c r="N33" s="37">
        <v>26.5</v>
      </c>
      <c r="O33" s="37">
        <v>26.5</v>
      </c>
      <c r="P33" s="37">
        <v>27</v>
      </c>
      <c r="Q33" s="37">
        <v>27</v>
      </c>
      <c r="S33" t="str">
        <f t="shared" si="1"/>
        <v/>
      </c>
      <c r="T33">
        <v>56000</v>
      </c>
      <c r="U33" s="38">
        <v>0.23499999999999999</v>
      </c>
      <c r="V33" s="38">
        <v>0.24</v>
      </c>
      <c r="W33" s="38">
        <v>0.245</v>
      </c>
      <c r="X33" s="38">
        <v>0.25</v>
      </c>
      <c r="Y33" s="38">
        <v>0.25</v>
      </c>
      <c r="Z33" s="38">
        <v>0.255</v>
      </c>
      <c r="AA33" s="38">
        <v>0.26</v>
      </c>
      <c r="AB33" s="38">
        <v>0.26</v>
      </c>
      <c r="AC33" s="38">
        <v>0.26500000000000001</v>
      </c>
      <c r="AD33" s="38">
        <v>0.26500000000000001</v>
      </c>
      <c r="AE33" s="38">
        <v>0.27</v>
      </c>
      <c r="AF33" s="38">
        <v>0.27</v>
      </c>
      <c r="AH33" s="37">
        <f t="shared" si="2"/>
        <v>23.5</v>
      </c>
      <c r="AI33" s="37">
        <f t="shared" si="2"/>
        <v>24</v>
      </c>
      <c r="AJ33" s="37">
        <f t="shared" si="2"/>
        <v>24.5</v>
      </c>
      <c r="AK33" s="37">
        <f t="shared" si="2"/>
        <v>25</v>
      </c>
      <c r="AL33" s="37">
        <f t="shared" si="2"/>
        <v>25</v>
      </c>
      <c r="AM33" s="37">
        <f t="shared" si="2"/>
        <v>25.5</v>
      </c>
      <c r="AN33" s="37">
        <f t="shared" si="2"/>
        <v>26</v>
      </c>
      <c r="AO33" s="37">
        <f t="shared" si="2"/>
        <v>26</v>
      </c>
      <c r="AP33" s="37">
        <f t="shared" si="2"/>
        <v>26.5</v>
      </c>
      <c r="AQ33" s="37">
        <f t="shared" si="2"/>
        <v>26.5</v>
      </c>
      <c r="AR33" s="37">
        <f t="shared" si="2"/>
        <v>27</v>
      </c>
      <c r="AS33" s="37">
        <f t="shared" si="2"/>
        <v>27</v>
      </c>
    </row>
    <row r="34" spans="4:45" x14ac:dyDescent="0.25">
      <c r="D34">
        <v>31</v>
      </c>
      <c r="E34">
        <v>57000</v>
      </c>
      <c r="F34" s="37">
        <v>23.5</v>
      </c>
      <c r="G34" s="37">
        <v>24</v>
      </c>
      <c r="H34" s="37">
        <v>24.5</v>
      </c>
      <c r="I34" s="37">
        <v>25</v>
      </c>
      <c r="J34" s="37">
        <v>25</v>
      </c>
      <c r="K34" s="37">
        <v>25.5</v>
      </c>
      <c r="L34" s="37">
        <v>26</v>
      </c>
      <c r="M34" s="37">
        <v>26</v>
      </c>
      <c r="N34" s="37">
        <v>26.5</v>
      </c>
      <c r="O34" s="37">
        <v>26.5</v>
      </c>
      <c r="P34" s="37">
        <v>27</v>
      </c>
      <c r="Q34" s="37">
        <v>27</v>
      </c>
      <c r="S34" t="str">
        <f t="shared" si="1"/>
        <v/>
      </c>
      <c r="T34">
        <v>57000</v>
      </c>
      <c r="U34" s="38">
        <v>0.23499999999999999</v>
      </c>
      <c r="V34" s="38">
        <v>0.24</v>
      </c>
      <c r="W34" s="38">
        <v>0.245</v>
      </c>
      <c r="X34" s="38">
        <v>0.25</v>
      </c>
      <c r="Y34" s="38">
        <v>0.25</v>
      </c>
      <c r="Z34" s="38">
        <v>0.255</v>
      </c>
      <c r="AA34" s="38">
        <v>0.26</v>
      </c>
      <c r="AB34" s="38">
        <v>0.26</v>
      </c>
      <c r="AC34" s="38">
        <v>0.26500000000000001</v>
      </c>
      <c r="AD34" s="38">
        <v>0.26500000000000001</v>
      </c>
      <c r="AE34" s="38">
        <v>0.27</v>
      </c>
      <c r="AF34" s="38">
        <v>0.27</v>
      </c>
      <c r="AH34" s="37">
        <f t="shared" si="2"/>
        <v>23.5</v>
      </c>
      <c r="AI34" s="37">
        <f t="shared" si="2"/>
        <v>24</v>
      </c>
      <c r="AJ34" s="37">
        <f t="shared" si="2"/>
        <v>24.5</v>
      </c>
      <c r="AK34" s="37">
        <f t="shared" si="2"/>
        <v>25</v>
      </c>
      <c r="AL34" s="37">
        <f t="shared" si="2"/>
        <v>25</v>
      </c>
      <c r="AM34" s="37">
        <f t="shared" si="2"/>
        <v>25.5</v>
      </c>
      <c r="AN34" s="37">
        <f t="shared" si="2"/>
        <v>26</v>
      </c>
      <c r="AO34" s="37">
        <f t="shared" si="2"/>
        <v>26</v>
      </c>
      <c r="AP34" s="37">
        <f t="shared" si="2"/>
        <v>26.5</v>
      </c>
      <c r="AQ34" s="37">
        <f t="shared" si="2"/>
        <v>26.5</v>
      </c>
      <c r="AR34" s="37">
        <f t="shared" si="2"/>
        <v>27</v>
      </c>
      <c r="AS34" s="37">
        <f t="shared" si="2"/>
        <v>27</v>
      </c>
    </row>
    <row r="35" spans="4:45" x14ac:dyDescent="0.25">
      <c r="D35">
        <v>32</v>
      </c>
      <c r="E35">
        <v>58000</v>
      </c>
      <c r="F35" s="37">
        <v>23.5</v>
      </c>
      <c r="G35" s="37">
        <v>24</v>
      </c>
      <c r="H35" s="37">
        <v>24.5</v>
      </c>
      <c r="I35" s="37">
        <v>25</v>
      </c>
      <c r="J35" s="37">
        <v>25</v>
      </c>
      <c r="K35" s="37">
        <v>25.5</v>
      </c>
      <c r="L35" s="37">
        <v>26</v>
      </c>
      <c r="M35" s="37">
        <v>26</v>
      </c>
      <c r="N35" s="37">
        <v>26.5</v>
      </c>
      <c r="O35" s="37">
        <v>26.5</v>
      </c>
      <c r="P35" s="37">
        <v>27</v>
      </c>
      <c r="Q35" s="37">
        <v>27</v>
      </c>
      <c r="S35" t="str">
        <f t="shared" si="1"/>
        <v/>
      </c>
      <c r="T35">
        <v>58000</v>
      </c>
      <c r="U35" s="38">
        <v>0.23499999999999999</v>
      </c>
      <c r="V35" s="38">
        <v>0.24</v>
      </c>
      <c r="W35" s="38">
        <v>0.245</v>
      </c>
      <c r="X35" s="38">
        <v>0.25</v>
      </c>
      <c r="Y35" s="38">
        <v>0.25</v>
      </c>
      <c r="Z35" s="38">
        <v>0.255</v>
      </c>
      <c r="AA35" s="38">
        <v>0.26</v>
      </c>
      <c r="AB35" s="38">
        <v>0.26</v>
      </c>
      <c r="AC35" s="38">
        <v>0.26500000000000001</v>
      </c>
      <c r="AD35" s="38">
        <v>0.26500000000000001</v>
      </c>
      <c r="AE35" s="38">
        <v>0.27</v>
      </c>
      <c r="AF35" s="38">
        <v>0.27</v>
      </c>
      <c r="AH35" s="37">
        <f t="shared" si="2"/>
        <v>23.5</v>
      </c>
      <c r="AI35" s="37">
        <f t="shared" si="2"/>
        <v>24</v>
      </c>
      <c r="AJ35" s="37">
        <f t="shared" si="2"/>
        <v>24.5</v>
      </c>
      <c r="AK35" s="37">
        <f t="shared" si="2"/>
        <v>25</v>
      </c>
      <c r="AL35" s="37">
        <f t="shared" si="2"/>
        <v>25</v>
      </c>
      <c r="AM35" s="37">
        <f t="shared" si="2"/>
        <v>25.5</v>
      </c>
      <c r="AN35" s="37">
        <f t="shared" si="2"/>
        <v>26</v>
      </c>
      <c r="AO35" s="37">
        <f t="shared" si="2"/>
        <v>26</v>
      </c>
      <c r="AP35" s="37">
        <f t="shared" si="2"/>
        <v>26.5</v>
      </c>
      <c r="AQ35" s="37">
        <f t="shared" si="2"/>
        <v>26.5</v>
      </c>
      <c r="AR35" s="37">
        <f t="shared" si="2"/>
        <v>27</v>
      </c>
      <c r="AS35" s="37">
        <f t="shared" si="2"/>
        <v>27</v>
      </c>
    </row>
    <row r="36" spans="4:45" x14ac:dyDescent="0.25">
      <c r="D36">
        <v>33</v>
      </c>
      <c r="E36">
        <v>59000</v>
      </c>
      <c r="F36" s="37">
        <v>23.5</v>
      </c>
      <c r="G36" s="37">
        <v>24</v>
      </c>
      <c r="H36" s="37">
        <v>24.5</v>
      </c>
      <c r="I36" s="37">
        <v>25</v>
      </c>
      <c r="J36" s="37">
        <v>25</v>
      </c>
      <c r="K36" s="37">
        <v>25.5</v>
      </c>
      <c r="L36" s="37">
        <v>26</v>
      </c>
      <c r="M36" s="37">
        <v>26</v>
      </c>
      <c r="N36" s="37">
        <v>26.5</v>
      </c>
      <c r="O36" s="37">
        <v>26.5</v>
      </c>
      <c r="P36" s="37">
        <v>27</v>
      </c>
      <c r="Q36" s="37">
        <v>27</v>
      </c>
      <c r="S36" t="str">
        <f t="shared" si="1"/>
        <v/>
      </c>
      <c r="T36">
        <v>59000</v>
      </c>
      <c r="U36" s="38">
        <v>0.23499999999999999</v>
      </c>
      <c r="V36" s="38">
        <v>0.24</v>
      </c>
      <c r="W36" s="38">
        <v>0.245</v>
      </c>
      <c r="X36" s="38">
        <v>0.25</v>
      </c>
      <c r="Y36" s="38">
        <v>0.25</v>
      </c>
      <c r="Z36" s="38">
        <v>0.255</v>
      </c>
      <c r="AA36" s="38">
        <v>0.26</v>
      </c>
      <c r="AB36" s="38">
        <v>0.26</v>
      </c>
      <c r="AC36" s="38">
        <v>0.26500000000000001</v>
      </c>
      <c r="AD36" s="38">
        <v>0.26500000000000001</v>
      </c>
      <c r="AE36" s="38">
        <v>0.27</v>
      </c>
      <c r="AF36" s="38">
        <v>0.27</v>
      </c>
      <c r="AH36" s="37">
        <f t="shared" si="2"/>
        <v>23.5</v>
      </c>
      <c r="AI36" s="37">
        <f t="shared" si="2"/>
        <v>24</v>
      </c>
      <c r="AJ36" s="37">
        <f t="shared" si="2"/>
        <v>24.5</v>
      </c>
      <c r="AK36" s="37">
        <f t="shared" si="2"/>
        <v>25</v>
      </c>
      <c r="AL36" s="37">
        <f t="shared" si="2"/>
        <v>25</v>
      </c>
      <c r="AM36" s="37">
        <f t="shared" si="2"/>
        <v>25.5</v>
      </c>
      <c r="AN36" s="37">
        <f t="shared" si="2"/>
        <v>26</v>
      </c>
      <c r="AO36" s="37">
        <f t="shared" si="2"/>
        <v>26</v>
      </c>
      <c r="AP36" s="37">
        <f t="shared" si="2"/>
        <v>26.5</v>
      </c>
      <c r="AQ36" s="37">
        <f t="shared" si="2"/>
        <v>26.5</v>
      </c>
      <c r="AR36" s="37">
        <f t="shared" si="2"/>
        <v>27</v>
      </c>
      <c r="AS36" s="37">
        <f t="shared" si="2"/>
        <v>27</v>
      </c>
    </row>
    <row r="37" spans="4:45" x14ac:dyDescent="0.25">
      <c r="D37">
        <v>34</v>
      </c>
      <c r="E37">
        <v>60000</v>
      </c>
      <c r="F37" s="37">
        <v>23.5</v>
      </c>
      <c r="G37" s="37">
        <v>24</v>
      </c>
      <c r="H37" s="37">
        <v>24.5</v>
      </c>
      <c r="I37" s="37">
        <v>25</v>
      </c>
      <c r="J37" s="37">
        <v>25</v>
      </c>
      <c r="K37" s="37">
        <v>25.5</v>
      </c>
      <c r="L37" s="37">
        <v>26</v>
      </c>
      <c r="M37" s="37">
        <v>26</v>
      </c>
      <c r="N37" s="37">
        <v>26.5</v>
      </c>
      <c r="O37" s="37">
        <v>26.5</v>
      </c>
      <c r="P37" s="37">
        <v>27</v>
      </c>
      <c r="Q37" s="37">
        <v>27</v>
      </c>
      <c r="S37" t="str">
        <f t="shared" si="1"/>
        <v/>
      </c>
      <c r="T37">
        <v>60000</v>
      </c>
      <c r="U37" s="38">
        <v>0.23499999999999999</v>
      </c>
      <c r="V37" s="38">
        <v>0.24</v>
      </c>
      <c r="W37" s="38">
        <v>0.245</v>
      </c>
      <c r="X37" s="38">
        <v>0.25</v>
      </c>
      <c r="Y37" s="38">
        <v>0.25</v>
      </c>
      <c r="Z37" s="38">
        <v>0.255</v>
      </c>
      <c r="AA37" s="38">
        <v>0.26</v>
      </c>
      <c r="AB37" s="38">
        <v>0.26</v>
      </c>
      <c r="AC37" s="38">
        <v>0.26500000000000001</v>
      </c>
      <c r="AD37" s="38">
        <v>0.26500000000000001</v>
      </c>
      <c r="AE37" s="38">
        <v>0.27</v>
      </c>
      <c r="AF37" s="38">
        <v>0.27</v>
      </c>
      <c r="AH37" s="37">
        <f t="shared" si="2"/>
        <v>23.5</v>
      </c>
      <c r="AI37" s="37">
        <f t="shared" si="2"/>
        <v>24</v>
      </c>
      <c r="AJ37" s="37">
        <f t="shared" si="2"/>
        <v>24.5</v>
      </c>
      <c r="AK37" s="37">
        <f t="shared" si="2"/>
        <v>25</v>
      </c>
      <c r="AL37" s="37">
        <f t="shared" si="2"/>
        <v>25</v>
      </c>
      <c r="AM37" s="37">
        <f t="shared" si="2"/>
        <v>25.5</v>
      </c>
      <c r="AN37" s="37">
        <f t="shared" si="2"/>
        <v>26</v>
      </c>
      <c r="AO37" s="37">
        <f t="shared" si="2"/>
        <v>26</v>
      </c>
      <c r="AP37" s="37">
        <f t="shared" si="2"/>
        <v>26.5</v>
      </c>
      <c r="AQ37" s="37">
        <f t="shared" si="2"/>
        <v>26.5</v>
      </c>
      <c r="AR37" s="37">
        <f t="shared" si="2"/>
        <v>27</v>
      </c>
      <c r="AS37" s="37">
        <f t="shared" si="2"/>
        <v>27</v>
      </c>
    </row>
    <row r="38" spans="4:45" x14ac:dyDescent="0.25">
      <c r="D38">
        <v>35</v>
      </c>
      <c r="E38">
        <v>61000</v>
      </c>
      <c r="F38" s="37">
        <v>23.5</v>
      </c>
      <c r="G38" s="37">
        <v>24</v>
      </c>
      <c r="H38" s="37">
        <v>24.5</v>
      </c>
      <c r="I38" s="37">
        <v>25</v>
      </c>
      <c r="J38" s="37">
        <v>25.5</v>
      </c>
      <c r="K38" s="37">
        <v>25.5</v>
      </c>
      <c r="L38" s="37">
        <v>26</v>
      </c>
      <c r="M38" s="37">
        <v>26.5</v>
      </c>
      <c r="N38" s="37">
        <v>26.5</v>
      </c>
      <c r="O38" s="37">
        <v>27</v>
      </c>
      <c r="P38" s="37">
        <v>27</v>
      </c>
      <c r="Q38" s="37">
        <v>27</v>
      </c>
      <c r="S38" t="str">
        <f t="shared" si="1"/>
        <v/>
      </c>
      <c r="T38">
        <v>61000</v>
      </c>
      <c r="U38" s="38">
        <v>0.23499999999999999</v>
      </c>
      <c r="V38" s="38">
        <v>0.24</v>
      </c>
      <c r="W38" s="38">
        <v>0.245</v>
      </c>
      <c r="X38" s="38">
        <v>0.25</v>
      </c>
      <c r="Y38" s="38">
        <v>0.255</v>
      </c>
      <c r="Z38" s="38">
        <v>0.255</v>
      </c>
      <c r="AA38" s="38">
        <v>0.26</v>
      </c>
      <c r="AB38" s="38">
        <v>0.26500000000000001</v>
      </c>
      <c r="AC38" s="38">
        <v>0.26500000000000001</v>
      </c>
      <c r="AD38" s="38">
        <v>0.27</v>
      </c>
      <c r="AE38" s="38">
        <v>0.27</v>
      </c>
      <c r="AF38" s="38">
        <v>0.27</v>
      </c>
      <c r="AH38" s="37">
        <f t="shared" si="2"/>
        <v>23.5</v>
      </c>
      <c r="AI38" s="37">
        <f t="shared" si="2"/>
        <v>24</v>
      </c>
      <c r="AJ38" s="37">
        <f t="shared" si="2"/>
        <v>24.5</v>
      </c>
      <c r="AK38" s="37">
        <f t="shared" si="2"/>
        <v>25</v>
      </c>
      <c r="AL38" s="37">
        <f t="shared" si="2"/>
        <v>25.5</v>
      </c>
      <c r="AM38" s="37">
        <f t="shared" si="2"/>
        <v>25.5</v>
      </c>
      <c r="AN38" s="37">
        <f t="shared" si="2"/>
        <v>26</v>
      </c>
      <c r="AO38" s="37">
        <f t="shared" si="2"/>
        <v>26.5</v>
      </c>
      <c r="AP38" s="37">
        <f t="shared" si="2"/>
        <v>26.5</v>
      </c>
      <c r="AQ38" s="37">
        <f t="shared" si="2"/>
        <v>27</v>
      </c>
      <c r="AR38" s="37">
        <f t="shared" si="2"/>
        <v>27</v>
      </c>
      <c r="AS38" s="37">
        <f t="shared" si="2"/>
        <v>27</v>
      </c>
    </row>
    <row r="39" spans="4:45" x14ac:dyDescent="0.25">
      <c r="D39">
        <v>36</v>
      </c>
      <c r="E39">
        <v>62000</v>
      </c>
      <c r="F39" s="37">
        <v>24</v>
      </c>
      <c r="G39" s="37">
        <v>24.5</v>
      </c>
      <c r="H39" s="37">
        <v>24.5</v>
      </c>
      <c r="I39" s="37">
        <v>25</v>
      </c>
      <c r="J39" s="37">
        <v>25.5</v>
      </c>
      <c r="K39" s="37">
        <v>26</v>
      </c>
      <c r="L39" s="37">
        <v>26</v>
      </c>
      <c r="M39" s="37">
        <v>26.5</v>
      </c>
      <c r="N39" s="37">
        <v>26.5</v>
      </c>
      <c r="O39" s="37">
        <v>27</v>
      </c>
      <c r="P39" s="37">
        <v>27</v>
      </c>
      <c r="Q39" s="37">
        <v>27.500000000000004</v>
      </c>
      <c r="S39" t="str">
        <f t="shared" si="1"/>
        <v/>
      </c>
      <c r="T39">
        <v>62000</v>
      </c>
      <c r="U39" s="38">
        <v>0.24</v>
      </c>
      <c r="V39" s="38">
        <v>0.245</v>
      </c>
      <c r="W39" s="38">
        <v>0.245</v>
      </c>
      <c r="X39" s="38">
        <v>0.25</v>
      </c>
      <c r="Y39" s="38">
        <v>0.255</v>
      </c>
      <c r="Z39" s="38">
        <v>0.26</v>
      </c>
      <c r="AA39" s="38">
        <v>0.26</v>
      </c>
      <c r="AB39" s="38">
        <v>0.26500000000000001</v>
      </c>
      <c r="AC39" s="38">
        <v>0.26500000000000001</v>
      </c>
      <c r="AD39" s="38">
        <v>0.27</v>
      </c>
      <c r="AE39" s="38">
        <v>0.27</v>
      </c>
      <c r="AF39" s="38">
        <v>0.27500000000000002</v>
      </c>
      <c r="AH39" s="37">
        <f t="shared" si="2"/>
        <v>24</v>
      </c>
      <c r="AI39" s="37">
        <f t="shared" si="2"/>
        <v>24.5</v>
      </c>
      <c r="AJ39" s="37">
        <f t="shared" si="2"/>
        <v>24.5</v>
      </c>
      <c r="AK39" s="37">
        <f t="shared" si="2"/>
        <v>25</v>
      </c>
      <c r="AL39" s="37">
        <f t="shared" si="2"/>
        <v>25.5</v>
      </c>
      <c r="AM39" s="37">
        <f t="shared" si="2"/>
        <v>26</v>
      </c>
      <c r="AN39" s="37">
        <f t="shared" si="2"/>
        <v>26</v>
      </c>
      <c r="AO39" s="37">
        <f t="shared" si="2"/>
        <v>26.5</v>
      </c>
      <c r="AP39" s="37">
        <f t="shared" si="2"/>
        <v>26.5</v>
      </c>
      <c r="AQ39" s="37">
        <f t="shared" si="2"/>
        <v>27</v>
      </c>
      <c r="AR39" s="37">
        <f t="shared" si="2"/>
        <v>27</v>
      </c>
      <c r="AS39" s="37">
        <f t="shared" si="2"/>
        <v>27.500000000000004</v>
      </c>
    </row>
    <row r="40" spans="4:45" x14ac:dyDescent="0.25">
      <c r="D40">
        <v>37</v>
      </c>
      <c r="E40">
        <v>63000</v>
      </c>
      <c r="F40" s="37">
        <v>24</v>
      </c>
      <c r="G40" s="37">
        <v>24.5</v>
      </c>
      <c r="H40" s="37">
        <v>25</v>
      </c>
      <c r="I40" s="37">
        <v>25</v>
      </c>
      <c r="J40" s="37">
        <v>25.5</v>
      </c>
      <c r="K40" s="37">
        <v>26</v>
      </c>
      <c r="L40" s="37">
        <v>26</v>
      </c>
      <c r="M40" s="37">
        <v>26.5</v>
      </c>
      <c r="N40" s="37">
        <v>27</v>
      </c>
      <c r="O40" s="37">
        <v>27</v>
      </c>
      <c r="P40" s="37">
        <v>27.500000000000004</v>
      </c>
      <c r="Q40" s="37">
        <v>27.500000000000004</v>
      </c>
      <c r="S40" t="str">
        <f t="shared" si="1"/>
        <v/>
      </c>
      <c r="T40">
        <v>63000</v>
      </c>
      <c r="U40" s="38">
        <v>0.24</v>
      </c>
      <c r="V40" s="38">
        <v>0.245</v>
      </c>
      <c r="W40" s="38">
        <v>0.25</v>
      </c>
      <c r="X40" s="38">
        <v>0.25</v>
      </c>
      <c r="Y40" s="38">
        <v>0.255</v>
      </c>
      <c r="Z40" s="38">
        <v>0.26</v>
      </c>
      <c r="AA40" s="38">
        <v>0.26</v>
      </c>
      <c r="AB40" s="38">
        <v>0.26500000000000001</v>
      </c>
      <c r="AC40" s="38">
        <v>0.27</v>
      </c>
      <c r="AD40" s="38">
        <v>0.27</v>
      </c>
      <c r="AE40" s="38">
        <v>0.27500000000000002</v>
      </c>
      <c r="AF40" s="38">
        <v>0.27500000000000002</v>
      </c>
      <c r="AH40" s="37">
        <f t="shared" si="2"/>
        <v>24</v>
      </c>
      <c r="AI40" s="37">
        <f t="shared" si="2"/>
        <v>24.5</v>
      </c>
      <c r="AJ40" s="37">
        <f t="shared" si="2"/>
        <v>25</v>
      </c>
      <c r="AK40" s="37">
        <f t="shared" si="2"/>
        <v>25</v>
      </c>
      <c r="AL40" s="37">
        <f t="shared" si="2"/>
        <v>25.5</v>
      </c>
      <c r="AM40" s="37">
        <f t="shared" si="2"/>
        <v>26</v>
      </c>
      <c r="AN40" s="37">
        <f t="shared" si="2"/>
        <v>26</v>
      </c>
      <c r="AO40" s="37">
        <f t="shared" si="2"/>
        <v>26.5</v>
      </c>
      <c r="AP40" s="37">
        <f t="shared" si="2"/>
        <v>27</v>
      </c>
      <c r="AQ40" s="37">
        <f t="shared" si="2"/>
        <v>27</v>
      </c>
      <c r="AR40" s="37">
        <f t="shared" si="2"/>
        <v>27.500000000000004</v>
      </c>
      <c r="AS40" s="37">
        <f t="shared" si="2"/>
        <v>27.500000000000004</v>
      </c>
    </row>
    <row r="41" spans="4:45" x14ac:dyDescent="0.25">
      <c r="D41">
        <v>38</v>
      </c>
      <c r="E41">
        <v>64000</v>
      </c>
      <c r="F41" s="37">
        <v>24</v>
      </c>
      <c r="G41" s="37">
        <v>24.5</v>
      </c>
      <c r="H41" s="37">
        <v>25</v>
      </c>
      <c r="I41" s="37">
        <v>25.5</v>
      </c>
      <c r="J41" s="37">
        <v>25.5</v>
      </c>
      <c r="K41" s="37">
        <v>26</v>
      </c>
      <c r="L41" s="37">
        <v>26.5</v>
      </c>
      <c r="M41" s="37">
        <v>26.5</v>
      </c>
      <c r="N41" s="37">
        <v>27</v>
      </c>
      <c r="O41" s="37">
        <v>27</v>
      </c>
      <c r="P41" s="37">
        <v>27.500000000000004</v>
      </c>
      <c r="Q41" s="37">
        <v>27.500000000000004</v>
      </c>
      <c r="S41" t="str">
        <f t="shared" si="1"/>
        <v/>
      </c>
      <c r="T41">
        <v>64000</v>
      </c>
      <c r="U41" s="38">
        <v>0.24</v>
      </c>
      <c r="V41" s="38">
        <v>0.245</v>
      </c>
      <c r="W41" s="38">
        <v>0.25</v>
      </c>
      <c r="X41" s="38">
        <v>0.255</v>
      </c>
      <c r="Y41" s="38">
        <v>0.255</v>
      </c>
      <c r="Z41" s="38">
        <v>0.26</v>
      </c>
      <c r="AA41" s="38">
        <v>0.26500000000000001</v>
      </c>
      <c r="AB41" s="38">
        <v>0.26500000000000001</v>
      </c>
      <c r="AC41" s="38">
        <v>0.27</v>
      </c>
      <c r="AD41" s="38">
        <v>0.27</v>
      </c>
      <c r="AE41" s="38">
        <v>0.27500000000000002</v>
      </c>
      <c r="AF41" s="38">
        <v>0.27500000000000002</v>
      </c>
      <c r="AH41" s="37">
        <f t="shared" si="2"/>
        <v>24</v>
      </c>
      <c r="AI41" s="37">
        <f t="shared" si="2"/>
        <v>24.5</v>
      </c>
      <c r="AJ41" s="37">
        <f t="shared" si="2"/>
        <v>25</v>
      </c>
      <c r="AK41" s="37">
        <f t="shared" si="2"/>
        <v>25.5</v>
      </c>
      <c r="AL41" s="37">
        <f t="shared" si="2"/>
        <v>25.5</v>
      </c>
      <c r="AM41" s="37">
        <f t="shared" si="2"/>
        <v>26</v>
      </c>
      <c r="AN41" s="37">
        <f t="shared" si="2"/>
        <v>26.5</v>
      </c>
      <c r="AO41" s="37">
        <f t="shared" si="2"/>
        <v>26.5</v>
      </c>
      <c r="AP41" s="37">
        <f t="shared" si="2"/>
        <v>27</v>
      </c>
      <c r="AQ41" s="37">
        <f t="shared" si="2"/>
        <v>27</v>
      </c>
      <c r="AR41" s="37">
        <f t="shared" si="2"/>
        <v>27.500000000000004</v>
      </c>
      <c r="AS41" s="37">
        <f t="shared" si="2"/>
        <v>27.500000000000004</v>
      </c>
    </row>
    <row r="42" spans="4:45" x14ac:dyDescent="0.25">
      <c r="D42">
        <v>39</v>
      </c>
      <c r="E42">
        <v>65000</v>
      </c>
      <c r="F42" s="37">
        <v>24</v>
      </c>
      <c r="G42" s="37">
        <v>24.5</v>
      </c>
      <c r="H42" s="37">
        <v>25</v>
      </c>
      <c r="I42" s="37">
        <v>25.5</v>
      </c>
      <c r="J42" s="37">
        <v>26</v>
      </c>
      <c r="K42" s="37">
        <v>26</v>
      </c>
      <c r="L42" s="37">
        <v>26.5</v>
      </c>
      <c r="M42" s="37">
        <v>27</v>
      </c>
      <c r="N42" s="37">
        <v>27</v>
      </c>
      <c r="O42" s="37">
        <v>27.500000000000004</v>
      </c>
      <c r="P42" s="37">
        <v>27.500000000000004</v>
      </c>
      <c r="Q42" s="37">
        <v>28.000000000000004</v>
      </c>
      <c r="S42" t="str">
        <f t="shared" si="1"/>
        <v/>
      </c>
      <c r="T42">
        <v>65000</v>
      </c>
      <c r="U42" s="38">
        <v>0.24</v>
      </c>
      <c r="V42" s="38">
        <v>0.245</v>
      </c>
      <c r="W42" s="38">
        <v>0.25</v>
      </c>
      <c r="X42" s="38">
        <v>0.255</v>
      </c>
      <c r="Y42" s="38">
        <v>0.26</v>
      </c>
      <c r="Z42" s="38">
        <v>0.26</v>
      </c>
      <c r="AA42" s="38">
        <v>0.26500000000000001</v>
      </c>
      <c r="AB42" s="38">
        <v>0.27</v>
      </c>
      <c r="AC42" s="38">
        <v>0.27</v>
      </c>
      <c r="AD42" s="38">
        <v>0.27500000000000002</v>
      </c>
      <c r="AE42" s="38">
        <v>0.27500000000000002</v>
      </c>
      <c r="AF42" s="38">
        <v>0.28000000000000003</v>
      </c>
      <c r="AH42" s="37">
        <f t="shared" si="2"/>
        <v>24</v>
      </c>
      <c r="AI42" s="37">
        <f t="shared" si="2"/>
        <v>24.5</v>
      </c>
      <c r="AJ42" s="37">
        <f t="shared" si="2"/>
        <v>25</v>
      </c>
      <c r="AK42" s="37">
        <f t="shared" si="2"/>
        <v>25.5</v>
      </c>
      <c r="AL42" s="37">
        <f t="shared" si="2"/>
        <v>26</v>
      </c>
      <c r="AM42" s="37">
        <f t="shared" si="2"/>
        <v>26</v>
      </c>
      <c r="AN42" s="37">
        <f t="shared" si="2"/>
        <v>26.5</v>
      </c>
      <c r="AO42" s="37">
        <f t="shared" si="2"/>
        <v>27</v>
      </c>
      <c r="AP42" s="37">
        <f t="shared" si="2"/>
        <v>27</v>
      </c>
      <c r="AQ42" s="37">
        <f t="shared" si="2"/>
        <v>27.500000000000004</v>
      </c>
      <c r="AR42" s="37">
        <f t="shared" si="2"/>
        <v>27.500000000000004</v>
      </c>
      <c r="AS42" s="37">
        <f t="shared" si="2"/>
        <v>28.000000000000004</v>
      </c>
    </row>
    <row r="43" spans="4:45" x14ac:dyDescent="0.25">
      <c r="D43">
        <v>40</v>
      </c>
      <c r="E43">
        <v>66000</v>
      </c>
      <c r="F43" s="37">
        <v>24.5</v>
      </c>
      <c r="G43" s="37">
        <v>25</v>
      </c>
      <c r="H43" s="37">
        <v>25</v>
      </c>
      <c r="I43" s="37">
        <v>25.5</v>
      </c>
      <c r="J43" s="37">
        <v>26</v>
      </c>
      <c r="K43" s="37">
        <v>26.5</v>
      </c>
      <c r="L43" s="37">
        <v>26.5</v>
      </c>
      <c r="M43" s="37">
        <v>27</v>
      </c>
      <c r="N43" s="37">
        <v>27</v>
      </c>
      <c r="O43" s="37">
        <v>27.500000000000004</v>
      </c>
      <c r="P43" s="37">
        <v>27.500000000000004</v>
      </c>
      <c r="Q43" s="37">
        <v>28.000000000000004</v>
      </c>
      <c r="S43" t="str">
        <f t="shared" si="1"/>
        <v/>
      </c>
      <c r="T43">
        <v>66000</v>
      </c>
      <c r="U43" s="38">
        <v>0.245</v>
      </c>
      <c r="V43" s="38">
        <v>0.25</v>
      </c>
      <c r="W43" s="38">
        <v>0.25</v>
      </c>
      <c r="X43" s="38">
        <v>0.255</v>
      </c>
      <c r="Y43" s="38">
        <v>0.26</v>
      </c>
      <c r="Z43" s="38">
        <v>0.26500000000000001</v>
      </c>
      <c r="AA43" s="38">
        <v>0.26500000000000001</v>
      </c>
      <c r="AB43" s="38">
        <v>0.27</v>
      </c>
      <c r="AC43" s="38">
        <v>0.27</v>
      </c>
      <c r="AD43" s="38">
        <v>0.27500000000000002</v>
      </c>
      <c r="AE43" s="38">
        <v>0.27500000000000002</v>
      </c>
      <c r="AF43" s="38">
        <v>0.28000000000000003</v>
      </c>
      <c r="AH43" s="37">
        <f t="shared" si="2"/>
        <v>24.5</v>
      </c>
      <c r="AI43" s="37">
        <f t="shared" si="2"/>
        <v>25</v>
      </c>
      <c r="AJ43" s="37">
        <f t="shared" si="2"/>
        <v>25</v>
      </c>
      <c r="AK43" s="37">
        <f t="shared" si="2"/>
        <v>25.5</v>
      </c>
      <c r="AL43" s="37">
        <f t="shared" si="2"/>
        <v>26</v>
      </c>
      <c r="AM43" s="37">
        <f t="shared" si="2"/>
        <v>26.5</v>
      </c>
      <c r="AN43" s="37">
        <f t="shared" si="2"/>
        <v>26.5</v>
      </c>
      <c r="AO43" s="37">
        <f t="shared" si="2"/>
        <v>27</v>
      </c>
      <c r="AP43" s="37">
        <f t="shared" si="2"/>
        <v>27</v>
      </c>
      <c r="AQ43" s="37">
        <f t="shared" si="2"/>
        <v>27.500000000000004</v>
      </c>
      <c r="AR43" s="37">
        <f t="shared" si="2"/>
        <v>27.500000000000004</v>
      </c>
      <c r="AS43" s="37">
        <f t="shared" si="2"/>
        <v>28.000000000000004</v>
      </c>
    </row>
    <row r="44" spans="4:45" x14ac:dyDescent="0.25">
      <c r="D44">
        <v>41</v>
      </c>
      <c r="E44">
        <v>67000</v>
      </c>
      <c r="F44" s="37">
        <v>24.5</v>
      </c>
      <c r="G44" s="37">
        <v>25</v>
      </c>
      <c r="H44" s="37">
        <v>25.5</v>
      </c>
      <c r="I44" s="37">
        <v>25.5</v>
      </c>
      <c r="J44" s="37">
        <v>26</v>
      </c>
      <c r="K44" s="37">
        <v>26.5</v>
      </c>
      <c r="L44" s="37">
        <v>26.5</v>
      </c>
      <c r="M44" s="37">
        <v>27</v>
      </c>
      <c r="N44" s="37">
        <v>27.500000000000004</v>
      </c>
      <c r="O44" s="37">
        <v>27.500000000000004</v>
      </c>
      <c r="P44" s="37">
        <v>28.000000000000004</v>
      </c>
      <c r="Q44" s="37">
        <v>28.000000000000004</v>
      </c>
      <c r="S44" t="str">
        <f t="shared" si="1"/>
        <v/>
      </c>
      <c r="T44">
        <v>67000</v>
      </c>
      <c r="U44" s="38">
        <v>0.245</v>
      </c>
      <c r="V44" s="38">
        <v>0.25</v>
      </c>
      <c r="W44" s="38">
        <v>0.255</v>
      </c>
      <c r="X44" s="38">
        <v>0.255</v>
      </c>
      <c r="Y44" s="38">
        <v>0.26</v>
      </c>
      <c r="Z44" s="38">
        <v>0.26500000000000001</v>
      </c>
      <c r="AA44" s="38">
        <v>0.26500000000000001</v>
      </c>
      <c r="AB44" s="38">
        <v>0.27</v>
      </c>
      <c r="AC44" s="38">
        <v>0.27500000000000002</v>
      </c>
      <c r="AD44" s="38">
        <v>0.27500000000000002</v>
      </c>
      <c r="AE44" s="38">
        <v>0.28000000000000003</v>
      </c>
      <c r="AF44" s="38">
        <v>0.28000000000000003</v>
      </c>
      <c r="AH44" s="37">
        <f t="shared" si="2"/>
        <v>24.5</v>
      </c>
      <c r="AI44" s="37">
        <f t="shared" si="2"/>
        <v>25</v>
      </c>
      <c r="AJ44" s="37">
        <f t="shared" si="2"/>
        <v>25.5</v>
      </c>
      <c r="AK44" s="37">
        <f t="shared" si="2"/>
        <v>25.5</v>
      </c>
      <c r="AL44" s="37">
        <f t="shared" si="2"/>
        <v>26</v>
      </c>
      <c r="AM44" s="37">
        <f t="shared" si="2"/>
        <v>26.5</v>
      </c>
      <c r="AN44" s="37">
        <f t="shared" si="2"/>
        <v>26.5</v>
      </c>
      <c r="AO44" s="37">
        <f t="shared" si="2"/>
        <v>27</v>
      </c>
      <c r="AP44" s="37">
        <f t="shared" si="2"/>
        <v>27.500000000000004</v>
      </c>
      <c r="AQ44" s="37">
        <f t="shared" si="2"/>
        <v>27.500000000000004</v>
      </c>
      <c r="AR44" s="37">
        <f t="shared" si="2"/>
        <v>28.000000000000004</v>
      </c>
      <c r="AS44" s="37">
        <f t="shared" si="2"/>
        <v>28.000000000000004</v>
      </c>
    </row>
    <row r="45" spans="4:45" x14ac:dyDescent="0.25">
      <c r="D45">
        <v>42</v>
      </c>
      <c r="E45">
        <v>68000</v>
      </c>
      <c r="F45" s="37">
        <v>24.5</v>
      </c>
      <c r="G45" s="37">
        <v>25</v>
      </c>
      <c r="H45" s="37">
        <v>25.5</v>
      </c>
      <c r="I45" s="37">
        <v>26</v>
      </c>
      <c r="J45" s="37">
        <v>26</v>
      </c>
      <c r="K45" s="37">
        <v>26.5</v>
      </c>
      <c r="L45" s="37">
        <v>27</v>
      </c>
      <c r="M45" s="37">
        <v>27</v>
      </c>
      <c r="N45" s="37">
        <v>27.500000000000004</v>
      </c>
      <c r="O45" s="37">
        <v>28.000000000000004</v>
      </c>
      <c r="P45" s="37">
        <v>28.000000000000004</v>
      </c>
      <c r="Q45" s="37">
        <v>28.000000000000004</v>
      </c>
      <c r="S45" t="str">
        <f t="shared" si="1"/>
        <v/>
      </c>
      <c r="T45">
        <v>68000</v>
      </c>
      <c r="U45" s="38">
        <v>0.245</v>
      </c>
      <c r="V45" s="38">
        <v>0.25</v>
      </c>
      <c r="W45" s="38">
        <v>0.255</v>
      </c>
      <c r="X45" s="38">
        <v>0.26</v>
      </c>
      <c r="Y45" s="38">
        <v>0.26</v>
      </c>
      <c r="Z45" s="38">
        <v>0.26500000000000001</v>
      </c>
      <c r="AA45" s="38">
        <v>0.27</v>
      </c>
      <c r="AB45" s="38">
        <v>0.27</v>
      </c>
      <c r="AC45" s="38">
        <v>0.27500000000000002</v>
      </c>
      <c r="AD45" s="38">
        <v>0.28000000000000003</v>
      </c>
      <c r="AE45" s="38">
        <v>0.28000000000000003</v>
      </c>
      <c r="AF45" s="38">
        <v>0.28000000000000003</v>
      </c>
      <c r="AH45" s="37">
        <f t="shared" si="2"/>
        <v>24.5</v>
      </c>
      <c r="AI45" s="37">
        <f t="shared" si="2"/>
        <v>25</v>
      </c>
      <c r="AJ45" s="37">
        <f t="shared" si="2"/>
        <v>25.5</v>
      </c>
      <c r="AK45" s="37">
        <f t="shared" si="2"/>
        <v>26</v>
      </c>
      <c r="AL45" s="37">
        <f t="shared" si="2"/>
        <v>26</v>
      </c>
      <c r="AM45" s="37">
        <f t="shared" si="2"/>
        <v>26.5</v>
      </c>
      <c r="AN45" s="37">
        <f t="shared" si="2"/>
        <v>27</v>
      </c>
      <c r="AO45" s="37">
        <f t="shared" si="2"/>
        <v>27</v>
      </c>
      <c r="AP45" s="37">
        <f t="shared" si="2"/>
        <v>27.500000000000004</v>
      </c>
      <c r="AQ45" s="37">
        <f t="shared" si="2"/>
        <v>28.000000000000004</v>
      </c>
      <c r="AR45" s="37">
        <f t="shared" si="2"/>
        <v>28.000000000000004</v>
      </c>
      <c r="AS45" s="37">
        <f t="shared" si="2"/>
        <v>28.000000000000004</v>
      </c>
    </row>
    <row r="46" spans="4:45" x14ac:dyDescent="0.25">
      <c r="D46">
        <v>43</v>
      </c>
      <c r="E46">
        <v>69000</v>
      </c>
      <c r="F46" s="37">
        <v>24.5</v>
      </c>
      <c r="G46" s="37">
        <v>25</v>
      </c>
      <c r="H46" s="37">
        <v>25.5</v>
      </c>
      <c r="I46" s="37">
        <v>26</v>
      </c>
      <c r="J46" s="37">
        <v>26.5</v>
      </c>
      <c r="K46" s="37">
        <v>26.5</v>
      </c>
      <c r="L46" s="37">
        <v>27</v>
      </c>
      <c r="M46" s="37">
        <v>27.500000000000004</v>
      </c>
      <c r="N46" s="37">
        <v>27.500000000000004</v>
      </c>
      <c r="O46" s="37">
        <v>28.000000000000004</v>
      </c>
      <c r="P46" s="37">
        <v>28.000000000000004</v>
      </c>
      <c r="Q46" s="37">
        <v>28.499999999999996</v>
      </c>
      <c r="S46" t="str">
        <f t="shared" si="1"/>
        <v/>
      </c>
      <c r="T46">
        <v>69000</v>
      </c>
      <c r="U46" s="38">
        <v>0.245</v>
      </c>
      <c r="V46" s="38">
        <v>0.25</v>
      </c>
      <c r="W46" s="38">
        <v>0.255</v>
      </c>
      <c r="X46" s="38">
        <v>0.26</v>
      </c>
      <c r="Y46" s="38">
        <v>0.26500000000000001</v>
      </c>
      <c r="Z46" s="38">
        <v>0.26500000000000001</v>
      </c>
      <c r="AA46" s="38">
        <v>0.27</v>
      </c>
      <c r="AB46" s="38">
        <v>0.27500000000000002</v>
      </c>
      <c r="AC46" s="38">
        <v>0.27500000000000002</v>
      </c>
      <c r="AD46" s="38">
        <v>0.28000000000000003</v>
      </c>
      <c r="AE46" s="38">
        <v>0.28000000000000003</v>
      </c>
      <c r="AF46" s="38">
        <v>0.28499999999999998</v>
      </c>
      <c r="AH46" s="37">
        <f t="shared" si="2"/>
        <v>24.5</v>
      </c>
      <c r="AI46" s="37">
        <f t="shared" si="2"/>
        <v>25</v>
      </c>
      <c r="AJ46" s="37">
        <f t="shared" si="2"/>
        <v>25.5</v>
      </c>
      <c r="AK46" s="37">
        <f t="shared" si="2"/>
        <v>26</v>
      </c>
      <c r="AL46" s="37">
        <f t="shared" si="2"/>
        <v>26.5</v>
      </c>
      <c r="AM46" s="37">
        <f t="shared" si="2"/>
        <v>26.5</v>
      </c>
      <c r="AN46" s="37">
        <f t="shared" ref="AH46:AS67" si="3">AA46*$T$3</f>
        <v>27</v>
      </c>
      <c r="AO46" s="37">
        <f t="shared" si="3"/>
        <v>27.500000000000004</v>
      </c>
      <c r="AP46" s="37">
        <f t="shared" si="3"/>
        <v>27.500000000000004</v>
      </c>
      <c r="AQ46" s="37">
        <f t="shared" si="3"/>
        <v>28.000000000000004</v>
      </c>
      <c r="AR46" s="37">
        <f t="shared" si="3"/>
        <v>28.000000000000004</v>
      </c>
      <c r="AS46" s="37">
        <f t="shared" si="3"/>
        <v>28.499999999999996</v>
      </c>
    </row>
    <row r="47" spans="4:45" x14ac:dyDescent="0.25">
      <c r="D47">
        <v>44</v>
      </c>
      <c r="E47">
        <v>70000</v>
      </c>
      <c r="F47" s="37">
        <v>25</v>
      </c>
      <c r="G47" s="37">
        <v>25.5</v>
      </c>
      <c r="H47" s="37">
        <v>25.5</v>
      </c>
      <c r="I47" s="37">
        <v>26</v>
      </c>
      <c r="J47" s="37">
        <v>26.5</v>
      </c>
      <c r="K47" s="37">
        <v>27</v>
      </c>
      <c r="L47" s="37">
        <v>27</v>
      </c>
      <c r="M47" s="37">
        <v>27.500000000000004</v>
      </c>
      <c r="N47" s="37">
        <v>28.000000000000004</v>
      </c>
      <c r="O47" s="37">
        <v>28.000000000000004</v>
      </c>
      <c r="P47" s="37">
        <v>28.499999999999996</v>
      </c>
      <c r="Q47" s="37">
        <v>28.499999999999996</v>
      </c>
      <c r="S47" t="str">
        <f t="shared" si="1"/>
        <v/>
      </c>
      <c r="T47">
        <v>70000</v>
      </c>
      <c r="U47" s="38">
        <v>0.25</v>
      </c>
      <c r="V47" s="38">
        <v>0.255</v>
      </c>
      <c r="W47" s="38">
        <v>0.255</v>
      </c>
      <c r="X47" s="38">
        <v>0.26</v>
      </c>
      <c r="Y47" s="38">
        <v>0.26500000000000001</v>
      </c>
      <c r="Z47" s="38">
        <v>0.27</v>
      </c>
      <c r="AA47" s="38">
        <v>0.27</v>
      </c>
      <c r="AB47" s="38">
        <v>0.27500000000000002</v>
      </c>
      <c r="AC47" s="38">
        <v>0.28000000000000003</v>
      </c>
      <c r="AD47" s="38">
        <v>0.28000000000000003</v>
      </c>
      <c r="AE47" s="38">
        <v>0.28499999999999998</v>
      </c>
      <c r="AF47" s="38">
        <v>0.28499999999999998</v>
      </c>
      <c r="AH47" s="37">
        <f t="shared" si="3"/>
        <v>25</v>
      </c>
      <c r="AI47" s="37">
        <f t="shared" si="3"/>
        <v>25.5</v>
      </c>
      <c r="AJ47" s="37">
        <f t="shared" si="3"/>
        <v>25.5</v>
      </c>
      <c r="AK47" s="37">
        <f t="shared" si="3"/>
        <v>26</v>
      </c>
      <c r="AL47" s="37">
        <f t="shared" si="3"/>
        <v>26.5</v>
      </c>
      <c r="AM47" s="37">
        <f t="shared" si="3"/>
        <v>27</v>
      </c>
      <c r="AN47" s="37">
        <f t="shared" si="3"/>
        <v>27</v>
      </c>
      <c r="AO47" s="37">
        <f t="shared" si="3"/>
        <v>27.500000000000004</v>
      </c>
      <c r="AP47" s="37">
        <f t="shared" si="3"/>
        <v>28.000000000000004</v>
      </c>
      <c r="AQ47" s="37">
        <f t="shared" si="3"/>
        <v>28.000000000000004</v>
      </c>
      <c r="AR47" s="37">
        <f t="shared" si="3"/>
        <v>28.499999999999996</v>
      </c>
      <c r="AS47" s="37">
        <f t="shared" si="3"/>
        <v>28.499999999999996</v>
      </c>
    </row>
    <row r="48" spans="4:45" x14ac:dyDescent="0.25">
      <c r="D48">
        <v>45</v>
      </c>
      <c r="E48">
        <v>71000</v>
      </c>
      <c r="F48" s="37">
        <v>25</v>
      </c>
      <c r="G48" s="37">
        <v>25.5</v>
      </c>
      <c r="H48" s="37">
        <v>26</v>
      </c>
      <c r="I48" s="37">
        <v>26.5</v>
      </c>
      <c r="J48" s="37">
        <v>26.5</v>
      </c>
      <c r="K48" s="37">
        <v>27</v>
      </c>
      <c r="L48" s="37">
        <v>27.500000000000004</v>
      </c>
      <c r="M48" s="37">
        <v>27.500000000000004</v>
      </c>
      <c r="N48" s="37">
        <v>28.000000000000004</v>
      </c>
      <c r="O48" s="37">
        <v>28.000000000000004</v>
      </c>
      <c r="P48" s="37">
        <v>28.499999999999996</v>
      </c>
      <c r="Q48" s="37">
        <v>28.499999999999996</v>
      </c>
      <c r="S48" t="str">
        <f t="shared" si="1"/>
        <v/>
      </c>
      <c r="T48">
        <v>71000</v>
      </c>
      <c r="U48" s="38">
        <v>0.25</v>
      </c>
      <c r="V48" s="38">
        <v>0.255</v>
      </c>
      <c r="W48" s="38">
        <v>0.26</v>
      </c>
      <c r="X48" s="38">
        <v>0.26500000000000001</v>
      </c>
      <c r="Y48" s="38">
        <v>0.26500000000000001</v>
      </c>
      <c r="Z48" s="38">
        <v>0.27</v>
      </c>
      <c r="AA48" s="38">
        <v>0.27500000000000002</v>
      </c>
      <c r="AB48" s="38">
        <v>0.27500000000000002</v>
      </c>
      <c r="AC48" s="38">
        <v>0.28000000000000003</v>
      </c>
      <c r="AD48" s="38">
        <v>0.28000000000000003</v>
      </c>
      <c r="AE48" s="38">
        <v>0.28499999999999998</v>
      </c>
      <c r="AF48" s="38">
        <v>0.28499999999999998</v>
      </c>
      <c r="AH48" s="37">
        <f t="shared" si="3"/>
        <v>25</v>
      </c>
      <c r="AI48" s="37">
        <f t="shared" si="3"/>
        <v>25.5</v>
      </c>
      <c r="AJ48" s="37">
        <f t="shared" si="3"/>
        <v>26</v>
      </c>
      <c r="AK48" s="37">
        <f t="shared" si="3"/>
        <v>26.5</v>
      </c>
      <c r="AL48" s="37">
        <f t="shared" si="3"/>
        <v>26.5</v>
      </c>
      <c r="AM48" s="37">
        <f t="shared" si="3"/>
        <v>27</v>
      </c>
      <c r="AN48" s="37">
        <f t="shared" si="3"/>
        <v>27.500000000000004</v>
      </c>
      <c r="AO48" s="37">
        <f t="shared" si="3"/>
        <v>27.500000000000004</v>
      </c>
      <c r="AP48" s="37">
        <f t="shared" si="3"/>
        <v>28.000000000000004</v>
      </c>
      <c r="AQ48" s="37">
        <f t="shared" si="3"/>
        <v>28.000000000000004</v>
      </c>
      <c r="AR48" s="37">
        <f t="shared" si="3"/>
        <v>28.499999999999996</v>
      </c>
      <c r="AS48" s="37">
        <f t="shared" si="3"/>
        <v>28.499999999999996</v>
      </c>
    </row>
    <row r="49" spans="4:45" x14ac:dyDescent="0.25">
      <c r="D49">
        <v>46</v>
      </c>
      <c r="E49">
        <v>72000</v>
      </c>
      <c r="F49" s="37">
        <v>25</v>
      </c>
      <c r="G49" s="37">
        <v>25.5</v>
      </c>
      <c r="H49" s="37">
        <v>26</v>
      </c>
      <c r="I49" s="37">
        <v>26.5</v>
      </c>
      <c r="J49" s="37">
        <v>27</v>
      </c>
      <c r="K49" s="37">
        <v>27</v>
      </c>
      <c r="L49" s="37">
        <v>27.500000000000004</v>
      </c>
      <c r="M49" s="37">
        <v>28.000000000000004</v>
      </c>
      <c r="N49" s="37">
        <v>28.000000000000004</v>
      </c>
      <c r="O49" s="37">
        <v>28.499999999999996</v>
      </c>
      <c r="P49" s="37">
        <v>28.499999999999996</v>
      </c>
      <c r="Q49" s="37">
        <v>28.999999999999996</v>
      </c>
      <c r="S49" t="str">
        <f t="shared" si="1"/>
        <v/>
      </c>
      <c r="T49">
        <v>72000</v>
      </c>
      <c r="U49" s="38">
        <v>0.25</v>
      </c>
      <c r="V49" s="38">
        <v>0.255</v>
      </c>
      <c r="W49" s="38">
        <v>0.26</v>
      </c>
      <c r="X49" s="38">
        <v>0.26500000000000001</v>
      </c>
      <c r="Y49" s="38">
        <v>0.27</v>
      </c>
      <c r="Z49" s="38">
        <v>0.27</v>
      </c>
      <c r="AA49" s="38">
        <v>0.27500000000000002</v>
      </c>
      <c r="AB49" s="38">
        <v>0.28000000000000003</v>
      </c>
      <c r="AC49" s="38">
        <v>0.28000000000000003</v>
      </c>
      <c r="AD49" s="38">
        <v>0.28499999999999998</v>
      </c>
      <c r="AE49" s="38">
        <v>0.28499999999999998</v>
      </c>
      <c r="AF49" s="38">
        <v>0.28999999999999998</v>
      </c>
      <c r="AH49" s="37">
        <f t="shared" si="3"/>
        <v>25</v>
      </c>
      <c r="AI49" s="37">
        <f t="shared" si="3"/>
        <v>25.5</v>
      </c>
      <c r="AJ49" s="37">
        <f t="shared" si="3"/>
        <v>26</v>
      </c>
      <c r="AK49" s="37">
        <f t="shared" si="3"/>
        <v>26.5</v>
      </c>
      <c r="AL49" s="37">
        <f t="shared" si="3"/>
        <v>27</v>
      </c>
      <c r="AM49" s="37">
        <f t="shared" si="3"/>
        <v>27</v>
      </c>
      <c r="AN49" s="37">
        <f t="shared" si="3"/>
        <v>27.500000000000004</v>
      </c>
      <c r="AO49" s="37">
        <f t="shared" si="3"/>
        <v>28.000000000000004</v>
      </c>
      <c r="AP49" s="37">
        <f t="shared" si="3"/>
        <v>28.000000000000004</v>
      </c>
      <c r="AQ49" s="37">
        <f t="shared" si="3"/>
        <v>28.499999999999996</v>
      </c>
      <c r="AR49" s="37">
        <f t="shared" si="3"/>
        <v>28.499999999999996</v>
      </c>
      <c r="AS49" s="37">
        <f t="shared" si="3"/>
        <v>28.999999999999996</v>
      </c>
    </row>
    <row r="50" spans="4:45" x14ac:dyDescent="0.25">
      <c r="D50">
        <v>47</v>
      </c>
      <c r="E50">
        <v>73000</v>
      </c>
      <c r="F50" s="37">
        <v>25.5</v>
      </c>
      <c r="G50" s="37">
        <v>26</v>
      </c>
      <c r="H50" s="37">
        <v>26</v>
      </c>
      <c r="I50" s="37">
        <v>26.5</v>
      </c>
      <c r="J50" s="37">
        <v>27</v>
      </c>
      <c r="K50" s="37">
        <v>27.500000000000004</v>
      </c>
      <c r="L50" s="37">
        <v>27.500000000000004</v>
      </c>
      <c r="M50" s="37">
        <v>28.000000000000004</v>
      </c>
      <c r="N50" s="37">
        <v>28.499999999999996</v>
      </c>
      <c r="O50" s="37">
        <v>28.499999999999996</v>
      </c>
      <c r="P50" s="37">
        <v>28.999999999999996</v>
      </c>
      <c r="Q50" s="37">
        <v>28.999999999999996</v>
      </c>
      <c r="S50" t="str">
        <f t="shared" si="1"/>
        <v/>
      </c>
      <c r="T50">
        <v>73000</v>
      </c>
      <c r="U50" s="38">
        <v>0.255</v>
      </c>
      <c r="V50" s="38">
        <v>0.26</v>
      </c>
      <c r="W50" s="38">
        <v>0.26</v>
      </c>
      <c r="X50" s="38">
        <v>0.26500000000000001</v>
      </c>
      <c r="Y50" s="38">
        <v>0.27</v>
      </c>
      <c r="Z50" s="38">
        <v>0.27500000000000002</v>
      </c>
      <c r="AA50" s="38">
        <v>0.27500000000000002</v>
      </c>
      <c r="AB50" s="38">
        <v>0.28000000000000003</v>
      </c>
      <c r="AC50" s="38">
        <v>0.28499999999999998</v>
      </c>
      <c r="AD50" s="38">
        <v>0.28499999999999998</v>
      </c>
      <c r="AE50" s="38">
        <v>0.28999999999999998</v>
      </c>
      <c r="AF50" s="38">
        <v>0.28999999999999998</v>
      </c>
      <c r="AH50" s="37">
        <f t="shared" si="3"/>
        <v>25.5</v>
      </c>
      <c r="AI50" s="37">
        <f t="shared" si="3"/>
        <v>26</v>
      </c>
      <c r="AJ50" s="37">
        <f t="shared" si="3"/>
        <v>26</v>
      </c>
      <c r="AK50" s="37">
        <f t="shared" si="3"/>
        <v>26.5</v>
      </c>
      <c r="AL50" s="37">
        <f t="shared" si="3"/>
        <v>27</v>
      </c>
      <c r="AM50" s="37">
        <f t="shared" si="3"/>
        <v>27.500000000000004</v>
      </c>
      <c r="AN50" s="37">
        <f t="shared" si="3"/>
        <v>27.500000000000004</v>
      </c>
      <c r="AO50" s="37">
        <f t="shared" si="3"/>
        <v>28.000000000000004</v>
      </c>
      <c r="AP50" s="37">
        <f t="shared" si="3"/>
        <v>28.499999999999996</v>
      </c>
      <c r="AQ50" s="37">
        <f t="shared" si="3"/>
        <v>28.499999999999996</v>
      </c>
      <c r="AR50" s="37">
        <f t="shared" si="3"/>
        <v>28.999999999999996</v>
      </c>
      <c r="AS50" s="37">
        <f t="shared" si="3"/>
        <v>28.999999999999996</v>
      </c>
    </row>
    <row r="51" spans="4:45" x14ac:dyDescent="0.25">
      <c r="D51">
        <v>48</v>
      </c>
      <c r="E51">
        <v>74000</v>
      </c>
      <c r="F51" s="37">
        <v>25.5</v>
      </c>
      <c r="G51" s="37">
        <v>26</v>
      </c>
      <c r="H51" s="37">
        <v>26.5</v>
      </c>
      <c r="I51" s="37">
        <v>26.5</v>
      </c>
      <c r="J51" s="37">
        <v>27</v>
      </c>
      <c r="K51" s="37">
        <v>27.500000000000004</v>
      </c>
      <c r="L51" s="37">
        <v>28.000000000000004</v>
      </c>
      <c r="M51" s="37">
        <v>28.000000000000004</v>
      </c>
      <c r="N51" s="37">
        <v>28.499999999999996</v>
      </c>
      <c r="O51" s="37">
        <v>28.499999999999996</v>
      </c>
      <c r="P51" s="37">
        <v>28.999999999999996</v>
      </c>
      <c r="Q51" s="37">
        <v>28.999999999999996</v>
      </c>
      <c r="S51" t="str">
        <f t="shared" si="1"/>
        <v/>
      </c>
      <c r="T51">
        <v>74000</v>
      </c>
      <c r="U51" s="38">
        <v>0.255</v>
      </c>
      <c r="V51" s="38">
        <v>0.26</v>
      </c>
      <c r="W51" s="38">
        <v>0.26500000000000001</v>
      </c>
      <c r="X51" s="38">
        <v>0.26500000000000001</v>
      </c>
      <c r="Y51" s="38">
        <v>0.27</v>
      </c>
      <c r="Z51" s="38">
        <v>0.27500000000000002</v>
      </c>
      <c r="AA51" s="38">
        <v>0.28000000000000003</v>
      </c>
      <c r="AB51" s="38">
        <v>0.28000000000000003</v>
      </c>
      <c r="AC51" s="38">
        <v>0.28499999999999998</v>
      </c>
      <c r="AD51" s="38">
        <v>0.28499999999999998</v>
      </c>
      <c r="AE51" s="38">
        <v>0.28999999999999998</v>
      </c>
      <c r="AF51" s="38">
        <v>0.28999999999999998</v>
      </c>
      <c r="AH51" s="37">
        <f t="shared" si="3"/>
        <v>25.5</v>
      </c>
      <c r="AI51" s="37">
        <f t="shared" si="3"/>
        <v>26</v>
      </c>
      <c r="AJ51" s="37">
        <f t="shared" si="3"/>
        <v>26.5</v>
      </c>
      <c r="AK51" s="37">
        <f t="shared" si="3"/>
        <v>26.5</v>
      </c>
      <c r="AL51" s="37">
        <f t="shared" si="3"/>
        <v>27</v>
      </c>
      <c r="AM51" s="37">
        <f t="shared" si="3"/>
        <v>27.500000000000004</v>
      </c>
      <c r="AN51" s="37">
        <f t="shared" si="3"/>
        <v>28.000000000000004</v>
      </c>
      <c r="AO51" s="37">
        <f t="shared" si="3"/>
        <v>28.000000000000004</v>
      </c>
      <c r="AP51" s="37">
        <f t="shared" si="3"/>
        <v>28.499999999999996</v>
      </c>
      <c r="AQ51" s="37">
        <f t="shared" si="3"/>
        <v>28.499999999999996</v>
      </c>
      <c r="AR51" s="37">
        <f t="shared" si="3"/>
        <v>28.999999999999996</v>
      </c>
      <c r="AS51" s="37">
        <f t="shared" si="3"/>
        <v>28.999999999999996</v>
      </c>
    </row>
    <row r="52" spans="4:45" x14ac:dyDescent="0.25">
      <c r="D52">
        <v>49</v>
      </c>
      <c r="E52">
        <v>75000</v>
      </c>
      <c r="F52" s="37">
        <v>25.5</v>
      </c>
      <c r="G52" s="37">
        <v>26</v>
      </c>
      <c r="H52" s="37">
        <v>26.5</v>
      </c>
      <c r="I52" s="37">
        <v>27</v>
      </c>
      <c r="J52" s="37">
        <v>27.500000000000004</v>
      </c>
      <c r="K52" s="37">
        <v>27.500000000000004</v>
      </c>
      <c r="L52" s="37">
        <v>28.000000000000004</v>
      </c>
      <c r="M52" s="37">
        <v>28.499999999999996</v>
      </c>
      <c r="N52" s="37">
        <v>28.499999999999996</v>
      </c>
      <c r="O52" s="37">
        <v>28.999999999999996</v>
      </c>
      <c r="P52" s="37">
        <v>28.999999999999996</v>
      </c>
      <c r="Q52" s="37">
        <v>29.5</v>
      </c>
      <c r="S52" t="str">
        <f t="shared" si="1"/>
        <v/>
      </c>
      <c r="T52">
        <v>75000</v>
      </c>
      <c r="U52" s="38">
        <v>0.255</v>
      </c>
      <c r="V52" s="38">
        <v>0.26</v>
      </c>
      <c r="W52" s="38">
        <v>0.26500000000000001</v>
      </c>
      <c r="X52" s="38">
        <v>0.27</v>
      </c>
      <c r="Y52" s="38">
        <v>0.27500000000000002</v>
      </c>
      <c r="Z52" s="38">
        <v>0.27500000000000002</v>
      </c>
      <c r="AA52" s="38">
        <v>0.28000000000000003</v>
      </c>
      <c r="AB52" s="38">
        <v>0.28499999999999998</v>
      </c>
      <c r="AC52" s="38">
        <v>0.28499999999999998</v>
      </c>
      <c r="AD52" s="38">
        <v>0.28999999999999998</v>
      </c>
      <c r="AE52" s="38">
        <v>0.28999999999999998</v>
      </c>
      <c r="AF52" s="38">
        <v>0.29499999999999998</v>
      </c>
      <c r="AH52" s="37">
        <f t="shared" si="3"/>
        <v>25.5</v>
      </c>
      <c r="AI52" s="37">
        <f t="shared" si="3"/>
        <v>26</v>
      </c>
      <c r="AJ52" s="37">
        <f t="shared" si="3"/>
        <v>26.5</v>
      </c>
      <c r="AK52" s="37">
        <f t="shared" si="3"/>
        <v>27</v>
      </c>
      <c r="AL52" s="37">
        <f t="shared" si="3"/>
        <v>27.500000000000004</v>
      </c>
      <c r="AM52" s="37">
        <f t="shared" si="3"/>
        <v>27.500000000000004</v>
      </c>
      <c r="AN52" s="37">
        <f t="shared" si="3"/>
        <v>28.000000000000004</v>
      </c>
      <c r="AO52" s="37">
        <f t="shared" si="3"/>
        <v>28.499999999999996</v>
      </c>
      <c r="AP52" s="37">
        <f t="shared" si="3"/>
        <v>28.499999999999996</v>
      </c>
      <c r="AQ52" s="37">
        <f t="shared" si="3"/>
        <v>28.999999999999996</v>
      </c>
      <c r="AR52" s="37">
        <f t="shared" si="3"/>
        <v>28.999999999999996</v>
      </c>
      <c r="AS52" s="37">
        <f t="shared" si="3"/>
        <v>29.5</v>
      </c>
    </row>
    <row r="53" spans="4:45" x14ac:dyDescent="0.25">
      <c r="D53">
        <v>50</v>
      </c>
      <c r="E53">
        <v>76000</v>
      </c>
      <c r="F53" s="37">
        <v>25.5</v>
      </c>
      <c r="G53" s="37">
        <v>26</v>
      </c>
      <c r="H53" s="37">
        <v>26.5</v>
      </c>
      <c r="I53" s="37">
        <v>27</v>
      </c>
      <c r="J53" s="37">
        <v>27.500000000000004</v>
      </c>
      <c r="K53" s="37">
        <v>28.000000000000004</v>
      </c>
      <c r="L53" s="37">
        <v>28.000000000000004</v>
      </c>
      <c r="M53" s="37">
        <v>28.499999999999996</v>
      </c>
      <c r="N53" s="37">
        <v>28.499999999999996</v>
      </c>
      <c r="O53" s="37">
        <v>28.999999999999996</v>
      </c>
      <c r="P53" s="37">
        <v>29.5</v>
      </c>
      <c r="Q53" s="37">
        <v>29.5</v>
      </c>
      <c r="S53" t="str">
        <f t="shared" si="1"/>
        <v/>
      </c>
      <c r="T53">
        <v>76000</v>
      </c>
      <c r="U53" s="38">
        <v>0.255</v>
      </c>
      <c r="V53" s="38">
        <v>0.26</v>
      </c>
      <c r="W53" s="38">
        <v>0.26500000000000001</v>
      </c>
      <c r="X53" s="38">
        <v>0.27</v>
      </c>
      <c r="Y53" s="38">
        <v>0.27500000000000002</v>
      </c>
      <c r="Z53" s="38">
        <v>0.28000000000000003</v>
      </c>
      <c r="AA53" s="38">
        <v>0.28000000000000003</v>
      </c>
      <c r="AB53" s="38">
        <v>0.28499999999999998</v>
      </c>
      <c r="AC53" s="38">
        <v>0.28499999999999998</v>
      </c>
      <c r="AD53" s="38">
        <v>0.28999999999999998</v>
      </c>
      <c r="AE53" s="38">
        <v>0.29499999999999998</v>
      </c>
      <c r="AF53" s="38">
        <v>0.29499999999999998</v>
      </c>
      <c r="AH53" s="37">
        <f t="shared" si="3"/>
        <v>25.5</v>
      </c>
      <c r="AI53" s="37">
        <f t="shared" si="3"/>
        <v>26</v>
      </c>
      <c r="AJ53" s="37">
        <f t="shared" si="3"/>
        <v>26.5</v>
      </c>
      <c r="AK53" s="37">
        <f t="shared" si="3"/>
        <v>27</v>
      </c>
      <c r="AL53" s="37">
        <f t="shared" si="3"/>
        <v>27.500000000000004</v>
      </c>
      <c r="AM53" s="37">
        <f t="shared" si="3"/>
        <v>28.000000000000004</v>
      </c>
      <c r="AN53" s="37">
        <f t="shared" si="3"/>
        <v>28.000000000000004</v>
      </c>
      <c r="AO53" s="37">
        <f t="shared" si="3"/>
        <v>28.499999999999996</v>
      </c>
      <c r="AP53" s="37">
        <f t="shared" si="3"/>
        <v>28.499999999999996</v>
      </c>
      <c r="AQ53" s="37">
        <f t="shared" si="3"/>
        <v>28.999999999999996</v>
      </c>
      <c r="AR53" s="37">
        <f t="shared" si="3"/>
        <v>29.5</v>
      </c>
      <c r="AS53" s="37">
        <f t="shared" si="3"/>
        <v>29.5</v>
      </c>
    </row>
    <row r="54" spans="4:45" x14ac:dyDescent="0.25">
      <c r="D54">
        <v>51</v>
      </c>
      <c r="E54">
        <v>77000</v>
      </c>
      <c r="F54" s="37">
        <v>26</v>
      </c>
      <c r="G54" s="37">
        <v>26.5</v>
      </c>
      <c r="H54" s="37">
        <v>27</v>
      </c>
      <c r="I54" s="37">
        <v>27</v>
      </c>
      <c r="J54" s="37">
        <v>27.500000000000004</v>
      </c>
      <c r="K54" s="37">
        <v>28.000000000000004</v>
      </c>
      <c r="L54" s="37">
        <v>28.499999999999996</v>
      </c>
      <c r="M54" s="37">
        <v>28.499999999999996</v>
      </c>
      <c r="N54" s="37">
        <v>28.999999999999996</v>
      </c>
      <c r="O54" s="37">
        <v>28.999999999999996</v>
      </c>
      <c r="P54" s="37">
        <v>29.5</v>
      </c>
      <c r="Q54" s="37">
        <v>29.5</v>
      </c>
      <c r="S54" t="str">
        <f t="shared" si="1"/>
        <v/>
      </c>
      <c r="T54">
        <v>77000</v>
      </c>
      <c r="U54" s="38">
        <v>0.26</v>
      </c>
      <c r="V54" s="38">
        <v>0.26500000000000001</v>
      </c>
      <c r="W54" s="38">
        <v>0.27</v>
      </c>
      <c r="X54" s="38">
        <v>0.27</v>
      </c>
      <c r="Y54" s="38">
        <v>0.27500000000000002</v>
      </c>
      <c r="Z54" s="38">
        <v>0.28000000000000003</v>
      </c>
      <c r="AA54" s="38">
        <v>0.28499999999999998</v>
      </c>
      <c r="AB54" s="38">
        <v>0.28499999999999998</v>
      </c>
      <c r="AC54" s="38">
        <v>0.28999999999999998</v>
      </c>
      <c r="AD54" s="38">
        <v>0.28999999999999998</v>
      </c>
      <c r="AE54" s="38">
        <v>0.29499999999999998</v>
      </c>
      <c r="AF54" s="38">
        <v>0.29499999999999998</v>
      </c>
      <c r="AH54" s="37">
        <f t="shared" si="3"/>
        <v>26</v>
      </c>
      <c r="AI54" s="37">
        <f t="shared" si="3"/>
        <v>26.5</v>
      </c>
      <c r="AJ54" s="37">
        <f t="shared" si="3"/>
        <v>27</v>
      </c>
      <c r="AK54" s="37">
        <f t="shared" si="3"/>
        <v>27</v>
      </c>
      <c r="AL54" s="37">
        <f t="shared" si="3"/>
        <v>27.500000000000004</v>
      </c>
      <c r="AM54" s="37">
        <f t="shared" si="3"/>
        <v>28.000000000000004</v>
      </c>
      <c r="AN54" s="37">
        <f t="shared" si="3"/>
        <v>28.499999999999996</v>
      </c>
      <c r="AO54" s="37">
        <f t="shared" si="3"/>
        <v>28.499999999999996</v>
      </c>
      <c r="AP54" s="37">
        <f t="shared" si="3"/>
        <v>28.999999999999996</v>
      </c>
      <c r="AQ54" s="37">
        <f t="shared" si="3"/>
        <v>28.999999999999996</v>
      </c>
      <c r="AR54" s="37">
        <f t="shared" si="3"/>
        <v>29.5</v>
      </c>
      <c r="AS54" s="37">
        <f t="shared" si="3"/>
        <v>29.5</v>
      </c>
    </row>
    <row r="55" spans="4:45" x14ac:dyDescent="0.25">
      <c r="D55">
        <v>52</v>
      </c>
      <c r="E55">
        <v>78000</v>
      </c>
      <c r="F55" s="37">
        <v>26</v>
      </c>
      <c r="G55" s="37">
        <v>26.5</v>
      </c>
      <c r="H55" s="37">
        <v>27</v>
      </c>
      <c r="I55" s="37">
        <v>27.500000000000004</v>
      </c>
      <c r="J55" s="37">
        <v>27.500000000000004</v>
      </c>
      <c r="K55" s="37">
        <v>28.000000000000004</v>
      </c>
      <c r="L55" s="37">
        <v>28.499999999999996</v>
      </c>
      <c r="M55" s="37">
        <v>28.999999999999996</v>
      </c>
      <c r="N55" s="37">
        <v>28.999999999999996</v>
      </c>
      <c r="O55" s="37">
        <v>29.5</v>
      </c>
      <c r="P55" s="37">
        <v>29.5</v>
      </c>
      <c r="Q55" s="37">
        <v>30</v>
      </c>
      <c r="S55" t="str">
        <f t="shared" si="1"/>
        <v/>
      </c>
      <c r="T55">
        <v>78000</v>
      </c>
      <c r="U55" s="38">
        <v>0.26</v>
      </c>
      <c r="V55" s="38">
        <v>0.26500000000000001</v>
      </c>
      <c r="W55" s="38">
        <v>0.27</v>
      </c>
      <c r="X55" s="38">
        <v>0.27500000000000002</v>
      </c>
      <c r="Y55" s="38">
        <v>0.27500000000000002</v>
      </c>
      <c r="Z55" s="38">
        <v>0.28000000000000003</v>
      </c>
      <c r="AA55" s="38">
        <v>0.28499999999999998</v>
      </c>
      <c r="AB55" s="38">
        <v>0.28999999999999998</v>
      </c>
      <c r="AC55" s="38">
        <v>0.28999999999999998</v>
      </c>
      <c r="AD55" s="38">
        <v>0.29499999999999998</v>
      </c>
      <c r="AE55" s="38">
        <v>0.29499999999999998</v>
      </c>
      <c r="AF55" s="38">
        <v>0.3</v>
      </c>
      <c r="AH55" s="37">
        <f t="shared" si="3"/>
        <v>26</v>
      </c>
      <c r="AI55" s="37">
        <f t="shared" si="3"/>
        <v>26.5</v>
      </c>
      <c r="AJ55" s="37">
        <f t="shared" si="3"/>
        <v>27</v>
      </c>
      <c r="AK55" s="37">
        <f t="shared" si="3"/>
        <v>27.500000000000004</v>
      </c>
      <c r="AL55" s="37">
        <f t="shared" si="3"/>
        <v>27.500000000000004</v>
      </c>
      <c r="AM55" s="37">
        <f t="shared" si="3"/>
        <v>28.000000000000004</v>
      </c>
      <c r="AN55" s="37">
        <f t="shared" si="3"/>
        <v>28.499999999999996</v>
      </c>
      <c r="AO55" s="37">
        <f t="shared" si="3"/>
        <v>28.999999999999996</v>
      </c>
      <c r="AP55" s="37">
        <f t="shared" si="3"/>
        <v>28.999999999999996</v>
      </c>
      <c r="AQ55" s="37">
        <f t="shared" si="3"/>
        <v>29.5</v>
      </c>
      <c r="AR55" s="37">
        <f t="shared" si="3"/>
        <v>29.5</v>
      </c>
      <c r="AS55" s="37">
        <f t="shared" si="3"/>
        <v>30</v>
      </c>
    </row>
    <row r="56" spans="4:45" x14ac:dyDescent="0.25">
      <c r="D56">
        <v>53</v>
      </c>
      <c r="E56">
        <v>79000</v>
      </c>
      <c r="F56" s="37">
        <v>26</v>
      </c>
      <c r="G56" s="37">
        <v>26.5</v>
      </c>
      <c r="H56" s="37">
        <v>27</v>
      </c>
      <c r="I56" s="37">
        <v>27.500000000000004</v>
      </c>
      <c r="J56" s="37">
        <v>28.000000000000004</v>
      </c>
      <c r="K56" s="37">
        <v>28.000000000000004</v>
      </c>
      <c r="L56" s="37">
        <v>28.499999999999996</v>
      </c>
      <c r="M56" s="37">
        <v>28.999999999999996</v>
      </c>
      <c r="N56" s="37">
        <v>28.999999999999996</v>
      </c>
      <c r="O56" s="37">
        <v>29.5</v>
      </c>
      <c r="P56" s="37">
        <v>29.5</v>
      </c>
      <c r="Q56" s="37">
        <v>30</v>
      </c>
      <c r="S56" t="str">
        <f t="shared" si="1"/>
        <v/>
      </c>
      <c r="T56">
        <v>79000</v>
      </c>
      <c r="U56" s="38">
        <v>0.26</v>
      </c>
      <c r="V56" s="38">
        <v>0.26500000000000001</v>
      </c>
      <c r="W56" s="38">
        <v>0.27</v>
      </c>
      <c r="X56" s="38">
        <v>0.27500000000000002</v>
      </c>
      <c r="Y56" s="38">
        <v>0.28000000000000003</v>
      </c>
      <c r="Z56" s="38">
        <v>0.28000000000000003</v>
      </c>
      <c r="AA56" s="38">
        <v>0.28499999999999998</v>
      </c>
      <c r="AB56" s="38">
        <v>0.28999999999999998</v>
      </c>
      <c r="AC56" s="38">
        <v>0.28999999999999998</v>
      </c>
      <c r="AD56" s="38">
        <v>0.29499999999999998</v>
      </c>
      <c r="AE56" s="38">
        <v>0.29499999999999998</v>
      </c>
      <c r="AF56" s="38">
        <v>0.3</v>
      </c>
      <c r="AH56" s="37">
        <f t="shared" si="3"/>
        <v>26</v>
      </c>
      <c r="AI56" s="37">
        <f t="shared" si="3"/>
        <v>26.5</v>
      </c>
      <c r="AJ56" s="37">
        <f t="shared" si="3"/>
        <v>27</v>
      </c>
      <c r="AK56" s="37">
        <f t="shared" si="3"/>
        <v>27.500000000000004</v>
      </c>
      <c r="AL56" s="37">
        <f t="shared" si="3"/>
        <v>28.000000000000004</v>
      </c>
      <c r="AM56" s="37">
        <f t="shared" si="3"/>
        <v>28.000000000000004</v>
      </c>
      <c r="AN56" s="37">
        <f t="shared" si="3"/>
        <v>28.499999999999996</v>
      </c>
      <c r="AO56" s="37">
        <f t="shared" si="3"/>
        <v>28.999999999999996</v>
      </c>
      <c r="AP56" s="37">
        <f t="shared" si="3"/>
        <v>28.999999999999996</v>
      </c>
      <c r="AQ56" s="37">
        <f t="shared" si="3"/>
        <v>29.5</v>
      </c>
      <c r="AR56" s="37">
        <f t="shared" si="3"/>
        <v>29.5</v>
      </c>
      <c r="AS56" s="37">
        <f t="shared" si="3"/>
        <v>30</v>
      </c>
    </row>
    <row r="57" spans="4:45" x14ac:dyDescent="0.25">
      <c r="D57">
        <v>54</v>
      </c>
      <c r="E57">
        <v>80000</v>
      </c>
      <c r="F57" s="37">
        <v>26</v>
      </c>
      <c r="G57" s="37">
        <v>26.5</v>
      </c>
      <c r="H57" s="37">
        <v>27</v>
      </c>
      <c r="I57" s="37">
        <v>27.500000000000004</v>
      </c>
      <c r="J57" s="37">
        <v>28.000000000000004</v>
      </c>
      <c r="K57" s="37">
        <v>28.499999999999996</v>
      </c>
      <c r="L57" s="37">
        <v>28.499999999999996</v>
      </c>
      <c r="M57" s="37">
        <v>28.999999999999996</v>
      </c>
      <c r="N57" s="37">
        <v>29.5</v>
      </c>
      <c r="O57" s="37">
        <v>29.5</v>
      </c>
      <c r="P57" s="37">
        <v>30</v>
      </c>
      <c r="Q57" s="37">
        <v>30</v>
      </c>
      <c r="S57" t="str">
        <f t="shared" si="1"/>
        <v/>
      </c>
      <c r="T57">
        <v>80000</v>
      </c>
      <c r="U57" s="38">
        <v>0.26</v>
      </c>
      <c r="V57" s="38">
        <v>0.26500000000000001</v>
      </c>
      <c r="W57" s="38">
        <v>0.27</v>
      </c>
      <c r="X57" s="38">
        <v>0.27500000000000002</v>
      </c>
      <c r="Y57" s="38">
        <v>0.28000000000000003</v>
      </c>
      <c r="Z57" s="38">
        <v>0.28499999999999998</v>
      </c>
      <c r="AA57" s="38">
        <v>0.28499999999999998</v>
      </c>
      <c r="AB57" s="38">
        <v>0.28999999999999998</v>
      </c>
      <c r="AC57" s="38">
        <v>0.29499999999999998</v>
      </c>
      <c r="AD57" s="38">
        <v>0.29499999999999998</v>
      </c>
      <c r="AE57" s="38">
        <v>0.3</v>
      </c>
      <c r="AF57" s="38">
        <v>0.3</v>
      </c>
      <c r="AH57" s="37">
        <f t="shared" si="3"/>
        <v>26</v>
      </c>
      <c r="AI57" s="37">
        <f t="shared" si="3"/>
        <v>26.5</v>
      </c>
      <c r="AJ57" s="37">
        <f t="shared" si="3"/>
        <v>27</v>
      </c>
      <c r="AK57" s="37">
        <f t="shared" si="3"/>
        <v>27.500000000000004</v>
      </c>
      <c r="AL57" s="37">
        <f t="shared" si="3"/>
        <v>28.000000000000004</v>
      </c>
      <c r="AM57" s="37">
        <f t="shared" si="3"/>
        <v>28.499999999999996</v>
      </c>
      <c r="AN57" s="37">
        <f t="shared" si="3"/>
        <v>28.499999999999996</v>
      </c>
      <c r="AO57" s="37">
        <f t="shared" si="3"/>
        <v>28.999999999999996</v>
      </c>
      <c r="AP57" s="37">
        <f t="shared" si="3"/>
        <v>29.5</v>
      </c>
      <c r="AQ57" s="37">
        <f t="shared" si="3"/>
        <v>29.5</v>
      </c>
      <c r="AR57" s="37">
        <f t="shared" si="3"/>
        <v>30</v>
      </c>
      <c r="AS57" s="37">
        <f t="shared" si="3"/>
        <v>30</v>
      </c>
    </row>
    <row r="58" spans="4:45" x14ac:dyDescent="0.25">
      <c r="D58">
        <v>55</v>
      </c>
      <c r="E58">
        <v>81000</v>
      </c>
      <c r="F58" s="37">
        <v>26.5</v>
      </c>
      <c r="G58" s="37">
        <v>27</v>
      </c>
      <c r="H58" s="37">
        <v>27</v>
      </c>
      <c r="I58" s="37">
        <v>27.500000000000004</v>
      </c>
      <c r="J58" s="37">
        <v>28.000000000000004</v>
      </c>
      <c r="K58" s="37">
        <v>28.499999999999996</v>
      </c>
      <c r="L58" s="37">
        <v>28.999999999999996</v>
      </c>
      <c r="M58" s="37">
        <v>28.999999999999996</v>
      </c>
      <c r="N58" s="37">
        <v>29.5</v>
      </c>
      <c r="O58" s="37">
        <v>29.5</v>
      </c>
      <c r="P58" s="37">
        <v>30</v>
      </c>
      <c r="Q58" s="37">
        <v>30</v>
      </c>
      <c r="S58" t="str">
        <f t="shared" si="1"/>
        <v/>
      </c>
      <c r="T58">
        <v>81000</v>
      </c>
      <c r="U58" s="38">
        <v>0.26500000000000001</v>
      </c>
      <c r="V58" s="38">
        <v>0.27</v>
      </c>
      <c r="W58" s="38">
        <v>0.27</v>
      </c>
      <c r="X58" s="38">
        <v>0.27500000000000002</v>
      </c>
      <c r="Y58" s="38">
        <v>0.28000000000000003</v>
      </c>
      <c r="Z58" s="38">
        <v>0.28499999999999998</v>
      </c>
      <c r="AA58" s="38">
        <v>0.28999999999999998</v>
      </c>
      <c r="AB58" s="38">
        <v>0.28999999999999998</v>
      </c>
      <c r="AC58" s="38">
        <v>0.29499999999999998</v>
      </c>
      <c r="AD58" s="38">
        <v>0.29499999999999998</v>
      </c>
      <c r="AE58" s="38">
        <v>0.3</v>
      </c>
      <c r="AF58" s="38">
        <v>0.3</v>
      </c>
      <c r="AH58" s="37">
        <f t="shared" si="3"/>
        <v>26.5</v>
      </c>
      <c r="AI58" s="37">
        <f t="shared" si="3"/>
        <v>27</v>
      </c>
      <c r="AJ58" s="37">
        <f t="shared" si="3"/>
        <v>27</v>
      </c>
      <c r="AK58" s="37">
        <f t="shared" si="3"/>
        <v>27.500000000000004</v>
      </c>
      <c r="AL58" s="37">
        <f t="shared" si="3"/>
        <v>28.000000000000004</v>
      </c>
      <c r="AM58" s="37">
        <f t="shared" si="3"/>
        <v>28.499999999999996</v>
      </c>
      <c r="AN58" s="37">
        <f t="shared" si="3"/>
        <v>28.999999999999996</v>
      </c>
      <c r="AO58" s="37">
        <f t="shared" si="3"/>
        <v>28.999999999999996</v>
      </c>
      <c r="AP58" s="37">
        <f t="shared" si="3"/>
        <v>29.5</v>
      </c>
      <c r="AQ58" s="37">
        <f t="shared" si="3"/>
        <v>29.5</v>
      </c>
      <c r="AR58" s="37">
        <f t="shared" si="3"/>
        <v>30</v>
      </c>
      <c r="AS58" s="37">
        <f t="shared" si="3"/>
        <v>30</v>
      </c>
    </row>
    <row r="59" spans="4:45" x14ac:dyDescent="0.25">
      <c r="D59">
        <v>56</v>
      </c>
      <c r="E59">
        <v>82000</v>
      </c>
      <c r="F59" s="37">
        <v>26.5</v>
      </c>
      <c r="G59" s="37">
        <v>27</v>
      </c>
      <c r="H59" s="37">
        <v>27.500000000000004</v>
      </c>
      <c r="I59" s="37">
        <v>28.000000000000004</v>
      </c>
      <c r="J59" s="37">
        <v>28.000000000000004</v>
      </c>
      <c r="K59" s="37">
        <v>28.499999999999996</v>
      </c>
      <c r="L59" s="37">
        <v>28.999999999999996</v>
      </c>
      <c r="M59" s="37">
        <v>28.999999999999996</v>
      </c>
      <c r="N59" s="37">
        <v>29.5</v>
      </c>
      <c r="O59" s="37">
        <v>30</v>
      </c>
      <c r="P59" s="37">
        <v>30</v>
      </c>
      <c r="Q59" s="37">
        <v>30.5</v>
      </c>
      <c r="S59" t="str">
        <f t="shared" si="1"/>
        <v/>
      </c>
      <c r="T59">
        <v>82000</v>
      </c>
      <c r="U59" s="38">
        <v>0.26500000000000001</v>
      </c>
      <c r="V59" s="38">
        <v>0.27</v>
      </c>
      <c r="W59" s="38">
        <v>0.27500000000000002</v>
      </c>
      <c r="X59" s="38">
        <v>0.28000000000000003</v>
      </c>
      <c r="Y59" s="38">
        <v>0.28000000000000003</v>
      </c>
      <c r="Z59" s="38">
        <v>0.28499999999999998</v>
      </c>
      <c r="AA59" s="38">
        <v>0.28999999999999998</v>
      </c>
      <c r="AB59" s="38">
        <v>0.28999999999999998</v>
      </c>
      <c r="AC59" s="38">
        <v>0.29499999999999998</v>
      </c>
      <c r="AD59" s="38">
        <v>0.3</v>
      </c>
      <c r="AE59" s="38">
        <v>0.3</v>
      </c>
      <c r="AF59" s="38">
        <v>0.30499999999999999</v>
      </c>
      <c r="AH59" s="37">
        <f t="shared" si="3"/>
        <v>26.5</v>
      </c>
      <c r="AI59" s="37">
        <f t="shared" si="3"/>
        <v>27</v>
      </c>
      <c r="AJ59" s="37">
        <f t="shared" si="3"/>
        <v>27.500000000000004</v>
      </c>
      <c r="AK59" s="37">
        <f t="shared" si="3"/>
        <v>28.000000000000004</v>
      </c>
      <c r="AL59" s="37">
        <f t="shared" si="3"/>
        <v>28.000000000000004</v>
      </c>
      <c r="AM59" s="37">
        <f t="shared" si="3"/>
        <v>28.499999999999996</v>
      </c>
      <c r="AN59" s="37">
        <f t="shared" si="3"/>
        <v>28.999999999999996</v>
      </c>
      <c r="AO59" s="37">
        <f t="shared" si="3"/>
        <v>28.999999999999996</v>
      </c>
      <c r="AP59" s="37">
        <f t="shared" si="3"/>
        <v>29.5</v>
      </c>
      <c r="AQ59" s="37">
        <f t="shared" si="3"/>
        <v>30</v>
      </c>
      <c r="AR59" s="37">
        <f t="shared" si="3"/>
        <v>30</v>
      </c>
      <c r="AS59" s="37">
        <f t="shared" si="3"/>
        <v>30.5</v>
      </c>
    </row>
    <row r="60" spans="4:45" x14ac:dyDescent="0.25">
      <c r="D60">
        <v>57</v>
      </c>
      <c r="E60">
        <v>83000</v>
      </c>
      <c r="F60" s="37">
        <v>26.5</v>
      </c>
      <c r="G60" s="37">
        <v>27</v>
      </c>
      <c r="H60" s="37">
        <v>27.500000000000004</v>
      </c>
      <c r="I60" s="37">
        <v>28.000000000000004</v>
      </c>
      <c r="J60" s="37">
        <v>28.000000000000004</v>
      </c>
      <c r="K60" s="37">
        <v>28.499999999999996</v>
      </c>
      <c r="L60" s="37">
        <v>28.999999999999996</v>
      </c>
      <c r="M60" s="37">
        <v>28.999999999999996</v>
      </c>
      <c r="N60" s="37">
        <v>29.5</v>
      </c>
      <c r="O60" s="37">
        <v>30</v>
      </c>
      <c r="P60" s="37">
        <v>30</v>
      </c>
      <c r="Q60" s="37">
        <v>30.5</v>
      </c>
      <c r="S60" t="str">
        <f t="shared" si="1"/>
        <v/>
      </c>
      <c r="T60">
        <v>83000</v>
      </c>
      <c r="U60" s="38">
        <v>0.26500000000000001</v>
      </c>
      <c r="V60" s="38">
        <v>0.27</v>
      </c>
      <c r="W60" s="38">
        <v>0.27500000000000002</v>
      </c>
      <c r="X60" s="38">
        <v>0.28000000000000003</v>
      </c>
      <c r="Y60" s="38">
        <v>0.28000000000000003</v>
      </c>
      <c r="Z60" s="38">
        <v>0.28499999999999998</v>
      </c>
      <c r="AA60" s="38">
        <v>0.28999999999999998</v>
      </c>
      <c r="AB60" s="38">
        <v>0.28999999999999998</v>
      </c>
      <c r="AC60" s="38">
        <v>0.29499999999999998</v>
      </c>
      <c r="AD60" s="38">
        <v>0.3</v>
      </c>
      <c r="AE60" s="38">
        <v>0.3</v>
      </c>
      <c r="AF60" s="38">
        <v>0.30499999999999999</v>
      </c>
      <c r="AH60" s="37">
        <f t="shared" si="3"/>
        <v>26.5</v>
      </c>
      <c r="AI60" s="37">
        <f t="shared" si="3"/>
        <v>27</v>
      </c>
      <c r="AJ60" s="37">
        <f t="shared" si="3"/>
        <v>27.500000000000004</v>
      </c>
      <c r="AK60" s="37">
        <f t="shared" si="3"/>
        <v>28.000000000000004</v>
      </c>
      <c r="AL60" s="37">
        <f t="shared" si="3"/>
        <v>28.000000000000004</v>
      </c>
      <c r="AM60" s="37">
        <f t="shared" si="3"/>
        <v>28.499999999999996</v>
      </c>
      <c r="AN60" s="37">
        <f t="shared" si="3"/>
        <v>28.999999999999996</v>
      </c>
      <c r="AO60" s="37">
        <f t="shared" si="3"/>
        <v>28.999999999999996</v>
      </c>
      <c r="AP60" s="37">
        <f t="shared" si="3"/>
        <v>29.5</v>
      </c>
      <c r="AQ60" s="37">
        <f t="shared" si="3"/>
        <v>30</v>
      </c>
      <c r="AR60" s="37">
        <f t="shared" si="3"/>
        <v>30</v>
      </c>
      <c r="AS60" s="37">
        <f t="shared" si="3"/>
        <v>30.5</v>
      </c>
    </row>
    <row r="61" spans="4:45" x14ac:dyDescent="0.25">
      <c r="D61">
        <v>58</v>
      </c>
      <c r="E61">
        <v>84000</v>
      </c>
      <c r="F61" s="37">
        <v>26.5</v>
      </c>
      <c r="G61" s="37">
        <v>27</v>
      </c>
      <c r="H61" s="37">
        <v>27.500000000000004</v>
      </c>
      <c r="I61" s="37">
        <v>28.000000000000004</v>
      </c>
      <c r="J61" s="37">
        <v>28.499999999999996</v>
      </c>
      <c r="K61" s="37">
        <v>28.499999999999996</v>
      </c>
      <c r="L61" s="37">
        <v>28.999999999999996</v>
      </c>
      <c r="M61" s="37">
        <v>29.5</v>
      </c>
      <c r="N61" s="37">
        <v>29.5</v>
      </c>
      <c r="O61" s="37">
        <v>30</v>
      </c>
      <c r="P61" s="37">
        <v>30</v>
      </c>
      <c r="Q61" s="37">
        <v>30.5</v>
      </c>
      <c r="S61" t="str">
        <f t="shared" si="1"/>
        <v/>
      </c>
      <c r="T61">
        <v>84000</v>
      </c>
      <c r="U61" s="38">
        <v>0.26500000000000001</v>
      </c>
      <c r="V61" s="38">
        <v>0.27</v>
      </c>
      <c r="W61" s="38">
        <v>0.27500000000000002</v>
      </c>
      <c r="X61" s="38">
        <v>0.28000000000000003</v>
      </c>
      <c r="Y61" s="38">
        <v>0.28499999999999998</v>
      </c>
      <c r="Z61" s="38">
        <v>0.28499999999999998</v>
      </c>
      <c r="AA61" s="38">
        <v>0.28999999999999998</v>
      </c>
      <c r="AB61" s="38">
        <v>0.29499999999999998</v>
      </c>
      <c r="AC61" s="38">
        <v>0.29499999999999998</v>
      </c>
      <c r="AD61" s="38">
        <v>0.3</v>
      </c>
      <c r="AE61" s="38">
        <v>0.3</v>
      </c>
      <c r="AF61" s="38">
        <v>0.30499999999999999</v>
      </c>
      <c r="AH61" s="37">
        <f t="shared" si="3"/>
        <v>26.5</v>
      </c>
      <c r="AI61" s="37">
        <f t="shared" si="3"/>
        <v>27</v>
      </c>
      <c r="AJ61" s="37">
        <f t="shared" si="3"/>
        <v>27.500000000000004</v>
      </c>
      <c r="AK61" s="37">
        <f t="shared" si="3"/>
        <v>28.000000000000004</v>
      </c>
      <c r="AL61" s="37">
        <f t="shared" si="3"/>
        <v>28.499999999999996</v>
      </c>
      <c r="AM61" s="37">
        <f t="shared" si="3"/>
        <v>28.499999999999996</v>
      </c>
      <c r="AN61" s="37">
        <f t="shared" si="3"/>
        <v>28.999999999999996</v>
      </c>
      <c r="AO61" s="37">
        <f t="shared" si="3"/>
        <v>29.5</v>
      </c>
      <c r="AP61" s="37">
        <f t="shared" si="3"/>
        <v>29.5</v>
      </c>
      <c r="AQ61" s="37">
        <f t="shared" si="3"/>
        <v>30</v>
      </c>
      <c r="AR61" s="37">
        <f t="shared" si="3"/>
        <v>30</v>
      </c>
      <c r="AS61" s="37">
        <f t="shared" si="3"/>
        <v>30.5</v>
      </c>
    </row>
    <row r="62" spans="4:45" x14ac:dyDescent="0.25">
      <c r="D62">
        <v>59</v>
      </c>
      <c r="E62">
        <v>85000</v>
      </c>
      <c r="F62" s="37">
        <v>26.5</v>
      </c>
      <c r="G62" s="37">
        <v>27</v>
      </c>
      <c r="H62" s="37">
        <v>27.500000000000004</v>
      </c>
      <c r="I62" s="37">
        <v>28.000000000000004</v>
      </c>
      <c r="J62" s="37">
        <v>28.499999999999996</v>
      </c>
      <c r="K62" s="37">
        <v>28.499999999999996</v>
      </c>
      <c r="L62" s="37">
        <v>28.999999999999996</v>
      </c>
      <c r="M62" s="37">
        <v>29.5</v>
      </c>
      <c r="N62" s="37">
        <v>29.5</v>
      </c>
      <c r="O62" s="37">
        <v>30</v>
      </c>
      <c r="P62" s="37">
        <v>30.5</v>
      </c>
      <c r="Q62" s="37">
        <v>30.5</v>
      </c>
      <c r="S62" t="str">
        <f t="shared" si="1"/>
        <v/>
      </c>
      <c r="T62">
        <v>85000</v>
      </c>
      <c r="U62" s="38">
        <v>0.26500000000000001</v>
      </c>
      <c r="V62" s="38">
        <v>0.27</v>
      </c>
      <c r="W62" s="38">
        <v>0.27500000000000002</v>
      </c>
      <c r="X62" s="38">
        <v>0.28000000000000003</v>
      </c>
      <c r="Y62" s="38">
        <v>0.28499999999999998</v>
      </c>
      <c r="Z62" s="38">
        <v>0.28499999999999998</v>
      </c>
      <c r="AA62" s="38">
        <v>0.28999999999999998</v>
      </c>
      <c r="AB62" s="38">
        <v>0.29499999999999998</v>
      </c>
      <c r="AC62" s="38">
        <v>0.29499999999999998</v>
      </c>
      <c r="AD62" s="38">
        <v>0.3</v>
      </c>
      <c r="AE62" s="38">
        <v>0.30499999999999999</v>
      </c>
      <c r="AF62" s="38">
        <v>0.30499999999999999</v>
      </c>
      <c r="AH62" s="37">
        <f t="shared" si="3"/>
        <v>26.5</v>
      </c>
      <c r="AI62" s="37">
        <f t="shared" si="3"/>
        <v>27</v>
      </c>
      <c r="AJ62" s="37">
        <f t="shared" si="3"/>
        <v>27.500000000000004</v>
      </c>
      <c r="AK62" s="37">
        <f t="shared" si="3"/>
        <v>28.000000000000004</v>
      </c>
      <c r="AL62" s="37">
        <f t="shared" si="3"/>
        <v>28.499999999999996</v>
      </c>
      <c r="AM62" s="37">
        <f t="shared" si="3"/>
        <v>28.499999999999996</v>
      </c>
      <c r="AN62" s="37">
        <f t="shared" si="3"/>
        <v>28.999999999999996</v>
      </c>
      <c r="AO62" s="37">
        <f t="shared" si="3"/>
        <v>29.5</v>
      </c>
      <c r="AP62" s="37">
        <f t="shared" si="3"/>
        <v>29.5</v>
      </c>
      <c r="AQ62" s="37">
        <f t="shared" si="3"/>
        <v>30</v>
      </c>
      <c r="AR62" s="37">
        <f t="shared" si="3"/>
        <v>30.5</v>
      </c>
      <c r="AS62" s="37">
        <f t="shared" si="3"/>
        <v>30.5</v>
      </c>
    </row>
    <row r="63" spans="4:45" x14ac:dyDescent="0.25">
      <c r="D63">
        <v>60</v>
      </c>
      <c r="E63">
        <v>86000</v>
      </c>
      <c r="F63" s="37">
        <v>26.5</v>
      </c>
      <c r="G63" s="37">
        <v>27</v>
      </c>
      <c r="H63" s="37">
        <v>27.500000000000004</v>
      </c>
      <c r="I63" s="37">
        <v>28.000000000000004</v>
      </c>
      <c r="J63" s="37">
        <v>28.499999999999996</v>
      </c>
      <c r="K63" s="37">
        <v>28.999999999999996</v>
      </c>
      <c r="L63" s="37">
        <v>28.999999999999996</v>
      </c>
      <c r="M63" s="37">
        <v>29.5</v>
      </c>
      <c r="N63" s="37">
        <v>29.5</v>
      </c>
      <c r="O63" s="37">
        <v>30</v>
      </c>
      <c r="P63" s="37">
        <v>30.5</v>
      </c>
      <c r="Q63" s="37">
        <v>30.5</v>
      </c>
      <c r="S63" t="str">
        <f t="shared" si="1"/>
        <v/>
      </c>
      <c r="T63">
        <v>86000</v>
      </c>
      <c r="U63" s="38">
        <v>0.26500000000000001</v>
      </c>
      <c r="V63" s="38">
        <v>0.27</v>
      </c>
      <c r="W63" s="38">
        <v>0.27500000000000002</v>
      </c>
      <c r="X63" s="38">
        <v>0.28000000000000003</v>
      </c>
      <c r="Y63" s="38">
        <v>0.28499999999999998</v>
      </c>
      <c r="Z63" s="38">
        <v>0.28999999999999998</v>
      </c>
      <c r="AA63" s="38">
        <v>0.28999999999999998</v>
      </c>
      <c r="AB63" s="38">
        <v>0.29499999999999998</v>
      </c>
      <c r="AC63" s="38">
        <v>0.29499999999999998</v>
      </c>
      <c r="AD63" s="38">
        <v>0.3</v>
      </c>
      <c r="AE63" s="38">
        <v>0.30499999999999999</v>
      </c>
      <c r="AF63" s="38">
        <v>0.30499999999999999</v>
      </c>
      <c r="AH63" s="37">
        <f t="shared" si="3"/>
        <v>26.5</v>
      </c>
      <c r="AI63" s="37">
        <f t="shared" si="3"/>
        <v>27</v>
      </c>
      <c r="AJ63" s="37">
        <f t="shared" si="3"/>
        <v>27.500000000000004</v>
      </c>
      <c r="AK63" s="37">
        <f t="shared" si="3"/>
        <v>28.000000000000004</v>
      </c>
      <c r="AL63" s="37">
        <f t="shared" si="3"/>
        <v>28.499999999999996</v>
      </c>
      <c r="AM63" s="37">
        <f t="shared" si="3"/>
        <v>28.999999999999996</v>
      </c>
      <c r="AN63" s="37">
        <f t="shared" si="3"/>
        <v>28.999999999999996</v>
      </c>
      <c r="AO63" s="37">
        <f t="shared" si="3"/>
        <v>29.5</v>
      </c>
      <c r="AP63" s="37">
        <f t="shared" si="3"/>
        <v>29.5</v>
      </c>
      <c r="AQ63" s="37">
        <f t="shared" si="3"/>
        <v>30</v>
      </c>
      <c r="AR63" s="37">
        <f t="shared" si="3"/>
        <v>30.5</v>
      </c>
      <c r="AS63" s="37">
        <f t="shared" si="3"/>
        <v>30.5</v>
      </c>
    </row>
    <row r="64" spans="4:45" x14ac:dyDescent="0.25">
      <c r="D64">
        <v>61</v>
      </c>
      <c r="E64">
        <v>87000</v>
      </c>
      <c r="F64" s="37">
        <v>26.5</v>
      </c>
      <c r="G64" s="37">
        <v>27</v>
      </c>
      <c r="H64" s="37">
        <v>27.500000000000004</v>
      </c>
      <c r="I64" s="37">
        <v>28.000000000000004</v>
      </c>
      <c r="J64" s="37">
        <v>28.499999999999996</v>
      </c>
      <c r="K64" s="37">
        <v>28.999999999999996</v>
      </c>
      <c r="L64" s="37">
        <v>28.999999999999996</v>
      </c>
      <c r="M64" s="37">
        <v>29.5</v>
      </c>
      <c r="N64" s="37">
        <v>29.5</v>
      </c>
      <c r="O64" s="37">
        <v>30</v>
      </c>
      <c r="P64" s="37">
        <v>30.5</v>
      </c>
      <c r="Q64" s="37">
        <v>30.5</v>
      </c>
      <c r="S64" t="str">
        <f t="shared" si="1"/>
        <v/>
      </c>
      <c r="T64">
        <v>87000</v>
      </c>
      <c r="U64" s="38">
        <v>0.26500000000000001</v>
      </c>
      <c r="V64" s="38">
        <v>0.27</v>
      </c>
      <c r="W64" s="38">
        <v>0.27500000000000002</v>
      </c>
      <c r="X64" s="38">
        <v>0.28000000000000003</v>
      </c>
      <c r="Y64" s="38">
        <v>0.28499999999999998</v>
      </c>
      <c r="Z64" s="38">
        <v>0.28999999999999998</v>
      </c>
      <c r="AA64" s="38">
        <v>0.28999999999999998</v>
      </c>
      <c r="AB64" s="38">
        <v>0.29499999999999998</v>
      </c>
      <c r="AC64" s="38">
        <v>0.29499999999999998</v>
      </c>
      <c r="AD64" s="38">
        <v>0.3</v>
      </c>
      <c r="AE64" s="38">
        <v>0.30499999999999999</v>
      </c>
      <c r="AF64" s="38">
        <v>0.30499999999999999</v>
      </c>
      <c r="AH64" s="37">
        <f t="shared" si="3"/>
        <v>26.5</v>
      </c>
      <c r="AI64" s="37">
        <f t="shared" si="3"/>
        <v>27</v>
      </c>
      <c r="AJ64" s="37">
        <f t="shared" si="3"/>
        <v>27.500000000000004</v>
      </c>
      <c r="AK64" s="37">
        <f t="shared" si="3"/>
        <v>28.000000000000004</v>
      </c>
      <c r="AL64" s="37">
        <f t="shared" si="3"/>
        <v>28.499999999999996</v>
      </c>
      <c r="AM64" s="37">
        <f t="shared" si="3"/>
        <v>28.999999999999996</v>
      </c>
      <c r="AN64" s="37">
        <f t="shared" si="3"/>
        <v>28.999999999999996</v>
      </c>
      <c r="AO64" s="37">
        <f t="shared" si="3"/>
        <v>29.5</v>
      </c>
      <c r="AP64" s="37">
        <f t="shared" si="3"/>
        <v>29.5</v>
      </c>
      <c r="AQ64" s="37">
        <f t="shared" si="3"/>
        <v>30</v>
      </c>
      <c r="AR64" s="37">
        <f t="shared" si="3"/>
        <v>30.5</v>
      </c>
      <c r="AS64" s="37">
        <f t="shared" si="3"/>
        <v>30.5</v>
      </c>
    </row>
    <row r="65" spans="4:45" x14ac:dyDescent="0.25">
      <c r="D65">
        <v>62</v>
      </c>
      <c r="E65">
        <v>88000</v>
      </c>
      <c r="F65" s="37">
        <v>26.5</v>
      </c>
      <c r="G65" s="37">
        <v>27</v>
      </c>
      <c r="H65" s="37">
        <v>27.500000000000004</v>
      </c>
      <c r="I65" s="37">
        <v>28.000000000000004</v>
      </c>
      <c r="J65" s="37">
        <v>28.499999999999996</v>
      </c>
      <c r="K65" s="37">
        <v>28.999999999999996</v>
      </c>
      <c r="L65" s="37">
        <v>28.999999999999996</v>
      </c>
      <c r="M65" s="37">
        <v>29.5</v>
      </c>
      <c r="N65" s="37">
        <v>29.5</v>
      </c>
      <c r="O65" s="37">
        <v>30</v>
      </c>
      <c r="P65" s="37">
        <v>30.5</v>
      </c>
      <c r="Q65" s="37">
        <v>30.5</v>
      </c>
      <c r="S65" t="str">
        <f t="shared" si="1"/>
        <v/>
      </c>
      <c r="T65">
        <v>88000</v>
      </c>
      <c r="U65" s="38">
        <v>0.26500000000000001</v>
      </c>
      <c r="V65" s="38">
        <v>0.27</v>
      </c>
      <c r="W65" s="38">
        <v>0.27500000000000002</v>
      </c>
      <c r="X65" s="38">
        <v>0.28000000000000003</v>
      </c>
      <c r="Y65" s="38">
        <v>0.28499999999999998</v>
      </c>
      <c r="Z65" s="38">
        <v>0.28999999999999998</v>
      </c>
      <c r="AA65" s="38">
        <v>0.28999999999999998</v>
      </c>
      <c r="AB65" s="38">
        <v>0.29499999999999998</v>
      </c>
      <c r="AC65" s="38">
        <v>0.29499999999999998</v>
      </c>
      <c r="AD65" s="38">
        <v>0.3</v>
      </c>
      <c r="AE65" s="38">
        <v>0.30499999999999999</v>
      </c>
      <c r="AF65" s="38">
        <v>0.30499999999999999</v>
      </c>
      <c r="AH65" s="37">
        <f t="shared" si="3"/>
        <v>26.5</v>
      </c>
      <c r="AI65" s="37">
        <f t="shared" si="3"/>
        <v>27</v>
      </c>
      <c r="AJ65" s="37">
        <f t="shared" si="3"/>
        <v>27.500000000000004</v>
      </c>
      <c r="AK65" s="37">
        <f t="shared" si="3"/>
        <v>28.000000000000004</v>
      </c>
      <c r="AL65" s="37">
        <f t="shared" si="3"/>
        <v>28.499999999999996</v>
      </c>
      <c r="AM65" s="37">
        <f t="shared" si="3"/>
        <v>28.999999999999996</v>
      </c>
      <c r="AN65" s="37">
        <f t="shared" si="3"/>
        <v>28.999999999999996</v>
      </c>
      <c r="AO65" s="37">
        <f t="shared" si="3"/>
        <v>29.5</v>
      </c>
      <c r="AP65" s="37">
        <f t="shared" si="3"/>
        <v>29.5</v>
      </c>
      <c r="AQ65" s="37">
        <f t="shared" si="3"/>
        <v>30</v>
      </c>
      <c r="AR65" s="37">
        <f t="shared" si="3"/>
        <v>30.5</v>
      </c>
      <c r="AS65" s="37">
        <f t="shared" si="3"/>
        <v>30.5</v>
      </c>
    </row>
    <row r="66" spans="4:45" x14ac:dyDescent="0.25">
      <c r="D66">
        <v>63</v>
      </c>
      <c r="E66">
        <v>89000</v>
      </c>
      <c r="F66" s="37">
        <v>26.5</v>
      </c>
      <c r="G66" s="37">
        <v>27</v>
      </c>
      <c r="H66" s="37">
        <v>27.500000000000004</v>
      </c>
      <c r="I66" s="37">
        <v>28.000000000000004</v>
      </c>
      <c r="J66" s="37">
        <v>28.499999999999996</v>
      </c>
      <c r="K66" s="37">
        <v>28.999999999999996</v>
      </c>
      <c r="L66" s="37">
        <v>28.999999999999996</v>
      </c>
      <c r="M66" s="37">
        <v>29.5</v>
      </c>
      <c r="N66" s="37">
        <v>29.5</v>
      </c>
      <c r="O66" s="37">
        <v>30</v>
      </c>
      <c r="P66" s="37">
        <v>30.5</v>
      </c>
      <c r="Q66" s="37">
        <v>30.5</v>
      </c>
      <c r="S66" t="str">
        <f t="shared" si="1"/>
        <v/>
      </c>
      <c r="T66">
        <v>89000</v>
      </c>
      <c r="U66" s="38">
        <v>0.26500000000000001</v>
      </c>
      <c r="V66" s="38">
        <v>0.27</v>
      </c>
      <c r="W66" s="38">
        <v>0.27500000000000002</v>
      </c>
      <c r="X66" s="38">
        <v>0.28000000000000003</v>
      </c>
      <c r="Y66" s="38">
        <v>0.28499999999999998</v>
      </c>
      <c r="Z66" s="38">
        <v>0.28999999999999998</v>
      </c>
      <c r="AA66" s="38">
        <v>0.28999999999999998</v>
      </c>
      <c r="AB66" s="38">
        <v>0.29499999999999998</v>
      </c>
      <c r="AC66" s="38">
        <v>0.29499999999999998</v>
      </c>
      <c r="AD66" s="38">
        <v>0.3</v>
      </c>
      <c r="AE66" s="38">
        <v>0.30499999999999999</v>
      </c>
      <c r="AF66" s="38">
        <v>0.30499999999999999</v>
      </c>
      <c r="AH66" s="37">
        <f t="shared" si="3"/>
        <v>26.5</v>
      </c>
      <c r="AI66" s="37">
        <f t="shared" si="3"/>
        <v>27</v>
      </c>
      <c r="AJ66" s="37">
        <f t="shared" si="3"/>
        <v>27.500000000000004</v>
      </c>
      <c r="AK66" s="37">
        <f t="shared" si="3"/>
        <v>28.000000000000004</v>
      </c>
      <c r="AL66" s="37">
        <f t="shared" si="3"/>
        <v>28.499999999999996</v>
      </c>
      <c r="AM66" s="37">
        <f t="shared" si="3"/>
        <v>28.999999999999996</v>
      </c>
      <c r="AN66" s="37">
        <f t="shared" si="3"/>
        <v>28.999999999999996</v>
      </c>
      <c r="AO66" s="37">
        <f t="shared" si="3"/>
        <v>29.5</v>
      </c>
      <c r="AP66" s="37">
        <f t="shared" si="3"/>
        <v>29.5</v>
      </c>
      <c r="AQ66" s="37">
        <f t="shared" si="3"/>
        <v>30</v>
      </c>
      <c r="AR66" s="37">
        <f t="shared" si="3"/>
        <v>30.5</v>
      </c>
      <c r="AS66" s="37">
        <f t="shared" si="3"/>
        <v>30.5</v>
      </c>
    </row>
    <row r="67" spans="4:45" x14ac:dyDescent="0.25">
      <c r="D67">
        <v>64</v>
      </c>
      <c r="E67">
        <v>90000</v>
      </c>
      <c r="F67" s="37">
        <v>26.5</v>
      </c>
      <c r="G67" s="37">
        <v>27</v>
      </c>
      <c r="H67" s="37">
        <v>27.500000000000004</v>
      </c>
      <c r="I67" s="37">
        <v>28.000000000000004</v>
      </c>
      <c r="J67" s="37">
        <v>28.499999999999996</v>
      </c>
      <c r="K67" s="37">
        <v>28.999999999999996</v>
      </c>
      <c r="L67" s="37">
        <v>28.999999999999996</v>
      </c>
      <c r="M67" s="37">
        <v>29.5</v>
      </c>
      <c r="N67" s="37">
        <v>29.5</v>
      </c>
      <c r="O67" s="37">
        <v>30</v>
      </c>
      <c r="P67" s="37">
        <v>30.5</v>
      </c>
      <c r="Q67" s="37">
        <v>30.5</v>
      </c>
      <c r="S67" t="str">
        <f t="shared" si="1"/>
        <v/>
      </c>
      <c r="T67">
        <v>90000</v>
      </c>
      <c r="U67" s="38">
        <v>0.26500000000000001</v>
      </c>
      <c r="V67" s="38">
        <v>0.27</v>
      </c>
      <c r="W67" s="38">
        <v>0.27500000000000002</v>
      </c>
      <c r="X67" s="38">
        <v>0.28000000000000003</v>
      </c>
      <c r="Y67" s="38">
        <v>0.28499999999999998</v>
      </c>
      <c r="Z67" s="38">
        <v>0.28999999999999998</v>
      </c>
      <c r="AA67" s="38">
        <v>0.28999999999999998</v>
      </c>
      <c r="AB67" s="38">
        <v>0.29499999999999998</v>
      </c>
      <c r="AC67" s="38">
        <v>0.29499999999999998</v>
      </c>
      <c r="AD67" s="38">
        <v>0.3</v>
      </c>
      <c r="AE67" s="38">
        <v>0.30499999999999999</v>
      </c>
      <c r="AF67" s="38">
        <v>0.30499999999999999</v>
      </c>
      <c r="AH67" s="37">
        <f t="shared" si="3"/>
        <v>26.5</v>
      </c>
      <c r="AI67" s="37">
        <f t="shared" si="3"/>
        <v>27</v>
      </c>
      <c r="AJ67" s="37">
        <f t="shared" si="3"/>
        <v>27.500000000000004</v>
      </c>
      <c r="AK67" s="37">
        <f t="shared" si="3"/>
        <v>28.000000000000004</v>
      </c>
      <c r="AL67" s="37">
        <f t="shared" si="3"/>
        <v>28.499999999999996</v>
      </c>
      <c r="AM67" s="37">
        <f t="shared" si="3"/>
        <v>28.999999999999996</v>
      </c>
      <c r="AN67" s="37">
        <f t="shared" si="3"/>
        <v>28.999999999999996</v>
      </c>
      <c r="AO67" s="37">
        <f t="shared" si="3"/>
        <v>29.5</v>
      </c>
      <c r="AP67" s="37">
        <f t="shared" si="3"/>
        <v>29.5</v>
      </c>
      <c r="AQ67" s="37">
        <f t="shared" ref="AH67:AS87" si="4">AD67*$T$3</f>
        <v>30</v>
      </c>
      <c r="AR67" s="37">
        <f t="shared" si="4"/>
        <v>30.5</v>
      </c>
      <c r="AS67" s="37">
        <f t="shared" si="4"/>
        <v>30.5</v>
      </c>
    </row>
    <row r="68" spans="4:45" x14ac:dyDescent="0.25">
      <c r="D68">
        <v>65</v>
      </c>
      <c r="E68">
        <v>91000</v>
      </c>
      <c r="F68" s="37">
        <v>26.5</v>
      </c>
      <c r="G68" s="37">
        <v>27</v>
      </c>
      <c r="H68" s="37">
        <v>27.500000000000004</v>
      </c>
      <c r="I68" s="37">
        <v>28.000000000000004</v>
      </c>
      <c r="J68" s="37">
        <v>28.499999999999996</v>
      </c>
      <c r="K68" s="37">
        <v>28.999999999999996</v>
      </c>
      <c r="L68" s="37">
        <v>28.999999999999996</v>
      </c>
      <c r="M68" s="37">
        <v>29.5</v>
      </c>
      <c r="N68" s="37">
        <v>29.5</v>
      </c>
      <c r="O68" s="37">
        <v>30</v>
      </c>
      <c r="P68" s="37">
        <v>30.5</v>
      </c>
      <c r="Q68" s="37">
        <v>30.5</v>
      </c>
      <c r="S68" t="str">
        <f t="shared" si="1"/>
        <v/>
      </c>
      <c r="T68">
        <v>91000</v>
      </c>
      <c r="U68" s="38">
        <v>0.26500000000000001</v>
      </c>
      <c r="V68" s="38">
        <v>0.27</v>
      </c>
      <c r="W68" s="38">
        <v>0.27500000000000002</v>
      </c>
      <c r="X68" s="38">
        <v>0.28000000000000003</v>
      </c>
      <c r="Y68" s="38">
        <v>0.28499999999999998</v>
      </c>
      <c r="Z68" s="38">
        <v>0.28999999999999998</v>
      </c>
      <c r="AA68" s="38">
        <v>0.28999999999999998</v>
      </c>
      <c r="AB68" s="38">
        <v>0.29499999999999998</v>
      </c>
      <c r="AC68" s="38">
        <v>0.29499999999999998</v>
      </c>
      <c r="AD68" s="38">
        <v>0.3</v>
      </c>
      <c r="AE68" s="38">
        <v>0.30499999999999999</v>
      </c>
      <c r="AF68" s="38">
        <v>0.30499999999999999</v>
      </c>
      <c r="AH68" s="37">
        <f t="shared" si="4"/>
        <v>26.5</v>
      </c>
      <c r="AI68" s="37">
        <f t="shared" si="4"/>
        <v>27</v>
      </c>
      <c r="AJ68" s="37">
        <f t="shared" si="4"/>
        <v>27.500000000000004</v>
      </c>
      <c r="AK68" s="37">
        <f t="shared" si="4"/>
        <v>28.000000000000004</v>
      </c>
      <c r="AL68" s="37">
        <f t="shared" si="4"/>
        <v>28.499999999999996</v>
      </c>
      <c r="AM68" s="37">
        <f t="shared" si="4"/>
        <v>28.999999999999996</v>
      </c>
      <c r="AN68" s="37">
        <f t="shared" si="4"/>
        <v>28.999999999999996</v>
      </c>
      <c r="AO68" s="37">
        <f t="shared" si="4"/>
        <v>29.5</v>
      </c>
      <c r="AP68" s="37">
        <f t="shared" si="4"/>
        <v>29.5</v>
      </c>
      <c r="AQ68" s="37">
        <f t="shared" si="4"/>
        <v>30</v>
      </c>
      <c r="AR68" s="37">
        <f t="shared" si="4"/>
        <v>30.5</v>
      </c>
      <c r="AS68" s="37">
        <f t="shared" si="4"/>
        <v>30.5</v>
      </c>
    </row>
    <row r="69" spans="4:45" x14ac:dyDescent="0.25">
      <c r="D69">
        <v>66</v>
      </c>
      <c r="E69">
        <v>92000</v>
      </c>
      <c r="F69" s="37">
        <v>26.5</v>
      </c>
      <c r="G69" s="37">
        <v>27</v>
      </c>
      <c r="H69" s="37">
        <v>27.500000000000004</v>
      </c>
      <c r="I69" s="37">
        <v>28.000000000000004</v>
      </c>
      <c r="J69" s="37">
        <v>28.499999999999996</v>
      </c>
      <c r="K69" s="37">
        <v>28.999999999999996</v>
      </c>
      <c r="L69" s="37">
        <v>28.999999999999996</v>
      </c>
      <c r="M69" s="37">
        <v>29.5</v>
      </c>
      <c r="N69" s="37">
        <v>29.5</v>
      </c>
      <c r="O69" s="37">
        <v>30</v>
      </c>
      <c r="P69" s="37">
        <v>30.5</v>
      </c>
      <c r="Q69" s="37">
        <v>30.5</v>
      </c>
      <c r="S69" t="str">
        <f t="shared" si="1"/>
        <v/>
      </c>
      <c r="T69">
        <v>92000</v>
      </c>
      <c r="U69" s="38">
        <v>0.26500000000000001</v>
      </c>
      <c r="V69" s="38">
        <v>0.27</v>
      </c>
      <c r="W69" s="38">
        <v>0.27500000000000002</v>
      </c>
      <c r="X69" s="38">
        <v>0.28000000000000003</v>
      </c>
      <c r="Y69" s="38">
        <v>0.28499999999999998</v>
      </c>
      <c r="Z69" s="38">
        <v>0.28999999999999998</v>
      </c>
      <c r="AA69" s="38">
        <v>0.28999999999999998</v>
      </c>
      <c r="AB69" s="38">
        <v>0.29499999999999998</v>
      </c>
      <c r="AC69" s="38">
        <v>0.29499999999999998</v>
      </c>
      <c r="AD69" s="38">
        <v>0.3</v>
      </c>
      <c r="AE69" s="38">
        <v>0.30499999999999999</v>
      </c>
      <c r="AF69" s="38">
        <v>0.30499999999999999</v>
      </c>
      <c r="AH69" s="37">
        <f t="shared" si="4"/>
        <v>26.5</v>
      </c>
      <c r="AI69" s="37">
        <f t="shared" si="4"/>
        <v>27</v>
      </c>
      <c r="AJ69" s="37">
        <f t="shared" si="4"/>
        <v>27.500000000000004</v>
      </c>
      <c r="AK69" s="37">
        <f t="shared" si="4"/>
        <v>28.000000000000004</v>
      </c>
      <c r="AL69" s="37">
        <f t="shared" si="4"/>
        <v>28.499999999999996</v>
      </c>
      <c r="AM69" s="37">
        <f t="shared" si="4"/>
        <v>28.999999999999996</v>
      </c>
      <c r="AN69" s="37">
        <f t="shared" si="4"/>
        <v>28.999999999999996</v>
      </c>
      <c r="AO69" s="37">
        <f t="shared" si="4"/>
        <v>29.5</v>
      </c>
      <c r="AP69" s="37">
        <f t="shared" si="4"/>
        <v>29.5</v>
      </c>
      <c r="AQ69" s="37">
        <f t="shared" si="4"/>
        <v>30</v>
      </c>
      <c r="AR69" s="37">
        <f t="shared" si="4"/>
        <v>30.5</v>
      </c>
      <c r="AS69" s="37">
        <f t="shared" si="4"/>
        <v>30.5</v>
      </c>
    </row>
    <row r="70" spans="4:45" x14ac:dyDescent="0.25">
      <c r="D70">
        <v>67</v>
      </c>
      <c r="E70">
        <v>93000</v>
      </c>
      <c r="F70" s="37">
        <v>26.5</v>
      </c>
      <c r="G70" s="37">
        <v>27</v>
      </c>
      <c r="H70" s="37">
        <v>27.500000000000004</v>
      </c>
      <c r="I70" s="37">
        <v>28.000000000000004</v>
      </c>
      <c r="J70" s="37">
        <v>28.499999999999996</v>
      </c>
      <c r="K70" s="37">
        <v>28.999999999999996</v>
      </c>
      <c r="L70" s="37">
        <v>28.999999999999996</v>
      </c>
      <c r="M70" s="37">
        <v>29.5</v>
      </c>
      <c r="N70" s="37">
        <v>29.5</v>
      </c>
      <c r="O70" s="37">
        <v>30</v>
      </c>
      <c r="P70" s="37">
        <v>30.5</v>
      </c>
      <c r="Q70" s="37">
        <v>30.5</v>
      </c>
      <c r="S70" t="str">
        <f t="shared" ref="S70:S87" si="5">IF(E70&lt;&gt;T70,"x","")</f>
        <v/>
      </c>
      <c r="T70">
        <v>93000</v>
      </c>
      <c r="U70" s="38">
        <v>0.26500000000000001</v>
      </c>
      <c r="V70" s="38">
        <v>0.27</v>
      </c>
      <c r="W70" s="38">
        <v>0.27500000000000002</v>
      </c>
      <c r="X70" s="38">
        <v>0.28000000000000003</v>
      </c>
      <c r="Y70" s="38">
        <v>0.28499999999999998</v>
      </c>
      <c r="Z70" s="38">
        <v>0.28999999999999998</v>
      </c>
      <c r="AA70" s="38">
        <v>0.28999999999999998</v>
      </c>
      <c r="AB70" s="38">
        <v>0.29499999999999998</v>
      </c>
      <c r="AC70" s="38">
        <v>0.29499999999999998</v>
      </c>
      <c r="AD70" s="38">
        <v>0.3</v>
      </c>
      <c r="AE70" s="38">
        <v>0.30499999999999999</v>
      </c>
      <c r="AF70" s="38">
        <v>0.30499999999999999</v>
      </c>
      <c r="AH70" s="37">
        <f t="shared" si="4"/>
        <v>26.5</v>
      </c>
      <c r="AI70" s="37">
        <f t="shared" si="4"/>
        <v>27</v>
      </c>
      <c r="AJ70" s="37">
        <f t="shared" si="4"/>
        <v>27.500000000000004</v>
      </c>
      <c r="AK70" s="37">
        <f t="shared" si="4"/>
        <v>28.000000000000004</v>
      </c>
      <c r="AL70" s="37">
        <f t="shared" si="4"/>
        <v>28.499999999999996</v>
      </c>
      <c r="AM70" s="37">
        <f t="shared" si="4"/>
        <v>28.999999999999996</v>
      </c>
      <c r="AN70" s="37">
        <f t="shared" si="4"/>
        <v>28.999999999999996</v>
      </c>
      <c r="AO70" s="37">
        <f t="shared" si="4"/>
        <v>29.5</v>
      </c>
      <c r="AP70" s="37">
        <f t="shared" si="4"/>
        <v>29.5</v>
      </c>
      <c r="AQ70" s="37">
        <f t="shared" si="4"/>
        <v>30</v>
      </c>
      <c r="AR70" s="37">
        <f t="shared" si="4"/>
        <v>30.5</v>
      </c>
      <c r="AS70" s="37">
        <f t="shared" si="4"/>
        <v>30.5</v>
      </c>
    </row>
    <row r="71" spans="4:45" x14ac:dyDescent="0.25">
      <c r="D71">
        <v>68</v>
      </c>
      <c r="E71">
        <v>94000</v>
      </c>
      <c r="F71" s="37">
        <v>26.5</v>
      </c>
      <c r="G71" s="37">
        <v>27</v>
      </c>
      <c r="H71" s="37">
        <v>27.500000000000004</v>
      </c>
      <c r="I71" s="37">
        <v>28.000000000000004</v>
      </c>
      <c r="J71" s="37">
        <v>28.499999999999996</v>
      </c>
      <c r="K71" s="37">
        <v>28.999999999999996</v>
      </c>
      <c r="L71" s="37">
        <v>28.999999999999996</v>
      </c>
      <c r="M71" s="37">
        <v>29.5</v>
      </c>
      <c r="N71" s="37">
        <v>29.5</v>
      </c>
      <c r="O71" s="37">
        <v>30</v>
      </c>
      <c r="P71" s="37">
        <v>30.5</v>
      </c>
      <c r="Q71" s="37">
        <v>30.5</v>
      </c>
      <c r="S71" t="str">
        <f t="shared" si="5"/>
        <v/>
      </c>
      <c r="T71">
        <v>94000</v>
      </c>
      <c r="U71" s="38">
        <v>0.26500000000000001</v>
      </c>
      <c r="V71" s="38">
        <v>0.27</v>
      </c>
      <c r="W71" s="38">
        <v>0.27500000000000002</v>
      </c>
      <c r="X71" s="38">
        <v>0.28000000000000003</v>
      </c>
      <c r="Y71" s="38">
        <v>0.28499999999999998</v>
      </c>
      <c r="Z71" s="38">
        <v>0.28999999999999998</v>
      </c>
      <c r="AA71" s="38">
        <v>0.28999999999999998</v>
      </c>
      <c r="AB71" s="38">
        <v>0.29499999999999998</v>
      </c>
      <c r="AC71" s="38">
        <v>0.29499999999999998</v>
      </c>
      <c r="AD71" s="38">
        <v>0.3</v>
      </c>
      <c r="AE71" s="38">
        <v>0.30499999999999999</v>
      </c>
      <c r="AF71" s="38">
        <v>0.30499999999999999</v>
      </c>
      <c r="AH71" s="37">
        <f t="shared" si="4"/>
        <v>26.5</v>
      </c>
      <c r="AI71" s="37">
        <f t="shared" si="4"/>
        <v>27</v>
      </c>
      <c r="AJ71" s="37">
        <f t="shared" si="4"/>
        <v>27.500000000000004</v>
      </c>
      <c r="AK71" s="37">
        <f t="shared" si="4"/>
        <v>28.000000000000004</v>
      </c>
      <c r="AL71" s="37">
        <f t="shared" si="4"/>
        <v>28.499999999999996</v>
      </c>
      <c r="AM71" s="37">
        <f t="shared" si="4"/>
        <v>28.999999999999996</v>
      </c>
      <c r="AN71" s="37">
        <f t="shared" si="4"/>
        <v>28.999999999999996</v>
      </c>
      <c r="AO71" s="37">
        <f t="shared" si="4"/>
        <v>29.5</v>
      </c>
      <c r="AP71" s="37">
        <f t="shared" si="4"/>
        <v>29.5</v>
      </c>
      <c r="AQ71" s="37">
        <f t="shared" si="4"/>
        <v>30</v>
      </c>
      <c r="AR71" s="37">
        <f t="shared" si="4"/>
        <v>30.5</v>
      </c>
      <c r="AS71" s="37">
        <f t="shared" si="4"/>
        <v>30.5</v>
      </c>
    </row>
    <row r="72" spans="4:45" x14ac:dyDescent="0.25">
      <c r="D72">
        <v>69</v>
      </c>
      <c r="E72">
        <v>95000</v>
      </c>
      <c r="F72" s="37">
        <v>26.5</v>
      </c>
      <c r="G72" s="37">
        <v>27</v>
      </c>
      <c r="H72" s="37">
        <v>27.500000000000004</v>
      </c>
      <c r="I72" s="37">
        <v>28.000000000000004</v>
      </c>
      <c r="J72" s="37">
        <v>28.499999999999996</v>
      </c>
      <c r="K72" s="37">
        <v>28.999999999999996</v>
      </c>
      <c r="L72" s="37">
        <v>28.999999999999996</v>
      </c>
      <c r="M72" s="37">
        <v>29.5</v>
      </c>
      <c r="N72" s="37">
        <v>29.5</v>
      </c>
      <c r="O72" s="37">
        <v>30</v>
      </c>
      <c r="P72" s="37">
        <v>30.5</v>
      </c>
      <c r="Q72" s="37">
        <v>30.5</v>
      </c>
      <c r="S72" t="str">
        <f t="shared" si="5"/>
        <v/>
      </c>
      <c r="T72">
        <v>95000</v>
      </c>
      <c r="U72" s="38">
        <v>0.26500000000000001</v>
      </c>
      <c r="V72" s="38">
        <v>0.27</v>
      </c>
      <c r="W72" s="38">
        <v>0.27500000000000002</v>
      </c>
      <c r="X72" s="38">
        <v>0.28000000000000003</v>
      </c>
      <c r="Y72" s="38">
        <v>0.28499999999999998</v>
      </c>
      <c r="Z72" s="38">
        <v>0.28999999999999998</v>
      </c>
      <c r="AA72" s="38">
        <v>0.28999999999999998</v>
      </c>
      <c r="AB72" s="38">
        <v>0.29499999999999998</v>
      </c>
      <c r="AC72" s="38">
        <v>0.29499999999999998</v>
      </c>
      <c r="AD72" s="38">
        <v>0.3</v>
      </c>
      <c r="AE72" s="38">
        <v>0.30499999999999999</v>
      </c>
      <c r="AF72" s="38">
        <v>0.30499999999999999</v>
      </c>
      <c r="AH72" s="37">
        <f t="shared" si="4"/>
        <v>26.5</v>
      </c>
      <c r="AI72" s="37">
        <f t="shared" si="4"/>
        <v>27</v>
      </c>
      <c r="AJ72" s="37">
        <f t="shared" si="4"/>
        <v>27.500000000000004</v>
      </c>
      <c r="AK72" s="37">
        <f t="shared" si="4"/>
        <v>28.000000000000004</v>
      </c>
      <c r="AL72" s="37">
        <f t="shared" si="4"/>
        <v>28.499999999999996</v>
      </c>
      <c r="AM72" s="37">
        <f t="shared" si="4"/>
        <v>28.999999999999996</v>
      </c>
      <c r="AN72" s="37">
        <f t="shared" si="4"/>
        <v>28.999999999999996</v>
      </c>
      <c r="AO72" s="37">
        <f t="shared" si="4"/>
        <v>29.5</v>
      </c>
      <c r="AP72" s="37">
        <f t="shared" si="4"/>
        <v>29.5</v>
      </c>
      <c r="AQ72" s="37">
        <f t="shared" si="4"/>
        <v>30</v>
      </c>
      <c r="AR72" s="37">
        <f t="shared" si="4"/>
        <v>30.5</v>
      </c>
      <c r="AS72" s="37">
        <f t="shared" si="4"/>
        <v>30.5</v>
      </c>
    </row>
    <row r="73" spans="4:45" x14ac:dyDescent="0.25">
      <c r="D73">
        <v>70</v>
      </c>
      <c r="E73">
        <v>96000</v>
      </c>
      <c r="F73" s="37">
        <v>26.5</v>
      </c>
      <c r="G73" s="37">
        <v>27</v>
      </c>
      <c r="H73" s="37">
        <v>27.500000000000004</v>
      </c>
      <c r="I73" s="37">
        <v>28.000000000000004</v>
      </c>
      <c r="J73" s="37">
        <v>28.499999999999996</v>
      </c>
      <c r="K73" s="37">
        <v>28.999999999999996</v>
      </c>
      <c r="L73" s="37">
        <v>28.999999999999996</v>
      </c>
      <c r="M73" s="37">
        <v>29.5</v>
      </c>
      <c r="N73" s="37">
        <v>29.5</v>
      </c>
      <c r="O73" s="37">
        <v>30</v>
      </c>
      <c r="P73" s="37">
        <v>30.5</v>
      </c>
      <c r="Q73" s="37">
        <v>30.5</v>
      </c>
      <c r="S73" t="str">
        <f t="shared" si="5"/>
        <v/>
      </c>
      <c r="T73">
        <v>96000</v>
      </c>
      <c r="U73" s="38">
        <v>0.26500000000000001</v>
      </c>
      <c r="V73" s="38">
        <v>0.27</v>
      </c>
      <c r="W73" s="38">
        <v>0.27500000000000002</v>
      </c>
      <c r="X73" s="38">
        <v>0.28000000000000003</v>
      </c>
      <c r="Y73" s="38">
        <v>0.28499999999999998</v>
      </c>
      <c r="Z73" s="38">
        <v>0.28999999999999998</v>
      </c>
      <c r="AA73" s="38">
        <v>0.28999999999999998</v>
      </c>
      <c r="AB73" s="38">
        <v>0.29499999999999998</v>
      </c>
      <c r="AC73" s="38">
        <v>0.29499999999999998</v>
      </c>
      <c r="AD73" s="38">
        <v>0.3</v>
      </c>
      <c r="AE73" s="38">
        <v>0.30499999999999999</v>
      </c>
      <c r="AF73" s="38">
        <v>0.30499999999999999</v>
      </c>
      <c r="AH73" s="37">
        <f t="shared" si="4"/>
        <v>26.5</v>
      </c>
      <c r="AI73" s="37">
        <f t="shared" si="4"/>
        <v>27</v>
      </c>
      <c r="AJ73" s="37">
        <f t="shared" si="4"/>
        <v>27.500000000000004</v>
      </c>
      <c r="AK73" s="37">
        <f t="shared" si="4"/>
        <v>28.000000000000004</v>
      </c>
      <c r="AL73" s="37">
        <f t="shared" si="4"/>
        <v>28.499999999999996</v>
      </c>
      <c r="AM73" s="37">
        <f t="shared" si="4"/>
        <v>28.999999999999996</v>
      </c>
      <c r="AN73" s="37">
        <f t="shared" si="4"/>
        <v>28.999999999999996</v>
      </c>
      <c r="AO73" s="37">
        <f t="shared" si="4"/>
        <v>29.5</v>
      </c>
      <c r="AP73" s="37">
        <f t="shared" si="4"/>
        <v>29.5</v>
      </c>
      <c r="AQ73" s="37">
        <f t="shared" si="4"/>
        <v>30</v>
      </c>
      <c r="AR73" s="37">
        <f t="shared" si="4"/>
        <v>30.5</v>
      </c>
      <c r="AS73" s="37">
        <f t="shared" si="4"/>
        <v>30.5</v>
      </c>
    </row>
    <row r="74" spans="4:45" x14ac:dyDescent="0.25">
      <c r="D74">
        <v>71</v>
      </c>
      <c r="E74">
        <v>97000</v>
      </c>
      <c r="F74" s="37">
        <v>26.5</v>
      </c>
      <c r="G74" s="37">
        <v>27</v>
      </c>
      <c r="H74" s="37">
        <v>27.500000000000004</v>
      </c>
      <c r="I74" s="37">
        <v>28.000000000000004</v>
      </c>
      <c r="J74" s="37">
        <v>28.499999999999996</v>
      </c>
      <c r="K74" s="37">
        <v>28.999999999999996</v>
      </c>
      <c r="L74" s="37">
        <v>28.999999999999996</v>
      </c>
      <c r="M74" s="37">
        <v>29.5</v>
      </c>
      <c r="N74" s="37">
        <v>29.5</v>
      </c>
      <c r="O74" s="37">
        <v>30</v>
      </c>
      <c r="P74" s="37">
        <v>30.5</v>
      </c>
      <c r="Q74" s="37">
        <v>30.5</v>
      </c>
      <c r="S74" t="str">
        <f t="shared" si="5"/>
        <v/>
      </c>
      <c r="T74">
        <v>97000</v>
      </c>
      <c r="U74" s="38">
        <v>0.26500000000000001</v>
      </c>
      <c r="V74" s="38">
        <v>0.27</v>
      </c>
      <c r="W74" s="38">
        <v>0.27500000000000002</v>
      </c>
      <c r="X74" s="38">
        <v>0.28000000000000003</v>
      </c>
      <c r="Y74" s="38">
        <v>0.28499999999999998</v>
      </c>
      <c r="Z74" s="38">
        <v>0.28999999999999998</v>
      </c>
      <c r="AA74" s="38">
        <v>0.28999999999999998</v>
      </c>
      <c r="AB74" s="38">
        <v>0.29499999999999998</v>
      </c>
      <c r="AC74" s="38">
        <v>0.29499999999999998</v>
      </c>
      <c r="AD74" s="38">
        <v>0.3</v>
      </c>
      <c r="AE74" s="38">
        <v>0.30499999999999999</v>
      </c>
      <c r="AF74" s="38">
        <v>0.30499999999999999</v>
      </c>
      <c r="AH74" s="37">
        <f t="shared" si="4"/>
        <v>26.5</v>
      </c>
      <c r="AI74" s="37">
        <f t="shared" si="4"/>
        <v>27</v>
      </c>
      <c r="AJ74" s="37">
        <f t="shared" si="4"/>
        <v>27.500000000000004</v>
      </c>
      <c r="AK74" s="37">
        <f t="shared" si="4"/>
        <v>28.000000000000004</v>
      </c>
      <c r="AL74" s="37">
        <f t="shared" si="4"/>
        <v>28.499999999999996</v>
      </c>
      <c r="AM74" s="37">
        <f t="shared" si="4"/>
        <v>28.999999999999996</v>
      </c>
      <c r="AN74" s="37">
        <f t="shared" si="4"/>
        <v>28.999999999999996</v>
      </c>
      <c r="AO74" s="37">
        <f t="shared" si="4"/>
        <v>29.5</v>
      </c>
      <c r="AP74" s="37">
        <f t="shared" si="4"/>
        <v>29.5</v>
      </c>
      <c r="AQ74" s="37">
        <f t="shared" si="4"/>
        <v>30</v>
      </c>
      <c r="AR74" s="37">
        <f t="shared" si="4"/>
        <v>30.5</v>
      </c>
      <c r="AS74" s="37">
        <f t="shared" si="4"/>
        <v>30.5</v>
      </c>
    </row>
    <row r="75" spans="4:45" x14ac:dyDescent="0.25">
      <c r="D75">
        <v>72</v>
      </c>
      <c r="E75">
        <v>98000</v>
      </c>
      <c r="F75" s="37">
        <v>26.5</v>
      </c>
      <c r="G75" s="37">
        <v>27</v>
      </c>
      <c r="H75" s="37">
        <v>27.500000000000004</v>
      </c>
      <c r="I75" s="37">
        <v>28.000000000000004</v>
      </c>
      <c r="J75" s="37">
        <v>28.499999999999996</v>
      </c>
      <c r="K75" s="37">
        <v>28.999999999999996</v>
      </c>
      <c r="L75" s="37">
        <v>28.999999999999996</v>
      </c>
      <c r="M75" s="37">
        <v>29.5</v>
      </c>
      <c r="N75" s="37">
        <v>29.5</v>
      </c>
      <c r="O75" s="37">
        <v>30</v>
      </c>
      <c r="P75" s="37">
        <v>30.5</v>
      </c>
      <c r="Q75" s="37">
        <v>30.5</v>
      </c>
      <c r="S75" t="str">
        <f t="shared" si="5"/>
        <v/>
      </c>
      <c r="T75">
        <v>98000</v>
      </c>
      <c r="U75" s="38">
        <v>0.26500000000000001</v>
      </c>
      <c r="V75" s="38">
        <v>0.27</v>
      </c>
      <c r="W75" s="38">
        <v>0.27500000000000002</v>
      </c>
      <c r="X75" s="38">
        <v>0.28000000000000003</v>
      </c>
      <c r="Y75" s="38">
        <v>0.28499999999999998</v>
      </c>
      <c r="Z75" s="38">
        <v>0.28999999999999998</v>
      </c>
      <c r="AA75" s="38">
        <v>0.28999999999999998</v>
      </c>
      <c r="AB75" s="38">
        <v>0.29499999999999998</v>
      </c>
      <c r="AC75" s="38">
        <v>0.29499999999999998</v>
      </c>
      <c r="AD75" s="38">
        <v>0.3</v>
      </c>
      <c r="AE75" s="38">
        <v>0.30499999999999999</v>
      </c>
      <c r="AF75" s="38">
        <v>0.30499999999999999</v>
      </c>
      <c r="AH75" s="37">
        <f t="shared" si="4"/>
        <v>26.5</v>
      </c>
      <c r="AI75" s="37">
        <f t="shared" si="4"/>
        <v>27</v>
      </c>
      <c r="AJ75" s="37">
        <f t="shared" si="4"/>
        <v>27.500000000000004</v>
      </c>
      <c r="AK75" s="37">
        <f t="shared" si="4"/>
        <v>28.000000000000004</v>
      </c>
      <c r="AL75" s="37">
        <f t="shared" si="4"/>
        <v>28.499999999999996</v>
      </c>
      <c r="AM75" s="37">
        <f t="shared" si="4"/>
        <v>28.999999999999996</v>
      </c>
      <c r="AN75" s="37">
        <f t="shared" si="4"/>
        <v>28.999999999999996</v>
      </c>
      <c r="AO75" s="37">
        <f t="shared" si="4"/>
        <v>29.5</v>
      </c>
      <c r="AP75" s="37">
        <f t="shared" si="4"/>
        <v>29.5</v>
      </c>
      <c r="AQ75" s="37">
        <f t="shared" si="4"/>
        <v>30</v>
      </c>
      <c r="AR75" s="37">
        <f t="shared" si="4"/>
        <v>30.5</v>
      </c>
      <c r="AS75" s="37">
        <f t="shared" si="4"/>
        <v>30.5</v>
      </c>
    </row>
    <row r="76" spans="4:45" x14ac:dyDescent="0.25">
      <c r="D76">
        <v>73</v>
      </c>
      <c r="E76">
        <v>99000</v>
      </c>
      <c r="F76" s="37">
        <v>26.5</v>
      </c>
      <c r="G76" s="37">
        <v>27</v>
      </c>
      <c r="H76" s="37">
        <v>27.500000000000004</v>
      </c>
      <c r="I76" s="37">
        <v>28.000000000000004</v>
      </c>
      <c r="J76" s="37">
        <v>28.499999999999996</v>
      </c>
      <c r="K76" s="37">
        <v>28.999999999999996</v>
      </c>
      <c r="L76" s="37">
        <v>28.999999999999996</v>
      </c>
      <c r="M76" s="37">
        <v>29.5</v>
      </c>
      <c r="N76" s="37">
        <v>29.5</v>
      </c>
      <c r="O76" s="37">
        <v>30</v>
      </c>
      <c r="P76" s="37">
        <v>30.5</v>
      </c>
      <c r="Q76" s="37">
        <v>30.5</v>
      </c>
      <c r="S76" t="str">
        <f t="shared" si="5"/>
        <v/>
      </c>
      <c r="T76">
        <v>99000</v>
      </c>
      <c r="U76" s="38">
        <v>0.26500000000000001</v>
      </c>
      <c r="V76" s="38">
        <v>0.27</v>
      </c>
      <c r="W76" s="38">
        <v>0.27500000000000002</v>
      </c>
      <c r="X76" s="38">
        <v>0.28000000000000003</v>
      </c>
      <c r="Y76" s="38">
        <v>0.28499999999999998</v>
      </c>
      <c r="Z76" s="38">
        <v>0.28999999999999998</v>
      </c>
      <c r="AA76" s="38">
        <v>0.28999999999999998</v>
      </c>
      <c r="AB76" s="38">
        <v>0.29499999999999998</v>
      </c>
      <c r="AC76" s="38">
        <v>0.29499999999999998</v>
      </c>
      <c r="AD76" s="38">
        <v>0.3</v>
      </c>
      <c r="AE76" s="38">
        <v>0.30499999999999999</v>
      </c>
      <c r="AF76" s="38">
        <v>0.30499999999999999</v>
      </c>
      <c r="AH76" s="37">
        <f t="shared" si="4"/>
        <v>26.5</v>
      </c>
      <c r="AI76" s="37">
        <f t="shared" si="4"/>
        <v>27</v>
      </c>
      <c r="AJ76" s="37">
        <f t="shared" si="4"/>
        <v>27.500000000000004</v>
      </c>
      <c r="AK76" s="37">
        <f t="shared" si="4"/>
        <v>28.000000000000004</v>
      </c>
      <c r="AL76" s="37">
        <f t="shared" si="4"/>
        <v>28.499999999999996</v>
      </c>
      <c r="AM76" s="37">
        <f t="shared" si="4"/>
        <v>28.999999999999996</v>
      </c>
      <c r="AN76" s="37">
        <f t="shared" si="4"/>
        <v>28.999999999999996</v>
      </c>
      <c r="AO76" s="37">
        <f t="shared" si="4"/>
        <v>29.5</v>
      </c>
      <c r="AP76" s="37">
        <f t="shared" si="4"/>
        <v>29.5</v>
      </c>
      <c r="AQ76" s="37">
        <f t="shared" si="4"/>
        <v>30</v>
      </c>
      <c r="AR76" s="37">
        <f t="shared" si="4"/>
        <v>30.5</v>
      </c>
      <c r="AS76" s="37">
        <f t="shared" si="4"/>
        <v>30.5</v>
      </c>
    </row>
    <row r="77" spans="4:45" x14ac:dyDescent="0.25">
      <c r="D77">
        <v>74</v>
      </c>
      <c r="E77">
        <v>100000</v>
      </c>
      <c r="F77" s="37">
        <v>26.5</v>
      </c>
      <c r="G77" s="37">
        <v>27</v>
      </c>
      <c r="H77" s="37">
        <v>27.500000000000004</v>
      </c>
      <c r="I77" s="37">
        <v>28.000000000000004</v>
      </c>
      <c r="J77" s="37">
        <v>28.499999999999996</v>
      </c>
      <c r="K77" s="37">
        <v>28.999999999999996</v>
      </c>
      <c r="L77" s="37">
        <v>28.999999999999996</v>
      </c>
      <c r="M77" s="37">
        <v>29.5</v>
      </c>
      <c r="N77" s="37">
        <v>29.5</v>
      </c>
      <c r="O77" s="37">
        <v>30</v>
      </c>
      <c r="P77" s="37">
        <v>30.5</v>
      </c>
      <c r="Q77" s="37">
        <v>30.5</v>
      </c>
      <c r="S77" t="str">
        <f t="shared" si="5"/>
        <v/>
      </c>
      <c r="T77">
        <v>100000</v>
      </c>
      <c r="U77" s="38">
        <v>0.26500000000000001</v>
      </c>
      <c r="V77" s="38">
        <v>0.27</v>
      </c>
      <c r="W77" s="38">
        <v>0.27500000000000002</v>
      </c>
      <c r="X77" s="38">
        <v>0.28000000000000003</v>
      </c>
      <c r="Y77" s="38">
        <v>0.28499999999999998</v>
      </c>
      <c r="Z77" s="38">
        <v>0.28999999999999998</v>
      </c>
      <c r="AA77" s="38">
        <v>0.28999999999999998</v>
      </c>
      <c r="AB77" s="38">
        <v>0.29499999999999998</v>
      </c>
      <c r="AC77" s="38">
        <v>0.29499999999999998</v>
      </c>
      <c r="AD77" s="38">
        <v>0.3</v>
      </c>
      <c r="AE77" s="38">
        <v>0.30499999999999999</v>
      </c>
      <c r="AF77" s="38">
        <v>0.30499999999999999</v>
      </c>
      <c r="AH77" s="37">
        <f t="shared" si="4"/>
        <v>26.5</v>
      </c>
      <c r="AI77" s="37">
        <f t="shared" si="4"/>
        <v>27</v>
      </c>
      <c r="AJ77" s="37">
        <f t="shared" si="4"/>
        <v>27.500000000000004</v>
      </c>
      <c r="AK77" s="37">
        <f t="shared" si="4"/>
        <v>28.000000000000004</v>
      </c>
      <c r="AL77" s="37">
        <f t="shared" si="4"/>
        <v>28.499999999999996</v>
      </c>
      <c r="AM77" s="37">
        <f t="shared" si="4"/>
        <v>28.999999999999996</v>
      </c>
      <c r="AN77" s="37">
        <f t="shared" si="4"/>
        <v>28.999999999999996</v>
      </c>
      <c r="AO77" s="37">
        <f t="shared" si="4"/>
        <v>29.5</v>
      </c>
      <c r="AP77" s="37">
        <f t="shared" si="4"/>
        <v>29.5</v>
      </c>
      <c r="AQ77" s="37">
        <f t="shared" si="4"/>
        <v>30</v>
      </c>
      <c r="AR77" s="37">
        <f t="shared" si="4"/>
        <v>30.5</v>
      </c>
      <c r="AS77" s="37">
        <f t="shared" si="4"/>
        <v>30.5</v>
      </c>
    </row>
    <row r="78" spans="4:45" x14ac:dyDescent="0.25">
      <c r="D78">
        <v>75</v>
      </c>
      <c r="E78">
        <v>101000</v>
      </c>
      <c r="F78" s="37">
        <v>26.5</v>
      </c>
      <c r="G78" s="37">
        <v>27</v>
      </c>
      <c r="H78" s="37">
        <v>27.500000000000004</v>
      </c>
      <c r="I78" s="37">
        <v>28.000000000000004</v>
      </c>
      <c r="J78" s="37">
        <v>28.499999999999996</v>
      </c>
      <c r="K78" s="37">
        <v>28.999999999999996</v>
      </c>
      <c r="L78" s="37">
        <v>28.999999999999996</v>
      </c>
      <c r="M78" s="37">
        <v>29.5</v>
      </c>
      <c r="N78" s="37">
        <v>29.5</v>
      </c>
      <c r="O78" s="37">
        <v>30</v>
      </c>
      <c r="P78" s="37">
        <v>30.5</v>
      </c>
      <c r="Q78" s="37">
        <v>30.5</v>
      </c>
      <c r="S78" t="str">
        <f t="shared" si="5"/>
        <v/>
      </c>
      <c r="T78">
        <v>101000</v>
      </c>
      <c r="U78" s="38">
        <v>0.26500000000000001</v>
      </c>
      <c r="V78" s="38">
        <v>0.27</v>
      </c>
      <c r="W78" s="38">
        <v>0.27500000000000002</v>
      </c>
      <c r="X78" s="38">
        <v>0.28000000000000003</v>
      </c>
      <c r="Y78" s="38">
        <v>0.28499999999999998</v>
      </c>
      <c r="Z78" s="38">
        <v>0.28999999999999998</v>
      </c>
      <c r="AA78" s="38">
        <v>0.28999999999999998</v>
      </c>
      <c r="AB78" s="38">
        <v>0.29499999999999998</v>
      </c>
      <c r="AC78" s="38">
        <v>0.29499999999999998</v>
      </c>
      <c r="AD78" s="38">
        <v>0.3</v>
      </c>
      <c r="AE78" s="38">
        <v>0.30499999999999999</v>
      </c>
      <c r="AF78" s="38">
        <v>0.30499999999999999</v>
      </c>
      <c r="AH78" s="37">
        <f t="shared" si="4"/>
        <v>26.5</v>
      </c>
      <c r="AI78" s="37">
        <f t="shared" si="4"/>
        <v>27</v>
      </c>
      <c r="AJ78" s="37">
        <f t="shared" si="4"/>
        <v>27.500000000000004</v>
      </c>
      <c r="AK78" s="37">
        <f t="shared" si="4"/>
        <v>28.000000000000004</v>
      </c>
      <c r="AL78" s="37">
        <f t="shared" si="4"/>
        <v>28.499999999999996</v>
      </c>
      <c r="AM78" s="37">
        <f t="shared" si="4"/>
        <v>28.999999999999996</v>
      </c>
      <c r="AN78" s="37">
        <f t="shared" si="4"/>
        <v>28.999999999999996</v>
      </c>
      <c r="AO78" s="37">
        <f t="shared" si="4"/>
        <v>29.5</v>
      </c>
      <c r="AP78" s="37">
        <f t="shared" si="4"/>
        <v>29.5</v>
      </c>
      <c r="AQ78" s="37">
        <f t="shared" si="4"/>
        <v>30</v>
      </c>
      <c r="AR78" s="37">
        <f t="shared" si="4"/>
        <v>30.5</v>
      </c>
      <c r="AS78" s="37">
        <f t="shared" si="4"/>
        <v>30.5</v>
      </c>
    </row>
    <row r="79" spans="4:45" x14ac:dyDescent="0.25">
      <c r="D79">
        <v>76</v>
      </c>
      <c r="E79">
        <v>102000</v>
      </c>
      <c r="F79" s="37">
        <v>26.5</v>
      </c>
      <c r="G79" s="37">
        <v>27</v>
      </c>
      <c r="H79" s="37">
        <v>27.500000000000004</v>
      </c>
      <c r="I79" s="37">
        <v>28.000000000000004</v>
      </c>
      <c r="J79" s="37">
        <v>28.499999999999996</v>
      </c>
      <c r="K79" s="37">
        <v>28.999999999999996</v>
      </c>
      <c r="L79" s="37">
        <v>28.999999999999996</v>
      </c>
      <c r="M79" s="37">
        <v>29.5</v>
      </c>
      <c r="N79" s="37">
        <v>29.5</v>
      </c>
      <c r="O79" s="37">
        <v>30</v>
      </c>
      <c r="P79" s="37">
        <v>30.5</v>
      </c>
      <c r="Q79" s="37">
        <v>30.5</v>
      </c>
      <c r="S79" t="str">
        <f t="shared" si="5"/>
        <v/>
      </c>
      <c r="T79">
        <v>102000</v>
      </c>
      <c r="U79" s="38">
        <v>0.26500000000000001</v>
      </c>
      <c r="V79" s="38">
        <v>0.27</v>
      </c>
      <c r="W79" s="38">
        <v>0.27500000000000002</v>
      </c>
      <c r="X79" s="38">
        <v>0.28000000000000003</v>
      </c>
      <c r="Y79" s="38">
        <v>0.28499999999999998</v>
      </c>
      <c r="Z79" s="38">
        <v>0.28999999999999998</v>
      </c>
      <c r="AA79" s="38">
        <v>0.28999999999999998</v>
      </c>
      <c r="AB79" s="38">
        <v>0.29499999999999998</v>
      </c>
      <c r="AC79" s="38">
        <v>0.29499999999999998</v>
      </c>
      <c r="AD79" s="38">
        <v>0.3</v>
      </c>
      <c r="AE79" s="38">
        <v>0.30499999999999999</v>
      </c>
      <c r="AF79" s="38">
        <v>0.30499999999999999</v>
      </c>
      <c r="AH79" s="37">
        <f t="shared" si="4"/>
        <v>26.5</v>
      </c>
      <c r="AI79" s="37">
        <f t="shared" si="4"/>
        <v>27</v>
      </c>
      <c r="AJ79" s="37">
        <f t="shared" si="4"/>
        <v>27.500000000000004</v>
      </c>
      <c r="AK79" s="37">
        <f t="shared" si="4"/>
        <v>28.000000000000004</v>
      </c>
      <c r="AL79" s="37">
        <f t="shared" si="4"/>
        <v>28.499999999999996</v>
      </c>
      <c r="AM79" s="37">
        <f t="shared" si="4"/>
        <v>28.999999999999996</v>
      </c>
      <c r="AN79" s="37">
        <f t="shared" si="4"/>
        <v>28.999999999999996</v>
      </c>
      <c r="AO79" s="37">
        <f t="shared" si="4"/>
        <v>29.5</v>
      </c>
      <c r="AP79" s="37">
        <f t="shared" si="4"/>
        <v>29.5</v>
      </c>
      <c r="AQ79" s="37">
        <f t="shared" si="4"/>
        <v>30</v>
      </c>
      <c r="AR79" s="37">
        <f t="shared" si="4"/>
        <v>30.5</v>
      </c>
      <c r="AS79" s="37">
        <f t="shared" si="4"/>
        <v>30.5</v>
      </c>
    </row>
    <row r="80" spans="4:45" x14ac:dyDescent="0.25">
      <c r="D80">
        <v>77</v>
      </c>
      <c r="E80">
        <v>103000</v>
      </c>
      <c r="F80" s="37">
        <v>26.5</v>
      </c>
      <c r="G80" s="37">
        <v>27</v>
      </c>
      <c r="H80" s="37">
        <v>27.500000000000004</v>
      </c>
      <c r="I80" s="37">
        <v>28.000000000000004</v>
      </c>
      <c r="J80" s="37">
        <v>28.499999999999996</v>
      </c>
      <c r="K80" s="37">
        <v>28.999999999999996</v>
      </c>
      <c r="L80" s="37">
        <v>28.999999999999996</v>
      </c>
      <c r="M80" s="37">
        <v>29.5</v>
      </c>
      <c r="N80" s="37">
        <v>29.5</v>
      </c>
      <c r="O80" s="37">
        <v>30</v>
      </c>
      <c r="P80" s="37">
        <v>30.5</v>
      </c>
      <c r="Q80" s="37">
        <v>30.5</v>
      </c>
      <c r="S80" t="str">
        <f t="shared" si="5"/>
        <v/>
      </c>
      <c r="T80">
        <v>103000</v>
      </c>
      <c r="U80" s="38">
        <v>0.26500000000000001</v>
      </c>
      <c r="V80" s="38">
        <v>0.27</v>
      </c>
      <c r="W80" s="38">
        <v>0.27500000000000002</v>
      </c>
      <c r="X80" s="38">
        <v>0.28000000000000003</v>
      </c>
      <c r="Y80" s="38">
        <v>0.28499999999999998</v>
      </c>
      <c r="Z80" s="38">
        <v>0.28999999999999998</v>
      </c>
      <c r="AA80" s="38">
        <v>0.28999999999999998</v>
      </c>
      <c r="AB80" s="38">
        <v>0.29499999999999998</v>
      </c>
      <c r="AC80" s="38">
        <v>0.29499999999999998</v>
      </c>
      <c r="AD80" s="38">
        <v>0.3</v>
      </c>
      <c r="AE80" s="38">
        <v>0.30499999999999999</v>
      </c>
      <c r="AF80" s="38">
        <v>0.30499999999999999</v>
      </c>
      <c r="AH80" s="37">
        <f t="shared" si="4"/>
        <v>26.5</v>
      </c>
      <c r="AI80" s="37">
        <f t="shared" si="4"/>
        <v>27</v>
      </c>
      <c r="AJ80" s="37">
        <f t="shared" si="4"/>
        <v>27.500000000000004</v>
      </c>
      <c r="AK80" s="37">
        <f t="shared" si="4"/>
        <v>28.000000000000004</v>
      </c>
      <c r="AL80" s="37">
        <f t="shared" si="4"/>
        <v>28.499999999999996</v>
      </c>
      <c r="AM80" s="37">
        <f t="shared" si="4"/>
        <v>28.999999999999996</v>
      </c>
      <c r="AN80" s="37">
        <f t="shared" si="4"/>
        <v>28.999999999999996</v>
      </c>
      <c r="AO80" s="37">
        <f t="shared" si="4"/>
        <v>29.5</v>
      </c>
      <c r="AP80" s="37">
        <f t="shared" si="4"/>
        <v>29.5</v>
      </c>
      <c r="AQ80" s="37">
        <f t="shared" si="4"/>
        <v>30</v>
      </c>
      <c r="AR80" s="37">
        <f t="shared" si="4"/>
        <v>30.5</v>
      </c>
      <c r="AS80" s="37">
        <f t="shared" si="4"/>
        <v>30.5</v>
      </c>
    </row>
    <row r="81" spans="4:45" x14ac:dyDescent="0.25">
      <c r="D81">
        <v>78</v>
      </c>
      <c r="E81">
        <v>104000</v>
      </c>
      <c r="F81" s="37">
        <v>26.5</v>
      </c>
      <c r="G81" s="37">
        <v>27</v>
      </c>
      <c r="H81" s="37">
        <v>27.500000000000004</v>
      </c>
      <c r="I81" s="37">
        <v>28.000000000000004</v>
      </c>
      <c r="J81" s="37">
        <v>28.499999999999996</v>
      </c>
      <c r="K81" s="37">
        <v>28.999999999999996</v>
      </c>
      <c r="L81" s="37">
        <v>28.999999999999996</v>
      </c>
      <c r="M81" s="37">
        <v>29.5</v>
      </c>
      <c r="N81" s="37">
        <v>29.5</v>
      </c>
      <c r="O81" s="37">
        <v>30</v>
      </c>
      <c r="P81" s="37">
        <v>30.5</v>
      </c>
      <c r="Q81" s="37">
        <v>30.5</v>
      </c>
      <c r="S81" t="str">
        <f t="shared" si="5"/>
        <v/>
      </c>
      <c r="T81">
        <v>104000</v>
      </c>
      <c r="U81" s="38">
        <v>0.26500000000000001</v>
      </c>
      <c r="V81" s="38">
        <v>0.27</v>
      </c>
      <c r="W81" s="38">
        <v>0.27500000000000002</v>
      </c>
      <c r="X81" s="38">
        <v>0.28000000000000003</v>
      </c>
      <c r="Y81" s="38">
        <v>0.28499999999999998</v>
      </c>
      <c r="Z81" s="38">
        <v>0.28999999999999998</v>
      </c>
      <c r="AA81" s="38">
        <v>0.28999999999999998</v>
      </c>
      <c r="AB81" s="38">
        <v>0.29499999999999998</v>
      </c>
      <c r="AC81" s="38">
        <v>0.29499999999999998</v>
      </c>
      <c r="AD81" s="38">
        <v>0.3</v>
      </c>
      <c r="AE81" s="38">
        <v>0.30499999999999999</v>
      </c>
      <c r="AF81" s="38">
        <v>0.30499999999999999</v>
      </c>
      <c r="AH81" s="37">
        <f t="shared" si="4"/>
        <v>26.5</v>
      </c>
      <c r="AI81" s="37">
        <f t="shared" si="4"/>
        <v>27</v>
      </c>
      <c r="AJ81" s="37">
        <f t="shared" si="4"/>
        <v>27.500000000000004</v>
      </c>
      <c r="AK81" s="37">
        <f t="shared" si="4"/>
        <v>28.000000000000004</v>
      </c>
      <c r="AL81" s="37">
        <f t="shared" si="4"/>
        <v>28.499999999999996</v>
      </c>
      <c r="AM81" s="37">
        <f t="shared" si="4"/>
        <v>28.999999999999996</v>
      </c>
      <c r="AN81" s="37">
        <f t="shared" si="4"/>
        <v>28.999999999999996</v>
      </c>
      <c r="AO81" s="37">
        <f t="shared" si="4"/>
        <v>29.5</v>
      </c>
      <c r="AP81" s="37">
        <f t="shared" si="4"/>
        <v>29.5</v>
      </c>
      <c r="AQ81" s="37">
        <f t="shared" si="4"/>
        <v>30</v>
      </c>
      <c r="AR81" s="37">
        <f t="shared" si="4"/>
        <v>30.5</v>
      </c>
      <c r="AS81" s="37">
        <f t="shared" si="4"/>
        <v>30.5</v>
      </c>
    </row>
    <row r="82" spans="4:45" x14ac:dyDescent="0.25">
      <c r="D82">
        <v>79</v>
      </c>
      <c r="E82">
        <v>105000</v>
      </c>
      <c r="F82" s="37">
        <v>26.5</v>
      </c>
      <c r="G82" s="37">
        <v>27</v>
      </c>
      <c r="H82" s="37">
        <v>27.500000000000004</v>
      </c>
      <c r="I82" s="37">
        <v>28.000000000000004</v>
      </c>
      <c r="J82" s="37">
        <v>28.499999999999996</v>
      </c>
      <c r="K82" s="37">
        <v>28.999999999999996</v>
      </c>
      <c r="L82" s="37">
        <v>28.999999999999996</v>
      </c>
      <c r="M82" s="37">
        <v>29.5</v>
      </c>
      <c r="N82" s="37">
        <v>29.5</v>
      </c>
      <c r="O82" s="37">
        <v>30</v>
      </c>
      <c r="P82" s="37">
        <v>30.5</v>
      </c>
      <c r="Q82" s="37">
        <v>30.5</v>
      </c>
      <c r="S82" t="str">
        <f t="shared" si="5"/>
        <v/>
      </c>
      <c r="T82">
        <v>105000</v>
      </c>
      <c r="U82" s="38">
        <v>0.26500000000000001</v>
      </c>
      <c r="V82" s="38">
        <v>0.27</v>
      </c>
      <c r="W82" s="38">
        <v>0.27500000000000002</v>
      </c>
      <c r="X82" s="38">
        <v>0.28000000000000003</v>
      </c>
      <c r="Y82" s="38">
        <v>0.28499999999999998</v>
      </c>
      <c r="Z82" s="38">
        <v>0.28999999999999998</v>
      </c>
      <c r="AA82" s="38">
        <v>0.28999999999999998</v>
      </c>
      <c r="AB82" s="38">
        <v>0.29499999999999998</v>
      </c>
      <c r="AC82" s="38">
        <v>0.29499999999999998</v>
      </c>
      <c r="AD82" s="38">
        <v>0.3</v>
      </c>
      <c r="AE82" s="38">
        <v>0.30499999999999999</v>
      </c>
      <c r="AF82" s="38">
        <v>0.30499999999999999</v>
      </c>
      <c r="AH82" s="37">
        <f t="shared" si="4"/>
        <v>26.5</v>
      </c>
      <c r="AI82" s="37">
        <f t="shared" si="4"/>
        <v>27</v>
      </c>
      <c r="AJ82" s="37">
        <f t="shared" si="4"/>
        <v>27.500000000000004</v>
      </c>
      <c r="AK82" s="37">
        <f t="shared" si="4"/>
        <v>28.000000000000004</v>
      </c>
      <c r="AL82" s="37">
        <f t="shared" si="4"/>
        <v>28.499999999999996</v>
      </c>
      <c r="AM82" s="37">
        <f t="shared" si="4"/>
        <v>28.999999999999996</v>
      </c>
      <c r="AN82" s="37">
        <f t="shared" si="4"/>
        <v>28.999999999999996</v>
      </c>
      <c r="AO82" s="37">
        <f t="shared" si="4"/>
        <v>29.5</v>
      </c>
      <c r="AP82" s="37">
        <f t="shared" si="4"/>
        <v>29.5</v>
      </c>
      <c r="AQ82" s="37">
        <f t="shared" si="4"/>
        <v>30</v>
      </c>
      <c r="AR82" s="37">
        <f t="shared" si="4"/>
        <v>30.5</v>
      </c>
      <c r="AS82" s="37">
        <f t="shared" si="4"/>
        <v>30.5</v>
      </c>
    </row>
    <row r="83" spans="4:45" x14ac:dyDescent="0.25">
      <c r="D83">
        <v>80</v>
      </c>
      <c r="E83">
        <v>106000</v>
      </c>
      <c r="F83" s="37">
        <v>26.5</v>
      </c>
      <c r="G83" s="37">
        <v>27</v>
      </c>
      <c r="H83" s="37">
        <v>27.500000000000004</v>
      </c>
      <c r="I83" s="37">
        <v>28.000000000000004</v>
      </c>
      <c r="J83" s="37">
        <v>28.499999999999996</v>
      </c>
      <c r="K83" s="37">
        <v>28.999999999999996</v>
      </c>
      <c r="L83" s="37">
        <v>28.999999999999996</v>
      </c>
      <c r="M83" s="37">
        <v>29.5</v>
      </c>
      <c r="N83" s="37">
        <v>29.5</v>
      </c>
      <c r="O83" s="37">
        <v>30</v>
      </c>
      <c r="P83" s="37">
        <v>30.5</v>
      </c>
      <c r="Q83" s="37">
        <v>30.5</v>
      </c>
      <c r="S83" t="str">
        <f t="shared" si="5"/>
        <v/>
      </c>
      <c r="T83">
        <v>106000</v>
      </c>
      <c r="U83" s="38">
        <v>0.26500000000000001</v>
      </c>
      <c r="V83" s="38">
        <v>0.27</v>
      </c>
      <c r="W83" s="38">
        <v>0.27500000000000002</v>
      </c>
      <c r="X83" s="38">
        <v>0.28000000000000003</v>
      </c>
      <c r="Y83" s="38">
        <v>0.28499999999999998</v>
      </c>
      <c r="Z83" s="38">
        <v>0.28999999999999998</v>
      </c>
      <c r="AA83" s="38">
        <v>0.28999999999999998</v>
      </c>
      <c r="AB83" s="38">
        <v>0.29499999999999998</v>
      </c>
      <c r="AC83" s="38">
        <v>0.29499999999999998</v>
      </c>
      <c r="AD83" s="38">
        <v>0.3</v>
      </c>
      <c r="AE83" s="38">
        <v>0.30499999999999999</v>
      </c>
      <c r="AF83" s="38">
        <v>0.30499999999999999</v>
      </c>
      <c r="AH83" s="37">
        <f t="shared" si="4"/>
        <v>26.5</v>
      </c>
      <c r="AI83" s="37">
        <f t="shared" si="4"/>
        <v>27</v>
      </c>
      <c r="AJ83" s="37">
        <f t="shared" si="4"/>
        <v>27.500000000000004</v>
      </c>
      <c r="AK83" s="37">
        <f t="shared" si="4"/>
        <v>28.000000000000004</v>
      </c>
      <c r="AL83" s="37">
        <f t="shared" si="4"/>
        <v>28.499999999999996</v>
      </c>
      <c r="AM83" s="37">
        <f t="shared" si="4"/>
        <v>28.999999999999996</v>
      </c>
      <c r="AN83" s="37">
        <f t="shared" si="4"/>
        <v>28.999999999999996</v>
      </c>
      <c r="AO83" s="37">
        <f t="shared" si="4"/>
        <v>29.5</v>
      </c>
      <c r="AP83" s="37">
        <f t="shared" si="4"/>
        <v>29.5</v>
      </c>
      <c r="AQ83" s="37">
        <f t="shared" si="4"/>
        <v>30</v>
      </c>
      <c r="AR83" s="37">
        <f t="shared" si="4"/>
        <v>30.5</v>
      </c>
      <c r="AS83" s="37">
        <f t="shared" si="4"/>
        <v>30.5</v>
      </c>
    </row>
    <row r="84" spans="4:45" x14ac:dyDescent="0.25">
      <c r="D84">
        <v>81</v>
      </c>
      <c r="E84">
        <v>107000</v>
      </c>
      <c r="F84" s="37">
        <v>26.5</v>
      </c>
      <c r="G84" s="37">
        <v>27</v>
      </c>
      <c r="H84" s="37">
        <v>27.500000000000004</v>
      </c>
      <c r="I84" s="37">
        <v>28.000000000000004</v>
      </c>
      <c r="J84" s="37">
        <v>28.499999999999996</v>
      </c>
      <c r="K84" s="37">
        <v>28.999999999999996</v>
      </c>
      <c r="L84" s="37">
        <v>28.999999999999996</v>
      </c>
      <c r="M84" s="37">
        <v>29.5</v>
      </c>
      <c r="N84" s="37">
        <v>29.5</v>
      </c>
      <c r="O84" s="37">
        <v>30</v>
      </c>
      <c r="P84" s="37">
        <v>30.5</v>
      </c>
      <c r="Q84" s="37">
        <v>30.5</v>
      </c>
      <c r="S84" t="str">
        <f t="shared" si="5"/>
        <v/>
      </c>
      <c r="T84">
        <v>107000</v>
      </c>
      <c r="U84" s="38">
        <v>0.26500000000000001</v>
      </c>
      <c r="V84" s="38">
        <v>0.27</v>
      </c>
      <c r="W84" s="38">
        <v>0.27500000000000002</v>
      </c>
      <c r="X84" s="38">
        <v>0.28000000000000003</v>
      </c>
      <c r="Y84" s="38">
        <v>0.28499999999999998</v>
      </c>
      <c r="Z84" s="38">
        <v>0.28999999999999998</v>
      </c>
      <c r="AA84" s="38">
        <v>0.28999999999999998</v>
      </c>
      <c r="AB84" s="38">
        <v>0.29499999999999998</v>
      </c>
      <c r="AC84" s="38">
        <v>0.29499999999999998</v>
      </c>
      <c r="AD84" s="38">
        <v>0.3</v>
      </c>
      <c r="AE84" s="38">
        <v>0.30499999999999999</v>
      </c>
      <c r="AF84" s="38">
        <v>0.30499999999999999</v>
      </c>
      <c r="AH84" s="37">
        <f t="shared" si="4"/>
        <v>26.5</v>
      </c>
      <c r="AI84" s="37">
        <f t="shared" si="4"/>
        <v>27</v>
      </c>
      <c r="AJ84" s="37">
        <f t="shared" si="4"/>
        <v>27.500000000000004</v>
      </c>
      <c r="AK84" s="37">
        <f t="shared" si="4"/>
        <v>28.000000000000004</v>
      </c>
      <c r="AL84" s="37">
        <f t="shared" si="4"/>
        <v>28.499999999999996</v>
      </c>
      <c r="AM84" s="37">
        <f t="shared" si="4"/>
        <v>28.999999999999996</v>
      </c>
      <c r="AN84" s="37">
        <f t="shared" si="4"/>
        <v>28.999999999999996</v>
      </c>
      <c r="AO84" s="37">
        <f t="shared" si="4"/>
        <v>29.5</v>
      </c>
      <c r="AP84" s="37">
        <f t="shared" si="4"/>
        <v>29.5</v>
      </c>
      <c r="AQ84" s="37">
        <f t="shared" si="4"/>
        <v>30</v>
      </c>
      <c r="AR84" s="37">
        <f t="shared" si="4"/>
        <v>30.5</v>
      </c>
      <c r="AS84" s="37">
        <f t="shared" si="4"/>
        <v>30.5</v>
      </c>
    </row>
    <row r="85" spans="4:45" x14ac:dyDescent="0.25">
      <c r="D85">
        <v>82</v>
      </c>
      <c r="E85">
        <v>108000</v>
      </c>
      <c r="F85" s="37">
        <v>26.5</v>
      </c>
      <c r="G85" s="37">
        <v>27</v>
      </c>
      <c r="H85" s="37">
        <v>27.500000000000004</v>
      </c>
      <c r="I85" s="37">
        <v>28.000000000000004</v>
      </c>
      <c r="J85" s="37">
        <v>28.499999999999996</v>
      </c>
      <c r="K85" s="37">
        <v>28.999999999999996</v>
      </c>
      <c r="L85" s="37">
        <v>28.999999999999996</v>
      </c>
      <c r="M85" s="37">
        <v>29.5</v>
      </c>
      <c r="N85" s="37">
        <v>29.5</v>
      </c>
      <c r="O85" s="37">
        <v>30</v>
      </c>
      <c r="P85" s="37">
        <v>30.5</v>
      </c>
      <c r="Q85" s="37">
        <v>30.5</v>
      </c>
      <c r="S85" t="str">
        <f t="shared" si="5"/>
        <v/>
      </c>
      <c r="T85">
        <v>108000</v>
      </c>
      <c r="U85" s="38">
        <v>0.26500000000000001</v>
      </c>
      <c r="V85" s="38">
        <v>0.27</v>
      </c>
      <c r="W85" s="38">
        <v>0.27500000000000002</v>
      </c>
      <c r="X85" s="38">
        <v>0.28000000000000003</v>
      </c>
      <c r="Y85" s="38">
        <v>0.28499999999999998</v>
      </c>
      <c r="Z85" s="38">
        <v>0.28999999999999998</v>
      </c>
      <c r="AA85" s="38">
        <v>0.28999999999999998</v>
      </c>
      <c r="AB85" s="38">
        <v>0.29499999999999998</v>
      </c>
      <c r="AC85" s="38">
        <v>0.29499999999999998</v>
      </c>
      <c r="AD85" s="38">
        <v>0.3</v>
      </c>
      <c r="AE85" s="38">
        <v>0.30499999999999999</v>
      </c>
      <c r="AF85" s="38">
        <v>0.30499999999999999</v>
      </c>
      <c r="AH85" s="37">
        <f t="shared" si="4"/>
        <v>26.5</v>
      </c>
      <c r="AI85" s="37">
        <f t="shared" si="4"/>
        <v>27</v>
      </c>
      <c r="AJ85" s="37">
        <f t="shared" si="4"/>
        <v>27.500000000000004</v>
      </c>
      <c r="AK85" s="37">
        <f t="shared" si="4"/>
        <v>28.000000000000004</v>
      </c>
      <c r="AL85" s="37">
        <f t="shared" si="4"/>
        <v>28.499999999999996</v>
      </c>
      <c r="AM85" s="37">
        <f t="shared" si="4"/>
        <v>28.999999999999996</v>
      </c>
      <c r="AN85" s="37">
        <f t="shared" si="4"/>
        <v>28.999999999999996</v>
      </c>
      <c r="AO85" s="37">
        <f t="shared" si="4"/>
        <v>29.5</v>
      </c>
      <c r="AP85" s="37">
        <f t="shared" si="4"/>
        <v>29.5</v>
      </c>
      <c r="AQ85" s="37">
        <f t="shared" si="4"/>
        <v>30</v>
      </c>
      <c r="AR85" s="37">
        <f t="shared" si="4"/>
        <v>30.5</v>
      </c>
      <c r="AS85" s="37">
        <f t="shared" si="4"/>
        <v>30.5</v>
      </c>
    </row>
    <row r="86" spans="4:45" x14ac:dyDescent="0.25">
      <c r="D86">
        <v>83</v>
      </c>
      <c r="E86">
        <v>109000</v>
      </c>
      <c r="F86" s="37">
        <v>26.5</v>
      </c>
      <c r="G86" s="37">
        <v>27</v>
      </c>
      <c r="H86" s="37">
        <v>27.500000000000004</v>
      </c>
      <c r="I86" s="37">
        <v>28.000000000000004</v>
      </c>
      <c r="J86" s="37">
        <v>28.499999999999996</v>
      </c>
      <c r="K86" s="37">
        <v>28.999999999999996</v>
      </c>
      <c r="L86" s="37">
        <v>28.999999999999996</v>
      </c>
      <c r="M86" s="37">
        <v>29.5</v>
      </c>
      <c r="N86" s="37">
        <v>29.5</v>
      </c>
      <c r="O86" s="37">
        <v>30</v>
      </c>
      <c r="P86" s="37">
        <v>30.5</v>
      </c>
      <c r="Q86" s="37">
        <v>30.5</v>
      </c>
      <c r="S86" t="str">
        <f t="shared" si="5"/>
        <v/>
      </c>
      <c r="T86">
        <v>109000</v>
      </c>
      <c r="U86" s="38">
        <v>0.26500000000000001</v>
      </c>
      <c r="V86" s="38">
        <v>0.27</v>
      </c>
      <c r="W86" s="38">
        <v>0.27500000000000002</v>
      </c>
      <c r="X86" s="38">
        <v>0.28000000000000003</v>
      </c>
      <c r="Y86" s="38">
        <v>0.28499999999999998</v>
      </c>
      <c r="Z86" s="38">
        <v>0.28999999999999998</v>
      </c>
      <c r="AA86" s="38">
        <v>0.28999999999999998</v>
      </c>
      <c r="AB86" s="38">
        <v>0.29499999999999998</v>
      </c>
      <c r="AC86" s="38">
        <v>0.29499999999999998</v>
      </c>
      <c r="AD86" s="38">
        <v>0.3</v>
      </c>
      <c r="AE86" s="38">
        <v>0.30499999999999999</v>
      </c>
      <c r="AF86" s="38">
        <v>0.30499999999999999</v>
      </c>
      <c r="AH86" s="37">
        <f t="shared" si="4"/>
        <v>26.5</v>
      </c>
      <c r="AI86" s="37">
        <f t="shared" si="4"/>
        <v>27</v>
      </c>
      <c r="AJ86" s="37">
        <f t="shared" si="4"/>
        <v>27.500000000000004</v>
      </c>
      <c r="AK86" s="37">
        <f t="shared" si="4"/>
        <v>28.000000000000004</v>
      </c>
      <c r="AL86" s="37">
        <f t="shared" si="4"/>
        <v>28.499999999999996</v>
      </c>
      <c r="AM86" s="37">
        <f t="shared" si="4"/>
        <v>28.999999999999996</v>
      </c>
      <c r="AN86" s="37">
        <f t="shared" si="4"/>
        <v>28.999999999999996</v>
      </c>
      <c r="AO86" s="37">
        <f t="shared" si="4"/>
        <v>29.5</v>
      </c>
      <c r="AP86" s="37">
        <f t="shared" si="4"/>
        <v>29.5</v>
      </c>
      <c r="AQ86" s="37">
        <f t="shared" si="4"/>
        <v>30</v>
      </c>
      <c r="AR86" s="37">
        <f t="shared" si="4"/>
        <v>30.5</v>
      </c>
      <c r="AS86" s="37">
        <f t="shared" si="4"/>
        <v>30.5</v>
      </c>
    </row>
    <row r="87" spans="4:45" x14ac:dyDescent="0.25">
      <c r="D87">
        <v>84</v>
      </c>
      <c r="E87">
        <v>110000</v>
      </c>
      <c r="F87" s="37">
        <v>26.5</v>
      </c>
      <c r="G87" s="37">
        <v>27</v>
      </c>
      <c r="H87" s="37">
        <v>27.500000000000004</v>
      </c>
      <c r="I87" s="37">
        <v>28.000000000000004</v>
      </c>
      <c r="J87" s="37">
        <v>28.499999999999996</v>
      </c>
      <c r="K87" s="37">
        <v>28.999999999999996</v>
      </c>
      <c r="L87" s="37">
        <v>28.999999999999996</v>
      </c>
      <c r="M87" s="37">
        <v>29.5</v>
      </c>
      <c r="N87" s="37">
        <v>29.5</v>
      </c>
      <c r="O87" s="37">
        <v>30</v>
      </c>
      <c r="P87" s="37">
        <v>30.5</v>
      </c>
      <c r="Q87" s="37">
        <v>30.5</v>
      </c>
      <c r="S87" t="str">
        <f t="shared" si="5"/>
        <v/>
      </c>
      <c r="T87">
        <v>110000</v>
      </c>
      <c r="U87" s="38">
        <v>0.26500000000000001</v>
      </c>
      <c r="V87" s="38">
        <v>0.27</v>
      </c>
      <c r="W87" s="38">
        <v>0.27500000000000002</v>
      </c>
      <c r="X87" s="38">
        <v>0.28000000000000003</v>
      </c>
      <c r="Y87" s="38">
        <v>0.28499999999999998</v>
      </c>
      <c r="Z87" s="38">
        <v>0.28999999999999998</v>
      </c>
      <c r="AA87" s="38">
        <v>0.28999999999999998</v>
      </c>
      <c r="AB87" s="38">
        <v>0.29499999999999998</v>
      </c>
      <c r="AC87" s="38">
        <v>0.29499999999999998</v>
      </c>
      <c r="AD87" s="38">
        <v>0.3</v>
      </c>
      <c r="AE87" s="38">
        <v>0.30499999999999999</v>
      </c>
      <c r="AF87" s="38">
        <v>0.30499999999999999</v>
      </c>
      <c r="AH87" s="37">
        <f t="shared" si="4"/>
        <v>26.5</v>
      </c>
      <c r="AI87" s="37">
        <f t="shared" si="4"/>
        <v>27</v>
      </c>
      <c r="AJ87" s="37">
        <f t="shared" si="4"/>
        <v>27.500000000000004</v>
      </c>
      <c r="AK87" s="37">
        <f t="shared" si="4"/>
        <v>28.000000000000004</v>
      </c>
      <c r="AL87" s="37">
        <f t="shared" si="4"/>
        <v>28.499999999999996</v>
      </c>
      <c r="AM87" s="37">
        <f t="shared" si="4"/>
        <v>28.999999999999996</v>
      </c>
      <c r="AN87" s="37">
        <f t="shared" si="4"/>
        <v>28.999999999999996</v>
      </c>
      <c r="AO87" s="37">
        <f t="shared" si="4"/>
        <v>29.5</v>
      </c>
      <c r="AP87" s="37">
        <f t="shared" si="4"/>
        <v>29.5</v>
      </c>
      <c r="AQ87" s="37">
        <f t="shared" si="4"/>
        <v>30</v>
      </c>
      <c r="AR87" s="37">
        <f t="shared" si="4"/>
        <v>30.5</v>
      </c>
      <c r="AS87" s="37">
        <f t="shared" si="4"/>
        <v>30.5</v>
      </c>
    </row>
    <row r="88" spans="4:45" x14ac:dyDescent="0.25"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U88"/>
      <c r="V88"/>
      <c r="W88"/>
      <c r="X88"/>
      <c r="Y88"/>
      <c r="Z88"/>
      <c r="AA88"/>
      <c r="AB88"/>
      <c r="AC88"/>
      <c r="AD88"/>
      <c r="AE88"/>
      <c r="AF88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</row>
    <row r="89" spans="4:45" x14ac:dyDescent="0.25"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U89"/>
      <c r="V89"/>
      <c r="W89"/>
      <c r="X89"/>
      <c r="Y89"/>
      <c r="Z89"/>
      <c r="AA89"/>
      <c r="AB89"/>
      <c r="AC89"/>
      <c r="AD89"/>
      <c r="AE89"/>
      <c r="AF89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</row>
    <row r="90" spans="4:45" x14ac:dyDescent="0.25"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U90"/>
      <c r="V90"/>
      <c r="W90"/>
      <c r="X90"/>
      <c r="Y90"/>
      <c r="Z90"/>
      <c r="AA90"/>
      <c r="AB90"/>
      <c r="AC90"/>
      <c r="AD90"/>
      <c r="AE90"/>
      <c r="AF90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</row>
    <row r="91" spans="4:45" x14ac:dyDescent="0.25"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U91"/>
      <c r="V91"/>
      <c r="W91"/>
      <c r="X91"/>
      <c r="Y91"/>
      <c r="Z91"/>
      <c r="AA91"/>
      <c r="AB91"/>
      <c r="AC91"/>
      <c r="AD91"/>
      <c r="AE91"/>
      <c r="AF91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</row>
    <row r="92" spans="4:45" x14ac:dyDescent="0.25"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U92"/>
      <c r="V92"/>
      <c r="W92"/>
      <c r="X92"/>
      <c r="Y92"/>
      <c r="Z92"/>
      <c r="AA92"/>
      <c r="AB92"/>
      <c r="AC92"/>
      <c r="AD92"/>
      <c r="AE92"/>
      <c r="AF92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</row>
    <row r="93" spans="4:45" x14ac:dyDescent="0.25"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U93"/>
      <c r="V93"/>
      <c r="W93"/>
      <c r="X93"/>
      <c r="Y93"/>
      <c r="Z93"/>
      <c r="AA93"/>
      <c r="AB93"/>
      <c r="AC93"/>
      <c r="AD93"/>
      <c r="AE93"/>
      <c r="AF93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</row>
    <row r="94" spans="4:45" x14ac:dyDescent="0.25"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U94"/>
      <c r="V94"/>
      <c r="W94"/>
      <c r="X94"/>
      <c r="Y94"/>
      <c r="Z94"/>
      <c r="AA94"/>
      <c r="AB94"/>
      <c r="AC94"/>
      <c r="AD94"/>
      <c r="AE94"/>
      <c r="AF94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</row>
    <row r="95" spans="4:45" x14ac:dyDescent="0.25"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U95"/>
      <c r="V95"/>
      <c r="W95"/>
      <c r="X95"/>
      <c r="Y95"/>
      <c r="Z95"/>
      <c r="AA95"/>
      <c r="AB95"/>
      <c r="AC95"/>
      <c r="AD95"/>
      <c r="AE95"/>
      <c r="AF95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</row>
    <row r="96" spans="4:45" x14ac:dyDescent="0.25"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U96"/>
      <c r="V96"/>
      <c r="W96"/>
      <c r="X96"/>
      <c r="Y96"/>
      <c r="Z96"/>
      <c r="AA96"/>
      <c r="AB96"/>
      <c r="AC96"/>
      <c r="AD96"/>
      <c r="AE96"/>
      <c r="AF96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</row>
    <row r="97" spans="6:45" x14ac:dyDescent="0.25"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U97"/>
      <c r="V97"/>
      <c r="W97"/>
      <c r="X97"/>
      <c r="Y97"/>
      <c r="Z97"/>
      <c r="AA97"/>
      <c r="AB97"/>
      <c r="AC97"/>
      <c r="AD97"/>
      <c r="AE97"/>
      <c r="AF9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</row>
    <row r="98" spans="6:45" x14ac:dyDescent="0.25">
      <c r="U98"/>
      <c r="V98"/>
      <c r="W98"/>
      <c r="X98"/>
      <c r="Y98"/>
      <c r="Z98"/>
      <c r="AA98"/>
      <c r="AB98"/>
      <c r="AC98"/>
      <c r="AD98"/>
      <c r="AE98"/>
      <c r="AF98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</row>
    <row r="99" spans="6:45" x14ac:dyDescent="0.25">
      <c r="U99"/>
      <c r="V99"/>
      <c r="W99"/>
      <c r="X99"/>
      <c r="Y99"/>
      <c r="Z99"/>
      <c r="AA99"/>
      <c r="AB99"/>
      <c r="AC99"/>
      <c r="AD99"/>
      <c r="AE99"/>
      <c r="AF99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</row>
    <row r="100" spans="6:45" x14ac:dyDescent="0.25">
      <c r="U100"/>
      <c r="V100"/>
      <c r="W100"/>
      <c r="X100"/>
      <c r="Y100"/>
      <c r="Z100"/>
      <c r="AA100"/>
      <c r="AB100"/>
      <c r="AC100"/>
      <c r="AD100"/>
      <c r="AE100"/>
      <c r="AF100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</row>
    <row r="101" spans="6:45" x14ac:dyDescent="0.25">
      <c r="U101"/>
      <c r="V101"/>
      <c r="W101"/>
      <c r="X101"/>
      <c r="Y101"/>
      <c r="Z101"/>
      <c r="AA101"/>
      <c r="AB101"/>
      <c r="AC101"/>
      <c r="AD101"/>
      <c r="AE101"/>
      <c r="AF101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</row>
    <row r="102" spans="6:45" x14ac:dyDescent="0.25">
      <c r="U102"/>
      <c r="V102"/>
      <c r="W102"/>
      <c r="X102"/>
      <c r="Y102"/>
      <c r="Z102"/>
      <c r="AA102"/>
      <c r="AB102"/>
      <c r="AC102"/>
      <c r="AD102"/>
      <c r="AE102"/>
      <c r="AF102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</row>
    <row r="103" spans="6:45" x14ac:dyDescent="0.25">
      <c r="U103"/>
      <c r="V103"/>
      <c r="W103"/>
      <c r="X103"/>
      <c r="Y103"/>
      <c r="Z103"/>
      <c r="AA103"/>
      <c r="AB103"/>
      <c r="AC103"/>
      <c r="AD103"/>
      <c r="AE103"/>
      <c r="AF103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73482-507D-4CE5-9A50-5DD91C8BD02F}">
  <dimension ref="A1:I38"/>
  <sheetViews>
    <sheetView topLeftCell="C1" zoomScale="80" zoomScaleNormal="80" workbookViewId="0">
      <selection activeCell="I2" sqref="I2"/>
    </sheetView>
  </sheetViews>
  <sheetFormatPr defaultRowHeight="15" outlineLevelRow="1" outlineLevelCol="1" x14ac:dyDescent="0.25"/>
  <cols>
    <col min="1" max="1" width="19.28515625" style="19" hidden="1" customWidth="1" outlineLevel="1"/>
    <col min="2" max="2" width="4.42578125" hidden="1" customWidth="1" outlineLevel="1"/>
    <col min="3" max="3" width="48" bestFit="1" customWidth="1" collapsed="1"/>
    <col min="4" max="4" width="12.5703125" bestFit="1" customWidth="1"/>
    <col min="7" max="7" width="29.85546875" bestFit="1" customWidth="1"/>
    <col min="8" max="9" width="10.7109375" customWidth="1"/>
  </cols>
  <sheetData>
    <row r="1" spans="1:9" x14ac:dyDescent="0.25">
      <c r="A1" s="18" t="s">
        <v>31</v>
      </c>
      <c r="C1" t="s">
        <v>214</v>
      </c>
      <c r="D1" s="48"/>
    </row>
    <row r="2" spans="1:9" x14ac:dyDescent="0.25">
      <c r="C2" t="s">
        <v>21</v>
      </c>
      <c r="D2" s="17">
        <f>'MaxHyp Light'!B5*(1+D1)</f>
        <v>50000</v>
      </c>
      <c r="E2" s="17">
        <f>'MaxHyp Light'!B4</f>
        <v>30</v>
      </c>
      <c r="F2" t="s">
        <v>46</v>
      </c>
      <c r="G2" t="s">
        <v>47</v>
      </c>
      <c r="H2" s="5">
        <f>IF(H6="ja",D2,MAX(D2,D3))</f>
        <v>50000</v>
      </c>
      <c r="I2" s="35">
        <f>'MaxHyp Light'!H11</f>
        <v>50000</v>
      </c>
    </row>
    <row r="3" spans="1:9" x14ac:dyDescent="0.25">
      <c r="A3" s="19" t="s">
        <v>28</v>
      </c>
      <c r="C3" t="s">
        <v>22</v>
      </c>
      <c r="D3" s="17">
        <f>'MaxHyp Light'!C5*(1+D1)</f>
        <v>0</v>
      </c>
      <c r="E3" s="17">
        <f>'MaxHyp Light'!C4</f>
        <v>30</v>
      </c>
      <c r="F3" t="s">
        <v>46</v>
      </c>
      <c r="G3" t="s">
        <v>48</v>
      </c>
      <c r="H3" s="5">
        <f>VLOOKUP(H2,D2:E3,2,0)</f>
        <v>30</v>
      </c>
    </row>
    <row r="4" spans="1:9" x14ac:dyDescent="0.25">
      <c r="A4" s="19" t="s">
        <v>29</v>
      </c>
      <c r="C4" s="8" t="s">
        <v>26</v>
      </c>
      <c r="D4" s="17">
        <f>'MaxHyp Light'!B13</f>
        <v>0</v>
      </c>
      <c r="G4" t="s">
        <v>125</v>
      </c>
      <c r="H4" s="39">
        <v>67</v>
      </c>
    </row>
    <row r="5" spans="1:9" x14ac:dyDescent="0.25">
      <c r="A5" s="19" t="s">
        <v>5</v>
      </c>
      <c r="G5" t="s">
        <v>124</v>
      </c>
      <c r="H5" s="5" t="str">
        <f>IF(H3&lt;H4,"NietAow","WelAow")</f>
        <v>NietAow</v>
      </c>
    </row>
    <row r="6" spans="1:9" x14ac:dyDescent="0.25">
      <c r="A6" s="19" t="s">
        <v>4</v>
      </c>
      <c r="C6" t="s">
        <v>200</v>
      </c>
      <c r="D6" s="39">
        <v>5</v>
      </c>
      <c r="G6" t="s">
        <v>126</v>
      </c>
      <c r="H6" s="5" t="str">
        <f>'MaxHyp Light'!B3</f>
        <v>ja</v>
      </c>
    </row>
    <row r="7" spans="1:9" x14ac:dyDescent="0.25">
      <c r="C7" t="s">
        <v>80</v>
      </c>
      <c r="D7" s="67">
        <f>'MaxHyp Light'!B17</f>
        <v>0.05</v>
      </c>
    </row>
    <row r="8" spans="1:9" x14ac:dyDescent="0.25">
      <c r="A8" s="20" t="s">
        <v>6</v>
      </c>
      <c r="C8" t="s">
        <v>130</v>
      </c>
      <c r="D8" s="5">
        <f>H22</f>
        <v>25.5</v>
      </c>
    </row>
    <row r="9" spans="1:9" x14ac:dyDescent="0.25">
      <c r="A9" s="19" t="s">
        <v>30</v>
      </c>
      <c r="C9" t="s">
        <v>129</v>
      </c>
      <c r="D9" s="5">
        <f>H23</f>
        <v>19</v>
      </c>
      <c r="E9" s="8"/>
    </row>
    <row r="10" spans="1:9" x14ac:dyDescent="0.25">
      <c r="A10" s="19" t="s">
        <v>5</v>
      </c>
    </row>
    <row r="11" spans="1:9" x14ac:dyDescent="0.25">
      <c r="A11" s="19" t="s">
        <v>7</v>
      </c>
      <c r="C11" t="s">
        <v>19</v>
      </c>
      <c r="D11" s="5">
        <f>IF(H6="ja",(D2-D4)*D8/100,(D2+D3-D4)*D8/100)</f>
        <v>12750</v>
      </c>
    </row>
    <row r="12" spans="1:9" x14ac:dyDescent="0.25">
      <c r="A12" s="20" t="s">
        <v>6</v>
      </c>
      <c r="C12" s="6" t="s">
        <v>20</v>
      </c>
      <c r="D12" s="9">
        <f>D11*D9/D8</f>
        <v>9500</v>
      </c>
    </row>
    <row r="13" spans="1:9" x14ac:dyDescent="0.25">
      <c r="A13" s="19" t="s">
        <v>8</v>
      </c>
      <c r="C13" s="8" t="s">
        <v>27</v>
      </c>
      <c r="D13" s="17">
        <f>'MaxHyp Light'!B15</f>
        <v>0</v>
      </c>
    </row>
    <row r="14" spans="1:9" x14ac:dyDescent="0.25">
      <c r="C14" t="s">
        <v>32</v>
      </c>
      <c r="D14" s="5">
        <f>D11-D13</f>
        <v>12750</v>
      </c>
    </row>
    <row r="15" spans="1:9" x14ac:dyDescent="0.25">
      <c r="C15" s="6" t="s">
        <v>33</v>
      </c>
      <c r="D15" s="9">
        <f>D12-D13</f>
        <v>9500</v>
      </c>
    </row>
    <row r="16" spans="1:9" x14ac:dyDescent="0.25">
      <c r="H16" t="s">
        <v>118</v>
      </c>
      <c r="I16" t="s">
        <v>119</v>
      </c>
    </row>
    <row r="17" spans="3:9" x14ac:dyDescent="0.25">
      <c r="C17" s="1" t="s">
        <v>1</v>
      </c>
      <c r="D17" s="21">
        <f>'MaxHyp Light'!B17</f>
        <v>0.05</v>
      </c>
      <c r="G17" t="s">
        <v>51</v>
      </c>
      <c r="H17" s="5">
        <f>HLOOKUP(D17*100,'2023JR2BX1'!F2:Q3,2,1)</f>
        <v>9</v>
      </c>
    </row>
    <row r="18" spans="3:9" x14ac:dyDescent="0.25">
      <c r="C18" s="1" t="s">
        <v>2</v>
      </c>
      <c r="D18" s="22">
        <f>'MaxHyp Light'!B18</f>
        <v>30</v>
      </c>
      <c r="G18" t="s">
        <v>120</v>
      </c>
      <c r="H18" s="5">
        <f>VLOOKUP(I2,'2023JR2BX1'!E:Q,H17,1)</f>
        <v>25.5</v>
      </c>
      <c r="I18" s="5">
        <f>VLOOKUP(I2,'2023SR2BX1'!E:Q,H17,1)</f>
        <v>33.5</v>
      </c>
    </row>
    <row r="19" spans="3:9" x14ac:dyDescent="0.25">
      <c r="C19" s="2" t="s">
        <v>3</v>
      </c>
      <c r="D19" s="3">
        <f>PV(D17/12,D18*12,-1/12,0,0)</f>
        <v>15.523468087172983</v>
      </c>
      <c r="G19" t="s">
        <v>121</v>
      </c>
      <c r="H19" s="5">
        <f>VLOOKUP(I2,'2023JR2BX3'!E:Q,H17,1)</f>
        <v>19</v>
      </c>
      <c r="I19" s="5">
        <f>VLOOKUP(I2,'2023SR2BX3'!E:Q,H17,1)</f>
        <v>27.500000000000004</v>
      </c>
    </row>
    <row r="20" spans="3:9" x14ac:dyDescent="0.25">
      <c r="C20" t="s">
        <v>17</v>
      </c>
      <c r="D20" s="10">
        <f>D14*D19</f>
        <v>197924.21811145553</v>
      </c>
      <c r="G20" t="s">
        <v>122</v>
      </c>
      <c r="H20" s="5">
        <f>VLOOKUP(I2,'2023JR1BX1'!E:Q,H17,1)</f>
        <v>25.5</v>
      </c>
      <c r="I20" s="5">
        <f>VLOOKUP(I2,'2023SR1BX1'!E:Q,H17,1)</f>
        <v>36.5</v>
      </c>
    </row>
    <row r="21" spans="3:9" x14ac:dyDescent="0.25">
      <c r="C21" s="6" t="s">
        <v>18</v>
      </c>
      <c r="D21" s="11">
        <f>D20*D9/D8</f>
        <v>147472.94682814335</v>
      </c>
      <c r="G21" t="s">
        <v>123</v>
      </c>
      <c r="H21" s="5">
        <f>VLOOKUP(I2,'2023JR1BX3'!E:Q,H17,1)</f>
        <v>19</v>
      </c>
      <c r="I21" s="5">
        <f>VLOOKUP(I2,'2023SR1BX3'!E:Q,H17,1)</f>
        <v>27.500000000000004</v>
      </c>
    </row>
    <row r="22" spans="3:9" x14ac:dyDescent="0.25">
      <c r="C22" s="6"/>
      <c r="D22" s="7"/>
      <c r="G22" t="s">
        <v>116</v>
      </c>
      <c r="H22" s="5">
        <f>IF(H6="ja",IF(H5="NietAow",H20,I20),IF(H5="NietAow",H18,I18))</f>
        <v>25.5</v>
      </c>
    </row>
    <row r="23" spans="3:9" x14ac:dyDescent="0.25">
      <c r="C23" s="6" t="s">
        <v>36</v>
      </c>
      <c r="D23" s="7"/>
      <c r="G23" t="s">
        <v>117</v>
      </c>
      <c r="H23" s="5">
        <f>IF(H6="ja",IF(H5="NietAow",H21,I21),IF(H5="NietAow",H19,I19))</f>
        <v>19</v>
      </c>
    </row>
    <row r="24" spans="3:9" x14ac:dyDescent="0.25">
      <c r="C24" t="s">
        <v>9</v>
      </c>
      <c r="D24" s="4"/>
    </row>
    <row r="25" spans="3:9" x14ac:dyDescent="0.25">
      <c r="C25" t="s">
        <v>10</v>
      </c>
      <c r="D25" s="10">
        <f>D20-D24</f>
        <v>197924.21811145553</v>
      </c>
    </row>
    <row r="26" spans="3:9" x14ac:dyDescent="0.25">
      <c r="C26" t="s">
        <v>11</v>
      </c>
      <c r="D26" s="10">
        <f>D25*D9/D8</f>
        <v>147472.94682814335</v>
      </c>
    </row>
    <row r="27" spans="3:9" x14ac:dyDescent="0.25">
      <c r="C27" t="s">
        <v>12</v>
      </c>
      <c r="D27" s="12">
        <f>D26+D24</f>
        <v>147472.94682814335</v>
      </c>
    </row>
    <row r="28" spans="3:9" x14ac:dyDescent="0.25">
      <c r="D28" s="4"/>
    </row>
    <row r="29" spans="3:9" x14ac:dyDescent="0.25">
      <c r="C29" s="6" t="s">
        <v>37</v>
      </c>
      <c r="D29" s="4"/>
    </row>
    <row r="30" spans="3:9" x14ac:dyDescent="0.25">
      <c r="C30" t="s">
        <v>34</v>
      </c>
      <c r="D30" s="23">
        <f>'MaxHyp Light'!B19</f>
        <v>0</v>
      </c>
    </row>
    <row r="31" spans="3:9" x14ac:dyDescent="0.25">
      <c r="C31" t="s">
        <v>55</v>
      </c>
      <c r="D31" s="10">
        <f>D30/D19</f>
        <v>0</v>
      </c>
    </row>
    <row r="32" spans="3:9" x14ac:dyDescent="0.25">
      <c r="C32" s="6" t="s">
        <v>54</v>
      </c>
      <c r="D32" s="11">
        <f>D31*D8/D9</f>
        <v>0</v>
      </c>
    </row>
    <row r="33" spans="3:4" x14ac:dyDescent="0.25">
      <c r="C33" t="s">
        <v>16</v>
      </c>
      <c r="D33" s="10">
        <f>D14-D32</f>
        <v>12750</v>
      </c>
    </row>
    <row r="34" spans="3:4" hidden="1" outlineLevel="1" x14ac:dyDescent="0.25">
      <c r="C34" s="6" t="s">
        <v>13</v>
      </c>
      <c r="D34" s="11">
        <f>D31</f>
        <v>0</v>
      </c>
    </row>
    <row r="35" spans="3:4" hidden="1" outlineLevel="1" x14ac:dyDescent="0.25">
      <c r="C35" t="s">
        <v>14</v>
      </c>
      <c r="D35" s="10">
        <f>D33+D34</f>
        <v>12750</v>
      </c>
    </row>
    <row r="36" spans="3:4" hidden="1" outlineLevel="1" x14ac:dyDescent="0.25">
      <c r="C36" t="s">
        <v>15</v>
      </c>
      <c r="D36" s="12">
        <f>D35/12</f>
        <v>1062.5</v>
      </c>
    </row>
    <row r="37" spans="3:4" collapsed="1" x14ac:dyDescent="0.25">
      <c r="C37" t="s">
        <v>45</v>
      </c>
      <c r="D37" s="10">
        <f>D33*D19</f>
        <v>197924.21811145553</v>
      </c>
    </row>
    <row r="38" spans="3:4" x14ac:dyDescent="0.25">
      <c r="C38" s="13" t="s">
        <v>35</v>
      </c>
      <c r="D38" s="12">
        <f>D30+D37</f>
        <v>197924.21811145553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E1EEF-C9F7-45A3-90D8-6C286DD0E021}">
  <dimension ref="B1:AT97"/>
  <sheetViews>
    <sheetView zoomScale="85" zoomScaleNormal="85" workbookViewId="0"/>
  </sheetViews>
  <sheetFormatPr defaultColWidth="9.140625" defaultRowHeight="15" x14ac:dyDescent="0.25"/>
  <cols>
    <col min="21" max="32" width="9.140625" style="38"/>
  </cols>
  <sheetData>
    <row r="1" spans="2:46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  <c r="U1" s="48" t="s">
        <v>204</v>
      </c>
      <c r="AH1" t="s">
        <v>164</v>
      </c>
    </row>
    <row r="2" spans="2:46" x14ac:dyDescent="0.25">
      <c r="B2" s="61"/>
      <c r="D2" t="s">
        <v>201</v>
      </c>
      <c r="F2" s="74">
        <v>0</v>
      </c>
      <c r="G2" s="96">
        <v>1.5009999999999999</v>
      </c>
      <c r="H2" s="96">
        <v>2.0009999999999999</v>
      </c>
      <c r="I2" s="96">
        <v>2.5009999999999999</v>
      </c>
      <c r="J2" s="96">
        <v>3.0009999999999999</v>
      </c>
      <c r="K2" s="96">
        <v>3.5009999999999999</v>
      </c>
      <c r="L2" s="96">
        <v>4.0010000000000003</v>
      </c>
      <c r="M2" s="96">
        <v>4.5010000000000003</v>
      </c>
      <c r="N2" s="96">
        <v>5.0010000000000003</v>
      </c>
      <c r="O2" s="96">
        <v>5.5010000000000003</v>
      </c>
      <c r="P2" s="96">
        <v>6.0010000000000003</v>
      </c>
      <c r="Q2" s="96">
        <v>6.5010000000000003</v>
      </c>
    </row>
    <row r="3" spans="2:46" x14ac:dyDescent="0.25">
      <c r="B3" s="75"/>
      <c r="E3" t="s">
        <v>59</v>
      </c>
      <c r="F3" s="74">
        <v>2</v>
      </c>
      <c r="G3" s="74">
        <v>3</v>
      </c>
      <c r="H3" s="74">
        <v>4</v>
      </c>
      <c r="I3" s="74">
        <v>5</v>
      </c>
      <c r="J3" s="74">
        <v>6</v>
      </c>
      <c r="K3" s="74">
        <v>7</v>
      </c>
      <c r="L3" s="74">
        <v>8</v>
      </c>
      <c r="M3" s="74">
        <v>9</v>
      </c>
      <c r="N3" s="74">
        <v>10</v>
      </c>
      <c r="O3" s="74">
        <v>11</v>
      </c>
      <c r="P3" s="74">
        <v>12</v>
      </c>
      <c r="Q3" s="74">
        <v>13</v>
      </c>
      <c r="S3" t="s">
        <v>166</v>
      </c>
      <c r="T3" s="76">
        <v>100</v>
      </c>
    </row>
    <row r="4" spans="2:46" x14ac:dyDescent="0.25">
      <c r="D4">
        <v>1</v>
      </c>
      <c r="E4" s="77">
        <v>0</v>
      </c>
      <c r="F4" s="37">
        <v>14.500000000000002</v>
      </c>
      <c r="G4" s="37">
        <v>15.5</v>
      </c>
      <c r="H4" s="37">
        <v>16</v>
      </c>
      <c r="I4" s="37">
        <v>17</v>
      </c>
      <c r="J4" s="37">
        <v>17.5</v>
      </c>
      <c r="K4" s="37">
        <v>18.5</v>
      </c>
      <c r="L4" s="37">
        <v>19</v>
      </c>
      <c r="M4" s="37">
        <v>19.5</v>
      </c>
      <c r="N4" s="37">
        <v>20</v>
      </c>
      <c r="O4" s="37">
        <v>20.5</v>
      </c>
      <c r="P4" s="37">
        <v>21.000000000000004</v>
      </c>
      <c r="Q4" s="37">
        <v>21.000000000000004</v>
      </c>
      <c r="S4" t="str">
        <f>IF(E4&lt;&gt;T4,"x","")</f>
        <v>x</v>
      </c>
      <c r="T4" t="s">
        <v>167</v>
      </c>
      <c r="U4" s="38">
        <v>0.14500000000000002</v>
      </c>
      <c r="V4" s="38">
        <v>0.155</v>
      </c>
      <c r="W4" s="38">
        <v>0.16</v>
      </c>
      <c r="X4" s="38">
        <v>0.17</v>
      </c>
      <c r="Y4" s="38">
        <v>0.17500000000000002</v>
      </c>
      <c r="Z4" s="38">
        <v>0.185</v>
      </c>
      <c r="AA4" s="38">
        <v>0.19</v>
      </c>
      <c r="AB4" s="38">
        <v>0.19500000000000001</v>
      </c>
      <c r="AC4" s="38">
        <v>0.2</v>
      </c>
      <c r="AD4" s="38">
        <v>0.20500000000000002</v>
      </c>
      <c r="AE4" s="38">
        <v>0.21000000000000002</v>
      </c>
      <c r="AF4" s="38">
        <v>0.21000000000000002</v>
      </c>
      <c r="AH4" s="37">
        <f t="shared" ref="AH4:AS25" si="0">U4*$T$3</f>
        <v>14.500000000000002</v>
      </c>
      <c r="AI4" s="37">
        <f t="shared" si="0"/>
        <v>15.5</v>
      </c>
      <c r="AJ4" s="37">
        <f t="shared" si="0"/>
        <v>16</v>
      </c>
      <c r="AK4" s="37">
        <f t="shared" si="0"/>
        <v>17</v>
      </c>
      <c r="AL4" s="37">
        <f t="shared" si="0"/>
        <v>17.5</v>
      </c>
      <c r="AM4" s="37">
        <f t="shared" si="0"/>
        <v>18.5</v>
      </c>
      <c r="AN4" s="37">
        <f t="shared" si="0"/>
        <v>19</v>
      </c>
      <c r="AO4" s="37">
        <f t="shared" si="0"/>
        <v>19.5</v>
      </c>
      <c r="AP4" s="37">
        <f t="shared" si="0"/>
        <v>20</v>
      </c>
      <c r="AQ4" s="37">
        <f t="shared" si="0"/>
        <v>20.5</v>
      </c>
      <c r="AR4" s="37">
        <f t="shared" si="0"/>
        <v>21.000000000000004</v>
      </c>
      <c r="AS4" s="37">
        <f t="shared" si="0"/>
        <v>21.000000000000004</v>
      </c>
      <c r="AT4" s="37"/>
    </row>
    <row r="5" spans="2:46" x14ac:dyDescent="0.25">
      <c r="D5">
        <v>2</v>
      </c>
      <c r="E5">
        <v>22500</v>
      </c>
      <c r="F5" s="37">
        <v>14.500000000000002</v>
      </c>
      <c r="G5" s="37">
        <v>15.5</v>
      </c>
      <c r="H5" s="37">
        <v>16</v>
      </c>
      <c r="I5" s="37">
        <v>17</v>
      </c>
      <c r="J5" s="37">
        <v>17.5</v>
      </c>
      <c r="K5" s="37">
        <v>18.5</v>
      </c>
      <c r="L5" s="37">
        <v>19</v>
      </c>
      <c r="M5" s="37">
        <v>19.5</v>
      </c>
      <c r="N5" s="37">
        <v>20</v>
      </c>
      <c r="O5" s="37">
        <v>20.5</v>
      </c>
      <c r="P5" s="37">
        <v>21.000000000000004</v>
      </c>
      <c r="Q5" s="37">
        <v>21.000000000000004</v>
      </c>
      <c r="S5" t="str">
        <f>IF(E5&lt;&gt;T5,"x","")</f>
        <v/>
      </c>
      <c r="T5" s="17">
        <v>22500</v>
      </c>
      <c r="U5" s="48">
        <v>0.14500000000000002</v>
      </c>
      <c r="V5" s="48">
        <v>0.155</v>
      </c>
      <c r="W5" s="48">
        <v>0.16</v>
      </c>
      <c r="X5" s="48">
        <v>0.17</v>
      </c>
      <c r="Y5" s="48">
        <v>0.17500000000000002</v>
      </c>
      <c r="Z5" s="48">
        <v>0.185</v>
      </c>
      <c r="AA5" s="48">
        <v>0.19</v>
      </c>
      <c r="AB5" s="48">
        <v>0.19500000000000001</v>
      </c>
      <c r="AC5" s="48">
        <v>0.2</v>
      </c>
      <c r="AD5" s="48">
        <v>0.20500000000000002</v>
      </c>
      <c r="AE5" s="48">
        <v>0.21000000000000002</v>
      </c>
      <c r="AF5" s="48">
        <v>0.21000000000000002</v>
      </c>
      <c r="AH5" s="37">
        <f t="shared" si="0"/>
        <v>14.500000000000002</v>
      </c>
      <c r="AI5" s="37">
        <f t="shared" si="0"/>
        <v>15.5</v>
      </c>
      <c r="AJ5" s="37">
        <f t="shared" si="0"/>
        <v>16</v>
      </c>
      <c r="AK5" s="37">
        <f t="shared" si="0"/>
        <v>17</v>
      </c>
      <c r="AL5" s="37">
        <f t="shared" si="0"/>
        <v>17.5</v>
      </c>
      <c r="AM5" s="37">
        <f t="shared" si="0"/>
        <v>18.5</v>
      </c>
      <c r="AN5" s="37">
        <f t="shared" si="0"/>
        <v>19</v>
      </c>
      <c r="AO5" s="37">
        <f t="shared" si="0"/>
        <v>19.5</v>
      </c>
      <c r="AP5" s="37">
        <f t="shared" si="0"/>
        <v>20</v>
      </c>
      <c r="AQ5" s="37">
        <f t="shared" si="0"/>
        <v>20.5</v>
      </c>
      <c r="AR5" s="37">
        <f t="shared" si="0"/>
        <v>21.000000000000004</v>
      </c>
      <c r="AS5" s="37">
        <f t="shared" si="0"/>
        <v>21.000000000000004</v>
      </c>
    </row>
    <row r="6" spans="2:46" x14ac:dyDescent="0.25">
      <c r="D6">
        <v>3</v>
      </c>
      <c r="E6">
        <v>26000</v>
      </c>
      <c r="F6" s="37">
        <v>14.500000000000002</v>
      </c>
      <c r="G6" s="37">
        <v>15.5</v>
      </c>
      <c r="H6" s="37">
        <v>16</v>
      </c>
      <c r="I6" s="37">
        <v>17</v>
      </c>
      <c r="J6" s="37">
        <v>17.5</v>
      </c>
      <c r="K6" s="37">
        <v>18.5</v>
      </c>
      <c r="L6" s="37">
        <v>19</v>
      </c>
      <c r="M6" s="37">
        <v>19.5</v>
      </c>
      <c r="N6" s="37">
        <v>20</v>
      </c>
      <c r="O6" s="37">
        <v>20.5</v>
      </c>
      <c r="P6" s="37">
        <v>21.000000000000004</v>
      </c>
      <c r="Q6" s="37">
        <v>21.000000000000004</v>
      </c>
      <c r="S6" t="str">
        <f t="shared" ref="S6:S69" si="1">IF(E6&lt;&gt;T6,"x","")</f>
        <v/>
      </c>
      <c r="T6">
        <v>26000</v>
      </c>
      <c r="U6" s="38">
        <v>0.14500000000000002</v>
      </c>
      <c r="V6" s="38">
        <v>0.155</v>
      </c>
      <c r="W6" s="38">
        <v>0.16</v>
      </c>
      <c r="X6" s="38">
        <v>0.17</v>
      </c>
      <c r="Y6" s="38">
        <v>0.17500000000000002</v>
      </c>
      <c r="Z6" s="38">
        <v>0.185</v>
      </c>
      <c r="AA6" s="38">
        <v>0.19</v>
      </c>
      <c r="AB6" s="38">
        <v>0.19500000000000001</v>
      </c>
      <c r="AC6" s="38">
        <v>0.2</v>
      </c>
      <c r="AD6" s="38">
        <v>0.20500000000000002</v>
      </c>
      <c r="AE6" s="38">
        <v>0.21000000000000002</v>
      </c>
      <c r="AF6" s="38">
        <v>0.21000000000000002</v>
      </c>
      <c r="AH6" s="37">
        <f t="shared" si="0"/>
        <v>14.500000000000002</v>
      </c>
      <c r="AI6" s="37">
        <f t="shared" si="0"/>
        <v>15.5</v>
      </c>
      <c r="AJ6" s="37">
        <f t="shared" si="0"/>
        <v>16</v>
      </c>
      <c r="AK6" s="37">
        <f t="shared" si="0"/>
        <v>17</v>
      </c>
      <c r="AL6" s="37">
        <f t="shared" si="0"/>
        <v>17.5</v>
      </c>
      <c r="AM6" s="37">
        <f t="shared" si="0"/>
        <v>18.5</v>
      </c>
      <c r="AN6" s="37">
        <f t="shared" si="0"/>
        <v>19</v>
      </c>
      <c r="AO6" s="37">
        <f t="shared" si="0"/>
        <v>19.5</v>
      </c>
      <c r="AP6" s="37">
        <f t="shared" si="0"/>
        <v>20</v>
      </c>
      <c r="AQ6" s="37">
        <f t="shared" si="0"/>
        <v>20.5</v>
      </c>
      <c r="AR6" s="37">
        <f t="shared" si="0"/>
        <v>21.000000000000004</v>
      </c>
      <c r="AS6" s="37">
        <f t="shared" si="0"/>
        <v>21.000000000000004</v>
      </c>
    </row>
    <row r="7" spans="2:46" x14ac:dyDescent="0.25">
      <c r="D7">
        <v>4</v>
      </c>
      <c r="E7">
        <v>27000</v>
      </c>
      <c r="F7" s="37">
        <v>15.5</v>
      </c>
      <c r="G7" s="37">
        <v>16.5</v>
      </c>
      <c r="H7" s="37">
        <v>17.5</v>
      </c>
      <c r="I7" s="37">
        <v>18.5</v>
      </c>
      <c r="J7" s="37">
        <v>19</v>
      </c>
      <c r="K7" s="37">
        <v>20</v>
      </c>
      <c r="L7" s="37">
        <v>20.5</v>
      </c>
      <c r="M7" s="37">
        <v>21.000000000000004</v>
      </c>
      <c r="N7" s="37">
        <v>21.999999999999996</v>
      </c>
      <c r="O7" s="37">
        <v>22.499999999999996</v>
      </c>
      <c r="P7" s="37">
        <v>23</v>
      </c>
      <c r="Q7" s="37">
        <v>23</v>
      </c>
      <c r="S7" t="str">
        <f t="shared" si="1"/>
        <v/>
      </c>
      <c r="T7">
        <v>27000</v>
      </c>
      <c r="U7" s="38">
        <v>0.155</v>
      </c>
      <c r="V7" s="38">
        <v>0.16500000000000001</v>
      </c>
      <c r="W7" s="38">
        <v>0.17500000000000002</v>
      </c>
      <c r="X7" s="38">
        <v>0.185</v>
      </c>
      <c r="Y7" s="38">
        <v>0.19</v>
      </c>
      <c r="Z7" s="38">
        <v>0.2</v>
      </c>
      <c r="AA7" s="38">
        <v>0.20500000000000002</v>
      </c>
      <c r="AB7" s="38">
        <v>0.21000000000000002</v>
      </c>
      <c r="AC7" s="38">
        <v>0.21999999999999997</v>
      </c>
      <c r="AD7" s="38">
        <v>0.22499999999999998</v>
      </c>
      <c r="AE7" s="38">
        <v>0.22999999999999998</v>
      </c>
      <c r="AF7" s="38">
        <v>0.22999999999999998</v>
      </c>
      <c r="AH7" s="37">
        <f t="shared" si="0"/>
        <v>15.5</v>
      </c>
      <c r="AI7" s="37">
        <f t="shared" si="0"/>
        <v>16.5</v>
      </c>
      <c r="AJ7" s="37">
        <f t="shared" si="0"/>
        <v>17.5</v>
      </c>
      <c r="AK7" s="37">
        <f t="shared" si="0"/>
        <v>18.5</v>
      </c>
      <c r="AL7" s="37">
        <f t="shared" si="0"/>
        <v>19</v>
      </c>
      <c r="AM7" s="37">
        <f t="shared" si="0"/>
        <v>20</v>
      </c>
      <c r="AN7" s="37">
        <f t="shared" si="0"/>
        <v>20.5</v>
      </c>
      <c r="AO7" s="37">
        <f t="shared" si="0"/>
        <v>21.000000000000004</v>
      </c>
      <c r="AP7" s="37">
        <f t="shared" si="0"/>
        <v>21.999999999999996</v>
      </c>
      <c r="AQ7" s="37">
        <f t="shared" si="0"/>
        <v>22.499999999999996</v>
      </c>
      <c r="AR7" s="37">
        <f t="shared" si="0"/>
        <v>23</v>
      </c>
      <c r="AS7" s="37">
        <f t="shared" si="0"/>
        <v>23</v>
      </c>
    </row>
    <row r="8" spans="2:46" x14ac:dyDescent="0.25">
      <c r="D8">
        <v>5</v>
      </c>
      <c r="E8">
        <v>28000</v>
      </c>
      <c r="F8" s="37">
        <v>16</v>
      </c>
      <c r="G8" s="37">
        <v>17.5</v>
      </c>
      <c r="H8" s="37">
        <v>18.5</v>
      </c>
      <c r="I8" s="37">
        <v>19.5</v>
      </c>
      <c r="J8" s="37">
        <v>20.5</v>
      </c>
      <c r="K8" s="37">
        <v>21.000000000000004</v>
      </c>
      <c r="L8" s="37">
        <v>21.999999999999996</v>
      </c>
      <c r="M8" s="37">
        <v>22.499999999999996</v>
      </c>
      <c r="N8" s="37">
        <v>23.5</v>
      </c>
      <c r="O8" s="37">
        <v>24</v>
      </c>
      <c r="P8" s="37">
        <v>24.5</v>
      </c>
      <c r="Q8" s="37">
        <v>25</v>
      </c>
      <c r="S8" t="str">
        <f t="shared" si="1"/>
        <v/>
      </c>
      <c r="T8">
        <v>28000</v>
      </c>
      <c r="U8" s="38">
        <v>0.16</v>
      </c>
      <c r="V8" s="38">
        <v>0.17500000000000002</v>
      </c>
      <c r="W8" s="38">
        <v>0.185</v>
      </c>
      <c r="X8" s="38">
        <v>0.19500000000000001</v>
      </c>
      <c r="Y8" s="38">
        <v>0.20500000000000002</v>
      </c>
      <c r="Z8" s="38">
        <v>0.21000000000000002</v>
      </c>
      <c r="AA8" s="38">
        <v>0.21999999999999997</v>
      </c>
      <c r="AB8" s="38">
        <v>0.22499999999999998</v>
      </c>
      <c r="AC8" s="38">
        <v>0.23499999999999999</v>
      </c>
      <c r="AD8" s="38">
        <v>0.24</v>
      </c>
      <c r="AE8" s="38">
        <v>0.245</v>
      </c>
      <c r="AF8" s="38">
        <v>0.25</v>
      </c>
      <c r="AH8" s="37">
        <f t="shared" si="0"/>
        <v>16</v>
      </c>
      <c r="AI8" s="37">
        <f t="shared" si="0"/>
        <v>17.5</v>
      </c>
      <c r="AJ8" s="37">
        <f t="shared" si="0"/>
        <v>18.5</v>
      </c>
      <c r="AK8" s="37">
        <f t="shared" si="0"/>
        <v>19.5</v>
      </c>
      <c r="AL8" s="37">
        <f t="shared" si="0"/>
        <v>20.5</v>
      </c>
      <c r="AM8" s="37">
        <f t="shared" si="0"/>
        <v>21.000000000000004</v>
      </c>
      <c r="AN8" s="37">
        <f t="shared" si="0"/>
        <v>21.999999999999996</v>
      </c>
      <c r="AO8" s="37">
        <f t="shared" si="0"/>
        <v>22.499999999999996</v>
      </c>
      <c r="AP8" s="37">
        <f t="shared" si="0"/>
        <v>23.5</v>
      </c>
      <c r="AQ8" s="37">
        <f t="shared" si="0"/>
        <v>24</v>
      </c>
      <c r="AR8" s="37">
        <f t="shared" si="0"/>
        <v>24.5</v>
      </c>
      <c r="AS8" s="37">
        <f t="shared" si="0"/>
        <v>25</v>
      </c>
    </row>
    <row r="9" spans="2:46" x14ac:dyDescent="0.25">
      <c r="D9">
        <v>6</v>
      </c>
      <c r="E9">
        <v>29000</v>
      </c>
      <c r="F9" s="37">
        <v>16.5</v>
      </c>
      <c r="G9" s="37">
        <v>18</v>
      </c>
      <c r="H9" s="37">
        <v>19.5</v>
      </c>
      <c r="I9" s="37">
        <v>20.5</v>
      </c>
      <c r="J9" s="37">
        <v>21.499999999999996</v>
      </c>
      <c r="K9" s="37">
        <v>22.499999999999996</v>
      </c>
      <c r="L9" s="37">
        <v>23.5</v>
      </c>
      <c r="M9" s="37">
        <v>24</v>
      </c>
      <c r="N9" s="37">
        <v>24.5</v>
      </c>
      <c r="O9" s="37">
        <v>25.5</v>
      </c>
      <c r="P9" s="37">
        <v>26</v>
      </c>
      <c r="Q9" s="37">
        <v>26.5</v>
      </c>
      <c r="S9" t="str">
        <f t="shared" si="1"/>
        <v/>
      </c>
      <c r="T9">
        <v>29000</v>
      </c>
      <c r="U9" s="38">
        <v>0.16500000000000001</v>
      </c>
      <c r="V9" s="38">
        <v>0.18</v>
      </c>
      <c r="W9" s="38">
        <v>0.19500000000000001</v>
      </c>
      <c r="X9" s="38">
        <v>0.20500000000000002</v>
      </c>
      <c r="Y9" s="38">
        <v>0.21499999999999997</v>
      </c>
      <c r="Z9" s="38">
        <v>0.22499999999999998</v>
      </c>
      <c r="AA9" s="38">
        <v>0.23499999999999999</v>
      </c>
      <c r="AB9" s="38">
        <v>0.24</v>
      </c>
      <c r="AC9" s="38">
        <v>0.245</v>
      </c>
      <c r="AD9" s="38">
        <v>0.255</v>
      </c>
      <c r="AE9" s="38">
        <v>0.26</v>
      </c>
      <c r="AF9" s="38">
        <v>0.26500000000000001</v>
      </c>
      <c r="AH9" s="37">
        <f t="shared" si="0"/>
        <v>16.5</v>
      </c>
      <c r="AI9" s="37">
        <f t="shared" si="0"/>
        <v>18</v>
      </c>
      <c r="AJ9" s="37">
        <f t="shared" si="0"/>
        <v>19.5</v>
      </c>
      <c r="AK9" s="37">
        <f t="shared" si="0"/>
        <v>20.5</v>
      </c>
      <c r="AL9" s="37">
        <f t="shared" si="0"/>
        <v>21.499999999999996</v>
      </c>
      <c r="AM9" s="37">
        <f t="shared" si="0"/>
        <v>22.499999999999996</v>
      </c>
      <c r="AN9" s="37">
        <f t="shared" si="0"/>
        <v>23.5</v>
      </c>
      <c r="AO9" s="37">
        <f t="shared" si="0"/>
        <v>24</v>
      </c>
      <c r="AP9" s="37">
        <f t="shared" si="0"/>
        <v>24.5</v>
      </c>
      <c r="AQ9" s="37">
        <f t="shared" si="0"/>
        <v>25.5</v>
      </c>
      <c r="AR9" s="37">
        <f t="shared" si="0"/>
        <v>26</v>
      </c>
      <c r="AS9" s="37">
        <f t="shared" si="0"/>
        <v>26.5</v>
      </c>
    </row>
    <row r="10" spans="2:46" x14ac:dyDescent="0.25">
      <c r="D10">
        <v>7</v>
      </c>
      <c r="E10">
        <v>30000</v>
      </c>
      <c r="F10" s="37">
        <v>16.5</v>
      </c>
      <c r="G10" s="37">
        <v>18</v>
      </c>
      <c r="H10" s="37">
        <v>20</v>
      </c>
      <c r="I10" s="37">
        <v>21.499999999999996</v>
      </c>
      <c r="J10" s="37">
        <v>22.5</v>
      </c>
      <c r="K10" s="37">
        <v>23.5</v>
      </c>
      <c r="L10" s="37">
        <v>24.5</v>
      </c>
      <c r="M10" s="37">
        <v>25.5</v>
      </c>
      <c r="N10" s="37">
        <v>26.5</v>
      </c>
      <c r="O10" s="37">
        <v>27</v>
      </c>
      <c r="P10" s="37">
        <v>28.000000000000004</v>
      </c>
      <c r="Q10" s="37">
        <v>28.499999999999996</v>
      </c>
      <c r="S10" t="str">
        <f t="shared" si="1"/>
        <v/>
      </c>
      <c r="T10">
        <v>30000</v>
      </c>
      <c r="U10" s="38">
        <v>0.16500000000000001</v>
      </c>
      <c r="V10" s="38">
        <v>0.18</v>
      </c>
      <c r="W10" s="38">
        <v>0.2</v>
      </c>
      <c r="X10" s="38">
        <v>0.21499999999999997</v>
      </c>
      <c r="Y10" s="38">
        <v>0.22500000000000001</v>
      </c>
      <c r="Z10" s="38">
        <v>0.23499999999999999</v>
      </c>
      <c r="AA10" s="38">
        <v>0.245</v>
      </c>
      <c r="AB10" s="38">
        <v>0.255</v>
      </c>
      <c r="AC10" s="38">
        <v>0.26500000000000001</v>
      </c>
      <c r="AD10" s="38">
        <v>0.27</v>
      </c>
      <c r="AE10" s="38">
        <v>0.28000000000000003</v>
      </c>
      <c r="AF10" s="38">
        <v>0.28499999999999998</v>
      </c>
      <c r="AH10" s="37">
        <f t="shared" si="0"/>
        <v>16.5</v>
      </c>
      <c r="AI10" s="37">
        <f t="shared" si="0"/>
        <v>18</v>
      </c>
      <c r="AJ10" s="37">
        <f t="shared" si="0"/>
        <v>20</v>
      </c>
      <c r="AK10" s="37">
        <f t="shared" si="0"/>
        <v>21.499999999999996</v>
      </c>
      <c r="AL10" s="37">
        <f t="shared" si="0"/>
        <v>22.5</v>
      </c>
      <c r="AM10" s="37">
        <f t="shared" si="0"/>
        <v>23.5</v>
      </c>
      <c r="AN10" s="37">
        <f t="shared" si="0"/>
        <v>24.5</v>
      </c>
      <c r="AO10" s="37">
        <f t="shared" si="0"/>
        <v>25.5</v>
      </c>
      <c r="AP10" s="37">
        <f t="shared" si="0"/>
        <v>26.5</v>
      </c>
      <c r="AQ10" s="37">
        <f t="shared" si="0"/>
        <v>27</v>
      </c>
      <c r="AR10" s="37">
        <f t="shared" si="0"/>
        <v>28.000000000000004</v>
      </c>
      <c r="AS10" s="37">
        <f t="shared" si="0"/>
        <v>28.499999999999996</v>
      </c>
    </row>
    <row r="11" spans="2:46" x14ac:dyDescent="0.25">
      <c r="D11">
        <v>8</v>
      </c>
      <c r="E11">
        <v>31000</v>
      </c>
      <c r="F11" s="37">
        <v>17</v>
      </c>
      <c r="G11" s="37">
        <v>19</v>
      </c>
      <c r="H11" s="37">
        <v>20.5</v>
      </c>
      <c r="I11" s="37">
        <v>22</v>
      </c>
      <c r="J11" s="37">
        <v>23</v>
      </c>
      <c r="K11" s="37">
        <v>24</v>
      </c>
      <c r="L11" s="37">
        <v>24.5</v>
      </c>
      <c r="M11" s="37">
        <v>25.5</v>
      </c>
      <c r="N11" s="37">
        <v>26.5</v>
      </c>
      <c r="O11" s="37">
        <v>27.500000000000004</v>
      </c>
      <c r="P11" s="37">
        <v>28.499999999999996</v>
      </c>
      <c r="Q11" s="37">
        <v>28.999999999999996</v>
      </c>
      <c r="S11" t="str">
        <f t="shared" si="1"/>
        <v/>
      </c>
      <c r="T11">
        <v>31000</v>
      </c>
      <c r="U11" s="38">
        <v>0.17</v>
      </c>
      <c r="V11" s="38">
        <v>0.19</v>
      </c>
      <c r="W11" s="38">
        <v>0.20499999999999999</v>
      </c>
      <c r="X11" s="38">
        <v>0.22</v>
      </c>
      <c r="Y11" s="38">
        <v>0.23</v>
      </c>
      <c r="Z11" s="38">
        <v>0.24</v>
      </c>
      <c r="AA11" s="38">
        <v>0.245</v>
      </c>
      <c r="AB11" s="38">
        <v>0.255</v>
      </c>
      <c r="AC11" s="38">
        <v>0.26500000000000001</v>
      </c>
      <c r="AD11" s="38">
        <v>0.27500000000000002</v>
      </c>
      <c r="AE11" s="38">
        <v>0.28499999999999998</v>
      </c>
      <c r="AF11" s="38">
        <v>0.28999999999999998</v>
      </c>
      <c r="AH11" s="37">
        <f t="shared" si="0"/>
        <v>17</v>
      </c>
      <c r="AI11" s="37">
        <f t="shared" si="0"/>
        <v>19</v>
      </c>
      <c r="AJ11" s="37">
        <f t="shared" si="0"/>
        <v>20.5</v>
      </c>
      <c r="AK11" s="37">
        <f t="shared" si="0"/>
        <v>22</v>
      </c>
      <c r="AL11" s="37">
        <f t="shared" si="0"/>
        <v>23</v>
      </c>
      <c r="AM11" s="37">
        <f t="shared" si="0"/>
        <v>24</v>
      </c>
      <c r="AN11" s="37">
        <f t="shared" si="0"/>
        <v>24.5</v>
      </c>
      <c r="AO11" s="37">
        <f t="shared" si="0"/>
        <v>25.5</v>
      </c>
      <c r="AP11" s="37">
        <f t="shared" si="0"/>
        <v>26.5</v>
      </c>
      <c r="AQ11" s="37">
        <f t="shared" si="0"/>
        <v>27.500000000000004</v>
      </c>
      <c r="AR11" s="37">
        <f t="shared" si="0"/>
        <v>28.499999999999996</v>
      </c>
      <c r="AS11" s="37">
        <f t="shared" si="0"/>
        <v>28.999999999999996</v>
      </c>
    </row>
    <row r="12" spans="2:46" x14ac:dyDescent="0.25">
      <c r="D12">
        <v>9</v>
      </c>
      <c r="E12">
        <v>32000</v>
      </c>
      <c r="F12" s="37">
        <v>17</v>
      </c>
      <c r="G12" s="37">
        <v>19.5</v>
      </c>
      <c r="H12" s="37">
        <v>20.5</v>
      </c>
      <c r="I12" s="37">
        <v>22</v>
      </c>
      <c r="J12" s="37">
        <v>23</v>
      </c>
      <c r="K12" s="37">
        <v>24</v>
      </c>
      <c r="L12" s="37">
        <v>24.5</v>
      </c>
      <c r="M12" s="37">
        <v>25.5</v>
      </c>
      <c r="N12" s="37">
        <v>26.5</v>
      </c>
      <c r="O12" s="37">
        <v>27.500000000000004</v>
      </c>
      <c r="P12" s="37">
        <v>28.499999999999996</v>
      </c>
      <c r="Q12" s="37">
        <v>28.999999999999996</v>
      </c>
      <c r="S12" t="str">
        <f t="shared" si="1"/>
        <v/>
      </c>
      <c r="T12">
        <v>32000</v>
      </c>
      <c r="U12" s="38">
        <v>0.17</v>
      </c>
      <c r="V12" s="38">
        <v>0.19500000000000001</v>
      </c>
      <c r="W12" s="38">
        <v>0.20499999999999999</v>
      </c>
      <c r="X12" s="38">
        <v>0.22</v>
      </c>
      <c r="Y12" s="38">
        <v>0.23</v>
      </c>
      <c r="Z12" s="38">
        <v>0.24</v>
      </c>
      <c r="AA12" s="38">
        <v>0.245</v>
      </c>
      <c r="AB12" s="38">
        <v>0.255</v>
      </c>
      <c r="AC12" s="38">
        <v>0.26500000000000001</v>
      </c>
      <c r="AD12" s="38">
        <v>0.27500000000000002</v>
      </c>
      <c r="AE12" s="38">
        <v>0.28499999999999998</v>
      </c>
      <c r="AF12" s="38">
        <v>0.28999999999999998</v>
      </c>
      <c r="AH12" s="37">
        <f t="shared" si="0"/>
        <v>17</v>
      </c>
      <c r="AI12" s="37">
        <f t="shared" si="0"/>
        <v>19.5</v>
      </c>
      <c r="AJ12" s="37">
        <f t="shared" si="0"/>
        <v>20.5</v>
      </c>
      <c r="AK12" s="37">
        <f t="shared" si="0"/>
        <v>22</v>
      </c>
      <c r="AL12" s="37">
        <f t="shared" si="0"/>
        <v>23</v>
      </c>
      <c r="AM12" s="37">
        <f t="shared" si="0"/>
        <v>24</v>
      </c>
      <c r="AN12" s="37">
        <f t="shared" si="0"/>
        <v>24.5</v>
      </c>
      <c r="AO12" s="37">
        <f t="shared" si="0"/>
        <v>25.5</v>
      </c>
      <c r="AP12" s="37">
        <f t="shared" si="0"/>
        <v>26.5</v>
      </c>
      <c r="AQ12" s="37">
        <f t="shared" si="0"/>
        <v>27.500000000000004</v>
      </c>
      <c r="AR12" s="37">
        <f t="shared" si="0"/>
        <v>28.499999999999996</v>
      </c>
      <c r="AS12" s="37">
        <f t="shared" si="0"/>
        <v>28.999999999999996</v>
      </c>
    </row>
    <row r="13" spans="2:46" x14ac:dyDescent="0.25">
      <c r="D13">
        <v>10</v>
      </c>
      <c r="E13">
        <v>33000</v>
      </c>
      <c r="F13" s="37">
        <v>17.5</v>
      </c>
      <c r="G13" s="37">
        <v>19.5</v>
      </c>
      <c r="H13" s="37">
        <v>20.5</v>
      </c>
      <c r="I13" s="37">
        <v>22</v>
      </c>
      <c r="J13" s="37">
        <v>23</v>
      </c>
      <c r="K13" s="37">
        <v>24</v>
      </c>
      <c r="L13" s="37">
        <v>24.5</v>
      </c>
      <c r="M13" s="37">
        <v>25.5</v>
      </c>
      <c r="N13" s="37">
        <v>26.5</v>
      </c>
      <c r="O13" s="37">
        <v>27.500000000000004</v>
      </c>
      <c r="P13" s="37">
        <v>28.499999999999996</v>
      </c>
      <c r="Q13" s="37">
        <v>28.999999999999996</v>
      </c>
      <c r="S13" t="str">
        <f t="shared" si="1"/>
        <v/>
      </c>
      <c r="T13">
        <v>33000</v>
      </c>
      <c r="U13" s="38">
        <v>0.17500000000000002</v>
      </c>
      <c r="V13" s="38">
        <v>0.19500000000000001</v>
      </c>
      <c r="W13" s="38">
        <v>0.20499999999999999</v>
      </c>
      <c r="X13" s="38">
        <v>0.22</v>
      </c>
      <c r="Y13" s="38">
        <v>0.23</v>
      </c>
      <c r="Z13" s="38">
        <v>0.24</v>
      </c>
      <c r="AA13" s="38">
        <v>0.245</v>
      </c>
      <c r="AB13" s="38">
        <v>0.255</v>
      </c>
      <c r="AC13" s="38">
        <v>0.26500000000000001</v>
      </c>
      <c r="AD13" s="38">
        <v>0.27500000000000002</v>
      </c>
      <c r="AE13" s="38">
        <v>0.28499999999999998</v>
      </c>
      <c r="AF13" s="38">
        <v>0.28999999999999998</v>
      </c>
      <c r="AH13" s="37">
        <f t="shared" si="0"/>
        <v>17.5</v>
      </c>
      <c r="AI13" s="37">
        <f t="shared" si="0"/>
        <v>19.5</v>
      </c>
      <c r="AJ13" s="37">
        <f t="shared" si="0"/>
        <v>20.5</v>
      </c>
      <c r="AK13" s="37">
        <f t="shared" si="0"/>
        <v>22</v>
      </c>
      <c r="AL13" s="37">
        <f t="shared" si="0"/>
        <v>23</v>
      </c>
      <c r="AM13" s="37">
        <f t="shared" si="0"/>
        <v>24</v>
      </c>
      <c r="AN13" s="37">
        <f t="shared" si="0"/>
        <v>24.5</v>
      </c>
      <c r="AO13" s="37">
        <f t="shared" si="0"/>
        <v>25.5</v>
      </c>
      <c r="AP13" s="37">
        <f t="shared" si="0"/>
        <v>26.5</v>
      </c>
      <c r="AQ13" s="37">
        <f t="shared" si="0"/>
        <v>27.500000000000004</v>
      </c>
      <c r="AR13" s="37">
        <f t="shared" si="0"/>
        <v>28.499999999999996</v>
      </c>
      <c r="AS13" s="37">
        <f t="shared" si="0"/>
        <v>28.999999999999996</v>
      </c>
    </row>
    <row r="14" spans="2:46" x14ac:dyDescent="0.25">
      <c r="D14">
        <v>11</v>
      </c>
      <c r="E14">
        <v>34000</v>
      </c>
      <c r="F14" s="37">
        <v>17.5</v>
      </c>
      <c r="G14" s="37">
        <v>19.5</v>
      </c>
      <c r="H14" s="37">
        <v>20.5</v>
      </c>
      <c r="I14" s="37">
        <v>22</v>
      </c>
      <c r="J14" s="37">
        <v>23</v>
      </c>
      <c r="K14" s="37">
        <v>24</v>
      </c>
      <c r="L14" s="37">
        <v>24.5</v>
      </c>
      <c r="M14" s="37">
        <v>25.5</v>
      </c>
      <c r="N14" s="37">
        <v>26.5</v>
      </c>
      <c r="O14" s="37">
        <v>27.500000000000004</v>
      </c>
      <c r="P14" s="37">
        <v>28.499999999999996</v>
      </c>
      <c r="Q14" s="37">
        <v>28.999999999999996</v>
      </c>
      <c r="S14" t="str">
        <f t="shared" si="1"/>
        <v/>
      </c>
      <c r="T14">
        <v>34000</v>
      </c>
      <c r="U14" s="38">
        <v>0.17500000000000002</v>
      </c>
      <c r="V14" s="38">
        <v>0.19500000000000001</v>
      </c>
      <c r="W14" s="38">
        <v>0.20499999999999999</v>
      </c>
      <c r="X14" s="38">
        <v>0.22</v>
      </c>
      <c r="Y14" s="38">
        <v>0.23</v>
      </c>
      <c r="Z14" s="38">
        <v>0.24</v>
      </c>
      <c r="AA14" s="38">
        <v>0.245</v>
      </c>
      <c r="AB14" s="38">
        <v>0.255</v>
      </c>
      <c r="AC14" s="38">
        <v>0.26500000000000001</v>
      </c>
      <c r="AD14" s="38">
        <v>0.27500000000000002</v>
      </c>
      <c r="AE14" s="38">
        <v>0.28499999999999998</v>
      </c>
      <c r="AF14" s="38">
        <v>0.28999999999999998</v>
      </c>
      <c r="AH14" s="37">
        <f t="shared" si="0"/>
        <v>17.5</v>
      </c>
      <c r="AI14" s="37">
        <f t="shared" si="0"/>
        <v>19.5</v>
      </c>
      <c r="AJ14" s="37">
        <f t="shared" si="0"/>
        <v>20.5</v>
      </c>
      <c r="AK14" s="37">
        <f t="shared" si="0"/>
        <v>22</v>
      </c>
      <c r="AL14" s="37">
        <f t="shared" si="0"/>
        <v>23</v>
      </c>
      <c r="AM14" s="37">
        <f t="shared" si="0"/>
        <v>24</v>
      </c>
      <c r="AN14" s="37">
        <f t="shared" si="0"/>
        <v>24.5</v>
      </c>
      <c r="AO14" s="37">
        <f t="shared" si="0"/>
        <v>25.5</v>
      </c>
      <c r="AP14" s="37">
        <f t="shared" si="0"/>
        <v>26.5</v>
      </c>
      <c r="AQ14" s="37">
        <f t="shared" si="0"/>
        <v>27.500000000000004</v>
      </c>
      <c r="AR14" s="37">
        <f t="shared" si="0"/>
        <v>28.499999999999996</v>
      </c>
      <c r="AS14" s="37">
        <f t="shared" si="0"/>
        <v>28.999999999999996</v>
      </c>
    </row>
    <row r="15" spans="2:46" x14ac:dyDescent="0.25">
      <c r="D15">
        <v>12</v>
      </c>
      <c r="E15">
        <v>35000</v>
      </c>
      <c r="F15" s="37">
        <v>18</v>
      </c>
      <c r="G15" s="37">
        <v>19.5</v>
      </c>
      <c r="H15" s="37">
        <v>20.5</v>
      </c>
      <c r="I15" s="37">
        <v>22</v>
      </c>
      <c r="J15" s="37">
        <v>23</v>
      </c>
      <c r="K15" s="37">
        <v>24</v>
      </c>
      <c r="L15" s="37">
        <v>24.5</v>
      </c>
      <c r="M15" s="37">
        <v>25.5</v>
      </c>
      <c r="N15" s="37">
        <v>26.5</v>
      </c>
      <c r="O15" s="37">
        <v>27.500000000000004</v>
      </c>
      <c r="P15" s="37">
        <v>28.499999999999996</v>
      </c>
      <c r="Q15" s="37">
        <v>28.999999999999996</v>
      </c>
      <c r="S15" t="str">
        <f t="shared" si="1"/>
        <v/>
      </c>
      <c r="T15">
        <v>35000</v>
      </c>
      <c r="U15" s="38">
        <v>0.18</v>
      </c>
      <c r="V15" s="38">
        <v>0.19500000000000001</v>
      </c>
      <c r="W15" s="38">
        <v>0.20499999999999999</v>
      </c>
      <c r="X15" s="38">
        <v>0.22</v>
      </c>
      <c r="Y15" s="38">
        <v>0.23</v>
      </c>
      <c r="Z15" s="38">
        <v>0.24</v>
      </c>
      <c r="AA15" s="38">
        <v>0.245</v>
      </c>
      <c r="AB15" s="38">
        <v>0.255</v>
      </c>
      <c r="AC15" s="38">
        <v>0.26500000000000001</v>
      </c>
      <c r="AD15" s="38">
        <v>0.27500000000000002</v>
      </c>
      <c r="AE15" s="38">
        <v>0.28499999999999998</v>
      </c>
      <c r="AF15" s="38">
        <v>0.28999999999999998</v>
      </c>
      <c r="AH15" s="37">
        <f t="shared" si="0"/>
        <v>18</v>
      </c>
      <c r="AI15" s="37">
        <f t="shared" si="0"/>
        <v>19.5</v>
      </c>
      <c r="AJ15" s="37">
        <f t="shared" si="0"/>
        <v>20.5</v>
      </c>
      <c r="AK15" s="37">
        <f t="shared" si="0"/>
        <v>22</v>
      </c>
      <c r="AL15" s="37">
        <f t="shared" si="0"/>
        <v>23</v>
      </c>
      <c r="AM15" s="37">
        <f t="shared" si="0"/>
        <v>24</v>
      </c>
      <c r="AN15" s="37">
        <f t="shared" si="0"/>
        <v>24.5</v>
      </c>
      <c r="AO15" s="37">
        <f t="shared" si="0"/>
        <v>25.5</v>
      </c>
      <c r="AP15" s="37">
        <f t="shared" si="0"/>
        <v>26.5</v>
      </c>
      <c r="AQ15" s="37">
        <f t="shared" si="0"/>
        <v>27.500000000000004</v>
      </c>
      <c r="AR15" s="37">
        <f t="shared" si="0"/>
        <v>28.499999999999996</v>
      </c>
      <c r="AS15" s="37">
        <f t="shared" si="0"/>
        <v>28.999999999999996</v>
      </c>
    </row>
    <row r="16" spans="2:46" x14ac:dyDescent="0.25">
      <c r="D16">
        <v>13</v>
      </c>
      <c r="E16">
        <v>36000</v>
      </c>
      <c r="F16" s="37">
        <v>18</v>
      </c>
      <c r="G16" s="37">
        <v>19.5</v>
      </c>
      <c r="H16" s="37">
        <v>20.5</v>
      </c>
      <c r="I16" s="37">
        <v>22</v>
      </c>
      <c r="J16" s="37">
        <v>23</v>
      </c>
      <c r="K16" s="37">
        <v>24</v>
      </c>
      <c r="L16" s="37">
        <v>24.5</v>
      </c>
      <c r="M16" s="37">
        <v>25.5</v>
      </c>
      <c r="N16" s="37">
        <v>26.5</v>
      </c>
      <c r="O16" s="37">
        <v>27.500000000000004</v>
      </c>
      <c r="P16" s="37">
        <v>28.499999999999996</v>
      </c>
      <c r="Q16" s="37">
        <v>28.999999999999996</v>
      </c>
      <c r="S16" t="str">
        <f t="shared" si="1"/>
        <v/>
      </c>
      <c r="T16">
        <v>36000</v>
      </c>
      <c r="U16" s="38">
        <v>0.18</v>
      </c>
      <c r="V16" s="38">
        <v>0.19500000000000001</v>
      </c>
      <c r="W16" s="38">
        <v>0.20499999999999999</v>
      </c>
      <c r="X16" s="38">
        <v>0.22</v>
      </c>
      <c r="Y16" s="38">
        <v>0.23</v>
      </c>
      <c r="Z16" s="38">
        <v>0.24</v>
      </c>
      <c r="AA16" s="38">
        <v>0.245</v>
      </c>
      <c r="AB16" s="38">
        <v>0.255</v>
      </c>
      <c r="AC16" s="38">
        <v>0.26500000000000001</v>
      </c>
      <c r="AD16" s="38">
        <v>0.27500000000000002</v>
      </c>
      <c r="AE16" s="38">
        <v>0.28499999999999998</v>
      </c>
      <c r="AF16" s="38">
        <v>0.28999999999999998</v>
      </c>
      <c r="AH16" s="37">
        <f t="shared" si="0"/>
        <v>18</v>
      </c>
      <c r="AI16" s="37">
        <f t="shared" si="0"/>
        <v>19.5</v>
      </c>
      <c r="AJ16" s="37">
        <f t="shared" si="0"/>
        <v>20.5</v>
      </c>
      <c r="AK16" s="37">
        <f t="shared" si="0"/>
        <v>22</v>
      </c>
      <c r="AL16" s="37">
        <f t="shared" si="0"/>
        <v>23</v>
      </c>
      <c r="AM16" s="37">
        <f t="shared" si="0"/>
        <v>24</v>
      </c>
      <c r="AN16" s="37">
        <f t="shared" si="0"/>
        <v>24.5</v>
      </c>
      <c r="AO16" s="37">
        <f t="shared" si="0"/>
        <v>25.5</v>
      </c>
      <c r="AP16" s="37">
        <f t="shared" si="0"/>
        <v>26.5</v>
      </c>
      <c r="AQ16" s="37">
        <f t="shared" si="0"/>
        <v>27.500000000000004</v>
      </c>
      <c r="AR16" s="37">
        <f t="shared" si="0"/>
        <v>28.499999999999996</v>
      </c>
      <c r="AS16" s="37">
        <f t="shared" si="0"/>
        <v>28.999999999999996</v>
      </c>
    </row>
    <row r="17" spans="4:45" x14ac:dyDescent="0.25">
      <c r="D17">
        <v>14</v>
      </c>
      <c r="E17">
        <v>37000</v>
      </c>
      <c r="F17" s="37">
        <v>18.5</v>
      </c>
      <c r="G17" s="37">
        <v>19.5</v>
      </c>
      <c r="H17" s="37">
        <v>20.5</v>
      </c>
      <c r="I17" s="37">
        <v>22</v>
      </c>
      <c r="J17" s="37">
        <v>23</v>
      </c>
      <c r="K17" s="37">
        <v>24</v>
      </c>
      <c r="L17" s="37">
        <v>24.5</v>
      </c>
      <c r="M17" s="37">
        <v>25.5</v>
      </c>
      <c r="N17" s="37">
        <v>26.5</v>
      </c>
      <c r="O17" s="37">
        <v>27.500000000000004</v>
      </c>
      <c r="P17" s="37">
        <v>28.499999999999996</v>
      </c>
      <c r="Q17" s="37">
        <v>28.999999999999996</v>
      </c>
      <c r="S17" t="str">
        <f t="shared" si="1"/>
        <v/>
      </c>
      <c r="T17">
        <v>37000</v>
      </c>
      <c r="U17" s="38">
        <v>0.185</v>
      </c>
      <c r="V17" s="38">
        <v>0.19500000000000001</v>
      </c>
      <c r="W17" s="38">
        <v>0.20499999999999999</v>
      </c>
      <c r="X17" s="38">
        <v>0.22</v>
      </c>
      <c r="Y17" s="38">
        <v>0.23</v>
      </c>
      <c r="Z17" s="38">
        <v>0.24</v>
      </c>
      <c r="AA17" s="38">
        <v>0.245</v>
      </c>
      <c r="AB17" s="38">
        <v>0.255</v>
      </c>
      <c r="AC17" s="38">
        <v>0.26500000000000001</v>
      </c>
      <c r="AD17" s="38">
        <v>0.27500000000000002</v>
      </c>
      <c r="AE17" s="38">
        <v>0.28499999999999998</v>
      </c>
      <c r="AF17" s="38">
        <v>0.28999999999999998</v>
      </c>
      <c r="AH17" s="37">
        <f t="shared" si="0"/>
        <v>18.5</v>
      </c>
      <c r="AI17" s="37">
        <f t="shared" si="0"/>
        <v>19.5</v>
      </c>
      <c r="AJ17" s="37">
        <f t="shared" si="0"/>
        <v>20.5</v>
      </c>
      <c r="AK17" s="37">
        <f t="shared" si="0"/>
        <v>22</v>
      </c>
      <c r="AL17" s="37">
        <f t="shared" si="0"/>
        <v>23</v>
      </c>
      <c r="AM17" s="37">
        <f t="shared" si="0"/>
        <v>24</v>
      </c>
      <c r="AN17" s="37">
        <f t="shared" si="0"/>
        <v>24.5</v>
      </c>
      <c r="AO17" s="37">
        <f t="shared" si="0"/>
        <v>25.5</v>
      </c>
      <c r="AP17" s="37">
        <f t="shared" si="0"/>
        <v>26.5</v>
      </c>
      <c r="AQ17" s="37">
        <f t="shared" si="0"/>
        <v>27.500000000000004</v>
      </c>
      <c r="AR17" s="37">
        <f t="shared" si="0"/>
        <v>28.499999999999996</v>
      </c>
      <c r="AS17" s="37">
        <f t="shared" si="0"/>
        <v>28.999999999999996</v>
      </c>
    </row>
    <row r="18" spans="4:45" x14ac:dyDescent="0.25">
      <c r="D18">
        <v>15</v>
      </c>
      <c r="E18">
        <v>38000</v>
      </c>
      <c r="F18" s="37">
        <v>18.5</v>
      </c>
      <c r="G18" s="37">
        <v>19.5</v>
      </c>
      <c r="H18" s="37">
        <v>20.5</v>
      </c>
      <c r="I18" s="37">
        <v>22</v>
      </c>
      <c r="J18" s="37">
        <v>23</v>
      </c>
      <c r="K18" s="37">
        <v>24</v>
      </c>
      <c r="L18" s="37">
        <v>24.5</v>
      </c>
      <c r="M18" s="37">
        <v>25.5</v>
      </c>
      <c r="N18" s="37">
        <v>26.5</v>
      </c>
      <c r="O18" s="37">
        <v>27.500000000000004</v>
      </c>
      <c r="P18" s="37">
        <v>28.499999999999996</v>
      </c>
      <c r="Q18" s="37">
        <v>28.999999999999996</v>
      </c>
      <c r="S18" t="str">
        <f t="shared" si="1"/>
        <v/>
      </c>
      <c r="T18">
        <v>38000</v>
      </c>
      <c r="U18" s="38">
        <v>0.185</v>
      </c>
      <c r="V18" s="38">
        <v>0.19500000000000001</v>
      </c>
      <c r="W18" s="38">
        <v>0.20499999999999999</v>
      </c>
      <c r="X18" s="38">
        <v>0.22</v>
      </c>
      <c r="Y18" s="38">
        <v>0.23</v>
      </c>
      <c r="Z18" s="38">
        <v>0.24</v>
      </c>
      <c r="AA18" s="38">
        <v>0.245</v>
      </c>
      <c r="AB18" s="38">
        <v>0.255</v>
      </c>
      <c r="AC18" s="38">
        <v>0.26500000000000001</v>
      </c>
      <c r="AD18" s="38">
        <v>0.27500000000000002</v>
      </c>
      <c r="AE18" s="38">
        <v>0.28499999999999998</v>
      </c>
      <c r="AF18" s="38">
        <v>0.28999999999999998</v>
      </c>
      <c r="AH18" s="37">
        <f t="shared" si="0"/>
        <v>18.5</v>
      </c>
      <c r="AI18" s="37">
        <f t="shared" si="0"/>
        <v>19.5</v>
      </c>
      <c r="AJ18" s="37">
        <f t="shared" si="0"/>
        <v>20.5</v>
      </c>
      <c r="AK18" s="37">
        <f t="shared" si="0"/>
        <v>22</v>
      </c>
      <c r="AL18" s="37">
        <f t="shared" si="0"/>
        <v>23</v>
      </c>
      <c r="AM18" s="37">
        <f t="shared" si="0"/>
        <v>24</v>
      </c>
      <c r="AN18" s="37">
        <f t="shared" si="0"/>
        <v>24.5</v>
      </c>
      <c r="AO18" s="37">
        <f t="shared" si="0"/>
        <v>25.5</v>
      </c>
      <c r="AP18" s="37">
        <f t="shared" si="0"/>
        <v>26.5</v>
      </c>
      <c r="AQ18" s="37">
        <f t="shared" si="0"/>
        <v>27.500000000000004</v>
      </c>
      <c r="AR18" s="37">
        <f t="shared" si="0"/>
        <v>28.499999999999996</v>
      </c>
      <c r="AS18" s="37">
        <f t="shared" si="0"/>
        <v>28.999999999999996</v>
      </c>
    </row>
    <row r="19" spans="4:45" x14ac:dyDescent="0.25">
      <c r="D19">
        <v>16</v>
      </c>
      <c r="E19">
        <v>39000</v>
      </c>
      <c r="F19" s="37">
        <v>18.5</v>
      </c>
      <c r="G19" s="37">
        <v>19.5</v>
      </c>
      <c r="H19" s="37">
        <v>20.5</v>
      </c>
      <c r="I19" s="37">
        <v>22</v>
      </c>
      <c r="J19" s="37">
        <v>23</v>
      </c>
      <c r="K19" s="37">
        <v>24</v>
      </c>
      <c r="L19" s="37">
        <v>24.5</v>
      </c>
      <c r="M19" s="37">
        <v>25.5</v>
      </c>
      <c r="N19" s="37">
        <v>26.5</v>
      </c>
      <c r="O19" s="37">
        <v>27.500000000000004</v>
      </c>
      <c r="P19" s="37">
        <v>28.499999999999996</v>
      </c>
      <c r="Q19" s="37">
        <v>28.999999999999996</v>
      </c>
      <c r="S19" t="str">
        <f t="shared" si="1"/>
        <v/>
      </c>
      <c r="T19">
        <v>39000</v>
      </c>
      <c r="U19" s="38">
        <v>0.185</v>
      </c>
      <c r="V19" s="38">
        <v>0.19500000000000001</v>
      </c>
      <c r="W19" s="38">
        <v>0.20499999999999999</v>
      </c>
      <c r="X19" s="38">
        <v>0.22</v>
      </c>
      <c r="Y19" s="38">
        <v>0.23</v>
      </c>
      <c r="Z19" s="38">
        <v>0.24</v>
      </c>
      <c r="AA19" s="38">
        <v>0.245</v>
      </c>
      <c r="AB19" s="38">
        <v>0.255</v>
      </c>
      <c r="AC19" s="38">
        <v>0.26500000000000001</v>
      </c>
      <c r="AD19" s="38">
        <v>0.27500000000000002</v>
      </c>
      <c r="AE19" s="38">
        <v>0.28499999999999998</v>
      </c>
      <c r="AF19" s="38">
        <v>0.28999999999999998</v>
      </c>
      <c r="AH19" s="37">
        <f t="shared" si="0"/>
        <v>18.5</v>
      </c>
      <c r="AI19" s="37">
        <f t="shared" si="0"/>
        <v>19.5</v>
      </c>
      <c r="AJ19" s="37">
        <f t="shared" si="0"/>
        <v>20.5</v>
      </c>
      <c r="AK19" s="37">
        <f t="shared" si="0"/>
        <v>22</v>
      </c>
      <c r="AL19" s="37">
        <f t="shared" si="0"/>
        <v>23</v>
      </c>
      <c r="AM19" s="37">
        <f t="shared" si="0"/>
        <v>24</v>
      </c>
      <c r="AN19" s="37">
        <f t="shared" si="0"/>
        <v>24.5</v>
      </c>
      <c r="AO19" s="37">
        <f t="shared" si="0"/>
        <v>25.5</v>
      </c>
      <c r="AP19" s="37">
        <f t="shared" si="0"/>
        <v>26.5</v>
      </c>
      <c r="AQ19" s="37">
        <f t="shared" si="0"/>
        <v>27.500000000000004</v>
      </c>
      <c r="AR19" s="37">
        <f t="shared" si="0"/>
        <v>28.499999999999996</v>
      </c>
      <c r="AS19" s="37">
        <f t="shared" si="0"/>
        <v>28.999999999999996</v>
      </c>
    </row>
    <row r="20" spans="4:45" x14ac:dyDescent="0.25">
      <c r="D20">
        <v>17</v>
      </c>
      <c r="E20">
        <v>40000</v>
      </c>
      <c r="F20" s="37">
        <v>18.5</v>
      </c>
      <c r="G20" s="37">
        <v>19.5</v>
      </c>
      <c r="H20" s="37">
        <v>20.5</v>
      </c>
      <c r="I20" s="37">
        <v>22</v>
      </c>
      <c r="J20" s="37">
        <v>23</v>
      </c>
      <c r="K20" s="37">
        <v>24</v>
      </c>
      <c r="L20" s="37">
        <v>24.5</v>
      </c>
      <c r="M20" s="37">
        <v>25.5</v>
      </c>
      <c r="N20" s="37">
        <v>26.5</v>
      </c>
      <c r="O20" s="37">
        <v>27.500000000000004</v>
      </c>
      <c r="P20" s="37">
        <v>28.499999999999996</v>
      </c>
      <c r="Q20" s="37">
        <v>28.999999999999996</v>
      </c>
      <c r="S20" t="str">
        <f t="shared" si="1"/>
        <v/>
      </c>
      <c r="T20">
        <v>40000</v>
      </c>
      <c r="U20" s="38">
        <v>0.185</v>
      </c>
      <c r="V20" s="38">
        <v>0.19500000000000001</v>
      </c>
      <c r="W20" s="38">
        <v>0.20499999999999999</v>
      </c>
      <c r="X20" s="38">
        <v>0.22</v>
      </c>
      <c r="Y20" s="38">
        <v>0.23</v>
      </c>
      <c r="Z20" s="38">
        <v>0.24</v>
      </c>
      <c r="AA20" s="38">
        <v>0.245</v>
      </c>
      <c r="AB20" s="38">
        <v>0.255</v>
      </c>
      <c r="AC20" s="38">
        <v>0.26500000000000001</v>
      </c>
      <c r="AD20" s="38">
        <v>0.27500000000000002</v>
      </c>
      <c r="AE20" s="38">
        <v>0.28499999999999998</v>
      </c>
      <c r="AF20" s="38">
        <v>0.28999999999999998</v>
      </c>
      <c r="AH20" s="37">
        <f t="shared" si="0"/>
        <v>18.5</v>
      </c>
      <c r="AI20" s="37">
        <f t="shared" si="0"/>
        <v>19.5</v>
      </c>
      <c r="AJ20" s="37">
        <f t="shared" si="0"/>
        <v>20.5</v>
      </c>
      <c r="AK20" s="37">
        <f t="shared" si="0"/>
        <v>22</v>
      </c>
      <c r="AL20" s="37">
        <f t="shared" si="0"/>
        <v>23</v>
      </c>
      <c r="AM20" s="37">
        <f t="shared" si="0"/>
        <v>24</v>
      </c>
      <c r="AN20" s="37">
        <f t="shared" si="0"/>
        <v>24.5</v>
      </c>
      <c r="AO20" s="37">
        <f t="shared" si="0"/>
        <v>25.5</v>
      </c>
      <c r="AP20" s="37">
        <f t="shared" si="0"/>
        <v>26.5</v>
      </c>
      <c r="AQ20" s="37">
        <f t="shared" si="0"/>
        <v>27.500000000000004</v>
      </c>
      <c r="AR20" s="37">
        <f t="shared" si="0"/>
        <v>28.499999999999996</v>
      </c>
      <c r="AS20" s="37">
        <f t="shared" si="0"/>
        <v>28.999999999999996</v>
      </c>
    </row>
    <row r="21" spans="4:45" x14ac:dyDescent="0.25">
      <c r="D21">
        <v>18</v>
      </c>
      <c r="E21">
        <v>41000</v>
      </c>
      <c r="F21" s="37">
        <v>18.5</v>
      </c>
      <c r="G21" s="37">
        <v>19.5</v>
      </c>
      <c r="H21" s="37">
        <v>20.5</v>
      </c>
      <c r="I21" s="37">
        <v>22</v>
      </c>
      <c r="J21" s="37">
        <v>23</v>
      </c>
      <c r="K21" s="37">
        <v>24</v>
      </c>
      <c r="L21" s="37">
        <v>24.5</v>
      </c>
      <c r="M21" s="37">
        <v>25.5</v>
      </c>
      <c r="N21" s="37">
        <v>26.5</v>
      </c>
      <c r="O21" s="37">
        <v>27.500000000000004</v>
      </c>
      <c r="P21" s="37">
        <v>28.499999999999996</v>
      </c>
      <c r="Q21" s="37">
        <v>28.999999999999996</v>
      </c>
      <c r="S21" t="str">
        <f t="shared" si="1"/>
        <v/>
      </c>
      <c r="T21">
        <v>41000</v>
      </c>
      <c r="U21" s="38">
        <v>0.185</v>
      </c>
      <c r="V21" s="38">
        <v>0.19500000000000001</v>
      </c>
      <c r="W21" s="38">
        <v>0.20499999999999999</v>
      </c>
      <c r="X21" s="38">
        <v>0.22</v>
      </c>
      <c r="Y21" s="38">
        <v>0.23</v>
      </c>
      <c r="Z21" s="38">
        <v>0.24</v>
      </c>
      <c r="AA21" s="38">
        <v>0.245</v>
      </c>
      <c r="AB21" s="38">
        <v>0.255</v>
      </c>
      <c r="AC21" s="38">
        <v>0.26500000000000001</v>
      </c>
      <c r="AD21" s="38">
        <v>0.27500000000000002</v>
      </c>
      <c r="AE21" s="38">
        <v>0.28499999999999998</v>
      </c>
      <c r="AF21" s="38">
        <v>0.28999999999999998</v>
      </c>
      <c r="AH21" s="37">
        <f t="shared" si="0"/>
        <v>18.5</v>
      </c>
      <c r="AI21" s="37">
        <f t="shared" si="0"/>
        <v>19.5</v>
      </c>
      <c r="AJ21" s="37">
        <f t="shared" si="0"/>
        <v>20.5</v>
      </c>
      <c r="AK21" s="37">
        <f t="shared" si="0"/>
        <v>22</v>
      </c>
      <c r="AL21" s="37">
        <f t="shared" si="0"/>
        <v>23</v>
      </c>
      <c r="AM21" s="37">
        <f t="shared" si="0"/>
        <v>24</v>
      </c>
      <c r="AN21" s="37">
        <f t="shared" si="0"/>
        <v>24.5</v>
      </c>
      <c r="AO21" s="37">
        <f t="shared" si="0"/>
        <v>25.5</v>
      </c>
      <c r="AP21" s="37">
        <f t="shared" si="0"/>
        <v>26.5</v>
      </c>
      <c r="AQ21" s="37">
        <f t="shared" si="0"/>
        <v>27.500000000000004</v>
      </c>
      <c r="AR21" s="37">
        <f t="shared" si="0"/>
        <v>28.499999999999996</v>
      </c>
      <c r="AS21" s="37">
        <f t="shared" si="0"/>
        <v>28.999999999999996</v>
      </c>
    </row>
    <row r="22" spans="4:45" x14ac:dyDescent="0.25">
      <c r="D22">
        <v>19</v>
      </c>
      <c r="E22">
        <v>42000</v>
      </c>
      <c r="F22" s="37">
        <v>18.5</v>
      </c>
      <c r="G22" s="37">
        <v>19.5</v>
      </c>
      <c r="H22" s="37">
        <v>20.5</v>
      </c>
      <c r="I22" s="37">
        <v>22</v>
      </c>
      <c r="J22" s="37">
        <v>23</v>
      </c>
      <c r="K22" s="37">
        <v>24</v>
      </c>
      <c r="L22" s="37">
        <v>24.5</v>
      </c>
      <c r="M22" s="37">
        <v>25.5</v>
      </c>
      <c r="N22" s="37">
        <v>26.5</v>
      </c>
      <c r="O22" s="37">
        <v>27.500000000000004</v>
      </c>
      <c r="P22" s="37">
        <v>28.499999999999996</v>
      </c>
      <c r="Q22" s="37">
        <v>28.999999999999996</v>
      </c>
      <c r="S22" t="str">
        <f t="shared" si="1"/>
        <v/>
      </c>
      <c r="T22">
        <v>42000</v>
      </c>
      <c r="U22" s="38">
        <v>0.185</v>
      </c>
      <c r="V22" s="38">
        <v>0.19500000000000001</v>
      </c>
      <c r="W22" s="38">
        <v>0.20499999999999999</v>
      </c>
      <c r="X22" s="38">
        <v>0.22</v>
      </c>
      <c r="Y22" s="38">
        <v>0.23</v>
      </c>
      <c r="Z22" s="38">
        <v>0.24</v>
      </c>
      <c r="AA22" s="38">
        <v>0.245</v>
      </c>
      <c r="AB22" s="38">
        <v>0.255</v>
      </c>
      <c r="AC22" s="38">
        <v>0.26500000000000001</v>
      </c>
      <c r="AD22" s="38">
        <v>0.27500000000000002</v>
      </c>
      <c r="AE22" s="38">
        <v>0.28499999999999998</v>
      </c>
      <c r="AF22" s="38">
        <v>0.28999999999999998</v>
      </c>
      <c r="AH22" s="37">
        <f t="shared" si="0"/>
        <v>18.5</v>
      </c>
      <c r="AI22" s="37">
        <f t="shared" si="0"/>
        <v>19.5</v>
      </c>
      <c r="AJ22" s="37">
        <f t="shared" si="0"/>
        <v>20.5</v>
      </c>
      <c r="AK22" s="37">
        <f t="shared" si="0"/>
        <v>22</v>
      </c>
      <c r="AL22" s="37">
        <f t="shared" si="0"/>
        <v>23</v>
      </c>
      <c r="AM22" s="37">
        <f t="shared" si="0"/>
        <v>24</v>
      </c>
      <c r="AN22" s="37">
        <f t="shared" si="0"/>
        <v>24.5</v>
      </c>
      <c r="AO22" s="37">
        <f t="shared" si="0"/>
        <v>25.5</v>
      </c>
      <c r="AP22" s="37">
        <f t="shared" si="0"/>
        <v>26.5</v>
      </c>
      <c r="AQ22" s="37">
        <f t="shared" si="0"/>
        <v>27.500000000000004</v>
      </c>
      <c r="AR22" s="37">
        <f t="shared" si="0"/>
        <v>28.499999999999996</v>
      </c>
      <c r="AS22" s="37">
        <f t="shared" si="0"/>
        <v>28.999999999999996</v>
      </c>
    </row>
    <row r="23" spans="4:45" x14ac:dyDescent="0.25">
      <c r="D23">
        <v>20</v>
      </c>
      <c r="E23">
        <v>43000</v>
      </c>
      <c r="F23" s="37">
        <v>18.5</v>
      </c>
      <c r="G23" s="37">
        <v>19.5</v>
      </c>
      <c r="H23" s="37">
        <v>20.5</v>
      </c>
      <c r="I23" s="37">
        <v>22</v>
      </c>
      <c r="J23" s="37">
        <v>23</v>
      </c>
      <c r="K23" s="37">
        <v>24</v>
      </c>
      <c r="L23" s="37">
        <v>24.5</v>
      </c>
      <c r="M23" s="37">
        <v>25.5</v>
      </c>
      <c r="N23" s="37">
        <v>26.5</v>
      </c>
      <c r="O23" s="37">
        <v>27.500000000000004</v>
      </c>
      <c r="P23" s="37">
        <v>28.499999999999996</v>
      </c>
      <c r="Q23" s="37">
        <v>28.999999999999996</v>
      </c>
      <c r="S23" t="str">
        <f t="shared" si="1"/>
        <v/>
      </c>
      <c r="T23">
        <v>43000</v>
      </c>
      <c r="U23" s="38">
        <v>0.185</v>
      </c>
      <c r="V23" s="38">
        <v>0.19500000000000001</v>
      </c>
      <c r="W23" s="38">
        <v>0.20499999999999999</v>
      </c>
      <c r="X23" s="38">
        <v>0.22</v>
      </c>
      <c r="Y23" s="38">
        <v>0.23</v>
      </c>
      <c r="Z23" s="38">
        <v>0.24</v>
      </c>
      <c r="AA23" s="38">
        <v>0.245</v>
      </c>
      <c r="AB23" s="38">
        <v>0.255</v>
      </c>
      <c r="AC23" s="38">
        <v>0.26500000000000001</v>
      </c>
      <c r="AD23" s="38">
        <v>0.27500000000000002</v>
      </c>
      <c r="AE23" s="38">
        <v>0.28499999999999998</v>
      </c>
      <c r="AF23" s="38">
        <v>0.28999999999999998</v>
      </c>
      <c r="AH23" s="37">
        <f t="shared" si="0"/>
        <v>18.5</v>
      </c>
      <c r="AI23" s="37">
        <f t="shared" si="0"/>
        <v>19.5</v>
      </c>
      <c r="AJ23" s="37">
        <f t="shared" si="0"/>
        <v>20.5</v>
      </c>
      <c r="AK23" s="37">
        <f t="shared" si="0"/>
        <v>22</v>
      </c>
      <c r="AL23" s="37">
        <f t="shared" si="0"/>
        <v>23</v>
      </c>
      <c r="AM23" s="37">
        <f t="shared" si="0"/>
        <v>24</v>
      </c>
      <c r="AN23" s="37">
        <f t="shared" si="0"/>
        <v>24.5</v>
      </c>
      <c r="AO23" s="37">
        <f t="shared" si="0"/>
        <v>25.5</v>
      </c>
      <c r="AP23" s="37">
        <f t="shared" si="0"/>
        <v>26.5</v>
      </c>
      <c r="AQ23" s="37">
        <f t="shared" si="0"/>
        <v>27.500000000000004</v>
      </c>
      <c r="AR23" s="37">
        <f t="shared" si="0"/>
        <v>28.499999999999996</v>
      </c>
      <c r="AS23" s="37">
        <f t="shared" si="0"/>
        <v>28.999999999999996</v>
      </c>
    </row>
    <row r="24" spans="4:45" x14ac:dyDescent="0.25">
      <c r="D24">
        <v>21</v>
      </c>
      <c r="E24">
        <v>44000</v>
      </c>
      <c r="F24" s="37">
        <v>18.5</v>
      </c>
      <c r="G24" s="37">
        <v>19.5</v>
      </c>
      <c r="H24" s="37">
        <v>20.5</v>
      </c>
      <c r="I24" s="37">
        <v>22</v>
      </c>
      <c r="J24" s="37">
        <v>23</v>
      </c>
      <c r="K24" s="37">
        <v>24</v>
      </c>
      <c r="L24" s="37">
        <v>24.5</v>
      </c>
      <c r="M24" s="37">
        <v>25.5</v>
      </c>
      <c r="N24" s="37">
        <v>26.5</v>
      </c>
      <c r="O24" s="37">
        <v>27.500000000000004</v>
      </c>
      <c r="P24" s="37">
        <v>28.499999999999996</v>
      </c>
      <c r="Q24" s="37">
        <v>28.999999999999996</v>
      </c>
      <c r="S24" t="str">
        <f t="shared" si="1"/>
        <v/>
      </c>
      <c r="T24">
        <v>44000</v>
      </c>
      <c r="U24" s="38">
        <v>0.185</v>
      </c>
      <c r="V24" s="38">
        <v>0.19500000000000001</v>
      </c>
      <c r="W24" s="38">
        <v>0.20499999999999999</v>
      </c>
      <c r="X24" s="38">
        <v>0.22</v>
      </c>
      <c r="Y24" s="38">
        <v>0.23</v>
      </c>
      <c r="Z24" s="38">
        <v>0.24</v>
      </c>
      <c r="AA24" s="38">
        <v>0.245</v>
      </c>
      <c r="AB24" s="38">
        <v>0.255</v>
      </c>
      <c r="AC24" s="38">
        <v>0.26500000000000001</v>
      </c>
      <c r="AD24" s="38">
        <v>0.27500000000000002</v>
      </c>
      <c r="AE24" s="38">
        <v>0.28499999999999998</v>
      </c>
      <c r="AF24" s="38">
        <v>0.28999999999999998</v>
      </c>
      <c r="AH24" s="37">
        <f t="shared" si="0"/>
        <v>18.5</v>
      </c>
      <c r="AI24" s="37">
        <f t="shared" si="0"/>
        <v>19.5</v>
      </c>
      <c r="AJ24" s="37">
        <f t="shared" si="0"/>
        <v>20.5</v>
      </c>
      <c r="AK24" s="37">
        <f t="shared" si="0"/>
        <v>22</v>
      </c>
      <c r="AL24" s="37">
        <f t="shared" si="0"/>
        <v>23</v>
      </c>
      <c r="AM24" s="37">
        <f t="shared" si="0"/>
        <v>24</v>
      </c>
      <c r="AN24" s="37">
        <f t="shared" si="0"/>
        <v>24.5</v>
      </c>
      <c r="AO24" s="37">
        <f t="shared" si="0"/>
        <v>25.5</v>
      </c>
      <c r="AP24" s="37">
        <f t="shared" si="0"/>
        <v>26.5</v>
      </c>
      <c r="AQ24" s="37">
        <f t="shared" si="0"/>
        <v>27.500000000000004</v>
      </c>
      <c r="AR24" s="37">
        <f t="shared" si="0"/>
        <v>28.499999999999996</v>
      </c>
      <c r="AS24" s="37">
        <f t="shared" si="0"/>
        <v>28.999999999999996</v>
      </c>
    </row>
    <row r="25" spans="4:45" x14ac:dyDescent="0.25">
      <c r="D25">
        <v>22</v>
      </c>
      <c r="E25">
        <v>45000</v>
      </c>
      <c r="F25" s="37">
        <v>18.5</v>
      </c>
      <c r="G25" s="37">
        <v>19.5</v>
      </c>
      <c r="H25" s="37">
        <v>20.5</v>
      </c>
      <c r="I25" s="37">
        <v>22</v>
      </c>
      <c r="J25" s="37">
        <v>23</v>
      </c>
      <c r="K25" s="37">
        <v>24</v>
      </c>
      <c r="L25" s="37">
        <v>24.5</v>
      </c>
      <c r="M25" s="37">
        <v>25.5</v>
      </c>
      <c r="N25" s="37">
        <v>26.5</v>
      </c>
      <c r="O25" s="37">
        <v>27.500000000000004</v>
      </c>
      <c r="P25" s="37">
        <v>28.499999999999996</v>
      </c>
      <c r="Q25" s="37">
        <v>28.999999999999996</v>
      </c>
      <c r="S25" t="str">
        <f t="shared" si="1"/>
        <v/>
      </c>
      <c r="T25">
        <v>45000</v>
      </c>
      <c r="U25" s="38">
        <v>0.185</v>
      </c>
      <c r="V25" s="38">
        <v>0.19500000000000001</v>
      </c>
      <c r="W25" s="38">
        <v>0.20499999999999999</v>
      </c>
      <c r="X25" s="38">
        <v>0.22</v>
      </c>
      <c r="Y25" s="38">
        <v>0.23</v>
      </c>
      <c r="Z25" s="38">
        <v>0.24</v>
      </c>
      <c r="AA25" s="38">
        <v>0.245</v>
      </c>
      <c r="AB25" s="38">
        <v>0.255</v>
      </c>
      <c r="AC25" s="38">
        <v>0.26500000000000001</v>
      </c>
      <c r="AD25" s="38">
        <v>0.27500000000000002</v>
      </c>
      <c r="AE25" s="38">
        <v>0.28499999999999998</v>
      </c>
      <c r="AF25" s="38">
        <v>0.28999999999999998</v>
      </c>
      <c r="AH25" s="37">
        <f t="shared" si="0"/>
        <v>18.5</v>
      </c>
      <c r="AI25" s="37">
        <f t="shared" si="0"/>
        <v>19.5</v>
      </c>
      <c r="AJ25" s="37">
        <f t="shared" si="0"/>
        <v>20.5</v>
      </c>
      <c r="AK25" s="37">
        <f t="shared" ref="AK25:AS53" si="2">X25*$T$3</f>
        <v>22</v>
      </c>
      <c r="AL25" s="37">
        <f t="shared" si="2"/>
        <v>23</v>
      </c>
      <c r="AM25" s="37">
        <f t="shared" si="2"/>
        <v>24</v>
      </c>
      <c r="AN25" s="37">
        <f t="shared" si="2"/>
        <v>24.5</v>
      </c>
      <c r="AO25" s="37">
        <f t="shared" si="2"/>
        <v>25.5</v>
      </c>
      <c r="AP25" s="37">
        <f t="shared" si="2"/>
        <v>26.5</v>
      </c>
      <c r="AQ25" s="37">
        <f t="shared" si="2"/>
        <v>27.500000000000004</v>
      </c>
      <c r="AR25" s="37">
        <f t="shared" si="2"/>
        <v>28.499999999999996</v>
      </c>
      <c r="AS25" s="37">
        <f t="shared" si="2"/>
        <v>28.999999999999996</v>
      </c>
    </row>
    <row r="26" spans="4:45" x14ac:dyDescent="0.25">
      <c r="D26">
        <v>23</v>
      </c>
      <c r="E26">
        <v>46000</v>
      </c>
      <c r="F26" s="37">
        <v>18.5</v>
      </c>
      <c r="G26" s="37">
        <v>19.5</v>
      </c>
      <c r="H26" s="37">
        <v>20.5</v>
      </c>
      <c r="I26" s="37">
        <v>22</v>
      </c>
      <c r="J26" s="37">
        <v>23</v>
      </c>
      <c r="K26" s="37">
        <v>24</v>
      </c>
      <c r="L26" s="37">
        <v>24.5</v>
      </c>
      <c r="M26" s="37">
        <v>25.5</v>
      </c>
      <c r="N26" s="37">
        <v>26.5</v>
      </c>
      <c r="O26" s="37">
        <v>27.500000000000004</v>
      </c>
      <c r="P26" s="37">
        <v>28.499999999999996</v>
      </c>
      <c r="Q26" s="37">
        <v>28.999999999999996</v>
      </c>
      <c r="S26" t="str">
        <f t="shared" si="1"/>
        <v/>
      </c>
      <c r="T26">
        <v>46000</v>
      </c>
      <c r="U26" s="38">
        <v>0.185</v>
      </c>
      <c r="V26" s="38">
        <v>0.19500000000000001</v>
      </c>
      <c r="W26" s="38">
        <v>0.20499999999999999</v>
      </c>
      <c r="X26" s="38">
        <v>0.22</v>
      </c>
      <c r="Y26" s="38">
        <v>0.23</v>
      </c>
      <c r="Z26" s="38">
        <v>0.24</v>
      </c>
      <c r="AA26" s="38">
        <v>0.245</v>
      </c>
      <c r="AB26" s="38">
        <v>0.255</v>
      </c>
      <c r="AC26" s="38">
        <v>0.26500000000000001</v>
      </c>
      <c r="AD26" s="38">
        <v>0.27500000000000002</v>
      </c>
      <c r="AE26" s="38">
        <v>0.28499999999999998</v>
      </c>
      <c r="AF26" s="38">
        <v>0.28999999999999998</v>
      </c>
      <c r="AH26" s="37">
        <f t="shared" ref="AH26:AM57" si="3">U26*$T$3</f>
        <v>18.5</v>
      </c>
      <c r="AI26" s="37">
        <f t="shared" si="3"/>
        <v>19.5</v>
      </c>
      <c r="AJ26" s="37">
        <f t="shared" si="3"/>
        <v>20.5</v>
      </c>
      <c r="AK26" s="37">
        <f t="shared" si="2"/>
        <v>22</v>
      </c>
      <c r="AL26" s="37">
        <f t="shared" si="2"/>
        <v>23</v>
      </c>
      <c r="AM26" s="37">
        <f t="shared" si="2"/>
        <v>24</v>
      </c>
      <c r="AN26" s="37">
        <f t="shared" si="2"/>
        <v>24.5</v>
      </c>
      <c r="AO26" s="37">
        <f t="shared" si="2"/>
        <v>25.5</v>
      </c>
      <c r="AP26" s="37">
        <f t="shared" si="2"/>
        <v>26.5</v>
      </c>
      <c r="AQ26" s="37">
        <f t="shared" si="2"/>
        <v>27.500000000000004</v>
      </c>
      <c r="AR26" s="37">
        <f t="shared" si="2"/>
        <v>28.499999999999996</v>
      </c>
      <c r="AS26" s="37">
        <f t="shared" si="2"/>
        <v>28.999999999999996</v>
      </c>
    </row>
    <row r="27" spans="4:45" x14ac:dyDescent="0.25">
      <c r="D27">
        <v>24</v>
      </c>
      <c r="E27">
        <v>47000</v>
      </c>
      <c r="F27" s="37">
        <v>18.5</v>
      </c>
      <c r="G27" s="37">
        <v>19.5</v>
      </c>
      <c r="H27" s="37">
        <v>20.5</v>
      </c>
      <c r="I27" s="37">
        <v>22</v>
      </c>
      <c r="J27" s="37">
        <v>23</v>
      </c>
      <c r="K27" s="37">
        <v>24</v>
      </c>
      <c r="L27" s="37">
        <v>24.5</v>
      </c>
      <c r="M27" s="37">
        <v>25.5</v>
      </c>
      <c r="N27" s="37">
        <v>26.5</v>
      </c>
      <c r="O27" s="37">
        <v>27.500000000000004</v>
      </c>
      <c r="P27" s="37">
        <v>28.499999999999996</v>
      </c>
      <c r="Q27" s="37">
        <v>28.999999999999996</v>
      </c>
      <c r="S27" t="str">
        <f t="shared" si="1"/>
        <v/>
      </c>
      <c r="T27">
        <v>47000</v>
      </c>
      <c r="U27" s="38">
        <v>0.185</v>
      </c>
      <c r="V27" s="38">
        <v>0.19500000000000001</v>
      </c>
      <c r="W27" s="38">
        <v>0.20499999999999999</v>
      </c>
      <c r="X27" s="38">
        <v>0.22</v>
      </c>
      <c r="Y27" s="38">
        <v>0.23</v>
      </c>
      <c r="Z27" s="38">
        <v>0.24</v>
      </c>
      <c r="AA27" s="38">
        <v>0.245</v>
      </c>
      <c r="AB27" s="38">
        <v>0.255</v>
      </c>
      <c r="AC27" s="38">
        <v>0.26500000000000001</v>
      </c>
      <c r="AD27" s="38">
        <v>0.27500000000000002</v>
      </c>
      <c r="AE27" s="38">
        <v>0.28499999999999998</v>
      </c>
      <c r="AF27" s="38">
        <v>0.28999999999999998</v>
      </c>
      <c r="AH27" s="37">
        <f t="shared" si="3"/>
        <v>18.5</v>
      </c>
      <c r="AI27" s="37">
        <f t="shared" si="3"/>
        <v>19.5</v>
      </c>
      <c r="AJ27" s="37">
        <f t="shared" si="3"/>
        <v>20.5</v>
      </c>
      <c r="AK27" s="37">
        <f t="shared" si="2"/>
        <v>22</v>
      </c>
      <c r="AL27" s="37">
        <f t="shared" si="2"/>
        <v>23</v>
      </c>
      <c r="AM27" s="37">
        <f t="shared" si="2"/>
        <v>24</v>
      </c>
      <c r="AN27" s="37">
        <f t="shared" si="2"/>
        <v>24.5</v>
      </c>
      <c r="AO27" s="37">
        <f t="shared" si="2"/>
        <v>25.5</v>
      </c>
      <c r="AP27" s="37">
        <f t="shared" si="2"/>
        <v>26.5</v>
      </c>
      <c r="AQ27" s="37">
        <f t="shared" si="2"/>
        <v>27.500000000000004</v>
      </c>
      <c r="AR27" s="37">
        <f t="shared" si="2"/>
        <v>28.499999999999996</v>
      </c>
      <c r="AS27" s="37">
        <f t="shared" si="2"/>
        <v>28.999999999999996</v>
      </c>
    </row>
    <row r="28" spans="4:45" x14ac:dyDescent="0.25">
      <c r="D28">
        <v>25</v>
      </c>
      <c r="E28">
        <v>48000</v>
      </c>
      <c r="F28" s="37">
        <v>18.5</v>
      </c>
      <c r="G28" s="37">
        <v>19.5</v>
      </c>
      <c r="H28" s="37">
        <v>20.5</v>
      </c>
      <c r="I28" s="37">
        <v>22</v>
      </c>
      <c r="J28" s="37">
        <v>23</v>
      </c>
      <c r="K28" s="37">
        <v>24</v>
      </c>
      <c r="L28" s="37">
        <v>24.5</v>
      </c>
      <c r="M28" s="37">
        <v>25.5</v>
      </c>
      <c r="N28" s="37">
        <v>26.5</v>
      </c>
      <c r="O28" s="37">
        <v>27.500000000000004</v>
      </c>
      <c r="P28" s="37">
        <v>28.499999999999996</v>
      </c>
      <c r="Q28" s="37">
        <v>28.999999999999996</v>
      </c>
      <c r="S28" t="str">
        <f t="shared" si="1"/>
        <v/>
      </c>
      <c r="T28">
        <v>48000</v>
      </c>
      <c r="U28" s="38">
        <v>0.185</v>
      </c>
      <c r="V28" s="38">
        <v>0.19500000000000001</v>
      </c>
      <c r="W28" s="38">
        <v>0.20499999999999999</v>
      </c>
      <c r="X28" s="38">
        <v>0.22</v>
      </c>
      <c r="Y28" s="38">
        <v>0.23</v>
      </c>
      <c r="Z28" s="38">
        <v>0.24</v>
      </c>
      <c r="AA28" s="38">
        <v>0.245</v>
      </c>
      <c r="AB28" s="38">
        <v>0.255</v>
      </c>
      <c r="AC28" s="38">
        <v>0.26500000000000001</v>
      </c>
      <c r="AD28" s="38">
        <v>0.27500000000000002</v>
      </c>
      <c r="AE28" s="38">
        <v>0.28499999999999998</v>
      </c>
      <c r="AF28" s="38">
        <v>0.28999999999999998</v>
      </c>
      <c r="AH28" s="37">
        <f t="shared" si="3"/>
        <v>18.5</v>
      </c>
      <c r="AI28" s="37">
        <f t="shared" si="3"/>
        <v>19.5</v>
      </c>
      <c r="AJ28" s="37">
        <f t="shared" si="3"/>
        <v>20.5</v>
      </c>
      <c r="AK28" s="37">
        <f t="shared" si="2"/>
        <v>22</v>
      </c>
      <c r="AL28" s="37">
        <f t="shared" si="2"/>
        <v>23</v>
      </c>
      <c r="AM28" s="37">
        <f t="shared" si="2"/>
        <v>24</v>
      </c>
      <c r="AN28" s="37">
        <f t="shared" si="2"/>
        <v>24.5</v>
      </c>
      <c r="AO28" s="37">
        <f t="shared" si="2"/>
        <v>25.5</v>
      </c>
      <c r="AP28" s="37">
        <f t="shared" si="2"/>
        <v>26.5</v>
      </c>
      <c r="AQ28" s="37">
        <f t="shared" si="2"/>
        <v>27.500000000000004</v>
      </c>
      <c r="AR28" s="37">
        <f t="shared" si="2"/>
        <v>28.499999999999996</v>
      </c>
      <c r="AS28" s="37">
        <f t="shared" si="2"/>
        <v>28.999999999999996</v>
      </c>
    </row>
    <row r="29" spans="4:45" x14ac:dyDescent="0.25">
      <c r="D29">
        <v>26</v>
      </c>
      <c r="E29">
        <v>49000</v>
      </c>
      <c r="F29" s="37">
        <v>18.5</v>
      </c>
      <c r="G29" s="37">
        <v>19.5</v>
      </c>
      <c r="H29" s="37">
        <v>20.5</v>
      </c>
      <c r="I29" s="37">
        <v>22</v>
      </c>
      <c r="J29" s="37">
        <v>23</v>
      </c>
      <c r="K29" s="37">
        <v>24</v>
      </c>
      <c r="L29" s="37">
        <v>24.5</v>
      </c>
      <c r="M29" s="37">
        <v>25.5</v>
      </c>
      <c r="N29" s="37">
        <v>26.5</v>
      </c>
      <c r="O29" s="37">
        <v>27.500000000000004</v>
      </c>
      <c r="P29" s="37">
        <v>28.499999999999996</v>
      </c>
      <c r="Q29" s="37">
        <v>28.999999999999996</v>
      </c>
      <c r="S29" t="str">
        <f t="shared" si="1"/>
        <v/>
      </c>
      <c r="T29">
        <v>49000</v>
      </c>
      <c r="U29" s="38">
        <v>0.185</v>
      </c>
      <c r="V29" s="38">
        <v>0.19500000000000001</v>
      </c>
      <c r="W29" s="38">
        <v>0.20499999999999999</v>
      </c>
      <c r="X29" s="38">
        <v>0.22</v>
      </c>
      <c r="Y29" s="38">
        <v>0.23</v>
      </c>
      <c r="Z29" s="38">
        <v>0.24</v>
      </c>
      <c r="AA29" s="38">
        <v>0.245</v>
      </c>
      <c r="AB29" s="38">
        <v>0.255</v>
      </c>
      <c r="AC29" s="38">
        <v>0.26500000000000001</v>
      </c>
      <c r="AD29" s="38">
        <v>0.27500000000000002</v>
      </c>
      <c r="AE29" s="38">
        <v>0.28499999999999998</v>
      </c>
      <c r="AF29" s="38">
        <v>0.28999999999999998</v>
      </c>
      <c r="AH29" s="37">
        <f t="shared" si="3"/>
        <v>18.5</v>
      </c>
      <c r="AI29" s="37">
        <f t="shared" si="3"/>
        <v>19.5</v>
      </c>
      <c r="AJ29" s="37">
        <f t="shared" si="3"/>
        <v>20.5</v>
      </c>
      <c r="AK29" s="37">
        <f t="shared" si="2"/>
        <v>22</v>
      </c>
      <c r="AL29" s="37">
        <f t="shared" si="2"/>
        <v>23</v>
      </c>
      <c r="AM29" s="37">
        <f t="shared" si="2"/>
        <v>24</v>
      </c>
      <c r="AN29" s="37">
        <f t="shared" si="2"/>
        <v>24.5</v>
      </c>
      <c r="AO29" s="37">
        <f t="shared" si="2"/>
        <v>25.5</v>
      </c>
      <c r="AP29" s="37">
        <f t="shared" si="2"/>
        <v>26.5</v>
      </c>
      <c r="AQ29" s="37">
        <f t="shared" si="2"/>
        <v>27.500000000000004</v>
      </c>
      <c r="AR29" s="37">
        <f t="shared" si="2"/>
        <v>28.499999999999996</v>
      </c>
      <c r="AS29" s="37">
        <f t="shared" si="2"/>
        <v>28.999999999999996</v>
      </c>
    </row>
    <row r="30" spans="4:45" x14ac:dyDescent="0.25">
      <c r="D30">
        <v>27</v>
      </c>
      <c r="E30">
        <v>50000</v>
      </c>
      <c r="F30" s="37">
        <v>18.5</v>
      </c>
      <c r="G30" s="37">
        <v>20</v>
      </c>
      <c r="H30" s="37">
        <v>21</v>
      </c>
      <c r="I30" s="37">
        <v>22</v>
      </c>
      <c r="J30" s="37">
        <v>23</v>
      </c>
      <c r="K30" s="37">
        <v>24</v>
      </c>
      <c r="L30" s="37">
        <v>24.5</v>
      </c>
      <c r="M30" s="37">
        <v>25.5</v>
      </c>
      <c r="N30" s="37">
        <v>26.5</v>
      </c>
      <c r="O30" s="37">
        <v>27.500000000000004</v>
      </c>
      <c r="P30" s="37">
        <v>28.499999999999996</v>
      </c>
      <c r="Q30" s="37">
        <v>28.999999999999996</v>
      </c>
      <c r="S30" t="str">
        <f t="shared" si="1"/>
        <v/>
      </c>
      <c r="T30">
        <v>50000</v>
      </c>
      <c r="U30" s="38">
        <v>0.185</v>
      </c>
      <c r="V30" s="38">
        <v>0.2</v>
      </c>
      <c r="W30" s="38">
        <v>0.21</v>
      </c>
      <c r="X30" s="38">
        <v>0.22</v>
      </c>
      <c r="Y30" s="38">
        <v>0.23</v>
      </c>
      <c r="Z30" s="38">
        <v>0.24</v>
      </c>
      <c r="AA30" s="38">
        <v>0.245</v>
      </c>
      <c r="AB30" s="38">
        <v>0.255</v>
      </c>
      <c r="AC30" s="38">
        <v>0.26500000000000001</v>
      </c>
      <c r="AD30" s="38">
        <v>0.27500000000000002</v>
      </c>
      <c r="AE30" s="38">
        <v>0.28499999999999998</v>
      </c>
      <c r="AF30" s="38">
        <v>0.28999999999999998</v>
      </c>
      <c r="AH30" s="37">
        <f t="shared" si="3"/>
        <v>18.5</v>
      </c>
      <c r="AI30" s="37">
        <f t="shared" si="3"/>
        <v>20</v>
      </c>
      <c r="AJ30" s="37">
        <f t="shared" si="3"/>
        <v>21</v>
      </c>
      <c r="AK30" s="37">
        <f t="shared" si="2"/>
        <v>22</v>
      </c>
      <c r="AL30" s="37">
        <f t="shared" si="2"/>
        <v>23</v>
      </c>
      <c r="AM30" s="37">
        <f t="shared" si="2"/>
        <v>24</v>
      </c>
      <c r="AN30" s="37">
        <f t="shared" si="2"/>
        <v>24.5</v>
      </c>
      <c r="AO30" s="37">
        <f t="shared" si="2"/>
        <v>25.5</v>
      </c>
      <c r="AP30" s="37">
        <f t="shared" si="2"/>
        <v>26.5</v>
      </c>
      <c r="AQ30" s="37">
        <f t="shared" si="2"/>
        <v>27.500000000000004</v>
      </c>
      <c r="AR30" s="37">
        <f t="shared" si="2"/>
        <v>28.499999999999996</v>
      </c>
      <c r="AS30" s="37">
        <f t="shared" si="2"/>
        <v>28.999999999999996</v>
      </c>
    </row>
    <row r="31" spans="4:45" x14ac:dyDescent="0.25">
      <c r="D31">
        <v>28</v>
      </c>
      <c r="E31">
        <v>51000</v>
      </c>
      <c r="F31" s="37">
        <v>18.5</v>
      </c>
      <c r="G31" s="37">
        <v>20</v>
      </c>
      <c r="H31" s="37">
        <v>21</v>
      </c>
      <c r="I31" s="37">
        <v>22</v>
      </c>
      <c r="J31" s="37">
        <v>23</v>
      </c>
      <c r="K31" s="37">
        <v>24</v>
      </c>
      <c r="L31" s="37">
        <v>24.5</v>
      </c>
      <c r="M31" s="37">
        <v>25.5</v>
      </c>
      <c r="N31" s="37">
        <v>26.5</v>
      </c>
      <c r="O31" s="37">
        <v>27.500000000000004</v>
      </c>
      <c r="P31" s="37">
        <v>28.499999999999996</v>
      </c>
      <c r="Q31" s="37">
        <v>28.999999999999996</v>
      </c>
      <c r="S31" t="str">
        <f t="shared" si="1"/>
        <v/>
      </c>
      <c r="T31">
        <v>51000</v>
      </c>
      <c r="U31" s="38">
        <v>0.185</v>
      </c>
      <c r="V31" s="38">
        <v>0.2</v>
      </c>
      <c r="W31" s="38">
        <v>0.21</v>
      </c>
      <c r="X31" s="38">
        <v>0.22</v>
      </c>
      <c r="Y31" s="38">
        <v>0.23</v>
      </c>
      <c r="Z31" s="38">
        <v>0.24</v>
      </c>
      <c r="AA31" s="38">
        <v>0.245</v>
      </c>
      <c r="AB31" s="38">
        <v>0.255</v>
      </c>
      <c r="AC31" s="38">
        <v>0.26500000000000001</v>
      </c>
      <c r="AD31" s="38">
        <v>0.27500000000000002</v>
      </c>
      <c r="AE31" s="38">
        <v>0.28499999999999998</v>
      </c>
      <c r="AF31" s="38">
        <v>0.28999999999999998</v>
      </c>
      <c r="AH31" s="37">
        <f t="shared" si="3"/>
        <v>18.5</v>
      </c>
      <c r="AI31" s="37">
        <f t="shared" si="3"/>
        <v>20</v>
      </c>
      <c r="AJ31" s="37">
        <f t="shared" si="3"/>
        <v>21</v>
      </c>
      <c r="AK31" s="37">
        <f t="shared" si="2"/>
        <v>22</v>
      </c>
      <c r="AL31" s="37">
        <f t="shared" si="2"/>
        <v>23</v>
      </c>
      <c r="AM31" s="37">
        <f t="shared" si="2"/>
        <v>24</v>
      </c>
      <c r="AN31" s="37">
        <f t="shared" si="2"/>
        <v>24.5</v>
      </c>
      <c r="AO31" s="37">
        <f t="shared" si="2"/>
        <v>25.5</v>
      </c>
      <c r="AP31" s="37">
        <f t="shared" si="2"/>
        <v>26.5</v>
      </c>
      <c r="AQ31" s="37">
        <f t="shared" si="2"/>
        <v>27.500000000000004</v>
      </c>
      <c r="AR31" s="37">
        <f t="shared" si="2"/>
        <v>28.499999999999996</v>
      </c>
      <c r="AS31" s="37">
        <f t="shared" si="2"/>
        <v>28.999999999999996</v>
      </c>
    </row>
    <row r="32" spans="4:45" x14ac:dyDescent="0.25">
      <c r="D32">
        <v>29</v>
      </c>
      <c r="E32">
        <v>52000</v>
      </c>
      <c r="F32" s="37">
        <v>18.5</v>
      </c>
      <c r="G32" s="37">
        <v>20</v>
      </c>
      <c r="H32" s="37">
        <v>21</v>
      </c>
      <c r="I32" s="37">
        <v>22</v>
      </c>
      <c r="J32" s="37">
        <v>23</v>
      </c>
      <c r="K32" s="37">
        <v>24</v>
      </c>
      <c r="L32" s="37">
        <v>24.5</v>
      </c>
      <c r="M32" s="37">
        <v>25.5</v>
      </c>
      <c r="N32" s="37">
        <v>26.5</v>
      </c>
      <c r="O32" s="37">
        <v>27.500000000000004</v>
      </c>
      <c r="P32" s="37">
        <v>28.499999999999996</v>
      </c>
      <c r="Q32" s="37">
        <v>28.999999999999996</v>
      </c>
      <c r="S32" t="str">
        <f t="shared" si="1"/>
        <v/>
      </c>
      <c r="T32">
        <v>52000</v>
      </c>
      <c r="U32" s="38">
        <v>0.185</v>
      </c>
      <c r="V32" s="38">
        <v>0.2</v>
      </c>
      <c r="W32" s="38">
        <v>0.21</v>
      </c>
      <c r="X32" s="38">
        <v>0.22</v>
      </c>
      <c r="Y32" s="38">
        <v>0.23</v>
      </c>
      <c r="Z32" s="38">
        <v>0.24</v>
      </c>
      <c r="AA32" s="38">
        <v>0.245</v>
      </c>
      <c r="AB32" s="38">
        <v>0.255</v>
      </c>
      <c r="AC32" s="38">
        <v>0.26500000000000001</v>
      </c>
      <c r="AD32" s="38">
        <v>0.27500000000000002</v>
      </c>
      <c r="AE32" s="38">
        <v>0.28499999999999998</v>
      </c>
      <c r="AF32" s="38">
        <v>0.28999999999999998</v>
      </c>
      <c r="AH32" s="37">
        <f t="shared" si="3"/>
        <v>18.5</v>
      </c>
      <c r="AI32" s="37">
        <f t="shared" si="3"/>
        <v>20</v>
      </c>
      <c r="AJ32" s="37">
        <f t="shared" si="3"/>
        <v>21</v>
      </c>
      <c r="AK32" s="37">
        <f t="shared" si="2"/>
        <v>22</v>
      </c>
      <c r="AL32" s="37">
        <f t="shared" si="2"/>
        <v>23</v>
      </c>
      <c r="AM32" s="37">
        <f t="shared" si="2"/>
        <v>24</v>
      </c>
      <c r="AN32" s="37">
        <f t="shared" si="2"/>
        <v>24.5</v>
      </c>
      <c r="AO32" s="37">
        <f t="shared" si="2"/>
        <v>25.5</v>
      </c>
      <c r="AP32" s="37">
        <f t="shared" si="2"/>
        <v>26.5</v>
      </c>
      <c r="AQ32" s="37">
        <f t="shared" si="2"/>
        <v>27.500000000000004</v>
      </c>
      <c r="AR32" s="37">
        <f t="shared" si="2"/>
        <v>28.499999999999996</v>
      </c>
      <c r="AS32" s="37">
        <f t="shared" si="2"/>
        <v>28.999999999999996</v>
      </c>
    </row>
    <row r="33" spans="4:45" x14ac:dyDescent="0.25">
      <c r="D33">
        <v>30</v>
      </c>
      <c r="E33">
        <v>53000</v>
      </c>
      <c r="F33" s="37">
        <v>18.5</v>
      </c>
      <c r="G33" s="37">
        <v>20</v>
      </c>
      <c r="H33" s="37">
        <v>21</v>
      </c>
      <c r="I33" s="37">
        <v>22</v>
      </c>
      <c r="J33" s="37">
        <v>23</v>
      </c>
      <c r="K33" s="37">
        <v>24</v>
      </c>
      <c r="L33" s="37">
        <v>24.5</v>
      </c>
      <c r="M33" s="37">
        <v>25.5</v>
      </c>
      <c r="N33" s="37">
        <v>26.5</v>
      </c>
      <c r="O33" s="37">
        <v>27.500000000000004</v>
      </c>
      <c r="P33" s="37">
        <v>28.499999999999996</v>
      </c>
      <c r="Q33" s="37">
        <v>28.999999999999996</v>
      </c>
      <c r="S33" t="str">
        <f t="shared" si="1"/>
        <v/>
      </c>
      <c r="T33">
        <v>53000</v>
      </c>
      <c r="U33" s="38">
        <v>0.185</v>
      </c>
      <c r="V33" s="38">
        <v>0.2</v>
      </c>
      <c r="W33" s="38">
        <v>0.21</v>
      </c>
      <c r="X33" s="38">
        <v>0.22</v>
      </c>
      <c r="Y33" s="38">
        <v>0.23</v>
      </c>
      <c r="Z33" s="38">
        <v>0.24</v>
      </c>
      <c r="AA33" s="38">
        <v>0.245</v>
      </c>
      <c r="AB33" s="38">
        <v>0.255</v>
      </c>
      <c r="AC33" s="38">
        <v>0.26500000000000001</v>
      </c>
      <c r="AD33" s="38">
        <v>0.27500000000000002</v>
      </c>
      <c r="AE33" s="38">
        <v>0.28499999999999998</v>
      </c>
      <c r="AF33" s="38">
        <v>0.28999999999999998</v>
      </c>
      <c r="AH33" s="37">
        <f t="shared" si="3"/>
        <v>18.5</v>
      </c>
      <c r="AI33" s="37">
        <f t="shared" si="3"/>
        <v>20</v>
      </c>
      <c r="AJ33" s="37">
        <f t="shared" si="3"/>
        <v>21</v>
      </c>
      <c r="AK33" s="37">
        <f t="shared" si="2"/>
        <v>22</v>
      </c>
      <c r="AL33" s="37">
        <f t="shared" si="2"/>
        <v>23</v>
      </c>
      <c r="AM33" s="37">
        <f t="shared" si="2"/>
        <v>24</v>
      </c>
      <c r="AN33" s="37">
        <f t="shared" si="2"/>
        <v>24.5</v>
      </c>
      <c r="AO33" s="37">
        <f t="shared" si="2"/>
        <v>25.5</v>
      </c>
      <c r="AP33" s="37">
        <f t="shared" si="2"/>
        <v>26.5</v>
      </c>
      <c r="AQ33" s="37">
        <f t="shared" si="2"/>
        <v>27.500000000000004</v>
      </c>
      <c r="AR33" s="37">
        <f t="shared" si="2"/>
        <v>28.499999999999996</v>
      </c>
      <c r="AS33" s="37">
        <f t="shared" si="2"/>
        <v>28.999999999999996</v>
      </c>
    </row>
    <row r="34" spans="4:45" x14ac:dyDescent="0.25">
      <c r="D34">
        <v>31</v>
      </c>
      <c r="E34">
        <v>54000</v>
      </c>
      <c r="F34" s="37">
        <v>18.5</v>
      </c>
      <c r="G34" s="37">
        <v>20</v>
      </c>
      <c r="H34" s="37">
        <v>21</v>
      </c>
      <c r="I34" s="37">
        <v>22</v>
      </c>
      <c r="J34" s="37">
        <v>23</v>
      </c>
      <c r="K34" s="37">
        <v>24</v>
      </c>
      <c r="L34" s="37">
        <v>24.5</v>
      </c>
      <c r="M34" s="37">
        <v>25.5</v>
      </c>
      <c r="N34" s="37">
        <v>26.5</v>
      </c>
      <c r="O34" s="37">
        <v>27.500000000000004</v>
      </c>
      <c r="P34" s="37">
        <v>28.499999999999996</v>
      </c>
      <c r="Q34" s="37">
        <v>28.999999999999996</v>
      </c>
      <c r="S34" t="str">
        <f t="shared" si="1"/>
        <v/>
      </c>
      <c r="T34">
        <v>54000</v>
      </c>
      <c r="U34" s="38">
        <v>0.185</v>
      </c>
      <c r="V34" s="38">
        <v>0.2</v>
      </c>
      <c r="W34" s="38">
        <v>0.21</v>
      </c>
      <c r="X34" s="38">
        <v>0.22</v>
      </c>
      <c r="Y34" s="38">
        <v>0.23</v>
      </c>
      <c r="Z34" s="38">
        <v>0.24</v>
      </c>
      <c r="AA34" s="38">
        <v>0.245</v>
      </c>
      <c r="AB34" s="38">
        <v>0.255</v>
      </c>
      <c r="AC34" s="38">
        <v>0.26500000000000001</v>
      </c>
      <c r="AD34" s="38">
        <v>0.27500000000000002</v>
      </c>
      <c r="AE34" s="38">
        <v>0.28499999999999998</v>
      </c>
      <c r="AF34" s="38">
        <v>0.28999999999999998</v>
      </c>
      <c r="AH34" s="37">
        <f t="shared" si="3"/>
        <v>18.5</v>
      </c>
      <c r="AI34" s="37">
        <f t="shared" si="3"/>
        <v>20</v>
      </c>
      <c r="AJ34" s="37">
        <f t="shared" si="3"/>
        <v>21</v>
      </c>
      <c r="AK34" s="37">
        <f t="shared" si="2"/>
        <v>22</v>
      </c>
      <c r="AL34" s="37">
        <f t="shared" si="2"/>
        <v>23</v>
      </c>
      <c r="AM34" s="37">
        <f t="shared" si="2"/>
        <v>24</v>
      </c>
      <c r="AN34" s="37">
        <f t="shared" si="2"/>
        <v>24.5</v>
      </c>
      <c r="AO34" s="37">
        <f t="shared" si="2"/>
        <v>25.5</v>
      </c>
      <c r="AP34" s="37">
        <f t="shared" si="2"/>
        <v>26.5</v>
      </c>
      <c r="AQ34" s="37">
        <f t="shared" si="2"/>
        <v>27.500000000000004</v>
      </c>
      <c r="AR34" s="37">
        <f t="shared" si="2"/>
        <v>28.499999999999996</v>
      </c>
      <c r="AS34" s="37">
        <f t="shared" si="2"/>
        <v>28.999999999999996</v>
      </c>
    </row>
    <row r="35" spans="4:45" x14ac:dyDescent="0.25">
      <c r="D35">
        <v>32</v>
      </c>
      <c r="E35">
        <v>55000</v>
      </c>
      <c r="F35" s="37">
        <v>18.5</v>
      </c>
      <c r="G35" s="37">
        <v>20</v>
      </c>
      <c r="H35" s="37">
        <v>21</v>
      </c>
      <c r="I35" s="37">
        <v>22</v>
      </c>
      <c r="J35" s="37">
        <v>23</v>
      </c>
      <c r="K35" s="37">
        <v>24</v>
      </c>
      <c r="L35" s="37">
        <v>25</v>
      </c>
      <c r="M35" s="37">
        <v>25.5</v>
      </c>
      <c r="N35" s="37">
        <v>26.5</v>
      </c>
      <c r="O35" s="37">
        <v>27.500000000000004</v>
      </c>
      <c r="P35" s="37">
        <v>28.499999999999996</v>
      </c>
      <c r="Q35" s="37">
        <v>28.999999999999996</v>
      </c>
      <c r="S35" t="str">
        <f t="shared" si="1"/>
        <v/>
      </c>
      <c r="T35">
        <v>55000</v>
      </c>
      <c r="U35" s="38">
        <v>0.185</v>
      </c>
      <c r="V35" s="38">
        <v>0.2</v>
      </c>
      <c r="W35" s="38">
        <v>0.21</v>
      </c>
      <c r="X35" s="38">
        <v>0.22</v>
      </c>
      <c r="Y35" s="38">
        <v>0.23</v>
      </c>
      <c r="Z35" s="38">
        <v>0.24</v>
      </c>
      <c r="AA35" s="38">
        <v>0.25</v>
      </c>
      <c r="AB35" s="38">
        <v>0.255</v>
      </c>
      <c r="AC35" s="38">
        <v>0.26500000000000001</v>
      </c>
      <c r="AD35" s="38">
        <v>0.27500000000000002</v>
      </c>
      <c r="AE35" s="38">
        <v>0.28499999999999998</v>
      </c>
      <c r="AF35" s="38">
        <v>0.28999999999999998</v>
      </c>
      <c r="AH35" s="37">
        <f t="shared" si="3"/>
        <v>18.5</v>
      </c>
      <c r="AI35" s="37">
        <f t="shared" si="3"/>
        <v>20</v>
      </c>
      <c r="AJ35" s="37">
        <f t="shared" si="3"/>
        <v>21</v>
      </c>
      <c r="AK35" s="37">
        <f t="shared" si="2"/>
        <v>22</v>
      </c>
      <c r="AL35" s="37">
        <f t="shared" si="2"/>
        <v>23</v>
      </c>
      <c r="AM35" s="37">
        <f t="shared" si="2"/>
        <v>24</v>
      </c>
      <c r="AN35" s="37">
        <f t="shared" si="2"/>
        <v>25</v>
      </c>
      <c r="AO35" s="37">
        <f t="shared" si="2"/>
        <v>25.5</v>
      </c>
      <c r="AP35" s="37">
        <f t="shared" si="2"/>
        <v>26.5</v>
      </c>
      <c r="AQ35" s="37">
        <f t="shared" si="2"/>
        <v>27.500000000000004</v>
      </c>
      <c r="AR35" s="37">
        <f t="shared" si="2"/>
        <v>28.499999999999996</v>
      </c>
      <c r="AS35" s="37">
        <f t="shared" si="2"/>
        <v>28.999999999999996</v>
      </c>
    </row>
    <row r="36" spans="4:45" x14ac:dyDescent="0.25">
      <c r="D36">
        <v>33</v>
      </c>
      <c r="E36">
        <v>56000</v>
      </c>
      <c r="F36" s="37">
        <v>18.5</v>
      </c>
      <c r="G36" s="37">
        <v>20</v>
      </c>
      <c r="H36" s="37">
        <v>21.499999999999996</v>
      </c>
      <c r="I36" s="37">
        <v>22.5</v>
      </c>
      <c r="J36" s="37">
        <v>23.5</v>
      </c>
      <c r="K36" s="37">
        <v>24.5</v>
      </c>
      <c r="L36" s="37">
        <v>25</v>
      </c>
      <c r="M36" s="37">
        <v>26</v>
      </c>
      <c r="N36" s="37">
        <v>27</v>
      </c>
      <c r="O36" s="37">
        <v>27.500000000000004</v>
      </c>
      <c r="P36" s="37">
        <v>28.499999999999996</v>
      </c>
      <c r="Q36" s="37">
        <v>29.5</v>
      </c>
      <c r="S36" t="str">
        <f t="shared" si="1"/>
        <v/>
      </c>
      <c r="T36">
        <v>56000</v>
      </c>
      <c r="U36" s="38">
        <v>0.185</v>
      </c>
      <c r="V36" s="38">
        <v>0.2</v>
      </c>
      <c r="W36" s="38">
        <v>0.21499999999999997</v>
      </c>
      <c r="X36" s="38">
        <v>0.22500000000000001</v>
      </c>
      <c r="Y36" s="38">
        <v>0.23499999999999999</v>
      </c>
      <c r="Z36" s="38">
        <v>0.245</v>
      </c>
      <c r="AA36" s="38">
        <v>0.25</v>
      </c>
      <c r="AB36" s="38">
        <v>0.26</v>
      </c>
      <c r="AC36" s="38">
        <v>0.27</v>
      </c>
      <c r="AD36" s="38">
        <v>0.27500000000000002</v>
      </c>
      <c r="AE36" s="38">
        <v>0.28499999999999998</v>
      </c>
      <c r="AF36" s="38">
        <v>0.29499999999999998</v>
      </c>
      <c r="AH36" s="37">
        <f t="shared" si="3"/>
        <v>18.5</v>
      </c>
      <c r="AI36" s="37">
        <f t="shared" si="3"/>
        <v>20</v>
      </c>
      <c r="AJ36" s="37">
        <f t="shared" si="3"/>
        <v>21.499999999999996</v>
      </c>
      <c r="AK36" s="37">
        <f t="shared" si="2"/>
        <v>22.5</v>
      </c>
      <c r="AL36" s="37">
        <f t="shared" si="2"/>
        <v>23.5</v>
      </c>
      <c r="AM36" s="37">
        <f t="shared" si="2"/>
        <v>24.5</v>
      </c>
      <c r="AN36" s="37">
        <f t="shared" si="2"/>
        <v>25</v>
      </c>
      <c r="AO36" s="37">
        <f t="shared" si="2"/>
        <v>26</v>
      </c>
      <c r="AP36" s="37">
        <f t="shared" si="2"/>
        <v>27</v>
      </c>
      <c r="AQ36" s="37">
        <f t="shared" si="2"/>
        <v>27.500000000000004</v>
      </c>
      <c r="AR36" s="37">
        <f t="shared" si="2"/>
        <v>28.499999999999996</v>
      </c>
      <c r="AS36" s="37">
        <f t="shared" si="2"/>
        <v>29.5</v>
      </c>
    </row>
    <row r="37" spans="4:45" x14ac:dyDescent="0.25">
      <c r="D37">
        <v>34</v>
      </c>
      <c r="E37">
        <v>57000</v>
      </c>
      <c r="F37" s="37">
        <v>19</v>
      </c>
      <c r="G37" s="37">
        <v>20</v>
      </c>
      <c r="H37" s="37">
        <v>21.499999999999996</v>
      </c>
      <c r="I37" s="37">
        <v>22.5</v>
      </c>
      <c r="J37" s="37">
        <v>23.5</v>
      </c>
      <c r="K37" s="37">
        <v>24.5</v>
      </c>
      <c r="L37" s="37">
        <v>25.5</v>
      </c>
      <c r="M37" s="37">
        <v>26.5</v>
      </c>
      <c r="N37" s="37">
        <v>27</v>
      </c>
      <c r="O37" s="37">
        <v>28.000000000000004</v>
      </c>
      <c r="P37" s="37">
        <v>28.499999999999996</v>
      </c>
      <c r="Q37" s="37">
        <v>29.5</v>
      </c>
      <c r="S37" t="str">
        <f t="shared" si="1"/>
        <v/>
      </c>
      <c r="T37">
        <v>57000</v>
      </c>
      <c r="U37" s="38">
        <v>0.19</v>
      </c>
      <c r="V37" s="38">
        <v>0.2</v>
      </c>
      <c r="W37" s="38">
        <v>0.21499999999999997</v>
      </c>
      <c r="X37" s="38">
        <v>0.22500000000000001</v>
      </c>
      <c r="Y37" s="38">
        <v>0.23499999999999999</v>
      </c>
      <c r="Z37" s="38">
        <v>0.245</v>
      </c>
      <c r="AA37" s="38">
        <v>0.255</v>
      </c>
      <c r="AB37" s="38">
        <v>0.26500000000000001</v>
      </c>
      <c r="AC37" s="38">
        <v>0.27</v>
      </c>
      <c r="AD37" s="38">
        <v>0.28000000000000003</v>
      </c>
      <c r="AE37" s="38">
        <v>0.28499999999999998</v>
      </c>
      <c r="AF37" s="38">
        <v>0.29499999999999998</v>
      </c>
      <c r="AH37" s="37">
        <f t="shared" si="3"/>
        <v>19</v>
      </c>
      <c r="AI37" s="37">
        <f t="shared" si="3"/>
        <v>20</v>
      </c>
      <c r="AJ37" s="37">
        <f t="shared" si="3"/>
        <v>21.499999999999996</v>
      </c>
      <c r="AK37" s="37">
        <f t="shared" si="2"/>
        <v>22.5</v>
      </c>
      <c r="AL37" s="37">
        <f t="shared" si="2"/>
        <v>23.5</v>
      </c>
      <c r="AM37" s="37">
        <f t="shared" si="2"/>
        <v>24.5</v>
      </c>
      <c r="AN37" s="37">
        <f t="shared" si="2"/>
        <v>25.5</v>
      </c>
      <c r="AO37" s="37">
        <f t="shared" si="2"/>
        <v>26.5</v>
      </c>
      <c r="AP37" s="37">
        <f t="shared" si="2"/>
        <v>27</v>
      </c>
      <c r="AQ37" s="37">
        <f t="shared" si="2"/>
        <v>28.000000000000004</v>
      </c>
      <c r="AR37" s="37">
        <f t="shared" si="2"/>
        <v>28.499999999999996</v>
      </c>
      <c r="AS37" s="37">
        <f t="shared" si="2"/>
        <v>29.5</v>
      </c>
    </row>
    <row r="38" spans="4:45" x14ac:dyDescent="0.25">
      <c r="D38">
        <v>35</v>
      </c>
      <c r="E38">
        <v>58000</v>
      </c>
      <c r="F38" s="37">
        <v>19</v>
      </c>
      <c r="G38" s="37">
        <v>20</v>
      </c>
      <c r="H38" s="37">
        <v>21.499999999999996</v>
      </c>
      <c r="I38" s="37">
        <v>22.5</v>
      </c>
      <c r="J38" s="37">
        <v>23.5</v>
      </c>
      <c r="K38" s="37">
        <v>24.5</v>
      </c>
      <c r="L38" s="37">
        <v>25.5</v>
      </c>
      <c r="M38" s="37">
        <v>26.5</v>
      </c>
      <c r="N38" s="37">
        <v>27.500000000000004</v>
      </c>
      <c r="O38" s="37">
        <v>28.000000000000004</v>
      </c>
      <c r="P38" s="37">
        <v>28.999999999999996</v>
      </c>
      <c r="Q38" s="37">
        <v>29.5</v>
      </c>
      <c r="S38" t="str">
        <f t="shared" si="1"/>
        <v/>
      </c>
      <c r="T38">
        <v>58000</v>
      </c>
      <c r="U38" s="38">
        <v>0.19</v>
      </c>
      <c r="V38" s="38">
        <v>0.2</v>
      </c>
      <c r="W38" s="38">
        <v>0.21499999999999997</v>
      </c>
      <c r="X38" s="38">
        <v>0.22500000000000001</v>
      </c>
      <c r="Y38" s="38">
        <v>0.23499999999999999</v>
      </c>
      <c r="Z38" s="38">
        <v>0.245</v>
      </c>
      <c r="AA38" s="38">
        <v>0.255</v>
      </c>
      <c r="AB38" s="38">
        <v>0.26500000000000001</v>
      </c>
      <c r="AC38" s="38">
        <v>0.27500000000000002</v>
      </c>
      <c r="AD38" s="38">
        <v>0.28000000000000003</v>
      </c>
      <c r="AE38" s="38">
        <v>0.28999999999999998</v>
      </c>
      <c r="AF38" s="38">
        <v>0.29499999999999998</v>
      </c>
      <c r="AH38" s="37">
        <f t="shared" si="3"/>
        <v>19</v>
      </c>
      <c r="AI38" s="37">
        <f t="shared" si="3"/>
        <v>20</v>
      </c>
      <c r="AJ38" s="37">
        <f t="shared" si="3"/>
        <v>21.499999999999996</v>
      </c>
      <c r="AK38" s="37">
        <f t="shared" si="2"/>
        <v>22.5</v>
      </c>
      <c r="AL38" s="37">
        <f t="shared" si="2"/>
        <v>23.5</v>
      </c>
      <c r="AM38" s="37">
        <f t="shared" si="2"/>
        <v>24.5</v>
      </c>
      <c r="AN38" s="37">
        <f t="shared" si="2"/>
        <v>25.5</v>
      </c>
      <c r="AO38" s="37">
        <f t="shared" si="2"/>
        <v>26.5</v>
      </c>
      <c r="AP38" s="37">
        <f t="shared" si="2"/>
        <v>27.500000000000004</v>
      </c>
      <c r="AQ38" s="37">
        <f t="shared" si="2"/>
        <v>28.000000000000004</v>
      </c>
      <c r="AR38" s="37">
        <f t="shared" si="2"/>
        <v>28.999999999999996</v>
      </c>
      <c r="AS38" s="37">
        <f t="shared" si="2"/>
        <v>29.5</v>
      </c>
    </row>
    <row r="39" spans="4:45" x14ac:dyDescent="0.25">
      <c r="D39">
        <v>36</v>
      </c>
      <c r="E39">
        <v>59000</v>
      </c>
      <c r="F39" s="37">
        <v>19</v>
      </c>
      <c r="G39" s="37">
        <v>20.5</v>
      </c>
      <c r="H39" s="37">
        <v>21.499999999999996</v>
      </c>
      <c r="I39" s="37">
        <v>23</v>
      </c>
      <c r="J39" s="37">
        <v>24</v>
      </c>
      <c r="K39" s="37">
        <v>25</v>
      </c>
      <c r="L39" s="37">
        <v>26</v>
      </c>
      <c r="M39" s="37">
        <v>27</v>
      </c>
      <c r="N39" s="37">
        <v>27.500000000000004</v>
      </c>
      <c r="O39" s="37">
        <v>28.499999999999996</v>
      </c>
      <c r="P39" s="37">
        <v>28.999999999999996</v>
      </c>
      <c r="Q39" s="37">
        <v>30</v>
      </c>
      <c r="S39" t="str">
        <f t="shared" si="1"/>
        <v/>
      </c>
      <c r="T39">
        <v>59000</v>
      </c>
      <c r="U39" s="38">
        <v>0.19</v>
      </c>
      <c r="V39" s="38">
        <v>0.20500000000000002</v>
      </c>
      <c r="W39" s="38">
        <v>0.21499999999999997</v>
      </c>
      <c r="X39" s="38">
        <v>0.22999999999999998</v>
      </c>
      <c r="Y39" s="38">
        <v>0.24</v>
      </c>
      <c r="Z39" s="38">
        <v>0.25</v>
      </c>
      <c r="AA39" s="38">
        <v>0.26</v>
      </c>
      <c r="AB39" s="38">
        <v>0.27</v>
      </c>
      <c r="AC39" s="38">
        <v>0.27500000000000002</v>
      </c>
      <c r="AD39" s="38">
        <v>0.28499999999999998</v>
      </c>
      <c r="AE39" s="38">
        <v>0.28999999999999998</v>
      </c>
      <c r="AF39" s="38">
        <v>0.3</v>
      </c>
      <c r="AH39" s="37">
        <f t="shared" si="3"/>
        <v>19</v>
      </c>
      <c r="AI39" s="37">
        <f t="shared" si="3"/>
        <v>20.5</v>
      </c>
      <c r="AJ39" s="37">
        <f t="shared" si="3"/>
        <v>21.499999999999996</v>
      </c>
      <c r="AK39" s="37">
        <f t="shared" si="2"/>
        <v>23</v>
      </c>
      <c r="AL39" s="37">
        <f t="shared" si="2"/>
        <v>24</v>
      </c>
      <c r="AM39" s="37">
        <f t="shared" si="2"/>
        <v>25</v>
      </c>
      <c r="AN39" s="37">
        <f t="shared" si="2"/>
        <v>26</v>
      </c>
      <c r="AO39" s="37">
        <f t="shared" si="2"/>
        <v>27</v>
      </c>
      <c r="AP39" s="37">
        <f t="shared" si="2"/>
        <v>27.500000000000004</v>
      </c>
      <c r="AQ39" s="37">
        <f t="shared" si="2"/>
        <v>28.499999999999996</v>
      </c>
      <c r="AR39" s="37">
        <f t="shared" si="2"/>
        <v>28.999999999999996</v>
      </c>
      <c r="AS39" s="37">
        <f t="shared" si="2"/>
        <v>30</v>
      </c>
    </row>
    <row r="40" spans="4:45" x14ac:dyDescent="0.25">
      <c r="D40">
        <v>37</v>
      </c>
      <c r="E40">
        <v>60000</v>
      </c>
      <c r="F40" s="37">
        <v>19.5</v>
      </c>
      <c r="G40" s="37">
        <v>20.5</v>
      </c>
      <c r="H40" s="37">
        <v>21.499999999999996</v>
      </c>
      <c r="I40" s="37">
        <v>23</v>
      </c>
      <c r="J40" s="37">
        <v>24</v>
      </c>
      <c r="K40" s="37">
        <v>25</v>
      </c>
      <c r="L40" s="37">
        <v>26</v>
      </c>
      <c r="M40" s="37">
        <v>27</v>
      </c>
      <c r="N40" s="37">
        <v>28.000000000000004</v>
      </c>
      <c r="O40" s="37">
        <v>28.499999999999996</v>
      </c>
      <c r="P40" s="37">
        <v>29.5</v>
      </c>
      <c r="Q40" s="37">
        <v>30</v>
      </c>
      <c r="S40" t="str">
        <f t="shared" si="1"/>
        <v/>
      </c>
      <c r="T40">
        <v>60000</v>
      </c>
      <c r="U40" s="38">
        <v>0.19500000000000001</v>
      </c>
      <c r="V40" s="38">
        <v>0.20500000000000002</v>
      </c>
      <c r="W40" s="38">
        <v>0.21499999999999997</v>
      </c>
      <c r="X40" s="38">
        <v>0.22999999999999998</v>
      </c>
      <c r="Y40" s="38">
        <v>0.24</v>
      </c>
      <c r="Z40" s="38">
        <v>0.25</v>
      </c>
      <c r="AA40" s="38">
        <v>0.26</v>
      </c>
      <c r="AB40" s="38">
        <v>0.27</v>
      </c>
      <c r="AC40" s="38">
        <v>0.28000000000000003</v>
      </c>
      <c r="AD40" s="38">
        <v>0.28499999999999998</v>
      </c>
      <c r="AE40" s="38">
        <v>0.29499999999999998</v>
      </c>
      <c r="AF40" s="38">
        <v>0.3</v>
      </c>
      <c r="AH40" s="37">
        <f t="shared" si="3"/>
        <v>19.5</v>
      </c>
      <c r="AI40" s="37">
        <f t="shared" si="3"/>
        <v>20.5</v>
      </c>
      <c r="AJ40" s="37">
        <f t="shared" si="3"/>
        <v>21.499999999999996</v>
      </c>
      <c r="AK40" s="37">
        <f t="shared" si="2"/>
        <v>23</v>
      </c>
      <c r="AL40" s="37">
        <f t="shared" si="2"/>
        <v>24</v>
      </c>
      <c r="AM40" s="37">
        <f t="shared" si="2"/>
        <v>25</v>
      </c>
      <c r="AN40" s="37">
        <f t="shared" si="2"/>
        <v>26</v>
      </c>
      <c r="AO40" s="37">
        <f t="shared" si="2"/>
        <v>27</v>
      </c>
      <c r="AP40" s="37">
        <f t="shared" si="2"/>
        <v>28.000000000000004</v>
      </c>
      <c r="AQ40" s="37">
        <f t="shared" si="2"/>
        <v>28.499999999999996</v>
      </c>
      <c r="AR40" s="37">
        <f t="shared" si="2"/>
        <v>29.5</v>
      </c>
      <c r="AS40" s="37">
        <f t="shared" si="2"/>
        <v>30</v>
      </c>
    </row>
    <row r="41" spans="4:45" x14ac:dyDescent="0.25">
      <c r="D41">
        <v>38</v>
      </c>
      <c r="E41">
        <v>61000</v>
      </c>
      <c r="F41" s="37">
        <v>19.5</v>
      </c>
      <c r="G41" s="37">
        <v>20.5</v>
      </c>
      <c r="H41" s="37">
        <v>21.999999999999996</v>
      </c>
      <c r="I41" s="37">
        <v>23</v>
      </c>
      <c r="J41" s="37">
        <v>24</v>
      </c>
      <c r="K41" s="37">
        <v>25.5</v>
      </c>
      <c r="L41" s="37">
        <v>26.5</v>
      </c>
      <c r="M41" s="37">
        <v>27</v>
      </c>
      <c r="N41" s="37">
        <v>28.000000000000004</v>
      </c>
      <c r="O41" s="37">
        <v>28.999999999999996</v>
      </c>
      <c r="P41" s="37">
        <v>29.5</v>
      </c>
      <c r="Q41" s="37">
        <v>30.5</v>
      </c>
      <c r="S41" t="str">
        <f t="shared" si="1"/>
        <v/>
      </c>
      <c r="T41">
        <v>61000</v>
      </c>
      <c r="U41" s="38">
        <v>0.19500000000000001</v>
      </c>
      <c r="V41" s="38">
        <v>0.20500000000000002</v>
      </c>
      <c r="W41" s="38">
        <v>0.21999999999999997</v>
      </c>
      <c r="X41" s="38">
        <v>0.22999999999999998</v>
      </c>
      <c r="Y41" s="38">
        <v>0.24</v>
      </c>
      <c r="Z41" s="38">
        <v>0.255</v>
      </c>
      <c r="AA41" s="38">
        <v>0.26500000000000001</v>
      </c>
      <c r="AB41" s="38">
        <v>0.27</v>
      </c>
      <c r="AC41" s="38">
        <v>0.28000000000000003</v>
      </c>
      <c r="AD41" s="38">
        <v>0.28999999999999998</v>
      </c>
      <c r="AE41" s="38">
        <v>0.29499999999999998</v>
      </c>
      <c r="AF41" s="38">
        <v>0.30499999999999999</v>
      </c>
      <c r="AH41" s="37">
        <f t="shared" si="3"/>
        <v>19.5</v>
      </c>
      <c r="AI41" s="37">
        <f t="shared" si="3"/>
        <v>20.5</v>
      </c>
      <c r="AJ41" s="37">
        <f t="shared" si="3"/>
        <v>21.999999999999996</v>
      </c>
      <c r="AK41" s="37">
        <f t="shared" si="2"/>
        <v>23</v>
      </c>
      <c r="AL41" s="37">
        <f t="shared" si="2"/>
        <v>24</v>
      </c>
      <c r="AM41" s="37">
        <f t="shared" si="2"/>
        <v>25.5</v>
      </c>
      <c r="AN41" s="37">
        <f t="shared" si="2"/>
        <v>26.5</v>
      </c>
      <c r="AO41" s="37">
        <f t="shared" si="2"/>
        <v>27</v>
      </c>
      <c r="AP41" s="37">
        <f t="shared" si="2"/>
        <v>28.000000000000004</v>
      </c>
      <c r="AQ41" s="37">
        <f t="shared" si="2"/>
        <v>28.999999999999996</v>
      </c>
      <c r="AR41" s="37">
        <f t="shared" si="2"/>
        <v>29.5</v>
      </c>
      <c r="AS41" s="37">
        <f t="shared" si="2"/>
        <v>30.5</v>
      </c>
    </row>
    <row r="42" spans="4:45" x14ac:dyDescent="0.25">
      <c r="D42">
        <v>39</v>
      </c>
      <c r="E42">
        <v>62000</v>
      </c>
      <c r="F42" s="37">
        <v>19.5</v>
      </c>
      <c r="G42" s="37">
        <v>21.000000000000004</v>
      </c>
      <c r="H42" s="37">
        <v>21.999999999999996</v>
      </c>
      <c r="I42" s="37">
        <v>23</v>
      </c>
      <c r="J42" s="37">
        <v>24</v>
      </c>
      <c r="K42" s="37">
        <v>25.5</v>
      </c>
      <c r="L42" s="37">
        <v>26.5</v>
      </c>
      <c r="M42" s="37">
        <v>27.500000000000004</v>
      </c>
      <c r="N42" s="37">
        <v>28.499999999999996</v>
      </c>
      <c r="O42" s="37">
        <v>28.999999999999996</v>
      </c>
      <c r="P42" s="37">
        <v>30</v>
      </c>
      <c r="Q42" s="37">
        <v>30.5</v>
      </c>
      <c r="S42" t="str">
        <f t="shared" si="1"/>
        <v/>
      </c>
      <c r="T42">
        <v>62000</v>
      </c>
      <c r="U42" s="38">
        <v>0.19500000000000001</v>
      </c>
      <c r="V42" s="38">
        <v>0.21000000000000002</v>
      </c>
      <c r="W42" s="38">
        <v>0.21999999999999997</v>
      </c>
      <c r="X42" s="38">
        <v>0.22999999999999998</v>
      </c>
      <c r="Y42" s="38">
        <v>0.24</v>
      </c>
      <c r="Z42" s="38">
        <v>0.255</v>
      </c>
      <c r="AA42" s="38">
        <v>0.26500000000000001</v>
      </c>
      <c r="AB42" s="38">
        <v>0.27500000000000002</v>
      </c>
      <c r="AC42" s="38">
        <v>0.28499999999999998</v>
      </c>
      <c r="AD42" s="38">
        <v>0.28999999999999998</v>
      </c>
      <c r="AE42" s="38">
        <v>0.3</v>
      </c>
      <c r="AF42" s="38">
        <v>0.30499999999999999</v>
      </c>
      <c r="AH42" s="37">
        <f t="shared" si="3"/>
        <v>19.5</v>
      </c>
      <c r="AI42" s="37">
        <f t="shared" si="3"/>
        <v>21.000000000000004</v>
      </c>
      <c r="AJ42" s="37">
        <f t="shared" si="3"/>
        <v>21.999999999999996</v>
      </c>
      <c r="AK42" s="37">
        <f t="shared" si="2"/>
        <v>23</v>
      </c>
      <c r="AL42" s="37">
        <f t="shared" si="2"/>
        <v>24</v>
      </c>
      <c r="AM42" s="37">
        <f t="shared" si="2"/>
        <v>25.5</v>
      </c>
      <c r="AN42" s="37">
        <f t="shared" si="2"/>
        <v>26.5</v>
      </c>
      <c r="AO42" s="37">
        <f t="shared" si="2"/>
        <v>27.500000000000004</v>
      </c>
      <c r="AP42" s="37">
        <f t="shared" si="2"/>
        <v>28.499999999999996</v>
      </c>
      <c r="AQ42" s="37">
        <f t="shared" si="2"/>
        <v>28.999999999999996</v>
      </c>
      <c r="AR42" s="37">
        <f t="shared" si="2"/>
        <v>30</v>
      </c>
      <c r="AS42" s="37">
        <f t="shared" si="2"/>
        <v>30.5</v>
      </c>
    </row>
    <row r="43" spans="4:45" x14ac:dyDescent="0.25">
      <c r="D43">
        <v>40</v>
      </c>
      <c r="E43">
        <v>63000</v>
      </c>
      <c r="F43" s="37">
        <v>20</v>
      </c>
      <c r="G43" s="37">
        <v>21.000000000000004</v>
      </c>
      <c r="H43" s="37">
        <v>21.999999999999996</v>
      </c>
      <c r="I43" s="37">
        <v>23</v>
      </c>
      <c r="J43" s="37">
        <v>24</v>
      </c>
      <c r="K43" s="37">
        <v>25.5</v>
      </c>
      <c r="L43" s="37">
        <v>26.5</v>
      </c>
      <c r="M43" s="37">
        <v>27.500000000000004</v>
      </c>
      <c r="N43" s="37">
        <v>28.499999999999996</v>
      </c>
      <c r="O43" s="37">
        <v>29.5</v>
      </c>
      <c r="P43" s="37">
        <v>30</v>
      </c>
      <c r="Q43" s="37">
        <v>31</v>
      </c>
      <c r="S43" t="str">
        <f t="shared" si="1"/>
        <v/>
      </c>
      <c r="T43">
        <v>63000</v>
      </c>
      <c r="U43" s="38">
        <v>0.2</v>
      </c>
      <c r="V43" s="38">
        <v>0.21000000000000002</v>
      </c>
      <c r="W43" s="38">
        <v>0.21999999999999997</v>
      </c>
      <c r="X43" s="38">
        <v>0.22999999999999998</v>
      </c>
      <c r="Y43" s="38">
        <v>0.24</v>
      </c>
      <c r="Z43" s="38">
        <v>0.255</v>
      </c>
      <c r="AA43" s="38">
        <v>0.26500000000000001</v>
      </c>
      <c r="AB43" s="38">
        <v>0.27500000000000002</v>
      </c>
      <c r="AC43" s="38">
        <v>0.28499999999999998</v>
      </c>
      <c r="AD43" s="38">
        <v>0.29499999999999998</v>
      </c>
      <c r="AE43" s="38">
        <v>0.3</v>
      </c>
      <c r="AF43" s="38">
        <v>0.31</v>
      </c>
      <c r="AH43" s="37">
        <f t="shared" si="3"/>
        <v>20</v>
      </c>
      <c r="AI43" s="37">
        <f t="shared" si="3"/>
        <v>21.000000000000004</v>
      </c>
      <c r="AJ43" s="37">
        <f t="shared" si="3"/>
        <v>21.999999999999996</v>
      </c>
      <c r="AK43" s="37">
        <f t="shared" si="2"/>
        <v>23</v>
      </c>
      <c r="AL43" s="37">
        <f t="shared" si="2"/>
        <v>24</v>
      </c>
      <c r="AM43" s="37">
        <f t="shared" si="2"/>
        <v>25.5</v>
      </c>
      <c r="AN43" s="37">
        <f t="shared" si="2"/>
        <v>26.5</v>
      </c>
      <c r="AO43" s="37">
        <f t="shared" si="2"/>
        <v>27.500000000000004</v>
      </c>
      <c r="AP43" s="37">
        <f t="shared" si="2"/>
        <v>28.499999999999996</v>
      </c>
      <c r="AQ43" s="37">
        <f t="shared" si="2"/>
        <v>29.5</v>
      </c>
      <c r="AR43" s="37">
        <f t="shared" si="2"/>
        <v>30</v>
      </c>
      <c r="AS43" s="37">
        <f t="shared" si="2"/>
        <v>31</v>
      </c>
    </row>
    <row r="44" spans="4:45" x14ac:dyDescent="0.25">
      <c r="D44">
        <v>41</v>
      </c>
      <c r="E44">
        <v>64000</v>
      </c>
      <c r="F44" s="37">
        <v>20</v>
      </c>
      <c r="G44" s="37">
        <v>21.000000000000004</v>
      </c>
      <c r="H44" s="37">
        <v>22.499999999999996</v>
      </c>
      <c r="I44" s="37">
        <v>23.5</v>
      </c>
      <c r="J44" s="37">
        <v>24.5</v>
      </c>
      <c r="K44" s="37">
        <v>25.5</v>
      </c>
      <c r="L44" s="37">
        <v>26.5</v>
      </c>
      <c r="M44" s="37">
        <v>28.000000000000004</v>
      </c>
      <c r="N44" s="37">
        <v>28.499999999999996</v>
      </c>
      <c r="O44" s="37">
        <v>29.5</v>
      </c>
      <c r="P44" s="37">
        <v>30.5</v>
      </c>
      <c r="Q44" s="37">
        <v>31</v>
      </c>
      <c r="S44" t="str">
        <f t="shared" si="1"/>
        <v/>
      </c>
      <c r="T44">
        <v>64000</v>
      </c>
      <c r="U44" s="38">
        <v>0.2</v>
      </c>
      <c r="V44" s="38">
        <v>0.21000000000000002</v>
      </c>
      <c r="W44" s="38">
        <v>0.22499999999999998</v>
      </c>
      <c r="X44" s="38">
        <v>0.23499999999999999</v>
      </c>
      <c r="Y44" s="38">
        <v>0.245</v>
      </c>
      <c r="Z44" s="38">
        <v>0.255</v>
      </c>
      <c r="AA44" s="38">
        <v>0.26500000000000001</v>
      </c>
      <c r="AB44" s="38">
        <v>0.28000000000000003</v>
      </c>
      <c r="AC44" s="38">
        <v>0.28499999999999998</v>
      </c>
      <c r="AD44" s="38">
        <v>0.29499999999999998</v>
      </c>
      <c r="AE44" s="38">
        <v>0.30499999999999999</v>
      </c>
      <c r="AF44" s="38">
        <v>0.31</v>
      </c>
      <c r="AH44" s="37">
        <f t="shared" si="3"/>
        <v>20</v>
      </c>
      <c r="AI44" s="37">
        <f t="shared" si="3"/>
        <v>21.000000000000004</v>
      </c>
      <c r="AJ44" s="37">
        <f t="shared" si="3"/>
        <v>22.499999999999996</v>
      </c>
      <c r="AK44" s="37">
        <f t="shared" si="2"/>
        <v>23.5</v>
      </c>
      <c r="AL44" s="37">
        <f t="shared" si="2"/>
        <v>24.5</v>
      </c>
      <c r="AM44" s="37">
        <f t="shared" si="2"/>
        <v>25.5</v>
      </c>
      <c r="AN44" s="37">
        <f t="shared" si="2"/>
        <v>26.5</v>
      </c>
      <c r="AO44" s="37">
        <f t="shared" si="2"/>
        <v>28.000000000000004</v>
      </c>
      <c r="AP44" s="37">
        <f t="shared" si="2"/>
        <v>28.499999999999996</v>
      </c>
      <c r="AQ44" s="37">
        <f t="shared" si="2"/>
        <v>29.5</v>
      </c>
      <c r="AR44" s="37">
        <f t="shared" si="2"/>
        <v>30.5</v>
      </c>
      <c r="AS44" s="37">
        <f t="shared" si="2"/>
        <v>31</v>
      </c>
    </row>
    <row r="45" spans="4:45" x14ac:dyDescent="0.25">
      <c r="D45">
        <v>42</v>
      </c>
      <c r="E45">
        <v>65000</v>
      </c>
      <c r="F45" s="37">
        <v>20</v>
      </c>
      <c r="G45" s="37">
        <v>21.499999999999996</v>
      </c>
      <c r="H45" s="37">
        <v>22.499999999999996</v>
      </c>
      <c r="I45" s="37">
        <v>23.5</v>
      </c>
      <c r="J45" s="37">
        <v>24.5</v>
      </c>
      <c r="K45" s="37">
        <v>25.5</v>
      </c>
      <c r="L45" s="37">
        <v>26.5</v>
      </c>
      <c r="M45" s="37">
        <v>28.000000000000004</v>
      </c>
      <c r="N45" s="37">
        <v>29.000000000000004</v>
      </c>
      <c r="O45" s="37">
        <v>30</v>
      </c>
      <c r="P45" s="37">
        <v>30.5</v>
      </c>
      <c r="Q45" s="37">
        <v>31.5</v>
      </c>
      <c r="S45" t="str">
        <f t="shared" si="1"/>
        <v/>
      </c>
      <c r="T45">
        <v>65000</v>
      </c>
      <c r="U45" s="38">
        <v>0.2</v>
      </c>
      <c r="V45" s="38">
        <v>0.21499999999999997</v>
      </c>
      <c r="W45" s="38">
        <v>0.22499999999999998</v>
      </c>
      <c r="X45" s="38">
        <v>0.23499999999999999</v>
      </c>
      <c r="Y45" s="38">
        <v>0.245</v>
      </c>
      <c r="Z45" s="38">
        <v>0.255</v>
      </c>
      <c r="AA45" s="38">
        <v>0.26500000000000001</v>
      </c>
      <c r="AB45" s="38">
        <v>0.28000000000000003</v>
      </c>
      <c r="AC45" s="38">
        <v>0.29000000000000004</v>
      </c>
      <c r="AD45" s="38">
        <v>0.3</v>
      </c>
      <c r="AE45" s="38">
        <v>0.30499999999999999</v>
      </c>
      <c r="AF45" s="38">
        <v>0.315</v>
      </c>
      <c r="AH45" s="37">
        <f t="shared" si="3"/>
        <v>20</v>
      </c>
      <c r="AI45" s="37">
        <f t="shared" si="3"/>
        <v>21.499999999999996</v>
      </c>
      <c r="AJ45" s="37">
        <f t="shared" si="3"/>
        <v>22.499999999999996</v>
      </c>
      <c r="AK45" s="37">
        <f t="shared" si="2"/>
        <v>23.5</v>
      </c>
      <c r="AL45" s="37">
        <f t="shared" si="2"/>
        <v>24.5</v>
      </c>
      <c r="AM45" s="37">
        <f t="shared" si="2"/>
        <v>25.5</v>
      </c>
      <c r="AN45" s="37">
        <f t="shared" si="2"/>
        <v>26.5</v>
      </c>
      <c r="AO45" s="37">
        <f t="shared" si="2"/>
        <v>28.000000000000004</v>
      </c>
      <c r="AP45" s="37">
        <f t="shared" si="2"/>
        <v>29.000000000000004</v>
      </c>
      <c r="AQ45" s="37">
        <f t="shared" si="2"/>
        <v>30</v>
      </c>
      <c r="AR45" s="37">
        <f t="shared" si="2"/>
        <v>30.5</v>
      </c>
      <c r="AS45" s="37">
        <f t="shared" si="2"/>
        <v>31.5</v>
      </c>
    </row>
    <row r="46" spans="4:45" x14ac:dyDescent="0.25">
      <c r="D46">
        <v>43</v>
      </c>
      <c r="E46">
        <v>66000</v>
      </c>
      <c r="F46" s="37">
        <v>20.5</v>
      </c>
      <c r="G46" s="37">
        <v>21.499999999999996</v>
      </c>
      <c r="H46" s="37">
        <v>22.499999999999996</v>
      </c>
      <c r="I46" s="37">
        <v>23.5</v>
      </c>
      <c r="J46" s="37">
        <v>25</v>
      </c>
      <c r="K46" s="37">
        <v>26</v>
      </c>
      <c r="L46" s="37">
        <v>27</v>
      </c>
      <c r="M46" s="37">
        <v>28.000000000000004</v>
      </c>
      <c r="N46" s="37">
        <v>29.000000000000004</v>
      </c>
      <c r="O46" s="37">
        <v>30</v>
      </c>
      <c r="P46" s="37">
        <v>31</v>
      </c>
      <c r="Q46" s="37">
        <v>31.5</v>
      </c>
      <c r="S46" t="str">
        <f t="shared" si="1"/>
        <v/>
      </c>
      <c r="T46">
        <v>66000</v>
      </c>
      <c r="U46" s="38">
        <v>0.20500000000000002</v>
      </c>
      <c r="V46" s="38">
        <v>0.21499999999999997</v>
      </c>
      <c r="W46" s="38">
        <v>0.22499999999999998</v>
      </c>
      <c r="X46" s="38">
        <v>0.23499999999999999</v>
      </c>
      <c r="Y46" s="38">
        <v>0.25</v>
      </c>
      <c r="Z46" s="38">
        <v>0.26</v>
      </c>
      <c r="AA46" s="38">
        <v>0.27</v>
      </c>
      <c r="AB46" s="38">
        <v>0.28000000000000003</v>
      </c>
      <c r="AC46" s="38">
        <v>0.29000000000000004</v>
      </c>
      <c r="AD46" s="38">
        <v>0.3</v>
      </c>
      <c r="AE46" s="38">
        <v>0.31</v>
      </c>
      <c r="AF46" s="38">
        <v>0.315</v>
      </c>
      <c r="AH46" s="37">
        <f t="shared" si="3"/>
        <v>20.5</v>
      </c>
      <c r="AI46" s="37">
        <f t="shared" si="3"/>
        <v>21.499999999999996</v>
      </c>
      <c r="AJ46" s="37">
        <f t="shared" si="3"/>
        <v>22.499999999999996</v>
      </c>
      <c r="AK46" s="37">
        <f t="shared" si="2"/>
        <v>23.5</v>
      </c>
      <c r="AL46" s="37">
        <f t="shared" si="2"/>
        <v>25</v>
      </c>
      <c r="AM46" s="37">
        <f t="shared" si="2"/>
        <v>26</v>
      </c>
      <c r="AN46" s="37">
        <f t="shared" si="2"/>
        <v>27</v>
      </c>
      <c r="AO46" s="37">
        <f t="shared" si="2"/>
        <v>28.000000000000004</v>
      </c>
      <c r="AP46" s="37">
        <f t="shared" si="2"/>
        <v>29.000000000000004</v>
      </c>
      <c r="AQ46" s="37">
        <f t="shared" si="2"/>
        <v>30</v>
      </c>
      <c r="AR46" s="37">
        <f t="shared" si="2"/>
        <v>31</v>
      </c>
      <c r="AS46" s="37">
        <f t="shared" si="2"/>
        <v>31.5</v>
      </c>
    </row>
    <row r="47" spans="4:45" x14ac:dyDescent="0.25">
      <c r="D47">
        <v>44</v>
      </c>
      <c r="E47">
        <v>67000</v>
      </c>
      <c r="F47" s="37">
        <v>20.5</v>
      </c>
      <c r="G47" s="37">
        <v>21.499999999999996</v>
      </c>
      <c r="H47" s="37">
        <v>22.499999999999996</v>
      </c>
      <c r="I47" s="37">
        <v>24</v>
      </c>
      <c r="J47" s="37">
        <v>25</v>
      </c>
      <c r="K47" s="37">
        <v>26</v>
      </c>
      <c r="L47" s="37">
        <v>27</v>
      </c>
      <c r="M47" s="37">
        <v>28.000000000000004</v>
      </c>
      <c r="N47" s="37">
        <v>29.000000000000004</v>
      </c>
      <c r="O47" s="37">
        <v>30</v>
      </c>
      <c r="P47" s="37">
        <v>31</v>
      </c>
      <c r="Q47" s="37">
        <v>31.5</v>
      </c>
      <c r="S47" t="str">
        <f t="shared" si="1"/>
        <v/>
      </c>
      <c r="T47">
        <v>67000</v>
      </c>
      <c r="U47" s="38">
        <v>0.20500000000000002</v>
      </c>
      <c r="V47" s="38">
        <v>0.21499999999999997</v>
      </c>
      <c r="W47" s="38">
        <v>0.22499999999999998</v>
      </c>
      <c r="X47" s="38">
        <v>0.24</v>
      </c>
      <c r="Y47" s="38">
        <v>0.25</v>
      </c>
      <c r="Z47" s="38">
        <v>0.26</v>
      </c>
      <c r="AA47" s="38">
        <v>0.27</v>
      </c>
      <c r="AB47" s="38">
        <v>0.28000000000000003</v>
      </c>
      <c r="AC47" s="38">
        <v>0.29000000000000004</v>
      </c>
      <c r="AD47" s="38">
        <v>0.3</v>
      </c>
      <c r="AE47" s="38">
        <v>0.31</v>
      </c>
      <c r="AF47" s="38">
        <v>0.315</v>
      </c>
      <c r="AH47" s="37">
        <f t="shared" si="3"/>
        <v>20.5</v>
      </c>
      <c r="AI47" s="37">
        <f t="shared" si="3"/>
        <v>21.499999999999996</v>
      </c>
      <c r="AJ47" s="37">
        <f t="shared" si="3"/>
        <v>22.499999999999996</v>
      </c>
      <c r="AK47" s="37">
        <f t="shared" si="2"/>
        <v>24</v>
      </c>
      <c r="AL47" s="37">
        <f t="shared" si="2"/>
        <v>25</v>
      </c>
      <c r="AM47" s="37">
        <f t="shared" si="2"/>
        <v>26</v>
      </c>
      <c r="AN47" s="37">
        <f t="shared" si="2"/>
        <v>27</v>
      </c>
      <c r="AO47" s="37">
        <f t="shared" si="2"/>
        <v>28.000000000000004</v>
      </c>
      <c r="AP47" s="37">
        <f t="shared" si="2"/>
        <v>29.000000000000004</v>
      </c>
      <c r="AQ47" s="37">
        <f t="shared" si="2"/>
        <v>30</v>
      </c>
      <c r="AR47" s="37">
        <f t="shared" si="2"/>
        <v>31</v>
      </c>
      <c r="AS47" s="37">
        <f t="shared" si="2"/>
        <v>31.5</v>
      </c>
    </row>
    <row r="48" spans="4:45" x14ac:dyDescent="0.25">
      <c r="D48">
        <v>45</v>
      </c>
      <c r="E48">
        <v>68000</v>
      </c>
      <c r="F48" s="37">
        <v>20.5</v>
      </c>
      <c r="G48" s="37">
        <v>21.999999999999996</v>
      </c>
      <c r="H48" s="37">
        <v>23</v>
      </c>
      <c r="I48" s="37">
        <v>24</v>
      </c>
      <c r="J48" s="37">
        <v>25</v>
      </c>
      <c r="K48" s="37">
        <v>26</v>
      </c>
      <c r="L48" s="37">
        <v>27</v>
      </c>
      <c r="M48" s="37">
        <v>28.000000000000004</v>
      </c>
      <c r="N48" s="37">
        <v>29.000000000000004</v>
      </c>
      <c r="O48" s="37">
        <v>30</v>
      </c>
      <c r="P48" s="37">
        <v>31</v>
      </c>
      <c r="Q48" s="37">
        <v>32</v>
      </c>
      <c r="S48" t="str">
        <f t="shared" si="1"/>
        <v/>
      </c>
      <c r="T48">
        <v>68000</v>
      </c>
      <c r="U48" s="38">
        <v>0.20500000000000002</v>
      </c>
      <c r="V48" s="38">
        <v>0.21999999999999997</v>
      </c>
      <c r="W48" s="38">
        <v>0.22999999999999998</v>
      </c>
      <c r="X48" s="38">
        <v>0.24</v>
      </c>
      <c r="Y48" s="38">
        <v>0.25</v>
      </c>
      <c r="Z48" s="38">
        <v>0.26</v>
      </c>
      <c r="AA48" s="38">
        <v>0.27</v>
      </c>
      <c r="AB48" s="38">
        <v>0.28000000000000003</v>
      </c>
      <c r="AC48" s="38">
        <v>0.29000000000000004</v>
      </c>
      <c r="AD48" s="38">
        <v>0.3</v>
      </c>
      <c r="AE48" s="38">
        <v>0.31</v>
      </c>
      <c r="AF48" s="38">
        <v>0.32</v>
      </c>
      <c r="AH48" s="37">
        <f t="shared" si="3"/>
        <v>20.5</v>
      </c>
      <c r="AI48" s="37">
        <f t="shared" si="3"/>
        <v>21.999999999999996</v>
      </c>
      <c r="AJ48" s="37">
        <f t="shared" si="3"/>
        <v>23</v>
      </c>
      <c r="AK48" s="37">
        <f t="shared" si="2"/>
        <v>24</v>
      </c>
      <c r="AL48" s="37">
        <f t="shared" si="2"/>
        <v>25</v>
      </c>
      <c r="AM48" s="37">
        <f t="shared" si="2"/>
        <v>26</v>
      </c>
      <c r="AN48" s="37">
        <f t="shared" si="2"/>
        <v>27</v>
      </c>
      <c r="AO48" s="37">
        <f t="shared" si="2"/>
        <v>28.000000000000004</v>
      </c>
      <c r="AP48" s="37">
        <f t="shared" si="2"/>
        <v>29.000000000000004</v>
      </c>
      <c r="AQ48" s="37">
        <f t="shared" si="2"/>
        <v>30</v>
      </c>
      <c r="AR48" s="37">
        <f t="shared" si="2"/>
        <v>31</v>
      </c>
      <c r="AS48" s="37">
        <f t="shared" si="2"/>
        <v>32</v>
      </c>
    </row>
    <row r="49" spans="4:45" x14ac:dyDescent="0.25">
      <c r="D49">
        <v>46</v>
      </c>
      <c r="E49">
        <v>69000</v>
      </c>
      <c r="F49" s="37">
        <v>20.5</v>
      </c>
      <c r="G49" s="37">
        <v>21.999999999999996</v>
      </c>
      <c r="H49" s="37">
        <v>23</v>
      </c>
      <c r="I49" s="37">
        <v>24</v>
      </c>
      <c r="J49" s="37">
        <v>25.5</v>
      </c>
      <c r="K49" s="37">
        <v>26.5</v>
      </c>
      <c r="L49" s="37">
        <v>27.500000000000004</v>
      </c>
      <c r="M49" s="37">
        <v>28.500000000000004</v>
      </c>
      <c r="N49" s="37">
        <v>29.000000000000004</v>
      </c>
      <c r="O49" s="37">
        <v>30</v>
      </c>
      <c r="P49" s="37">
        <v>31.5</v>
      </c>
      <c r="Q49" s="37">
        <v>32</v>
      </c>
      <c r="S49" t="str">
        <f t="shared" si="1"/>
        <v/>
      </c>
      <c r="T49">
        <v>69000</v>
      </c>
      <c r="U49" s="38">
        <v>0.20500000000000002</v>
      </c>
      <c r="V49" s="38">
        <v>0.21999999999999997</v>
      </c>
      <c r="W49" s="38">
        <v>0.22999999999999998</v>
      </c>
      <c r="X49" s="38">
        <v>0.24</v>
      </c>
      <c r="Y49" s="38">
        <v>0.255</v>
      </c>
      <c r="Z49" s="38">
        <v>0.26500000000000001</v>
      </c>
      <c r="AA49" s="38">
        <v>0.27500000000000002</v>
      </c>
      <c r="AB49" s="38">
        <v>0.28500000000000003</v>
      </c>
      <c r="AC49" s="38">
        <v>0.29000000000000004</v>
      </c>
      <c r="AD49" s="38">
        <v>0.3</v>
      </c>
      <c r="AE49" s="38">
        <v>0.315</v>
      </c>
      <c r="AF49" s="38">
        <v>0.32</v>
      </c>
      <c r="AH49" s="37">
        <f t="shared" si="3"/>
        <v>20.5</v>
      </c>
      <c r="AI49" s="37">
        <f t="shared" si="3"/>
        <v>21.999999999999996</v>
      </c>
      <c r="AJ49" s="37">
        <f t="shared" si="3"/>
        <v>23</v>
      </c>
      <c r="AK49" s="37">
        <f t="shared" si="2"/>
        <v>24</v>
      </c>
      <c r="AL49" s="37">
        <f t="shared" si="2"/>
        <v>25.5</v>
      </c>
      <c r="AM49" s="37">
        <f t="shared" si="2"/>
        <v>26.5</v>
      </c>
      <c r="AN49" s="37">
        <f t="shared" si="2"/>
        <v>27.500000000000004</v>
      </c>
      <c r="AO49" s="37">
        <f t="shared" si="2"/>
        <v>28.500000000000004</v>
      </c>
      <c r="AP49" s="37">
        <f t="shared" si="2"/>
        <v>29.000000000000004</v>
      </c>
      <c r="AQ49" s="37">
        <f t="shared" si="2"/>
        <v>30</v>
      </c>
      <c r="AR49" s="37">
        <f t="shared" si="2"/>
        <v>31.5</v>
      </c>
      <c r="AS49" s="37">
        <f t="shared" si="2"/>
        <v>32</v>
      </c>
    </row>
    <row r="50" spans="4:45" x14ac:dyDescent="0.25">
      <c r="D50">
        <v>47</v>
      </c>
      <c r="E50">
        <v>70000</v>
      </c>
      <c r="F50" s="37">
        <v>21.000000000000004</v>
      </c>
      <c r="G50" s="37">
        <v>21.999999999999996</v>
      </c>
      <c r="H50" s="37">
        <v>23</v>
      </c>
      <c r="I50" s="37">
        <v>24.5</v>
      </c>
      <c r="J50" s="37">
        <v>25.5</v>
      </c>
      <c r="K50" s="37">
        <v>26.5</v>
      </c>
      <c r="L50" s="37">
        <v>27.500000000000004</v>
      </c>
      <c r="M50" s="37">
        <v>28.500000000000004</v>
      </c>
      <c r="N50" s="37">
        <v>29.5</v>
      </c>
      <c r="O50" s="37">
        <v>30.5</v>
      </c>
      <c r="P50" s="37">
        <v>31.5</v>
      </c>
      <c r="Q50" s="37">
        <v>32.5</v>
      </c>
      <c r="S50" t="str">
        <f t="shared" si="1"/>
        <v/>
      </c>
      <c r="T50">
        <v>70000</v>
      </c>
      <c r="U50" s="38">
        <v>0.21000000000000002</v>
      </c>
      <c r="V50" s="38">
        <v>0.21999999999999997</v>
      </c>
      <c r="W50" s="38">
        <v>0.22999999999999998</v>
      </c>
      <c r="X50" s="38">
        <v>0.245</v>
      </c>
      <c r="Y50" s="38">
        <v>0.255</v>
      </c>
      <c r="Z50" s="38">
        <v>0.26500000000000001</v>
      </c>
      <c r="AA50" s="38">
        <v>0.27500000000000002</v>
      </c>
      <c r="AB50" s="38">
        <v>0.28500000000000003</v>
      </c>
      <c r="AC50" s="38">
        <v>0.29499999999999998</v>
      </c>
      <c r="AD50" s="38">
        <v>0.30499999999999999</v>
      </c>
      <c r="AE50" s="38">
        <v>0.315</v>
      </c>
      <c r="AF50" s="38">
        <v>0.32500000000000001</v>
      </c>
      <c r="AH50" s="37">
        <f t="shared" si="3"/>
        <v>21.000000000000004</v>
      </c>
      <c r="AI50" s="37">
        <f t="shared" si="3"/>
        <v>21.999999999999996</v>
      </c>
      <c r="AJ50" s="37">
        <f t="shared" si="3"/>
        <v>23</v>
      </c>
      <c r="AK50" s="37">
        <f t="shared" si="2"/>
        <v>24.5</v>
      </c>
      <c r="AL50" s="37">
        <f t="shared" si="2"/>
        <v>25.5</v>
      </c>
      <c r="AM50" s="37">
        <f t="shared" si="2"/>
        <v>26.5</v>
      </c>
      <c r="AN50" s="37">
        <f t="shared" si="2"/>
        <v>27.500000000000004</v>
      </c>
      <c r="AO50" s="37">
        <f t="shared" si="2"/>
        <v>28.500000000000004</v>
      </c>
      <c r="AP50" s="37">
        <f t="shared" si="2"/>
        <v>29.5</v>
      </c>
      <c r="AQ50" s="37">
        <f t="shared" si="2"/>
        <v>30.5</v>
      </c>
      <c r="AR50" s="37">
        <f t="shared" si="2"/>
        <v>31.5</v>
      </c>
      <c r="AS50" s="37">
        <f t="shared" si="2"/>
        <v>32.5</v>
      </c>
    </row>
    <row r="51" spans="4:45" x14ac:dyDescent="0.25">
      <c r="D51">
        <v>48</v>
      </c>
      <c r="E51">
        <v>71000</v>
      </c>
      <c r="F51" s="37">
        <v>21.000000000000004</v>
      </c>
      <c r="G51" s="37">
        <v>21.999999999999996</v>
      </c>
      <c r="H51" s="37">
        <v>23.5</v>
      </c>
      <c r="I51" s="37">
        <v>24.5</v>
      </c>
      <c r="J51" s="37">
        <v>25.5</v>
      </c>
      <c r="K51" s="37">
        <v>26.5</v>
      </c>
      <c r="L51" s="37">
        <v>27.500000000000004</v>
      </c>
      <c r="M51" s="37">
        <v>28.500000000000004</v>
      </c>
      <c r="N51" s="37">
        <v>29.5</v>
      </c>
      <c r="O51" s="37">
        <v>30.5</v>
      </c>
      <c r="P51" s="37">
        <v>31.5</v>
      </c>
      <c r="Q51" s="37">
        <v>32.5</v>
      </c>
      <c r="S51" t="str">
        <f t="shared" si="1"/>
        <v/>
      </c>
      <c r="T51">
        <v>71000</v>
      </c>
      <c r="U51" s="38">
        <v>0.21000000000000002</v>
      </c>
      <c r="V51" s="38">
        <v>0.21999999999999997</v>
      </c>
      <c r="W51" s="38">
        <v>0.23499999999999999</v>
      </c>
      <c r="X51" s="38">
        <v>0.245</v>
      </c>
      <c r="Y51" s="38">
        <v>0.255</v>
      </c>
      <c r="Z51" s="38">
        <v>0.26500000000000001</v>
      </c>
      <c r="AA51" s="38">
        <v>0.27500000000000002</v>
      </c>
      <c r="AB51" s="38">
        <v>0.28500000000000003</v>
      </c>
      <c r="AC51" s="38">
        <v>0.29499999999999998</v>
      </c>
      <c r="AD51" s="38">
        <v>0.30499999999999999</v>
      </c>
      <c r="AE51" s="38">
        <v>0.315</v>
      </c>
      <c r="AF51" s="38">
        <v>0.32500000000000001</v>
      </c>
      <c r="AH51" s="37">
        <f t="shared" si="3"/>
        <v>21.000000000000004</v>
      </c>
      <c r="AI51" s="37">
        <f t="shared" si="3"/>
        <v>21.999999999999996</v>
      </c>
      <c r="AJ51" s="37">
        <f t="shared" si="3"/>
        <v>23.5</v>
      </c>
      <c r="AK51" s="37">
        <f t="shared" si="2"/>
        <v>24.5</v>
      </c>
      <c r="AL51" s="37">
        <f t="shared" si="2"/>
        <v>25.5</v>
      </c>
      <c r="AM51" s="37">
        <f t="shared" si="2"/>
        <v>26.5</v>
      </c>
      <c r="AN51" s="37">
        <f t="shared" si="2"/>
        <v>27.500000000000004</v>
      </c>
      <c r="AO51" s="37">
        <f t="shared" si="2"/>
        <v>28.500000000000004</v>
      </c>
      <c r="AP51" s="37">
        <f t="shared" si="2"/>
        <v>29.5</v>
      </c>
      <c r="AQ51" s="37">
        <f t="shared" si="2"/>
        <v>30.5</v>
      </c>
      <c r="AR51" s="37">
        <f t="shared" si="2"/>
        <v>31.5</v>
      </c>
      <c r="AS51" s="37">
        <f t="shared" si="2"/>
        <v>32.5</v>
      </c>
    </row>
    <row r="52" spans="4:45" x14ac:dyDescent="0.25">
      <c r="D52">
        <v>49</v>
      </c>
      <c r="E52">
        <v>72000</v>
      </c>
      <c r="F52" s="37">
        <v>21.000000000000004</v>
      </c>
      <c r="G52" s="37">
        <v>22.499999999999996</v>
      </c>
      <c r="H52" s="37">
        <v>23.5</v>
      </c>
      <c r="I52" s="37">
        <v>24.5</v>
      </c>
      <c r="J52" s="37">
        <v>26</v>
      </c>
      <c r="K52" s="37">
        <v>27</v>
      </c>
      <c r="L52" s="37">
        <v>28.000000000000004</v>
      </c>
      <c r="M52" s="37">
        <v>29.000000000000004</v>
      </c>
      <c r="N52" s="37">
        <v>30</v>
      </c>
      <c r="O52" s="37">
        <v>30.5</v>
      </c>
      <c r="P52" s="37">
        <v>31.5</v>
      </c>
      <c r="Q52" s="37">
        <v>32.5</v>
      </c>
      <c r="S52" t="str">
        <f t="shared" si="1"/>
        <v/>
      </c>
      <c r="T52">
        <v>72000</v>
      </c>
      <c r="U52" s="38">
        <v>0.21000000000000002</v>
      </c>
      <c r="V52" s="38">
        <v>0.22499999999999998</v>
      </c>
      <c r="W52" s="38">
        <v>0.23499999999999999</v>
      </c>
      <c r="X52" s="38">
        <v>0.245</v>
      </c>
      <c r="Y52" s="38">
        <v>0.26</v>
      </c>
      <c r="Z52" s="38">
        <v>0.27</v>
      </c>
      <c r="AA52" s="38">
        <v>0.28000000000000003</v>
      </c>
      <c r="AB52" s="38">
        <v>0.29000000000000004</v>
      </c>
      <c r="AC52" s="38">
        <v>0.3</v>
      </c>
      <c r="AD52" s="38">
        <v>0.30499999999999999</v>
      </c>
      <c r="AE52" s="38">
        <v>0.315</v>
      </c>
      <c r="AF52" s="38">
        <v>0.32500000000000001</v>
      </c>
      <c r="AH52" s="37">
        <f t="shared" si="3"/>
        <v>21.000000000000004</v>
      </c>
      <c r="AI52" s="37">
        <f t="shared" si="3"/>
        <v>22.499999999999996</v>
      </c>
      <c r="AJ52" s="37">
        <f t="shared" si="3"/>
        <v>23.5</v>
      </c>
      <c r="AK52" s="37">
        <f t="shared" si="2"/>
        <v>24.5</v>
      </c>
      <c r="AL52" s="37">
        <f t="shared" si="2"/>
        <v>26</v>
      </c>
      <c r="AM52" s="37">
        <f t="shared" si="2"/>
        <v>27</v>
      </c>
      <c r="AN52" s="37">
        <f t="shared" si="2"/>
        <v>28.000000000000004</v>
      </c>
      <c r="AO52" s="37">
        <f t="shared" si="2"/>
        <v>29.000000000000004</v>
      </c>
      <c r="AP52" s="37">
        <f t="shared" si="2"/>
        <v>30</v>
      </c>
      <c r="AQ52" s="37">
        <f t="shared" si="2"/>
        <v>30.5</v>
      </c>
      <c r="AR52" s="37">
        <f t="shared" si="2"/>
        <v>31.5</v>
      </c>
      <c r="AS52" s="37">
        <f t="shared" si="2"/>
        <v>32.5</v>
      </c>
    </row>
    <row r="53" spans="4:45" x14ac:dyDescent="0.25">
      <c r="D53">
        <v>50</v>
      </c>
      <c r="E53">
        <v>73000</v>
      </c>
      <c r="F53" s="37">
        <v>21.000000000000004</v>
      </c>
      <c r="G53" s="37">
        <v>22.499999999999996</v>
      </c>
      <c r="H53" s="37">
        <v>23.5</v>
      </c>
      <c r="I53" s="37">
        <v>24.5</v>
      </c>
      <c r="J53" s="37">
        <v>26</v>
      </c>
      <c r="K53" s="37">
        <v>27</v>
      </c>
      <c r="L53" s="37">
        <v>28.000000000000004</v>
      </c>
      <c r="M53" s="37">
        <v>29.000000000000004</v>
      </c>
      <c r="N53" s="37">
        <v>30</v>
      </c>
      <c r="O53" s="37">
        <v>31</v>
      </c>
      <c r="P53" s="37">
        <v>31.5</v>
      </c>
      <c r="Q53" s="37">
        <v>32.5</v>
      </c>
      <c r="S53" t="str">
        <f t="shared" si="1"/>
        <v/>
      </c>
      <c r="T53">
        <v>73000</v>
      </c>
      <c r="U53" s="38">
        <v>0.21000000000000002</v>
      </c>
      <c r="V53" s="38">
        <v>0.22499999999999998</v>
      </c>
      <c r="W53" s="38">
        <v>0.23499999999999999</v>
      </c>
      <c r="X53" s="38">
        <v>0.245</v>
      </c>
      <c r="Y53" s="38">
        <v>0.26</v>
      </c>
      <c r="Z53" s="38">
        <v>0.27</v>
      </c>
      <c r="AA53" s="38">
        <v>0.28000000000000003</v>
      </c>
      <c r="AB53" s="38">
        <v>0.29000000000000004</v>
      </c>
      <c r="AC53" s="38">
        <v>0.3</v>
      </c>
      <c r="AD53" s="38">
        <v>0.31</v>
      </c>
      <c r="AE53" s="38">
        <v>0.315</v>
      </c>
      <c r="AF53" s="38">
        <v>0.32500000000000001</v>
      </c>
      <c r="AH53" s="37">
        <f t="shared" si="3"/>
        <v>21.000000000000004</v>
      </c>
      <c r="AI53" s="37">
        <f t="shared" si="3"/>
        <v>22.499999999999996</v>
      </c>
      <c r="AJ53" s="37">
        <f t="shared" si="3"/>
        <v>23.5</v>
      </c>
      <c r="AK53" s="37">
        <f t="shared" si="2"/>
        <v>24.5</v>
      </c>
      <c r="AL53" s="37">
        <f t="shared" si="2"/>
        <v>26</v>
      </c>
      <c r="AM53" s="37">
        <f t="shared" si="2"/>
        <v>27</v>
      </c>
      <c r="AN53" s="37">
        <f t="shared" ref="AN53:AS84" si="4">AA53*$T$3</f>
        <v>28.000000000000004</v>
      </c>
      <c r="AO53" s="37">
        <f t="shared" si="4"/>
        <v>29.000000000000004</v>
      </c>
      <c r="AP53" s="37">
        <f t="shared" si="4"/>
        <v>30</v>
      </c>
      <c r="AQ53" s="37">
        <f t="shared" si="4"/>
        <v>31</v>
      </c>
      <c r="AR53" s="37">
        <f t="shared" si="4"/>
        <v>31.5</v>
      </c>
      <c r="AS53" s="37">
        <f t="shared" si="4"/>
        <v>32.5</v>
      </c>
    </row>
    <row r="54" spans="4:45" x14ac:dyDescent="0.25">
      <c r="D54">
        <v>51</v>
      </c>
      <c r="E54">
        <v>74000</v>
      </c>
      <c r="F54" s="37">
        <v>21.000000000000004</v>
      </c>
      <c r="G54" s="37">
        <v>22.499999999999996</v>
      </c>
      <c r="H54" s="37">
        <v>23.5</v>
      </c>
      <c r="I54" s="37">
        <v>25</v>
      </c>
      <c r="J54" s="37">
        <v>26</v>
      </c>
      <c r="K54" s="37">
        <v>27</v>
      </c>
      <c r="L54" s="37">
        <v>28.000000000000004</v>
      </c>
      <c r="M54" s="37">
        <v>29.000000000000004</v>
      </c>
      <c r="N54" s="37">
        <v>30</v>
      </c>
      <c r="O54" s="37">
        <v>31</v>
      </c>
      <c r="P54" s="37">
        <v>31.5</v>
      </c>
      <c r="Q54" s="37">
        <v>32.5</v>
      </c>
      <c r="S54" t="str">
        <f t="shared" si="1"/>
        <v/>
      </c>
      <c r="T54">
        <v>74000</v>
      </c>
      <c r="U54" s="38">
        <v>0.21000000000000002</v>
      </c>
      <c r="V54" s="38">
        <v>0.22499999999999998</v>
      </c>
      <c r="W54" s="38">
        <v>0.23499999999999999</v>
      </c>
      <c r="X54" s="38">
        <v>0.25</v>
      </c>
      <c r="Y54" s="38">
        <v>0.26</v>
      </c>
      <c r="Z54" s="38">
        <v>0.27</v>
      </c>
      <c r="AA54" s="38">
        <v>0.28000000000000003</v>
      </c>
      <c r="AB54" s="38">
        <v>0.29000000000000004</v>
      </c>
      <c r="AC54" s="38">
        <v>0.3</v>
      </c>
      <c r="AD54" s="38">
        <v>0.31</v>
      </c>
      <c r="AE54" s="38">
        <v>0.315</v>
      </c>
      <c r="AF54" s="38">
        <v>0.32500000000000001</v>
      </c>
      <c r="AH54" s="37">
        <f t="shared" si="3"/>
        <v>21.000000000000004</v>
      </c>
      <c r="AI54" s="37">
        <f t="shared" si="3"/>
        <v>22.499999999999996</v>
      </c>
      <c r="AJ54" s="37">
        <f t="shared" si="3"/>
        <v>23.5</v>
      </c>
      <c r="AK54" s="37">
        <f t="shared" si="3"/>
        <v>25</v>
      </c>
      <c r="AL54" s="37">
        <f t="shared" si="3"/>
        <v>26</v>
      </c>
      <c r="AM54" s="37">
        <f t="shared" si="3"/>
        <v>27</v>
      </c>
      <c r="AN54" s="37">
        <f t="shared" si="4"/>
        <v>28.000000000000004</v>
      </c>
      <c r="AO54" s="37">
        <f t="shared" si="4"/>
        <v>29.000000000000004</v>
      </c>
      <c r="AP54" s="37">
        <f t="shared" si="4"/>
        <v>30</v>
      </c>
      <c r="AQ54" s="37">
        <f t="shared" si="4"/>
        <v>31</v>
      </c>
      <c r="AR54" s="37">
        <f t="shared" si="4"/>
        <v>31.5</v>
      </c>
      <c r="AS54" s="37">
        <f t="shared" si="4"/>
        <v>32.5</v>
      </c>
    </row>
    <row r="55" spans="4:45" x14ac:dyDescent="0.25">
      <c r="D55">
        <v>52</v>
      </c>
      <c r="E55">
        <v>75000</v>
      </c>
      <c r="F55" s="37">
        <v>21.000000000000004</v>
      </c>
      <c r="G55" s="37">
        <v>22.499999999999996</v>
      </c>
      <c r="H55" s="37">
        <v>23.5</v>
      </c>
      <c r="I55" s="37">
        <v>25</v>
      </c>
      <c r="J55" s="37">
        <v>26</v>
      </c>
      <c r="K55" s="37">
        <v>27</v>
      </c>
      <c r="L55" s="37">
        <v>28.000000000000004</v>
      </c>
      <c r="M55" s="37">
        <v>29.000000000000004</v>
      </c>
      <c r="N55" s="37">
        <v>30</v>
      </c>
      <c r="O55" s="37">
        <v>31</v>
      </c>
      <c r="P55" s="37">
        <v>32</v>
      </c>
      <c r="Q55" s="37">
        <v>32.5</v>
      </c>
      <c r="S55" t="str">
        <f t="shared" si="1"/>
        <v/>
      </c>
      <c r="T55">
        <v>75000</v>
      </c>
      <c r="U55" s="38">
        <v>0.21000000000000002</v>
      </c>
      <c r="V55" s="38">
        <v>0.22499999999999998</v>
      </c>
      <c r="W55" s="38">
        <v>0.23499999999999999</v>
      </c>
      <c r="X55" s="38">
        <v>0.25</v>
      </c>
      <c r="Y55" s="38">
        <v>0.26</v>
      </c>
      <c r="Z55" s="38">
        <v>0.27</v>
      </c>
      <c r="AA55" s="38">
        <v>0.28000000000000003</v>
      </c>
      <c r="AB55" s="38">
        <v>0.29000000000000004</v>
      </c>
      <c r="AC55" s="38">
        <v>0.3</v>
      </c>
      <c r="AD55" s="38">
        <v>0.31</v>
      </c>
      <c r="AE55" s="38">
        <v>0.32</v>
      </c>
      <c r="AF55" s="38">
        <v>0.32500000000000001</v>
      </c>
      <c r="AH55" s="37">
        <f t="shared" si="3"/>
        <v>21.000000000000004</v>
      </c>
      <c r="AI55" s="37">
        <f t="shared" si="3"/>
        <v>22.499999999999996</v>
      </c>
      <c r="AJ55" s="37">
        <f t="shared" si="3"/>
        <v>23.5</v>
      </c>
      <c r="AK55" s="37">
        <f t="shared" si="3"/>
        <v>25</v>
      </c>
      <c r="AL55" s="37">
        <f t="shared" si="3"/>
        <v>26</v>
      </c>
      <c r="AM55" s="37">
        <f t="shared" si="3"/>
        <v>27</v>
      </c>
      <c r="AN55" s="37">
        <f t="shared" si="4"/>
        <v>28.000000000000004</v>
      </c>
      <c r="AO55" s="37">
        <f t="shared" si="4"/>
        <v>29.000000000000004</v>
      </c>
      <c r="AP55" s="37">
        <f t="shared" si="4"/>
        <v>30</v>
      </c>
      <c r="AQ55" s="37">
        <f t="shared" si="4"/>
        <v>31</v>
      </c>
      <c r="AR55" s="37">
        <f t="shared" si="4"/>
        <v>32</v>
      </c>
      <c r="AS55" s="37">
        <f t="shared" si="4"/>
        <v>32.5</v>
      </c>
    </row>
    <row r="56" spans="4:45" x14ac:dyDescent="0.25">
      <c r="D56">
        <v>53</v>
      </c>
      <c r="E56">
        <v>76000</v>
      </c>
      <c r="F56" s="37">
        <v>21.499999999999996</v>
      </c>
      <c r="G56" s="37">
        <v>22.499999999999996</v>
      </c>
      <c r="H56" s="37">
        <v>23.5</v>
      </c>
      <c r="I56" s="37">
        <v>25</v>
      </c>
      <c r="J56" s="37">
        <v>26</v>
      </c>
      <c r="K56" s="37">
        <v>27</v>
      </c>
      <c r="L56" s="37">
        <v>28.000000000000004</v>
      </c>
      <c r="M56" s="37">
        <v>29.000000000000004</v>
      </c>
      <c r="N56" s="37">
        <v>30</v>
      </c>
      <c r="O56" s="37">
        <v>31</v>
      </c>
      <c r="P56" s="37">
        <v>32</v>
      </c>
      <c r="Q56" s="37">
        <v>32.5</v>
      </c>
      <c r="S56" t="str">
        <f t="shared" si="1"/>
        <v/>
      </c>
      <c r="T56">
        <v>76000</v>
      </c>
      <c r="U56" s="38">
        <v>0.21499999999999997</v>
      </c>
      <c r="V56" s="38">
        <v>0.22499999999999998</v>
      </c>
      <c r="W56" s="38">
        <v>0.23499999999999999</v>
      </c>
      <c r="X56" s="38">
        <v>0.25</v>
      </c>
      <c r="Y56" s="38">
        <v>0.26</v>
      </c>
      <c r="Z56" s="38">
        <v>0.27</v>
      </c>
      <c r="AA56" s="38">
        <v>0.28000000000000003</v>
      </c>
      <c r="AB56" s="38">
        <v>0.29000000000000004</v>
      </c>
      <c r="AC56" s="38">
        <v>0.3</v>
      </c>
      <c r="AD56" s="38">
        <v>0.31</v>
      </c>
      <c r="AE56" s="38">
        <v>0.32</v>
      </c>
      <c r="AF56" s="38">
        <v>0.32500000000000001</v>
      </c>
      <c r="AH56" s="37">
        <f t="shared" si="3"/>
        <v>21.499999999999996</v>
      </c>
      <c r="AI56" s="37">
        <f t="shared" si="3"/>
        <v>22.499999999999996</v>
      </c>
      <c r="AJ56" s="37">
        <f t="shared" si="3"/>
        <v>23.5</v>
      </c>
      <c r="AK56" s="37">
        <f t="shared" si="3"/>
        <v>25</v>
      </c>
      <c r="AL56" s="37">
        <f t="shared" si="3"/>
        <v>26</v>
      </c>
      <c r="AM56" s="37">
        <f t="shared" si="3"/>
        <v>27</v>
      </c>
      <c r="AN56" s="37">
        <f t="shared" si="4"/>
        <v>28.000000000000004</v>
      </c>
      <c r="AO56" s="37">
        <f t="shared" si="4"/>
        <v>29.000000000000004</v>
      </c>
      <c r="AP56" s="37">
        <f t="shared" si="4"/>
        <v>30</v>
      </c>
      <c r="AQ56" s="37">
        <f t="shared" si="4"/>
        <v>31</v>
      </c>
      <c r="AR56" s="37">
        <f t="shared" si="4"/>
        <v>32</v>
      </c>
      <c r="AS56" s="37">
        <f t="shared" si="4"/>
        <v>32.5</v>
      </c>
    </row>
    <row r="57" spans="4:45" x14ac:dyDescent="0.25">
      <c r="D57">
        <v>54</v>
      </c>
      <c r="E57">
        <v>77000</v>
      </c>
      <c r="F57" s="37">
        <v>21.499999999999996</v>
      </c>
      <c r="G57" s="37">
        <v>22.499999999999996</v>
      </c>
      <c r="H57" s="37">
        <v>24</v>
      </c>
      <c r="I57" s="37">
        <v>25</v>
      </c>
      <c r="J57" s="37">
        <v>26</v>
      </c>
      <c r="K57" s="37">
        <v>27</v>
      </c>
      <c r="L57" s="37">
        <v>28.000000000000004</v>
      </c>
      <c r="M57" s="37">
        <v>29.000000000000004</v>
      </c>
      <c r="N57" s="37">
        <v>30</v>
      </c>
      <c r="O57" s="37">
        <v>31</v>
      </c>
      <c r="P57" s="37">
        <v>32</v>
      </c>
      <c r="Q57" s="37">
        <v>32.5</v>
      </c>
      <c r="S57" t="str">
        <f t="shared" si="1"/>
        <v/>
      </c>
      <c r="T57">
        <v>77000</v>
      </c>
      <c r="U57" s="38">
        <v>0.21499999999999997</v>
      </c>
      <c r="V57" s="38">
        <v>0.22499999999999998</v>
      </c>
      <c r="W57" s="38">
        <v>0.24</v>
      </c>
      <c r="X57" s="38">
        <v>0.25</v>
      </c>
      <c r="Y57" s="38">
        <v>0.26</v>
      </c>
      <c r="Z57" s="38">
        <v>0.27</v>
      </c>
      <c r="AA57" s="38">
        <v>0.28000000000000003</v>
      </c>
      <c r="AB57" s="38">
        <v>0.29000000000000004</v>
      </c>
      <c r="AC57" s="38">
        <v>0.3</v>
      </c>
      <c r="AD57" s="38">
        <v>0.31</v>
      </c>
      <c r="AE57" s="38">
        <v>0.32</v>
      </c>
      <c r="AF57" s="38">
        <v>0.32500000000000001</v>
      </c>
      <c r="AH57" s="37">
        <f t="shared" si="3"/>
        <v>21.499999999999996</v>
      </c>
      <c r="AI57" s="37">
        <f t="shared" si="3"/>
        <v>22.499999999999996</v>
      </c>
      <c r="AJ57" s="37">
        <f t="shared" si="3"/>
        <v>24</v>
      </c>
      <c r="AK57" s="37">
        <f t="shared" si="3"/>
        <v>25</v>
      </c>
      <c r="AL57" s="37">
        <f t="shared" si="3"/>
        <v>26</v>
      </c>
      <c r="AM57" s="37">
        <f t="shared" si="3"/>
        <v>27</v>
      </c>
      <c r="AN57" s="37">
        <f t="shared" si="4"/>
        <v>28.000000000000004</v>
      </c>
      <c r="AO57" s="37">
        <f t="shared" si="4"/>
        <v>29.000000000000004</v>
      </c>
      <c r="AP57" s="37">
        <f t="shared" si="4"/>
        <v>30</v>
      </c>
      <c r="AQ57" s="37">
        <f t="shared" si="4"/>
        <v>31</v>
      </c>
      <c r="AR57" s="37">
        <f t="shared" si="4"/>
        <v>32</v>
      </c>
      <c r="AS57" s="37">
        <f t="shared" si="4"/>
        <v>32.5</v>
      </c>
    </row>
    <row r="58" spans="4:45" x14ac:dyDescent="0.25">
      <c r="D58">
        <v>55</v>
      </c>
      <c r="E58">
        <v>78000</v>
      </c>
      <c r="F58" s="37">
        <v>21.499999999999996</v>
      </c>
      <c r="G58" s="37">
        <v>22.499999999999996</v>
      </c>
      <c r="H58" s="37">
        <v>24</v>
      </c>
      <c r="I58" s="37">
        <v>25</v>
      </c>
      <c r="J58" s="37">
        <v>26</v>
      </c>
      <c r="K58" s="37">
        <v>27.500000000000004</v>
      </c>
      <c r="L58" s="37">
        <v>28.500000000000004</v>
      </c>
      <c r="M58" s="37">
        <v>29.5</v>
      </c>
      <c r="N58" s="37">
        <v>30</v>
      </c>
      <c r="O58" s="37">
        <v>31</v>
      </c>
      <c r="P58" s="37">
        <v>32</v>
      </c>
      <c r="Q58" s="37">
        <v>32.5</v>
      </c>
      <c r="S58" t="str">
        <f t="shared" si="1"/>
        <v/>
      </c>
      <c r="T58">
        <v>78000</v>
      </c>
      <c r="U58" s="38">
        <v>0.21499999999999997</v>
      </c>
      <c r="V58" s="38">
        <v>0.22499999999999998</v>
      </c>
      <c r="W58" s="38">
        <v>0.24</v>
      </c>
      <c r="X58" s="38">
        <v>0.25</v>
      </c>
      <c r="Y58" s="38">
        <v>0.26</v>
      </c>
      <c r="Z58" s="38">
        <v>0.27500000000000002</v>
      </c>
      <c r="AA58" s="38">
        <v>0.28500000000000003</v>
      </c>
      <c r="AB58" s="38">
        <v>0.29499999999999998</v>
      </c>
      <c r="AC58" s="38">
        <v>0.3</v>
      </c>
      <c r="AD58" s="38">
        <v>0.31</v>
      </c>
      <c r="AE58" s="38">
        <v>0.32</v>
      </c>
      <c r="AF58" s="38">
        <v>0.32500000000000001</v>
      </c>
      <c r="AH58" s="37">
        <f t="shared" ref="AH58:AS89" si="5">U58*$T$3</f>
        <v>21.499999999999996</v>
      </c>
      <c r="AI58" s="37">
        <f t="shared" si="5"/>
        <v>22.499999999999996</v>
      </c>
      <c r="AJ58" s="37">
        <f t="shared" si="5"/>
        <v>24</v>
      </c>
      <c r="AK58" s="37">
        <f t="shared" si="5"/>
        <v>25</v>
      </c>
      <c r="AL58" s="37">
        <f t="shared" si="5"/>
        <v>26</v>
      </c>
      <c r="AM58" s="37">
        <f t="shared" si="5"/>
        <v>27.500000000000004</v>
      </c>
      <c r="AN58" s="37">
        <f t="shared" si="4"/>
        <v>28.500000000000004</v>
      </c>
      <c r="AO58" s="37">
        <f t="shared" si="4"/>
        <v>29.5</v>
      </c>
      <c r="AP58" s="37">
        <f t="shared" si="4"/>
        <v>30</v>
      </c>
      <c r="AQ58" s="37">
        <f t="shared" si="4"/>
        <v>31</v>
      </c>
      <c r="AR58" s="37">
        <f t="shared" si="4"/>
        <v>32</v>
      </c>
      <c r="AS58" s="37">
        <f t="shared" si="4"/>
        <v>32.5</v>
      </c>
    </row>
    <row r="59" spans="4:45" x14ac:dyDescent="0.25">
      <c r="D59">
        <v>56</v>
      </c>
      <c r="E59">
        <v>79000</v>
      </c>
      <c r="F59" s="37">
        <v>21.499999999999996</v>
      </c>
      <c r="G59" s="37">
        <v>22.499999999999996</v>
      </c>
      <c r="H59" s="37">
        <v>24</v>
      </c>
      <c r="I59" s="37">
        <v>25</v>
      </c>
      <c r="J59" s="37">
        <v>26</v>
      </c>
      <c r="K59" s="37">
        <v>27.500000000000004</v>
      </c>
      <c r="L59" s="37">
        <v>28.500000000000004</v>
      </c>
      <c r="M59" s="37">
        <v>29.5</v>
      </c>
      <c r="N59" s="37">
        <v>30.5</v>
      </c>
      <c r="O59" s="37">
        <v>31</v>
      </c>
      <c r="P59" s="37">
        <v>32</v>
      </c>
      <c r="Q59" s="37">
        <v>33</v>
      </c>
      <c r="S59" t="str">
        <f t="shared" si="1"/>
        <v/>
      </c>
      <c r="T59">
        <v>79000</v>
      </c>
      <c r="U59" s="38">
        <v>0.21499999999999997</v>
      </c>
      <c r="V59" s="38">
        <v>0.22499999999999998</v>
      </c>
      <c r="W59" s="38">
        <v>0.24</v>
      </c>
      <c r="X59" s="38">
        <v>0.25</v>
      </c>
      <c r="Y59" s="38">
        <v>0.26</v>
      </c>
      <c r="Z59" s="38">
        <v>0.27500000000000002</v>
      </c>
      <c r="AA59" s="38">
        <v>0.28500000000000003</v>
      </c>
      <c r="AB59" s="38">
        <v>0.29499999999999998</v>
      </c>
      <c r="AC59" s="38">
        <v>0.30499999999999999</v>
      </c>
      <c r="AD59" s="38">
        <v>0.31</v>
      </c>
      <c r="AE59" s="38">
        <v>0.32</v>
      </c>
      <c r="AF59" s="38">
        <v>0.33</v>
      </c>
      <c r="AH59" s="37">
        <f t="shared" si="5"/>
        <v>21.499999999999996</v>
      </c>
      <c r="AI59" s="37">
        <f t="shared" si="5"/>
        <v>22.499999999999996</v>
      </c>
      <c r="AJ59" s="37">
        <f t="shared" si="5"/>
        <v>24</v>
      </c>
      <c r="AK59" s="37">
        <f t="shared" si="5"/>
        <v>25</v>
      </c>
      <c r="AL59" s="37">
        <f t="shared" si="5"/>
        <v>26</v>
      </c>
      <c r="AM59" s="37">
        <f t="shared" si="5"/>
        <v>27.500000000000004</v>
      </c>
      <c r="AN59" s="37">
        <f t="shared" si="4"/>
        <v>28.500000000000004</v>
      </c>
      <c r="AO59" s="37">
        <f t="shared" si="4"/>
        <v>29.5</v>
      </c>
      <c r="AP59" s="37">
        <f t="shared" si="4"/>
        <v>30.5</v>
      </c>
      <c r="AQ59" s="37">
        <f t="shared" si="4"/>
        <v>31</v>
      </c>
      <c r="AR59" s="37">
        <f t="shared" si="4"/>
        <v>32</v>
      </c>
      <c r="AS59" s="37">
        <f t="shared" si="4"/>
        <v>33</v>
      </c>
    </row>
    <row r="60" spans="4:45" x14ac:dyDescent="0.25">
      <c r="D60">
        <v>57</v>
      </c>
      <c r="E60">
        <v>80000</v>
      </c>
      <c r="F60" s="37">
        <v>21.499999999999996</v>
      </c>
      <c r="G60" s="37">
        <v>22.499999999999996</v>
      </c>
      <c r="H60" s="37">
        <v>24</v>
      </c>
      <c r="I60" s="37">
        <v>25</v>
      </c>
      <c r="J60" s="37">
        <v>26</v>
      </c>
      <c r="K60" s="37">
        <v>27.500000000000004</v>
      </c>
      <c r="L60" s="37">
        <v>28.500000000000004</v>
      </c>
      <c r="M60" s="37">
        <v>29.5</v>
      </c>
      <c r="N60" s="37">
        <v>30.5</v>
      </c>
      <c r="O60" s="37">
        <v>31.5</v>
      </c>
      <c r="P60" s="37">
        <v>32</v>
      </c>
      <c r="Q60" s="37">
        <v>33</v>
      </c>
      <c r="S60" t="str">
        <f t="shared" si="1"/>
        <v/>
      </c>
      <c r="T60">
        <v>80000</v>
      </c>
      <c r="U60" s="38">
        <v>0.21499999999999997</v>
      </c>
      <c r="V60" s="38">
        <v>0.22499999999999998</v>
      </c>
      <c r="W60" s="38">
        <v>0.24</v>
      </c>
      <c r="X60" s="38">
        <v>0.25</v>
      </c>
      <c r="Y60" s="38">
        <v>0.26</v>
      </c>
      <c r="Z60" s="38">
        <v>0.27500000000000002</v>
      </c>
      <c r="AA60" s="38">
        <v>0.28500000000000003</v>
      </c>
      <c r="AB60" s="38">
        <v>0.29499999999999998</v>
      </c>
      <c r="AC60" s="38">
        <v>0.30499999999999999</v>
      </c>
      <c r="AD60" s="38">
        <v>0.315</v>
      </c>
      <c r="AE60" s="38">
        <v>0.32</v>
      </c>
      <c r="AF60" s="38">
        <v>0.33</v>
      </c>
      <c r="AH60" s="37">
        <f t="shared" si="5"/>
        <v>21.499999999999996</v>
      </c>
      <c r="AI60" s="37">
        <f t="shared" si="5"/>
        <v>22.499999999999996</v>
      </c>
      <c r="AJ60" s="37">
        <f t="shared" si="5"/>
        <v>24</v>
      </c>
      <c r="AK60" s="37">
        <f t="shared" si="5"/>
        <v>25</v>
      </c>
      <c r="AL60" s="37">
        <f t="shared" si="5"/>
        <v>26</v>
      </c>
      <c r="AM60" s="37">
        <f t="shared" si="5"/>
        <v>27.500000000000004</v>
      </c>
      <c r="AN60" s="37">
        <f t="shared" si="4"/>
        <v>28.500000000000004</v>
      </c>
      <c r="AO60" s="37">
        <f t="shared" si="4"/>
        <v>29.5</v>
      </c>
      <c r="AP60" s="37">
        <f t="shared" si="4"/>
        <v>30.5</v>
      </c>
      <c r="AQ60" s="37">
        <f t="shared" si="4"/>
        <v>31.5</v>
      </c>
      <c r="AR60" s="37">
        <f t="shared" si="4"/>
        <v>32</v>
      </c>
      <c r="AS60" s="37">
        <f t="shared" si="4"/>
        <v>33</v>
      </c>
    </row>
    <row r="61" spans="4:45" x14ac:dyDescent="0.25">
      <c r="D61">
        <v>58</v>
      </c>
      <c r="E61">
        <v>81000</v>
      </c>
      <c r="F61" s="37">
        <v>21.499999999999996</v>
      </c>
      <c r="G61" s="37">
        <v>22.499999999999996</v>
      </c>
      <c r="H61" s="37">
        <v>24</v>
      </c>
      <c r="I61" s="37">
        <v>25</v>
      </c>
      <c r="J61" s="37">
        <v>26.5</v>
      </c>
      <c r="K61" s="37">
        <v>27.500000000000004</v>
      </c>
      <c r="L61" s="37">
        <v>28.500000000000004</v>
      </c>
      <c r="M61" s="37">
        <v>29.5</v>
      </c>
      <c r="N61" s="37">
        <v>30.5</v>
      </c>
      <c r="O61" s="37">
        <v>31.5</v>
      </c>
      <c r="P61" s="37">
        <v>32</v>
      </c>
      <c r="Q61" s="37">
        <v>33</v>
      </c>
      <c r="S61" t="str">
        <f t="shared" si="1"/>
        <v/>
      </c>
      <c r="T61">
        <v>81000</v>
      </c>
      <c r="U61" s="38">
        <v>0.21499999999999997</v>
      </c>
      <c r="V61" s="38">
        <v>0.22499999999999998</v>
      </c>
      <c r="W61" s="38">
        <v>0.24</v>
      </c>
      <c r="X61" s="38">
        <v>0.25</v>
      </c>
      <c r="Y61" s="38">
        <v>0.26500000000000001</v>
      </c>
      <c r="Z61" s="38">
        <v>0.27500000000000002</v>
      </c>
      <c r="AA61" s="38">
        <v>0.28500000000000003</v>
      </c>
      <c r="AB61" s="38">
        <v>0.29499999999999998</v>
      </c>
      <c r="AC61" s="38">
        <v>0.30499999999999999</v>
      </c>
      <c r="AD61" s="38">
        <v>0.315</v>
      </c>
      <c r="AE61" s="38">
        <v>0.32</v>
      </c>
      <c r="AF61" s="38">
        <v>0.33</v>
      </c>
      <c r="AH61" s="37">
        <f t="shared" si="5"/>
        <v>21.499999999999996</v>
      </c>
      <c r="AI61" s="37">
        <f t="shared" si="5"/>
        <v>22.499999999999996</v>
      </c>
      <c r="AJ61" s="37">
        <f t="shared" si="5"/>
        <v>24</v>
      </c>
      <c r="AK61" s="37">
        <f t="shared" si="5"/>
        <v>25</v>
      </c>
      <c r="AL61" s="37">
        <f t="shared" si="5"/>
        <v>26.5</v>
      </c>
      <c r="AM61" s="37">
        <f t="shared" si="5"/>
        <v>27.500000000000004</v>
      </c>
      <c r="AN61" s="37">
        <f t="shared" si="4"/>
        <v>28.500000000000004</v>
      </c>
      <c r="AO61" s="37">
        <f t="shared" si="4"/>
        <v>29.5</v>
      </c>
      <c r="AP61" s="37">
        <f t="shared" si="4"/>
        <v>30.5</v>
      </c>
      <c r="AQ61" s="37">
        <f t="shared" si="4"/>
        <v>31.5</v>
      </c>
      <c r="AR61" s="37">
        <f t="shared" si="4"/>
        <v>32</v>
      </c>
      <c r="AS61" s="37">
        <f t="shared" si="4"/>
        <v>33</v>
      </c>
    </row>
    <row r="62" spans="4:45" x14ac:dyDescent="0.25">
      <c r="D62">
        <v>59</v>
      </c>
      <c r="E62">
        <v>82000</v>
      </c>
      <c r="F62" s="37">
        <v>21.499999999999996</v>
      </c>
      <c r="G62" s="37">
        <v>23</v>
      </c>
      <c r="H62" s="37">
        <v>24</v>
      </c>
      <c r="I62" s="37">
        <v>25</v>
      </c>
      <c r="J62" s="37">
        <v>26.5</v>
      </c>
      <c r="K62" s="37">
        <v>27.500000000000004</v>
      </c>
      <c r="L62" s="37">
        <v>28.500000000000004</v>
      </c>
      <c r="M62" s="37">
        <v>29.5</v>
      </c>
      <c r="N62" s="37">
        <v>30.5</v>
      </c>
      <c r="O62" s="37">
        <v>31.5</v>
      </c>
      <c r="P62" s="37">
        <v>32</v>
      </c>
      <c r="Q62" s="37">
        <v>33</v>
      </c>
      <c r="S62" t="str">
        <f t="shared" si="1"/>
        <v/>
      </c>
      <c r="T62">
        <v>82000</v>
      </c>
      <c r="U62" s="38">
        <v>0.21499999999999997</v>
      </c>
      <c r="V62" s="38">
        <v>0.22999999999999998</v>
      </c>
      <c r="W62" s="38">
        <v>0.24</v>
      </c>
      <c r="X62" s="38">
        <v>0.25</v>
      </c>
      <c r="Y62" s="38">
        <v>0.26500000000000001</v>
      </c>
      <c r="Z62" s="38">
        <v>0.27500000000000002</v>
      </c>
      <c r="AA62" s="38">
        <v>0.28500000000000003</v>
      </c>
      <c r="AB62" s="38">
        <v>0.29499999999999998</v>
      </c>
      <c r="AC62" s="38">
        <v>0.30499999999999999</v>
      </c>
      <c r="AD62" s="38">
        <v>0.315</v>
      </c>
      <c r="AE62" s="38">
        <v>0.32</v>
      </c>
      <c r="AF62" s="38">
        <v>0.33</v>
      </c>
      <c r="AH62" s="37">
        <f t="shared" si="5"/>
        <v>21.499999999999996</v>
      </c>
      <c r="AI62" s="37">
        <f t="shared" si="5"/>
        <v>23</v>
      </c>
      <c r="AJ62" s="37">
        <f t="shared" si="5"/>
        <v>24</v>
      </c>
      <c r="AK62" s="37">
        <f t="shared" si="5"/>
        <v>25</v>
      </c>
      <c r="AL62" s="37">
        <f t="shared" si="5"/>
        <v>26.5</v>
      </c>
      <c r="AM62" s="37">
        <f t="shared" si="5"/>
        <v>27.500000000000004</v>
      </c>
      <c r="AN62" s="37">
        <f t="shared" si="4"/>
        <v>28.500000000000004</v>
      </c>
      <c r="AO62" s="37">
        <f t="shared" si="4"/>
        <v>29.5</v>
      </c>
      <c r="AP62" s="37">
        <f t="shared" si="4"/>
        <v>30.5</v>
      </c>
      <c r="AQ62" s="37">
        <f t="shared" si="4"/>
        <v>31.5</v>
      </c>
      <c r="AR62" s="37">
        <f t="shared" si="4"/>
        <v>32</v>
      </c>
      <c r="AS62" s="37">
        <f t="shared" si="4"/>
        <v>33</v>
      </c>
    </row>
    <row r="63" spans="4:45" x14ac:dyDescent="0.25">
      <c r="D63">
        <v>60</v>
      </c>
      <c r="E63">
        <v>83000</v>
      </c>
      <c r="F63" s="37">
        <v>21.499999999999996</v>
      </c>
      <c r="G63" s="37">
        <v>23</v>
      </c>
      <c r="H63" s="37">
        <v>24</v>
      </c>
      <c r="I63" s="37">
        <v>25.5</v>
      </c>
      <c r="J63" s="37">
        <v>26.5</v>
      </c>
      <c r="K63" s="37">
        <v>27.500000000000004</v>
      </c>
      <c r="L63" s="37">
        <v>28.500000000000004</v>
      </c>
      <c r="M63" s="37">
        <v>29.5</v>
      </c>
      <c r="N63" s="37">
        <v>30.5</v>
      </c>
      <c r="O63" s="37">
        <v>31.5</v>
      </c>
      <c r="P63" s="37">
        <v>32.5</v>
      </c>
      <c r="Q63" s="37">
        <v>33</v>
      </c>
      <c r="S63" t="str">
        <f t="shared" si="1"/>
        <v/>
      </c>
      <c r="T63">
        <v>83000</v>
      </c>
      <c r="U63" s="38">
        <v>0.21499999999999997</v>
      </c>
      <c r="V63" s="38">
        <v>0.22999999999999998</v>
      </c>
      <c r="W63" s="38">
        <v>0.24</v>
      </c>
      <c r="X63" s="38">
        <v>0.255</v>
      </c>
      <c r="Y63" s="38">
        <v>0.26500000000000001</v>
      </c>
      <c r="Z63" s="38">
        <v>0.27500000000000002</v>
      </c>
      <c r="AA63" s="38">
        <v>0.28500000000000003</v>
      </c>
      <c r="AB63" s="38">
        <v>0.29499999999999998</v>
      </c>
      <c r="AC63" s="38">
        <v>0.30499999999999999</v>
      </c>
      <c r="AD63" s="38">
        <v>0.315</v>
      </c>
      <c r="AE63" s="38">
        <v>0.32500000000000001</v>
      </c>
      <c r="AF63" s="38">
        <v>0.33</v>
      </c>
      <c r="AH63" s="37">
        <f t="shared" si="5"/>
        <v>21.499999999999996</v>
      </c>
      <c r="AI63" s="37">
        <f t="shared" si="5"/>
        <v>23</v>
      </c>
      <c r="AJ63" s="37">
        <f t="shared" si="5"/>
        <v>24</v>
      </c>
      <c r="AK63" s="37">
        <f t="shared" si="5"/>
        <v>25.5</v>
      </c>
      <c r="AL63" s="37">
        <f t="shared" si="5"/>
        <v>26.5</v>
      </c>
      <c r="AM63" s="37">
        <f t="shared" si="5"/>
        <v>27.500000000000004</v>
      </c>
      <c r="AN63" s="37">
        <f t="shared" si="4"/>
        <v>28.500000000000004</v>
      </c>
      <c r="AO63" s="37">
        <f t="shared" si="4"/>
        <v>29.5</v>
      </c>
      <c r="AP63" s="37">
        <f t="shared" si="4"/>
        <v>30.5</v>
      </c>
      <c r="AQ63" s="37">
        <f t="shared" si="4"/>
        <v>31.5</v>
      </c>
      <c r="AR63" s="37">
        <f t="shared" si="4"/>
        <v>32.5</v>
      </c>
      <c r="AS63" s="37">
        <f t="shared" si="4"/>
        <v>33</v>
      </c>
    </row>
    <row r="64" spans="4:45" x14ac:dyDescent="0.25">
      <c r="D64">
        <v>61</v>
      </c>
      <c r="E64">
        <v>84000</v>
      </c>
      <c r="F64" s="37">
        <v>21.499999999999996</v>
      </c>
      <c r="G64" s="37">
        <v>23</v>
      </c>
      <c r="H64" s="37">
        <v>24</v>
      </c>
      <c r="I64" s="37">
        <v>25.5</v>
      </c>
      <c r="J64" s="37">
        <v>26.5</v>
      </c>
      <c r="K64" s="37">
        <v>27.500000000000004</v>
      </c>
      <c r="L64" s="37">
        <v>28.500000000000004</v>
      </c>
      <c r="M64" s="37">
        <v>29.5</v>
      </c>
      <c r="N64" s="37">
        <v>30.5</v>
      </c>
      <c r="O64" s="37">
        <v>31.5</v>
      </c>
      <c r="P64" s="37">
        <v>32.5</v>
      </c>
      <c r="Q64" s="37">
        <v>33</v>
      </c>
      <c r="S64" t="str">
        <f t="shared" si="1"/>
        <v/>
      </c>
      <c r="T64">
        <v>84000</v>
      </c>
      <c r="U64" s="38">
        <v>0.21499999999999997</v>
      </c>
      <c r="V64" s="38">
        <v>0.22999999999999998</v>
      </c>
      <c r="W64" s="38">
        <v>0.24</v>
      </c>
      <c r="X64" s="38">
        <v>0.255</v>
      </c>
      <c r="Y64" s="38">
        <v>0.26500000000000001</v>
      </c>
      <c r="Z64" s="38">
        <v>0.27500000000000002</v>
      </c>
      <c r="AA64" s="38">
        <v>0.28500000000000003</v>
      </c>
      <c r="AB64" s="38">
        <v>0.29499999999999998</v>
      </c>
      <c r="AC64" s="38">
        <v>0.30499999999999999</v>
      </c>
      <c r="AD64" s="38">
        <v>0.315</v>
      </c>
      <c r="AE64" s="38">
        <v>0.32500000000000001</v>
      </c>
      <c r="AF64" s="38">
        <v>0.33</v>
      </c>
      <c r="AH64" s="37">
        <f t="shared" si="5"/>
        <v>21.499999999999996</v>
      </c>
      <c r="AI64" s="37">
        <f t="shared" si="5"/>
        <v>23</v>
      </c>
      <c r="AJ64" s="37">
        <f t="shared" si="5"/>
        <v>24</v>
      </c>
      <c r="AK64" s="37">
        <f t="shared" si="5"/>
        <v>25.5</v>
      </c>
      <c r="AL64" s="37">
        <f t="shared" si="5"/>
        <v>26.5</v>
      </c>
      <c r="AM64" s="37">
        <f t="shared" si="5"/>
        <v>27.500000000000004</v>
      </c>
      <c r="AN64" s="37">
        <f t="shared" si="4"/>
        <v>28.500000000000004</v>
      </c>
      <c r="AO64" s="37">
        <f t="shared" si="4"/>
        <v>29.5</v>
      </c>
      <c r="AP64" s="37">
        <f t="shared" si="4"/>
        <v>30.5</v>
      </c>
      <c r="AQ64" s="37">
        <f t="shared" si="4"/>
        <v>31.5</v>
      </c>
      <c r="AR64" s="37">
        <f t="shared" si="4"/>
        <v>32.5</v>
      </c>
      <c r="AS64" s="37">
        <f t="shared" si="4"/>
        <v>33</v>
      </c>
    </row>
    <row r="65" spans="4:45" x14ac:dyDescent="0.25">
      <c r="D65">
        <v>62</v>
      </c>
      <c r="E65">
        <v>85000</v>
      </c>
      <c r="F65" s="37">
        <v>21.999999999999996</v>
      </c>
      <c r="G65" s="37">
        <v>23</v>
      </c>
      <c r="H65" s="37">
        <v>24</v>
      </c>
      <c r="I65" s="37">
        <v>25.5</v>
      </c>
      <c r="J65" s="37">
        <v>26.5</v>
      </c>
      <c r="K65" s="37">
        <v>27.500000000000004</v>
      </c>
      <c r="L65" s="37">
        <v>28.500000000000004</v>
      </c>
      <c r="M65" s="37">
        <v>29.5</v>
      </c>
      <c r="N65" s="37">
        <v>30.5</v>
      </c>
      <c r="O65" s="37">
        <v>31.5</v>
      </c>
      <c r="P65" s="37">
        <v>32.5</v>
      </c>
      <c r="Q65" s="37">
        <v>33</v>
      </c>
      <c r="S65" t="str">
        <f t="shared" si="1"/>
        <v/>
      </c>
      <c r="T65">
        <v>85000</v>
      </c>
      <c r="U65" s="38">
        <v>0.21999999999999997</v>
      </c>
      <c r="V65" s="38">
        <v>0.22999999999999998</v>
      </c>
      <c r="W65" s="38">
        <v>0.24</v>
      </c>
      <c r="X65" s="38">
        <v>0.255</v>
      </c>
      <c r="Y65" s="38">
        <v>0.26500000000000001</v>
      </c>
      <c r="Z65" s="38">
        <v>0.27500000000000002</v>
      </c>
      <c r="AA65" s="38">
        <v>0.28500000000000003</v>
      </c>
      <c r="AB65" s="38">
        <v>0.29499999999999998</v>
      </c>
      <c r="AC65" s="38">
        <v>0.30499999999999999</v>
      </c>
      <c r="AD65" s="38">
        <v>0.315</v>
      </c>
      <c r="AE65" s="38">
        <v>0.32500000000000001</v>
      </c>
      <c r="AF65" s="38">
        <v>0.33</v>
      </c>
      <c r="AH65" s="37">
        <f t="shared" si="5"/>
        <v>21.999999999999996</v>
      </c>
      <c r="AI65" s="37">
        <f t="shared" si="5"/>
        <v>23</v>
      </c>
      <c r="AJ65" s="37">
        <f t="shared" si="5"/>
        <v>24</v>
      </c>
      <c r="AK65" s="37">
        <f t="shared" si="5"/>
        <v>25.5</v>
      </c>
      <c r="AL65" s="37">
        <f t="shared" si="5"/>
        <v>26.5</v>
      </c>
      <c r="AM65" s="37">
        <f t="shared" si="5"/>
        <v>27.500000000000004</v>
      </c>
      <c r="AN65" s="37">
        <f t="shared" si="4"/>
        <v>28.500000000000004</v>
      </c>
      <c r="AO65" s="37">
        <f t="shared" si="4"/>
        <v>29.5</v>
      </c>
      <c r="AP65" s="37">
        <f t="shared" si="4"/>
        <v>30.5</v>
      </c>
      <c r="AQ65" s="37">
        <f t="shared" si="4"/>
        <v>31.5</v>
      </c>
      <c r="AR65" s="37">
        <f t="shared" si="4"/>
        <v>32.5</v>
      </c>
      <c r="AS65" s="37">
        <f t="shared" si="4"/>
        <v>33</v>
      </c>
    </row>
    <row r="66" spans="4:45" x14ac:dyDescent="0.25">
      <c r="D66">
        <v>63</v>
      </c>
      <c r="E66">
        <v>86000</v>
      </c>
      <c r="F66" s="37">
        <v>21.999999999999996</v>
      </c>
      <c r="G66" s="37">
        <v>23</v>
      </c>
      <c r="H66" s="37">
        <v>24</v>
      </c>
      <c r="I66" s="37">
        <v>25.5</v>
      </c>
      <c r="J66" s="37">
        <v>26.5</v>
      </c>
      <c r="K66" s="37">
        <v>27.500000000000004</v>
      </c>
      <c r="L66" s="37">
        <v>28.500000000000004</v>
      </c>
      <c r="M66" s="37">
        <v>29.5</v>
      </c>
      <c r="N66" s="37">
        <v>30.5</v>
      </c>
      <c r="O66" s="37">
        <v>31.5</v>
      </c>
      <c r="P66" s="37">
        <v>32.5</v>
      </c>
      <c r="Q66" s="37">
        <v>33.5</v>
      </c>
      <c r="S66" t="str">
        <f t="shared" si="1"/>
        <v/>
      </c>
      <c r="T66">
        <v>86000</v>
      </c>
      <c r="U66" s="38">
        <v>0.21999999999999997</v>
      </c>
      <c r="V66" s="38">
        <v>0.22999999999999998</v>
      </c>
      <c r="W66" s="38">
        <v>0.24</v>
      </c>
      <c r="X66" s="38">
        <v>0.255</v>
      </c>
      <c r="Y66" s="38">
        <v>0.26500000000000001</v>
      </c>
      <c r="Z66" s="38">
        <v>0.27500000000000002</v>
      </c>
      <c r="AA66" s="38">
        <v>0.28500000000000003</v>
      </c>
      <c r="AB66" s="38">
        <v>0.29499999999999998</v>
      </c>
      <c r="AC66" s="38">
        <v>0.30499999999999999</v>
      </c>
      <c r="AD66" s="38">
        <v>0.315</v>
      </c>
      <c r="AE66" s="38">
        <v>0.32500000000000001</v>
      </c>
      <c r="AF66" s="38">
        <v>0.33500000000000002</v>
      </c>
      <c r="AH66" s="37">
        <f t="shared" si="5"/>
        <v>21.999999999999996</v>
      </c>
      <c r="AI66" s="37">
        <f t="shared" si="5"/>
        <v>23</v>
      </c>
      <c r="AJ66" s="37">
        <f t="shared" si="5"/>
        <v>24</v>
      </c>
      <c r="AK66" s="37">
        <f t="shared" si="5"/>
        <v>25.5</v>
      </c>
      <c r="AL66" s="37">
        <f t="shared" si="5"/>
        <v>26.5</v>
      </c>
      <c r="AM66" s="37">
        <f t="shared" si="5"/>
        <v>27.500000000000004</v>
      </c>
      <c r="AN66" s="37">
        <f t="shared" si="4"/>
        <v>28.500000000000004</v>
      </c>
      <c r="AO66" s="37">
        <f t="shared" si="4"/>
        <v>29.5</v>
      </c>
      <c r="AP66" s="37">
        <f t="shared" si="4"/>
        <v>30.5</v>
      </c>
      <c r="AQ66" s="37">
        <f t="shared" si="4"/>
        <v>31.5</v>
      </c>
      <c r="AR66" s="37">
        <f t="shared" si="4"/>
        <v>32.5</v>
      </c>
      <c r="AS66" s="37">
        <f t="shared" si="4"/>
        <v>33.5</v>
      </c>
    </row>
    <row r="67" spans="4:45" x14ac:dyDescent="0.25">
      <c r="D67">
        <v>64</v>
      </c>
      <c r="E67">
        <v>87000</v>
      </c>
      <c r="F67" s="37">
        <v>21.999999999999996</v>
      </c>
      <c r="G67" s="37">
        <v>23</v>
      </c>
      <c r="H67" s="37">
        <v>24.5</v>
      </c>
      <c r="I67" s="37">
        <v>25.5</v>
      </c>
      <c r="J67" s="37">
        <v>26.5</v>
      </c>
      <c r="K67" s="37">
        <v>27.500000000000004</v>
      </c>
      <c r="L67" s="37">
        <v>29.000000000000004</v>
      </c>
      <c r="M67" s="37">
        <v>30</v>
      </c>
      <c r="N67" s="37">
        <v>30.5</v>
      </c>
      <c r="O67" s="37">
        <v>31.5</v>
      </c>
      <c r="P67" s="37">
        <v>32.5</v>
      </c>
      <c r="Q67" s="37">
        <v>33.5</v>
      </c>
      <c r="S67" t="str">
        <f t="shared" si="1"/>
        <v/>
      </c>
      <c r="T67">
        <v>87000</v>
      </c>
      <c r="U67" s="38">
        <v>0.21999999999999997</v>
      </c>
      <c r="V67" s="38">
        <v>0.22999999999999998</v>
      </c>
      <c r="W67" s="38">
        <v>0.245</v>
      </c>
      <c r="X67" s="38">
        <v>0.255</v>
      </c>
      <c r="Y67" s="38">
        <v>0.26500000000000001</v>
      </c>
      <c r="Z67" s="38">
        <v>0.27500000000000002</v>
      </c>
      <c r="AA67" s="38">
        <v>0.29000000000000004</v>
      </c>
      <c r="AB67" s="38">
        <v>0.3</v>
      </c>
      <c r="AC67" s="38">
        <v>0.30499999999999999</v>
      </c>
      <c r="AD67" s="38">
        <v>0.315</v>
      </c>
      <c r="AE67" s="38">
        <v>0.32500000000000001</v>
      </c>
      <c r="AF67" s="38">
        <v>0.33500000000000002</v>
      </c>
      <c r="AH67" s="37">
        <f t="shared" si="5"/>
        <v>21.999999999999996</v>
      </c>
      <c r="AI67" s="37">
        <f t="shared" si="5"/>
        <v>23</v>
      </c>
      <c r="AJ67" s="37">
        <f t="shared" si="5"/>
        <v>24.5</v>
      </c>
      <c r="AK67" s="37">
        <f t="shared" si="5"/>
        <v>25.5</v>
      </c>
      <c r="AL67" s="37">
        <f t="shared" si="5"/>
        <v>26.5</v>
      </c>
      <c r="AM67" s="37">
        <f t="shared" si="5"/>
        <v>27.500000000000004</v>
      </c>
      <c r="AN67" s="37">
        <f t="shared" si="4"/>
        <v>29.000000000000004</v>
      </c>
      <c r="AO67" s="37">
        <f t="shared" si="4"/>
        <v>30</v>
      </c>
      <c r="AP67" s="37">
        <f t="shared" si="4"/>
        <v>30.5</v>
      </c>
      <c r="AQ67" s="37">
        <f t="shared" si="4"/>
        <v>31.5</v>
      </c>
      <c r="AR67" s="37">
        <f t="shared" si="4"/>
        <v>32.5</v>
      </c>
      <c r="AS67" s="37">
        <f t="shared" si="4"/>
        <v>33.5</v>
      </c>
    </row>
    <row r="68" spans="4:45" x14ac:dyDescent="0.25">
      <c r="D68">
        <v>65</v>
      </c>
      <c r="E68">
        <v>88000</v>
      </c>
      <c r="F68" s="37">
        <v>21.999999999999996</v>
      </c>
      <c r="G68" s="37">
        <v>23</v>
      </c>
      <c r="H68" s="37">
        <v>24.5</v>
      </c>
      <c r="I68" s="37">
        <v>25.5</v>
      </c>
      <c r="J68" s="37">
        <v>26.5</v>
      </c>
      <c r="K68" s="37">
        <v>27.500000000000004</v>
      </c>
      <c r="L68" s="37">
        <v>29.000000000000004</v>
      </c>
      <c r="M68" s="37">
        <v>30</v>
      </c>
      <c r="N68" s="37">
        <v>31</v>
      </c>
      <c r="O68" s="37">
        <v>31.5</v>
      </c>
      <c r="P68" s="37">
        <v>32.5</v>
      </c>
      <c r="Q68" s="37">
        <v>33.5</v>
      </c>
      <c r="S68" t="str">
        <f t="shared" si="1"/>
        <v/>
      </c>
      <c r="T68">
        <v>88000</v>
      </c>
      <c r="U68" s="38">
        <v>0.21999999999999997</v>
      </c>
      <c r="V68" s="38">
        <v>0.22999999999999998</v>
      </c>
      <c r="W68" s="38">
        <v>0.245</v>
      </c>
      <c r="X68" s="38">
        <v>0.255</v>
      </c>
      <c r="Y68" s="38">
        <v>0.26500000000000001</v>
      </c>
      <c r="Z68" s="38">
        <v>0.27500000000000002</v>
      </c>
      <c r="AA68" s="38">
        <v>0.29000000000000004</v>
      </c>
      <c r="AB68" s="38">
        <v>0.3</v>
      </c>
      <c r="AC68" s="38">
        <v>0.31</v>
      </c>
      <c r="AD68" s="38">
        <v>0.315</v>
      </c>
      <c r="AE68" s="38">
        <v>0.32500000000000001</v>
      </c>
      <c r="AF68" s="38">
        <v>0.33500000000000002</v>
      </c>
      <c r="AH68" s="37">
        <f t="shared" si="5"/>
        <v>21.999999999999996</v>
      </c>
      <c r="AI68" s="37">
        <f t="shared" si="5"/>
        <v>23</v>
      </c>
      <c r="AJ68" s="37">
        <f t="shared" si="5"/>
        <v>24.5</v>
      </c>
      <c r="AK68" s="37">
        <f t="shared" si="5"/>
        <v>25.5</v>
      </c>
      <c r="AL68" s="37">
        <f t="shared" si="5"/>
        <v>26.5</v>
      </c>
      <c r="AM68" s="37">
        <f t="shared" si="5"/>
        <v>27.500000000000004</v>
      </c>
      <c r="AN68" s="37">
        <f t="shared" si="4"/>
        <v>29.000000000000004</v>
      </c>
      <c r="AO68" s="37">
        <f t="shared" si="4"/>
        <v>30</v>
      </c>
      <c r="AP68" s="37">
        <f t="shared" si="4"/>
        <v>31</v>
      </c>
      <c r="AQ68" s="37">
        <f t="shared" si="4"/>
        <v>31.5</v>
      </c>
      <c r="AR68" s="37">
        <f t="shared" si="4"/>
        <v>32.5</v>
      </c>
      <c r="AS68" s="37">
        <f t="shared" si="4"/>
        <v>33.5</v>
      </c>
    </row>
    <row r="69" spans="4:45" x14ac:dyDescent="0.25">
      <c r="D69">
        <v>66</v>
      </c>
      <c r="E69">
        <v>89000</v>
      </c>
      <c r="F69" s="37">
        <v>21.999999999999996</v>
      </c>
      <c r="G69" s="37">
        <v>23</v>
      </c>
      <c r="H69" s="37">
        <v>24.5</v>
      </c>
      <c r="I69" s="37">
        <v>25.5</v>
      </c>
      <c r="J69" s="37">
        <v>26.5</v>
      </c>
      <c r="K69" s="37">
        <v>28.000000000000004</v>
      </c>
      <c r="L69" s="37">
        <v>29.000000000000004</v>
      </c>
      <c r="M69" s="37">
        <v>30</v>
      </c>
      <c r="N69" s="37">
        <v>31</v>
      </c>
      <c r="O69" s="37">
        <v>31.5</v>
      </c>
      <c r="P69" s="37">
        <v>32.5</v>
      </c>
      <c r="Q69" s="37">
        <v>33.5</v>
      </c>
      <c r="S69" t="str">
        <f t="shared" si="1"/>
        <v/>
      </c>
      <c r="T69">
        <v>89000</v>
      </c>
      <c r="U69" s="38">
        <v>0.21999999999999997</v>
      </c>
      <c r="V69" s="38">
        <v>0.22999999999999998</v>
      </c>
      <c r="W69" s="38">
        <v>0.245</v>
      </c>
      <c r="X69" s="38">
        <v>0.255</v>
      </c>
      <c r="Y69" s="38">
        <v>0.26500000000000001</v>
      </c>
      <c r="Z69" s="38">
        <v>0.28000000000000003</v>
      </c>
      <c r="AA69" s="38">
        <v>0.29000000000000004</v>
      </c>
      <c r="AB69" s="38">
        <v>0.3</v>
      </c>
      <c r="AC69" s="38">
        <v>0.31</v>
      </c>
      <c r="AD69" s="38">
        <v>0.315</v>
      </c>
      <c r="AE69" s="38">
        <v>0.32500000000000001</v>
      </c>
      <c r="AF69" s="38">
        <v>0.33500000000000002</v>
      </c>
      <c r="AH69" s="37">
        <f t="shared" si="5"/>
        <v>21.999999999999996</v>
      </c>
      <c r="AI69" s="37">
        <f t="shared" si="5"/>
        <v>23</v>
      </c>
      <c r="AJ69" s="37">
        <f t="shared" si="5"/>
        <v>24.5</v>
      </c>
      <c r="AK69" s="37">
        <f t="shared" si="5"/>
        <v>25.5</v>
      </c>
      <c r="AL69" s="37">
        <f t="shared" si="5"/>
        <v>26.5</v>
      </c>
      <c r="AM69" s="37">
        <f t="shared" si="5"/>
        <v>28.000000000000004</v>
      </c>
      <c r="AN69" s="37">
        <f t="shared" si="4"/>
        <v>29.000000000000004</v>
      </c>
      <c r="AO69" s="37">
        <f t="shared" si="4"/>
        <v>30</v>
      </c>
      <c r="AP69" s="37">
        <f t="shared" si="4"/>
        <v>31</v>
      </c>
      <c r="AQ69" s="37">
        <f t="shared" si="4"/>
        <v>31.5</v>
      </c>
      <c r="AR69" s="37">
        <f t="shared" si="4"/>
        <v>32.5</v>
      </c>
      <c r="AS69" s="37">
        <f t="shared" si="4"/>
        <v>33.5</v>
      </c>
    </row>
    <row r="70" spans="4:45" x14ac:dyDescent="0.25">
      <c r="D70">
        <v>67</v>
      </c>
      <c r="E70">
        <v>90000</v>
      </c>
      <c r="F70" s="37">
        <v>21.999999999999996</v>
      </c>
      <c r="G70" s="37">
        <v>23</v>
      </c>
      <c r="H70" s="37">
        <v>24.5</v>
      </c>
      <c r="I70" s="37">
        <v>25.5</v>
      </c>
      <c r="J70" s="37">
        <v>26.5</v>
      </c>
      <c r="K70" s="37">
        <v>28.000000000000004</v>
      </c>
      <c r="L70" s="37">
        <v>29.000000000000004</v>
      </c>
      <c r="M70" s="37">
        <v>30</v>
      </c>
      <c r="N70" s="37">
        <v>31</v>
      </c>
      <c r="O70" s="37">
        <v>32</v>
      </c>
      <c r="P70" s="37">
        <v>32.5</v>
      </c>
      <c r="Q70" s="37">
        <v>33.5</v>
      </c>
      <c r="S70" t="str">
        <f t="shared" ref="S70:S89" si="6">IF(E70&lt;&gt;T70,"x","")</f>
        <v/>
      </c>
      <c r="T70">
        <v>90000</v>
      </c>
      <c r="U70" s="38">
        <v>0.21999999999999997</v>
      </c>
      <c r="V70" s="38">
        <v>0.22999999999999998</v>
      </c>
      <c r="W70" s="38">
        <v>0.245</v>
      </c>
      <c r="X70" s="38">
        <v>0.255</v>
      </c>
      <c r="Y70" s="38">
        <v>0.26500000000000001</v>
      </c>
      <c r="Z70" s="38">
        <v>0.28000000000000003</v>
      </c>
      <c r="AA70" s="38">
        <v>0.29000000000000004</v>
      </c>
      <c r="AB70" s="38">
        <v>0.3</v>
      </c>
      <c r="AC70" s="38">
        <v>0.31</v>
      </c>
      <c r="AD70" s="38">
        <v>0.32</v>
      </c>
      <c r="AE70" s="38">
        <v>0.32500000000000001</v>
      </c>
      <c r="AF70" s="38">
        <v>0.33500000000000002</v>
      </c>
      <c r="AH70" s="37">
        <f t="shared" si="5"/>
        <v>21.999999999999996</v>
      </c>
      <c r="AI70" s="37">
        <f t="shared" si="5"/>
        <v>23</v>
      </c>
      <c r="AJ70" s="37">
        <f t="shared" si="5"/>
        <v>24.5</v>
      </c>
      <c r="AK70" s="37">
        <f t="shared" si="5"/>
        <v>25.5</v>
      </c>
      <c r="AL70" s="37">
        <f t="shared" si="5"/>
        <v>26.5</v>
      </c>
      <c r="AM70" s="37">
        <f t="shared" si="5"/>
        <v>28.000000000000004</v>
      </c>
      <c r="AN70" s="37">
        <f t="shared" si="4"/>
        <v>29.000000000000004</v>
      </c>
      <c r="AO70" s="37">
        <f t="shared" si="4"/>
        <v>30</v>
      </c>
      <c r="AP70" s="37">
        <f t="shared" si="4"/>
        <v>31</v>
      </c>
      <c r="AQ70" s="37">
        <f t="shared" si="4"/>
        <v>32</v>
      </c>
      <c r="AR70" s="37">
        <f t="shared" si="4"/>
        <v>32.5</v>
      </c>
      <c r="AS70" s="37">
        <f t="shared" si="4"/>
        <v>33.5</v>
      </c>
    </row>
    <row r="71" spans="4:45" x14ac:dyDescent="0.25">
      <c r="D71">
        <v>68</v>
      </c>
      <c r="E71">
        <v>91000</v>
      </c>
      <c r="F71" s="37">
        <v>21.999999999999996</v>
      </c>
      <c r="G71" s="37">
        <v>23.5</v>
      </c>
      <c r="H71" s="37">
        <v>24.5</v>
      </c>
      <c r="I71" s="37">
        <v>25.5</v>
      </c>
      <c r="J71" s="37">
        <v>27</v>
      </c>
      <c r="K71" s="37">
        <v>28.000000000000004</v>
      </c>
      <c r="L71" s="37">
        <v>29.000000000000004</v>
      </c>
      <c r="M71" s="37">
        <v>30</v>
      </c>
      <c r="N71" s="37">
        <v>31</v>
      </c>
      <c r="O71" s="37">
        <v>32</v>
      </c>
      <c r="P71" s="37">
        <v>32.5</v>
      </c>
      <c r="Q71" s="37">
        <v>33.5</v>
      </c>
      <c r="S71" t="str">
        <f t="shared" si="6"/>
        <v/>
      </c>
      <c r="T71">
        <v>91000</v>
      </c>
      <c r="U71" s="38">
        <v>0.21999999999999997</v>
      </c>
      <c r="V71" s="38">
        <v>0.23499999999999999</v>
      </c>
      <c r="W71" s="38">
        <v>0.245</v>
      </c>
      <c r="X71" s="38">
        <v>0.255</v>
      </c>
      <c r="Y71" s="38">
        <v>0.27</v>
      </c>
      <c r="Z71" s="38">
        <v>0.28000000000000003</v>
      </c>
      <c r="AA71" s="38">
        <v>0.29000000000000004</v>
      </c>
      <c r="AB71" s="38">
        <v>0.3</v>
      </c>
      <c r="AC71" s="38">
        <v>0.31</v>
      </c>
      <c r="AD71" s="38">
        <v>0.32</v>
      </c>
      <c r="AE71" s="38">
        <v>0.32500000000000001</v>
      </c>
      <c r="AF71" s="38">
        <v>0.33500000000000002</v>
      </c>
      <c r="AH71" s="37">
        <f t="shared" si="5"/>
        <v>21.999999999999996</v>
      </c>
      <c r="AI71" s="37">
        <f t="shared" si="5"/>
        <v>23.5</v>
      </c>
      <c r="AJ71" s="37">
        <f t="shared" si="5"/>
        <v>24.5</v>
      </c>
      <c r="AK71" s="37">
        <f t="shared" si="5"/>
        <v>25.5</v>
      </c>
      <c r="AL71" s="37">
        <f t="shared" si="5"/>
        <v>27</v>
      </c>
      <c r="AM71" s="37">
        <f t="shared" si="5"/>
        <v>28.000000000000004</v>
      </c>
      <c r="AN71" s="37">
        <f t="shared" si="4"/>
        <v>29.000000000000004</v>
      </c>
      <c r="AO71" s="37">
        <f t="shared" si="4"/>
        <v>30</v>
      </c>
      <c r="AP71" s="37">
        <f t="shared" si="4"/>
        <v>31</v>
      </c>
      <c r="AQ71" s="37">
        <f t="shared" si="4"/>
        <v>32</v>
      </c>
      <c r="AR71" s="37">
        <f t="shared" si="4"/>
        <v>32.5</v>
      </c>
      <c r="AS71" s="37">
        <f t="shared" si="4"/>
        <v>33.5</v>
      </c>
    </row>
    <row r="72" spans="4:45" x14ac:dyDescent="0.25">
      <c r="D72">
        <v>69</v>
      </c>
      <c r="E72">
        <v>92000</v>
      </c>
      <c r="F72" s="37">
        <v>21.999999999999996</v>
      </c>
      <c r="G72" s="37">
        <v>23.5</v>
      </c>
      <c r="H72" s="37">
        <v>24.5</v>
      </c>
      <c r="I72" s="37">
        <v>25.5</v>
      </c>
      <c r="J72" s="37">
        <v>27</v>
      </c>
      <c r="K72" s="37">
        <v>28.000000000000004</v>
      </c>
      <c r="L72" s="37">
        <v>29.000000000000004</v>
      </c>
      <c r="M72" s="37">
        <v>30</v>
      </c>
      <c r="N72" s="37">
        <v>31</v>
      </c>
      <c r="O72" s="37">
        <v>32</v>
      </c>
      <c r="P72" s="37">
        <v>33</v>
      </c>
      <c r="Q72" s="37">
        <v>33.5</v>
      </c>
      <c r="S72" t="str">
        <f t="shared" si="6"/>
        <v/>
      </c>
      <c r="T72">
        <v>92000</v>
      </c>
      <c r="U72" s="38">
        <v>0.21999999999999997</v>
      </c>
      <c r="V72" s="38">
        <v>0.23499999999999999</v>
      </c>
      <c r="W72" s="38">
        <v>0.245</v>
      </c>
      <c r="X72" s="38">
        <v>0.255</v>
      </c>
      <c r="Y72" s="38">
        <v>0.27</v>
      </c>
      <c r="Z72" s="38">
        <v>0.28000000000000003</v>
      </c>
      <c r="AA72" s="38">
        <v>0.29000000000000004</v>
      </c>
      <c r="AB72" s="38">
        <v>0.3</v>
      </c>
      <c r="AC72" s="38">
        <v>0.31</v>
      </c>
      <c r="AD72" s="38">
        <v>0.32</v>
      </c>
      <c r="AE72" s="38">
        <v>0.33</v>
      </c>
      <c r="AF72" s="38">
        <v>0.33500000000000002</v>
      </c>
      <c r="AH72" s="37">
        <f t="shared" si="5"/>
        <v>21.999999999999996</v>
      </c>
      <c r="AI72" s="37">
        <f t="shared" si="5"/>
        <v>23.5</v>
      </c>
      <c r="AJ72" s="37">
        <f t="shared" si="5"/>
        <v>24.5</v>
      </c>
      <c r="AK72" s="37">
        <f t="shared" si="5"/>
        <v>25.5</v>
      </c>
      <c r="AL72" s="37">
        <f t="shared" si="5"/>
        <v>27</v>
      </c>
      <c r="AM72" s="37">
        <f t="shared" si="5"/>
        <v>28.000000000000004</v>
      </c>
      <c r="AN72" s="37">
        <f t="shared" si="4"/>
        <v>29.000000000000004</v>
      </c>
      <c r="AO72" s="37">
        <f t="shared" si="4"/>
        <v>30</v>
      </c>
      <c r="AP72" s="37">
        <f t="shared" si="4"/>
        <v>31</v>
      </c>
      <c r="AQ72" s="37">
        <f t="shared" si="4"/>
        <v>32</v>
      </c>
      <c r="AR72" s="37">
        <f t="shared" si="4"/>
        <v>33</v>
      </c>
      <c r="AS72" s="37">
        <f t="shared" si="4"/>
        <v>33.5</v>
      </c>
    </row>
    <row r="73" spans="4:45" x14ac:dyDescent="0.25">
      <c r="D73">
        <v>70</v>
      </c>
      <c r="E73">
        <v>93000</v>
      </c>
      <c r="F73" s="37">
        <v>21.999999999999996</v>
      </c>
      <c r="G73" s="37">
        <v>23.5</v>
      </c>
      <c r="H73" s="37">
        <v>24.5</v>
      </c>
      <c r="I73" s="37">
        <v>26</v>
      </c>
      <c r="J73" s="37">
        <v>27</v>
      </c>
      <c r="K73" s="37">
        <v>28.000000000000004</v>
      </c>
      <c r="L73" s="37">
        <v>29.000000000000004</v>
      </c>
      <c r="M73" s="37">
        <v>30</v>
      </c>
      <c r="N73" s="37">
        <v>31</v>
      </c>
      <c r="O73" s="37">
        <v>32</v>
      </c>
      <c r="P73" s="37">
        <v>33</v>
      </c>
      <c r="Q73" s="37">
        <v>33.5</v>
      </c>
      <c r="S73" t="str">
        <f t="shared" si="6"/>
        <v/>
      </c>
      <c r="T73">
        <v>93000</v>
      </c>
      <c r="U73" s="38">
        <v>0.21999999999999997</v>
      </c>
      <c r="V73" s="38">
        <v>0.23499999999999999</v>
      </c>
      <c r="W73" s="38">
        <v>0.245</v>
      </c>
      <c r="X73" s="38">
        <v>0.26</v>
      </c>
      <c r="Y73" s="38">
        <v>0.27</v>
      </c>
      <c r="Z73" s="38">
        <v>0.28000000000000003</v>
      </c>
      <c r="AA73" s="38">
        <v>0.29000000000000004</v>
      </c>
      <c r="AB73" s="38">
        <v>0.3</v>
      </c>
      <c r="AC73" s="38">
        <v>0.31</v>
      </c>
      <c r="AD73" s="38">
        <v>0.32</v>
      </c>
      <c r="AE73" s="38">
        <v>0.33</v>
      </c>
      <c r="AF73" s="38">
        <v>0.33500000000000002</v>
      </c>
      <c r="AH73" s="37">
        <f t="shared" si="5"/>
        <v>21.999999999999996</v>
      </c>
      <c r="AI73" s="37">
        <f t="shared" si="5"/>
        <v>23.5</v>
      </c>
      <c r="AJ73" s="37">
        <f t="shared" si="5"/>
        <v>24.5</v>
      </c>
      <c r="AK73" s="37">
        <f t="shared" si="5"/>
        <v>26</v>
      </c>
      <c r="AL73" s="37">
        <f t="shared" si="5"/>
        <v>27</v>
      </c>
      <c r="AM73" s="37">
        <f t="shared" si="5"/>
        <v>28.000000000000004</v>
      </c>
      <c r="AN73" s="37">
        <f t="shared" si="4"/>
        <v>29.000000000000004</v>
      </c>
      <c r="AO73" s="37">
        <f t="shared" si="4"/>
        <v>30</v>
      </c>
      <c r="AP73" s="37">
        <f t="shared" si="4"/>
        <v>31</v>
      </c>
      <c r="AQ73" s="37">
        <f t="shared" si="4"/>
        <v>32</v>
      </c>
      <c r="AR73" s="37">
        <f t="shared" si="4"/>
        <v>33</v>
      </c>
      <c r="AS73" s="37">
        <f t="shared" si="4"/>
        <v>33.5</v>
      </c>
    </row>
    <row r="74" spans="4:45" x14ac:dyDescent="0.25">
      <c r="D74">
        <v>71</v>
      </c>
      <c r="E74">
        <v>94000</v>
      </c>
      <c r="F74" s="37">
        <v>21.999999999999996</v>
      </c>
      <c r="G74" s="37">
        <v>23.5</v>
      </c>
      <c r="H74" s="37">
        <v>24.5</v>
      </c>
      <c r="I74" s="37">
        <v>26</v>
      </c>
      <c r="J74" s="37">
        <v>27</v>
      </c>
      <c r="K74" s="37">
        <v>28.000000000000004</v>
      </c>
      <c r="L74" s="37">
        <v>29.000000000000004</v>
      </c>
      <c r="M74" s="37">
        <v>30</v>
      </c>
      <c r="N74" s="37">
        <v>31</v>
      </c>
      <c r="O74" s="37">
        <v>32</v>
      </c>
      <c r="P74" s="37">
        <v>33</v>
      </c>
      <c r="Q74" s="37">
        <v>33.5</v>
      </c>
      <c r="S74" t="str">
        <f t="shared" si="6"/>
        <v/>
      </c>
      <c r="T74">
        <v>94000</v>
      </c>
      <c r="U74" s="38">
        <v>0.21999999999999997</v>
      </c>
      <c r="V74" s="38">
        <v>0.23499999999999999</v>
      </c>
      <c r="W74" s="38">
        <v>0.245</v>
      </c>
      <c r="X74" s="38">
        <v>0.26</v>
      </c>
      <c r="Y74" s="38">
        <v>0.27</v>
      </c>
      <c r="Z74" s="38">
        <v>0.28000000000000003</v>
      </c>
      <c r="AA74" s="38">
        <v>0.29000000000000004</v>
      </c>
      <c r="AB74" s="38">
        <v>0.3</v>
      </c>
      <c r="AC74" s="38">
        <v>0.31</v>
      </c>
      <c r="AD74" s="38">
        <v>0.32</v>
      </c>
      <c r="AE74" s="38">
        <v>0.33</v>
      </c>
      <c r="AF74" s="38">
        <v>0.33500000000000002</v>
      </c>
      <c r="AH74" s="37">
        <f t="shared" si="5"/>
        <v>21.999999999999996</v>
      </c>
      <c r="AI74" s="37">
        <f t="shared" si="5"/>
        <v>23.5</v>
      </c>
      <c r="AJ74" s="37">
        <f t="shared" si="5"/>
        <v>24.5</v>
      </c>
      <c r="AK74" s="37">
        <f t="shared" si="5"/>
        <v>26</v>
      </c>
      <c r="AL74" s="37">
        <f t="shared" si="5"/>
        <v>27</v>
      </c>
      <c r="AM74" s="37">
        <f t="shared" si="5"/>
        <v>28.000000000000004</v>
      </c>
      <c r="AN74" s="37">
        <f t="shared" si="4"/>
        <v>29.000000000000004</v>
      </c>
      <c r="AO74" s="37">
        <f t="shared" si="4"/>
        <v>30</v>
      </c>
      <c r="AP74" s="37">
        <f t="shared" si="4"/>
        <v>31</v>
      </c>
      <c r="AQ74" s="37">
        <f t="shared" si="4"/>
        <v>32</v>
      </c>
      <c r="AR74" s="37">
        <f t="shared" si="4"/>
        <v>33</v>
      </c>
      <c r="AS74" s="37">
        <f t="shared" si="4"/>
        <v>33.5</v>
      </c>
    </row>
    <row r="75" spans="4:45" x14ac:dyDescent="0.25">
      <c r="D75">
        <v>72</v>
      </c>
      <c r="E75">
        <v>95000</v>
      </c>
      <c r="F75" s="37">
        <v>21.999999999999996</v>
      </c>
      <c r="G75" s="37">
        <v>23.5</v>
      </c>
      <c r="H75" s="37">
        <v>24.5</v>
      </c>
      <c r="I75" s="37">
        <v>26</v>
      </c>
      <c r="J75" s="37">
        <v>27</v>
      </c>
      <c r="K75" s="37">
        <v>28.000000000000004</v>
      </c>
      <c r="L75" s="37">
        <v>29.000000000000004</v>
      </c>
      <c r="M75" s="37">
        <v>30</v>
      </c>
      <c r="N75" s="37">
        <v>31</v>
      </c>
      <c r="O75" s="37">
        <v>32</v>
      </c>
      <c r="P75" s="37">
        <v>33</v>
      </c>
      <c r="Q75" s="37">
        <v>33.5</v>
      </c>
      <c r="S75" t="str">
        <f t="shared" si="6"/>
        <v/>
      </c>
      <c r="T75">
        <v>95000</v>
      </c>
      <c r="U75" s="38">
        <v>0.21999999999999997</v>
      </c>
      <c r="V75" s="38">
        <v>0.23499999999999999</v>
      </c>
      <c r="W75" s="38">
        <v>0.245</v>
      </c>
      <c r="X75" s="38">
        <v>0.26</v>
      </c>
      <c r="Y75" s="38">
        <v>0.27</v>
      </c>
      <c r="Z75" s="38">
        <v>0.28000000000000003</v>
      </c>
      <c r="AA75" s="38">
        <v>0.29000000000000004</v>
      </c>
      <c r="AB75" s="38">
        <v>0.3</v>
      </c>
      <c r="AC75" s="38">
        <v>0.31</v>
      </c>
      <c r="AD75" s="38">
        <v>0.32</v>
      </c>
      <c r="AE75" s="38">
        <v>0.33</v>
      </c>
      <c r="AF75" s="38">
        <v>0.33500000000000002</v>
      </c>
      <c r="AH75" s="37">
        <f t="shared" si="5"/>
        <v>21.999999999999996</v>
      </c>
      <c r="AI75" s="37">
        <f t="shared" si="5"/>
        <v>23.5</v>
      </c>
      <c r="AJ75" s="37">
        <f t="shared" si="5"/>
        <v>24.5</v>
      </c>
      <c r="AK75" s="37">
        <f t="shared" si="5"/>
        <v>26</v>
      </c>
      <c r="AL75" s="37">
        <f t="shared" si="5"/>
        <v>27</v>
      </c>
      <c r="AM75" s="37">
        <f t="shared" si="5"/>
        <v>28.000000000000004</v>
      </c>
      <c r="AN75" s="37">
        <f t="shared" si="4"/>
        <v>29.000000000000004</v>
      </c>
      <c r="AO75" s="37">
        <f t="shared" si="4"/>
        <v>30</v>
      </c>
      <c r="AP75" s="37">
        <f t="shared" si="4"/>
        <v>31</v>
      </c>
      <c r="AQ75" s="37">
        <f t="shared" si="4"/>
        <v>32</v>
      </c>
      <c r="AR75" s="37">
        <f t="shared" si="4"/>
        <v>33</v>
      </c>
      <c r="AS75" s="37">
        <f t="shared" si="4"/>
        <v>33.5</v>
      </c>
    </row>
    <row r="76" spans="4:45" x14ac:dyDescent="0.25">
      <c r="D76">
        <v>73</v>
      </c>
      <c r="E76">
        <v>96000</v>
      </c>
      <c r="F76" s="37">
        <v>21.999999999999996</v>
      </c>
      <c r="G76" s="37">
        <v>23.5</v>
      </c>
      <c r="H76" s="37">
        <v>24.5</v>
      </c>
      <c r="I76" s="37">
        <v>26</v>
      </c>
      <c r="J76" s="37">
        <v>27</v>
      </c>
      <c r="K76" s="37">
        <v>28.000000000000004</v>
      </c>
      <c r="L76" s="37">
        <v>29.000000000000004</v>
      </c>
      <c r="M76" s="37">
        <v>30</v>
      </c>
      <c r="N76" s="37">
        <v>31</v>
      </c>
      <c r="O76" s="37">
        <v>32</v>
      </c>
      <c r="P76" s="37">
        <v>33</v>
      </c>
      <c r="Q76" s="37">
        <v>34</v>
      </c>
      <c r="S76" t="str">
        <f t="shared" si="6"/>
        <v/>
      </c>
      <c r="T76">
        <v>96000</v>
      </c>
      <c r="U76" s="38">
        <v>0.21999999999999997</v>
      </c>
      <c r="V76" s="38">
        <v>0.23499999999999999</v>
      </c>
      <c r="W76" s="38">
        <v>0.245</v>
      </c>
      <c r="X76" s="38">
        <v>0.26</v>
      </c>
      <c r="Y76" s="38">
        <v>0.27</v>
      </c>
      <c r="Z76" s="38">
        <v>0.28000000000000003</v>
      </c>
      <c r="AA76" s="38">
        <v>0.29000000000000004</v>
      </c>
      <c r="AB76" s="38">
        <v>0.3</v>
      </c>
      <c r="AC76" s="38">
        <v>0.31</v>
      </c>
      <c r="AD76" s="38">
        <v>0.32</v>
      </c>
      <c r="AE76" s="38">
        <v>0.33</v>
      </c>
      <c r="AF76" s="38">
        <v>0.34</v>
      </c>
      <c r="AH76" s="37">
        <f t="shared" si="5"/>
        <v>21.999999999999996</v>
      </c>
      <c r="AI76" s="37">
        <f t="shared" si="5"/>
        <v>23.5</v>
      </c>
      <c r="AJ76" s="37">
        <f t="shared" si="5"/>
        <v>24.5</v>
      </c>
      <c r="AK76" s="37">
        <f t="shared" si="5"/>
        <v>26</v>
      </c>
      <c r="AL76" s="37">
        <f t="shared" si="5"/>
        <v>27</v>
      </c>
      <c r="AM76" s="37">
        <f t="shared" si="5"/>
        <v>28.000000000000004</v>
      </c>
      <c r="AN76" s="37">
        <f t="shared" si="4"/>
        <v>29.000000000000004</v>
      </c>
      <c r="AO76" s="37">
        <f t="shared" si="4"/>
        <v>30</v>
      </c>
      <c r="AP76" s="37">
        <f t="shared" si="4"/>
        <v>31</v>
      </c>
      <c r="AQ76" s="37">
        <f t="shared" si="4"/>
        <v>32</v>
      </c>
      <c r="AR76" s="37">
        <f t="shared" si="4"/>
        <v>33</v>
      </c>
      <c r="AS76" s="37">
        <f t="shared" si="4"/>
        <v>34</v>
      </c>
    </row>
    <row r="77" spans="4:45" x14ac:dyDescent="0.25">
      <c r="D77">
        <v>74</v>
      </c>
      <c r="E77">
        <v>97000</v>
      </c>
      <c r="F77" s="37">
        <v>22.499999999999996</v>
      </c>
      <c r="G77" s="37">
        <v>23.5</v>
      </c>
      <c r="H77" s="37">
        <v>25</v>
      </c>
      <c r="I77" s="37">
        <v>26</v>
      </c>
      <c r="J77" s="37">
        <v>27</v>
      </c>
      <c r="K77" s="37">
        <v>28.000000000000004</v>
      </c>
      <c r="L77" s="37">
        <v>29.5</v>
      </c>
      <c r="M77" s="37">
        <v>30</v>
      </c>
      <c r="N77" s="37">
        <v>31</v>
      </c>
      <c r="O77" s="37">
        <v>32</v>
      </c>
      <c r="P77" s="37">
        <v>33</v>
      </c>
      <c r="Q77" s="37">
        <v>34</v>
      </c>
      <c r="S77" t="str">
        <f t="shared" si="6"/>
        <v/>
      </c>
      <c r="T77">
        <v>97000</v>
      </c>
      <c r="U77" s="38">
        <v>0.22499999999999998</v>
      </c>
      <c r="V77" s="38">
        <v>0.23499999999999999</v>
      </c>
      <c r="W77" s="38">
        <v>0.25</v>
      </c>
      <c r="X77" s="38">
        <v>0.26</v>
      </c>
      <c r="Y77" s="38">
        <v>0.27</v>
      </c>
      <c r="Z77" s="38">
        <v>0.28000000000000003</v>
      </c>
      <c r="AA77" s="38">
        <v>0.29499999999999998</v>
      </c>
      <c r="AB77" s="38">
        <v>0.3</v>
      </c>
      <c r="AC77" s="38">
        <v>0.31</v>
      </c>
      <c r="AD77" s="38">
        <v>0.32</v>
      </c>
      <c r="AE77" s="38">
        <v>0.33</v>
      </c>
      <c r="AF77" s="38">
        <v>0.34</v>
      </c>
      <c r="AH77" s="37">
        <f t="shared" si="5"/>
        <v>22.499999999999996</v>
      </c>
      <c r="AI77" s="37">
        <f t="shared" si="5"/>
        <v>23.5</v>
      </c>
      <c r="AJ77" s="37">
        <f t="shared" si="5"/>
        <v>25</v>
      </c>
      <c r="AK77" s="37">
        <f t="shared" si="5"/>
        <v>26</v>
      </c>
      <c r="AL77" s="37">
        <f t="shared" si="5"/>
        <v>27</v>
      </c>
      <c r="AM77" s="37">
        <f t="shared" si="5"/>
        <v>28.000000000000004</v>
      </c>
      <c r="AN77" s="37">
        <f t="shared" si="4"/>
        <v>29.5</v>
      </c>
      <c r="AO77" s="37">
        <f t="shared" si="4"/>
        <v>30</v>
      </c>
      <c r="AP77" s="37">
        <f t="shared" si="4"/>
        <v>31</v>
      </c>
      <c r="AQ77" s="37">
        <f t="shared" si="4"/>
        <v>32</v>
      </c>
      <c r="AR77" s="37">
        <f t="shared" si="4"/>
        <v>33</v>
      </c>
      <c r="AS77" s="37">
        <f t="shared" si="4"/>
        <v>34</v>
      </c>
    </row>
    <row r="78" spans="4:45" x14ac:dyDescent="0.25">
      <c r="D78">
        <v>75</v>
      </c>
      <c r="E78">
        <v>98000</v>
      </c>
      <c r="F78" s="37">
        <v>22.499999999999996</v>
      </c>
      <c r="G78" s="37">
        <v>23.5</v>
      </c>
      <c r="H78" s="37">
        <v>25</v>
      </c>
      <c r="I78" s="37">
        <v>26</v>
      </c>
      <c r="J78" s="37">
        <v>27</v>
      </c>
      <c r="K78" s="37">
        <v>28.000000000000004</v>
      </c>
      <c r="L78" s="37">
        <v>29.5</v>
      </c>
      <c r="M78" s="37">
        <v>30.5</v>
      </c>
      <c r="N78" s="37">
        <v>31.5</v>
      </c>
      <c r="O78" s="37">
        <v>32</v>
      </c>
      <c r="P78" s="37">
        <v>33</v>
      </c>
      <c r="Q78" s="37">
        <v>34</v>
      </c>
      <c r="S78" t="str">
        <f t="shared" si="6"/>
        <v/>
      </c>
      <c r="T78">
        <v>98000</v>
      </c>
      <c r="U78" s="38">
        <v>0.22499999999999998</v>
      </c>
      <c r="V78" s="38">
        <v>0.23499999999999999</v>
      </c>
      <c r="W78" s="38">
        <v>0.25</v>
      </c>
      <c r="X78" s="38">
        <v>0.26</v>
      </c>
      <c r="Y78" s="38">
        <v>0.27</v>
      </c>
      <c r="Z78" s="38">
        <v>0.28000000000000003</v>
      </c>
      <c r="AA78" s="38">
        <v>0.29499999999999998</v>
      </c>
      <c r="AB78" s="38">
        <v>0.30499999999999999</v>
      </c>
      <c r="AC78" s="38">
        <v>0.315</v>
      </c>
      <c r="AD78" s="38">
        <v>0.32</v>
      </c>
      <c r="AE78" s="38">
        <v>0.33</v>
      </c>
      <c r="AF78" s="38">
        <v>0.34</v>
      </c>
      <c r="AH78" s="37">
        <f t="shared" si="5"/>
        <v>22.499999999999996</v>
      </c>
      <c r="AI78" s="37">
        <f t="shared" si="5"/>
        <v>23.5</v>
      </c>
      <c r="AJ78" s="37">
        <f t="shared" si="5"/>
        <v>25</v>
      </c>
      <c r="AK78" s="37">
        <f t="shared" si="5"/>
        <v>26</v>
      </c>
      <c r="AL78" s="37">
        <f t="shared" si="5"/>
        <v>27</v>
      </c>
      <c r="AM78" s="37">
        <f t="shared" si="5"/>
        <v>28.000000000000004</v>
      </c>
      <c r="AN78" s="37">
        <f t="shared" si="4"/>
        <v>29.5</v>
      </c>
      <c r="AO78" s="37">
        <f t="shared" si="4"/>
        <v>30.5</v>
      </c>
      <c r="AP78" s="37">
        <f t="shared" si="4"/>
        <v>31.5</v>
      </c>
      <c r="AQ78" s="37">
        <f t="shared" si="4"/>
        <v>32</v>
      </c>
      <c r="AR78" s="37">
        <f t="shared" si="4"/>
        <v>33</v>
      </c>
      <c r="AS78" s="37">
        <f t="shared" si="4"/>
        <v>34</v>
      </c>
    </row>
    <row r="79" spans="4:45" x14ac:dyDescent="0.25">
      <c r="D79">
        <v>76</v>
      </c>
      <c r="E79">
        <v>99000</v>
      </c>
      <c r="F79" s="37">
        <v>22.499999999999996</v>
      </c>
      <c r="G79" s="37">
        <v>23.5</v>
      </c>
      <c r="H79" s="37">
        <v>25</v>
      </c>
      <c r="I79" s="37">
        <v>26</v>
      </c>
      <c r="J79" s="37">
        <v>27</v>
      </c>
      <c r="K79" s="37">
        <v>28.500000000000004</v>
      </c>
      <c r="L79" s="37">
        <v>29.5</v>
      </c>
      <c r="M79" s="37">
        <v>30.5</v>
      </c>
      <c r="N79" s="37">
        <v>31.5</v>
      </c>
      <c r="O79" s="37">
        <v>32</v>
      </c>
      <c r="P79" s="37">
        <v>33</v>
      </c>
      <c r="Q79" s="37">
        <v>34</v>
      </c>
      <c r="S79" t="str">
        <f t="shared" si="6"/>
        <v/>
      </c>
      <c r="T79">
        <v>99000</v>
      </c>
      <c r="U79" s="38">
        <v>0.22499999999999998</v>
      </c>
      <c r="V79" s="38">
        <v>0.23499999999999999</v>
      </c>
      <c r="W79" s="38">
        <v>0.25</v>
      </c>
      <c r="X79" s="38">
        <v>0.26</v>
      </c>
      <c r="Y79" s="38">
        <v>0.27</v>
      </c>
      <c r="Z79" s="38">
        <v>0.28500000000000003</v>
      </c>
      <c r="AA79" s="38">
        <v>0.29499999999999998</v>
      </c>
      <c r="AB79" s="38">
        <v>0.30499999999999999</v>
      </c>
      <c r="AC79" s="38">
        <v>0.315</v>
      </c>
      <c r="AD79" s="38">
        <v>0.32</v>
      </c>
      <c r="AE79" s="38">
        <v>0.33</v>
      </c>
      <c r="AF79" s="38">
        <v>0.34</v>
      </c>
      <c r="AH79" s="37">
        <f t="shared" si="5"/>
        <v>22.499999999999996</v>
      </c>
      <c r="AI79" s="37">
        <f t="shared" si="5"/>
        <v>23.5</v>
      </c>
      <c r="AJ79" s="37">
        <f t="shared" si="5"/>
        <v>25</v>
      </c>
      <c r="AK79" s="37">
        <f t="shared" si="5"/>
        <v>26</v>
      </c>
      <c r="AL79" s="37">
        <f t="shared" si="5"/>
        <v>27</v>
      </c>
      <c r="AM79" s="37">
        <f t="shared" si="5"/>
        <v>28.500000000000004</v>
      </c>
      <c r="AN79" s="37">
        <f t="shared" si="4"/>
        <v>29.5</v>
      </c>
      <c r="AO79" s="37">
        <f t="shared" si="4"/>
        <v>30.5</v>
      </c>
      <c r="AP79" s="37">
        <f t="shared" si="4"/>
        <v>31.5</v>
      </c>
      <c r="AQ79" s="37">
        <f t="shared" si="4"/>
        <v>32</v>
      </c>
      <c r="AR79" s="37">
        <f t="shared" si="4"/>
        <v>33</v>
      </c>
      <c r="AS79" s="37">
        <f t="shared" si="4"/>
        <v>34</v>
      </c>
    </row>
    <row r="80" spans="4:45" x14ac:dyDescent="0.25">
      <c r="D80">
        <v>77</v>
      </c>
      <c r="E80">
        <v>100000</v>
      </c>
      <c r="F80" s="37">
        <v>22.499999999999996</v>
      </c>
      <c r="G80" s="37">
        <v>23.5</v>
      </c>
      <c r="H80" s="37">
        <v>25</v>
      </c>
      <c r="I80" s="37">
        <v>26</v>
      </c>
      <c r="J80" s="37">
        <v>27.500000000000004</v>
      </c>
      <c r="K80" s="37">
        <v>28.500000000000004</v>
      </c>
      <c r="L80" s="37">
        <v>29.5</v>
      </c>
      <c r="M80" s="37">
        <v>30.5</v>
      </c>
      <c r="N80" s="37">
        <v>31.5</v>
      </c>
      <c r="O80" s="37">
        <v>32.5</v>
      </c>
      <c r="P80" s="37">
        <v>33</v>
      </c>
      <c r="Q80" s="37">
        <v>34</v>
      </c>
      <c r="S80" t="str">
        <f t="shared" si="6"/>
        <v/>
      </c>
      <c r="T80">
        <v>100000</v>
      </c>
      <c r="U80" s="38">
        <v>0.22499999999999998</v>
      </c>
      <c r="V80" s="38">
        <v>0.23499999999999999</v>
      </c>
      <c r="W80" s="38">
        <v>0.25</v>
      </c>
      <c r="X80" s="38">
        <v>0.26</v>
      </c>
      <c r="Y80" s="38">
        <v>0.27500000000000002</v>
      </c>
      <c r="Z80" s="38">
        <v>0.28500000000000003</v>
      </c>
      <c r="AA80" s="38">
        <v>0.29499999999999998</v>
      </c>
      <c r="AB80" s="38">
        <v>0.30499999999999999</v>
      </c>
      <c r="AC80" s="38">
        <v>0.315</v>
      </c>
      <c r="AD80" s="38">
        <v>0.32500000000000001</v>
      </c>
      <c r="AE80" s="38">
        <v>0.33</v>
      </c>
      <c r="AF80" s="38">
        <v>0.34</v>
      </c>
      <c r="AH80" s="37">
        <f t="shared" si="5"/>
        <v>22.499999999999996</v>
      </c>
      <c r="AI80" s="37">
        <f t="shared" si="5"/>
        <v>23.5</v>
      </c>
      <c r="AJ80" s="37">
        <f t="shared" si="5"/>
        <v>25</v>
      </c>
      <c r="AK80" s="37">
        <f t="shared" si="5"/>
        <v>26</v>
      </c>
      <c r="AL80" s="37">
        <f t="shared" si="5"/>
        <v>27.500000000000004</v>
      </c>
      <c r="AM80" s="37">
        <f t="shared" si="5"/>
        <v>28.500000000000004</v>
      </c>
      <c r="AN80" s="37">
        <f t="shared" si="4"/>
        <v>29.5</v>
      </c>
      <c r="AO80" s="37">
        <f t="shared" si="4"/>
        <v>30.5</v>
      </c>
      <c r="AP80" s="37">
        <f t="shared" si="4"/>
        <v>31.5</v>
      </c>
      <c r="AQ80" s="37">
        <f t="shared" si="4"/>
        <v>32.5</v>
      </c>
      <c r="AR80" s="37">
        <f t="shared" si="4"/>
        <v>33</v>
      </c>
      <c r="AS80" s="37">
        <f t="shared" si="4"/>
        <v>34</v>
      </c>
    </row>
    <row r="81" spans="4:45" x14ac:dyDescent="0.25">
      <c r="D81">
        <v>78</v>
      </c>
      <c r="E81">
        <v>101000</v>
      </c>
      <c r="F81" s="37">
        <v>22.499999999999996</v>
      </c>
      <c r="G81" s="37">
        <v>23.5</v>
      </c>
      <c r="H81" s="37">
        <v>25</v>
      </c>
      <c r="I81" s="37">
        <v>26</v>
      </c>
      <c r="J81" s="37">
        <v>27.500000000000004</v>
      </c>
      <c r="K81" s="37">
        <v>28.500000000000004</v>
      </c>
      <c r="L81" s="37">
        <v>29.5</v>
      </c>
      <c r="M81" s="37">
        <v>30.5</v>
      </c>
      <c r="N81" s="37">
        <v>31.5</v>
      </c>
      <c r="O81" s="37">
        <v>32.5</v>
      </c>
      <c r="P81" s="37">
        <v>33</v>
      </c>
      <c r="Q81" s="37">
        <v>34</v>
      </c>
      <c r="S81" t="str">
        <f t="shared" si="6"/>
        <v/>
      </c>
      <c r="T81">
        <v>101000</v>
      </c>
      <c r="U81" s="38">
        <v>0.22499999999999998</v>
      </c>
      <c r="V81" s="38">
        <v>0.23499999999999999</v>
      </c>
      <c r="W81" s="38">
        <v>0.25</v>
      </c>
      <c r="X81" s="38">
        <v>0.26</v>
      </c>
      <c r="Y81" s="38">
        <v>0.27500000000000002</v>
      </c>
      <c r="Z81" s="38">
        <v>0.28500000000000003</v>
      </c>
      <c r="AA81" s="38">
        <v>0.29499999999999998</v>
      </c>
      <c r="AB81" s="38">
        <v>0.30499999999999999</v>
      </c>
      <c r="AC81" s="38">
        <v>0.315</v>
      </c>
      <c r="AD81" s="38">
        <v>0.32500000000000001</v>
      </c>
      <c r="AE81" s="38">
        <v>0.33</v>
      </c>
      <c r="AF81" s="38">
        <v>0.34</v>
      </c>
      <c r="AH81" s="37">
        <f t="shared" si="5"/>
        <v>22.499999999999996</v>
      </c>
      <c r="AI81" s="37">
        <f t="shared" si="5"/>
        <v>23.5</v>
      </c>
      <c r="AJ81" s="37">
        <f t="shared" si="5"/>
        <v>25</v>
      </c>
      <c r="AK81" s="37">
        <f t="shared" si="5"/>
        <v>26</v>
      </c>
      <c r="AL81" s="37">
        <f t="shared" si="5"/>
        <v>27.500000000000004</v>
      </c>
      <c r="AM81" s="37">
        <f t="shared" si="5"/>
        <v>28.500000000000004</v>
      </c>
      <c r="AN81" s="37">
        <f t="shared" si="4"/>
        <v>29.5</v>
      </c>
      <c r="AO81" s="37">
        <f t="shared" si="4"/>
        <v>30.5</v>
      </c>
      <c r="AP81" s="37">
        <f t="shared" si="4"/>
        <v>31.5</v>
      </c>
      <c r="AQ81" s="37">
        <f t="shared" si="4"/>
        <v>32.5</v>
      </c>
      <c r="AR81" s="37">
        <f t="shared" si="4"/>
        <v>33</v>
      </c>
      <c r="AS81" s="37">
        <f t="shared" si="4"/>
        <v>34</v>
      </c>
    </row>
    <row r="82" spans="4:45" x14ac:dyDescent="0.25">
      <c r="D82">
        <v>79</v>
      </c>
      <c r="E82">
        <v>102000</v>
      </c>
      <c r="F82" s="37">
        <v>22.499999999999996</v>
      </c>
      <c r="G82" s="37">
        <v>24</v>
      </c>
      <c r="H82" s="37">
        <v>25</v>
      </c>
      <c r="I82" s="37">
        <v>26</v>
      </c>
      <c r="J82" s="37">
        <v>27.500000000000004</v>
      </c>
      <c r="K82" s="37">
        <v>28.500000000000004</v>
      </c>
      <c r="L82" s="37">
        <v>29.5</v>
      </c>
      <c r="M82" s="37">
        <v>30.5</v>
      </c>
      <c r="N82" s="37">
        <v>31.5</v>
      </c>
      <c r="O82" s="37">
        <v>32.5</v>
      </c>
      <c r="P82" s="37">
        <v>33.5</v>
      </c>
      <c r="Q82" s="37">
        <v>34</v>
      </c>
      <c r="S82" t="str">
        <f t="shared" si="6"/>
        <v/>
      </c>
      <c r="T82">
        <v>102000</v>
      </c>
      <c r="U82" s="38">
        <v>0.22499999999999998</v>
      </c>
      <c r="V82" s="38">
        <v>0.24</v>
      </c>
      <c r="W82" s="38">
        <v>0.25</v>
      </c>
      <c r="X82" s="38">
        <v>0.26</v>
      </c>
      <c r="Y82" s="38">
        <v>0.27500000000000002</v>
      </c>
      <c r="Z82" s="38">
        <v>0.28500000000000003</v>
      </c>
      <c r="AA82" s="38">
        <v>0.29499999999999998</v>
      </c>
      <c r="AB82" s="38">
        <v>0.30499999999999999</v>
      </c>
      <c r="AC82" s="38">
        <v>0.315</v>
      </c>
      <c r="AD82" s="38">
        <v>0.32500000000000001</v>
      </c>
      <c r="AE82" s="38">
        <v>0.33500000000000002</v>
      </c>
      <c r="AF82" s="38">
        <v>0.34</v>
      </c>
      <c r="AH82" s="37">
        <f t="shared" si="5"/>
        <v>22.499999999999996</v>
      </c>
      <c r="AI82" s="37">
        <f t="shared" si="5"/>
        <v>24</v>
      </c>
      <c r="AJ82" s="37">
        <f t="shared" si="5"/>
        <v>25</v>
      </c>
      <c r="AK82" s="37">
        <f t="shared" si="5"/>
        <v>26</v>
      </c>
      <c r="AL82" s="37">
        <f t="shared" si="5"/>
        <v>27.500000000000004</v>
      </c>
      <c r="AM82" s="37">
        <f t="shared" si="5"/>
        <v>28.500000000000004</v>
      </c>
      <c r="AN82" s="37">
        <f t="shared" si="4"/>
        <v>29.5</v>
      </c>
      <c r="AO82" s="37">
        <f t="shared" si="4"/>
        <v>30.5</v>
      </c>
      <c r="AP82" s="37">
        <f t="shared" si="4"/>
        <v>31.5</v>
      </c>
      <c r="AQ82" s="37">
        <f t="shared" si="4"/>
        <v>32.5</v>
      </c>
      <c r="AR82" s="37">
        <f t="shared" si="4"/>
        <v>33.5</v>
      </c>
      <c r="AS82" s="37">
        <f t="shared" si="4"/>
        <v>34</v>
      </c>
    </row>
    <row r="83" spans="4:45" x14ac:dyDescent="0.25">
      <c r="D83">
        <v>80</v>
      </c>
      <c r="E83">
        <v>103000</v>
      </c>
      <c r="F83" s="37">
        <v>22.499999999999996</v>
      </c>
      <c r="G83" s="37">
        <v>24</v>
      </c>
      <c r="H83" s="37">
        <v>25</v>
      </c>
      <c r="I83" s="37">
        <v>26.5</v>
      </c>
      <c r="J83" s="37">
        <v>27.500000000000004</v>
      </c>
      <c r="K83" s="37">
        <v>28.500000000000004</v>
      </c>
      <c r="L83" s="37">
        <v>29.5</v>
      </c>
      <c r="M83" s="37">
        <v>30.5</v>
      </c>
      <c r="N83" s="37">
        <v>31.5</v>
      </c>
      <c r="O83" s="37">
        <v>32.5</v>
      </c>
      <c r="P83" s="37">
        <v>33.5</v>
      </c>
      <c r="Q83" s="37">
        <v>34</v>
      </c>
      <c r="S83" t="str">
        <f t="shared" si="6"/>
        <v/>
      </c>
      <c r="T83">
        <v>103000</v>
      </c>
      <c r="U83" s="38">
        <v>0.22499999999999998</v>
      </c>
      <c r="V83" s="38">
        <v>0.24</v>
      </c>
      <c r="W83" s="38">
        <v>0.25</v>
      </c>
      <c r="X83" s="38">
        <v>0.26500000000000001</v>
      </c>
      <c r="Y83" s="38">
        <v>0.27500000000000002</v>
      </c>
      <c r="Z83" s="38">
        <v>0.28500000000000003</v>
      </c>
      <c r="AA83" s="38">
        <v>0.29499999999999998</v>
      </c>
      <c r="AB83" s="38">
        <v>0.30499999999999999</v>
      </c>
      <c r="AC83" s="38">
        <v>0.315</v>
      </c>
      <c r="AD83" s="38">
        <v>0.32500000000000001</v>
      </c>
      <c r="AE83" s="38">
        <v>0.33500000000000002</v>
      </c>
      <c r="AF83" s="38">
        <v>0.34</v>
      </c>
      <c r="AH83" s="37">
        <f t="shared" si="5"/>
        <v>22.499999999999996</v>
      </c>
      <c r="AI83" s="37">
        <f t="shared" si="5"/>
        <v>24</v>
      </c>
      <c r="AJ83" s="37">
        <f t="shared" si="5"/>
        <v>25</v>
      </c>
      <c r="AK83" s="37">
        <f t="shared" si="5"/>
        <v>26.5</v>
      </c>
      <c r="AL83" s="37">
        <f t="shared" si="5"/>
        <v>27.500000000000004</v>
      </c>
      <c r="AM83" s="37">
        <f t="shared" si="5"/>
        <v>28.500000000000004</v>
      </c>
      <c r="AN83" s="37">
        <f t="shared" si="4"/>
        <v>29.5</v>
      </c>
      <c r="AO83" s="37">
        <f t="shared" si="4"/>
        <v>30.5</v>
      </c>
      <c r="AP83" s="37">
        <f t="shared" si="4"/>
        <v>31.5</v>
      </c>
      <c r="AQ83" s="37">
        <f t="shared" si="4"/>
        <v>32.5</v>
      </c>
      <c r="AR83" s="37">
        <f t="shared" si="4"/>
        <v>33.5</v>
      </c>
      <c r="AS83" s="37">
        <f t="shared" si="4"/>
        <v>34</v>
      </c>
    </row>
    <row r="84" spans="4:45" x14ac:dyDescent="0.25">
      <c r="D84">
        <v>81</v>
      </c>
      <c r="E84">
        <v>104000</v>
      </c>
      <c r="F84" s="37">
        <v>22.499999999999996</v>
      </c>
      <c r="G84" s="37">
        <v>24</v>
      </c>
      <c r="H84" s="37">
        <v>25</v>
      </c>
      <c r="I84" s="37">
        <v>26.5</v>
      </c>
      <c r="J84" s="37">
        <v>27.500000000000004</v>
      </c>
      <c r="K84" s="37">
        <v>28.500000000000004</v>
      </c>
      <c r="L84" s="37">
        <v>29.5</v>
      </c>
      <c r="M84" s="37">
        <v>30.5</v>
      </c>
      <c r="N84" s="37">
        <v>31.5</v>
      </c>
      <c r="O84" s="37">
        <v>32.5</v>
      </c>
      <c r="P84" s="37">
        <v>33.5</v>
      </c>
      <c r="Q84" s="37">
        <v>34</v>
      </c>
      <c r="S84" t="str">
        <f t="shared" si="6"/>
        <v/>
      </c>
      <c r="T84">
        <v>104000</v>
      </c>
      <c r="U84" s="38">
        <v>0.22499999999999998</v>
      </c>
      <c r="V84" s="38">
        <v>0.24</v>
      </c>
      <c r="W84" s="38">
        <v>0.25</v>
      </c>
      <c r="X84" s="38">
        <v>0.26500000000000001</v>
      </c>
      <c r="Y84" s="38">
        <v>0.27500000000000002</v>
      </c>
      <c r="Z84" s="38">
        <v>0.28500000000000003</v>
      </c>
      <c r="AA84" s="38">
        <v>0.29499999999999998</v>
      </c>
      <c r="AB84" s="38">
        <v>0.30499999999999999</v>
      </c>
      <c r="AC84" s="38">
        <v>0.315</v>
      </c>
      <c r="AD84" s="38">
        <v>0.32500000000000001</v>
      </c>
      <c r="AE84" s="38">
        <v>0.33500000000000002</v>
      </c>
      <c r="AF84" s="38">
        <v>0.34</v>
      </c>
      <c r="AH84" s="37">
        <f t="shared" si="5"/>
        <v>22.499999999999996</v>
      </c>
      <c r="AI84" s="37">
        <f t="shared" si="5"/>
        <v>24</v>
      </c>
      <c r="AJ84" s="37">
        <f t="shared" si="5"/>
        <v>25</v>
      </c>
      <c r="AK84" s="37">
        <f t="shared" si="5"/>
        <v>26.5</v>
      </c>
      <c r="AL84" s="37">
        <f t="shared" si="5"/>
        <v>27.500000000000004</v>
      </c>
      <c r="AM84" s="37">
        <f t="shared" si="5"/>
        <v>28.500000000000004</v>
      </c>
      <c r="AN84" s="37">
        <f t="shared" si="4"/>
        <v>29.5</v>
      </c>
      <c r="AO84" s="37">
        <f t="shared" si="4"/>
        <v>30.5</v>
      </c>
      <c r="AP84" s="37">
        <f t="shared" si="4"/>
        <v>31.5</v>
      </c>
      <c r="AQ84" s="37">
        <f t="shared" si="4"/>
        <v>32.5</v>
      </c>
      <c r="AR84" s="37">
        <f t="shared" si="4"/>
        <v>33.5</v>
      </c>
      <c r="AS84" s="37">
        <f t="shared" si="4"/>
        <v>34</v>
      </c>
    </row>
    <row r="85" spans="4:45" x14ac:dyDescent="0.25">
      <c r="D85">
        <v>82</v>
      </c>
      <c r="E85">
        <v>105000</v>
      </c>
      <c r="F85" s="37">
        <v>22.499999999999996</v>
      </c>
      <c r="G85" s="37">
        <v>24</v>
      </c>
      <c r="H85" s="37">
        <v>25</v>
      </c>
      <c r="I85" s="37">
        <v>26.5</v>
      </c>
      <c r="J85" s="37">
        <v>27.500000000000004</v>
      </c>
      <c r="K85" s="37">
        <v>28.500000000000004</v>
      </c>
      <c r="L85" s="37">
        <v>29.5</v>
      </c>
      <c r="M85" s="37">
        <v>30.5</v>
      </c>
      <c r="N85" s="37">
        <v>31.5</v>
      </c>
      <c r="O85" s="37">
        <v>32.5</v>
      </c>
      <c r="P85" s="37">
        <v>33.5</v>
      </c>
      <c r="Q85" s="37">
        <v>34.5</v>
      </c>
      <c r="S85" t="str">
        <f t="shared" si="6"/>
        <v/>
      </c>
      <c r="T85">
        <v>105000</v>
      </c>
      <c r="U85" s="38">
        <v>0.22499999999999998</v>
      </c>
      <c r="V85" s="38">
        <v>0.24</v>
      </c>
      <c r="W85" s="38">
        <v>0.25</v>
      </c>
      <c r="X85" s="38">
        <v>0.26500000000000001</v>
      </c>
      <c r="Y85" s="38">
        <v>0.27500000000000002</v>
      </c>
      <c r="Z85" s="38">
        <v>0.28500000000000003</v>
      </c>
      <c r="AA85" s="38">
        <v>0.29499999999999998</v>
      </c>
      <c r="AB85" s="38">
        <v>0.30499999999999999</v>
      </c>
      <c r="AC85" s="38">
        <v>0.315</v>
      </c>
      <c r="AD85" s="38">
        <v>0.32500000000000001</v>
      </c>
      <c r="AE85" s="38">
        <v>0.33500000000000002</v>
      </c>
      <c r="AF85" s="38">
        <v>0.34500000000000003</v>
      </c>
      <c r="AH85" s="37">
        <f t="shared" si="5"/>
        <v>22.499999999999996</v>
      </c>
      <c r="AI85" s="37">
        <f t="shared" si="5"/>
        <v>24</v>
      </c>
      <c r="AJ85" s="37">
        <f t="shared" si="5"/>
        <v>25</v>
      </c>
      <c r="AK85" s="37">
        <f t="shared" si="5"/>
        <v>26.5</v>
      </c>
      <c r="AL85" s="37">
        <f t="shared" si="5"/>
        <v>27.500000000000004</v>
      </c>
      <c r="AM85" s="37">
        <f t="shared" si="5"/>
        <v>28.500000000000004</v>
      </c>
      <c r="AN85" s="37">
        <f t="shared" si="5"/>
        <v>29.5</v>
      </c>
      <c r="AO85" s="37">
        <f t="shared" si="5"/>
        <v>30.5</v>
      </c>
      <c r="AP85" s="37">
        <f t="shared" si="5"/>
        <v>31.5</v>
      </c>
      <c r="AQ85" s="37">
        <f t="shared" si="5"/>
        <v>32.5</v>
      </c>
      <c r="AR85" s="37">
        <f t="shared" si="5"/>
        <v>33.5</v>
      </c>
      <c r="AS85" s="37">
        <f t="shared" si="5"/>
        <v>34.5</v>
      </c>
    </row>
    <row r="86" spans="4:45" x14ac:dyDescent="0.25">
      <c r="D86">
        <v>83</v>
      </c>
      <c r="E86">
        <v>106000</v>
      </c>
      <c r="F86" s="37">
        <v>22.499999999999996</v>
      </c>
      <c r="G86" s="37">
        <v>24</v>
      </c>
      <c r="H86" s="37">
        <v>25</v>
      </c>
      <c r="I86" s="37">
        <v>26.5</v>
      </c>
      <c r="J86" s="37">
        <v>27.500000000000004</v>
      </c>
      <c r="K86" s="37">
        <v>28.500000000000004</v>
      </c>
      <c r="L86" s="37">
        <v>30</v>
      </c>
      <c r="M86" s="37">
        <v>31</v>
      </c>
      <c r="N86" s="37">
        <v>31.5</v>
      </c>
      <c r="O86" s="37">
        <v>32.5</v>
      </c>
      <c r="P86" s="37">
        <v>33.5</v>
      </c>
      <c r="Q86" s="37">
        <v>34.5</v>
      </c>
      <c r="S86" t="str">
        <f t="shared" si="6"/>
        <v/>
      </c>
      <c r="T86">
        <v>106000</v>
      </c>
      <c r="U86" s="38">
        <v>0.22499999999999998</v>
      </c>
      <c r="V86" s="38">
        <v>0.24</v>
      </c>
      <c r="W86" s="38">
        <v>0.25</v>
      </c>
      <c r="X86" s="38">
        <v>0.26500000000000001</v>
      </c>
      <c r="Y86" s="38">
        <v>0.27500000000000002</v>
      </c>
      <c r="Z86" s="38">
        <v>0.28500000000000003</v>
      </c>
      <c r="AA86" s="38">
        <v>0.3</v>
      </c>
      <c r="AB86" s="38">
        <v>0.31</v>
      </c>
      <c r="AC86" s="38">
        <v>0.315</v>
      </c>
      <c r="AD86" s="38">
        <v>0.32500000000000001</v>
      </c>
      <c r="AE86" s="38">
        <v>0.33500000000000002</v>
      </c>
      <c r="AF86" s="38">
        <v>0.34500000000000003</v>
      </c>
      <c r="AH86" s="37">
        <f t="shared" si="5"/>
        <v>22.499999999999996</v>
      </c>
      <c r="AI86" s="37">
        <f t="shared" si="5"/>
        <v>24</v>
      </c>
      <c r="AJ86" s="37">
        <f t="shared" si="5"/>
        <v>25</v>
      </c>
      <c r="AK86" s="37">
        <f t="shared" si="5"/>
        <v>26.5</v>
      </c>
      <c r="AL86" s="37">
        <f t="shared" si="5"/>
        <v>27.500000000000004</v>
      </c>
      <c r="AM86" s="37">
        <f t="shared" si="5"/>
        <v>28.500000000000004</v>
      </c>
      <c r="AN86" s="37">
        <f t="shared" si="5"/>
        <v>30</v>
      </c>
      <c r="AO86" s="37">
        <f t="shared" si="5"/>
        <v>31</v>
      </c>
      <c r="AP86" s="37">
        <f t="shared" si="5"/>
        <v>31.5</v>
      </c>
      <c r="AQ86" s="37">
        <f t="shared" si="5"/>
        <v>32.5</v>
      </c>
      <c r="AR86" s="37">
        <f t="shared" si="5"/>
        <v>33.5</v>
      </c>
      <c r="AS86" s="37">
        <f t="shared" si="5"/>
        <v>34.5</v>
      </c>
    </row>
    <row r="87" spans="4:45" x14ac:dyDescent="0.25">
      <c r="D87">
        <v>84</v>
      </c>
      <c r="E87">
        <v>107000</v>
      </c>
      <c r="F87" s="37">
        <v>22.499999999999996</v>
      </c>
      <c r="G87" s="37">
        <v>24</v>
      </c>
      <c r="H87" s="37">
        <v>25</v>
      </c>
      <c r="I87" s="37">
        <v>26.5</v>
      </c>
      <c r="J87" s="37">
        <v>27.500000000000004</v>
      </c>
      <c r="K87" s="37">
        <v>29.000000000000004</v>
      </c>
      <c r="L87" s="37">
        <v>30</v>
      </c>
      <c r="M87" s="37">
        <v>31</v>
      </c>
      <c r="N87" s="37">
        <v>32</v>
      </c>
      <c r="O87" s="37">
        <v>32.5</v>
      </c>
      <c r="P87" s="37">
        <v>33.5</v>
      </c>
      <c r="Q87" s="37">
        <v>34.5</v>
      </c>
      <c r="S87" t="str">
        <f t="shared" si="6"/>
        <v/>
      </c>
      <c r="T87">
        <v>107000</v>
      </c>
      <c r="U87" s="38">
        <v>0.22499999999999998</v>
      </c>
      <c r="V87" s="38">
        <v>0.24</v>
      </c>
      <c r="W87" s="38">
        <v>0.25</v>
      </c>
      <c r="X87" s="38">
        <v>0.26500000000000001</v>
      </c>
      <c r="Y87" s="38">
        <v>0.27500000000000002</v>
      </c>
      <c r="Z87" s="38">
        <v>0.29000000000000004</v>
      </c>
      <c r="AA87" s="38">
        <v>0.3</v>
      </c>
      <c r="AB87" s="38">
        <v>0.31</v>
      </c>
      <c r="AC87" s="38">
        <v>0.32</v>
      </c>
      <c r="AD87" s="38">
        <v>0.32500000000000001</v>
      </c>
      <c r="AE87" s="38">
        <v>0.33500000000000002</v>
      </c>
      <c r="AF87" s="38">
        <v>0.34500000000000003</v>
      </c>
      <c r="AH87" s="37">
        <f t="shared" si="5"/>
        <v>22.499999999999996</v>
      </c>
      <c r="AI87" s="37">
        <f t="shared" si="5"/>
        <v>24</v>
      </c>
      <c r="AJ87" s="37">
        <f t="shared" si="5"/>
        <v>25</v>
      </c>
      <c r="AK87" s="37">
        <f t="shared" si="5"/>
        <v>26.5</v>
      </c>
      <c r="AL87" s="37">
        <f t="shared" si="5"/>
        <v>27.500000000000004</v>
      </c>
      <c r="AM87" s="37">
        <f t="shared" si="5"/>
        <v>29.000000000000004</v>
      </c>
      <c r="AN87" s="37">
        <f t="shared" si="5"/>
        <v>30</v>
      </c>
      <c r="AO87" s="37">
        <f t="shared" si="5"/>
        <v>31</v>
      </c>
      <c r="AP87" s="37">
        <f t="shared" si="5"/>
        <v>32</v>
      </c>
      <c r="AQ87" s="37">
        <f t="shared" si="5"/>
        <v>32.5</v>
      </c>
      <c r="AR87" s="37">
        <f t="shared" si="5"/>
        <v>33.5</v>
      </c>
      <c r="AS87" s="37">
        <f t="shared" si="5"/>
        <v>34.5</v>
      </c>
    </row>
    <row r="88" spans="4:45" x14ac:dyDescent="0.25">
      <c r="D88">
        <v>85</v>
      </c>
      <c r="E88">
        <v>108000</v>
      </c>
      <c r="F88" s="37">
        <v>23</v>
      </c>
      <c r="G88" s="37">
        <v>24</v>
      </c>
      <c r="H88" s="37">
        <v>25.5</v>
      </c>
      <c r="I88" s="37">
        <v>26.5</v>
      </c>
      <c r="J88" s="37">
        <v>27.500000000000004</v>
      </c>
      <c r="K88" s="37">
        <v>29.000000000000004</v>
      </c>
      <c r="L88" s="37">
        <v>30</v>
      </c>
      <c r="M88" s="37">
        <v>31</v>
      </c>
      <c r="N88" s="37">
        <v>32</v>
      </c>
      <c r="O88" s="37">
        <v>33</v>
      </c>
      <c r="P88" s="37">
        <v>33.5</v>
      </c>
      <c r="Q88" s="37">
        <v>34.5</v>
      </c>
      <c r="S88" t="str">
        <f t="shared" si="6"/>
        <v/>
      </c>
      <c r="T88">
        <v>108000</v>
      </c>
      <c r="U88" s="38">
        <v>0.22999999999999998</v>
      </c>
      <c r="V88" s="38">
        <v>0.24</v>
      </c>
      <c r="W88" s="38">
        <v>0.255</v>
      </c>
      <c r="X88" s="38">
        <v>0.26500000000000001</v>
      </c>
      <c r="Y88" s="38">
        <v>0.27500000000000002</v>
      </c>
      <c r="Z88" s="38">
        <v>0.29000000000000004</v>
      </c>
      <c r="AA88" s="38">
        <v>0.3</v>
      </c>
      <c r="AB88" s="38">
        <v>0.31</v>
      </c>
      <c r="AC88" s="38">
        <v>0.32</v>
      </c>
      <c r="AD88" s="38">
        <v>0.33</v>
      </c>
      <c r="AE88" s="38">
        <v>0.33500000000000002</v>
      </c>
      <c r="AF88" s="38">
        <v>0.34500000000000003</v>
      </c>
      <c r="AH88" s="37">
        <f t="shared" si="5"/>
        <v>23</v>
      </c>
      <c r="AI88" s="37">
        <f t="shared" si="5"/>
        <v>24</v>
      </c>
      <c r="AJ88" s="37">
        <f t="shared" si="5"/>
        <v>25.5</v>
      </c>
      <c r="AK88" s="37">
        <f t="shared" si="5"/>
        <v>26.5</v>
      </c>
      <c r="AL88" s="37">
        <f t="shared" si="5"/>
        <v>27.500000000000004</v>
      </c>
      <c r="AM88" s="37">
        <f t="shared" si="5"/>
        <v>29.000000000000004</v>
      </c>
      <c r="AN88" s="37">
        <f t="shared" si="5"/>
        <v>30</v>
      </c>
      <c r="AO88" s="37">
        <f t="shared" si="5"/>
        <v>31</v>
      </c>
      <c r="AP88" s="37">
        <f t="shared" si="5"/>
        <v>32</v>
      </c>
      <c r="AQ88" s="37">
        <f t="shared" si="5"/>
        <v>33</v>
      </c>
      <c r="AR88" s="37">
        <f t="shared" si="5"/>
        <v>33.5</v>
      </c>
      <c r="AS88" s="37">
        <f t="shared" si="5"/>
        <v>34.5</v>
      </c>
    </row>
    <row r="89" spans="4:45" x14ac:dyDescent="0.25">
      <c r="D89">
        <v>86</v>
      </c>
      <c r="E89">
        <v>109000</v>
      </c>
      <c r="F89" s="37">
        <v>23</v>
      </c>
      <c r="G89" s="37">
        <v>24</v>
      </c>
      <c r="H89" s="37">
        <v>25.5</v>
      </c>
      <c r="I89" s="37">
        <v>26.5</v>
      </c>
      <c r="J89" s="37">
        <v>27.500000000000004</v>
      </c>
      <c r="K89" s="37">
        <v>29.000000000000004</v>
      </c>
      <c r="L89" s="37">
        <v>30</v>
      </c>
      <c r="M89" s="37">
        <v>31</v>
      </c>
      <c r="N89" s="37">
        <v>32</v>
      </c>
      <c r="O89" s="37">
        <v>33</v>
      </c>
      <c r="P89" s="37">
        <v>33.5</v>
      </c>
      <c r="Q89" s="37">
        <v>34.5</v>
      </c>
      <c r="S89" t="str">
        <f t="shared" si="6"/>
        <v/>
      </c>
      <c r="T89">
        <v>109000</v>
      </c>
      <c r="U89" s="38">
        <v>0.22999999999999998</v>
      </c>
      <c r="V89" s="38">
        <v>0.24</v>
      </c>
      <c r="W89" s="38">
        <v>0.255</v>
      </c>
      <c r="X89" s="38">
        <v>0.26500000000000001</v>
      </c>
      <c r="Y89" s="38">
        <v>0.27500000000000002</v>
      </c>
      <c r="Z89" s="38">
        <v>0.29000000000000004</v>
      </c>
      <c r="AA89" s="38">
        <v>0.3</v>
      </c>
      <c r="AB89" s="38">
        <v>0.31</v>
      </c>
      <c r="AC89" s="38">
        <v>0.32</v>
      </c>
      <c r="AD89" s="38">
        <v>0.33</v>
      </c>
      <c r="AE89" s="38">
        <v>0.33500000000000002</v>
      </c>
      <c r="AF89" s="38">
        <v>0.34500000000000003</v>
      </c>
      <c r="AH89" s="37">
        <f t="shared" si="5"/>
        <v>23</v>
      </c>
      <c r="AI89" s="37">
        <f t="shared" si="5"/>
        <v>24</v>
      </c>
      <c r="AJ89" s="37">
        <f t="shared" si="5"/>
        <v>25.5</v>
      </c>
      <c r="AK89" s="37">
        <f t="shared" si="5"/>
        <v>26.5</v>
      </c>
      <c r="AL89" s="37">
        <f t="shared" si="5"/>
        <v>27.500000000000004</v>
      </c>
      <c r="AM89" s="37">
        <f t="shared" si="5"/>
        <v>29.000000000000004</v>
      </c>
      <c r="AN89" s="37">
        <f t="shared" si="5"/>
        <v>30</v>
      </c>
      <c r="AO89" s="37">
        <f t="shared" si="5"/>
        <v>31</v>
      </c>
      <c r="AP89" s="37">
        <f t="shared" si="5"/>
        <v>32</v>
      </c>
      <c r="AQ89" s="37">
        <f t="shared" si="5"/>
        <v>33</v>
      </c>
      <c r="AR89" s="37">
        <f t="shared" si="5"/>
        <v>33.5</v>
      </c>
      <c r="AS89" s="37">
        <f t="shared" si="5"/>
        <v>34.5</v>
      </c>
    </row>
    <row r="90" spans="4:45" x14ac:dyDescent="0.25">
      <c r="D90">
        <v>87</v>
      </c>
      <c r="E90">
        <v>110000</v>
      </c>
      <c r="F90" s="37">
        <v>23</v>
      </c>
      <c r="G90" s="37">
        <v>24</v>
      </c>
      <c r="H90" s="37">
        <v>25.5</v>
      </c>
      <c r="I90" s="37">
        <v>26.5</v>
      </c>
      <c r="J90" s="37">
        <v>28.000000000000004</v>
      </c>
      <c r="K90" s="37">
        <v>29.000000000000004</v>
      </c>
      <c r="L90" s="37">
        <v>30</v>
      </c>
      <c r="M90" s="37">
        <v>31</v>
      </c>
      <c r="N90" s="37">
        <v>32</v>
      </c>
      <c r="O90" s="37">
        <v>33</v>
      </c>
      <c r="P90" s="37">
        <v>34</v>
      </c>
      <c r="Q90" s="37">
        <v>34.5</v>
      </c>
      <c r="T90">
        <v>110000</v>
      </c>
      <c r="U90" s="38">
        <v>0.22999999999999998</v>
      </c>
      <c r="V90" s="38">
        <v>0.24</v>
      </c>
      <c r="W90" s="38">
        <v>0.255</v>
      </c>
      <c r="X90" s="38">
        <v>0.26500000000000001</v>
      </c>
      <c r="Y90" s="38">
        <v>0.28000000000000003</v>
      </c>
      <c r="Z90" s="38">
        <v>0.29000000000000004</v>
      </c>
      <c r="AA90" s="38">
        <v>0.3</v>
      </c>
      <c r="AB90" s="38">
        <v>0.31</v>
      </c>
      <c r="AC90" s="38">
        <v>0.32</v>
      </c>
      <c r="AD90" s="38">
        <v>0.33</v>
      </c>
      <c r="AE90" s="38">
        <v>0.34</v>
      </c>
      <c r="AF90" s="38">
        <v>0.34500000000000003</v>
      </c>
      <c r="AH90" s="37">
        <f t="shared" ref="AH90" si="7">U90*$T$3</f>
        <v>23</v>
      </c>
      <c r="AI90" s="37">
        <f t="shared" ref="AI90" si="8">V90*$T$3</f>
        <v>24</v>
      </c>
      <c r="AJ90" s="37">
        <f t="shared" ref="AJ90" si="9">W90*$T$3</f>
        <v>25.5</v>
      </c>
      <c r="AK90" s="37">
        <f t="shared" ref="AK90" si="10">X90*$T$3</f>
        <v>26.5</v>
      </c>
      <c r="AL90" s="37">
        <f t="shared" ref="AL90" si="11">Y90*$T$3</f>
        <v>28.000000000000004</v>
      </c>
      <c r="AM90" s="37">
        <f t="shared" ref="AM90" si="12">Z90*$T$3</f>
        <v>29.000000000000004</v>
      </c>
      <c r="AN90" s="37">
        <f t="shared" ref="AN90" si="13">AA90*$T$3</f>
        <v>30</v>
      </c>
      <c r="AO90" s="37">
        <f t="shared" ref="AO90" si="14">AB90*$T$3</f>
        <v>31</v>
      </c>
      <c r="AP90" s="37">
        <f t="shared" ref="AP90" si="15">AC90*$T$3</f>
        <v>32</v>
      </c>
      <c r="AQ90" s="37">
        <f t="shared" ref="AQ90" si="16">AD90*$T$3</f>
        <v>33</v>
      </c>
      <c r="AR90" s="37">
        <f t="shared" ref="AR90" si="17">AE90*$T$3</f>
        <v>34</v>
      </c>
      <c r="AS90" s="37">
        <f t="shared" ref="AS90" si="18">AF90*$T$3</f>
        <v>34.5</v>
      </c>
    </row>
    <row r="91" spans="4:45" x14ac:dyDescent="0.25">
      <c r="E91" s="7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</row>
    <row r="92" spans="4:45" x14ac:dyDescent="0.25">
      <c r="E92" s="7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</row>
    <row r="93" spans="4:45" x14ac:dyDescent="0.25">
      <c r="E93" s="7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</row>
    <row r="94" spans="4:45" x14ac:dyDescent="0.25">
      <c r="E94" s="7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</row>
    <row r="95" spans="4:45" x14ac:dyDescent="0.25">
      <c r="E95" s="7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</row>
    <row r="96" spans="4:45" x14ac:dyDescent="0.25">
      <c r="E96" s="7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</row>
    <row r="97" spans="5:45" x14ac:dyDescent="0.25">
      <c r="E97" s="7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06EE2-D6A2-4CDD-B005-C69912C9E43D}">
  <dimension ref="B1:AS90"/>
  <sheetViews>
    <sheetView zoomScale="85" zoomScaleNormal="85" workbookViewId="0">
      <selection activeCell="F6" sqref="F6:Q6"/>
    </sheetView>
  </sheetViews>
  <sheetFormatPr defaultColWidth="9.140625" defaultRowHeight="15" x14ac:dyDescent="0.25"/>
  <cols>
    <col min="4" max="5" width="9.140625" style="4"/>
    <col min="21" max="32" width="9.140625" style="38"/>
  </cols>
  <sheetData>
    <row r="1" spans="2:45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  <c r="U1" s="48" t="s">
        <v>202</v>
      </c>
      <c r="AH1" t="s">
        <v>168</v>
      </c>
    </row>
    <row r="2" spans="2:45" x14ac:dyDescent="0.25">
      <c r="B2" s="61"/>
      <c r="D2" s="4" t="s">
        <v>203</v>
      </c>
      <c r="F2" s="74">
        <v>0</v>
      </c>
      <c r="G2" s="96">
        <v>1.5009999999999999</v>
      </c>
      <c r="H2" s="96">
        <v>2.0009999999999999</v>
      </c>
      <c r="I2" s="96">
        <v>2.5009999999999999</v>
      </c>
      <c r="J2" s="96">
        <v>3.0009999999999999</v>
      </c>
      <c r="K2" s="96">
        <v>3.5009999999999999</v>
      </c>
      <c r="L2" s="96">
        <v>4.0010000000000003</v>
      </c>
      <c r="M2" s="96">
        <v>4.5010000000000003</v>
      </c>
      <c r="N2" s="96">
        <v>5.0010000000000003</v>
      </c>
      <c r="O2" s="96">
        <v>5.5010000000000003</v>
      </c>
      <c r="P2" s="96">
        <v>6.0010000000000003</v>
      </c>
      <c r="Q2" s="96">
        <v>6.5010000000000003</v>
      </c>
    </row>
    <row r="3" spans="2:45" x14ac:dyDescent="0.25">
      <c r="B3" s="75"/>
      <c r="E3" s="4" t="s">
        <v>59</v>
      </c>
      <c r="F3" s="74">
        <v>2</v>
      </c>
      <c r="G3" s="74">
        <v>3</v>
      </c>
      <c r="H3" s="74">
        <v>4</v>
      </c>
      <c r="I3" s="74">
        <v>5</v>
      </c>
      <c r="J3" s="74">
        <v>6</v>
      </c>
      <c r="K3" s="74">
        <v>7</v>
      </c>
      <c r="L3" s="74">
        <v>8</v>
      </c>
      <c r="M3" s="74">
        <v>9</v>
      </c>
      <c r="N3" s="74">
        <v>10</v>
      </c>
      <c r="O3" s="74">
        <v>11</v>
      </c>
      <c r="P3" s="74">
        <v>12</v>
      </c>
      <c r="Q3" s="74">
        <v>13</v>
      </c>
      <c r="S3" t="s">
        <v>166</v>
      </c>
      <c r="T3" s="76">
        <v>100</v>
      </c>
    </row>
    <row r="4" spans="2:45" x14ac:dyDescent="0.25">
      <c r="D4" s="4">
        <v>1</v>
      </c>
      <c r="E4" s="4">
        <v>0</v>
      </c>
      <c r="F4" s="37">
        <v>14.500000000000002</v>
      </c>
      <c r="G4" s="37">
        <v>15.5</v>
      </c>
      <c r="H4" s="37">
        <v>16</v>
      </c>
      <c r="I4" s="37">
        <v>17</v>
      </c>
      <c r="J4" s="37">
        <v>17.5</v>
      </c>
      <c r="K4" s="37">
        <v>18.5</v>
      </c>
      <c r="L4" s="37">
        <v>19</v>
      </c>
      <c r="M4" s="37">
        <v>19.5</v>
      </c>
      <c r="N4" s="37">
        <v>20</v>
      </c>
      <c r="O4" s="37">
        <v>20.5</v>
      </c>
      <c r="P4" s="37">
        <v>21.000000000000004</v>
      </c>
      <c r="Q4" s="37">
        <v>21.000000000000004</v>
      </c>
      <c r="S4" t="str">
        <f>IF(E4&lt;&gt;T4,"x","")</f>
        <v>x</v>
      </c>
      <c r="T4" t="s">
        <v>167</v>
      </c>
      <c r="U4" s="38">
        <v>0.14500000000000002</v>
      </c>
      <c r="V4" s="38">
        <v>0.155</v>
      </c>
      <c r="W4" s="38">
        <v>0.16</v>
      </c>
      <c r="X4" s="38">
        <v>0.17</v>
      </c>
      <c r="Y4" s="38">
        <v>0.17500000000000002</v>
      </c>
      <c r="Z4" s="38">
        <v>0.185</v>
      </c>
      <c r="AA4" s="38">
        <v>0.19</v>
      </c>
      <c r="AB4" s="38">
        <v>0.19500000000000001</v>
      </c>
      <c r="AC4" s="38">
        <v>0.2</v>
      </c>
      <c r="AD4" s="38">
        <v>0.20500000000000002</v>
      </c>
      <c r="AE4" s="38">
        <v>0.21000000000000002</v>
      </c>
      <c r="AF4" s="38">
        <v>0.21000000000000002</v>
      </c>
      <c r="AH4" s="37">
        <f>U4*$T$3</f>
        <v>14.500000000000002</v>
      </c>
      <c r="AI4" s="37">
        <f t="shared" ref="AI4:AS4" si="0">V4*$T$3</f>
        <v>15.5</v>
      </c>
      <c r="AJ4" s="37">
        <f t="shared" si="0"/>
        <v>16</v>
      </c>
      <c r="AK4" s="37">
        <f t="shared" si="0"/>
        <v>17</v>
      </c>
      <c r="AL4" s="37">
        <f t="shared" si="0"/>
        <v>17.5</v>
      </c>
      <c r="AM4" s="37">
        <f t="shared" si="0"/>
        <v>18.5</v>
      </c>
      <c r="AN4" s="37">
        <f t="shared" si="0"/>
        <v>19</v>
      </c>
      <c r="AO4" s="37">
        <f t="shared" si="0"/>
        <v>19.5</v>
      </c>
      <c r="AP4" s="37">
        <f t="shared" si="0"/>
        <v>20</v>
      </c>
      <c r="AQ4" s="37">
        <f t="shared" si="0"/>
        <v>20.5</v>
      </c>
      <c r="AR4" s="37">
        <f t="shared" si="0"/>
        <v>21.000000000000004</v>
      </c>
      <c r="AS4" s="37">
        <f t="shared" si="0"/>
        <v>21.000000000000004</v>
      </c>
    </row>
    <row r="5" spans="2:45" x14ac:dyDescent="0.25">
      <c r="D5" s="4">
        <v>2</v>
      </c>
      <c r="E5" s="4">
        <v>22500</v>
      </c>
      <c r="F5" s="37">
        <v>17</v>
      </c>
      <c r="G5" s="37">
        <v>18.5</v>
      </c>
      <c r="H5" s="37">
        <v>19</v>
      </c>
      <c r="I5" s="37">
        <v>20</v>
      </c>
      <c r="J5" s="37">
        <v>20.5</v>
      </c>
      <c r="K5" s="37">
        <v>21.5</v>
      </c>
      <c r="L5" s="37">
        <v>22</v>
      </c>
      <c r="M5" s="37">
        <v>22.5</v>
      </c>
      <c r="N5" s="37">
        <v>23</v>
      </c>
      <c r="O5" s="37">
        <v>23.5</v>
      </c>
      <c r="P5" s="37">
        <v>24.000000000000004</v>
      </c>
      <c r="Q5" s="37">
        <v>24.000000000000004</v>
      </c>
      <c r="S5" t="str">
        <f>IF(E5&lt;&gt;T5,"x","")</f>
        <v/>
      </c>
      <c r="T5" s="17">
        <v>22500</v>
      </c>
      <c r="U5" s="48">
        <v>0.14500000000000002</v>
      </c>
      <c r="V5" s="48">
        <v>0.155</v>
      </c>
      <c r="W5" s="48">
        <v>0.16</v>
      </c>
      <c r="X5" s="48">
        <v>0.17</v>
      </c>
      <c r="Y5" s="48">
        <v>0.17500000000000002</v>
      </c>
      <c r="Z5" s="48">
        <v>0.185</v>
      </c>
      <c r="AA5" s="48">
        <v>0.19</v>
      </c>
      <c r="AB5" s="48">
        <v>0.19500000000000001</v>
      </c>
      <c r="AC5" s="48">
        <v>0.2</v>
      </c>
      <c r="AD5" s="48">
        <v>0.20500000000000002</v>
      </c>
      <c r="AE5" s="48">
        <v>0.21000000000000002</v>
      </c>
      <c r="AF5" s="48">
        <v>0.21000000000000002</v>
      </c>
      <c r="AH5" s="66">
        <f>IF(U5*$T$3+3&lt;AH$11,U5*$T$3+3,AH$11)</f>
        <v>17</v>
      </c>
      <c r="AI5" s="66">
        <f t="shared" ref="AI5:AS5" si="1">IF(V5*$T$3+3&lt;AI$11,V5*$T$3+3,AI$11)</f>
        <v>18.5</v>
      </c>
      <c r="AJ5" s="66">
        <f t="shared" si="1"/>
        <v>19</v>
      </c>
      <c r="AK5" s="66">
        <f t="shared" si="1"/>
        <v>20</v>
      </c>
      <c r="AL5" s="66">
        <f t="shared" si="1"/>
        <v>20.5</v>
      </c>
      <c r="AM5" s="66">
        <f t="shared" si="1"/>
        <v>21.5</v>
      </c>
      <c r="AN5" s="66">
        <f t="shared" si="1"/>
        <v>22</v>
      </c>
      <c r="AO5" s="66">
        <f t="shared" si="1"/>
        <v>22.5</v>
      </c>
      <c r="AP5" s="66">
        <f t="shared" si="1"/>
        <v>23</v>
      </c>
      <c r="AQ5" s="66">
        <f t="shared" si="1"/>
        <v>23.5</v>
      </c>
      <c r="AR5" s="66">
        <f t="shared" si="1"/>
        <v>24.000000000000004</v>
      </c>
      <c r="AS5" s="66">
        <f t="shared" si="1"/>
        <v>24.000000000000004</v>
      </c>
    </row>
    <row r="6" spans="2:45" x14ac:dyDescent="0.25">
      <c r="D6" s="4">
        <v>3</v>
      </c>
      <c r="E6" s="4">
        <v>26000</v>
      </c>
      <c r="F6" s="37">
        <v>17</v>
      </c>
      <c r="G6" s="37">
        <v>18.5</v>
      </c>
      <c r="H6" s="37">
        <v>19</v>
      </c>
      <c r="I6" s="37">
        <v>20</v>
      </c>
      <c r="J6" s="37">
        <v>20.5</v>
      </c>
      <c r="K6" s="37">
        <v>21.5</v>
      </c>
      <c r="L6" s="37">
        <v>22</v>
      </c>
      <c r="M6" s="37">
        <v>22.5</v>
      </c>
      <c r="N6" s="37">
        <v>23</v>
      </c>
      <c r="O6" s="37">
        <v>23.5</v>
      </c>
      <c r="P6" s="37">
        <v>24.000000000000004</v>
      </c>
      <c r="Q6" s="37">
        <v>24.000000000000004</v>
      </c>
      <c r="S6" t="str">
        <f t="shared" ref="S6:S69" si="2">IF(E6&lt;&gt;T6,"x","")</f>
        <v/>
      </c>
      <c r="T6">
        <v>26000</v>
      </c>
      <c r="U6" s="38">
        <v>0.14500000000000002</v>
      </c>
      <c r="V6" s="38">
        <v>0.155</v>
      </c>
      <c r="W6" s="38">
        <v>0.16</v>
      </c>
      <c r="X6" s="38">
        <v>0.17</v>
      </c>
      <c r="Y6" s="38">
        <v>0.17500000000000002</v>
      </c>
      <c r="Z6" s="38">
        <v>0.185</v>
      </c>
      <c r="AA6" s="38">
        <v>0.19</v>
      </c>
      <c r="AB6" s="38">
        <v>0.19500000000000001</v>
      </c>
      <c r="AC6" s="38">
        <v>0.2</v>
      </c>
      <c r="AD6" s="38">
        <v>0.20500000000000002</v>
      </c>
      <c r="AE6" s="38">
        <v>0.21000000000000002</v>
      </c>
      <c r="AF6" s="38">
        <v>0.21000000000000002</v>
      </c>
      <c r="AH6" s="66">
        <f t="shared" ref="AH6:AH10" si="3">IF(U6*$T$3+3&lt;AH$11,U6*$T$3+3,AH$11)</f>
        <v>17</v>
      </c>
      <c r="AI6" s="66">
        <f t="shared" ref="AI6:AI10" si="4">IF(V6*$T$3+3&lt;AI$11,V6*$T$3+3,AI$11)</f>
        <v>18.5</v>
      </c>
      <c r="AJ6" s="66">
        <f t="shared" ref="AJ6:AJ10" si="5">IF(W6*$T$3+3&lt;AJ$11,W6*$T$3+3,AJ$11)</f>
        <v>19</v>
      </c>
      <c r="AK6" s="66">
        <f t="shared" ref="AK6:AK10" si="6">IF(X6*$T$3+3&lt;AK$11,X6*$T$3+3,AK$11)</f>
        <v>20</v>
      </c>
      <c r="AL6" s="66">
        <f t="shared" ref="AL6:AL10" si="7">IF(Y6*$T$3+3&lt;AL$11,Y6*$T$3+3,AL$11)</f>
        <v>20.5</v>
      </c>
      <c r="AM6" s="66">
        <f t="shared" ref="AM6:AM10" si="8">IF(Z6*$T$3+3&lt;AM$11,Z6*$T$3+3,AM$11)</f>
        <v>21.5</v>
      </c>
      <c r="AN6" s="66">
        <f t="shared" ref="AN6:AN10" si="9">IF(AA6*$T$3+3&lt;AN$11,AA6*$T$3+3,AN$11)</f>
        <v>22</v>
      </c>
      <c r="AO6" s="66">
        <f t="shared" ref="AO6:AO10" si="10">IF(AB6*$T$3+3&lt;AO$11,AB6*$T$3+3,AO$11)</f>
        <v>22.5</v>
      </c>
      <c r="AP6" s="66">
        <f t="shared" ref="AP6:AP10" si="11">IF(AC6*$T$3+3&lt;AP$11,AC6*$T$3+3,AP$11)</f>
        <v>23</v>
      </c>
      <c r="AQ6" s="66">
        <f t="shared" ref="AQ6:AQ10" si="12">IF(AD6*$T$3+3&lt;AQ$11,AD6*$T$3+3,AQ$11)</f>
        <v>23.5</v>
      </c>
      <c r="AR6" s="66">
        <f t="shared" ref="AR6:AR10" si="13">IF(AE6*$T$3+3&lt;AR$11,AE6*$T$3+3,AR$11)</f>
        <v>24.000000000000004</v>
      </c>
      <c r="AS6" s="66">
        <f t="shared" ref="AS6:AS10" si="14">IF(AF6*$T$3+3&lt;AS$11,AF6*$T$3+3,AS$11)</f>
        <v>24.000000000000004</v>
      </c>
    </row>
    <row r="7" spans="2:45" x14ac:dyDescent="0.25">
      <c r="D7" s="4">
        <v>4</v>
      </c>
      <c r="E7" s="4">
        <v>27000</v>
      </c>
      <c r="F7" s="37">
        <v>17</v>
      </c>
      <c r="G7" s="37">
        <v>19</v>
      </c>
      <c r="H7" s="37">
        <v>20.5</v>
      </c>
      <c r="I7" s="37">
        <v>21.5</v>
      </c>
      <c r="J7" s="37">
        <v>22</v>
      </c>
      <c r="K7" s="37">
        <v>23</v>
      </c>
      <c r="L7" s="37">
        <v>23.5</v>
      </c>
      <c r="M7" s="37">
        <v>24.000000000000004</v>
      </c>
      <c r="N7" s="37">
        <v>24.999999999999996</v>
      </c>
      <c r="O7" s="37">
        <v>25.499999999999996</v>
      </c>
      <c r="P7" s="37">
        <v>26</v>
      </c>
      <c r="Q7" s="37">
        <v>26</v>
      </c>
      <c r="S7" t="str">
        <f t="shared" si="2"/>
        <v/>
      </c>
      <c r="T7">
        <v>27000</v>
      </c>
      <c r="U7" s="38">
        <v>0.155</v>
      </c>
      <c r="V7" s="38">
        <v>0.16500000000000001</v>
      </c>
      <c r="W7" s="38">
        <v>0.17500000000000002</v>
      </c>
      <c r="X7" s="38">
        <v>0.185</v>
      </c>
      <c r="Y7" s="38">
        <v>0.19</v>
      </c>
      <c r="Z7" s="38">
        <v>0.2</v>
      </c>
      <c r="AA7" s="38">
        <v>0.20500000000000002</v>
      </c>
      <c r="AB7" s="38">
        <v>0.21000000000000002</v>
      </c>
      <c r="AC7" s="38">
        <v>0.21999999999999997</v>
      </c>
      <c r="AD7" s="38">
        <v>0.22499999999999998</v>
      </c>
      <c r="AE7" s="38">
        <v>0.22999999999999998</v>
      </c>
      <c r="AF7" s="38">
        <v>0.22999999999999998</v>
      </c>
      <c r="AH7" s="66">
        <f t="shared" si="3"/>
        <v>17</v>
      </c>
      <c r="AI7" s="66">
        <f t="shared" si="4"/>
        <v>19</v>
      </c>
      <c r="AJ7" s="66">
        <f t="shared" si="5"/>
        <v>20.5</v>
      </c>
      <c r="AK7" s="66">
        <f t="shared" si="6"/>
        <v>21.5</v>
      </c>
      <c r="AL7" s="66">
        <f t="shared" si="7"/>
        <v>22</v>
      </c>
      <c r="AM7" s="66">
        <f t="shared" si="8"/>
        <v>23</v>
      </c>
      <c r="AN7" s="66">
        <f t="shared" si="9"/>
        <v>23.5</v>
      </c>
      <c r="AO7" s="66">
        <f t="shared" si="10"/>
        <v>24.000000000000004</v>
      </c>
      <c r="AP7" s="66">
        <f t="shared" si="11"/>
        <v>24.999999999999996</v>
      </c>
      <c r="AQ7" s="66">
        <f t="shared" si="12"/>
        <v>25.499999999999996</v>
      </c>
      <c r="AR7" s="66">
        <f t="shared" si="13"/>
        <v>26</v>
      </c>
      <c r="AS7" s="66">
        <f t="shared" si="14"/>
        <v>26</v>
      </c>
    </row>
    <row r="8" spans="2:45" x14ac:dyDescent="0.25">
      <c r="D8" s="4">
        <v>5</v>
      </c>
      <c r="E8" s="4">
        <v>28000</v>
      </c>
      <c r="F8" s="37">
        <v>17</v>
      </c>
      <c r="G8" s="37">
        <v>19</v>
      </c>
      <c r="H8" s="37">
        <v>20.5</v>
      </c>
      <c r="I8" s="37">
        <v>22</v>
      </c>
      <c r="J8" s="37">
        <v>23</v>
      </c>
      <c r="K8" s="37">
        <v>24</v>
      </c>
      <c r="L8" s="37">
        <v>24.5</v>
      </c>
      <c r="M8" s="37">
        <v>25.5</v>
      </c>
      <c r="N8" s="37">
        <v>26.5</v>
      </c>
      <c r="O8" s="37">
        <v>27</v>
      </c>
      <c r="P8" s="37">
        <v>27.5</v>
      </c>
      <c r="Q8" s="37">
        <v>28</v>
      </c>
      <c r="S8" t="str">
        <f t="shared" si="2"/>
        <v/>
      </c>
      <c r="T8">
        <v>28000</v>
      </c>
      <c r="U8" s="38">
        <v>0.16</v>
      </c>
      <c r="V8" s="38">
        <v>0.17500000000000002</v>
      </c>
      <c r="W8" s="38">
        <v>0.185</v>
      </c>
      <c r="X8" s="38">
        <v>0.19500000000000001</v>
      </c>
      <c r="Y8" s="38">
        <v>0.20500000000000002</v>
      </c>
      <c r="Z8" s="38">
        <v>0.21000000000000002</v>
      </c>
      <c r="AA8" s="38">
        <v>0.21999999999999997</v>
      </c>
      <c r="AB8" s="38">
        <v>0.22499999999999998</v>
      </c>
      <c r="AC8" s="38">
        <v>0.23499999999999999</v>
      </c>
      <c r="AD8" s="38">
        <v>0.24</v>
      </c>
      <c r="AE8" s="38">
        <v>0.245</v>
      </c>
      <c r="AF8" s="38">
        <v>0.25</v>
      </c>
      <c r="AH8" s="66">
        <f t="shared" si="3"/>
        <v>17</v>
      </c>
      <c r="AI8" s="66">
        <f t="shared" si="4"/>
        <v>19</v>
      </c>
      <c r="AJ8" s="66">
        <f t="shared" si="5"/>
        <v>20.5</v>
      </c>
      <c r="AK8" s="66">
        <f t="shared" si="6"/>
        <v>22</v>
      </c>
      <c r="AL8" s="66">
        <f t="shared" si="7"/>
        <v>23</v>
      </c>
      <c r="AM8" s="66">
        <f t="shared" si="8"/>
        <v>24</v>
      </c>
      <c r="AN8" s="66">
        <f t="shared" si="9"/>
        <v>24.5</v>
      </c>
      <c r="AO8" s="66">
        <f t="shared" si="10"/>
        <v>25.5</v>
      </c>
      <c r="AP8" s="66">
        <f t="shared" si="11"/>
        <v>26.5</v>
      </c>
      <c r="AQ8" s="66">
        <f t="shared" si="12"/>
        <v>27</v>
      </c>
      <c r="AR8" s="66">
        <f t="shared" si="13"/>
        <v>27.5</v>
      </c>
      <c r="AS8" s="66">
        <f t="shared" si="14"/>
        <v>28</v>
      </c>
    </row>
    <row r="9" spans="2:45" x14ac:dyDescent="0.25">
      <c r="D9" s="4">
        <v>6</v>
      </c>
      <c r="E9" s="4">
        <v>29000</v>
      </c>
      <c r="F9" s="37">
        <v>17</v>
      </c>
      <c r="G9" s="37">
        <v>19</v>
      </c>
      <c r="H9" s="37">
        <v>20.5</v>
      </c>
      <c r="I9" s="37">
        <v>22</v>
      </c>
      <c r="J9" s="37">
        <v>23</v>
      </c>
      <c r="K9" s="37">
        <v>24</v>
      </c>
      <c r="L9" s="37">
        <v>24.5</v>
      </c>
      <c r="M9" s="37">
        <v>25.5</v>
      </c>
      <c r="N9" s="37">
        <v>26.5</v>
      </c>
      <c r="O9" s="37">
        <v>27.500000000000004</v>
      </c>
      <c r="P9" s="37">
        <v>28.499999999999996</v>
      </c>
      <c r="Q9" s="37">
        <v>28.999999999999996</v>
      </c>
      <c r="S9" t="str">
        <f t="shared" si="2"/>
        <v/>
      </c>
      <c r="T9">
        <v>29000</v>
      </c>
      <c r="U9" s="38">
        <v>0.16500000000000001</v>
      </c>
      <c r="V9" s="38">
        <v>0.18</v>
      </c>
      <c r="W9" s="38">
        <v>0.19500000000000001</v>
      </c>
      <c r="X9" s="38">
        <v>0.20500000000000002</v>
      </c>
      <c r="Y9" s="38">
        <v>0.21499999999999997</v>
      </c>
      <c r="Z9" s="38">
        <v>0.22499999999999998</v>
      </c>
      <c r="AA9" s="38">
        <v>0.23499999999999999</v>
      </c>
      <c r="AB9" s="38">
        <v>0.24</v>
      </c>
      <c r="AC9" s="38">
        <v>0.245</v>
      </c>
      <c r="AD9" s="38">
        <v>0.255</v>
      </c>
      <c r="AE9" s="38">
        <v>0.26</v>
      </c>
      <c r="AF9" s="38">
        <v>0.26500000000000001</v>
      </c>
      <c r="AH9" s="66">
        <f t="shared" si="3"/>
        <v>17</v>
      </c>
      <c r="AI9" s="66">
        <f t="shared" si="4"/>
        <v>19</v>
      </c>
      <c r="AJ9" s="66">
        <f t="shared" si="5"/>
        <v>20.5</v>
      </c>
      <c r="AK9" s="66">
        <f t="shared" si="6"/>
        <v>22</v>
      </c>
      <c r="AL9" s="66">
        <f t="shared" si="7"/>
        <v>23</v>
      </c>
      <c r="AM9" s="66">
        <f t="shared" si="8"/>
        <v>24</v>
      </c>
      <c r="AN9" s="66">
        <f t="shared" si="9"/>
        <v>24.5</v>
      </c>
      <c r="AO9" s="66">
        <f t="shared" si="10"/>
        <v>25.5</v>
      </c>
      <c r="AP9" s="66">
        <f t="shared" si="11"/>
        <v>26.5</v>
      </c>
      <c r="AQ9" s="66">
        <f t="shared" si="12"/>
        <v>27.500000000000004</v>
      </c>
      <c r="AR9" s="66">
        <f t="shared" si="13"/>
        <v>28.499999999999996</v>
      </c>
      <c r="AS9" s="66">
        <f t="shared" si="14"/>
        <v>28.999999999999996</v>
      </c>
    </row>
    <row r="10" spans="2:45" x14ac:dyDescent="0.25">
      <c r="D10" s="4">
        <v>7</v>
      </c>
      <c r="E10" s="4">
        <v>30000</v>
      </c>
      <c r="F10" s="37">
        <v>17</v>
      </c>
      <c r="G10" s="37">
        <v>19</v>
      </c>
      <c r="H10" s="37">
        <v>20.5</v>
      </c>
      <c r="I10" s="37">
        <v>22</v>
      </c>
      <c r="J10" s="37">
        <v>23</v>
      </c>
      <c r="K10" s="37">
        <v>24</v>
      </c>
      <c r="L10" s="37">
        <v>24.5</v>
      </c>
      <c r="M10" s="37">
        <v>25.5</v>
      </c>
      <c r="N10" s="37">
        <v>26.5</v>
      </c>
      <c r="O10" s="37">
        <v>27.500000000000004</v>
      </c>
      <c r="P10" s="37">
        <v>28.499999999999996</v>
      </c>
      <c r="Q10" s="37">
        <v>28.999999999999996</v>
      </c>
      <c r="S10" t="str">
        <f t="shared" si="2"/>
        <v/>
      </c>
      <c r="T10">
        <v>30000</v>
      </c>
      <c r="U10" s="38">
        <v>0.16500000000000001</v>
      </c>
      <c r="V10" s="38">
        <v>0.18</v>
      </c>
      <c r="W10" s="38">
        <v>0.2</v>
      </c>
      <c r="X10" s="38">
        <v>0.21499999999999997</v>
      </c>
      <c r="Y10" s="38">
        <v>0.22500000000000001</v>
      </c>
      <c r="Z10" s="38">
        <v>0.23499999999999999</v>
      </c>
      <c r="AA10" s="38">
        <v>0.245</v>
      </c>
      <c r="AB10" s="38">
        <v>0.255</v>
      </c>
      <c r="AC10" s="38">
        <v>0.26500000000000001</v>
      </c>
      <c r="AD10" s="38">
        <v>0.27</v>
      </c>
      <c r="AE10" s="38">
        <v>0.28000000000000003</v>
      </c>
      <c r="AF10" s="38">
        <v>0.28499999999999998</v>
      </c>
      <c r="AH10" s="66">
        <f t="shared" si="3"/>
        <v>17</v>
      </c>
      <c r="AI10" s="66">
        <f t="shared" si="4"/>
        <v>19</v>
      </c>
      <c r="AJ10" s="66">
        <f t="shared" si="5"/>
        <v>20.5</v>
      </c>
      <c r="AK10" s="66">
        <f t="shared" si="6"/>
        <v>22</v>
      </c>
      <c r="AL10" s="66">
        <f t="shared" si="7"/>
        <v>23</v>
      </c>
      <c r="AM10" s="66">
        <f t="shared" si="8"/>
        <v>24</v>
      </c>
      <c r="AN10" s="66">
        <f t="shared" si="9"/>
        <v>24.5</v>
      </c>
      <c r="AO10" s="66">
        <f t="shared" si="10"/>
        <v>25.5</v>
      </c>
      <c r="AP10" s="66">
        <f t="shared" si="11"/>
        <v>26.5</v>
      </c>
      <c r="AQ10" s="66">
        <f t="shared" si="12"/>
        <v>27.500000000000004</v>
      </c>
      <c r="AR10" s="66">
        <f t="shared" si="13"/>
        <v>28.499999999999996</v>
      </c>
      <c r="AS10" s="66">
        <f t="shared" si="14"/>
        <v>28.999999999999996</v>
      </c>
    </row>
    <row r="11" spans="2:45" x14ac:dyDescent="0.25">
      <c r="D11" s="4">
        <v>8</v>
      </c>
      <c r="E11" s="4">
        <v>31000</v>
      </c>
      <c r="F11" s="37">
        <v>17</v>
      </c>
      <c r="G11" s="37">
        <v>19</v>
      </c>
      <c r="H11" s="37">
        <v>20.5</v>
      </c>
      <c r="I11" s="37">
        <v>22</v>
      </c>
      <c r="J11" s="37">
        <v>23</v>
      </c>
      <c r="K11" s="37">
        <v>24</v>
      </c>
      <c r="L11" s="37">
        <v>24.5</v>
      </c>
      <c r="M11" s="37">
        <v>25.5</v>
      </c>
      <c r="N11" s="37">
        <v>26.5</v>
      </c>
      <c r="O11" s="37">
        <v>27.500000000000004</v>
      </c>
      <c r="P11" s="37">
        <v>28.499999999999996</v>
      </c>
      <c r="Q11" s="37">
        <v>28.999999999999996</v>
      </c>
      <c r="S11" t="str">
        <f t="shared" si="2"/>
        <v/>
      </c>
      <c r="T11">
        <v>31000</v>
      </c>
      <c r="U11" s="38">
        <v>0.17</v>
      </c>
      <c r="V11" s="38">
        <v>0.19</v>
      </c>
      <c r="W11" s="38">
        <v>0.20499999999999999</v>
      </c>
      <c r="X11" s="38">
        <v>0.22</v>
      </c>
      <c r="Y11" s="38">
        <v>0.23</v>
      </c>
      <c r="Z11" s="38">
        <v>0.24</v>
      </c>
      <c r="AA11" s="38">
        <v>0.245</v>
      </c>
      <c r="AB11" s="38">
        <v>0.255</v>
      </c>
      <c r="AC11" s="38">
        <v>0.26500000000000001</v>
      </c>
      <c r="AD11" s="38">
        <v>0.27500000000000002</v>
      </c>
      <c r="AE11" s="38">
        <v>0.28499999999999998</v>
      </c>
      <c r="AF11" s="38">
        <v>0.28999999999999998</v>
      </c>
      <c r="AH11" s="51">
        <f>U11*$T$3</f>
        <v>17</v>
      </c>
      <c r="AI11" s="51">
        <f t="shared" ref="AI11:AI21" si="15">V11*$T$3</f>
        <v>19</v>
      </c>
      <c r="AJ11" s="51">
        <f t="shared" ref="AJ11:AJ21" si="16">W11*$T$3</f>
        <v>20.5</v>
      </c>
      <c r="AK11" s="51">
        <f t="shared" ref="AK11:AK21" si="17">X11*$T$3</f>
        <v>22</v>
      </c>
      <c r="AL11" s="51">
        <f t="shared" ref="AL11:AL21" si="18">Y11*$T$3</f>
        <v>23</v>
      </c>
      <c r="AM11" s="51">
        <f t="shared" ref="AM11:AM21" si="19">Z11*$T$3</f>
        <v>24</v>
      </c>
      <c r="AN11" s="51">
        <f t="shared" ref="AN11:AN21" si="20">AA11*$T$3</f>
        <v>24.5</v>
      </c>
      <c r="AO11" s="51">
        <f t="shared" ref="AO11:AO21" si="21">AB11*$T$3</f>
        <v>25.5</v>
      </c>
      <c r="AP11" s="51">
        <f t="shared" ref="AP11:AP21" si="22">AC11*$T$3</f>
        <v>26.5</v>
      </c>
      <c r="AQ11" s="51">
        <f t="shared" ref="AQ11:AQ21" si="23">AD11*$T$3</f>
        <v>27.500000000000004</v>
      </c>
      <c r="AR11" s="51">
        <f t="shared" ref="AR11:AR21" si="24">AE11*$T$3</f>
        <v>28.499999999999996</v>
      </c>
      <c r="AS11" s="51">
        <f t="shared" ref="AS11:AS21" si="25">AF11*$T$3</f>
        <v>28.999999999999996</v>
      </c>
    </row>
    <row r="12" spans="2:45" x14ac:dyDescent="0.25">
      <c r="D12" s="4">
        <v>9</v>
      </c>
      <c r="E12" s="4">
        <v>32000</v>
      </c>
      <c r="F12" s="37">
        <v>17</v>
      </c>
      <c r="G12" s="37">
        <v>19.5</v>
      </c>
      <c r="H12" s="37">
        <v>20.5</v>
      </c>
      <c r="I12" s="37">
        <v>22</v>
      </c>
      <c r="J12" s="37">
        <v>23</v>
      </c>
      <c r="K12" s="37">
        <v>24</v>
      </c>
      <c r="L12" s="37">
        <v>24.5</v>
      </c>
      <c r="M12" s="37">
        <v>25.5</v>
      </c>
      <c r="N12" s="37">
        <v>26.5</v>
      </c>
      <c r="O12" s="37">
        <v>27.500000000000004</v>
      </c>
      <c r="P12" s="37">
        <v>28.499999999999996</v>
      </c>
      <c r="Q12" s="37">
        <v>28.999999999999996</v>
      </c>
      <c r="S12" t="str">
        <f t="shared" si="2"/>
        <v/>
      </c>
      <c r="T12">
        <v>32000</v>
      </c>
      <c r="U12" s="38">
        <v>0.17</v>
      </c>
      <c r="V12" s="38">
        <v>0.19500000000000001</v>
      </c>
      <c r="W12" s="38">
        <v>0.20499999999999999</v>
      </c>
      <c r="X12" s="38">
        <v>0.22</v>
      </c>
      <c r="Y12" s="38">
        <v>0.23</v>
      </c>
      <c r="Z12" s="38">
        <v>0.24</v>
      </c>
      <c r="AA12" s="38">
        <v>0.245</v>
      </c>
      <c r="AB12" s="38">
        <v>0.255</v>
      </c>
      <c r="AC12" s="38">
        <v>0.26500000000000001</v>
      </c>
      <c r="AD12" s="38">
        <v>0.27500000000000002</v>
      </c>
      <c r="AE12" s="38">
        <v>0.28499999999999998</v>
      </c>
      <c r="AF12" s="38">
        <v>0.28999999999999998</v>
      </c>
      <c r="AH12" s="37">
        <f t="shared" ref="AH12:AH21" si="26">U12*$T$3</f>
        <v>17</v>
      </c>
      <c r="AI12" s="37">
        <f t="shared" si="15"/>
        <v>19.5</v>
      </c>
      <c r="AJ12" s="37">
        <f t="shared" si="16"/>
        <v>20.5</v>
      </c>
      <c r="AK12" s="37">
        <f t="shared" si="17"/>
        <v>22</v>
      </c>
      <c r="AL12" s="37">
        <f t="shared" si="18"/>
        <v>23</v>
      </c>
      <c r="AM12" s="37">
        <f t="shared" si="19"/>
        <v>24</v>
      </c>
      <c r="AN12" s="37">
        <f t="shared" si="20"/>
        <v>24.5</v>
      </c>
      <c r="AO12" s="37">
        <f t="shared" si="21"/>
        <v>25.5</v>
      </c>
      <c r="AP12" s="37">
        <f t="shared" si="22"/>
        <v>26.5</v>
      </c>
      <c r="AQ12" s="37">
        <f t="shared" si="23"/>
        <v>27.500000000000004</v>
      </c>
      <c r="AR12" s="37">
        <f t="shared" si="24"/>
        <v>28.499999999999996</v>
      </c>
      <c r="AS12" s="37">
        <f t="shared" si="25"/>
        <v>28.999999999999996</v>
      </c>
    </row>
    <row r="13" spans="2:45" x14ac:dyDescent="0.25">
      <c r="D13" s="4">
        <v>10</v>
      </c>
      <c r="E13" s="4">
        <v>33000</v>
      </c>
      <c r="F13" s="37">
        <v>17.5</v>
      </c>
      <c r="G13" s="37">
        <v>19.5</v>
      </c>
      <c r="H13" s="37">
        <v>20.5</v>
      </c>
      <c r="I13" s="37">
        <v>22</v>
      </c>
      <c r="J13" s="37">
        <v>23</v>
      </c>
      <c r="K13" s="37">
        <v>24</v>
      </c>
      <c r="L13" s="37">
        <v>24.5</v>
      </c>
      <c r="M13" s="37">
        <v>25.5</v>
      </c>
      <c r="N13" s="37">
        <v>26.5</v>
      </c>
      <c r="O13" s="37">
        <v>27.500000000000004</v>
      </c>
      <c r="P13" s="37">
        <v>28.499999999999996</v>
      </c>
      <c r="Q13" s="37">
        <v>28.999999999999996</v>
      </c>
      <c r="S13" t="str">
        <f t="shared" si="2"/>
        <v/>
      </c>
      <c r="T13">
        <v>33000</v>
      </c>
      <c r="U13" s="38">
        <v>0.17500000000000002</v>
      </c>
      <c r="V13" s="38">
        <v>0.19500000000000001</v>
      </c>
      <c r="W13" s="38">
        <v>0.20499999999999999</v>
      </c>
      <c r="X13" s="38">
        <v>0.22</v>
      </c>
      <c r="Y13" s="38">
        <v>0.23</v>
      </c>
      <c r="Z13" s="38">
        <v>0.24</v>
      </c>
      <c r="AA13" s="38">
        <v>0.245</v>
      </c>
      <c r="AB13" s="38">
        <v>0.255</v>
      </c>
      <c r="AC13" s="38">
        <v>0.26500000000000001</v>
      </c>
      <c r="AD13" s="38">
        <v>0.27500000000000002</v>
      </c>
      <c r="AE13" s="38">
        <v>0.28499999999999998</v>
      </c>
      <c r="AF13" s="38">
        <v>0.28999999999999998</v>
      </c>
      <c r="AH13" s="37">
        <f t="shared" si="26"/>
        <v>17.5</v>
      </c>
      <c r="AI13" s="37">
        <f t="shared" si="15"/>
        <v>19.5</v>
      </c>
      <c r="AJ13" s="37">
        <f t="shared" si="16"/>
        <v>20.5</v>
      </c>
      <c r="AK13" s="37">
        <f t="shared" si="17"/>
        <v>22</v>
      </c>
      <c r="AL13" s="37">
        <f t="shared" si="18"/>
        <v>23</v>
      </c>
      <c r="AM13" s="37">
        <f t="shared" si="19"/>
        <v>24</v>
      </c>
      <c r="AN13" s="37">
        <f t="shared" si="20"/>
        <v>24.5</v>
      </c>
      <c r="AO13" s="37">
        <f t="shared" si="21"/>
        <v>25.5</v>
      </c>
      <c r="AP13" s="37">
        <f t="shared" si="22"/>
        <v>26.5</v>
      </c>
      <c r="AQ13" s="37">
        <f t="shared" si="23"/>
        <v>27.500000000000004</v>
      </c>
      <c r="AR13" s="37">
        <f t="shared" si="24"/>
        <v>28.499999999999996</v>
      </c>
      <c r="AS13" s="37">
        <f t="shared" si="25"/>
        <v>28.999999999999996</v>
      </c>
    </row>
    <row r="14" spans="2:45" x14ac:dyDescent="0.25">
      <c r="D14" s="4">
        <v>11</v>
      </c>
      <c r="E14" s="4">
        <v>34000</v>
      </c>
      <c r="F14" s="37">
        <v>17.5</v>
      </c>
      <c r="G14" s="37">
        <v>19.5</v>
      </c>
      <c r="H14" s="37">
        <v>20.5</v>
      </c>
      <c r="I14" s="37">
        <v>22</v>
      </c>
      <c r="J14" s="37">
        <v>23</v>
      </c>
      <c r="K14" s="37">
        <v>24</v>
      </c>
      <c r="L14" s="37">
        <v>24.5</v>
      </c>
      <c r="M14" s="37">
        <v>25.5</v>
      </c>
      <c r="N14" s="37">
        <v>26.5</v>
      </c>
      <c r="O14" s="37">
        <v>27.500000000000004</v>
      </c>
      <c r="P14" s="37">
        <v>28.499999999999996</v>
      </c>
      <c r="Q14" s="37">
        <v>28.999999999999996</v>
      </c>
      <c r="S14" t="str">
        <f t="shared" si="2"/>
        <v/>
      </c>
      <c r="T14">
        <v>34000</v>
      </c>
      <c r="U14" s="38">
        <v>0.17500000000000002</v>
      </c>
      <c r="V14" s="38">
        <v>0.19500000000000001</v>
      </c>
      <c r="W14" s="38">
        <v>0.20499999999999999</v>
      </c>
      <c r="X14" s="38">
        <v>0.22</v>
      </c>
      <c r="Y14" s="38">
        <v>0.23</v>
      </c>
      <c r="Z14" s="38">
        <v>0.24</v>
      </c>
      <c r="AA14" s="38">
        <v>0.245</v>
      </c>
      <c r="AB14" s="38">
        <v>0.255</v>
      </c>
      <c r="AC14" s="38">
        <v>0.26500000000000001</v>
      </c>
      <c r="AD14" s="38">
        <v>0.27500000000000002</v>
      </c>
      <c r="AE14" s="38">
        <v>0.28499999999999998</v>
      </c>
      <c r="AF14" s="38">
        <v>0.28999999999999998</v>
      </c>
      <c r="AH14" s="37">
        <f t="shared" si="26"/>
        <v>17.5</v>
      </c>
      <c r="AI14" s="37">
        <f t="shared" si="15"/>
        <v>19.5</v>
      </c>
      <c r="AJ14" s="37">
        <f t="shared" si="16"/>
        <v>20.5</v>
      </c>
      <c r="AK14" s="37">
        <f t="shared" si="17"/>
        <v>22</v>
      </c>
      <c r="AL14" s="37">
        <f t="shared" si="18"/>
        <v>23</v>
      </c>
      <c r="AM14" s="37">
        <f t="shared" si="19"/>
        <v>24</v>
      </c>
      <c r="AN14" s="37">
        <f t="shared" si="20"/>
        <v>24.5</v>
      </c>
      <c r="AO14" s="37">
        <f t="shared" si="21"/>
        <v>25.5</v>
      </c>
      <c r="AP14" s="37">
        <f t="shared" si="22"/>
        <v>26.5</v>
      </c>
      <c r="AQ14" s="37">
        <f t="shared" si="23"/>
        <v>27.500000000000004</v>
      </c>
      <c r="AR14" s="37">
        <f t="shared" si="24"/>
        <v>28.499999999999996</v>
      </c>
      <c r="AS14" s="37">
        <f t="shared" si="25"/>
        <v>28.999999999999996</v>
      </c>
    </row>
    <row r="15" spans="2:45" x14ac:dyDescent="0.25">
      <c r="D15" s="4">
        <v>12</v>
      </c>
      <c r="E15" s="4">
        <v>35000</v>
      </c>
      <c r="F15" s="37">
        <v>18</v>
      </c>
      <c r="G15" s="37">
        <v>19.5</v>
      </c>
      <c r="H15" s="37">
        <v>20.5</v>
      </c>
      <c r="I15" s="37">
        <v>22</v>
      </c>
      <c r="J15" s="37">
        <v>23</v>
      </c>
      <c r="K15" s="37">
        <v>24</v>
      </c>
      <c r="L15" s="37">
        <v>24.5</v>
      </c>
      <c r="M15" s="37">
        <v>25.5</v>
      </c>
      <c r="N15" s="37">
        <v>26.5</v>
      </c>
      <c r="O15" s="37">
        <v>27.500000000000004</v>
      </c>
      <c r="P15" s="37">
        <v>28.499999999999996</v>
      </c>
      <c r="Q15" s="37">
        <v>28.999999999999996</v>
      </c>
      <c r="S15" t="str">
        <f t="shared" si="2"/>
        <v/>
      </c>
      <c r="T15">
        <v>35000</v>
      </c>
      <c r="U15" s="38">
        <v>0.18</v>
      </c>
      <c r="V15" s="38">
        <v>0.19500000000000001</v>
      </c>
      <c r="W15" s="38">
        <v>0.20499999999999999</v>
      </c>
      <c r="X15" s="38">
        <v>0.22</v>
      </c>
      <c r="Y15" s="38">
        <v>0.23</v>
      </c>
      <c r="Z15" s="38">
        <v>0.24</v>
      </c>
      <c r="AA15" s="38">
        <v>0.245</v>
      </c>
      <c r="AB15" s="38">
        <v>0.255</v>
      </c>
      <c r="AC15" s="38">
        <v>0.26500000000000001</v>
      </c>
      <c r="AD15" s="38">
        <v>0.27500000000000002</v>
      </c>
      <c r="AE15" s="38">
        <v>0.28499999999999998</v>
      </c>
      <c r="AF15" s="38">
        <v>0.28999999999999998</v>
      </c>
      <c r="AH15" s="37">
        <f t="shared" si="26"/>
        <v>18</v>
      </c>
      <c r="AI15" s="37">
        <f t="shared" si="15"/>
        <v>19.5</v>
      </c>
      <c r="AJ15" s="37">
        <f t="shared" si="16"/>
        <v>20.5</v>
      </c>
      <c r="AK15" s="37">
        <f t="shared" si="17"/>
        <v>22</v>
      </c>
      <c r="AL15" s="37">
        <f t="shared" si="18"/>
        <v>23</v>
      </c>
      <c r="AM15" s="37">
        <f t="shared" si="19"/>
        <v>24</v>
      </c>
      <c r="AN15" s="37">
        <f t="shared" si="20"/>
        <v>24.5</v>
      </c>
      <c r="AO15" s="37">
        <f t="shared" si="21"/>
        <v>25.5</v>
      </c>
      <c r="AP15" s="37">
        <f t="shared" si="22"/>
        <v>26.5</v>
      </c>
      <c r="AQ15" s="37">
        <f t="shared" si="23"/>
        <v>27.500000000000004</v>
      </c>
      <c r="AR15" s="37">
        <f t="shared" si="24"/>
        <v>28.499999999999996</v>
      </c>
      <c r="AS15" s="37">
        <f t="shared" si="25"/>
        <v>28.999999999999996</v>
      </c>
    </row>
    <row r="16" spans="2:45" x14ac:dyDescent="0.25">
      <c r="D16" s="4">
        <v>13</v>
      </c>
      <c r="E16" s="4">
        <v>36000</v>
      </c>
      <c r="F16" s="37">
        <v>18</v>
      </c>
      <c r="G16" s="37">
        <v>19.5</v>
      </c>
      <c r="H16" s="37">
        <v>20.5</v>
      </c>
      <c r="I16" s="37">
        <v>22</v>
      </c>
      <c r="J16" s="37">
        <v>23</v>
      </c>
      <c r="K16" s="37">
        <v>24</v>
      </c>
      <c r="L16" s="37">
        <v>24.5</v>
      </c>
      <c r="M16" s="37">
        <v>25.5</v>
      </c>
      <c r="N16" s="37">
        <v>26.5</v>
      </c>
      <c r="O16" s="37">
        <v>27.500000000000004</v>
      </c>
      <c r="P16" s="37">
        <v>28.499999999999996</v>
      </c>
      <c r="Q16" s="37">
        <v>28.999999999999996</v>
      </c>
      <c r="S16" t="str">
        <f t="shared" si="2"/>
        <v/>
      </c>
      <c r="T16">
        <v>36000</v>
      </c>
      <c r="U16" s="38">
        <v>0.18</v>
      </c>
      <c r="V16" s="38">
        <v>0.19500000000000001</v>
      </c>
      <c r="W16" s="38">
        <v>0.20499999999999999</v>
      </c>
      <c r="X16" s="38">
        <v>0.22</v>
      </c>
      <c r="Y16" s="38">
        <v>0.23</v>
      </c>
      <c r="Z16" s="38">
        <v>0.24</v>
      </c>
      <c r="AA16" s="38">
        <v>0.245</v>
      </c>
      <c r="AB16" s="38">
        <v>0.255</v>
      </c>
      <c r="AC16" s="38">
        <v>0.26500000000000001</v>
      </c>
      <c r="AD16" s="38">
        <v>0.27500000000000002</v>
      </c>
      <c r="AE16" s="38">
        <v>0.28499999999999998</v>
      </c>
      <c r="AF16" s="38">
        <v>0.28999999999999998</v>
      </c>
      <c r="AH16" s="37">
        <f t="shared" si="26"/>
        <v>18</v>
      </c>
      <c r="AI16" s="37">
        <f t="shared" si="15"/>
        <v>19.5</v>
      </c>
      <c r="AJ16" s="37">
        <f t="shared" si="16"/>
        <v>20.5</v>
      </c>
      <c r="AK16" s="37">
        <f t="shared" si="17"/>
        <v>22</v>
      </c>
      <c r="AL16" s="37">
        <f t="shared" si="18"/>
        <v>23</v>
      </c>
      <c r="AM16" s="37">
        <f t="shared" si="19"/>
        <v>24</v>
      </c>
      <c r="AN16" s="37">
        <f t="shared" si="20"/>
        <v>24.5</v>
      </c>
      <c r="AO16" s="37">
        <f t="shared" si="21"/>
        <v>25.5</v>
      </c>
      <c r="AP16" s="37">
        <f t="shared" si="22"/>
        <v>26.5</v>
      </c>
      <c r="AQ16" s="37">
        <f t="shared" si="23"/>
        <v>27.500000000000004</v>
      </c>
      <c r="AR16" s="37">
        <f t="shared" si="24"/>
        <v>28.499999999999996</v>
      </c>
      <c r="AS16" s="37">
        <f t="shared" si="25"/>
        <v>28.999999999999996</v>
      </c>
    </row>
    <row r="17" spans="4:45" x14ac:dyDescent="0.25">
      <c r="D17" s="4">
        <v>14</v>
      </c>
      <c r="E17" s="4">
        <v>37000</v>
      </c>
      <c r="F17" s="37">
        <v>18.5</v>
      </c>
      <c r="G17" s="37">
        <v>19.5</v>
      </c>
      <c r="H17" s="37">
        <v>20.5</v>
      </c>
      <c r="I17" s="37">
        <v>22</v>
      </c>
      <c r="J17" s="37">
        <v>23</v>
      </c>
      <c r="K17" s="37">
        <v>24</v>
      </c>
      <c r="L17" s="37">
        <v>24.5</v>
      </c>
      <c r="M17" s="37">
        <v>25.5</v>
      </c>
      <c r="N17" s="37">
        <v>26.5</v>
      </c>
      <c r="O17" s="37">
        <v>27.500000000000004</v>
      </c>
      <c r="P17" s="37">
        <v>28.499999999999996</v>
      </c>
      <c r="Q17" s="37">
        <v>28.999999999999996</v>
      </c>
      <c r="S17" t="str">
        <f t="shared" si="2"/>
        <v/>
      </c>
      <c r="T17">
        <v>37000</v>
      </c>
      <c r="U17" s="38">
        <v>0.185</v>
      </c>
      <c r="V17" s="38">
        <v>0.19500000000000001</v>
      </c>
      <c r="W17" s="38">
        <v>0.20499999999999999</v>
      </c>
      <c r="X17" s="38">
        <v>0.22</v>
      </c>
      <c r="Y17" s="38">
        <v>0.23</v>
      </c>
      <c r="Z17" s="38">
        <v>0.24</v>
      </c>
      <c r="AA17" s="38">
        <v>0.245</v>
      </c>
      <c r="AB17" s="38">
        <v>0.255</v>
      </c>
      <c r="AC17" s="38">
        <v>0.26500000000000001</v>
      </c>
      <c r="AD17" s="38">
        <v>0.27500000000000002</v>
      </c>
      <c r="AE17" s="38">
        <v>0.28499999999999998</v>
      </c>
      <c r="AF17" s="38">
        <v>0.28999999999999998</v>
      </c>
      <c r="AH17" s="37">
        <f t="shared" si="26"/>
        <v>18.5</v>
      </c>
      <c r="AI17" s="37">
        <f t="shared" si="15"/>
        <v>19.5</v>
      </c>
      <c r="AJ17" s="37">
        <f t="shared" si="16"/>
        <v>20.5</v>
      </c>
      <c r="AK17" s="37">
        <f t="shared" si="17"/>
        <v>22</v>
      </c>
      <c r="AL17" s="37">
        <f t="shared" si="18"/>
        <v>23</v>
      </c>
      <c r="AM17" s="37">
        <f t="shared" si="19"/>
        <v>24</v>
      </c>
      <c r="AN17" s="37">
        <f t="shared" si="20"/>
        <v>24.5</v>
      </c>
      <c r="AO17" s="37">
        <f t="shared" si="21"/>
        <v>25.5</v>
      </c>
      <c r="AP17" s="37">
        <f t="shared" si="22"/>
        <v>26.5</v>
      </c>
      <c r="AQ17" s="37">
        <f t="shared" si="23"/>
        <v>27.500000000000004</v>
      </c>
      <c r="AR17" s="37">
        <f t="shared" si="24"/>
        <v>28.499999999999996</v>
      </c>
      <c r="AS17" s="37">
        <f t="shared" si="25"/>
        <v>28.999999999999996</v>
      </c>
    </row>
    <row r="18" spans="4:45" x14ac:dyDescent="0.25">
      <c r="D18" s="4">
        <v>15</v>
      </c>
      <c r="E18" s="4">
        <v>38000</v>
      </c>
      <c r="F18" s="37">
        <v>18.5</v>
      </c>
      <c r="G18" s="37">
        <v>19.5</v>
      </c>
      <c r="H18" s="37">
        <v>20.5</v>
      </c>
      <c r="I18" s="37">
        <v>22</v>
      </c>
      <c r="J18" s="37">
        <v>23</v>
      </c>
      <c r="K18" s="37">
        <v>24</v>
      </c>
      <c r="L18" s="37">
        <v>24.5</v>
      </c>
      <c r="M18" s="37">
        <v>25.5</v>
      </c>
      <c r="N18" s="37">
        <v>26.5</v>
      </c>
      <c r="O18" s="37">
        <v>27.500000000000004</v>
      </c>
      <c r="P18" s="37">
        <v>28.499999999999996</v>
      </c>
      <c r="Q18" s="37">
        <v>28.999999999999996</v>
      </c>
      <c r="S18" t="str">
        <f t="shared" si="2"/>
        <v/>
      </c>
      <c r="T18">
        <v>38000</v>
      </c>
      <c r="U18" s="38">
        <v>0.185</v>
      </c>
      <c r="V18" s="38">
        <v>0.19500000000000001</v>
      </c>
      <c r="W18" s="38">
        <v>0.20499999999999999</v>
      </c>
      <c r="X18" s="38">
        <v>0.22</v>
      </c>
      <c r="Y18" s="38">
        <v>0.23</v>
      </c>
      <c r="Z18" s="38">
        <v>0.24</v>
      </c>
      <c r="AA18" s="38">
        <v>0.245</v>
      </c>
      <c r="AB18" s="38">
        <v>0.255</v>
      </c>
      <c r="AC18" s="38">
        <v>0.26500000000000001</v>
      </c>
      <c r="AD18" s="38">
        <v>0.27500000000000002</v>
      </c>
      <c r="AE18" s="38">
        <v>0.28499999999999998</v>
      </c>
      <c r="AF18" s="38">
        <v>0.28999999999999998</v>
      </c>
      <c r="AH18" s="37">
        <f t="shared" si="26"/>
        <v>18.5</v>
      </c>
      <c r="AI18" s="37">
        <f t="shared" si="15"/>
        <v>19.5</v>
      </c>
      <c r="AJ18" s="37">
        <f t="shared" si="16"/>
        <v>20.5</v>
      </c>
      <c r="AK18" s="37">
        <f t="shared" si="17"/>
        <v>22</v>
      </c>
      <c r="AL18" s="37">
        <f t="shared" si="18"/>
        <v>23</v>
      </c>
      <c r="AM18" s="37">
        <f t="shared" si="19"/>
        <v>24</v>
      </c>
      <c r="AN18" s="37">
        <f t="shared" si="20"/>
        <v>24.5</v>
      </c>
      <c r="AO18" s="37">
        <f t="shared" si="21"/>
        <v>25.5</v>
      </c>
      <c r="AP18" s="37">
        <f t="shared" si="22"/>
        <v>26.5</v>
      </c>
      <c r="AQ18" s="37">
        <f t="shared" si="23"/>
        <v>27.500000000000004</v>
      </c>
      <c r="AR18" s="37">
        <f t="shared" si="24"/>
        <v>28.499999999999996</v>
      </c>
      <c r="AS18" s="37">
        <f t="shared" si="25"/>
        <v>28.999999999999996</v>
      </c>
    </row>
    <row r="19" spans="4:45" x14ac:dyDescent="0.25">
      <c r="D19" s="4">
        <v>16</v>
      </c>
      <c r="E19" s="4">
        <v>39000</v>
      </c>
      <c r="F19" s="37">
        <v>18.5</v>
      </c>
      <c r="G19" s="37">
        <v>19.5</v>
      </c>
      <c r="H19" s="37">
        <v>20.5</v>
      </c>
      <c r="I19" s="37">
        <v>22</v>
      </c>
      <c r="J19" s="37">
        <v>23</v>
      </c>
      <c r="K19" s="37">
        <v>24</v>
      </c>
      <c r="L19" s="37">
        <v>24.5</v>
      </c>
      <c r="M19" s="37">
        <v>25.5</v>
      </c>
      <c r="N19" s="37">
        <v>26.5</v>
      </c>
      <c r="O19" s="37">
        <v>27.500000000000004</v>
      </c>
      <c r="P19" s="37">
        <v>28.499999999999996</v>
      </c>
      <c r="Q19" s="37">
        <v>28.999999999999996</v>
      </c>
      <c r="S19" t="str">
        <f t="shared" si="2"/>
        <v/>
      </c>
      <c r="T19">
        <v>39000</v>
      </c>
      <c r="U19" s="38">
        <v>0.185</v>
      </c>
      <c r="V19" s="38">
        <v>0.19500000000000001</v>
      </c>
      <c r="W19" s="38">
        <v>0.20499999999999999</v>
      </c>
      <c r="X19" s="38">
        <v>0.22</v>
      </c>
      <c r="Y19" s="38">
        <v>0.23</v>
      </c>
      <c r="Z19" s="38">
        <v>0.24</v>
      </c>
      <c r="AA19" s="38">
        <v>0.245</v>
      </c>
      <c r="AB19" s="38">
        <v>0.255</v>
      </c>
      <c r="AC19" s="38">
        <v>0.26500000000000001</v>
      </c>
      <c r="AD19" s="38">
        <v>0.27500000000000002</v>
      </c>
      <c r="AE19" s="38">
        <v>0.28499999999999998</v>
      </c>
      <c r="AF19" s="38">
        <v>0.28999999999999998</v>
      </c>
      <c r="AH19" s="37">
        <f t="shared" si="26"/>
        <v>18.5</v>
      </c>
      <c r="AI19" s="37">
        <f t="shared" si="15"/>
        <v>19.5</v>
      </c>
      <c r="AJ19" s="37">
        <f t="shared" si="16"/>
        <v>20.5</v>
      </c>
      <c r="AK19" s="37">
        <f t="shared" si="17"/>
        <v>22</v>
      </c>
      <c r="AL19" s="37">
        <f t="shared" si="18"/>
        <v>23</v>
      </c>
      <c r="AM19" s="37">
        <f t="shared" si="19"/>
        <v>24</v>
      </c>
      <c r="AN19" s="37">
        <f t="shared" si="20"/>
        <v>24.5</v>
      </c>
      <c r="AO19" s="37">
        <f t="shared" si="21"/>
        <v>25.5</v>
      </c>
      <c r="AP19" s="37">
        <f t="shared" si="22"/>
        <v>26.5</v>
      </c>
      <c r="AQ19" s="37">
        <f t="shared" si="23"/>
        <v>27.500000000000004</v>
      </c>
      <c r="AR19" s="37">
        <f t="shared" si="24"/>
        <v>28.499999999999996</v>
      </c>
      <c r="AS19" s="37">
        <f t="shared" si="25"/>
        <v>28.999999999999996</v>
      </c>
    </row>
    <row r="20" spans="4:45" x14ac:dyDescent="0.25">
      <c r="D20" s="4">
        <v>17</v>
      </c>
      <c r="E20" s="4">
        <v>40000</v>
      </c>
      <c r="F20" s="37">
        <v>18.5</v>
      </c>
      <c r="G20" s="37">
        <v>19.5</v>
      </c>
      <c r="H20" s="37">
        <v>20.5</v>
      </c>
      <c r="I20" s="37">
        <v>22</v>
      </c>
      <c r="J20" s="37">
        <v>23</v>
      </c>
      <c r="K20" s="37">
        <v>24</v>
      </c>
      <c r="L20" s="37">
        <v>24.5</v>
      </c>
      <c r="M20" s="37">
        <v>25.5</v>
      </c>
      <c r="N20" s="37">
        <v>26.5</v>
      </c>
      <c r="O20" s="37">
        <v>27.500000000000004</v>
      </c>
      <c r="P20" s="37">
        <v>28.499999999999996</v>
      </c>
      <c r="Q20" s="37">
        <v>28.999999999999996</v>
      </c>
      <c r="S20" t="str">
        <f t="shared" si="2"/>
        <v/>
      </c>
      <c r="T20">
        <v>40000</v>
      </c>
      <c r="U20" s="38">
        <v>0.185</v>
      </c>
      <c r="V20" s="38">
        <v>0.19500000000000001</v>
      </c>
      <c r="W20" s="38">
        <v>0.20499999999999999</v>
      </c>
      <c r="X20" s="38">
        <v>0.22</v>
      </c>
      <c r="Y20" s="38">
        <v>0.23</v>
      </c>
      <c r="Z20" s="38">
        <v>0.24</v>
      </c>
      <c r="AA20" s="38">
        <v>0.245</v>
      </c>
      <c r="AB20" s="38">
        <v>0.255</v>
      </c>
      <c r="AC20" s="38">
        <v>0.26500000000000001</v>
      </c>
      <c r="AD20" s="38">
        <v>0.27500000000000002</v>
      </c>
      <c r="AE20" s="38">
        <v>0.28499999999999998</v>
      </c>
      <c r="AF20" s="38">
        <v>0.28999999999999998</v>
      </c>
      <c r="AH20" s="37">
        <f t="shared" si="26"/>
        <v>18.5</v>
      </c>
      <c r="AI20" s="37">
        <f t="shared" si="15"/>
        <v>19.5</v>
      </c>
      <c r="AJ20" s="37">
        <f t="shared" si="16"/>
        <v>20.5</v>
      </c>
      <c r="AK20" s="37">
        <f t="shared" si="17"/>
        <v>22</v>
      </c>
      <c r="AL20" s="37">
        <f t="shared" si="18"/>
        <v>23</v>
      </c>
      <c r="AM20" s="37">
        <f t="shared" si="19"/>
        <v>24</v>
      </c>
      <c r="AN20" s="37">
        <f t="shared" si="20"/>
        <v>24.5</v>
      </c>
      <c r="AO20" s="37">
        <f t="shared" si="21"/>
        <v>25.5</v>
      </c>
      <c r="AP20" s="37">
        <f t="shared" si="22"/>
        <v>26.5</v>
      </c>
      <c r="AQ20" s="37">
        <f t="shared" si="23"/>
        <v>27.500000000000004</v>
      </c>
      <c r="AR20" s="37">
        <f t="shared" si="24"/>
        <v>28.499999999999996</v>
      </c>
      <c r="AS20" s="37">
        <f t="shared" si="25"/>
        <v>28.999999999999996</v>
      </c>
    </row>
    <row r="21" spans="4:45" x14ac:dyDescent="0.25">
      <c r="D21" s="4">
        <v>18</v>
      </c>
      <c r="E21" s="4">
        <v>41000</v>
      </c>
      <c r="F21" s="37">
        <v>18.5</v>
      </c>
      <c r="G21" s="37">
        <v>19.5</v>
      </c>
      <c r="H21" s="37">
        <v>20.5</v>
      </c>
      <c r="I21" s="37">
        <v>22</v>
      </c>
      <c r="J21" s="37">
        <v>23</v>
      </c>
      <c r="K21" s="37">
        <v>24</v>
      </c>
      <c r="L21" s="37">
        <v>24.5</v>
      </c>
      <c r="M21" s="37">
        <v>25.5</v>
      </c>
      <c r="N21" s="37">
        <v>26.5</v>
      </c>
      <c r="O21" s="37">
        <v>27.500000000000004</v>
      </c>
      <c r="P21" s="37">
        <v>28.499999999999996</v>
      </c>
      <c r="Q21" s="37">
        <v>28.999999999999996</v>
      </c>
      <c r="S21" t="str">
        <f t="shared" si="2"/>
        <v/>
      </c>
      <c r="T21">
        <v>41000</v>
      </c>
      <c r="U21" s="38">
        <v>0.185</v>
      </c>
      <c r="V21" s="38">
        <v>0.19500000000000001</v>
      </c>
      <c r="W21" s="38">
        <v>0.20499999999999999</v>
      </c>
      <c r="X21" s="38">
        <v>0.22</v>
      </c>
      <c r="Y21" s="38">
        <v>0.23</v>
      </c>
      <c r="Z21" s="38">
        <v>0.24</v>
      </c>
      <c r="AA21" s="38">
        <v>0.245</v>
      </c>
      <c r="AB21" s="38">
        <v>0.255</v>
      </c>
      <c r="AC21" s="38">
        <v>0.26500000000000001</v>
      </c>
      <c r="AD21" s="38">
        <v>0.27500000000000002</v>
      </c>
      <c r="AE21" s="38">
        <v>0.28499999999999998</v>
      </c>
      <c r="AF21" s="38">
        <v>0.28999999999999998</v>
      </c>
      <c r="AH21" s="37">
        <f t="shared" si="26"/>
        <v>18.5</v>
      </c>
      <c r="AI21" s="37">
        <f t="shared" si="15"/>
        <v>19.5</v>
      </c>
      <c r="AJ21" s="37">
        <f t="shared" si="16"/>
        <v>20.5</v>
      </c>
      <c r="AK21" s="37">
        <f t="shared" si="17"/>
        <v>22</v>
      </c>
      <c r="AL21" s="37">
        <f t="shared" si="18"/>
        <v>23</v>
      </c>
      <c r="AM21" s="37">
        <f t="shared" si="19"/>
        <v>24</v>
      </c>
      <c r="AN21" s="37">
        <f t="shared" si="20"/>
        <v>24.5</v>
      </c>
      <c r="AO21" s="37">
        <f t="shared" si="21"/>
        <v>25.5</v>
      </c>
      <c r="AP21" s="37">
        <f t="shared" si="22"/>
        <v>26.5</v>
      </c>
      <c r="AQ21" s="37">
        <f t="shared" si="23"/>
        <v>27.500000000000004</v>
      </c>
      <c r="AR21" s="37">
        <f t="shared" si="24"/>
        <v>28.499999999999996</v>
      </c>
      <c r="AS21" s="37">
        <f t="shared" si="25"/>
        <v>28.999999999999996</v>
      </c>
    </row>
    <row r="22" spans="4:45" x14ac:dyDescent="0.25">
      <c r="D22" s="4">
        <v>19</v>
      </c>
      <c r="E22" s="4">
        <v>42000</v>
      </c>
      <c r="F22" s="37">
        <v>18.5</v>
      </c>
      <c r="G22" s="37">
        <v>19.5</v>
      </c>
      <c r="H22" s="37">
        <v>20.5</v>
      </c>
      <c r="I22" s="37">
        <v>22</v>
      </c>
      <c r="J22" s="37">
        <v>23</v>
      </c>
      <c r="K22" s="37">
        <v>24</v>
      </c>
      <c r="L22" s="37">
        <v>24.5</v>
      </c>
      <c r="M22" s="37">
        <v>25.5</v>
      </c>
      <c r="N22" s="37">
        <v>26.5</v>
      </c>
      <c r="O22" s="37">
        <v>27.500000000000004</v>
      </c>
      <c r="P22" s="37">
        <v>28.499999999999996</v>
      </c>
      <c r="Q22" s="37">
        <v>28.999999999999996</v>
      </c>
      <c r="S22" t="str">
        <f t="shared" si="2"/>
        <v/>
      </c>
      <c r="T22">
        <v>42000</v>
      </c>
      <c r="U22" s="38">
        <v>0.185</v>
      </c>
      <c r="V22" s="38">
        <v>0.19500000000000001</v>
      </c>
      <c r="W22" s="38">
        <v>0.20499999999999999</v>
      </c>
      <c r="X22" s="38">
        <v>0.22</v>
      </c>
      <c r="Y22" s="38">
        <v>0.23</v>
      </c>
      <c r="Z22" s="38">
        <v>0.24</v>
      </c>
      <c r="AA22" s="38">
        <v>0.245</v>
      </c>
      <c r="AB22" s="38">
        <v>0.255</v>
      </c>
      <c r="AC22" s="38">
        <v>0.26500000000000001</v>
      </c>
      <c r="AD22" s="38">
        <v>0.27500000000000002</v>
      </c>
      <c r="AE22" s="38">
        <v>0.28499999999999998</v>
      </c>
      <c r="AF22" s="38">
        <v>0.28999999999999998</v>
      </c>
      <c r="AH22" s="37">
        <f t="shared" ref="AH22:AS54" si="27">U22*$T$3</f>
        <v>18.5</v>
      </c>
      <c r="AI22" s="37">
        <f t="shared" ref="AI22:AS33" si="28">V22*$T$3</f>
        <v>19.5</v>
      </c>
      <c r="AJ22" s="37">
        <f t="shared" si="28"/>
        <v>20.5</v>
      </c>
      <c r="AK22" s="37">
        <f t="shared" si="28"/>
        <v>22</v>
      </c>
      <c r="AL22" s="37">
        <f t="shared" si="28"/>
        <v>23</v>
      </c>
      <c r="AM22" s="37">
        <f t="shared" si="28"/>
        <v>24</v>
      </c>
      <c r="AN22" s="37">
        <f t="shared" si="28"/>
        <v>24.5</v>
      </c>
      <c r="AO22" s="37">
        <f t="shared" si="28"/>
        <v>25.5</v>
      </c>
      <c r="AP22" s="37">
        <f t="shared" si="28"/>
        <v>26.5</v>
      </c>
      <c r="AQ22" s="37">
        <f t="shared" si="28"/>
        <v>27.500000000000004</v>
      </c>
      <c r="AR22" s="37">
        <f t="shared" si="28"/>
        <v>28.499999999999996</v>
      </c>
      <c r="AS22" s="37">
        <f t="shared" si="28"/>
        <v>28.999999999999996</v>
      </c>
    </row>
    <row r="23" spans="4:45" x14ac:dyDescent="0.25">
      <c r="D23" s="4">
        <v>20</v>
      </c>
      <c r="E23" s="4">
        <v>43000</v>
      </c>
      <c r="F23" s="37">
        <v>18.5</v>
      </c>
      <c r="G23" s="37">
        <v>19.5</v>
      </c>
      <c r="H23" s="37">
        <v>20.5</v>
      </c>
      <c r="I23" s="37">
        <v>22</v>
      </c>
      <c r="J23" s="37">
        <v>23</v>
      </c>
      <c r="K23" s="37">
        <v>24</v>
      </c>
      <c r="L23" s="37">
        <v>24.5</v>
      </c>
      <c r="M23" s="37">
        <v>25.5</v>
      </c>
      <c r="N23" s="37">
        <v>26.5</v>
      </c>
      <c r="O23" s="37">
        <v>27.500000000000004</v>
      </c>
      <c r="P23" s="37">
        <v>28.499999999999996</v>
      </c>
      <c r="Q23" s="37">
        <v>28.999999999999996</v>
      </c>
      <c r="S23" t="str">
        <f t="shared" si="2"/>
        <v/>
      </c>
      <c r="T23">
        <v>43000</v>
      </c>
      <c r="U23" s="38">
        <v>0.185</v>
      </c>
      <c r="V23" s="38">
        <v>0.19500000000000001</v>
      </c>
      <c r="W23" s="38">
        <v>0.20499999999999999</v>
      </c>
      <c r="X23" s="38">
        <v>0.22</v>
      </c>
      <c r="Y23" s="38">
        <v>0.23</v>
      </c>
      <c r="Z23" s="38">
        <v>0.24</v>
      </c>
      <c r="AA23" s="38">
        <v>0.245</v>
      </c>
      <c r="AB23" s="38">
        <v>0.255</v>
      </c>
      <c r="AC23" s="38">
        <v>0.26500000000000001</v>
      </c>
      <c r="AD23" s="38">
        <v>0.27500000000000002</v>
      </c>
      <c r="AE23" s="38">
        <v>0.28499999999999998</v>
      </c>
      <c r="AF23" s="38">
        <v>0.28999999999999998</v>
      </c>
      <c r="AH23" s="37">
        <f t="shared" si="27"/>
        <v>18.5</v>
      </c>
      <c r="AI23" s="37">
        <f t="shared" si="28"/>
        <v>19.5</v>
      </c>
      <c r="AJ23" s="37">
        <f t="shared" si="28"/>
        <v>20.5</v>
      </c>
      <c r="AK23" s="37">
        <f t="shared" si="28"/>
        <v>22</v>
      </c>
      <c r="AL23" s="37">
        <f t="shared" si="28"/>
        <v>23</v>
      </c>
      <c r="AM23" s="37">
        <f t="shared" si="28"/>
        <v>24</v>
      </c>
      <c r="AN23" s="37">
        <f t="shared" si="28"/>
        <v>24.5</v>
      </c>
      <c r="AO23" s="37">
        <f t="shared" si="28"/>
        <v>25.5</v>
      </c>
      <c r="AP23" s="37">
        <f t="shared" si="28"/>
        <v>26.5</v>
      </c>
      <c r="AQ23" s="37">
        <f t="shared" si="28"/>
        <v>27.500000000000004</v>
      </c>
      <c r="AR23" s="37">
        <f t="shared" si="28"/>
        <v>28.499999999999996</v>
      </c>
      <c r="AS23" s="37">
        <f t="shared" si="28"/>
        <v>28.999999999999996</v>
      </c>
    </row>
    <row r="24" spans="4:45" x14ac:dyDescent="0.25">
      <c r="D24" s="4">
        <v>21</v>
      </c>
      <c r="E24" s="4">
        <v>44000</v>
      </c>
      <c r="F24" s="37">
        <v>18.5</v>
      </c>
      <c r="G24" s="37">
        <v>19.5</v>
      </c>
      <c r="H24" s="37">
        <v>20.5</v>
      </c>
      <c r="I24" s="37">
        <v>22</v>
      </c>
      <c r="J24" s="37">
        <v>23</v>
      </c>
      <c r="K24" s="37">
        <v>24</v>
      </c>
      <c r="L24" s="37">
        <v>24.5</v>
      </c>
      <c r="M24" s="37">
        <v>25.5</v>
      </c>
      <c r="N24" s="37">
        <v>26.5</v>
      </c>
      <c r="O24" s="37">
        <v>27.500000000000004</v>
      </c>
      <c r="P24" s="37">
        <v>28.499999999999996</v>
      </c>
      <c r="Q24" s="37">
        <v>28.999999999999996</v>
      </c>
      <c r="S24" t="str">
        <f t="shared" si="2"/>
        <v/>
      </c>
      <c r="T24">
        <v>44000</v>
      </c>
      <c r="U24" s="38">
        <v>0.185</v>
      </c>
      <c r="V24" s="38">
        <v>0.19500000000000001</v>
      </c>
      <c r="W24" s="38">
        <v>0.20499999999999999</v>
      </c>
      <c r="X24" s="38">
        <v>0.22</v>
      </c>
      <c r="Y24" s="38">
        <v>0.23</v>
      </c>
      <c r="Z24" s="38">
        <v>0.24</v>
      </c>
      <c r="AA24" s="38">
        <v>0.245</v>
      </c>
      <c r="AB24" s="38">
        <v>0.255</v>
      </c>
      <c r="AC24" s="38">
        <v>0.26500000000000001</v>
      </c>
      <c r="AD24" s="38">
        <v>0.27500000000000002</v>
      </c>
      <c r="AE24" s="38">
        <v>0.28499999999999998</v>
      </c>
      <c r="AF24" s="38">
        <v>0.28999999999999998</v>
      </c>
      <c r="AH24" s="37">
        <f t="shared" si="27"/>
        <v>18.5</v>
      </c>
      <c r="AI24" s="37">
        <f t="shared" si="28"/>
        <v>19.5</v>
      </c>
      <c r="AJ24" s="37">
        <f t="shared" si="28"/>
        <v>20.5</v>
      </c>
      <c r="AK24" s="37">
        <f t="shared" si="28"/>
        <v>22</v>
      </c>
      <c r="AL24" s="37">
        <f t="shared" si="28"/>
        <v>23</v>
      </c>
      <c r="AM24" s="37">
        <f t="shared" si="28"/>
        <v>24</v>
      </c>
      <c r="AN24" s="37">
        <f t="shared" si="28"/>
        <v>24.5</v>
      </c>
      <c r="AO24" s="37">
        <f t="shared" si="28"/>
        <v>25.5</v>
      </c>
      <c r="AP24" s="37">
        <f t="shared" si="28"/>
        <v>26.5</v>
      </c>
      <c r="AQ24" s="37">
        <f t="shared" si="28"/>
        <v>27.500000000000004</v>
      </c>
      <c r="AR24" s="37">
        <f t="shared" si="28"/>
        <v>28.499999999999996</v>
      </c>
      <c r="AS24" s="37">
        <f t="shared" si="28"/>
        <v>28.999999999999996</v>
      </c>
    </row>
    <row r="25" spans="4:45" x14ac:dyDescent="0.25">
      <c r="D25" s="4">
        <v>22</v>
      </c>
      <c r="E25" s="4">
        <v>45000</v>
      </c>
      <c r="F25" s="37">
        <v>18.5</v>
      </c>
      <c r="G25" s="37">
        <v>19.5</v>
      </c>
      <c r="H25" s="37">
        <v>20.5</v>
      </c>
      <c r="I25" s="37">
        <v>22</v>
      </c>
      <c r="J25" s="37">
        <v>23</v>
      </c>
      <c r="K25" s="37">
        <v>24</v>
      </c>
      <c r="L25" s="37">
        <v>24.5</v>
      </c>
      <c r="M25" s="37">
        <v>25.5</v>
      </c>
      <c r="N25" s="37">
        <v>26.5</v>
      </c>
      <c r="O25" s="37">
        <v>27.500000000000004</v>
      </c>
      <c r="P25" s="37">
        <v>28.499999999999996</v>
      </c>
      <c r="Q25" s="37">
        <v>28.999999999999996</v>
      </c>
      <c r="S25" t="str">
        <f t="shared" si="2"/>
        <v/>
      </c>
      <c r="T25">
        <v>45000</v>
      </c>
      <c r="U25" s="38">
        <v>0.185</v>
      </c>
      <c r="V25" s="38">
        <v>0.19500000000000001</v>
      </c>
      <c r="W25" s="38">
        <v>0.20499999999999999</v>
      </c>
      <c r="X25" s="38">
        <v>0.22</v>
      </c>
      <c r="Y25" s="38">
        <v>0.23</v>
      </c>
      <c r="Z25" s="38">
        <v>0.24</v>
      </c>
      <c r="AA25" s="38">
        <v>0.245</v>
      </c>
      <c r="AB25" s="38">
        <v>0.255</v>
      </c>
      <c r="AC25" s="38">
        <v>0.26500000000000001</v>
      </c>
      <c r="AD25" s="38">
        <v>0.27500000000000002</v>
      </c>
      <c r="AE25" s="38">
        <v>0.28499999999999998</v>
      </c>
      <c r="AF25" s="38">
        <v>0.28999999999999998</v>
      </c>
      <c r="AH25" s="37">
        <f t="shared" si="27"/>
        <v>18.5</v>
      </c>
      <c r="AI25" s="37">
        <f t="shared" si="28"/>
        <v>19.5</v>
      </c>
      <c r="AJ25" s="37">
        <f t="shared" si="28"/>
        <v>20.5</v>
      </c>
      <c r="AK25" s="37">
        <f t="shared" si="28"/>
        <v>22</v>
      </c>
      <c r="AL25" s="37">
        <f t="shared" si="28"/>
        <v>23</v>
      </c>
      <c r="AM25" s="37">
        <f t="shared" si="28"/>
        <v>24</v>
      </c>
      <c r="AN25" s="37">
        <f t="shared" si="28"/>
        <v>24.5</v>
      </c>
      <c r="AO25" s="37">
        <f t="shared" si="28"/>
        <v>25.5</v>
      </c>
      <c r="AP25" s="37">
        <f t="shared" si="28"/>
        <v>26.5</v>
      </c>
      <c r="AQ25" s="37">
        <f t="shared" si="28"/>
        <v>27.500000000000004</v>
      </c>
      <c r="AR25" s="37">
        <f t="shared" si="28"/>
        <v>28.499999999999996</v>
      </c>
      <c r="AS25" s="37">
        <f t="shared" si="28"/>
        <v>28.999999999999996</v>
      </c>
    </row>
    <row r="26" spans="4:45" x14ac:dyDescent="0.25">
      <c r="D26" s="4">
        <v>23</v>
      </c>
      <c r="E26" s="4">
        <v>46000</v>
      </c>
      <c r="F26" s="37">
        <v>18.5</v>
      </c>
      <c r="G26" s="37">
        <v>19.5</v>
      </c>
      <c r="H26" s="37">
        <v>20.5</v>
      </c>
      <c r="I26" s="37">
        <v>22</v>
      </c>
      <c r="J26" s="37">
        <v>23</v>
      </c>
      <c r="K26" s="37">
        <v>24</v>
      </c>
      <c r="L26" s="37">
        <v>24.5</v>
      </c>
      <c r="M26" s="37">
        <v>25.5</v>
      </c>
      <c r="N26" s="37">
        <v>26.5</v>
      </c>
      <c r="O26" s="37">
        <v>27.500000000000004</v>
      </c>
      <c r="P26" s="37">
        <v>28.499999999999996</v>
      </c>
      <c r="Q26" s="37">
        <v>28.999999999999996</v>
      </c>
      <c r="S26" t="str">
        <f t="shared" si="2"/>
        <v/>
      </c>
      <c r="T26">
        <v>46000</v>
      </c>
      <c r="U26" s="38">
        <v>0.185</v>
      </c>
      <c r="V26" s="38">
        <v>0.19500000000000001</v>
      </c>
      <c r="W26" s="38">
        <v>0.20499999999999999</v>
      </c>
      <c r="X26" s="38">
        <v>0.22</v>
      </c>
      <c r="Y26" s="38">
        <v>0.23</v>
      </c>
      <c r="Z26" s="38">
        <v>0.24</v>
      </c>
      <c r="AA26" s="38">
        <v>0.245</v>
      </c>
      <c r="AB26" s="38">
        <v>0.255</v>
      </c>
      <c r="AC26" s="38">
        <v>0.26500000000000001</v>
      </c>
      <c r="AD26" s="38">
        <v>0.27500000000000002</v>
      </c>
      <c r="AE26" s="38">
        <v>0.28499999999999998</v>
      </c>
      <c r="AF26" s="38">
        <v>0.28999999999999998</v>
      </c>
      <c r="AH26" s="37">
        <f t="shared" si="27"/>
        <v>18.5</v>
      </c>
      <c r="AI26" s="37">
        <f t="shared" si="28"/>
        <v>19.5</v>
      </c>
      <c r="AJ26" s="37">
        <f t="shared" si="28"/>
        <v>20.5</v>
      </c>
      <c r="AK26" s="37">
        <f t="shared" si="28"/>
        <v>22</v>
      </c>
      <c r="AL26" s="37">
        <f t="shared" si="28"/>
        <v>23</v>
      </c>
      <c r="AM26" s="37">
        <f t="shared" si="28"/>
        <v>24</v>
      </c>
      <c r="AN26" s="37">
        <f t="shared" si="28"/>
        <v>24.5</v>
      </c>
      <c r="AO26" s="37">
        <f t="shared" si="28"/>
        <v>25.5</v>
      </c>
      <c r="AP26" s="37">
        <f t="shared" si="28"/>
        <v>26.5</v>
      </c>
      <c r="AQ26" s="37">
        <f t="shared" si="28"/>
        <v>27.500000000000004</v>
      </c>
      <c r="AR26" s="37">
        <f t="shared" si="28"/>
        <v>28.499999999999996</v>
      </c>
      <c r="AS26" s="37">
        <f t="shared" si="28"/>
        <v>28.999999999999996</v>
      </c>
    </row>
    <row r="27" spans="4:45" x14ac:dyDescent="0.25">
      <c r="D27" s="4">
        <v>24</v>
      </c>
      <c r="E27" s="4">
        <v>47000</v>
      </c>
      <c r="F27" s="37">
        <v>18.5</v>
      </c>
      <c r="G27" s="37">
        <v>19.5</v>
      </c>
      <c r="H27" s="37">
        <v>20.5</v>
      </c>
      <c r="I27" s="37">
        <v>22</v>
      </c>
      <c r="J27" s="37">
        <v>23</v>
      </c>
      <c r="K27" s="37">
        <v>24</v>
      </c>
      <c r="L27" s="37">
        <v>24.5</v>
      </c>
      <c r="M27" s="37">
        <v>25.5</v>
      </c>
      <c r="N27" s="37">
        <v>26.5</v>
      </c>
      <c r="O27" s="37">
        <v>27.500000000000004</v>
      </c>
      <c r="P27" s="37">
        <v>28.499999999999996</v>
      </c>
      <c r="Q27" s="37">
        <v>28.999999999999996</v>
      </c>
      <c r="S27" t="str">
        <f t="shared" si="2"/>
        <v/>
      </c>
      <c r="T27">
        <v>47000</v>
      </c>
      <c r="U27" s="38">
        <v>0.185</v>
      </c>
      <c r="V27" s="38">
        <v>0.19500000000000001</v>
      </c>
      <c r="W27" s="38">
        <v>0.20499999999999999</v>
      </c>
      <c r="X27" s="38">
        <v>0.22</v>
      </c>
      <c r="Y27" s="38">
        <v>0.23</v>
      </c>
      <c r="Z27" s="38">
        <v>0.24</v>
      </c>
      <c r="AA27" s="38">
        <v>0.245</v>
      </c>
      <c r="AB27" s="38">
        <v>0.255</v>
      </c>
      <c r="AC27" s="38">
        <v>0.26500000000000001</v>
      </c>
      <c r="AD27" s="38">
        <v>0.27500000000000002</v>
      </c>
      <c r="AE27" s="38">
        <v>0.28499999999999998</v>
      </c>
      <c r="AF27" s="38">
        <v>0.28999999999999998</v>
      </c>
      <c r="AH27" s="37">
        <f t="shared" si="27"/>
        <v>18.5</v>
      </c>
      <c r="AI27" s="37">
        <f t="shared" si="28"/>
        <v>19.5</v>
      </c>
      <c r="AJ27" s="37">
        <f t="shared" si="28"/>
        <v>20.5</v>
      </c>
      <c r="AK27" s="37">
        <f t="shared" si="28"/>
        <v>22</v>
      </c>
      <c r="AL27" s="37">
        <f t="shared" si="28"/>
        <v>23</v>
      </c>
      <c r="AM27" s="37">
        <f t="shared" si="28"/>
        <v>24</v>
      </c>
      <c r="AN27" s="37">
        <f t="shared" si="28"/>
        <v>24.5</v>
      </c>
      <c r="AO27" s="37">
        <f t="shared" si="28"/>
        <v>25.5</v>
      </c>
      <c r="AP27" s="37">
        <f t="shared" si="28"/>
        <v>26.5</v>
      </c>
      <c r="AQ27" s="37">
        <f t="shared" si="28"/>
        <v>27.500000000000004</v>
      </c>
      <c r="AR27" s="37">
        <f t="shared" si="28"/>
        <v>28.499999999999996</v>
      </c>
      <c r="AS27" s="37">
        <f t="shared" si="28"/>
        <v>28.999999999999996</v>
      </c>
    </row>
    <row r="28" spans="4:45" x14ac:dyDescent="0.25">
      <c r="D28" s="4">
        <v>25</v>
      </c>
      <c r="E28" s="4">
        <v>48000</v>
      </c>
      <c r="F28" s="37">
        <v>18.5</v>
      </c>
      <c r="G28" s="37">
        <v>19.5</v>
      </c>
      <c r="H28" s="37">
        <v>20.5</v>
      </c>
      <c r="I28" s="37">
        <v>22</v>
      </c>
      <c r="J28" s="37">
        <v>23</v>
      </c>
      <c r="K28" s="37">
        <v>24</v>
      </c>
      <c r="L28" s="37">
        <v>24.5</v>
      </c>
      <c r="M28" s="37">
        <v>25.5</v>
      </c>
      <c r="N28" s="37">
        <v>26.5</v>
      </c>
      <c r="O28" s="37">
        <v>27.500000000000004</v>
      </c>
      <c r="P28" s="37">
        <v>28.499999999999996</v>
      </c>
      <c r="Q28" s="37">
        <v>28.999999999999996</v>
      </c>
      <c r="S28" t="str">
        <f t="shared" si="2"/>
        <v/>
      </c>
      <c r="T28">
        <v>48000</v>
      </c>
      <c r="U28" s="38">
        <v>0.185</v>
      </c>
      <c r="V28" s="38">
        <v>0.19500000000000001</v>
      </c>
      <c r="W28" s="38">
        <v>0.20499999999999999</v>
      </c>
      <c r="X28" s="38">
        <v>0.22</v>
      </c>
      <c r="Y28" s="38">
        <v>0.23</v>
      </c>
      <c r="Z28" s="38">
        <v>0.24</v>
      </c>
      <c r="AA28" s="38">
        <v>0.245</v>
      </c>
      <c r="AB28" s="38">
        <v>0.255</v>
      </c>
      <c r="AC28" s="38">
        <v>0.26500000000000001</v>
      </c>
      <c r="AD28" s="38">
        <v>0.27500000000000002</v>
      </c>
      <c r="AE28" s="38">
        <v>0.28499999999999998</v>
      </c>
      <c r="AF28" s="38">
        <v>0.28999999999999998</v>
      </c>
      <c r="AH28" s="37">
        <f t="shared" si="27"/>
        <v>18.5</v>
      </c>
      <c r="AI28" s="37">
        <f t="shared" si="28"/>
        <v>19.5</v>
      </c>
      <c r="AJ28" s="37">
        <f t="shared" si="28"/>
        <v>20.5</v>
      </c>
      <c r="AK28" s="37">
        <f t="shared" si="28"/>
        <v>22</v>
      </c>
      <c r="AL28" s="37">
        <f t="shared" si="28"/>
        <v>23</v>
      </c>
      <c r="AM28" s="37">
        <f t="shared" si="28"/>
        <v>24</v>
      </c>
      <c r="AN28" s="37">
        <f t="shared" si="28"/>
        <v>24.5</v>
      </c>
      <c r="AO28" s="37">
        <f t="shared" si="28"/>
        <v>25.5</v>
      </c>
      <c r="AP28" s="37">
        <f t="shared" si="28"/>
        <v>26.5</v>
      </c>
      <c r="AQ28" s="37">
        <f t="shared" si="28"/>
        <v>27.500000000000004</v>
      </c>
      <c r="AR28" s="37">
        <f t="shared" si="28"/>
        <v>28.499999999999996</v>
      </c>
      <c r="AS28" s="37">
        <f t="shared" si="28"/>
        <v>28.999999999999996</v>
      </c>
    </row>
    <row r="29" spans="4:45" x14ac:dyDescent="0.25">
      <c r="D29" s="4">
        <v>26</v>
      </c>
      <c r="E29" s="4">
        <v>49000</v>
      </c>
      <c r="F29" s="37">
        <v>18.5</v>
      </c>
      <c r="G29" s="37">
        <v>19.5</v>
      </c>
      <c r="H29" s="37">
        <v>20.5</v>
      </c>
      <c r="I29" s="37">
        <v>22</v>
      </c>
      <c r="J29" s="37">
        <v>23</v>
      </c>
      <c r="K29" s="37">
        <v>24</v>
      </c>
      <c r="L29" s="37">
        <v>24.5</v>
      </c>
      <c r="M29" s="37">
        <v>25.5</v>
      </c>
      <c r="N29" s="37">
        <v>26.5</v>
      </c>
      <c r="O29" s="37">
        <v>27.500000000000004</v>
      </c>
      <c r="P29" s="37">
        <v>28.499999999999996</v>
      </c>
      <c r="Q29" s="37">
        <v>28.999999999999996</v>
      </c>
      <c r="S29" t="str">
        <f t="shared" si="2"/>
        <v/>
      </c>
      <c r="T29">
        <v>49000</v>
      </c>
      <c r="U29" s="38">
        <v>0.185</v>
      </c>
      <c r="V29" s="38">
        <v>0.19500000000000001</v>
      </c>
      <c r="W29" s="38">
        <v>0.20499999999999999</v>
      </c>
      <c r="X29" s="38">
        <v>0.22</v>
      </c>
      <c r="Y29" s="38">
        <v>0.23</v>
      </c>
      <c r="Z29" s="38">
        <v>0.24</v>
      </c>
      <c r="AA29" s="38">
        <v>0.245</v>
      </c>
      <c r="AB29" s="38">
        <v>0.255</v>
      </c>
      <c r="AC29" s="38">
        <v>0.26500000000000001</v>
      </c>
      <c r="AD29" s="38">
        <v>0.27500000000000002</v>
      </c>
      <c r="AE29" s="38">
        <v>0.28499999999999998</v>
      </c>
      <c r="AF29" s="38">
        <v>0.28999999999999998</v>
      </c>
      <c r="AH29" s="37">
        <f t="shared" si="27"/>
        <v>18.5</v>
      </c>
      <c r="AI29" s="37">
        <f t="shared" si="28"/>
        <v>19.5</v>
      </c>
      <c r="AJ29" s="37">
        <f t="shared" si="28"/>
        <v>20.5</v>
      </c>
      <c r="AK29" s="37">
        <f t="shared" si="28"/>
        <v>22</v>
      </c>
      <c r="AL29" s="37">
        <f t="shared" si="28"/>
        <v>23</v>
      </c>
      <c r="AM29" s="37">
        <f t="shared" si="28"/>
        <v>24</v>
      </c>
      <c r="AN29" s="37">
        <f t="shared" si="28"/>
        <v>24.5</v>
      </c>
      <c r="AO29" s="37">
        <f t="shared" si="28"/>
        <v>25.5</v>
      </c>
      <c r="AP29" s="37">
        <f t="shared" si="28"/>
        <v>26.5</v>
      </c>
      <c r="AQ29" s="37">
        <f t="shared" si="28"/>
        <v>27.500000000000004</v>
      </c>
      <c r="AR29" s="37">
        <f t="shared" si="28"/>
        <v>28.499999999999996</v>
      </c>
      <c r="AS29" s="37">
        <f t="shared" si="28"/>
        <v>28.999999999999996</v>
      </c>
    </row>
    <row r="30" spans="4:45" x14ac:dyDescent="0.25">
      <c r="D30" s="4">
        <v>27</v>
      </c>
      <c r="E30" s="4">
        <v>50000</v>
      </c>
      <c r="F30" s="37">
        <v>18.5</v>
      </c>
      <c r="G30" s="37">
        <v>20</v>
      </c>
      <c r="H30" s="37">
        <v>21</v>
      </c>
      <c r="I30" s="37">
        <v>22</v>
      </c>
      <c r="J30" s="37">
        <v>23</v>
      </c>
      <c r="K30" s="37">
        <v>24</v>
      </c>
      <c r="L30" s="37">
        <v>24.5</v>
      </c>
      <c r="M30" s="37">
        <v>25.5</v>
      </c>
      <c r="N30" s="37">
        <v>26.5</v>
      </c>
      <c r="O30" s="37">
        <v>27.500000000000004</v>
      </c>
      <c r="P30" s="37">
        <v>28.499999999999996</v>
      </c>
      <c r="Q30" s="37">
        <v>28.999999999999996</v>
      </c>
      <c r="S30" t="str">
        <f t="shared" si="2"/>
        <v/>
      </c>
      <c r="T30">
        <v>50000</v>
      </c>
      <c r="U30" s="38">
        <v>0.185</v>
      </c>
      <c r="V30" s="38">
        <v>0.2</v>
      </c>
      <c r="W30" s="38">
        <v>0.21</v>
      </c>
      <c r="X30" s="38">
        <v>0.22</v>
      </c>
      <c r="Y30" s="38">
        <v>0.23</v>
      </c>
      <c r="Z30" s="38">
        <v>0.24</v>
      </c>
      <c r="AA30" s="38">
        <v>0.245</v>
      </c>
      <c r="AB30" s="38">
        <v>0.255</v>
      </c>
      <c r="AC30" s="38">
        <v>0.26500000000000001</v>
      </c>
      <c r="AD30" s="38">
        <v>0.27500000000000002</v>
      </c>
      <c r="AE30" s="38">
        <v>0.28499999999999998</v>
      </c>
      <c r="AF30" s="38">
        <v>0.28999999999999998</v>
      </c>
      <c r="AH30" s="37">
        <f t="shared" si="27"/>
        <v>18.5</v>
      </c>
      <c r="AI30" s="37">
        <f t="shared" si="28"/>
        <v>20</v>
      </c>
      <c r="AJ30" s="37">
        <f t="shared" si="28"/>
        <v>21</v>
      </c>
      <c r="AK30" s="37">
        <f t="shared" si="28"/>
        <v>22</v>
      </c>
      <c r="AL30" s="37">
        <f t="shared" si="28"/>
        <v>23</v>
      </c>
      <c r="AM30" s="37">
        <f t="shared" si="28"/>
        <v>24</v>
      </c>
      <c r="AN30" s="37">
        <f t="shared" si="28"/>
        <v>24.5</v>
      </c>
      <c r="AO30" s="37">
        <f t="shared" si="28"/>
        <v>25.5</v>
      </c>
      <c r="AP30" s="37">
        <f t="shared" si="28"/>
        <v>26.5</v>
      </c>
      <c r="AQ30" s="37">
        <f t="shared" si="28"/>
        <v>27.500000000000004</v>
      </c>
      <c r="AR30" s="37">
        <f t="shared" si="28"/>
        <v>28.499999999999996</v>
      </c>
      <c r="AS30" s="37">
        <f t="shared" si="28"/>
        <v>28.999999999999996</v>
      </c>
    </row>
    <row r="31" spans="4:45" x14ac:dyDescent="0.25">
      <c r="D31" s="4">
        <v>28</v>
      </c>
      <c r="E31" s="4">
        <v>51000</v>
      </c>
      <c r="F31" s="37">
        <v>18.5</v>
      </c>
      <c r="G31" s="37">
        <v>20</v>
      </c>
      <c r="H31" s="37">
        <v>21</v>
      </c>
      <c r="I31" s="37">
        <v>22</v>
      </c>
      <c r="J31" s="37">
        <v>23</v>
      </c>
      <c r="K31" s="37">
        <v>24</v>
      </c>
      <c r="L31" s="37">
        <v>24.5</v>
      </c>
      <c r="M31" s="37">
        <v>25.5</v>
      </c>
      <c r="N31" s="37">
        <v>26.5</v>
      </c>
      <c r="O31" s="37">
        <v>27.500000000000004</v>
      </c>
      <c r="P31" s="37">
        <v>28.499999999999996</v>
      </c>
      <c r="Q31" s="37">
        <v>28.999999999999996</v>
      </c>
      <c r="S31" t="str">
        <f t="shared" si="2"/>
        <v/>
      </c>
      <c r="T31">
        <v>51000</v>
      </c>
      <c r="U31" s="38">
        <v>0.185</v>
      </c>
      <c r="V31" s="38">
        <v>0.2</v>
      </c>
      <c r="W31" s="38">
        <v>0.21</v>
      </c>
      <c r="X31" s="38">
        <v>0.22</v>
      </c>
      <c r="Y31" s="38">
        <v>0.23</v>
      </c>
      <c r="Z31" s="38">
        <v>0.24</v>
      </c>
      <c r="AA31" s="38">
        <v>0.245</v>
      </c>
      <c r="AB31" s="38">
        <v>0.255</v>
      </c>
      <c r="AC31" s="38">
        <v>0.26500000000000001</v>
      </c>
      <c r="AD31" s="38">
        <v>0.27500000000000002</v>
      </c>
      <c r="AE31" s="38">
        <v>0.28499999999999998</v>
      </c>
      <c r="AF31" s="38">
        <v>0.28999999999999998</v>
      </c>
      <c r="AH31" s="37">
        <f t="shared" si="27"/>
        <v>18.5</v>
      </c>
      <c r="AI31" s="37">
        <f t="shared" si="28"/>
        <v>20</v>
      </c>
      <c r="AJ31" s="37">
        <f t="shared" si="28"/>
        <v>21</v>
      </c>
      <c r="AK31" s="37">
        <f t="shared" si="28"/>
        <v>22</v>
      </c>
      <c r="AL31" s="37">
        <f t="shared" si="28"/>
        <v>23</v>
      </c>
      <c r="AM31" s="37">
        <f t="shared" si="28"/>
        <v>24</v>
      </c>
      <c r="AN31" s="37">
        <f t="shared" si="28"/>
        <v>24.5</v>
      </c>
      <c r="AO31" s="37">
        <f t="shared" si="28"/>
        <v>25.5</v>
      </c>
      <c r="AP31" s="37">
        <f t="shared" si="28"/>
        <v>26.5</v>
      </c>
      <c r="AQ31" s="37">
        <f t="shared" si="28"/>
        <v>27.500000000000004</v>
      </c>
      <c r="AR31" s="37">
        <f t="shared" si="28"/>
        <v>28.499999999999996</v>
      </c>
      <c r="AS31" s="37">
        <f t="shared" si="28"/>
        <v>28.999999999999996</v>
      </c>
    </row>
    <row r="32" spans="4:45" x14ac:dyDescent="0.25">
      <c r="D32" s="4">
        <v>29</v>
      </c>
      <c r="E32" s="4">
        <v>52000</v>
      </c>
      <c r="F32" s="37">
        <v>18.5</v>
      </c>
      <c r="G32" s="37">
        <v>20</v>
      </c>
      <c r="H32" s="37">
        <v>21</v>
      </c>
      <c r="I32" s="37">
        <v>22</v>
      </c>
      <c r="J32" s="37">
        <v>23</v>
      </c>
      <c r="K32" s="37">
        <v>24</v>
      </c>
      <c r="L32" s="37">
        <v>24.5</v>
      </c>
      <c r="M32" s="37">
        <v>25.5</v>
      </c>
      <c r="N32" s="37">
        <v>26.5</v>
      </c>
      <c r="O32" s="37">
        <v>27.500000000000004</v>
      </c>
      <c r="P32" s="37">
        <v>28.499999999999996</v>
      </c>
      <c r="Q32" s="37">
        <v>28.999999999999996</v>
      </c>
      <c r="S32" t="str">
        <f t="shared" si="2"/>
        <v/>
      </c>
      <c r="T32">
        <v>52000</v>
      </c>
      <c r="U32" s="38">
        <v>0.185</v>
      </c>
      <c r="V32" s="38">
        <v>0.2</v>
      </c>
      <c r="W32" s="38">
        <v>0.21</v>
      </c>
      <c r="X32" s="38">
        <v>0.22</v>
      </c>
      <c r="Y32" s="38">
        <v>0.23</v>
      </c>
      <c r="Z32" s="38">
        <v>0.24</v>
      </c>
      <c r="AA32" s="38">
        <v>0.245</v>
      </c>
      <c r="AB32" s="38">
        <v>0.255</v>
      </c>
      <c r="AC32" s="38">
        <v>0.26500000000000001</v>
      </c>
      <c r="AD32" s="38">
        <v>0.27500000000000002</v>
      </c>
      <c r="AE32" s="38">
        <v>0.28499999999999998</v>
      </c>
      <c r="AF32" s="38">
        <v>0.28999999999999998</v>
      </c>
      <c r="AH32" s="37">
        <f t="shared" si="27"/>
        <v>18.5</v>
      </c>
      <c r="AI32" s="37">
        <f t="shared" si="28"/>
        <v>20</v>
      </c>
      <c r="AJ32" s="37">
        <f t="shared" si="28"/>
        <v>21</v>
      </c>
      <c r="AK32" s="37">
        <f t="shared" si="28"/>
        <v>22</v>
      </c>
      <c r="AL32" s="37">
        <f t="shared" si="28"/>
        <v>23</v>
      </c>
      <c r="AM32" s="37">
        <f t="shared" si="28"/>
        <v>24</v>
      </c>
      <c r="AN32" s="37">
        <f t="shared" si="28"/>
        <v>24.5</v>
      </c>
      <c r="AO32" s="37">
        <f t="shared" si="28"/>
        <v>25.5</v>
      </c>
      <c r="AP32" s="37">
        <f t="shared" si="28"/>
        <v>26.5</v>
      </c>
      <c r="AQ32" s="37">
        <f t="shared" si="28"/>
        <v>27.500000000000004</v>
      </c>
      <c r="AR32" s="37">
        <f t="shared" si="28"/>
        <v>28.499999999999996</v>
      </c>
      <c r="AS32" s="37">
        <f t="shared" si="28"/>
        <v>28.999999999999996</v>
      </c>
    </row>
    <row r="33" spans="4:45" x14ac:dyDescent="0.25">
      <c r="D33" s="4">
        <v>30</v>
      </c>
      <c r="E33" s="4">
        <v>53000</v>
      </c>
      <c r="F33" s="37">
        <v>18.5</v>
      </c>
      <c r="G33" s="37">
        <v>20</v>
      </c>
      <c r="H33" s="37">
        <v>21</v>
      </c>
      <c r="I33" s="37">
        <v>22</v>
      </c>
      <c r="J33" s="37">
        <v>23</v>
      </c>
      <c r="K33" s="37">
        <v>24</v>
      </c>
      <c r="L33" s="37">
        <v>24.5</v>
      </c>
      <c r="M33" s="37">
        <v>25.5</v>
      </c>
      <c r="N33" s="37">
        <v>26.5</v>
      </c>
      <c r="O33" s="37">
        <v>27.500000000000004</v>
      </c>
      <c r="P33" s="37">
        <v>28.499999999999996</v>
      </c>
      <c r="Q33" s="37">
        <v>28.999999999999996</v>
      </c>
      <c r="S33" t="str">
        <f t="shared" si="2"/>
        <v/>
      </c>
      <c r="T33">
        <v>53000</v>
      </c>
      <c r="U33" s="38">
        <v>0.185</v>
      </c>
      <c r="V33" s="38">
        <v>0.2</v>
      </c>
      <c r="W33" s="38">
        <v>0.21</v>
      </c>
      <c r="X33" s="38">
        <v>0.22</v>
      </c>
      <c r="Y33" s="38">
        <v>0.23</v>
      </c>
      <c r="Z33" s="38">
        <v>0.24</v>
      </c>
      <c r="AA33" s="38">
        <v>0.245</v>
      </c>
      <c r="AB33" s="38">
        <v>0.255</v>
      </c>
      <c r="AC33" s="38">
        <v>0.26500000000000001</v>
      </c>
      <c r="AD33" s="38">
        <v>0.27500000000000002</v>
      </c>
      <c r="AE33" s="38">
        <v>0.28499999999999998</v>
      </c>
      <c r="AF33" s="38">
        <v>0.28999999999999998</v>
      </c>
      <c r="AH33" s="37">
        <f t="shared" si="27"/>
        <v>18.5</v>
      </c>
      <c r="AI33" s="37">
        <f t="shared" si="28"/>
        <v>20</v>
      </c>
      <c r="AJ33" s="37">
        <f t="shared" si="28"/>
        <v>21</v>
      </c>
      <c r="AK33" s="37">
        <f t="shared" si="28"/>
        <v>22</v>
      </c>
      <c r="AL33" s="37">
        <f t="shared" si="28"/>
        <v>23</v>
      </c>
      <c r="AM33" s="37">
        <f t="shared" si="28"/>
        <v>24</v>
      </c>
      <c r="AN33" s="37">
        <f t="shared" si="28"/>
        <v>24.5</v>
      </c>
      <c r="AO33" s="37">
        <f t="shared" si="28"/>
        <v>25.5</v>
      </c>
      <c r="AP33" s="37">
        <f t="shared" si="28"/>
        <v>26.5</v>
      </c>
      <c r="AQ33" s="37">
        <f t="shared" si="28"/>
        <v>27.500000000000004</v>
      </c>
      <c r="AR33" s="37">
        <f t="shared" si="28"/>
        <v>28.499999999999996</v>
      </c>
      <c r="AS33" s="37">
        <f t="shared" si="28"/>
        <v>28.999999999999996</v>
      </c>
    </row>
    <row r="34" spans="4:45" x14ac:dyDescent="0.25">
      <c r="D34" s="4">
        <v>31</v>
      </c>
      <c r="E34" s="4">
        <v>54000</v>
      </c>
      <c r="F34" s="37">
        <v>18.5</v>
      </c>
      <c r="G34" s="37">
        <v>20</v>
      </c>
      <c r="H34" s="37">
        <v>21</v>
      </c>
      <c r="I34" s="37">
        <v>22</v>
      </c>
      <c r="J34" s="37">
        <v>23</v>
      </c>
      <c r="K34" s="37">
        <v>24</v>
      </c>
      <c r="L34" s="37">
        <v>24.5</v>
      </c>
      <c r="M34" s="37">
        <v>25.5</v>
      </c>
      <c r="N34" s="37">
        <v>26.5</v>
      </c>
      <c r="O34" s="37">
        <v>27.500000000000004</v>
      </c>
      <c r="P34" s="37">
        <v>28.499999999999996</v>
      </c>
      <c r="Q34" s="37">
        <v>28.999999999999996</v>
      </c>
      <c r="S34" t="str">
        <f t="shared" si="2"/>
        <v/>
      </c>
      <c r="T34">
        <v>54000</v>
      </c>
      <c r="U34" s="38">
        <v>0.185</v>
      </c>
      <c r="V34" s="38">
        <v>0.2</v>
      </c>
      <c r="W34" s="38">
        <v>0.21</v>
      </c>
      <c r="X34" s="38">
        <v>0.22</v>
      </c>
      <c r="Y34" s="38">
        <v>0.23</v>
      </c>
      <c r="Z34" s="38">
        <v>0.24</v>
      </c>
      <c r="AA34" s="38">
        <v>0.245</v>
      </c>
      <c r="AB34" s="38">
        <v>0.255</v>
      </c>
      <c r="AC34" s="38">
        <v>0.26500000000000001</v>
      </c>
      <c r="AD34" s="38">
        <v>0.27500000000000002</v>
      </c>
      <c r="AE34" s="38">
        <v>0.28499999999999998</v>
      </c>
      <c r="AF34" s="38">
        <v>0.28999999999999998</v>
      </c>
      <c r="AH34" s="37">
        <f t="shared" si="27"/>
        <v>18.5</v>
      </c>
      <c r="AI34" s="37">
        <f t="shared" si="27"/>
        <v>20</v>
      </c>
      <c r="AJ34" s="37">
        <f t="shared" si="27"/>
        <v>21</v>
      </c>
      <c r="AK34" s="37">
        <f t="shared" si="27"/>
        <v>22</v>
      </c>
      <c r="AL34" s="37">
        <f t="shared" si="27"/>
        <v>23</v>
      </c>
      <c r="AM34" s="37">
        <f t="shared" si="27"/>
        <v>24</v>
      </c>
      <c r="AN34" s="37">
        <f t="shared" si="27"/>
        <v>24.5</v>
      </c>
      <c r="AO34" s="37">
        <f t="shared" si="27"/>
        <v>25.5</v>
      </c>
      <c r="AP34" s="37">
        <f t="shared" si="27"/>
        <v>26.5</v>
      </c>
      <c r="AQ34" s="37">
        <f t="shared" si="27"/>
        <v>27.500000000000004</v>
      </c>
      <c r="AR34" s="37">
        <f t="shared" si="27"/>
        <v>28.499999999999996</v>
      </c>
      <c r="AS34" s="37">
        <f t="shared" si="27"/>
        <v>28.999999999999996</v>
      </c>
    </row>
    <row r="35" spans="4:45" x14ac:dyDescent="0.25">
      <c r="D35" s="4">
        <v>32</v>
      </c>
      <c r="E35" s="4">
        <v>55000</v>
      </c>
      <c r="F35" s="37">
        <v>18.5</v>
      </c>
      <c r="G35" s="37">
        <v>20</v>
      </c>
      <c r="H35" s="37">
        <v>21</v>
      </c>
      <c r="I35" s="37">
        <v>22</v>
      </c>
      <c r="J35" s="37">
        <v>23</v>
      </c>
      <c r="K35" s="37">
        <v>24</v>
      </c>
      <c r="L35" s="37">
        <v>25</v>
      </c>
      <c r="M35" s="37">
        <v>25.5</v>
      </c>
      <c r="N35" s="37">
        <v>26.5</v>
      </c>
      <c r="O35" s="37">
        <v>27.500000000000004</v>
      </c>
      <c r="P35" s="37">
        <v>28.499999999999996</v>
      </c>
      <c r="Q35" s="37">
        <v>28.999999999999996</v>
      </c>
      <c r="S35" t="str">
        <f t="shared" si="2"/>
        <v/>
      </c>
      <c r="T35">
        <v>55000</v>
      </c>
      <c r="U35" s="38">
        <v>0.185</v>
      </c>
      <c r="V35" s="38">
        <v>0.2</v>
      </c>
      <c r="W35" s="38">
        <v>0.21</v>
      </c>
      <c r="X35" s="38">
        <v>0.22</v>
      </c>
      <c r="Y35" s="38">
        <v>0.23</v>
      </c>
      <c r="Z35" s="38">
        <v>0.24</v>
      </c>
      <c r="AA35" s="38">
        <v>0.25</v>
      </c>
      <c r="AB35" s="38">
        <v>0.255</v>
      </c>
      <c r="AC35" s="38">
        <v>0.26500000000000001</v>
      </c>
      <c r="AD35" s="38">
        <v>0.27500000000000002</v>
      </c>
      <c r="AE35" s="38">
        <v>0.28499999999999998</v>
      </c>
      <c r="AF35" s="38">
        <v>0.28999999999999998</v>
      </c>
      <c r="AH35" s="37">
        <f t="shared" si="27"/>
        <v>18.5</v>
      </c>
      <c r="AI35" s="37">
        <f t="shared" si="27"/>
        <v>20</v>
      </c>
      <c r="AJ35" s="37">
        <f t="shared" si="27"/>
        <v>21</v>
      </c>
      <c r="AK35" s="37">
        <f t="shared" si="27"/>
        <v>22</v>
      </c>
      <c r="AL35" s="37">
        <f t="shared" si="27"/>
        <v>23</v>
      </c>
      <c r="AM35" s="37">
        <f t="shared" si="27"/>
        <v>24</v>
      </c>
      <c r="AN35" s="37">
        <f t="shared" si="27"/>
        <v>25</v>
      </c>
      <c r="AO35" s="37">
        <f t="shared" si="27"/>
        <v>25.5</v>
      </c>
      <c r="AP35" s="37">
        <f t="shared" si="27"/>
        <v>26.5</v>
      </c>
      <c r="AQ35" s="37">
        <f t="shared" si="27"/>
        <v>27.500000000000004</v>
      </c>
      <c r="AR35" s="37">
        <f t="shared" si="27"/>
        <v>28.499999999999996</v>
      </c>
      <c r="AS35" s="37">
        <f t="shared" si="27"/>
        <v>28.999999999999996</v>
      </c>
    </row>
    <row r="36" spans="4:45" x14ac:dyDescent="0.25">
      <c r="D36" s="4">
        <v>33</v>
      </c>
      <c r="E36" s="4">
        <v>56000</v>
      </c>
      <c r="F36" s="37">
        <v>18.5</v>
      </c>
      <c r="G36" s="37">
        <v>20</v>
      </c>
      <c r="H36" s="37">
        <v>21.499999999999996</v>
      </c>
      <c r="I36" s="37">
        <v>22.5</v>
      </c>
      <c r="J36" s="37">
        <v>23.5</v>
      </c>
      <c r="K36" s="37">
        <v>24.5</v>
      </c>
      <c r="L36" s="37">
        <v>25</v>
      </c>
      <c r="M36" s="37">
        <v>26</v>
      </c>
      <c r="N36" s="37">
        <v>27</v>
      </c>
      <c r="O36" s="37">
        <v>27.500000000000004</v>
      </c>
      <c r="P36" s="37">
        <v>28.499999999999996</v>
      </c>
      <c r="Q36" s="37">
        <v>29.5</v>
      </c>
      <c r="S36" t="str">
        <f t="shared" si="2"/>
        <v/>
      </c>
      <c r="T36">
        <v>56000</v>
      </c>
      <c r="U36" s="38">
        <v>0.185</v>
      </c>
      <c r="V36" s="38">
        <v>0.2</v>
      </c>
      <c r="W36" s="38">
        <v>0.21499999999999997</v>
      </c>
      <c r="X36" s="38">
        <v>0.22500000000000001</v>
      </c>
      <c r="Y36" s="38">
        <v>0.23499999999999999</v>
      </c>
      <c r="Z36" s="38">
        <v>0.245</v>
      </c>
      <c r="AA36" s="38">
        <v>0.25</v>
      </c>
      <c r="AB36" s="38">
        <v>0.26</v>
      </c>
      <c r="AC36" s="38">
        <v>0.27</v>
      </c>
      <c r="AD36" s="38">
        <v>0.27500000000000002</v>
      </c>
      <c r="AE36" s="38">
        <v>0.28499999999999998</v>
      </c>
      <c r="AF36" s="38">
        <v>0.29499999999999998</v>
      </c>
      <c r="AH36" s="37">
        <f t="shared" si="27"/>
        <v>18.5</v>
      </c>
      <c r="AI36" s="37">
        <f t="shared" si="27"/>
        <v>20</v>
      </c>
      <c r="AJ36" s="37">
        <f t="shared" si="27"/>
        <v>21.499999999999996</v>
      </c>
      <c r="AK36" s="37">
        <f t="shared" si="27"/>
        <v>22.5</v>
      </c>
      <c r="AL36" s="37">
        <f t="shared" si="27"/>
        <v>23.5</v>
      </c>
      <c r="AM36" s="37">
        <f t="shared" si="27"/>
        <v>24.5</v>
      </c>
      <c r="AN36" s="37">
        <f t="shared" si="27"/>
        <v>25</v>
      </c>
      <c r="AO36" s="37">
        <f t="shared" si="27"/>
        <v>26</v>
      </c>
      <c r="AP36" s="37">
        <f t="shared" si="27"/>
        <v>27</v>
      </c>
      <c r="AQ36" s="37">
        <f t="shared" si="27"/>
        <v>27.500000000000004</v>
      </c>
      <c r="AR36" s="37">
        <f t="shared" si="27"/>
        <v>28.499999999999996</v>
      </c>
      <c r="AS36" s="37">
        <f t="shared" si="27"/>
        <v>29.5</v>
      </c>
    </row>
    <row r="37" spans="4:45" x14ac:dyDescent="0.25">
      <c r="D37" s="4">
        <v>34</v>
      </c>
      <c r="E37" s="4">
        <v>57000</v>
      </c>
      <c r="F37" s="37">
        <v>19</v>
      </c>
      <c r="G37" s="37">
        <v>20</v>
      </c>
      <c r="H37" s="37">
        <v>21.499999999999996</v>
      </c>
      <c r="I37" s="37">
        <v>22.5</v>
      </c>
      <c r="J37" s="37">
        <v>23.5</v>
      </c>
      <c r="K37" s="37">
        <v>24.5</v>
      </c>
      <c r="L37" s="37">
        <v>25.5</v>
      </c>
      <c r="M37" s="37">
        <v>26.5</v>
      </c>
      <c r="N37" s="37">
        <v>27</v>
      </c>
      <c r="O37" s="37">
        <v>28.000000000000004</v>
      </c>
      <c r="P37" s="37">
        <v>28.499999999999996</v>
      </c>
      <c r="Q37" s="37">
        <v>29.5</v>
      </c>
      <c r="S37" t="str">
        <f t="shared" si="2"/>
        <v/>
      </c>
      <c r="T37">
        <v>57000</v>
      </c>
      <c r="U37" s="38">
        <v>0.19</v>
      </c>
      <c r="V37" s="38">
        <v>0.2</v>
      </c>
      <c r="W37" s="38">
        <v>0.21499999999999997</v>
      </c>
      <c r="X37" s="38">
        <v>0.22500000000000001</v>
      </c>
      <c r="Y37" s="38">
        <v>0.23499999999999999</v>
      </c>
      <c r="Z37" s="38">
        <v>0.245</v>
      </c>
      <c r="AA37" s="38">
        <v>0.255</v>
      </c>
      <c r="AB37" s="38">
        <v>0.26500000000000001</v>
      </c>
      <c r="AC37" s="38">
        <v>0.27</v>
      </c>
      <c r="AD37" s="38">
        <v>0.28000000000000003</v>
      </c>
      <c r="AE37" s="38">
        <v>0.28499999999999998</v>
      </c>
      <c r="AF37" s="38">
        <v>0.29499999999999998</v>
      </c>
      <c r="AH37" s="37">
        <f t="shared" si="27"/>
        <v>19</v>
      </c>
      <c r="AI37" s="37">
        <f t="shared" si="27"/>
        <v>20</v>
      </c>
      <c r="AJ37" s="37">
        <f t="shared" si="27"/>
        <v>21.499999999999996</v>
      </c>
      <c r="AK37" s="37">
        <f t="shared" si="27"/>
        <v>22.5</v>
      </c>
      <c r="AL37" s="37">
        <f t="shared" si="27"/>
        <v>23.5</v>
      </c>
      <c r="AM37" s="37">
        <f t="shared" si="27"/>
        <v>24.5</v>
      </c>
      <c r="AN37" s="37">
        <f t="shared" si="27"/>
        <v>25.5</v>
      </c>
      <c r="AO37" s="37">
        <f t="shared" si="27"/>
        <v>26.5</v>
      </c>
      <c r="AP37" s="37">
        <f t="shared" si="27"/>
        <v>27</v>
      </c>
      <c r="AQ37" s="37">
        <f t="shared" si="27"/>
        <v>28.000000000000004</v>
      </c>
      <c r="AR37" s="37">
        <f t="shared" si="27"/>
        <v>28.499999999999996</v>
      </c>
      <c r="AS37" s="37">
        <f t="shared" si="27"/>
        <v>29.5</v>
      </c>
    </row>
    <row r="38" spans="4:45" x14ac:dyDescent="0.25">
      <c r="D38" s="4">
        <v>35</v>
      </c>
      <c r="E38" s="4">
        <v>58000</v>
      </c>
      <c r="F38" s="37">
        <v>19</v>
      </c>
      <c r="G38" s="37">
        <v>20</v>
      </c>
      <c r="H38" s="37">
        <v>21.499999999999996</v>
      </c>
      <c r="I38" s="37">
        <v>22.5</v>
      </c>
      <c r="J38" s="37">
        <v>23.5</v>
      </c>
      <c r="K38" s="37">
        <v>24.5</v>
      </c>
      <c r="L38" s="37">
        <v>25.5</v>
      </c>
      <c r="M38" s="37">
        <v>26.5</v>
      </c>
      <c r="N38" s="37">
        <v>27.500000000000004</v>
      </c>
      <c r="O38" s="37">
        <v>28.000000000000004</v>
      </c>
      <c r="P38" s="37">
        <v>28.999999999999996</v>
      </c>
      <c r="Q38" s="37">
        <v>29.5</v>
      </c>
      <c r="S38" t="str">
        <f t="shared" si="2"/>
        <v/>
      </c>
      <c r="T38">
        <v>58000</v>
      </c>
      <c r="U38" s="38">
        <v>0.19</v>
      </c>
      <c r="V38" s="38">
        <v>0.2</v>
      </c>
      <c r="W38" s="38">
        <v>0.21499999999999997</v>
      </c>
      <c r="X38" s="38">
        <v>0.22500000000000001</v>
      </c>
      <c r="Y38" s="38">
        <v>0.23499999999999999</v>
      </c>
      <c r="Z38" s="38">
        <v>0.245</v>
      </c>
      <c r="AA38" s="38">
        <v>0.255</v>
      </c>
      <c r="AB38" s="38">
        <v>0.26500000000000001</v>
      </c>
      <c r="AC38" s="38">
        <v>0.27500000000000002</v>
      </c>
      <c r="AD38" s="38">
        <v>0.28000000000000003</v>
      </c>
      <c r="AE38" s="38">
        <v>0.28999999999999998</v>
      </c>
      <c r="AF38" s="38">
        <v>0.29499999999999998</v>
      </c>
      <c r="AH38" s="37">
        <f t="shared" si="27"/>
        <v>19</v>
      </c>
      <c r="AI38" s="37">
        <f t="shared" si="27"/>
        <v>20</v>
      </c>
      <c r="AJ38" s="37">
        <f t="shared" si="27"/>
        <v>21.499999999999996</v>
      </c>
      <c r="AK38" s="37">
        <f t="shared" si="27"/>
        <v>22.5</v>
      </c>
      <c r="AL38" s="37">
        <f t="shared" si="27"/>
        <v>23.5</v>
      </c>
      <c r="AM38" s="37">
        <f t="shared" si="27"/>
        <v>24.5</v>
      </c>
      <c r="AN38" s="37">
        <f t="shared" si="27"/>
        <v>25.5</v>
      </c>
      <c r="AO38" s="37">
        <f t="shared" si="27"/>
        <v>26.5</v>
      </c>
      <c r="AP38" s="37">
        <f t="shared" si="27"/>
        <v>27.500000000000004</v>
      </c>
      <c r="AQ38" s="37">
        <f t="shared" si="27"/>
        <v>28.000000000000004</v>
      </c>
      <c r="AR38" s="37">
        <f t="shared" si="27"/>
        <v>28.999999999999996</v>
      </c>
      <c r="AS38" s="37">
        <f t="shared" si="27"/>
        <v>29.5</v>
      </c>
    </row>
    <row r="39" spans="4:45" x14ac:dyDescent="0.25">
      <c r="D39" s="4">
        <v>36</v>
      </c>
      <c r="E39" s="4">
        <v>59000</v>
      </c>
      <c r="F39" s="37">
        <v>19</v>
      </c>
      <c r="G39" s="37">
        <v>20.5</v>
      </c>
      <c r="H39" s="37">
        <v>21.499999999999996</v>
      </c>
      <c r="I39" s="37">
        <v>23</v>
      </c>
      <c r="J39" s="37">
        <v>24</v>
      </c>
      <c r="K39" s="37">
        <v>25</v>
      </c>
      <c r="L39" s="37">
        <v>26</v>
      </c>
      <c r="M39" s="37">
        <v>27</v>
      </c>
      <c r="N39" s="37">
        <v>27.500000000000004</v>
      </c>
      <c r="O39" s="37">
        <v>28.499999999999996</v>
      </c>
      <c r="P39" s="37">
        <v>28.999999999999996</v>
      </c>
      <c r="Q39" s="37">
        <v>30</v>
      </c>
      <c r="S39" t="str">
        <f t="shared" si="2"/>
        <v/>
      </c>
      <c r="T39">
        <v>59000</v>
      </c>
      <c r="U39" s="38">
        <v>0.19</v>
      </c>
      <c r="V39" s="38">
        <v>0.20500000000000002</v>
      </c>
      <c r="W39" s="38">
        <v>0.21499999999999997</v>
      </c>
      <c r="X39" s="38">
        <v>0.22999999999999998</v>
      </c>
      <c r="Y39" s="38">
        <v>0.24</v>
      </c>
      <c r="Z39" s="38">
        <v>0.25</v>
      </c>
      <c r="AA39" s="38">
        <v>0.26</v>
      </c>
      <c r="AB39" s="38">
        <v>0.27</v>
      </c>
      <c r="AC39" s="38">
        <v>0.27500000000000002</v>
      </c>
      <c r="AD39" s="38">
        <v>0.28499999999999998</v>
      </c>
      <c r="AE39" s="38">
        <v>0.28999999999999998</v>
      </c>
      <c r="AF39" s="38">
        <v>0.3</v>
      </c>
      <c r="AH39" s="37">
        <f t="shared" si="27"/>
        <v>19</v>
      </c>
      <c r="AI39" s="37">
        <f t="shared" si="27"/>
        <v>20.5</v>
      </c>
      <c r="AJ39" s="37">
        <f t="shared" si="27"/>
        <v>21.499999999999996</v>
      </c>
      <c r="AK39" s="37">
        <f t="shared" si="27"/>
        <v>23</v>
      </c>
      <c r="AL39" s="37">
        <f t="shared" si="27"/>
        <v>24</v>
      </c>
      <c r="AM39" s="37">
        <f t="shared" si="27"/>
        <v>25</v>
      </c>
      <c r="AN39" s="37">
        <f t="shared" si="27"/>
        <v>26</v>
      </c>
      <c r="AO39" s="37">
        <f t="shared" si="27"/>
        <v>27</v>
      </c>
      <c r="AP39" s="37">
        <f t="shared" si="27"/>
        <v>27.500000000000004</v>
      </c>
      <c r="AQ39" s="37">
        <f t="shared" si="27"/>
        <v>28.499999999999996</v>
      </c>
      <c r="AR39" s="37">
        <f t="shared" si="27"/>
        <v>28.999999999999996</v>
      </c>
      <c r="AS39" s="37">
        <f t="shared" si="27"/>
        <v>30</v>
      </c>
    </row>
    <row r="40" spans="4:45" x14ac:dyDescent="0.25">
      <c r="D40" s="4">
        <v>37</v>
      </c>
      <c r="E40" s="4">
        <v>60000</v>
      </c>
      <c r="F40" s="37">
        <v>19.5</v>
      </c>
      <c r="G40" s="37">
        <v>20.5</v>
      </c>
      <c r="H40" s="37">
        <v>21.499999999999996</v>
      </c>
      <c r="I40" s="37">
        <v>23</v>
      </c>
      <c r="J40" s="37">
        <v>24</v>
      </c>
      <c r="K40" s="37">
        <v>25</v>
      </c>
      <c r="L40" s="37">
        <v>26</v>
      </c>
      <c r="M40" s="37">
        <v>27</v>
      </c>
      <c r="N40" s="37">
        <v>28.000000000000004</v>
      </c>
      <c r="O40" s="37">
        <v>28.499999999999996</v>
      </c>
      <c r="P40" s="37">
        <v>29.5</v>
      </c>
      <c r="Q40" s="37">
        <v>30</v>
      </c>
      <c r="S40" t="str">
        <f t="shared" si="2"/>
        <v/>
      </c>
      <c r="T40">
        <v>60000</v>
      </c>
      <c r="U40" s="38">
        <v>0.19500000000000001</v>
      </c>
      <c r="V40" s="38">
        <v>0.20500000000000002</v>
      </c>
      <c r="W40" s="38">
        <v>0.21499999999999997</v>
      </c>
      <c r="X40" s="38">
        <v>0.22999999999999998</v>
      </c>
      <c r="Y40" s="38">
        <v>0.24</v>
      </c>
      <c r="Z40" s="38">
        <v>0.25</v>
      </c>
      <c r="AA40" s="38">
        <v>0.26</v>
      </c>
      <c r="AB40" s="38">
        <v>0.27</v>
      </c>
      <c r="AC40" s="38">
        <v>0.28000000000000003</v>
      </c>
      <c r="AD40" s="38">
        <v>0.28499999999999998</v>
      </c>
      <c r="AE40" s="38">
        <v>0.29499999999999998</v>
      </c>
      <c r="AF40" s="38">
        <v>0.3</v>
      </c>
      <c r="AH40" s="37">
        <f t="shared" si="27"/>
        <v>19.5</v>
      </c>
      <c r="AI40" s="37">
        <f t="shared" si="27"/>
        <v>20.5</v>
      </c>
      <c r="AJ40" s="37">
        <f t="shared" si="27"/>
        <v>21.499999999999996</v>
      </c>
      <c r="AK40" s="37">
        <f t="shared" si="27"/>
        <v>23</v>
      </c>
      <c r="AL40" s="37">
        <f t="shared" si="27"/>
        <v>24</v>
      </c>
      <c r="AM40" s="37">
        <f t="shared" si="27"/>
        <v>25</v>
      </c>
      <c r="AN40" s="37">
        <f t="shared" si="27"/>
        <v>26</v>
      </c>
      <c r="AO40" s="37">
        <f t="shared" si="27"/>
        <v>27</v>
      </c>
      <c r="AP40" s="37">
        <f t="shared" si="27"/>
        <v>28.000000000000004</v>
      </c>
      <c r="AQ40" s="37">
        <f t="shared" si="27"/>
        <v>28.499999999999996</v>
      </c>
      <c r="AR40" s="37">
        <f t="shared" si="27"/>
        <v>29.5</v>
      </c>
      <c r="AS40" s="37">
        <f t="shared" si="27"/>
        <v>30</v>
      </c>
    </row>
    <row r="41" spans="4:45" x14ac:dyDescent="0.25">
      <c r="D41" s="4">
        <v>38</v>
      </c>
      <c r="E41" s="4">
        <v>61000</v>
      </c>
      <c r="F41" s="37">
        <v>19.5</v>
      </c>
      <c r="G41" s="37">
        <v>20.5</v>
      </c>
      <c r="H41" s="37">
        <v>21.999999999999996</v>
      </c>
      <c r="I41" s="37">
        <v>23</v>
      </c>
      <c r="J41" s="37">
        <v>24</v>
      </c>
      <c r="K41" s="37">
        <v>25.5</v>
      </c>
      <c r="L41" s="37">
        <v>26.5</v>
      </c>
      <c r="M41" s="37">
        <v>27</v>
      </c>
      <c r="N41" s="37">
        <v>28.000000000000004</v>
      </c>
      <c r="O41" s="37">
        <v>28.999999999999996</v>
      </c>
      <c r="P41" s="37">
        <v>29.5</v>
      </c>
      <c r="Q41" s="37">
        <v>30.5</v>
      </c>
      <c r="S41" t="str">
        <f t="shared" si="2"/>
        <v/>
      </c>
      <c r="T41">
        <v>61000</v>
      </c>
      <c r="U41" s="38">
        <v>0.19500000000000001</v>
      </c>
      <c r="V41" s="38">
        <v>0.20500000000000002</v>
      </c>
      <c r="W41" s="38">
        <v>0.21999999999999997</v>
      </c>
      <c r="X41" s="38">
        <v>0.22999999999999998</v>
      </c>
      <c r="Y41" s="38">
        <v>0.24</v>
      </c>
      <c r="Z41" s="38">
        <v>0.255</v>
      </c>
      <c r="AA41" s="38">
        <v>0.26500000000000001</v>
      </c>
      <c r="AB41" s="38">
        <v>0.27</v>
      </c>
      <c r="AC41" s="38">
        <v>0.28000000000000003</v>
      </c>
      <c r="AD41" s="38">
        <v>0.28999999999999998</v>
      </c>
      <c r="AE41" s="38">
        <v>0.29499999999999998</v>
      </c>
      <c r="AF41" s="38">
        <v>0.30499999999999999</v>
      </c>
      <c r="AH41" s="37">
        <f t="shared" si="27"/>
        <v>19.5</v>
      </c>
      <c r="AI41" s="37">
        <f t="shared" si="27"/>
        <v>20.5</v>
      </c>
      <c r="AJ41" s="37">
        <f t="shared" si="27"/>
        <v>21.999999999999996</v>
      </c>
      <c r="AK41" s="37">
        <f t="shared" si="27"/>
        <v>23</v>
      </c>
      <c r="AL41" s="37">
        <f t="shared" si="27"/>
        <v>24</v>
      </c>
      <c r="AM41" s="37">
        <f t="shared" si="27"/>
        <v>25.5</v>
      </c>
      <c r="AN41" s="37">
        <f t="shared" si="27"/>
        <v>26.5</v>
      </c>
      <c r="AO41" s="37">
        <f t="shared" si="27"/>
        <v>27</v>
      </c>
      <c r="AP41" s="37">
        <f t="shared" si="27"/>
        <v>28.000000000000004</v>
      </c>
      <c r="AQ41" s="37">
        <f t="shared" si="27"/>
        <v>28.999999999999996</v>
      </c>
      <c r="AR41" s="37">
        <f t="shared" si="27"/>
        <v>29.5</v>
      </c>
      <c r="AS41" s="37">
        <f t="shared" si="27"/>
        <v>30.5</v>
      </c>
    </row>
    <row r="42" spans="4:45" x14ac:dyDescent="0.25">
      <c r="D42" s="4">
        <v>39</v>
      </c>
      <c r="E42" s="4">
        <v>62000</v>
      </c>
      <c r="F42" s="37">
        <v>19.5</v>
      </c>
      <c r="G42" s="37">
        <v>21.000000000000004</v>
      </c>
      <c r="H42" s="37">
        <v>21.999999999999996</v>
      </c>
      <c r="I42" s="37">
        <v>23</v>
      </c>
      <c r="J42" s="37">
        <v>24</v>
      </c>
      <c r="K42" s="37">
        <v>25.5</v>
      </c>
      <c r="L42" s="37">
        <v>26.5</v>
      </c>
      <c r="M42" s="37">
        <v>27.500000000000004</v>
      </c>
      <c r="N42" s="37">
        <v>28.499999999999996</v>
      </c>
      <c r="O42" s="37">
        <v>28.999999999999996</v>
      </c>
      <c r="P42" s="37">
        <v>30</v>
      </c>
      <c r="Q42" s="37">
        <v>30.5</v>
      </c>
      <c r="S42" t="str">
        <f t="shared" si="2"/>
        <v/>
      </c>
      <c r="T42">
        <v>62000</v>
      </c>
      <c r="U42" s="38">
        <v>0.19500000000000001</v>
      </c>
      <c r="V42" s="38">
        <v>0.21000000000000002</v>
      </c>
      <c r="W42" s="38">
        <v>0.21999999999999997</v>
      </c>
      <c r="X42" s="38">
        <v>0.22999999999999998</v>
      </c>
      <c r="Y42" s="38">
        <v>0.24</v>
      </c>
      <c r="Z42" s="38">
        <v>0.255</v>
      </c>
      <c r="AA42" s="38">
        <v>0.26500000000000001</v>
      </c>
      <c r="AB42" s="38">
        <v>0.27500000000000002</v>
      </c>
      <c r="AC42" s="38">
        <v>0.28499999999999998</v>
      </c>
      <c r="AD42" s="38">
        <v>0.28999999999999998</v>
      </c>
      <c r="AE42" s="38">
        <v>0.3</v>
      </c>
      <c r="AF42" s="38">
        <v>0.30499999999999999</v>
      </c>
      <c r="AH42" s="37">
        <f t="shared" si="27"/>
        <v>19.5</v>
      </c>
      <c r="AI42" s="37">
        <f t="shared" si="27"/>
        <v>21.000000000000004</v>
      </c>
      <c r="AJ42" s="37">
        <f t="shared" si="27"/>
        <v>21.999999999999996</v>
      </c>
      <c r="AK42" s="37">
        <f t="shared" si="27"/>
        <v>23</v>
      </c>
      <c r="AL42" s="37">
        <f t="shared" si="27"/>
        <v>24</v>
      </c>
      <c r="AM42" s="37">
        <f t="shared" si="27"/>
        <v>25.5</v>
      </c>
      <c r="AN42" s="37">
        <f t="shared" si="27"/>
        <v>26.5</v>
      </c>
      <c r="AO42" s="37">
        <f t="shared" si="27"/>
        <v>27.500000000000004</v>
      </c>
      <c r="AP42" s="37">
        <f t="shared" si="27"/>
        <v>28.499999999999996</v>
      </c>
      <c r="AQ42" s="37">
        <f t="shared" si="27"/>
        <v>28.999999999999996</v>
      </c>
      <c r="AR42" s="37">
        <f t="shared" si="27"/>
        <v>30</v>
      </c>
      <c r="AS42" s="37">
        <f t="shared" si="27"/>
        <v>30.5</v>
      </c>
    </row>
    <row r="43" spans="4:45" x14ac:dyDescent="0.25">
      <c r="D43" s="4">
        <v>40</v>
      </c>
      <c r="E43" s="4">
        <v>63000</v>
      </c>
      <c r="F43" s="37">
        <v>20</v>
      </c>
      <c r="G43" s="37">
        <v>21.000000000000004</v>
      </c>
      <c r="H43" s="37">
        <v>21.999999999999996</v>
      </c>
      <c r="I43" s="37">
        <v>23</v>
      </c>
      <c r="J43" s="37">
        <v>24</v>
      </c>
      <c r="K43" s="37">
        <v>25.5</v>
      </c>
      <c r="L43" s="37">
        <v>26.5</v>
      </c>
      <c r="M43" s="37">
        <v>27.500000000000004</v>
      </c>
      <c r="N43" s="37">
        <v>28.499999999999996</v>
      </c>
      <c r="O43" s="37">
        <v>29.5</v>
      </c>
      <c r="P43" s="37">
        <v>30</v>
      </c>
      <c r="Q43" s="37">
        <v>31</v>
      </c>
      <c r="S43" t="str">
        <f t="shared" si="2"/>
        <v/>
      </c>
      <c r="T43">
        <v>63000</v>
      </c>
      <c r="U43" s="38">
        <v>0.2</v>
      </c>
      <c r="V43" s="38">
        <v>0.21000000000000002</v>
      </c>
      <c r="W43" s="38">
        <v>0.21999999999999997</v>
      </c>
      <c r="X43" s="38">
        <v>0.22999999999999998</v>
      </c>
      <c r="Y43" s="38">
        <v>0.24</v>
      </c>
      <c r="Z43" s="38">
        <v>0.255</v>
      </c>
      <c r="AA43" s="38">
        <v>0.26500000000000001</v>
      </c>
      <c r="AB43" s="38">
        <v>0.27500000000000002</v>
      </c>
      <c r="AC43" s="38">
        <v>0.28499999999999998</v>
      </c>
      <c r="AD43" s="38">
        <v>0.29499999999999998</v>
      </c>
      <c r="AE43" s="38">
        <v>0.3</v>
      </c>
      <c r="AF43" s="38">
        <v>0.31</v>
      </c>
      <c r="AH43" s="37">
        <f t="shared" si="27"/>
        <v>20</v>
      </c>
      <c r="AI43" s="37">
        <f t="shared" si="27"/>
        <v>21.000000000000004</v>
      </c>
      <c r="AJ43" s="37">
        <f t="shared" si="27"/>
        <v>21.999999999999996</v>
      </c>
      <c r="AK43" s="37">
        <f t="shared" si="27"/>
        <v>23</v>
      </c>
      <c r="AL43" s="37">
        <f t="shared" si="27"/>
        <v>24</v>
      </c>
      <c r="AM43" s="37">
        <f t="shared" si="27"/>
        <v>25.5</v>
      </c>
      <c r="AN43" s="37">
        <f t="shared" si="27"/>
        <v>26.5</v>
      </c>
      <c r="AO43" s="37">
        <f t="shared" si="27"/>
        <v>27.500000000000004</v>
      </c>
      <c r="AP43" s="37">
        <f t="shared" si="27"/>
        <v>28.499999999999996</v>
      </c>
      <c r="AQ43" s="37">
        <f t="shared" si="27"/>
        <v>29.5</v>
      </c>
      <c r="AR43" s="37">
        <f t="shared" si="27"/>
        <v>30</v>
      </c>
      <c r="AS43" s="37">
        <f t="shared" si="27"/>
        <v>31</v>
      </c>
    </row>
    <row r="44" spans="4:45" x14ac:dyDescent="0.25">
      <c r="D44" s="4">
        <v>41</v>
      </c>
      <c r="E44" s="4">
        <v>64000</v>
      </c>
      <c r="F44" s="37">
        <v>20</v>
      </c>
      <c r="G44" s="37">
        <v>21.000000000000004</v>
      </c>
      <c r="H44" s="37">
        <v>22.499999999999996</v>
      </c>
      <c r="I44" s="37">
        <v>23.5</v>
      </c>
      <c r="J44" s="37">
        <v>24.5</v>
      </c>
      <c r="K44" s="37">
        <v>25.5</v>
      </c>
      <c r="L44" s="37">
        <v>26.5</v>
      </c>
      <c r="M44" s="37">
        <v>28.000000000000004</v>
      </c>
      <c r="N44" s="37">
        <v>28.499999999999996</v>
      </c>
      <c r="O44" s="37">
        <v>29.5</v>
      </c>
      <c r="P44" s="37">
        <v>30.5</v>
      </c>
      <c r="Q44" s="37">
        <v>31</v>
      </c>
      <c r="S44" t="str">
        <f t="shared" si="2"/>
        <v/>
      </c>
      <c r="T44">
        <v>64000</v>
      </c>
      <c r="U44" s="38">
        <v>0.2</v>
      </c>
      <c r="V44" s="38">
        <v>0.21000000000000002</v>
      </c>
      <c r="W44" s="38">
        <v>0.22499999999999998</v>
      </c>
      <c r="X44" s="38">
        <v>0.23499999999999999</v>
      </c>
      <c r="Y44" s="38">
        <v>0.245</v>
      </c>
      <c r="Z44" s="38">
        <v>0.255</v>
      </c>
      <c r="AA44" s="38">
        <v>0.26500000000000001</v>
      </c>
      <c r="AB44" s="38">
        <v>0.28000000000000003</v>
      </c>
      <c r="AC44" s="38">
        <v>0.28499999999999998</v>
      </c>
      <c r="AD44" s="38">
        <v>0.29499999999999998</v>
      </c>
      <c r="AE44" s="38">
        <v>0.30499999999999999</v>
      </c>
      <c r="AF44" s="38">
        <v>0.31</v>
      </c>
      <c r="AH44" s="37">
        <f t="shared" si="27"/>
        <v>20</v>
      </c>
      <c r="AI44" s="37">
        <f t="shared" si="27"/>
        <v>21.000000000000004</v>
      </c>
      <c r="AJ44" s="37">
        <f t="shared" si="27"/>
        <v>22.499999999999996</v>
      </c>
      <c r="AK44" s="37">
        <f t="shared" si="27"/>
        <v>23.5</v>
      </c>
      <c r="AL44" s="37">
        <f t="shared" si="27"/>
        <v>24.5</v>
      </c>
      <c r="AM44" s="37">
        <f t="shared" si="27"/>
        <v>25.5</v>
      </c>
      <c r="AN44" s="37">
        <f t="shared" si="27"/>
        <v>26.5</v>
      </c>
      <c r="AO44" s="37">
        <f t="shared" si="27"/>
        <v>28.000000000000004</v>
      </c>
      <c r="AP44" s="37">
        <f t="shared" si="27"/>
        <v>28.499999999999996</v>
      </c>
      <c r="AQ44" s="37">
        <f t="shared" si="27"/>
        <v>29.5</v>
      </c>
      <c r="AR44" s="37">
        <f t="shared" si="27"/>
        <v>30.5</v>
      </c>
      <c r="AS44" s="37">
        <f t="shared" si="27"/>
        <v>31</v>
      </c>
    </row>
    <row r="45" spans="4:45" x14ac:dyDescent="0.25">
      <c r="D45" s="4">
        <v>42</v>
      </c>
      <c r="E45" s="4">
        <v>65000</v>
      </c>
      <c r="F45" s="37">
        <v>20</v>
      </c>
      <c r="G45" s="37">
        <v>21.499999999999996</v>
      </c>
      <c r="H45" s="37">
        <v>22.499999999999996</v>
      </c>
      <c r="I45" s="37">
        <v>23.5</v>
      </c>
      <c r="J45" s="37">
        <v>24.5</v>
      </c>
      <c r="K45" s="37">
        <v>25.5</v>
      </c>
      <c r="L45" s="37">
        <v>26.5</v>
      </c>
      <c r="M45" s="37">
        <v>28.000000000000004</v>
      </c>
      <c r="N45" s="37">
        <v>29.000000000000004</v>
      </c>
      <c r="O45" s="37">
        <v>30</v>
      </c>
      <c r="P45" s="37">
        <v>30.5</v>
      </c>
      <c r="Q45" s="37">
        <v>31.5</v>
      </c>
      <c r="S45" t="str">
        <f t="shared" si="2"/>
        <v/>
      </c>
      <c r="T45">
        <v>65000</v>
      </c>
      <c r="U45" s="38">
        <v>0.2</v>
      </c>
      <c r="V45" s="38">
        <v>0.21499999999999997</v>
      </c>
      <c r="W45" s="38">
        <v>0.22499999999999998</v>
      </c>
      <c r="X45" s="38">
        <v>0.23499999999999999</v>
      </c>
      <c r="Y45" s="38">
        <v>0.245</v>
      </c>
      <c r="Z45" s="38">
        <v>0.255</v>
      </c>
      <c r="AA45" s="38">
        <v>0.26500000000000001</v>
      </c>
      <c r="AB45" s="38">
        <v>0.28000000000000003</v>
      </c>
      <c r="AC45" s="38">
        <v>0.29000000000000004</v>
      </c>
      <c r="AD45" s="38">
        <v>0.3</v>
      </c>
      <c r="AE45" s="38">
        <v>0.30499999999999999</v>
      </c>
      <c r="AF45" s="38">
        <v>0.315</v>
      </c>
      <c r="AH45" s="37">
        <f t="shared" si="27"/>
        <v>20</v>
      </c>
      <c r="AI45" s="37">
        <f t="shared" si="27"/>
        <v>21.499999999999996</v>
      </c>
      <c r="AJ45" s="37">
        <f t="shared" si="27"/>
        <v>22.499999999999996</v>
      </c>
      <c r="AK45" s="37">
        <f t="shared" si="27"/>
        <v>23.5</v>
      </c>
      <c r="AL45" s="37">
        <f t="shared" si="27"/>
        <v>24.5</v>
      </c>
      <c r="AM45" s="37">
        <f t="shared" si="27"/>
        <v>25.5</v>
      </c>
      <c r="AN45" s="37">
        <f t="shared" si="27"/>
        <v>26.5</v>
      </c>
      <c r="AO45" s="37">
        <f t="shared" si="27"/>
        <v>28.000000000000004</v>
      </c>
      <c r="AP45" s="37">
        <f t="shared" si="27"/>
        <v>29.000000000000004</v>
      </c>
      <c r="AQ45" s="37">
        <f t="shared" si="27"/>
        <v>30</v>
      </c>
      <c r="AR45" s="37">
        <f t="shared" si="27"/>
        <v>30.5</v>
      </c>
      <c r="AS45" s="37">
        <f t="shared" si="27"/>
        <v>31.5</v>
      </c>
    </row>
    <row r="46" spans="4:45" x14ac:dyDescent="0.25">
      <c r="D46" s="4">
        <v>43</v>
      </c>
      <c r="E46" s="4">
        <v>66000</v>
      </c>
      <c r="F46" s="37">
        <v>20.5</v>
      </c>
      <c r="G46" s="37">
        <v>21.499999999999996</v>
      </c>
      <c r="H46" s="37">
        <v>22.499999999999996</v>
      </c>
      <c r="I46" s="37">
        <v>23.5</v>
      </c>
      <c r="J46" s="37">
        <v>25</v>
      </c>
      <c r="K46" s="37">
        <v>26</v>
      </c>
      <c r="L46" s="37">
        <v>27</v>
      </c>
      <c r="M46" s="37">
        <v>28.000000000000004</v>
      </c>
      <c r="N46" s="37">
        <v>29.000000000000004</v>
      </c>
      <c r="O46" s="37">
        <v>30</v>
      </c>
      <c r="P46" s="37">
        <v>31</v>
      </c>
      <c r="Q46" s="37">
        <v>31.5</v>
      </c>
      <c r="S46" t="str">
        <f t="shared" si="2"/>
        <v/>
      </c>
      <c r="T46">
        <v>66000</v>
      </c>
      <c r="U46" s="38">
        <v>0.20500000000000002</v>
      </c>
      <c r="V46" s="38">
        <v>0.21499999999999997</v>
      </c>
      <c r="W46" s="38">
        <v>0.22499999999999998</v>
      </c>
      <c r="X46" s="38">
        <v>0.23499999999999999</v>
      </c>
      <c r="Y46" s="38">
        <v>0.25</v>
      </c>
      <c r="Z46" s="38">
        <v>0.26</v>
      </c>
      <c r="AA46" s="38">
        <v>0.27</v>
      </c>
      <c r="AB46" s="38">
        <v>0.28000000000000003</v>
      </c>
      <c r="AC46" s="38">
        <v>0.29000000000000004</v>
      </c>
      <c r="AD46" s="38">
        <v>0.3</v>
      </c>
      <c r="AE46" s="38">
        <v>0.31</v>
      </c>
      <c r="AF46" s="38">
        <v>0.315</v>
      </c>
      <c r="AH46" s="37">
        <f t="shared" si="27"/>
        <v>20.5</v>
      </c>
      <c r="AI46" s="37">
        <f t="shared" si="27"/>
        <v>21.499999999999996</v>
      </c>
      <c r="AJ46" s="37">
        <f t="shared" si="27"/>
        <v>22.499999999999996</v>
      </c>
      <c r="AK46" s="37">
        <f t="shared" si="27"/>
        <v>23.5</v>
      </c>
      <c r="AL46" s="37">
        <f t="shared" si="27"/>
        <v>25</v>
      </c>
      <c r="AM46" s="37">
        <f t="shared" si="27"/>
        <v>26</v>
      </c>
      <c r="AN46" s="37">
        <f t="shared" si="27"/>
        <v>27</v>
      </c>
      <c r="AO46" s="37">
        <f t="shared" si="27"/>
        <v>28.000000000000004</v>
      </c>
      <c r="AP46" s="37">
        <f t="shared" si="27"/>
        <v>29.000000000000004</v>
      </c>
      <c r="AQ46" s="37">
        <f t="shared" si="27"/>
        <v>30</v>
      </c>
      <c r="AR46" s="37">
        <f t="shared" si="27"/>
        <v>31</v>
      </c>
      <c r="AS46" s="37">
        <f t="shared" si="27"/>
        <v>31.5</v>
      </c>
    </row>
    <row r="47" spans="4:45" x14ac:dyDescent="0.25">
      <c r="D47" s="4">
        <v>44</v>
      </c>
      <c r="E47" s="4">
        <v>67000</v>
      </c>
      <c r="F47" s="37">
        <v>20.5</v>
      </c>
      <c r="G47" s="37">
        <v>21.499999999999996</v>
      </c>
      <c r="H47" s="37">
        <v>22.499999999999996</v>
      </c>
      <c r="I47" s="37">
        <v>24</v>
      </c>
      <c r="J47" s="37">
        <v>25</v>
      </c>
      <c r="K47" s="37">
        <v>26</v>
      </c>
      <c r="L47" s="37">
        <v>27</v>
      </c>
      <c r="M47" s="37">
        <v>28.000000000000004</v>
      </c>
      <c r="N47" s="37">
        <v>29.000000000000004</v>
      </c>
      <c r="O47" s="37">
        <v>30</v>
      </c>
      <c r="P47" s="37">
        <v>31</v>
      </c>
      <c r="Q47" s="37">
        <v>31.5</v>
      </c>
      <c r="S47" t="str">
        <f t="shared" si="2"/>
        <v/>
      </c>
      <c r="T47">
        <v>67000</v>
      </c>
      <c r="U47" s="38">
        <v>0.20500000000000002</v>
      </c>
      <c r="V47" s="38">
        <v>0.21499999999999997</v>
      </c>
      <c r="W47" s="38">
        <v>0.22499999999999998</v>
      </c>
      <c r="X47" s="38">
        <v>0.24</v>
      </c>
      <c r="Y47" s="38">
        <v>0.25</v>
      </c>
      <c r="Z47" s="38">
        <v>0.26</v>
      </c>
      <c r="AA47" s="38">
        <v>0.27</v>
      </c>
      <c r="AB47" s="38">
        <v>0.28000000000000003</v>
      </c>
      <c r="AC47" s="38">
        <v>0.29000000000000004</v>
      </c>
      <c r="AD47" s="38">
        <v>0.3</v>
      </c>
      <c r="AE47" s="38">
        <v>0.31</v>
      </c>
      <c r="AF47" s="38">
        <v>0.315</v>
      </c>
      <c r="AH47" s="37">
        <f t="shared" si="27"/>
        <v>20.5</v>
      </c>
      <c r="AI47" s="37">
        <f t="shared" si="27"/>
        <v>21.499999999999996</v>
      </c>
      <c r="AJ47" s="37">
        <f t="shared" si="27"/>
        <v>22.499999999999996</v>
      </c>
      <c r="AK47" s="37">
        <f t="shared" si="27"/>
        <v>24</v>
      </c>
      <c r="AL47" s="37">
        <f t="shared" si="27"/>
        <v>25</v>
      </c>
      <c r="AM47" s="37">
        <f t="shared" si="27"/>
        <v>26</v>
      </c>
      <c r="AN47" s="37">
        <f t="shared" si="27"/>
        <v>27</v>
      </c>
      <c r="AO47" s="37">
        <f t="shared" si="27"/>
        <v>28.000000000000004</v>
      </c>
      <c r="AP47" s="37">
        <f t="shared" si="27"/>
        <v>29.000000000000004</v>
      </c>
      <c r="AQ47" s="37">
        <f t="shared" si="27"/>
        <v>30</v>
      </c>
      <c r="AR47" s="37">
        <f t="shared" si="27"/>
        <v>31</v>
      </c>
      <c r="AS47" s="37">
        <f t="shared" si="27"/>
        <v>31.5</v>
      </c>
    </row>
    <row r="48" spans="4:45" x14ac:dyDescent="0.25">
      <c r="D48" s="4">
        <v>45</v>
      </c>
      <c r="E48" s="4">
        <v>68000</v>
      </c>
      <c r="F48" s="37">
        <v>20.5</v>
      </c>
      <c r="G48" s="37">
        <v>21.999999999999996</v>
      </c>
      <c r="H48" s="37">
        <v>23</v>
      </c>
      <c r="I48" s="37">
        <v>24</v>
      </c>
      <c r="J48" s="37">
        <v>25</v>
      </c>
      <c r="K48" s="37">
        <v>26</v>
      </c>
      <c r="L48" s="37">
        <v>27</v>
      </c>
      <c r="M48" s="37">
        <v>28.000000000000004</v>
      </c>
      <c r="N48" s="37">
        <v>29.000000000000004</v>
      </c>
      <c r="O48" s="37">
        <v>30</v>
      </c>
      <c r="P48" s="37">
        <v>31</v>
      </c>
      <c r="Q48" s="37">
        <v>32</v>
      </c>
      <c r="S48" t="str">
        <f t="shared" si="2"/>
        <v/>
      </c>
      <c r="T48">
        <v>68000</v>
      </c>
      <c r="U48" s="38">
        <v>0.20500000000000002</v>
      </c>
      <c r="V48" s="38">
        <v>0.21999999999999997</v>
      </c>
      <c r="W48" s="38">
        <v>0.22999999999999998</v>
      </c>
      <c r="X48" s="38">
        <v>0.24</v>
      </c>
      <c r="Y48" s="38">
        <v>0.25</v>
      </c>
      <c r="Z48" s="38">
        <v>0.26</v>
      </c>
      <c r="AA48" s="38">
        <v>0.27</v>
      </c>
      <c r="AB48" s="38">
        <v>0.28000000000000003</v>
      </c>
      <c r="AC48" s="38">
        <v>0.29000000000000004</v>
      </c>
      <c r="AD48" s="38">
        <v>0.3</v>
      </c>
      <c r="AE48" s="38">
        <v>0.31</v>
      </c>
      <c r="AF48" s="38">
        <v>0.32</v>
      </c>
      <c r="AH48" s="37">
        <f t="shared" si="27"/>
        <v>20.5</v>
      </c>
      <c r="AI48" s="37">
        <f t="shared" si="27"/>
        <v>21.999999999999996</v>
      </c>
      <c r="AJ48" s="37">
        <f t="shared" si="27"/>
        <v>23</v>
      </c>
      <c r="AK48" s="37">
        <f t="shared" si="27"/>
        <v>24</v>
      </c>
      <c r="AL48" s="37">
        <f t="shared" si="27"/>
        <v>25</v>
      </c>
      <c r="AM48" s="37">
        <f t="shared" si="27"/>
        <v>26</v>
      </c>
      <c r="AN48" s="37">
        <f t="shared" si="27"/>
        <v>27</v>
      </c>
      <c r="AO48" s="37">
        <f t="shared" si="27"/>
        <v>28.000000000000004</v>
      </c>
      <c r="AP48" s="37">
        <f t="shared" si="27"/>
        <v>29.000000000000004</v>
      </c>
      <c r="AQ48" s="37">
        <f t="shared" si="27"/>
        <v>30</v>
      </c>
      <c r="AR48" s="37">
        <f t="shared" si="27"/>
        <v>31</v>
      </c>
      <c r="AS48" s="37">
        <f t="shared" si="27"/>
        <v>32</v>
      </c>
    </row>
    <row r="49" spans="4:45" x14ac:dyDescent="0.25">
      <c r="D49" s="4">
        <v>46</v>
      </c>
      <c r="E49" s="4">
        <v>69000</v>
      </c>
      <c r="F49" s="37">
        <v>20.5</v>
      </c>
      <c r="G49" s="37">
        <v>21.999999999999996</v>
      </c>
      <c r="H49" s="37">
        <v>23</v>
      </c>
      <c r="I49" s="37">
        <v>24</v>
      </c>
      <c r="J49" s="37">
        <v>25.5</v>
      </c>
      <c r="K49" s="37">
        <v>26.5</v>
      </c>
      <c r="L49" s="37">
        <v>27.500000000000004</v>
      </c>
      <c r="M49" s="37">
        <v>28.500000000000004</v>
      </c>
      <c r="N49" s="37">
        <v>29.000000000000004</v>
      </c>
      <c r="O49" s="37">
        <v>30</v>
      </c>
      <c r="P49" s="37">
        <v>31.5</v>
      </c>
      <c r="Q49" s="37">
        <v>32</v>
      </c>
      <c r="S49" t="str">
        <f t="shared" si="2"/>
        <v/>
      </c>
      <c r="T49">
        <v>69000</v>
      </c>
      <c r="U49" s="38">
        <v>0.20500000000000002</v>
      </c>
      <c r="V49" s="38">
        <v>0.21999999999999997</v>
      </c>
      <c r="W49" s="38">
        <v>0.22999999999999998</v>
      </c>
      <c r="X49" s="38">
        <v>0.24</v>
      </c>
      <c r="Y49" s="38">
        <v>0.255</v>
      </c>
      <c r="Z49" s="38">
        <v>0.26500000000000001</v>
      </c>
      <c r="AA49" s="38">
        <v>0.27500000000000002</v>
      </c>
      <c r="AB49" s="38">
        <v>0.28500000000000003</v>
      </c>
      <c r="AC49" s="38">
        <v>0.29000000000000004</v>
      </c>
      <c r="AD49" s="38">
        <v>0.3</v>
      </c>
      <c r="AE49" s="38">
        <v>0.315</v>
      </c>
      <c r="AF49" s="38">
        <v>0.32</v>
      </c>
      <c r="AH49" s="37">
        <f t="shared" si="27"/>
        <v>20.5</v>
      </c>
      <c r="AI49" s="37">
        <f t="shared" si="27"/>
        <v>21.999999999999996</v>
      </c>
      <c r="AJ49" s="37">
        <f t="shared" si="27"/>
        <v>23</v>
      </c>
      <c r="AK49" s="37">
        <f t="shared" si="27"/>
        <v>24</v>
      </c>
      <c r="AL49" s="37">
        <f t="shared" si="27"/>
        <v>25.5</v>
      </c>
      <c r="AM49" s="37">
        <f t="shared" si="27"/>
        <v>26.5</v>
      </c>
      <c r="AN49" s="37">
        <f t="shared" si="27"/>
        <v>27.500000000000004</v>
      </c>
      <c r="AO49" s="37">
        <f t="shared" si="27"/>
        <v>28.500000000000004</v>
      </c>
      <c r="AP49" s="37">
        <f t="shared" si="27"/>
        <v>29.000000000000004</v>
      </c>
      <c r="AQ49" s="37">
        <f t="shared" si="27"/>
        <v>30</v>
      </c>
      <c r="AR49" s="37">
        <f t="shared" si="27"/>
        <v>31.5</v>
      </c>
      <c r="AS49" s="37">
        <f t="shared" si="27"/>
        <v>32</v>
      </c>
    </row>
    <row r="50" spans="4:45" x14ac:dyDescent="0.25">
      <c r="D50" s="4">
        <v>47</v>
      </c>
      <c r="E50" s="4">
        <v>70000</v>
      </c>
      <c r="F50" s="37">
        <v>21.000000000000004</v>
      </c>
      <c r="G50" s="37">
        <v>21.999999999999996</v>
      </c>
      <c r="H50" s="37">
        <v>23</v>
      </c>
      <c r="I50" s="37">
        <v>24.5</v>
      </c>
      <c r="J50" s="37">
        <v>25.5</v>
      </c>
      <c r="K50" s="37">
        <v>26.5</v>
      </c>
      <c r="L50" s="37">
        <v>27.500000000000004</v>
      </c>
      <c r="M50" s="37">
        <v>28.500000000000004</v>
      </c>
      <c r="N50" s="37">
        <v>29.5</v>
      </c>
      <c r="O50" s="37">
        <v>30.5</v>
      </c>
      <c r="P50" s="37">
        <v>31.5</v>
      </c>
      <c r="Q50" s="37">
        <v>32.5</v>
      </c>
      <c r="S50" t="str">
        <f t="shared" si="2"/>
        <v/>
      </c>
      <c r="T50">
        <v>70000</v>
      </c>
      <c r="U50" s="38">
        <v>0.21000000000000002</v>
      </c>
      <c r="V50" s="38">
        <v>0.21999999999999997</v>
      </c>
      <c r="W50" s="38">
        <v>0.22999999999999998</v>
      </c>
      <c r="X50" s="38">
        <v>0.245</v>
      </c>
      <c r="Y50" s="38">
        <v>0.255</v>
      </c>
      <c r="Z50" s="38">
        <v>0.26500000000000001</v>
      </c>
      <c r="AA50" s="38">
        <v>0.27500000000000002</v>
      </c>
      <c r="AB50" s="38">
        <v>0.28500000000000003</v>
      </c>
      <c r="AC50" s="38">
        <v>0.29499999999999998</v>
      </c>
      <c r="AD50" s="38">
        <v>0.30499999999999999</v>
      </c>
      <c r="AE50" s="38">
        <v>0.315</v>
      </c>
      <c r="AF50" s="38">
        <v>0.32500000000000001</v>
      </c>
      <c r="AH50" s="37">
        <f t="shared" si="27"/>
        <v>21.000000000000004</v>
      </c>
      <c r="AI50" s="37">
        <f t="shared" si="27"/>
        <v>21.999999999999996</v>
      </c>
      <c r="AJ50" s="37">
        <f t="shared" si="27"/>
        <v>23</v>
      </c>
      <c r="AK50" s="37">
        <f t="shared" si="27"/>
        <v>24.5</v>
      </c>
      <c r="AL50" s="37">
        <f t="shared" si="27"/>
        <v>25.5</v>
      </c>
      <c r="AM50" s="37">
        <f t="shared" si="27"/>
        <v>26.5</v>
      </c>
      <c r="AN50" s="37">
        <f t="shared" si="27"/>
        <v>27.500000000000004</v>
      </c>
      <c r="AO50" s="37">
        <f t="shared" si="27"/>
        <v>28.500000000000004</v>
      </c>
      <c r="AP50" s="37">
        <f t="shared" si="27"/>
        <v>29.5</v>
      </c>
      <c r="AQ50" s="37">
        <f t="shared" si="27"/>
        <v>30.5</v>
      </c>
      <c r="AR50" s="37">
        <f t="shared" si="27"/>
        <v>31.5</v>
      </c>
      <c r="AS50" s="37">
        <f t="shared" si="27"/>
        <v>32.5</v>
      </c>
    </row>
    <row r="51" spans="4:45" x14ac:dyDescent="0.25">
      <c r="D51" s="4">
        <v>48</v>
      </c>
      <c r="E51" s="4">
        <v>71000</v>
      </c>
      <c r="F51" s="37">
        <v>21.000000000000004</v>
      </c>
      <c r="G51" s="37">
        <v>21.999999999999996</v>
      </c>
      <c r="H51" s="37">
        <v>23.5</v>
      </c>
      <c r="I51" s="37">
        <v>24.5</v>
      </c>
      <c r="J51" s="37">
        <v>25.5</v>
      </c>
      <c r="K51" s="37">
        <v>26.5</v>
      </c>
      <c r="L51" s="37">
        <v>27.500000000000004</v>
      </c>
      <c r="M51" s="37">
        <v>28.500000000000004</v>
      </c>
      <c r="N51" s="37">
        <v>29.5</v>
      </c>
      <c r="O51" s="37">
        <v>30.5</v>
      </c>
      <c r="P51" s="37">
        <v>31.5</v>
      </c>
      <c r="Q51" s="37">
        <v>32.5</v>
      </c>
      <c r="S51" t="str">
        <f t="shared" si="2"/>
        <v/>
      </c>
      <c r="T51">
        <v>71000</v>
      </c>
      <c r="U51" s="38">
        <v>0.21000000000000002</v>
      </c>
      <c r="V51" s="38">
        <v>0.21999999999999997</v>
      </c>
      <c r="W51" s="38">
        <v>0.23499999999999999</v>
      </c>
      <c r="X51" s="38">
        <v>0.245</v>
      </c>
      <c r="Y51" s="38">
        <v>0.255</v>
      </c>
      <c r="Z51" s="38">
        <v>0.26500000000000001</v>
      </c>
      <c r="AA51" s="38">
        <v>0.27500000000000002</v>
      </c>
      <c r="AB51" s="38">
        <v>0.28500000000000003</v>
      </c>
      <c r="AC51" s="38">
        <v>0.29499999999999998</v>
      </c>
      <c r="AD51" s="38">
        <v>0.30499999999999999</v>
      </c>
      <c r="AE51" s="38">
        <v>0.315</v>
      </c>
      <c r="AF51" s="38">
        <v>0.32500000000000001</v>
      </c>
      <c r="AH51" s="37">
        <f t="shared" si="27"/>
        <v>21.000000000000004</v>
      </c>
      <c r="AI51" s="37">
        <f t="shared" si="27"/>
        <v>21.999999999999996</v>
      </c>
      <c r="AJ51" s="37">
        <f t="shared" si="27"/>
        <v>23.5</v>
      </c>
      <c r="AK51" s="37">
        <f t="shared" si="27"/>
        <v>24.5</v>
      </c>
      <c r="AL51" s="37">
        <f t="shared" si="27"/>
        <v>25.5</v>
      </c>
      <c r="AM51" s="37">
        <f t="shared" si="27"/>
        <v>26.5</v>
      </c>
      <c r="AN51" s="37">
        <f t="shared" si="27"/>
        <v>27.500000000000004</v>
      </c>
      <c r="AO51" s="37">
        <f t="shared" si="27"/>
        <v>28.500000000000004</v>
      </c>
      <c r="AP51" s="37">
        <f t="shared" si="27"/>
        <v>29.5</v>
      </c>
      <c r="AQ51" s="37">
        <f t="shared" si="27"/>
        <v>30.5</v>
      </c>
      <c r="AR51" s="37">
        <f t="shared" si="27"/>
        <v>31.5</v>
      </c>
      <c r="AS51" s="37">
        <f t="shared" si="27"/>
        <v>32.5</v>
      </c>
    </row>
    <row r="52" spans="4:45" x14ac:dyDescent="0.25">
      <c r="D52" s="4">
        <v>49</v>
      </c>
      <c r="E52" s="4">
        <v>72000</v>
      </c>
      <c r="F52" s="37">
        <v>21.000000000000004</v>
      </c>
      <c r="G52" s="37">
        <v>22.499999999999996</v>
      </c>
      <c r="H52" s="37">
        <v>23.5</v>
      </c>
      <c r="I52" s="37">
        <v>24.5</v>
      </c>
      <c r="J52" s="37">
        <v>26</v>
      </c>
      <c r="K52" s="37">
        <v>27</v>
      </c>
      <c r="L52" s="37">
        <v>28.000000000000004</v>
      </c>
      <c r="M52" s="37">
        <v>29.000000000000004</v>
      </c>
      <c r="N52" s="37">
        <v>30</v>
      </c>
      <c r="O52" s="37">
        <v>30.5</v>
      </c>
      <c r="P52" s="37">
        <v>31.5</v>
      </c>
      <c r="Q52" s="37">
        <v>32.5</v>
      </c>
      <c r="S52" t="str">
        <f t="shared" si="2"/>
        <v/>
      </c>
      <c r="T52">
        <v>72000</v>
      </c>
      <c r="U52" s="38">
        <v>0.21000000000000002</v>
      </c>
      <c r="V52" s="38">
        <v>0.22499999999999998</v>
      </c>
      <c r="W52" s="38">
        <v>0.23499999999999999</v>
      </c>
      <c r="X52" s="38">
        <v>0.245</v>
      </c>
      <c r="Y52" s="38">
        <v>0.26</v>
      </c>
      <c r="Z52" s="38">
        <v>0.27</v>
      </c>
      <c r="AA52" s="38">
        <v>0.28000000000000003</v>
      </c>
      <c r="AB52" s="38">
        <v>0.29000000000000004</v>
      </c>
      <c r="AC52" s="38">
        <v>0.3</v>
      </c>
      <c r="AD52" s="38">
        <v>0.30499999999999999</v>
      </c>
      <c r="AE52" s="38">
        <v>0.315</v>
      </c>
      <c r="AF52" s="38">
        <v>0.32500000000000001</v>
      </c>
      <c r="AH52" s="37">
        <f t="shared" si="27"/>
        <v>21.000000000000004</v>
      </c>
      <c r="AI52" s="37">
        <f t="shared" si="27"/>
        <v>22.499999999999996</v>
      </c>
      <c r="AJ52" s="37">
        <f t="shared" si="27"/>
        <v>23.5</v>
      </c>
      <c r="AK52" s="37">
        <f t="shared" si="27"/>
        <v>24.5</v>
      </c>
      <c r="AL52" s="37">
        <f t="shared" si="27"/>
        <v>26</v>
      </c>
      <c r="AM52" s="37">
        <f t="shared" si="27"/>
        <v>27</v>
      </c>
      <c r="AN52" s="37">
        <f t="shared" si="27"/>
        <v>28.000000000000004</v>
      </c>
      <c r="AO52" s="37">
        <f t="shared" si="27"/>
        <v>29.000000000000004</v>
      </c>
      <c r="AP52" s="37">
        <f t="shared" si="27"/>
        <v>30</v>
      </c>
      <c r="AQ52" s="37">
        <f t="shared" si="27"/>
        <v>30.5</v>
      </c>
      <c r="AR52" s="37">
        <f t="shared" si="27"/>
        <v>31.5</v>
      </c>
      <c r="AS52" s="37">
        <f t="shared" si="27"/>
        <v>32.5</v>
      </c>
    </row>
    <row r="53" spans="4:45" x14ac:dyDescent="0.25">
      <c r="D53" s="4">
        <v>50</v>
      </c>
      <c r="E53" s="4">
        <v>73000</v>
      </c>
      <c r="F53" s="37">
        <v>21.000000000000004</v>
      </c>
      <c r="G53" s="37">
        <v>22.499999999999996</v>
      </c>
      <c r="H53" s="37">
        <v>23.5</v>
      </c>
      <c r="I53" s="37">
        <v>24.5</v>
      </c>
      <c r="J53" s="37">
        <v>26</v>
      </c>
      <c r="K53" s="37">
        <v>27</v>
      </c>
      <c r="L53" s="37">
        <v>28.000000000000004</v>
      </c>
      <c r="M53" s="37">
        <v>29.000000000000004</v>
      </c>
      <c r="N53" s="37">
        <v>30</v>
      </c>
      <c r="O53" s="37">
        <v>31</v>
      </c>
      <c r="P53" s="37">
        <v>31.5</v>
      </c>
      <c r="Q53" s="37">
        <v>32.5</v>
      </c>
      <c r="S53" t="str">
        <f t="shared" si="2"/>
        <v/>
      </c>
      <c r="T53">
        <v>73000</v>
      </c>
      <c r="U53" s="38">
        <v>0.21000000000000002</v>
      </c>
      <c r="V53" s="38">
        <v>0.22499999999999998</v>
      </c>
      <c r="W53" s="38">
        <v>0.23499999999999999</v>
      </c>
      <c r="X53" s="38">
        <v>0.245</v>
      </c>
      <c r="Y53" s="38">
        <v>0.26</v>
      </c>
      <c r="Z53" s="38">
        <v>0.27</v>
      </c>
      <c r="AA53" s="38">
        <v>0.28000000000000003</v>
      </c>
      <c r="AB53" s="38">
        <v>0.29000000000000004</v>
      </c>
      <c r="AC53" s="38">
        <v>0.3</v>
      </c>
      <c r="AD53" s="38">
        <v>0.31</v>
      </c>
      <c r="AE53" s="38">
        <v>0.315</v>
      </c>
      <c r="AF53" s="38">
        <v>0.32500000000000001</v>
      </c>
      <c r="AH53" s="37">
        <f t="shared" si="27"/>
        <v>21.000000000000004</v>
      </c>
      <c r="AI53" s="37">
        <f t="shared" si="27"/>
        <v>22.499999999999996</v>
      </c>
      <c r="AJ53" s="37">
        <f t="shared" si="27"/>
        <v>23.5</v>
      </c>
      <c r="AK53" s="37">
        <f t="shared" si="27"/>
        <v>24.5</v>
      </c>
      <c r="AL53" s="37">
        <f t="shared" si="27"/>
        <v>26</v>
      </c>
      <c r="AM53" s="37">
        <f t="shared" si="27"/>
        <v>27</v>
      </c>
      <c r="AN53" s="37">
        <f t="shared" si="27"/>
        <v>28.000000000000004</v>
      </c>
      <c r="AO53" s="37">
        <f t="shared" si="27"/>
        <v>29.000000000000004</v>
      </c>
      <c r="AP53" s="37">
        <f t="shared" si="27"/>
        <v>30</v>
      </c>
      <c r="AQ53" s="37">
        <f t="shared" si="27"/>
        <v>31</v>
      </c>
      <c r="AR53" s="37">
        <f t="shared" si="27"/>
        <v>31.5</v>
      </c>
      <c r="AS53" s="37">
        <f t="shared" si="27"/>
        <v>32.5</v>
      </c>
    </row>
    <row r="54" spans="4:45" x14ac:dyDescent="0.25">
      <c r="D54" s="4">
        <v>51</v>
      </c>
      <c r="E54" s="4">
        <v>74000</v>
      </c>
      <c r="F54" s="37">
        <v>21.000000000000004</v>
      </c>
      <c r="G54" s="37">
        <v>22.499999999999996</v>
      </c>
      <c r="H54" s="37">
        <v>23.5</v>
      </c>
      <c r="I54" s="37">
        <v>25</v>
      </c>
      <c r="J54" s="37">
        <v>26</v>
      </c>
      <c r="K54" s="37">
        <v>27</v>
      </c>
      <c r="L54" s="37">
        <v>28.000000000000004</v>
      </c>
      <c r="M54" s="37">
        <v>29.000000000000004</v>
      </c>
      <c r="N54" s="37">
        <v>30</v>
      </c>
      <c r="O54" s="37">
        <v>31</v>
      </c>
      <c r="P54" s="37">
        <v>31.5</v>
      </c>
      <c r="Q54" s="37">
        <v>32.5</v>
      </c>
      <c r="S54" t="str">
        <f t="shared" si="2"/>
        <v/>
      </c>
      <c r="T54">
        <v>74000</v>
      </c>
      <c r="U54" s="38">
        <v>0.21000000000000002</v>
      </c>
      <c r="V54" s="38">
        <v>0.22499999999999998</v>
      </c>
      <c r="W54" s="38">
        <v>0.23499999999999999</v>
      </c>
      <c r="X54" s="38">
        <v>0.25</v>
      </c>
      <c r="Y54" s="38">
        <v>0.26</v>
      </c>
      <c r="Z54" s="38">
        <v>0.27</v>
      </c>
      <c r="AA54" s="38">
        <v>0.28000000000000003</v>
      </c>
      <c r="AB54" s="38">
        <v>0.29000000000000004</v>
      </c>
      <c r="AC54" s="38">
        <v>0.3</v>
      </c>
      <c r="AD54" s="38">
        <v>0.31</v>
      </c>
      <c r="AE54" s="38">
        <v>0.315</v>
      </c>
      <c r="AF54" s="38">
        <v>0.32500000000000001</v>
      </c>
      <c r="AH54" s="37">
        <f t="shared" si="27"/>
        <v>21.000000000000004</v>
      </c>
      <c r="AI54" s="37">
        <f t="shared" ref="AI54:AS77" si="29">V54*$T$3</f>
        <v>22.499999999999996</v>
      </c>
      <c r="AJ54" s="37">
        <f t="shared" si="29"/>
        <v>23.5</v>
      </c>
      <c r="AK54" s="37">
        <f t="shared" si="29"/>
        <v>25</v>
      </c>
      <c r="AL54" s="37">
        <f t="shared" si="29"/>
        <v>26</v>
      </c>
      <c r="AM54" s="37">
        <f t="shared" si="29"/>
        <v>27</v>
      </c>
      <c r="AN54" s="37">
        <f t="shared" si="29"/>
        <v>28.000000000000004</v>
      </c>
      <c r="AO54" s="37">
        <f t="shared" si="29"/>
        <v>29.000000000000004</v>
      </c>
      <c r="AP54" s="37">
        <f t="shared" si="29"/>
        <v>30</v>
      </c>
      <c r="AQ54" s="37">
        <f t="shared" si="29"/>
        <v>31</v>
      </c>
      <c r="AR54" s="37">
        <f t="shared" si="29"/>
        <v>31.5</v>
      </c>
      <c r="AS54" s="37">
        <f t="shared" si="29"/>
        <v>32.5</v>
      </c>
    </row>
    <row r="55" spans="4:45" x14ac:dyDescent="0.25">
      <c r="D55" s="4">
        <v>52</v>
      </c>
      <c r="E55" s="4">
        <v>75000</v>
      </c>
      <c r="F55" s="37">
        <v>21.000000000000004</v>
      </c>
      <c r="G55" s="37">
        <v>22.499999999999996</v>
      </c>
      <c r="H55" s="37">
        <v>23.5</v>
      </c>
      <c r="I55" s="37">
        <v>25</v>
      </c>
      <c r="J55" s="37">
        <v>26</v>
      </c>
      <c r="K55" s="37">
        <v>27</v>
      </c>
      <c r="L55" s="37">
        <v>28.000000000000004</v>
      </c>
      <c r="M55" s="37">
        <v>29.000000000000004</v>
      </c>
      <c r="N55" s="37">
        <v>30</v>
      </c>
      <c r="O55" s="37">
        <v>31</v>
      </c>
      <c r="P55" s="37">
        <v>32</v>
      </c>
      <c r="Q55" s="37">
        <v>32.5</v>
      </c>
      <c r="S55" t="str">
        <f t="shared" si="2"/>
        <v/>
      </c>
      <c r="T55">
        <v>75000</v>
      </c>
      <c r="U55" s="38">
        <v>0.21000000000000002</v>
      </c>
      <c r="V55" s="38">
        <v>0.22499999999999998</v>
      </c>
      <c r="W55" s="38">
        <v>0.23499999999999999</v>
      </c>
      <c r="X55" s="38">
        <v>0.25</v>
      </c>
      <c r="Y55" s="38">
        <v>0.26</v>
      </c>
      <c r="Z55" s="38">
        <v>0.27</v>
      </c>
      <c r="AA55" s="38">
        <v>0.28000000000000003</v>
      </c>
      <c r="AB55" s="38">
        <v>0.29000000000000004</v>
      </c>
      <c r="AC55" s="38">
        <v>0.3</v>
      </c>
      <c r="AD55" s="38">
        <v>0.31</v>
      </c>
      <c r="AE55" s="38">
        <v>0.32</v>
      </c>
      <c r="AF55" s="38">
        <v>0.32500000000000001</v>
      </c>
      <c r="AH55" s="37">
        <f t="shared" ref="AH55:AJ89" si="30">U55*$T$3</f>
        <v>21.000000000000004</v>
      </c>
      <c r="AI55" s="37">
        <f t="shared" si="29"/>
        <v>22.499999999999996</v>
      </c>
      <c r="AJ55" s="37">
        <f t="shared" si="29"/>
        <v>23.5</v>
      </c>
      <c r="AK55" s="37">
        <f t="shared" si="29"/>
        <v>25</v>
      </c>
      <c r="AL55" s="37">
        <f t="shared" si="29"/>
        <v>26</v>
      </c>
      <c r="AM55" s="37">
        <f t="shared" si="29"/>
        <v>27</v>
      </c>
      <c r="AN55" s="37">
        <f t="shared" si="29"/>
        <v>28.000000000000004</v>
      </c>
      <c r="AO55" s="37">
        <f t="shared" si="29"/>
        <v>29.000000000000004</v>
      </c>
      <c r="AP55" s="37">
        <f t="shared" si="29"/>
        <v>30</v>
      </c>
      <c r="AQ55" s="37">
        <f t="shared" si="29"/>
        <v>31</v>
      </c>
      <c r="AR55" s="37">
        <f t="shared" si="29"/>
        <v>32</v>
      </c>
      <c r="AS55" s="37">
        <f t="shared" si="29"/>
        <v>32.5</v>
      </c>
    </row>
    <row r="56" spans="4:45" x14ac:dyDescent="0.25">
      <c r="D56" s="4">
        <v>53</v>
      </c>
      <c r="E56" s="4">
        <v>76000</v>
      </c>
      <c r="F56" s="37">
        <v>21.499999999999996</v>
      </c>
      <c r="G56" s="37">
        <v>22.499999999999996</v>
      </c>
      <c r="H56" s="37">
        <v>23.5</v>
      </c>
      <c r="I56" s="37">
        <v>25</v>
      </c>
      <c r="J56" s="37">
        <v>26</v>
      </c>
      <c r="K56" s="37">
        <v>27</v>
      </c>
      <c r="L56" s="37">
        <v>28.000000000000004</v>
      </c>
      <c r="M56" s="37">
        <v>29.000000000000004</v>
      </c>
      <c r="N56" s="37">
        <v>30</v>
      </c>
      <c r="O56" s="37">
        <v>31</v>
      </c>
      <c r="P56" s="37">
        <v>32</v>
      </c>
      <c r="Q56" s="37">
        <v>32.5</v>
      </c>
      <c r="S56" t="str">
        <f t="shared" si="2"/>
        <v/>
      </c>
      <c r="T56">
        <v>76000</v>
      </c>
      <c r="U56" s="38">
        <v>0.21499999999999997</v>
      </c>
      <c r="V56" s="38">
        <v>0.22499999999999998</v>
      </c>
      <c r="W56" s="38">
        <v>0.23499999999999999</v>
      </c>
      <c r="X56" s="38">
        <v>0.25</v>
      </c>
      <c r="Y56" s="38">
        <v>0.26</v>
      </c>
      <c r="Z56" s="38">
        <v>0.27</v>
      </c>
      <c r="AA56" s="38">
        <v>0.28000000000000003</v>
      </c>
      <c r="AB56" s="38">
        <v>0.29000000000000004</v>
      </c>
      <c r="AC56" s="38">
        <v>0.3</v>
      </c>
      <c r="AD56" s="38">
        <v>0.31</v>
      </c>
      <c r="AE56" s="38">
        <v>0.32</v>
      </c>
      <c r="AF56" s="38">
        <v>0.32500000000000001</v>
      </c>
      <c r="AH56" s="37">
        <f t="shared" si="30"/>
        <v>21.499999999999996</v>
      </c>
      <c r="AI56" s="37">
        <f t="shared" si="29"/>
        <v>22.499999999999996</v>
      </c>
      <c r="AJ56" s="37">
        <f t="shared" si="29"/>
        <v>23.5</v>
      </c>
      <c r="AK56" s="37">
        <f t="shared" si="29"/>
        <v>25</v>
      </c>
      <c r="AL56" s="37">
        <f t="shared" si="29"/>
        <v>26</v>
      </c>
      <c r="AM56" s="37">
        <f t="shared" si="29"/>
        <v>27</v>
      </c>
      <c r="AN56" s="37">
        <f t="shared" si="29"/>
        <v>28.000000000000004</v>
      </c>
      <c r="AO56" s="37">
        <f t="shared" si="29"/>
        <v>29.000000000000004</v>
      </c>
      <c r="AP56" s="37">
        <f t="shared" si="29"/>
        <v>30</v>
      </c>
      <c r="AQ56" s="37">
        <f t="shared" si="29"/>
        <v>31</v>
      </c>
      <c r="AR56" s="37">
        <f t="shared" si="29"/>
        <v>32</v>
      </c>
      <c r="AS56" s="37">
        <f t="shared" si="29"/>
        <v>32.5</v>
      </c>
    </row>
    <row r="57" spans="4:45" x14ac:dyDescent="0.25">
      <c r="D57" s="4">
        <v>54</v>
      </c>
      <c r="E57" s="4">
        <v>77000</v>
      </c>
      <c r="F57" s="37">
        <v>21.499999999999996</v>
      </c>
      <c r="G57" s="37">
        <v>22.499999999999996</v>
      </c>
      <c r="H57" s="37">
        <v>24</v>
      </c>
      <c r="I57" s="37">
        <v>25</v>
      </c>
      <c r="J57" s="37">
        <v>26</v>
      </c>
      <c r="K57" s="37">
        <v>27</v>
      </c>
      <c r="L57" s="37">
        <v>28.000000000000004</v>
      </c>
      <c r="M57" s="37">
        <v>29.000000000000004</v>
      </c>
      <c r="N57" s="37">
        <v>30</v>
      </c>
      <c r="O57" s="37">
        <v>31</v>
      </c>
      <c r="P57" s="37">
        <v>32</v>
      </c>
      <c r="Q57" s="37">
        <v>32.5</v>
      </c>
      <c r="S57" t="str">
        <f t="shared" si="2"/>
        <v/>
      </c>
      <c r="T57">
        <v>77000</v>
      </c>
      <c r="U57" s="38">
        <v>0.21499999999999997</v>
      </c>
      <c r="V57" s="38">
        <v>0.22499999999999998</v>
      </c>
      <c r="W57" s="38">
        <v>0.24</v>
      </c>
      <c r="X57" s="38">
        <v>0.25</v>
      </c>
      <c r="Y57" s="38">
        <v>0.26</v>
      </c>
      <c r="Z57" s="38">
        <v>0.27</v>
      </c>
      <c r="AA57" s="38">
        <v>0.28000000000000003</v>
      </c>
      <c r="AB57" s="38">
        <v>0.29000000000000004</v>
      </c>
      <c r="AC57" s="38">
        <v>0.3</v>
      </c>
      <c r="AD57" s="38">
        <v>0.31</v>
      </c>
      <c r="AE57" s="38">
        <v>0.32</v>
      </c>
      <c r="AF57" s="38">
        <v>0.32500000000000001</v>
      </c>
      <c r="AH57" s="37">
        <f t="shared" si="30"/>
        <v>21.499999999999996</v>
      </c>
      <c r="AI57" s="37">
        <f t="shared" si="29"/>
        <v>22.499999999999996</v>
      </c>
      <c r="AJ57" s="37">
        <f t="shared" si="29"/>
        <v>24</v>
      </c>
      <c r="AK57" s="37">
        <f t="shared" si="29"/>
        <v>25</v>
      </c>
      <c r="AL57" s="37">
        <f t="shared" si="29"/>
        <v>26</v>
      </c>
      <c r="AM57" s="37">
        <f t="shared" si="29"/>
        <v>27</v>
      </c>
      <c r="AN57" s="37">
        <f t="shared" si="29"/>
        <v>28.000000000000004</v>
      </c>
      <c r="AO57" s="37">
        <f t="shared" si="29"/>
        <v>29.000000000000004</v>
      </c>
      <c r="AP57" s="37">
        <f t="shared" si="29"/>
        <v>30</v>
      </c>
      <c r="AQ57" s="37">
        <f t="shared" si="29"/>
        <v>31</v>
      </c>
      <c r="AR57" s="37">
        <f t="shared" si="29"/>
        <v>32</v>
      </c>
      <c r="AS57" s="37">
        <f t="shared" si="29"/>
        <v>32.5</v>
      </c>
    </row>
    <row r="58" spans="4:45" x14ac:dyDescent="0.25">
      <c r="D58" s="4">
        <v>55</v>
      </c>
      <c r="E58" s="4">
        <v>78000</v>
      </c>
      <c r="F58" s="37">
        <v>21.499999999999996</v>
      </c>
      <c r="G58" s="37">
        <v>22.499999999999996</v>
      </c>
      <c r="H58" s="37">
        <v>24</v>
      </c>
      <c r="I58" s="37">
        <v>25</v>
      </c>
      <c r="J58" s="37">
        <v>26</v>
      </c>
      <c r="K58" s="37">
        <v>27.500000000000004</v>
      </c>
      <c r="L58" s="37">
        <v>28.500000000000004</v>
      </c>
      <c r="M58" s="37">
        <v>29.5</v>
      </c>
      <c r="N58" s="37">
        <v>30</v>
      </c>
      <c r="O58" s="37">
        <v>31</v>
      </c>
      <c r="P58" s="37">
        <v>32</v>
      </c>
      <c r="Q58" s="37">
        <v>32.5</v>
      </c>
      <c r="S58" t="str">
        <f t="shared" si="2"/>
        <v/>
      </c>
      <c r="T58">
        <v>78000</v>
      </c>
      <c r="U58" s="38">
        <v>0.21499999999999997</v>
      </c>
      <c r="V58" s="38">
        <v>0.22499999999999998</v>
      </c>
      <c r="W58" s="38">
        <v>0.24</v>
      </c>
      <c r="X58" s="38">
        <v>0.25</v>
      </c>
      <c r="Y58" s="38">
        <v>0.26</v>
      </c>
      <c r="Z58" s="38">
        <v>0.27500000000000002</v>
      </c>
      <c r="AA58" s="38">
        <v>0.28500000000000003</v>
      </c>
      <c r="AB58" s="38">
        <v>0.29499999999999998</v>
      </c>
      <c r="AC58" s="38">
        <v>0.3</v>
      </c>
      <c r="AD58" s="38">
        <v>0.31</v>
      </c>
      <c r="AE58" s="38">
        <v>0.32</v>
      </c>
      <c r="AF58" s="38">
        <v>0.32500000000000001</v>
      </c>
      <c r="AH58" s="37">
        <f t="shared" si="30"/>
        <v>21.499999999999996</v>
      </c>
      <c r="AI58" s="37">
        <f t="shared" si="29"/>
        <v>22.499999999999996</v>
      </c>
      <c r="AJ58" s="37">
        <f t="shared" si="29"/>
        <v>24</v>
      </c>
      <c r="AK58" s="37">
        <f t="shared" si="29"/>
        <v>25</v>
      </c>
      <c r="AL58" s="37">
        <f t="shared" si="29"/>
        <v>26</v>
      </c>
      <c r="AM58" s="37">
        <f t="shared" si="29"/>
        <v>27.500000000000004</v>
      </c>
      <c r="AN58" s="37">
        <f t="shared" si="29"/>
        <v>28.500000000000004</v>
      </c>
      <c r="AO58" s="37">
        <f t="shared" si="29"/>
        <v>29.5</v>
      </c>
      <c r="AP58" s="37">
        <f t="shared" si="29"/>
        <v>30</v>
      </c>
      <c r="AQ58" s="37">
        <f t="shared" si="29"/>
        <v>31</v>
      </c>
      <c r="AR58" s="37">
        <f t="shared" si="29"/>
        <v>32</v>
      </c>
      <c r="AS58" s="37">
        <f t="shared" si="29"/>
        <v>32.5</v>
      </c>
    </row>
    <row r="59" spans="4:45" x14ac:dyDescent="0.25">
      <c r="D59" s="4">
        <v>56</v>
      </c>
      <c r="E59" s="4">
        <v>79000</v>
      </c>
      <c r="F59" s="37">
        <v>21.499999999999996</v>
      </c>
      <c r="G59" s="37">
        <v>22.499999999999996</v>
      </c>
      <c r="H59" s="37">
        <v>24</v>
      </c>
      <c r="I59" s="37">
        <v>25</v>
      </c>
      <c r="J59" s="37">
        <v>26</v>
      </c>
      <c r="K59" s="37">
        <v>27.500000000000004</v>
      </c>
      <c r="L59" s="37">
        <v>28.500000000000004</v>
      </c>
      <c r="M59" s="37">
        <v>29.5</v>
      </c>
      <c r="N59" s="37">
        <v>30.5</v>
      </c>
      <c r="O59" s="37">
        <v>31</v>
      </c>
      <c r="P59" s="37">
        <v>32</v>
      </c>
      <c r="Q59" s="37">
        <v>33</v>
      </c>
      <c r="S59" t="str">
        <f t="shared" si="2"/>
        <v/>
      </c>
      <c r="T59">
        <v>79000</v>
      </c>
      <c r="U59" s="38">
        <v>0.21499999999999997</v>
      </c>
      <c r="V59" s="38">
        <v>0.22499999999999998</v>
      </c>
      <c r="W59" s="38">
        <v>0.24</v>
      </c>
      <c r="X59" s="38">
        <v>0.25</v>
      </c>
      <c r="Y59" s="38">
        <v>0.26</v>
      </c>
      <c r="Z59" s="38">
        <v>0.27500000000000002</v>
      </c>
      <c r="AA59" s="38">
        <v>0.28500000000000003</v>
      </c>
      <c r="AB59" s="38">
        <v>0.29499999999999998</v>
      </c>
      <c r="AC59" s="38">
        <v>0.30499999999999999</v>
      </c>
      <c r="AD59" s="38">
        <v>0.31</v>
      </c>
      <c r="AE59" s="38">
        <v>0.32</v>
      </c>
      <c r="AF59" s="38">
        <v>0.33</v>
      </c>
      <c r="AH59" s="37">
        <f t="shared" si="30"/>
        <v>21.499999999999996</v>
      </c>
      <c r="AI59" s="37">
        <f t="shared" si="29"/>
        <v>22.499999999999996</v>
      </c>
      <c r="AJ59" s="37">
        <f t="shared" si="29"/>
        <v>24</v>
      </c>
      <c r="AK59" s="37">
        <f t="shared" si="29"/>
        <v>25</v>
      </c>
      <c r="AL59" s="37">
        <f t="shared" si="29"/>
        <v>26</v>
      </c>
      <c r="AM59" s="37">
        <f t="shared" si="29"/>
        <v>27.500000000000004</v>
      </c>
      <c r="AN59" s="37">
        <f t="shared" si="29"/>
        <v>28.500000000000004</v>
      </c>
      <c r="AO59" s="37">
        <f t="shared" si="29"/>
        <v>29.5</v>
      </c>
      <c r="AP59" s="37">
        <f t="shared" si="29"/>
        <v>30.5</v>
      </c>
      <c r="AQ59" s="37">
        <f t="shared" si="29"/>
        <v>31</v>
      </c>
      <c r="AR59" s="37">
        <f t="shared" si="29"/>
        <v>32</v>
      </c>
      <c r="AS59" s="37">
        <f t="shared" si="29"/>
        <v>33</v>
      </c>
    </row>
    <row r="60" spans="4:45" x14ac:dyDescent="0.25">
      <c r="D60" s="4">
        <v>57</v>
      </c>
      <c r="E60" s="4">
        <v>80000</v>
      </c>
      <c r="F60" s="37">
        <v>21.499999999999996</v>
      </c>
      <c r="G60" s="37">
        <v>22.499999999999996</v>
      </c>
      <c r="H60" s="37">
        <v>24</v>
      </c>
      <c r="I60" s="37">
        <v>25</v>
      </c>
      <c r="J60" s="37">
        <v>26</v>
      </c>
      <c r="K60" s="37">
        <v>27.500000000000004</v>
      </c>
      <c r="L60" s="37">
        <v>28.500000000000004</v>
      </c>
      <c r="M60" s="37">
        <v>29.5</v>
      </c>
      <c r="N60" s="37">
        <v>30.5</v>
      </c>
      <c r="O60" s="37">
        <v>31.5</v>
      </c>
      <c r="P60" s="37">
        <v>32</v>
      </c>
      <c r="Q60" s="37">
        <v>33</v>
      </c>
      <c r="S60" t="str">
        <f t="shared" si="2"/>
        <v/>
      </c>
      <c r="T60">
        <v>80000</v>
      </c>
      <c r="U60" s="38">
        <v>0.21499999999999997</v>
      </c>
      <c r="V60" s="38">
        <v>0.22499999999999998</v>
      </c>
      <c r="W60" s="38">
        <v>0.24</v>
      </c>
      <c r="X60" s="38">
        <v>0.25</v>
      </c>
      <c r="Y60" s="38">
        <v>0.26</v>
      </c>
      <c r="Z60" s="38">
        <v>0.27500000000000002</v>
      </c>
      <c r="AA60" s="38">
        <v>0.28500000000000003</v>
      </c>
      <c r="AB60" s="38">
        <v>0.29499999999999998</v>
      </c>
      <c r="AC60" s="38">
        <v>0.30499999999999999</v>
      </c>
      <c r="AD60" s="38">
        <v>0.315</v>
      </c>
      <c r="AE60" s="38">
        <v>0.32</v>
      </c>
      <c r="AF60" s="38">
        <v>0.33</v>
      </c>
      <c r="AH60" s="37">
        <f t="shared" si="30"/>
        <v>21.499999999999996</v>
      </c>
      <c r="AI60" s="37">
        <f t="shared" si="29"/>
        <v>22.499999999999996</v>
      </c>
      <c r="AJ60" s="37">
        <f t="shared" si="29"/>
        <v>24</v>
      </c>
      <c r="AK60" s="37">
        <f t="shared" si="29"/>
        <v>25</v>
      </c>
      <c r="AL60" s="37">
        <f t="shared" si="29"/>
        <v>26</v>
      </c>
      <c r="AM60" s="37">
        <f t="shared" si="29"/>
        <v>27.500000000000004</v>
      </c>
      <c r="AN60" s="37">
        <f t="shared" si="29"/>
        <v>28.500000000000004</v>
      </c>
      <c r="AO60" s="37">
        <f t="shared" si="29"/>
        <v>29.5</v>
      </c>
      <c r="AP60" s="37">
        <f t="shared" si="29"/>
        <v>30.5</v>
      </c>
      <c r="AQ60" s="37">
        <f t="shared" si="29"/>
        <v>31.5</v>
      </c>
      <c r="AR60" s="37">
        <f t="shared" si="29"/>
        <v>32</v>
      </c>
      <c r="AS60" s="37">
        <f t="shared" si="29"/>
        <v>33</v>
      </c>
    </row>
    <row r="61" spans="4:45" x14ac:dyDescent="0.25">
      <c r="D61" s="4">
        <v>58</v>
      </c>
      <c r="E61" s="4">
        <v>81000</v>
      </c>
      <c r="F61" s="37">
        <v>21.499999999999996</v>
      </c>
      <c r="G61" s="37">
        <v>22.499999999999996</v>
      </c>
      <c r="H61" s="37">
        <v>24</v>
      </c>
      <c r="I61" s="37">
        <v>25</v>
      </c>
      <c r="J61" s="37">
        <v>26.5</v>
      </c>
      <c r="K61" s="37">
        <v>27.500000000000004</v>
      </c>
      <c r="L61" s="37">
        <v>28.500000000000004</v>
      </c>
      <c r="M61" s="37">
        <v>29.5</v>
      </c>
      <c r="N61" s="37">
        <v>30.5</v>
      </c>
      <c r="O61" s="37">
        <v>31.5</v>
      </c>
      <c r="P61" s="37">
        <v>32</v>
      </c>
      <c r="Q61" s="37">
        <v>33</v>
      </c>
      <c r="S61" t="str">
        <f t="shared" si="2"/>
        <v/>
      </c>
      <c r="T61">
        <v>81000</v>
      </c>
      <c r="U61" s="38">
        <v>0.21499999999999997</v>
      </c>
      <c r="V61" s="38">
        <v>0.22499999999999998</v>
      </c>
      <c r="W61" s="38">
        <v>0.24</v>
      </c>
      <c r="X61" s="38">
        <v>0.25</v>
      </c>
      <c r="Y61" s="38">
        <v>0.26500000000000001</v>
      </c>
      <c r="Z61" s="38">
        <v>0.27500000000000002</v>
      </c>
      <c r="AA61" s="38">
        <v>0.28500000000000003</v>
      </c>
      <c r="AB61" s="38">
        <v>0.29499999999999998</v>
      </c>
      <c r="AC61" s="38">
        <v>0.30499999999999999</v>
      </c>
      <c r="AD61" s="38">
        <v>0.315</v>
      </c>
      <c r="AE61" s="38">
        <v>0.32</v>
      </c>
      <c r="AF61" s="38">
        <v>0.33</v>
      </c>
      <c r="AH61" s="37">
        <f t="shared" si="30"/>
        <v>21.499999999999996</v>
      </c>
      <c r="AI61" s="37">
        <f t="shared" si="29"/>
        <v>22.499999999999996</v>
      </c>
      <c r="AJ61" s="37">
        <f t="shared" si="29"/>
        <v>24</v>
      </c>
      <c r="AK61" s="37">
        <f t="shared" si="29"/>
        <v>25</v>
      </c>
      <c r="AL61" s="37">
        <f t="shared" si="29"/>
        <v>26.5</v>
      </c>
      <c r="AM61" s="37">
        <f t="shared" si="29"/>
        <v>27.500000000000004</v>
      </c>
      <c r="AN61" s="37">
        <f t="shared" si="29"/>
        <v>28.500000000000004</v>
      </c>
      <c r="AO61" s="37">
        <f t="shared" si="29"/>
        <v>29.5</v>
      </c>
      <c r="AP61" s="37">
        <f t="shared" si="29"/>
        <v>30.5</v>
      </c>
      <c r="AQ61" s="37">
        <f t="shared" si="29"/>
        <v>31.5</v>
      </c>
      <c r="AR61" s="37">
        <f t="shared" si="29"/>
        <v>32</v>
      </c>
      <c r="AS61" s="37">
        <f t="shared" si="29"/>
        <v>33</v>
      </c>
    </row>
    <row r="62" spans="4:45" x14ac:dyDescent="0.25">
      <c r="D62" s="4">
        <v>59</v>
      </c>
      <c r="E62" s="4">
        <v>82000</v>
      </c>
      <c r="F62" s="37">
        <v>21.499999999999996</v>
      </c>
      <c r="G62" s="37">
        <v>23</v>
      </c>
      <c r="H62" s="37">
        <v>24</v>
      </c>
      <c r="I62" s="37">
        <v>25</v>
      </c>
      <c r="J62" s="37">
        <v>26.5</v>
      </c>
      <c r="K62" s="37">
        <v>27.500000000000004</v>
      </c>
      <c r="L62" s="37">
        <v>28.500000000000004</v>
      </c>
      <c r="M62" s="37">
        <v>29.5</v>
      </c>
      <c r="N62" s="37">
        <v>30.5</v>
      </c>
      <c r="O62" s="37">
        <v>31.5</v>
      </c>
      <c r="P62" s="37">
        <v>32</v>
      </c>
      <c r="Q62" s="37">
        <v>33</v>
      </c>
      <c r="S62" t="str">
        <f t="shared" si="2"/>
        <v/>
      </c>
      <c r="T62">
        <v>82000</v>
      </c>
      <c r="U62" s="38">
        <v>0.21499999999999997</v>
      </c>
      <c r="V62" s="38">
        <v>0.22999999999999998</v>
      </c>
      <c r="W62" s="38">
        <v>0.24</v>
      </c>
      <c r="X62" s="38">
        <v>0.25</v>
      </c>
      <c r="Y62" s="38">
        <v>0.26500000000000001</v>
      </c>
      <c r="Z62" s="38">
        <v>0.27500000000000002</v>
      </c>
      <c r="AA62" s="38">
        <v>0.28500000000000003</v>
      </c>
      <c r="AB62" s="38">
        <v>0.29499999999999998</v>
      </c>
      <c r="AC62" s="38">
        <v>0.30499999999999999</v>
      </c>
      <c r="AD62" s="38">
        <v>0.315</v>
      </c>
      <c r="AE62" s="38">
        <v>0.32</v>
      </c>
      <c r="AF62" s="38">
        <v>0.33</v>
      </c>
      <c r="AH62" s="37">
        <f t="shared" si="30"/>
        <v>21.499999999999996</v>
      </c>
      <c r="AI62" s="37">
        <f t="shared" si="29"/>
        <v>23</v>
      </c>
      <c r="AJ62" s="37">
        <f t="shared" si="29"/>
        <v>24</v>
      </c>
      <c r="AK62" s="37">
        <f t="shared" si="29"/>
        <v>25</v>
      </c>
      <c r="AL62" s="37">
        <f t="shared" si="29"/>
        <v>26.5</v>
      </c>
      <c r="AM62" s="37">
        <f t="shared" si="29"/>
        <v>27.500000000000004</v>
      </c>
      <c r="AN62" s="37">
        <f t="shared" si="29"/>
        <v>28.500000000000004</v>
      </c>
      <c r="AO62" s="37">
        <f t="shared" si="29"/>
        <v>29.5</v>
      </c>
      <c r="AP62" s="37">
        <f t="shared" si="29"/>
        <v>30.5</v>
      </c>
      <c r="AQ62" s="37">
        <f t="shared" si="29"/>
        <v>31.5</v>
      </c>
      <c r="AR62" s="37">
        <f t="shared" si="29"/>
        <v>32</v>
      </c>
      <c r="AS62" s="37">
        <f t="shared" si="29"/>
        <v>33</v>
      </c>
    </row>
    <row r="63" spans="4:45" x14ac:dyDescent="0.25">
      <c r="D63" s="4">
        <v>60</v>
      </c>
      <c r="E63" s="4">
        <v>83000</v>
      </c>
      <c r="F63" s="37">
        <v>21.499999999999996</v>
      </c>
      <c r="G63" s="37">
        <v>23</v>
      </c>
      <c r="H63" s="37">
        <v>24</v>
      </c>
      <c r="I63" s="37">
        <v>25.5</v>
      </c>
      <c r="J63" s="37">
        <v>26.5</v>
      </c>
      <c r="K63" s="37">
        <v>27.500000000000004</v>
      </c>
      <c r="L63" s="37">
        <v>28.500000000000004</v>
      </c>
      <c r="M63" s="37">
        <v>29.5</v>
      </c>
      <c r="N63" s="37">
        <v>30.5</v>
      </c>
      <c r="O63" s="37">
        <v>31.5</v>
      </c>
      <c r="P63" s="37">
        <v>32.5</v>
      </c>
      <c r="Q63" s="37">
        <v>33</v>
      </c>
      <c r="S63" t="str">
        <f t="shared" si="2"/>
        <v/>
      </c>
      <c r="T63">
        <v>83000</v>
      </c>
      <c r="U63" s="38">
        <v>0.21499999999999997</v>
      </c>
      <c r="V63" s="38">
        <v>0.22999999999999998</v>
      </c>
      <c r="W63" s="38">
        <v>0.24</v>
      </c>
      <c r="X63" s="38">
        <v>0.255</v>
      </c>
      <c r="Y63" s="38">
        <v>0.26500000000000001</v>
      </c>
      <c r="Z63" s="38">
        <v>0.27500000000000002</v>
      </c>
      <c r="AA63" s="38">
        <v>0.28500000000000003</v>
      </c>
      <c r="AB63" s="38">
        <v>0.29499999999999998</v>
      </c>
      <c r="AC63" s="38">
        <v>0.30499999999999999</v>
      </c>
      <c r="AD63" s="38">
        <v>0.315</v>
      </c>
      <c r="AE63" s="38">
        <v>0.32500000000000001</v>
      </c>
      <c r="AF63" s="38">
        <v>0.33</v>
      </c>
      <c r="AH63" s="37">
        <f t="shared" si="30"/>
        <v>21.499999999999996</v>
      </c>
      <c r="AI63" s="37">
        <f t="shared" si="29"/>
        <v>23</v>
      </c>
      <c r="AJ63" s="37">
        <f t="shared" si="29"/>
        <v>24</v>
      </c>
      <c r="AK63" s="37">
        <f t="shared" si="29"/>
        <v>25.5</v>
      </c>
      <c r="AL63" s="37">
        <f t="shared" si="29"/>
        <v>26.5</v>
      </c>
      <c r="AM63" s="37">
        <f t="shared" si="29"/>
        <v>27.500000000000004</v>
      </c>
      <c r="AN63" s="37">
        <f t="shared" si="29"/>
        <v>28.500000000000004</v>
      </c>
      <c r="AO63" s="37">
        <f t="shared" si="29"/>
        <v>29.5</v>
      </c>
      <c r="AP63" s="37">
        <f t="shared" si="29"/>
        <v>30.5</v>
      </c>
      <c r="AQ63" s="37">
        <f t="shared" si="29"/>
        <v>31.5</v>
      </c>
      <c r="AR63" s="37">
        <f t="shared" si="29"/>
        <v>32.5</v>
      </c>
      <c r="AS63" s="37">
        <f t="shared" si="29"/>
        <v>33</v>
      </c>
    </row>
    <row r="64" spans="4:45" x14ac:dyDescent="0.25">
      <c r="D64" s="4">
        <v>61</v>
      </c>
      <c r="E64" s="4">
        <v>84000</v>
      </c>
      <c r="F64" s="37">
        <v>21.499999999999996</v>
      </c>
      <c r="G64" s="37">
        <v>23</v>
      </c>
      <c r="H64" s="37">
        <v>24</v>
      </c>
      <c r="I64" s="37">
        <v>25.5</v>
      </c>
      <c r="J64" s="37">
        <v>26.5</v>
      </c>
      <c r="K64" s="37">
        <v>27.500000000000004</v>
      </c>
      <c r="L64" s="37">
        <v>28.500000000000004</v>
      </c>
      <c r="M64" s="37">
        <v>29.5</v>
      </c>
      <c r="N64" s="37">
        <v>30.5</v>
      </c>
      <c r="O64" s="37">
        <v>31.5</v>
      </c>
      <c r="P64" s="37">
        <v>32.5</v>
      </c>
      <c r="Q64" s="37">
        <v>33</v>
      </c>
      <c r="S64" t="str">
        <f t="shared" si="2"/>
        <v/>
      </c>
      <c r="T64">
        <v>84000</v>
      </c>
      <c r="U64" s="38">
        <v>0.21499999999999997</v>
      </c>
      <c r="V64" s="38">
        <v>0.22999999999999998</v>
      </c>
      <c r="W64" s="38">
        <v>0.24</v>
      </c>
      <c r="X64" s="38">
        <v>0.255</v>
      </c>
      <c r="Y64" s="38">
        <v>0.26500000000000001</v>
      </c>
      <c r="Z64" s="38">
        <v>0.27500000000000002</v>
      </c>
      <c r="AA64" s="38">
        <v>0.28500000000000003</v>
      </c>
      <c r="AB64" s="38">
        <v>0.29499999999999998</v>
      </c>
      <c r="AC64" s="38">
        <v>0.30499999999999999</v>
      </c>
      <c r="AD64" s="38">
        <v>0.315</v>
      </c>
      <c r="AE64" s="38">
        <v>0.32500000000000001</v>
      </c>
      <c r="AF64" s="38">
        <v>0.33</v>
      </c>
      <c r="AH64" s="37">
        <f t="shared" si="30"/>
        <v>21.499999999999996</v>
      </c>
      <c r="AI64" s="37">
        <f t="shared" si="29"/>
        <v>23</v>
      </c>
      <c r="AJ64" s="37">
        <f t="shared" si="29"/>
        <v>24</v>
      </c>
      <c r="AK64" s="37">
        <f t="shared" si="29"/>
        <v>25.5</v>
      </c>
      <c r="AL64" s="37">
        <f t="shared" si="29"/>
        <v>26.5</v>
      </c>
      <c r="AM64" s="37">
        <f t="shared" si="29"/>
        <v>27.500000000000004</v>
      </c>
      <c r="AN64" s="37">
        <f t="shared" si="29"/>
        <v>28.500000000000004</v>
      </c>
      <c r="AO64" s="37">
        <f t="shared" si="29"/>
        <v>29.5</v>
      </c>
      <c r="AP64" s="37">
        <f t="shared" si="29"/>
        <v>30.5</v>
      </c>
      <c r="AQ64" s="37">
        <f t="shared" si="29"/>
        <v>31.5</v>
      </c>
      <c r="AR64" s="37">
        <f t="shared" si="29"/>
        <v>32.5</v>
      </c>
      <c r="AS64" s="37">
        <f t="shared" si="29"/>
        <v>33</v>
      </c>
    </row>
    <row r="65" spans="4:45" x14ac:dyDescent="0.25">
      <c r="D65" s="4">
        <v>62</v>
      </c>
      <c r="E65" s="4">
        <v>85000</v>
      </c>
      <c r="F65" s="37">
        <v>21.999999999999996</v>
      </c>
      <c r="G65" s="37">
        <v>23</v>
      </c>
      <c r="H65" s="37">
        <v>24</v>
      </c>
      <c r="I65" s="37">
        <v>25.5</v>
      </c>
      <c r="J65" s="37">
        <v>26.5</v>
      </c>
      <c r="K65" s="37">
        <v>27.500000000000004</v>
      </c>
      <c r="L65" s="37">
        <v>28.500000000000004</v>
      </c>
      <c r="M65" s="37">
        <v>29.5</v>
      </c>
      <c r="N65" s="37">
        <v>30.5</v>
      </c>
      <c r="O65" s="37">
        <v>31.5</v>
      </c>
      <c r="P65" s="37">
        <v>32.5</v>
      </c>
      <c r="Q65" s="37">
        <v>33</v>
      </c>
      <c r="S65" t="str">
        <f t="shared" si="2"/>
        <v/>
      </c>
      <c r="T65">
        <v>85000</v>
      </c>
      <c r="U65" s="38">
        <v>0.21999999999999997</v>
      </c>
      <c r="V65" s="38">
        <v>0.22999999999999998</v>
      </c>
      <c r="W65" s="38">
        <v>0.24</v>
      </c>
      <c r="X65" s="38">
        <v>0.255</v>
      </c>
      <c r="Y65" s="38">
        <v>0.26500000000000001</v>
      </c>
      <c r="Z65" s="38">
        <v>0.27500000000000002</v>
      </c>
      <c r="AA65" s="38">
        <v>0.28500000000000003</v>
      </c>
      <c r="AB65" s="38">
        <v>0.29499999999999998</v>
      </c>
      <c r="AC65" s="38">
        <v>0.30499999999999999</v>
      </c>
      <c r="AD65" s="38">
        <v>0.315</v>
      </c>
      <c r="AE65" s="38">
        <v>0.32500000000000001</v>
      </c>
      <c r="AF65" s="38">
        <v>0.33</v>
      </c>
      <c r="AH65" s="37">
        <f t="shared" si="30"/>
        <v>21.999999999999996</v>
      </c>
      <c r="AI65" s="37">
        <f t="shared" si="29"/>
        <v>23</v>
      </c>
      <c r="AJ65" s="37">
        <f t="shared" si="29"/>
        <v>24</v>
      </c>
      <c r="AK65" s="37">
        <f t="shared" si="29"/>
        <v>25.5</v>
      </c>
      <c r="AL65" s="37">
        <f t="shared" si="29"/>
        <v>26.5</v>
      </c>
      <c r="AM65" s="37">
        <f t="shared" si="29"/>
        <v>27.500000000000004</v>
      </c>
      <c r="AN65" s="37">
        <f t="shared" si="29"/>
        <v>28.500000000000004</v>
      </c>
      <c r="AO65" s="37">
        <f t="shared" si="29"/>
        <v>29.5</v>
      </c>
      <c r="AP65" s="37">
        <f t="shared" si="29"/>
        <v>30.5</v>
      </c>
      <c r="AQ65" s="37">
        <f t="shared" si="29"/>
        <v>31.5</v>
      </c>
      <c r="AR65" s="37">
        <f t="shared" si="29"/>
        <v>32.5</v>
      </c>
      <c r="AS65" s="37">
        <f t="shared" si="29"/>
        <v>33</v>
      </c>
    </row>
    <row r="66" spans="4:45" x14ac:dyDescent="0.25">
      <c r="D66" s="4">
        <v>63</v>
      </c>
      <c r="E66" s="4">
        <v>86000</v>
      </c>
      <c r="F66" s="37">
        <v>21.999999999999996</v>
      </c>
      <c r="G66" s="37">
        <v>23</v>
      </c>
      <c r="H66" s="37">
        <v>24</v>
      </c>
      <c r="I66" s="37">
        <v>25.5</v>
      </c>
      <c r="J66" s="37">
        <v>26.5</v>
      </c>
      <c r="K66" s="37">
        <v>27.500000000000004</v>
      </c>
      <c r="L66" s="37">
        <v>28.500000000000004</v>
      </c>
      <c r="M66" s="37">
        <v>29.5</v>
      </c>
      <c r="N66" s="37">
        <v>30.5</v>
      </c>
      <c r="O66" s="37">
        <v>31.5</v>
      </c>
      <c r="P66" s="37">
        <v>32.5</v>
      </c>
      <c r="Q66" s="37">
        <v>33.5</v>
      </c>
      <c r="S66" t="str">
        <f t="shared" si="2"/>
        <v/>
      </c>
      <c r="T66">
        <v>86000</v>
      </c>
      <c r="U66" s="38">
        <v>0.21999999999999997</v>
      </c>
      <c r="V66" s="38">
        <v>0.22999999999999998</v>
      </c>
      <c r="W66" s="38">
        <v>0.24</v>
      </c>
      <c r="X66" s="38">
        <v>0.255</v>
      </c>
      <c r="Y66" s="38">
        <v>0.26500000000000001</v>
      </c>
      <c r="Z66" s="38">
        <v>0.27500000000000002</v>
      </c>
      <c r="AA66" s="38">
        <v>0.28500000000000003</v>
      </c>
      <c r="AB66" s="38">
        <v>0.29499999999999998</v>
      </c>
      <c r="AC66" s="38">
        <v>0.30499999999999999</v>
      </c>
      <c r="AD66" s="38">
        <v>0.315</v>
      </c>
      <c r="AE66" s="38">
        <v>0.32500000000000001</v>
      </c>
      <c r="AF66" s="38">
        <v>0.33500000000000002</v>
      </c>
      <c r="AH66" s="37">
        <f t="shared" si="30"/>
        <v>21.999999999999996</v>
      </c>
      <c r="AI66" s="37">
        <f t="shared" si="29"/>
        <v>23</v>
      </c>
      <c r="AJ66" s="37">
        <f t="shared" si="29"/>
        <v>24</v>
      </c>
      <c r="AK66" s="37">
        <f t="shared" si="29"/>
        <v>25.5</v>
      </c>
      <c r="AL66" s="37">
        <f t="shared" si="29"/>
        <v>26.5</v>
      </c>
      <c r="AM66" s="37">
        <f t="shared" si="29"/>
        <v>27.500000000000004</v>
      </c>
      <c r="AN66" s="37">
        <f t="shared" si="29"/>
        <v>28.500000000000004</v>
      </c>
      <c r="AO66" s="37">
        <f t="shared" si="29"/>
        <v>29.5</v>
      </c>
      <c r="AP66" s="37">
        <f t="shared" si="29"/>
        <v>30.5</v>
      </c>
      <c r="AQ66" s="37">
        <f t="shared" si="29"/>
        <v>31.5</v>
      </c>
      <c r="AR66" s="37">
        <f t="shared" si="29"/>
        <v>32.5</v>
      </c>
      <c r="AS66" s="37">
        <f t="shared" si="29"/>
        <v>33.5</v>
      </c>
    </row>
    <row r="67" spans="4:45" x14ac:dyDescent="0.25">
      <c r="D67" s="4">
        <v>64</v>
      </c>
      <c r="E67" s="4">
        <v>87000</v>
      </c>
      <c r="F67" s="37">
        <v>21.999999999999996</v>
      </c>
      <c r="G67" s="37">
        <v>23</v>
      </c>
      <c r="H67" s="37">
        <v>24.5</v>
      </c>
      <c r="I67" s="37">
        <v>25.5</v>
      </c>
      <c r="J67" s="37">
        <v>26.5</v>
      </c>
      <c r="K67" s="37">
        <v>27.500000000000004</v>
      </c>
      <c r="L67" s="37">
        <v>29.000000000000004</v>
      </c>
      <c r="M67" s="37">
        <v>30</v>
      </c>
      <c r="N67" s="37">
        <v>30.5</v>
      </c>
      <c r="O67" s="37">
        <v>31.5</v>
      </c>
      <c r="P67" s="37">
        <v>32.5</v>
      </c>
      <c r="Q67" s="37">
        <v>33.5</v>
      </c>
      <c r="S67" t="str">
        <f t="shared" si="2"/>
        <v/>
      </c>
      <c r="T67">
        <v>87000</v>
      </c>
      <c r="U67" s="38">
        <v>0.21999999999999997</v>
      </c>
      <c r="V67" s="38">
        <v>0.22999999999999998</v>
      </c>
      <c r="W67" s="38">
        <v>0.245</v>
      </c>
      <c r="X67" s="38">
        <v>0.255</v>
      </c>
      <c r="Y67" s="38">
        <v>0.26500000000000001</v>
      </c>
      <c r="Z67" s="38">
        <v>0.27500000000000002</v>
      </c>
      <c r="AA67" s="38">
        <v>0.29000000000000004</v>
      </c>
      <c r="AB67" s="38">
        <v>0.3</v>
      </c>
      <c r="AC67" s="38">
        <v>0.30499999999999999</v>
      </c>
      <c r="AD67" s="38">
        <v>0.315</v>
      </c>
      <c r="AE67" s="38">
        <v>0.32500000000000001</v>
      </c>
      <c r="AF67" s="38">
        <v>0.33500000000000002</v>
      </c>
      <c r="AH67" s="37">
        <f t="shared" si="30"/>
        <v>21.999999999999996</v>
      </c>
      <c r="AI67" s="37">
        <f t="shared" si="29"/>
        <v>23</v>
      </c>
      <c r="AJ67" s="37">
        <f t="shared" si="29"/>
        <v>24.5</v>
      </c>
      <c r="AK67" s="37">
        <f t="shared" si="29"/>
        <v>25.5</v>
      </c>
      <c r="AL67" s="37">
        <f t="shared" si="29"/>
        <v>26.5</v>
      </c>
      <c r="AM67" s="37">
        <f t="shared" si="29"/>
        <v>27.500000000000004</v>
      </c>
      <c r="AN67" s="37">
        <f t="shared" si="29"/>
        <v>29.000000000000004</v>
      </c>
      <c r="AO67" s="37">
        <f t="shared" si="29"/>
        <v>30</v>
      </c>
      <c r="AP67" s="37">
        <f t="shared" si="29"/>
        <v>30.5</v>
      </c>
      <c r="AQ67" s="37">
        <f t="shared" si="29"/>
        <v>31.5</v>
      </c>
      <c r="AR67" s="37">
        <f t="shared" si="29"/>
        <v>32.5</v>
      </c>
      <c r="AS67" s="37">
        <f t="shared" si="29"/>
        <v>33.5</v>
      </c>
    </row>
    <row r="68" spans="4:45" x14ac:dyDescent="0.25">
      <c r="D68" s="4">
        <v>65</v>
      </c>
      <c r="E68" s="4">
        <v>88000</v>
      </c>
      <c r="F68" s="37">
        <v>21.999999999999996</v>
      </c>
      <c r="G68" s="37">
        <v>23</v>
      </c>
      <c r="H68" s="37">
        <v>24.5</v>
      </c>
      <c r="I68" s="37">
        <v>25.5</v>
      </c>
      <c r="J68" s="37">
        <v>26.5</v>
      </c>
      <c r="K68" s="37">
        <v>27.500000000000004</v>
      </c>
      <c r="L68" s="37">
        <v>29.000000000000004</v>
      </c>
      <c r="M68" s="37">
        <v>30</v>
      </c>
      <c r="N68" s="37">
        <v>31</v>
      </c>
      <c r="O68" s="37">
        <v>31.5</v>
      </c>
      <c r="P68" s="37">
        <v>32.5</v>
      </c>
      <c r="Q68" s="37">
        <v>33.5</v>
      </c>
      <c r="S68" t="str">
        <f t="shared" si="2"/>
        <v/>
      </c>
      <c r="T68">
        <v>88000</v>
      </c>
      <c r="U68" s="38">
        <v>0.21999999999999997</v>
      </c>
      <c r="V68" s="38">
        <v>0.22999999999999998</v>
      </c>
      <c r="W68" s="38">
        <v>0.245</v>
      </c>
      <c r="X68" s="38">
        <v>0.255</v>
      </c>
      <c r="Y68" s="38">
        <v>0.26500000000000001</v>
      </c>
      <c r="Z68" s="38">
        <v>0.27500000000000002</v>
      </c>
      <c r="AA68" s="38">
        <v>0.29000000000000004</v>
      </c>
      <c r="AB68" s="38">
        <v>0.3</v>
      </c>
      <c r="AC68" s="38">
        <v>0.31</v>
      </c>
      <c r="AD68" s="38">
        <v>0.315</v>
      </c>
      <c r="AE68" s="38">
        <v>0.32500000000000001</v>
      </c>
      <c r="AF68" s="38">
        <v>0.33500000000000002</v>
      </c>
      <c r="AH68" s="37">
        <f t="shared" si="30"/>
        <v>21.999999999999996</v>
      </c>
      <c r="AI68" s="37">
        <f t="shared" si="29"/>
        <v>23</v>
      </c>
      <c r="AJ68" s="37">
        <f t="shared" si="29"/>
        <v>24.5</v>
      </c>
      <c r="AK68" s="37">
        <f t="shared" si="29"/>
        <v>25.5</v>
      </c>
      <c r="AL68" s="37">
        <f t="shared" si="29"/>
        <v>26.5</v>
      </c>
      <c r="AM68" s="37">
        <f t="shared" si="29"/>
        <v>27.500000000000004</v>
      </c>
      <c r="AN68" s="37">
        <f t="shared" si="29"/>
        <v>29.000000000000004</v>
      </c>
      <c r="AO68" s="37">
        <f t="shared" si="29"/>
        <v>30</v>
      </c>
      <c r="AP68" s="37">
        <f t="shared" si="29"/>
        <v>31</v>
      </c>
      <c r="AQ68" s="37">
        <f t="shared" si="29"/>
        <v>31.5</v>
      </c>
      <c r="AR68" s="37">
        <f t="shared" si="29"/>
        <v>32.5</v>
      </c>
      <c r="AS68" s="37">
        <f t="shared" si="29"/>
        <v>33.5</v>
      </c>
    </row>
    <row r="69" spans="4:45" x14ac:dyDescent="0.25">
      <c r="D69" s="4">
        <v>66</v>
      </c>
      <c r="E69" s="4">
        <v>89000</v>
      </c>
      <c r="F69" s="37">
        <v>21.999999999999996</v>
      </c>
      <c r="G69" s="37">
        <v>23</v>
      </c>
      <c r="H69" s="37">
        <v>24.5</v>
      </c>
      <c r="I69" s="37">
        <v>25.5</v>
      </c>
      <c r="J69" s="37">
        <v>26.5</v>
      </c>
      <c r="K69" s="37">
        <v>28.000000000000004</v>
      </c>
      <c r="L69" s="37">
        <v>29.000000000000004</v>
      </c>
      <c r="M69" s="37">
        <v>30</v>
      </c>
      <c r="N69" s="37">
        <v>31</v>
      </c>
      <c r="O69" s="37">
        <v>31.5</v>
      </c>
      <c r="P69" s="37">
        <v>32.5</v>
      </c>
      <c r="Q69" s="37">
        <v>33.5</v>
      </c>
      <c r="S69" t="str">
        <f t="shared" si="2"/>
        <v/>
      </c>
      <c r="T69">
        <v>89000</v>
      </c>
      <c r="U69" s="38">
        <v>0.21999999999999997</v>
      </c>
      <c r="V69" s="38">
        <v>0.22999999999999998</v>
      </c>
      <c r="W69" s="38">
        <v>0.245</v>
      </c>
      <c r="X69" s="38">
        <v>0.255</v>
      </c>
      <c r="Y69" s="38">
        <v>0.26500000000000001</v>
      </c>
      <c r="Z69" s="38">
        <v>0.28000000000000003</v>
      </c>
      <c r="AA69" s="38">
        <v>0.29000000000000004</v>
      </c>
      <c r="AB69" s="38">
        <v>0.3</v>
      </c>
      <c r="AC69" s="38">
        <v>0.31</v>
      </c>
      <c r="AD69" s="38">
        <v>0.315</v>
      </c>
      <c r="AE69" s="38">
        <v>0.32500000000000001</v>
      </c>
      <c r="AF69" s="38">
        <v>0.33500000000000002</v>
      </c>
      <c r="AH69" s="37">
        <f t="shared" si="30"/>
        <v>21.999999999999996</v>
      </c>
      <c r="AI69" s="37">
        <f t="shared" si="29"/>
        <v>23</v>
      </c>
      <c r="AJ69" s="37">
        <f t="shared" si="29"/>
        <v>24.5</v>
      </c>
      <c r="AK69" s="37">
        <f t="shared" si="29"/>
        <v>25.5</v>
      </c>
      <c r="AL69" s="37">
        <f t="shared" si="29"/>
        <v>26.5</v>
      </c>
      <c r="AM69" s="37">
        <f t="shared" si="29"/>
        <v>28.000000000000004</v>
      </c>
      <c r="AN69" s="37">
        <f t="shared" si="29"/>
        <v>29.000000000000004</v>
      </c>
      <c r="AO69" s="37">
        <f t="shared" si="29"/>
        <v>30</v>
      </c>
      <c r="AP69" s="37">
        <f t="shared" si="29"/>
        <v>31</v>
      </c>
      <c r="AQ69" s="37">
        <f t="shared" si="29"/>
        <v>31.5</v>
      </c>
      <c r="AR69" s="37">
        <f t="shared" si="29"/>
        <v>32.5</v>
      </c>
      <c r="AS69" s="37">
        <f t="shared" si="29"/>
        <v>33.5</v>
      </c>
    </row>
    <row r="70" spans="4:45" x14ac:dyDescent="0.25">
      <c r="D70" s="4">
        <v>67</v>
      </c>
      <c r="E70" s="4">
        <v>90000</v>
      </c>
      <c r="F70" s="37">
        <v>21.999999999999996</v>
      </c>
      <c r="G70" s="37">
        <v>23</v>
      </c>
      <c r="H70" s="37">
        <v>24.5</v>
      </c>
      <c r="I70" s="37">
        <v>25.5</v>
      </c>
      <c r="J70" s="37">
        <v>26.5</v>
      </c>
      <c r="K70" s="37">
        <v>28.000000000000004</v>
      </c>
      <c r="L70" s="37">
        <v>29.000000000000004</v>
      </c>
      <c r="M70" s="37">
        <v>30</v>
      </c>
      <c r="N70" s="37">
        <v>31</v>
      </c>
      <c r="O70" s="37">
        <v>32</v>
      </c>
      <c r="P70" s="37">
        <v>32.5</v>
      </c>
      <c r="Q70" s="37">
        <v>33.5</v>
      </c>
      <c r="S70" t="str">
        <f t="shared" ref="S70:S89" si="31">IF(E70&lt;&gt;T70,"x","")</f>
        <v/>
      </c>
      <c r="T70">
        <v>90000</v>
      </c>
      <c r="U70" s="38">
        <v>0.21999999999999997</v>
      </c>
      <c r="V70" s="38">
        <v>0.22999999999999998</v>
      </c>
      <c r="W70" s="38">
        <v>0.245</v>
      </c>
      <c r="X70" s="38">
        <v>0.255</v>
      </c>
      <c r="Y70" s="38">
        <v>0.26500000000000001</v>
      </c>
      <c r="Z70" s="38">
        <v>0.28000000000000003</v>
      </c>
      <c r="AA70" s="38">
        <v>0.29000000000000004</v>
      </c>
      <c r="AB70" s="38">
        <v>0.3</v>
      </c>
      <c r="AC70" s="38">
        <v>0.31</v>
      </c>
      <c r="AD70" s="38">
        <v>0.32</v>
      </c>
      <c r="AE70" s="38">
        <v>0.32500000000000001</v>
      </c>
      <c r="AF70" s="38">
        <v>0.33500000000000002</v>
      </c>
      <c r="AH70" s="37">
        <f t="shared" si="30"/>
        <v>21.999999999999996</v>
      </c>
      <c r="AI70" s="37">
        <f t="shared" si="29"/>
        <v>23</v>
      </c>
      <c r="AJ70" s="37">
        <f t="shared" si="29"/>
        <v>24.5</v>
      </c>
      <c r="AK70" s="37">
        <f t="shared" si="29"/>
        <v>25.5</v>
      </c>
      <c r="AL70" s="37">
        <f t="shared" si="29"/>
        <v>26.5</v>
      </c>
      <c r="AM70" s="37">
        <f t="shared" si="29"/>
        <v>28.000000000000004</v>
      </c>
      <c r="AN70" s="37">
        <f t="shared" si="29"/>
        <v>29.000000000000004</v>
      </c>
      <c r="AO70" s="37">
        <f t="shared" si="29"/>
        <v>30</v>
      </c>
      <c r="AP70" s="37">
        <f t="shared" si="29"/>
        <v>31</v>
      </c>
      <c r="AQ70" s="37">
        <f t="shared" si="29"/>
        <v>32</v>
      </c>
      <c r="AR70" s="37">
        <f t="shared" si="29"/>
        <v>32.5</v>
      </c>
      <c r="AS70" s="37">
        <f t="shared" si="29"/>
        <v>33.5</v>
      </c>
    </row>
    <row r="71" spans="4:45" x14ac:dyDescent="0.25">
      <c r="D71" s="4">
        <v>68</v>
      </c>
      <c r="E71" s="4">
        <v>91000</v>
      </c>
      <c r="F71" s="37">
        <v>21.999999999999996</v>
      </c>
      <c r="G71" s="37">
        <v>23.5</v>
      </c>
      <c r="H71" s="37">
        <v>24.5</v>
      </c>
      <c r="I71" s="37">
        <v>25.5</v>
      </c>
      <c r="J71" s="37">
        <v>27</v>
      </c>
      <c r="K71" s="37">
        <v>28.000000000000004</v>
      </c>
      <c r="L71" s="37">
        <v>29.000000000000004</v>
      </c>
      <c r="M71" s="37">
        <v>30</v>
      </c>
      <c r="N71" s="37">
        <v>31</v>
      </c>
      <c r="O71" s="37">
        <v>32</v>
      </c>
      <c r="P71" s="37">
        <v>32.5</v>
      </c>
      <c r="Q71" s="37">
        <v>33.5</v>
      </c>
      <c r="S71" t="str">
        <f t="shared" si="31"/>
        <v/>
      </c>
      <c r="T71">
        <v>91000</v>
      </c>
      <c r="U71" s="38">
        <v>0.21999999999999997</v>
      </c>
      <c r="V71" s="38">
        <v>0.23499999999999999</v>
      </c>
      <c r="W71" s="38">
        <v>0.245</v>
      </c>
      <c r="X71" s="38">
        <v>0.255</v>
      </c>
      <c r="Y71" s="38">
        <v>0.27</v>
      </c>
      <c r="Z71" s="38">
        <v>0.28000000000000003</v>
      </c>
      <c r="AA71" s="38">
        <v>0.29000000000000004</v>
      </c>
      <c r="AB71" s="38">
        <v>0.3</v>
      </c>
      <c r="AC71" s="38">
        <v>0.31</v>
      </c>
      <c r="AD71" s="38">
        <v>0.32</v>
      </c>
      <c r="AE71" s="38">
        <v>0.32500000000000001</v>
      </c>
      <c r="AF71" s="38">
        <v>0.33500000000000002</v>
      </c>
      <c r="AH71" s="37">
        <f t="shared" si="30"/>
        <v>21.999999999999996</v>
      </c>
      <c r="AI71" s="37">
        <f t="shared" si="29"/>
        <v>23.5</v>
      </c>
      <c r="AJ71" s="37">
        <f t="shared" si="29"/>
        <v>24.5</v>
      </c>
      <c r="AK71" s="37">
        <f t="shared" si="29"/>
        <v>25.5</v>
      </c>
      <c r="AL71" s="37">
        <f t="shared" si="29"/>
        <v>27</v>
      </c>
      <c r="AM71" s="37">
        <f t="shared" si="29"/>
        <v>28.000000000000004</v>
      </c>
      <c r="AN71" s="37">
        <f t="shared" si="29"/>
        <v>29.000000000000004</v>
      </c>
      <c r="AO71" s="37">
        <f t="shared" si="29"/>
        <v>30</v>
      </c>
      <c r="AP71" s="37">
        <f t="shared" si="29"/>
        <v>31</v>
      </c>
      <c r="AQ71" s="37">
        <f t="shared" si="29"/>
        <v>32</v>
      </c>
      <c r="AR71" s="37">
        <f t="shared" si="29"/>
        <v>32.5</v>
      </c>
      <c r="AS71" s="37">
        <f t="shared" si="29"/>
        <v>33.5</v>
      </c>
    </row>
    <row r="72" spans="4:45" x14ac:dyDescent="0.25">
      <c r="D72" s="4">
        <v>69</v>
      </c>
      <c r="E72" s="4">
        <v>92000</v>
      </c>
      <c r="F72" s="37">
        <v>21.999999999999996</v>
      </c>
      <c r="G72" s="37">
        <v>23.5</v>
      </c>
      <c r="H72" s="37">
        <v>24.5</v>
      </c>
      <c r="I72" s="37">
        <v>25.5</v>
      </c>
      <c r="J72" s="37">
        <v>27</v>
      </c>
      <c r="K72" s="37">
        <v>28.000000000000004</v>
      </c>
      <c r="L72" s="37">
        <v>29.000000000000004</v>
      </c>
      <c r="M72" s="37">
        <v>30</v>
      </c>
      <c r="N72" s="37">
        <v>31</v>
      </c>
      <c r="O72" s="37">
        <v>32</v>
      </c>
      <c r="P72" s="37">
        <v>33</v>
      </c>
      <c r="Q72" s="37">
        <v>33.5</v>
      </c>
      <c r="S72" t="str">
        <f t="shared" si="31"/>
        <v/>
      </c>
      <c r="T72">
        <v>92000</v>
      </c>
      <c r="U72" s="38">
        <v>0.21999999999999997</v>
      </c>
      <c r="V72" s="38">
        <v>0.23499999999999999</v>
      </c>
      <c r="W72" s="38">
        <v>0.245</v>
      </c>
      <c r="X72" s="38">
        <v>0.255</v>
      </c>
      <c r="Y72" s="38">
        <v>0.27</v>
      </c>
      <c r="Z72" s="38">
        <v>0.28000000000000003</v>
      </c>
      <c r="AA72" s="38">
        <v>0.29000000000000004</v>
      </c>
      <c r="AB72" s="38">
        <v>0.3</v>
      </c>
      <c r="AC72" s="38">
        <v>0.31</v>
      </c>
      <c r="AD72" s="38">
        <v>0.32</v>
      </c>
      <c r="AE72" s="38">
        <v>0.33</v>
      </c>
      <c r="AF72" s="38">
        <v>0.33500000000000002</v>
      </c>
      <c r="AH72" s="37">
        <f t="shared" si="30"/>
        <v>21.999999999999996</v>
      </c>
      <c r="AI72" s="37">
        <f t="shared" si="29"/>
        <v>23.5</v>
      </c>
      <c r="AJ72" s="37">
        <f t="shared" si="29"/>
        <v>24.5</v>
      </c>
      <c r="AK72" s="37">
        <f t="shared" si="29"/>
        <v>25.5</v>
      </c>
      <c r="AL72" s="37">
        <f t="shared" si="29"/>
        <v>27</v>
      </c>
      <c r="AM72" s="37">
        <f t="shared" si="29"/>
        <v>28.000000000000004</v>
      </c>
      <c r="AN72" s="37">
        <f t="shared" si="29"/>
        <v>29.000000000000004</v>
      </c>
      <c r="AO72" s="37">
        <f t="shared" si="29"/>
        <v>30</v>
      </c>
      <c r="AP72" s="37">
        <f t="shared" si="29"/>
        <v>31</v>
      </c>
      <c r="AQ72" s="37">
        <f t="shared" si="29"/>
        <v>32</v>
      </c>
      <c r="AR72" s="37">
        <f t="shared" si="29"/>
        <v>33</v>
      </c>
      <c r="AS72" s="37">
        <f t="shared" si="29"/>
        <v>33.5</v>
      </c>
    </row>
    <row r="73" spans="4:45" x14ac:dyDescent="0.25">
      <c r="D73" s="4">
        <v>70</v>
      </c>
      <c r="E73" s="4">
        <v>93000</v>
      </c>
      <c r="F73" s="37">
        <v>21.999999999999996</v>
      </c>
      <c r="G73" s="37">
        <v>23.5</v>
      </c>
      <c r="H73" s="37">
        <v>24.5</v>
      </c>
      <c r="I73" s="37">
        <v>26</v>
      </c>
      <c r="J73" s="37">
        <v>27</v>
      </c>
      <c r="K73" s="37">
        <v>28.000000000000004</v>
      </c>
      <c r="L73" s="37">
        <v>29.000000000000004</v>
      </c>
      <c r="M73" s="37">
        <v>30</v>
      </c>
      <c r="N73" s="37">
        <v>31</v>
      </c>
      <c r="O73" s="37">
        <v>32</v>
      </c>
      <c r="P73" s="37">
        <v>33</v>
      </c>
      <c r="Q73" s="37">
        <v>33.5</v>
      </c>
      <c r="S73" t="str">
        <f t="shared" si="31"/>
        <v/>
      </c>
      <c r="T73">
        <v>93000</v>
      </c>
      <c r="U73" s="38">
        <v>0.21999999999999997</v>
      </c>
      <c r="V73" s="38">
        <v>0.23499999999999999</v>
      </c>
      <c r="W73" s="38">
        <v>0.245</v>
      </c>
      <c r="X73" s="38">
        <v>0.26</v>
      </c>
      <c r="Y73" s="38">
        <v>0.27</v>
      </c>
      <c r="Z73" s="38">
        <v>0.28000000000000003</v>
      </c>
      <c r="AA73" s="38">
        <v>0.29000000000000004</v>
      </c>
      <c r="AB73" s="38">
        <v>0.3</v>
      </c>
      <c r="AC73" s="38">
        <v>0.31</v>
      </c>
      <c r="AD73" s="38">
        <v>0.32</v>
      </c>
      <c r="AE73" s="38">
        <v>0.33</v>
      </c>
      <c r="AF73" s="38">
        <v>0.33500000000000002</v>
      </c>
      <c r="AH73" s="37">
        <f t="shared" si="30"/>
        <v>21.999999999999996</v>
      </c>
      <c r="AI73" s="37">
        <f t="shared" si="29"/>
        <v>23.5</v>
      </c>
      <c r="AJ73" s="37">
        <f t="shared" si="29"/>
        <v>24.5</v>
      </c>
      <c r="AK73" s="37">
        <f t="shared" si="29"/>
        <v>26</v>
      </c>
      <c r="AL73" s="37">
        <f t="shared" si="29"/>
        <v>27</v>
      </c>
      <c r="AM73" s="37">
        <f t="shared" si="29"/>
        <v>28.000000000000004</v>
      </c>
      <c r="AN73" s="37">
        <f t="shared" si="29"/>
        <v>29.000000000000004</v>
      </c>
      <c r="AO73" s="37">
        <f t="shared" si="29"/>
        <v>30</v>
      </c>
      <c r="AP73" s="37">
        <f t="shared" si="29"/>
        <v>31</v>
      </c>
      <c r="AQ73" s="37">
        <f t="shared" si="29"/>
        <v>32</v>
      </c>
      <c r="AR73" s="37">
        <f t="shared" si="29"/>
        <v>33</v>
      </c>
      <c r="AS73" s="37">
        <f t="shared" si="29"/>
        <v>33.5</v>
      </c>
    </row>
    <row r="74" spans="4:45" x14ac:dyDescent="0.25">
      <c r="D74" s="4">
        <v>71</v>
      </c>
      <c r="E74" s="4">
        <v>94000</v>
      </c>
      <c r="F74" s="37">
        <v>21.999999999999996</v>
      </c>
      <c r="G74" s="37">
        <v>23.5</v>
      </c>
      <c r="H74" s="37">
        <v>24.5</v>
      </c>
      <c r="I74" s="37">
        <v>26</v>
      </c>
      <c r="J74" s="37">
        <v>27</v>
      </c>
      <c r="K74" s="37">
        <v>28.000000000000004</v>
      </c>
      <c r="L74" s="37">
        <v>29.000000000000004</v>
      </c>
      <c r="M74" s="37">
        <v>30</v>
      </c>
      <c r="N74" s="37">
        <v>31</v>
      </c>
      <c r="O74" s="37">
        <v>32</v>
      </c>
      <c r="P74" s="37">
        <v>33</v>
      </c>
      <c r="Q74" s="37">
        <v>33.5</v>
      </c>
      <c r="S74" t="str">
        <f t="shared" si="31"/>
        <v/>
      </c>
      <c r="T74">
        <v>94000</v>
      </c>
      <c r="U74" s="38">
        <v>0.21999999999999997</v>
      </c>
      <c r="V74" s="38">
        <v>0.23499999999999999</v>
      </c>
      <c r="W74" s="38">
        <v>0.245</v>
      </c>
      <c r="X74" s="38">
        <v>0.26</v>
      </c>
      <c r="Y74" s="38">
        <v>0.27</v>
      </c>
      <c r="Z74" s="38">
        <v>0.28000000000000003</v>
      </c>
      <c r="AA74" s="38">
        <v>0.29000000000000004</v>
      </c>
      <c r="AB74" s="38">
        <v>0.3</v>
      </c>
      <c r="AC74" s="38">
        <v>0.31</v>
      </c>
      <c r="AD74" s="38">
        <v>0.32</v>
      </c>
      <c r="AE74" s="38">
        <v>0.33</v>
      </c>
      <c r="AF74" s="38">
        <v>0.33500000000000002</v>
      </c>
      <c r="AH74" s="37">
        <f t="shared" si="30"/>
        <v>21.999999999999996</v>
      </c>
      <c r="AI74" s="37">
        <f t="shared" si="29"/>
        <v>23.5</v>
      </c>
      <c r="AJ74" s="37">
        <f t="shared" si="29"/>
        <v>24.5</v>
      </c>
      <c r="AK74" s="37">
        <f t="shared" si="29"/>
        <v>26</v>
      </c>
      <c r="AL74" s="37">
        <f t="shared" si="29"/>
        <v>27</v>
      </c>
      <c r="AM74" s="37">
        <f t="shared" si="29"/>
        <v>28.000000000000004</v>
      </c>
      <c r="AN74" s="37">
        <f t="shared" si="29"/>
        <v>29.000000000000004</v>
      </c>
      <c r="AO74" s="37">
        <f t="shared" si="29"/>
        <v>30</v>
      </c>
      <c r="AP74" s="37">
        <f t="shared" si="29"/>
        <v>31</v>
      </c>
      <c r="AQ74" s="37">
        <f t="shared" si="29"/>
        <v>32</v>
      </c>
      <c r="AR74" s="37">
        <f t="shared" si="29"/>
        <v>33</v>
      </c>
      <c r="AS74" s="37">
        <f t="shared" si="29"/>
        <v>33.5</v>
      </c>
    </row>
    <row r="75" spans="4:45" x14ac:dyDescent="0.25">
      <c r="D75" s="4">
        <v>72</v>
      </c>
      <c r="E75" s="4">
        <v>95000</v>
      </c>
      <c r="F75" s="37">
        <v>21.999999999999996</v>
      </c>
      <c r="G75" s="37">
        <v>23.5</v>
      </c>
      <c r="H75" s="37">
        <v>24.5</v>
      </c>
      <c r="I75" s="37">
        <v>26</v>
      </c>
      <c r="J75" s="37">
        <v>27</v>
      </c>
      <c r="K75" s="37">
        <v>28.000000000000004</v>
      </c>
      <c r="L75" s="37">
        <v>29.000000000000004</v>
      </c>
      <c r="M75" s="37">
        <v>30</v>
      </c>
      <c r="N75" s="37">
        <v>31</v>
      </c>
      <c r="O75" s="37">
        <v>32</v>
      </c>
      <c r="P75" s="37">
        <v>33</v>
      </c>
      <c r="Q75" s="37">
        <v>33.5</v>
      </c>
      <c r="S75" t="str">
        <f t="shared" si="31"/>
        <v/>
      </c>
      <c r="T75">
        <v>95000</v>
      </c>
      <c r="U75" s="38">
        <v>0.21999999999999997</v>
      </c>
      <c r="V75" s="38">
        <v>0.23499999999999999</v>
      </c>
      <c r="W75" s="38">
        <v>0.245</v>
      </c>
      <c r="X75" s="38">
        <v>0.26</v>
      </c>
      <c r="Y75" s="38">
        <v>0.27</v>
      </c>
      <c r="Z75" s="38">
        <v>0.28000000000000003</v>
      </c>
      <c r="AA75" s="38">
        <v>0.29000000000000004</v>
      </c>
      <c r="AB75" s="38">
        <v>0.3</v>
      </c>
      <c r="AC75" s="38">
        <v>0.31</v>
      </c>
      <c r="AD75" s="38">
        <v>0.32</v>
      </c>
      <c r="AE75" s="38">
        <v>0.33</v>
      </c>
      <c r="AF75" s="38">
        <v>0.33500000000000002</v>
      </c>
      <c r="AH75" s="37">
        <f t="shared" si="30"/>
        <v>21.999999999999996</v>
      </c>
      <c r="AI75" s="37">
        <f t="shared" si="29"/>
        <v>23.5</v>
      </c>
      <c r="AJ75" s="37">
        <f t="shared" si="29"/>
        <v>24.5</v>
      </c>
      <c r="AK75" s="37">
        <f t="shared" si="29"/>
        <v>26</v>
      </c>
      <c r="AL75" s="37">
        <f t="shared" si="29"/>
        <v>27</v>
      </c>
      <c r="AM75" s="37">
        <f t="shared" si="29"/>
        <v>28.000000000000004</v>
      </c>
      <c r="AN75" s="37">
        <f t="shared" si="29"/>
        <v>29.000000000000004</v>
      </c>
      <c r="AO75" s="37">
        <f t="shared" si="29"/>
        <v>30</v>
      </c>
      <c r="AP75" s="37">
        <f t="shared" si="29"/>
        <v>31</v>
      </c>
      <c r="AQ75" s="37">
        <f t="shared" si="29"/>
        <v>32</v>
      </c>
      <c r="AR75" s="37">
        <f t="shared" si="29"/>
        <v>33</v>
      </c>
      <c r="AS75" s="37">
        <f t="shared" si="29"/>
        <v>33.5</v>
      </c>
    </row>
    <row r="76" spans="4:45" x14ac:dyDescent="0.25">
      <c r="D76" s="4">
        <v>73</v>
      </c>
      <c r="E76" s="4">
        <v>96000</v>
      </c>
      <c r="F76" s="37">
        <v>21.999999999999996</v>
      </c>
      <c r="G76" s="37">
        <v>23.5</v>
      </c>
      <c r="H76" s="37">
        <v>24.5</v>
      </c>
      <c r="I76" s="37">
        <v>26</v>
      </c>
      <c r="J76" s="37">
        <v>27</v>
      </c>
      <c r="K76" s="37">
        <v>28.000000000000004</v>
      </c>
      <c r="L76" s="37">
        <v>29.000000000000004</v>
      </c>
      <c r="M76" s="37">
        <v>30</v>
      </c>
      <c r="N76" s="37">
        <v>31</v>
      </c>
      <c r="O76" s="37">
        <v>32</v>
      </c>
      <c r="P76" s="37">
        <v>33</v>
      </c>
      <c r="Q76" s="37">
        <v>34</v>
      </c>
      <c r="S76" t="str">
        <f t="shared" si="31"/>
        <v/>
      </c>
      <c r="T76">
        <v>96000</v>
      </c>
      <c r="U76" s="38">
        <v>0.21999999999999997</v>
      </c>
      <c r="V76" s="38">
        <v>0.23499999999999999</v>
      </c>
      <c r="W76" s="38">
        <v>0.245</v>
      </c>
      <c r="X76" s="38">
        <v>0.26</v>
      </c>
      <c r="Y76" s="38">
        <v>0.27</v>
      </c>
      <c r="Z76" s="38">
        <v>0.28000000000000003</v>
      </c>
      <c r="AA76" s="38">
        <v>0.29000000000000004</v>
      </c>
      <c r="AB76" s="38">
        <v>0.3</v>
      </c>
      <c r="AC76" s="38">
        <v>0.31</v>
      </c>
      <c r="AD76" s="38">
        <v>0.32</v>
      </c>
      <c r="AE76" s="38">
        <v>0.33</v>
      </c>
      <c r="AF76" s="38">
        <v>0.34</v>
      </c>
      <c r="AH76" s="37">
        <f t="shared" si="30"/>
        <v>21.999999999999996</v>
      </c>
      <c r="AI76" s="37">
        <f t="shared" si="29"/>
        <v>23.5</v>
      </c>
      <c r="AJ76" s="37">
        <f t="shared" si="29"/>
        <v>24.5</v>
      </c>
      <c r="AK76" s="37">
        <f t="shared" si="29"/>
        <v>26</v>
      </c>
      <c r="AL76" s="37">
        <f t="shared" si="29"/>
        <v>27</v>
      </c>
      <c r="AM76" s="37">
        <f t="shared" si="29"/>
        <v>28.000000000000004</v>
      </c>
      <c r="AN76" s="37">
        <f t="shared" si="29"/>
        <v>29.000000000000004</v>
      </c>
      <c r="AO76" s="37">
        <f t="shared" si="29"/>
        <v>30</v>
      </c>
      <c r="AP76" s="37">
        <f t="shared" si="29"/>
        <v>31</v>
      </c>
      <c r="AQ76" s="37">
        <f t="shared" si="29"/>
        <v>32</v>
      </c>
      <c r="AR76" s="37">
        <f t="shared" si="29"/>
        <v>33</v>
      </c>
      <c r="AS76" s="37">
        <f t="shared" si="29"/>
        <v>34</v>
      </c>
    </row>
    <row r="77" spans="4:45" x14ac:dyDescent="0.25">
      <c r="D77" s="4">
        <v>74</v>
      </c>
      <c r="E77" s="4">
        <v>97000</v>
      </c>
      <c r="F77" s="37">
        <v>22.499999999999996</v>
      </c>
      <c r="G77" s="37">
        <v>23.5</v>
      </c>
      <c r="H77" s="37">
        <v>25</v>
      </c>
      <c r="I77" s="37">
        <v>26</v>
      </c>
      <c r="J77" s="37">
        <v>27</v>
      </c>
      <c r="K77" s="37">
        <v>28.000000000000004</v>
      </c>
      <c r="L77" s="37">
        <v>29.5</v>
      </c>
      <c r="M77" s="37">
        <v>30</v>
      </c>
      <c r="N77" s="37">
        <v>31</v>
      </c>
      <c r="O77" s="37">
        <v>32</v>
      </c>
      <c r="P77" s="37">
        <v>33</v>
      </c>
      <c r="Q77" s="37">
        <v>34</v>
      </c>
      <c r="S77" t="str">
        <f t="shared" si="31"/>
        <v/>
      </c>
      <c r="T77">
        <v>97000</v>
      </c>
      <c r="U77" s="38">
        <v>0.22499999999999998</v>
      </c>
      <c r="V77" s="38">
        <v>0.23499999999999999</v>
      </c>
      <c r="W77" s="38">
        <v>0.25</v>
      </c>
      <c r="X77" s="38">
        <v>0.26</v>
      </c>
      <c r="Y77" s="38">
        <v>0.27</v>
      </c>
      <c r="Z77" s="38">
        <v>0.28000000000000003</v>
      </c>
      <c r="AA77" s="38">
        <v>0.29499999999999998</v>
      </c>
      <c r="AB77" s="38">
        <v>0.3</v>
      </c>
      <c r="AC77" s="38">
        <v>0.31</v>
      </c>
      <c r="AD77" s="38">
        <v>0.32</v>
      </c>
      <c r="AE77" s="38">
        <v>0.33</v>
      </c>
      <c r="AF77" s="38">
        <v>0.34</v>
      </c>
      <c r="AH77" s="37">
        <f t="shared" si="30"/>
        <v>22.499999999999996</v>
      </c>
      <c r="AI77" s="37">
        <f t="shared" si="29"/>
        <v>23.5</v>
      </c>
      <c r="AJ77" s="37">
        <f t="shared" si="29"/>
        <v>25</v>
      </c>
      <c r="AK77" s="37">
        <f t="shared" ref="AK77:AS89" si="32">X77*$T$3</f>
        <v>26</v>
      </c>
      <c r="AL77" s="37">
        <f t="shared" si="32"/>
        <v>27</v>
      </c>
      <c r="AM77" s="37">
        <f t="shared" si="32"/>
        <v>28.000000000000004</v>
      </c>
      <c r="AN77" s="37">
        <f t="shared" si="32"/>
        <v>29.5</v>
      </c>
      <c r="AO77" s="37">
        <f t="shared" si="32"/>
        <v>30</v>
      </c>
      <c r="AP77" s="37">
        <f t="shared" si="32"/>
        <v>31</v>
      </c>
      <c r="AQ77" s="37">
        <f t="shared" si="32"/>
        <v>32</v>
      </c>
      <c r="AR77" s="37">
        <f t="shared" si="32"/>
        <v>33</v>
      </c>
      <c r="AS77" s="37">
        <f t="shared" si="32"/>
        <v>34</v>
      </c>
    </row>
    <row r="78" spans="4:45" x14ac:dyDescent="0.25">
      <c r="D78" s="4">
        <v>75</v>
      </c>
      <c r="E78" s="4">
        <v>98000</v>
      </c>
      <c r="F78" s="37">
        <v>22.499999999999996</v>
      </c>
      <c r="G78" s="37">
        <v>23.5</v>
      </c>
      <c r="H78" s="37">
        <v>25</v>
      </c>
      <c r="I78" s="37">
        <v>26</v>
      </c>
      <c r="J78" s="37">
        <v>27</v>
      </c>
      <c r="K78" s="37">
        <v>28.000000000000004</v>
      </c>
      <c r="L78" s="37">
        <v>29.5</v>
      </c>
      <c r="M78" s="37">
        <v>30.5</v>
      </c>
      <c r="N78" s="37">
        <v>31.5</v>
      </c>
      <c r="O78" s="37">
        <v>32</v>
      </c>
      <c r="P78" s="37">
        <v>33</v>
      </c>
      <c r="Q78" s="37">
        <v>34</v>
      </c>
      <c r="S78" t="str">
        <f t="shared" si="31"/>
        <v/>
      </c>
      <c r="T78">
        <v>98000</v>
      </c>
      <c r="U78" s="38">
        <v>0.22499999999999998</v>
      </c>
      <c r="V78" s="38">
        <v>0.23499999999999999</v>
      </c>
      <c r="W78" s="38">
        <v>0.25</v>
      </c>
      <c r="X78" s="38">
        <v>0.26</v>
      </c>
      <c r="Y78" s="38">
        <v>0.27</v>
      </c>
      <c r="Z78" s="38">
        <v>0.28000000000000003</v>
      </c>
      <c r="AA78" s="38">
        <v>0.29499999999999998</v>
      </c>
      <c r="AB78" s="38">
        <v>0.30499999999999999</v>
      </c>
      <c r="AC78" s="38">
        <v>0.315</v>
      </c>
      <c r="AD78" s="38">
        <v>0.32</v>
      </c>
      <c r="AE78" s="38">
        <v>0.33</v>
      </c>
      <c r="AF78" s="38">
        <v>0.34</v>
      </c>
      <c r="AH78" s="37">
        <f t="shared" si="30"/>
        <v>22.499999999999996</v>
      </c>
      <c r="AI78" s="37">
        <f t="shared" si="30"/>
        <v>23.5</v>
      </c>
      <c r="AJ78" s="37">
        <f t="shared" si="30"/>
        <v>25</v>
      </c>
      <c r="AK78" s="37">
        <f t="shared" si="32"/>
        <v>26</v>
      </c>
      <c r="AL78" s="37">
        <f t="shared" si="32"/>
        <v>27</v>
      </c>
      <c r="AM78" s="37">
        <f t="shared" si="32"/>
        <v>28.000000000000004</v>
      </c>
      <c r="AN78" s="37">
        <f t="shared" si="32"/>
        <v>29.5</v>
      </c>
      <c r="AO78" s="37">
        <f t="shared" si="32"/>
        <v>30.5</v>
      </c>
      <c r="AP78" s="37">
        <f t="shared" si="32"/>
        <v>31.5</v>
      </c>
      <c r="AQ78" s="37">
        <f t="shared" si="32"/>
        <v>32</v>
      </c>
      <c r="AR78" s="37">
        <f t="shared" si="32"/>
        <v>33</v>
      </c>
      <c r="AS78" s="37">
        <f t="shared" si="32"/>
        <v>34</v>
      </c>
    </row>
    <row r="79" spans="4:45" x14ac:dyDescent="0.25">
      <c r="D79" s="4">
        <v>76</v>
      </c>
      <c r="E79" s="4">
        <v>99000</v>
      </c>
      <c r="F79" s="37">
        <v>22.499999999999996</v>
      </c>
      <c r="G79" s="37">
        <v>23.5</v>
      </c>
      <c r="H79" s="37">
        <v>25</v>
      </c>
      <c r="I79" s="37">
        <v>26</v>
      </c>
      <c r="J79" s="37">
        <v>27</v>
      </c>
      <c r="K79" s="37">
        <v>28.500000000000004</v>
      </c>
      <c r="L79" s="37">
        <v>29.5</v>
      </c>
      <c r="M79" s="37">
        <v>30.5</v>
      </c>
      <c r="N79" s="37">
        <v>31.5</v>
      </c>
      <c r="O79" s="37">
        <v>32</v>
      </c>
      <c r="P79" s="37">
        <v>33</v>
      </c>
      <c r="Q79" s="37">
        <v>34</v>
      </c>
      <c r="S79" t="str">
        <f t="shared" si="31"/>
        <v/>
      </c>
      <c r="T79">
        <v>99000</v>
      </c>
      <c r="U79" s="38">
        <v>0.22499999999999998</v>
      </c>
      <c r="V79" s="38">
        <v>0.23499999999999999</v>
      </c>
      <c r="W79" s="38">
        <v>0.25</v>
      </c>
      <c r="X79" s="38">
        <v>0.26</v>
      </c>
      <c r="Y79" s="38">
        <v>0.27</v>
      </c>
      <c r="Z79" s="38">
        <v>0.28500000000000003</v>
      </c>
      <c r="AA79" s="38">
        <v>0.29499999999999998</v>
      </c>
      <c r="AB79" s="38">
        <v>0.30499999999999999</v>
      </c>
      <c r="AC79" s="38">
        <v>0.315</v>
      </c>
      <c r="AD79" s="38">
        <v>0.32</v>
      </c>
      <c r="AE79" s="38">
        <v>0.33</v>
      </c>
      <c r="AF79" s="38">
        <v>0.34</v>
      </c>
      <c r="AH79" s="37">
        <f t="shared" si="30"/>
        <v>22.499999999999996</v>
      </c>
      <c r="AI79" s="37">
        <f t="shared" si="30"/>
        <v>23.5</v>
      </c>
      <c r="AJ79" s="37">
        <f t="shared" si="30"/>
        <v>25</v>
      </c>
      <c r="AK79" s="37">
        <f t="shared" si="32"/>
        <v>26</v>
      </c>
      <c r="AL79" s="37">
        <f t="shared" si="32"/>
        <v>27</v>
      </c>
      <c r="AM79" s="37">
        <f t="shared" si="32"/>
        <v>28.500000000000004</v>
      </c>
      <c r="AN79" s="37">
        <f t="shared" si="32"/>
        <v>29.5</v>
      </c>
      <c r="AO79" s="37">
        <f t="shared" si="32"/>
        <v>30.5</v>
      </c>
      <c r="AP79" s="37">
        <f t="shared" si="32"/>
        <v>31.5</v>
      </c>
      <c r="AQ79" s="37">
        <f t="shared" si="32"/>
        <v>32</v>
      </c>
      <c r="AR79" s="37">
        <f t="shared" si="32"/>
        <v>33</v>
      </c>
      <c r="AS79" s="37">
        <f t="shared" si="32"/>
        <v>34</v>
      </c>
    </row>
    <row r="80" spans="4:45" x14ac:dyDescent="0.25">
      <c r="D80" s="4">
        <v>77</v>
      </c>
      <c r="E80" s="4">
        <v>100000</v>
      </c>
      <c r="F80" s="37">
        <v>22.499999999999996</v>
      </c>
      <c r="G80" s="37">
        <v>23.5</v>
      </c>
      <c r="H80" s="37">
        <v>25</v>
      </c>
      <c r="I80" s="37">
        <v>26</v>
      </c>
      <c r="J80" s="37">
        <v>27.500000000000004</v>
      </c>
      <c r="K80" s="37">
        <v>28.500000000000004</v>
      </c>
      <c r="L80" s="37">
        <v>29.5</v>
      </c>
      <c r="M80" s="37">
        <v>30.5</v>
      </c>
      <c r="N80" s="37">
        <v>31.5</v>
      </c>
      <c r="O80" s="37">
        <v>32.5</v>
      </c>
      <c r="P80" s="37">
        <v>33</v>
      </c>
      <c r="Q80" s="37">
        <v>34</v>
      </c>
      <c r="S80" t="str">
        <f t="shared" si="31"/>
        <v/>
      </c>
      <c r="T80">
        <v>100000</v>
      </c>
      <c r="U80" s="38">
        <v>0.22499999999999998</v>
      </c>
      <c r="V80" s="38">
        <v>0.23499999999999999</v>
      </c>
      <c r="W80" s="38">
        <v>0.25</v>
      </c>
      <c r="X80" s="38">
        <v>0.26</v>
      </c>
      <c r="Y80" s="38">
        <v>0.27500000000000002</v>
      </c>
      <c r="Z80" s="38">
        <v>0.28500000000000003</v>
      </c>
      <c r="AA80" s="38">
        <v>0.29499999999999998</v>
      </c>
      <c r="AB80" s="38">
        <v>0.30499999999999999</v>
      </c>
      <c r="AC80" s="38">
        <v>0.315</v>
      </c>
      <c r="AD80" s="38">
        <v>0.32500000000000001</v>
      </c>
      <c r="AE80" s="38">
        <v>0.33</v>
      </c>
      <c r="AF80" s="38">
        <v>0.34</v>
      </c>
      <c r="AH80" s="37">
        <f t="shared" si="30"/>
        <v>22.499999999999996</v>
      </c>
      <c r="AI80" s="37">
        <f t="shared" si="30"/>
        <v>23.5</v>
      </c>
      <c r="AJ80" s="37">
        <f t="shared" si="30"/>
        <v>25</v>
      </c>
      <c r="AK80" s="37">
        <f t="shared" si="32"/>
        <v>26</v>
      </c>
      <c r="AL80" s="37">
        <f t="shared" si="32"/>
        <v>27.500000000000004</v>
      </c>
      <c r="AM80" s="37">
        <f t="shared" si="32"/>
        <v>28.500000000000004</v>
      </c>
      <c r="AN80" s="37">
        <f t="shared" si="32"/>
        <v>29.5</v>
      </c>
      <c r="AO80" s="37">
        <f t="shared" si="32"/>
        <v>30.5</v>
      </c>
      <c r="AP80" s="37">
        <f t="shared" si="32"/>
        <v>31.5</v>
      </c>
      <c r="AQ80" s="37">
        <f t="shared" si="32"/>
        <v>32.5</v>
      </c>
      <c r="AR80" s="37">
        <f t="shared" si="32"/>
        <v>33</v>
      </c>
      <c r="AS80" s="37">
        <f t="shared" si="32"/>
        <v>34</v>
      </c>
    </row>
    <row r="81" spans="4:45" x14ac:dyDescent="0.25">
      <c r="D81" s="4">
        <v>78</v>
      </c>
      <c r="E81" s="4">
        <v>101000</v>
      </c>
      <c r="F81" s="37">
        <v>22.499999999999996</v>
      </c>
      <c r="G81" s="37">
        <v>23.5</v>
      </c>
      <c r="H81" s="37">
        <v>25</v>
      </c>
      <c r="I81" s="37">
        <v>26</v>
      </c>
      <c r="J81" s="37">
        <v>27.500000000000004</v>
      </c>
      <c r="K81" s="37">
        <v>28.500000000000004</v>
      </c>
      <c r="L81" s="37">
        <v>29.5</v>
      </c>
      <c r="M81" s="37">
        <v>30.5</v>
      </c>
      <c r="N81" s="37">
        <v>31.5</v>
      </c>
      <c r="O81" s="37">
        <v>32.5</v>
      </c>
      <c r="P81" s="37">
        <v>33</v>
      </c>
      <c r="Q81" s="37">
        <v>34</v>
      </c>
      <c r="S81" t="str">
        <f t="shared" si="31"/>
        <v/>
      </c>
      <c r="T81">
        <v>101000</v>
      </c>
      <c r="U81" s="38">
        <v>0.22499999999999998</v>
      </c>
      <c r="V81" s="38">
        <v>0.23499999999999999</v>
      </c>
      <c r="W81" s="38">
        <v>0.25</v>
      </c>
      <c r="X81" s="38">
        <v>0.26</v>
      </c>
      <c r="Y81" s="38">
        <v>0.27500000000000002</v>
      </c>
      <c r="Z81" s="38">
        <v>0.28500000000000003</v>
      </c>
      <c r="AA81" s="38">
        <v>0.29499999999999998</v>
      </c>
      <c r="AB81" s="38">
        <v>0.30499999999999999</v>
      </c>
      <c r="AC81" s="38">
        <v>0.315</v>
      </c>
      <c r="AD81" s="38">
        <v>0.32500000000000001</v>
      </c>
      <c r="AE81" s="38">
        <v>0.33</v>
      </c>
      <c r="AF81" s="38">
        <v>0.34</v>
      </c>
      <c r="AH81" s="37">
        <f t="shared" si="30"/>
        <v>22.499999999999996</v>
      </c>
      <c r="AI81" s="37">
        <f t="shared" si="30"/>
        <v>23.5</v>
      </c>
      <c r="AJ81" s="37">
        <f t="shared" si="30"/>
        <v>25</v>
      </c>
      <c r="AK81" s="37">
        <f t="shared" si="32"/>
        <v>26</v>
      </c>
      <c r="AL81" s="37">
        <f t="shared" si="32"/>
        <v>27.500000000000004</v>
      </c>
      <c r="AM81" s="37">
        <f t="shared" si="32"/>
        <v>28.500000000000004</v>
      </c>
      <c r="AN81" s="37">
        <f t="shared" si="32"/>
        <v>29.5</v>
      </c>
      <c r="AO81" s="37">
        <f t="shared" si="32"/>
        <v>30.5</v>
      </c>
      <c r="AP81" s="37">
        <f t="shared" si="32"/>
        <v>31.5</v>
      </c>
      <c r="AQ81" s="37">
        <f t="shared" si="32"/>
        <v>32.5</v>
      </c>
      <c r="AR81" s="37">
        <f t="shared" si="32"/>
        <v>33</v>
      </c>
      <c r="AS81" s="37">
        <f t="shared" si="32"/>
        <v>34</v>
      </c>
    </row>
    <row r="82" spans="4:45" x14ac:dyDescent="0.25">
      <c r="D82" s="4">
        <v>79</v>
      </c>
      <c r="E82" s="4">
        <v>102000</v>
      </c>
      <c r="F82" s="37">
        <v>22.499999999999996</v>
      </c>
      <c r="G82" s="37">
        <v>24</v>
      </c>
      <c r="H82" s="37">
        <v>25</v>
      </c>
      <c r="I82" s="37">
        <v>26</v>
      </c>
      <c r="J82" s="37">
        <v>27.500000000000004</v>
      </c>
      <c r="K82" s="37">
        <v>28.500000000000004</v>
      </c>
      <c r="L82" s="37">
        <v>29.5</v>
      </c>
      <c r="M82" s="37">
        <v>30.5</v>
      </c>
      <c r="N82" s="37">
        <v>31.5</v>
      </c>
      <c r="O82" s="37">
        <v>32.5</v>
      </c>
      <c r="P82" s="37">
        <v>33.5</v>
      </c>
      <c r="Q82" s="37">
        <v>34</v>
      </c>
      <c r="S82" t="str">
        <f t="shared" si="31"/>
        <v/>
      </c>
      <c r="T82">
        <v>102000</v>
      </c>
      <c r="U82" s="38">
        <v>0.22499999999999998</v>
      </c>
      <c r="V82" s="38">
        <v>0.24</v>
      </c>
      <c r="W82" s="38">
        <v>0.25</v>
      </c>
      <c r="X82" s="38">
        <v>0.26</v>
      </c>
      <c r="Y82" s="38">
        <v>0.27500000000000002</v>
      </c>
      <c r="Z82" s="38">
        <v>0.28500000000000003</v>
      </c>
      <c r="AA82" s="38">
        <v>0.29499999999999998</v>
      </c>
      <c r="AB82" s="38">
        <v>0.30499999999999999</v>
      </c>
      <c r="AC82" s="38">
        <v>0.315</v>
      </c>
      <c r="AD82" s="38">
        <v>0.32500000000000001</v>
      </c>
      <c r="AE82" s="38">
        <v>0.33500000000000002</v>
      </c>
      <c r="AF82" s="38">
        <v>0.34</v>
      </c>
      <c r="AH82" s="37">
        <f t="shared" si="30"/>
        <v>22.499999999999996</v>
      </c>
      <c r="AI82" s="37">
        <f t="shared" si="30"/>
        <v>24</v>
      </c>
      <c r="AJ82" s="37">
        <f t="shared" si="30"/>
        <v>25</v>
      </c>
      <c r="AK82" s="37">
        <f t="shared" si="32"/>
        <v>26</v>
      </c>
      <c r="AL82" s="37">
        <f t="shared" si="32"/>
        <v>27.500000000000004</v>
      </c>
      <c r="AM82" s="37">
        <f t="shared" si="32"/>
        <v>28.500000000000004</v>
      </c>
      <c r="AN82" s="37">
        <f t="shared" si="32"/>
        <v>29.5</v>
      </c>
      <c r="AO82" s="37">
        <f t="shared" si="32"/>
        <v>30.5</v>
      </c>
      <c r="AP82" s="37">
        <f t="shared" si="32"/>
        <v>31.5</v>
      </c>
      <c r="AQ82" s="37">
        <f t="shared" si="32"/>
        <v>32.5</v>
      </c>
      <c r="AR82" s="37">
        <f t="shared" si="32"/>
        <v>33.5</v>
      </c>
      <c r="AS82" s="37">
        <f t="shared" si="32"/>
        <v>34</v>
      </c>
    </row>
    <row r="83" spans="4:45" x14ac:dyDescent="0.25">
      <c r="D83" s="4">
        <v>80</v>
      </c>
      <c r="E83" s="4">
        <v>103000</v>
      </c>
      <c r="F83" s="37">
        <v>22.499999999999996</v>
      </c>
      <c r="G83" s="37">
        <v>24</v>
      </c>
      <c r="H83" s="37">
        <v>25</v>
      </c>
      <c r="I83" s="37">
        <v>26.5</v>
      </c>
      <c r="J83" s="37">
        <v>27.500000000000004</v>
      </c>
      <c r="K83" s="37">
        <v>28.500000000000004</v>
      </c>
      <c r="L83" s="37">
        <v>29.5</v>
      </c>
      <c r="M83" s="37">
        <v>30.5</v>
      </c>
      <c r="N83" s="37">
        <v>31.5</v>
      </c>
      <c r="O83" s="37">
        <v>32.5</v>
      </c>
      <c r="P83" s="37">
        <v>33.5</v>
      </c>
      <c r="Q83" s="37">
        <v>34</v>
      </c>
      <c r="S83" t="str">
        <f t="shared" si="31"/>
        <v/>
      </c>
      <c r="T83">
        <v>103000</v>
      </c>
      <c r="U83" s="38">
        <v>0.22499999999999998</v>
      </c>
      <c r="V83" s="38">
        <v>0.24</v>
      </c>
      <c r="W83" s="38">
        <v>0.25</v>
      </c>
      <c r="X83" s="38">
        <v>0.26500000000000001</v>
      </c>
      <c r="Y83" s="38">
        <v>0.27500000000000002</v>
      </c>
      <c r="Z83" s="38">
        <v>0.28500000000000003</v>
      </c>
      <c r="AA83" s="38">
        <v>0.29499999999999998</v>
      </c>
      <c r="AB83" s="38">
        <v>0.30499999999999999</v>
      </c>
      <c r="AC83" s="38">
        <v>0.315</v>
      </c>
      <c r="AD83" s="38">
        <v>0.32500000000000001</v>
      </c>
      <c r="AE83" s="38">
        <v>0.33500000000000002</v>
      </c>
      <c r="AF83" s="38">
        <v>0.34</v>
      </c>
      <c r="AH83" s="37">
        <f t="shared" si="30"/>
        <v>22.499999999999996</v>
      </c>
      <c r="AI83" s="37">
        <f t="shared" si="30"/>
        <v>24</v>
      </c>
      <c r="AJ83" s="37">
        <f t="shared" si="30"/>
        <v>25</v>
      </c>
      <c r="AK83" s="37">
        <f t="shared" si="32"/>
        <v>26.5</v>
      </c>
      <c r="AL83" s="37">
        <f t="shared" si="32"/>
        <v>27.500000000000004</v>
      </c>
      <c r="AM83" s="37">
        <f t="shared" si="32"/>
        <v>28.500000000000004</v>
      </c>
      <c r="AN83" s="37">
        <f t="shared" si="32"/>
        <v>29.5</v>
      </c>
      <c r="AO83" s="37">
        <f t="shared" si="32"/>
        <v>30.5</v>
      </c>
      <c r="AP83" s="37">
        <f t="shared" si="32"/>
        <v>31.5</v>
      </c>
      <c r="AQ83" s="37">
        <f t="shared" si="32"/>
        <v>32.5</v>
      </c>
      <c r="AR83" s="37">
        <f t="shared" si="32"/>
        <v>33.5</v>
      </c>
      <c r="AS83" s="37">
        <f t="shared" si="32"/>
        <v>34</v>
      </c>
    </row>
    <row r="84" spans="4:45" x14ac:dyDescent="0.25">
      <c r="D84" s="4">
        <v>81</v>
      </c>
      <c r="E84" s="4">
        <v>104000</v>
      </c>
      <c r="F84" s="37">
        <v>22.499999999999996</v>
      </c>
      <c r="G84" s="37">
        <v>24</v>
      </c>
      <c r="H84" s="37">
        <v>25</v>
      </c>
      <c r="I84" s="37">
        <v>26.5</v>
      </c>
      <c r="J84" s="37">
        <v>27.500000000000004</v>
      </c>
      <c r="K84" s="37">
        <v>28.500000000000004</v>
      </c>
      <c r="L84" s="37">
        <v>29.5</v>
      </c>
      <c r="M84" s="37">
        <v>30.5</v>
      </c>
      <c r="N84" s="37">
        <v>31.5</v>
      </c>
      <c r="O84" s="37">
        <v>32.5</v>
      </c>
      <c r="P84" s="37">
        <v>33.5</v>
      </c>
      <c r="Q84" s="37">
        <v>34</v>
      </c>
      <c r="S84" t="str">
        <f t="shared" si="31"/>
        <v/>
      </c>
      <c r="T84">
        <v>104000</v>
      </c>
      <c r="U84" s="38">
        <v>0.22499999999999998</v>
      </c>
      <c r="V84" s="38">
        <v>0.24</v>
      </c>
      <c r="W84" s="38">
        <v>0.25</v>
      </c>
      <c r="X84" s="38">
        <v>0.26500000000000001</v>
      </c>
      <c r="Y84" s="38">
        <v>0.27500000000000002</v>
      </c>
      <c r="Z84" s="38">
        <v>0.28500000000000003</v>
      </c>
      <c r="AA84" s="38">
        <v>0.29499999999999998</v>
      </c>
      <c r="AB84" s="38">
        <v>0.30499999999999999</v>
      </c>
      <c r="AC84" s="38">
        <v>0.315</v>
      </c>
      <c r="AD84" s="38">
        <v>0.32500000000000001</v>
      </c>
      <c r="AE84" s="38">
        <v>0.33500000000000002</v>
      </c>
      <c r="AF84" s="38">
        <v>0.34</v>
      </c>
      <c r="AH84" s="37">
        <f t="shared" si="30"/>
        <v>22.499999999999996</v>
      </c>
      <c r="AI84" s="37">
        <f t="shared" si="30"/>
        <v>24</v>
      </c>
      <c r="AJ84" s="37">
        <f t="shared" si="30"/>
        <v>25</v>
      </c>
      <c r="AK84" s="37">
        <f t="shared" si="32"/>
        <v>26.5</v>
      </c>
      <c r="AL84" s="37">
        <f t="shared" si="32"/>
        <v>27.500000000000004</v>
      </c>
      <c r="AM84" s="37">
        <f t="shared" si="32"/>
        <v>28.500000000000004</v>
      </c>
      <c r="AN84" s="37">
        <f t="shared" si="32"/>
        <v>29.5</v>
      </c>
      <c r="AO84" s="37">
        <f t="shared" si="32"/>
        <v>30.5</v>
      </c>
      <c r="AP84" s="37">
        <f t="shared" si="32"/>
        <v>31.5</v>
      </c>
      <c r="AQ84" s="37">
        <f t="shared" si="32"/>
        <v>32.5</v>
      </c>
      <c r="AR84" s="37">
        <f t="shared" si="32"/>
        <v>33.5</v>
      </c>
      <c r="AS84" s="37">
        <f t="shared" si="32"/>
        <v>34</v>
      </c>
    </row>
    <row r="85" spans="4:45" x14ac:dyDescent="0.25">
      <c r="D85" s="4">
        <v>82</v>
      </c>
      <c r="E85" s="4">
        <v>105000</v>
      </c>
      <c r="F85" s="37">
        <v>22.499999999999996</v>
      </c>
      <c r="G85" s="37">
        <v>24</v>
      </c>
      <c r="H85" s="37">
        <v>25</v>
      </c>
      <c r="I85" s="37">
        <v>26.5</v>
      </c>
      <c r="J85" s="37">
        <v>27.500000000000004</v>
      </c>
      <c r="K85" s="37">
        <v>28.500000000000004</v>
      </c>
      <c r="L85" s="37">
        <v>29.5</v>
      </c>
      <c r="M85" s="37">
        <v>30.5</v>
      </c>
      <c r="N85" s="37">
        <v>31.5</v>
      </c>
      <c r="O85" s="37">
        <v>32.5</v>
      </c>
      <c r="P85" s="37">
        <v>33.5</v>
      </c>
      <c r="Q85" s="37">
        <v>34.5</v>
      </c>
      <c r="S85" t="str">
        <f t="shared" si="31"/>
        <v/>
      </c>
      <c r="T85">
        <v>105000</v>
      </c>
      <c r="U85" s="38">
        <v>0.22499999999999998</v>
      </c>
      <c r="V85" s="38">
        <v>0.24</v>
      </c>
      <c r="W85" s="38">
        <v>0.25</v>
      </c>
      <c r="X85" s="38">
        <v>0.26500000000000001</v>
      </c>
      <c r="Y85" s="38">
        <v>0.27500000000000002</v>
      </c>
      <c r="Z85" s="38">
        <v>0.28500000000000003</v>
      </c>
      <c r="AA85" s="38">
        <v>0.29499999999999998</v>
      </c>
      <c r="AB85" s="38">
        <v>0.30499999999999999</v>
      </c>
      <c r="AC85" s="38">
        <v>0.315</v>
      </c>
      <c r="AD85" s="38">
        <v>0.32500000000000001</v>
      </c>
      <c r="AE85" s="38">
        <v>0.33500000000000002</v>
      </c>
      <c r="AF85" s="38">
        <v>0.34500000000000003</v>
      </c>
      <c r="AH85" s="37">
        <f t="shared" si="30"/>
        <v>22.499999999999996</v>
      </c>
      <c r="AI85" s="37">
        <f t="shared" si="30"/>
        <v>24</v>
      </c>
      <c r="AJ85" s="37">
        <f t="shared" si="30"/>
        <v>25</v>
      </c>
      <c r="AK85" s="37">
        <f t="shared" si="32"/>
        <v>26.5</v>
      </c>
      <c r="AL85" s="37">
        <f t="shared" si="32"/>
        <v>27.500000000000004</v>
      </c>
      <c r="AM85" s="37">
        <f t="shared" si="32"/>
        <v>28.500000000000004</v>
      </c>
      <c r="AN85" s="37">
        <f t="shared" si="32"/>
        <v>29.5</v>
      </c>
      <c r="AO85" s="37">
        <f t="shared" si="32"/>
        <v>30.5</v>
      </c>
      <c r="AP85" s="37">
        <f t="shared" si="32"/>
        <v>31.5</v>
      </c>
      <c r="AQ85" s="37">
        <f t="shared" si="32"/>
        <v>32.5</v>
      </c>
      <c r="AR85" s="37">
        <f t="shared" si="32"/>
        <v>33.5</v>
      </c>
      <c r="AS85" s="37">
        <f t="shared" si="32"/>
        <v>34.5</v>
      </c>
    </row>
    <row r="86" spans="4:45" x14ac:dyDescent="0.25">
      <c r="D86" s="4">
        <v>83</v>
      </c>
      <c r="E86" s="4">
        <v>106000</v>
      </c>
      <c r="F86" s="37">
        <v>22.499999999999996</v>
      </c>
      <c r="G86" s="37">
        <v>24</v>
      </c>
      <c r="H86" s="37">
        <v>25</v>
      </c>
      <c r="I86" s="37">
        <v>26.5</v>
      </c>
      <c r="J86" s="37">
        <v>27.500000000000004</v>
      </c>
      <c r="K86" s="37">
        <v>28.500000000000004</v>
      </c>
      <c r="L86" s="37">
        <v>30</v>
      </c>
      <c r="M86" s="37">
        <v>31</v>
      </c>
      <c r="N86" s="37">
        <v>31.5</v>
      </c>
      <c r="O86" s="37">
        <v>32.5</v>
      </c>
      <c r="P86" s="37">
        <v>33.5</v>
      </c>
      <c r="Q86" s="37">
        <v>34.5</v>
      </c>
      <c r="S86" t="str">
        <f t="shared" si="31"/>
        <v/>
      </c>
      <c r="T86">
        <v>106000</v>
      </c>
      <c r="U86" s="38">
        <v>0.22499999999999998</v>
      </c>
      <c r="V86" s="38">
        <v>0.24</v>
      </c>
      <c r="W86" s="38">
        <v>0.25</v>
      </c>
      <c r="X86" s="38">
        <v>0.26500000000000001</v>
      </c>
      <c r="Y86" s="38">
        <v>0.27500000000000002</v>
      </c>
      <c r="Z86" s="38">
        <v>0.28500000000000003</v>
      </c>
      <c r="AA86" s="38">
        <v>0.3</v>
      </c>
      <c r="AB86" s="38">
        <v>0.31</v>
      </c>
      <c r="AC86" s="38">
        <v>0.315</v>
      </c>
      <c r="AD86" s="38">
        <v>0.32500000000000001</v>
      </c>
      <c r="AE86" s="38">
        <v>0.33500000000000002</v>
      </c>
      <c r="AF86" s="38">
        <v>0.34500000000000003</v>
      </c>
      <c r="AH86" s="37">
        <f t="shared" si="30"/>
        <v>22.499999999999996</v>
      </c>
      <c r="AI86" s="37">
        <f t="shared" si="30"/>
        <v>24</v>
      </c>
      <c r="AJ86" s="37">
        <f t="shared" si="30"/>
        <v>25</v>
      </c>
      <c r="AK86" s="37">
        <f t="shared" si="32"/>
        <v>26.5</v>
      </c>
      <c r="AL86" s="37">
        <f t="shared" si="32"/>
        <v>27.500000000000004</v>
      </c>
      <c r="AM86" s="37">
        <f t="shared" si="32"/>
        <v>28.500000000000004</v>
      </c>
      <c r="AN86" s="37">
        <f t="shared" si="32"/>
        <v>30</v>
      </c>
      <c r="AO86" s="37">
        <f t="shared" si="32"/>
        <v>31</v>
      </c>
      <c r="AP86" s="37">
        <f t="shared" si="32"/>
        <v>31.5</v>
      </c>
      <c r="AQ86" s="37">
        <f t="shared" si="32"/>
        <v>32.5</v>
      </c>
      <c r="AR86" s="37">
        <f t="shared" si="32"/>
        <v>33.5</v>
      </c>
      <c r="AS86" s="37">
        <f t="shared" si="32"/>
        <v>34.5</v>
      </c>
    </row>
    <row r="87" spans="4:45" x14ac:dyDescent="0.25">
      <c r="D87" s="4">
        <v>84</v>
      </c>
      <c r="E87" s="4">
        <v>107000</v>
      </c>
      <c r="F87" s="37">
        <v>22.499999999999996</v>
      </c>
      <c r="G87" s="37">
        <v>24</v>
      </c>
      <c r="H87" s="37">
        <v>25</v>
      </c>
      <c r="I87" s="37">
        <v>26.5</v>
      </c>
      <c r="J87" s="37">
        <v>27.500000000000004</v>
      </c>
      <c r="K87" s="37">
        <v>29.000000000000004</v>
      </c>
      <c r="L87" s="37">
        <v>30</v>
      </c>
      <c r="M87" s="37">
        <v>31</v>
      </c>
      <c r="N87" s="37">
        <v>32</v>
      </c>
      <c r="O87" s="37">
        <v>32.5</v>
      </c>
      <c r="P87" s="37">
        <v>33.5</v>
      </c>
      <c r="Q87" s="37">
        <v>34.5</v>
      </c>
      <c r="S87" t="str">
        <f t="shared" si="31"/>
        <v/>
      </c>
      <c r="T87">
        <v>107000</v>
      </c>
      <c r="U87" s="38">
        <v>0.22499999999999998</v>
      </c>
      <c r="V87" s="38">
        <v>0.24</v>
      </c>
      <c r="W87" s="38">
        <v>0.25</v>
      </c>
      <c r="X87" s="38">
        <v>0.26500000000000001</v>
      </c>
      <c r="Y87" s="38">
        <v>0.27500000000000002</v>
      </c>
      <c r="Z87" s="38">
        <v>0.29000000000000004</v>
      </c>
      <c r="AA87" s="38">
        <v>0.3</v>
      </c>
      <c r="AB87" s="38">
        <v>0.31</v>
      </c>
      <c r="AC87" s="38">
        <v>0.32</v>
      </c>
      <c r="AD87" s="38">
        <v>0.32500000000000001</v>
      </c>
      <c r="AE87" s="38">
        <v>0.33500000000000002</v>
      </c>
      <c r="AF87" s="38">
        <v>0.34500000000000003</v>
      </c>
      <c r="AH87" s="37">
        <f t="shared" si="30"/>
        <v>22.499999999999996</v>
      </c>
      <c r="AI87" s="37">
        <f t="shared" si="30"/>
        <v>24</v>
      </c>
      <c r="AJ87" s="37">
        <f t="shared" si="30"/>
        <v>25</v>
      </c>
      <c r="AK87" s="37">
        <f t="shared" si="32"/>
        <v>26.5</v>
      </c>
      <c r="AL87" s="37">
        <f t="shared" si="32"/>
        <v>27.500000000000004</v>
      </c>
      <c r="AM87" s="37">
        <f t="shared" si="32"/>
        <v>29.000000000000004</v>
      </c>
      <c r="AN87" s="37">
        <f t="shared" si="32"/>
        <v>30</v>
      </c>
      <c r="AO87" s="37">
        <f t="shared" si="32"/>
        <v>31</v>
      </c>
      <c r="AP87" s="37">
        <f t="shared" si="32"/>
        <v>32</v>
      </c>
      <c r="AQ87" s="37">
        <f t="shared" si="32"/>
        <v>32.5</v>
      </c>
      <c r="AR87" s="37">
        <f t="shared" si="32"/>
        <v>33.5</v>
      </c>
      <c r="AS87" s="37">
        <f t="shared" si="32"/>
        <v>34.5</v>
      </c>
    </row>
    <row r="88" spans="4:45" x14ac:dyDescent="0.25">
      <c r="D88" s="4">
        <v>85</v>
      </c>
      <c r="E88" s="4">
        <v>108000</v>
      </c>
      <c r="F88" s="37">
        <v>23</v>
      </c>
      <c r="G88" s="37">
        <v>24</v>
      </c>
      <c r="H88" s="37">
        <v>25.5</v>
      </c>
      <c r="I88" s="37">
        <v>26.5</v>
      </c>
      <c r="J88" s="37">
        <v>27.500000000000004</v>
      </c>
      <c r="K88" s="37">
        <v>29.000000000000004</v>
      </c>
      <c r="L88" s="37">
        <v>30</v>
      </c>
      <c r="M88" s="37">
        <v>31</v>
      </c>
      <c r="N88" s="37">
        <v>32</v>
      </c>
      <c r="O88" s="37">
        <v>33</v>
      </c>
      <c r="P88" s="37">
        <v>33.5</v>
      </c>
      <c r="Q88" s="37">
        <v>34.5</v>
      </c>
      <c r="S88" t="str">
        <f t="shared" si="31"/>
        <v/>
      </c>
      <c r="T88">
        <v>108000</v>
      </c>
      <c r="U88" s="38">
        <v>0.22999999999999998</v>
      </c>
      <c r="V88" s="38">
        <v>0.24</v>
      </c>
      <c r="W88" s="38">
        <v>0.255</v>
      </c>
      <c r="X88" s="38">
        <v>0.26500000000000001</v>
      </c>
      <c r="Y88" s="38">
        <v>0.27500000000000002</v>
      </c>
      <c r="Z88" s="38">
        <v>0.29000000000000004</v>
      </c>
      <c r="AA88" s="38">
        <v>0.3</v>
      </c>
      <c r="AB88" s="38">
        <v>0.31</v>
      </c>
      <c r="AC88" s="38">
        <v>0.32</v>
      </c>
      <c r="AD88" s="38">
        <v>0.33</v>
      </c>
      <c r="AE88" s="38">
        <v>0.33500000000000002</v>
      </c>
      <c r="AF88" s="38">
        <v>0.34500000000000003</v>
      </c>
      <c r="AH88" s="37">
        <f t="shared" si="30"/>
        <v>23</v>
      </c>
      <c r="AI88" s="37">
        <f t="shared" si="30"/>
        <v>24</v>
      </c>
      <c r="AJ88" s="37">
        <f t="shared" si="30"/>
        <v>25.5</v>
      </c>
      <c r="AK88" s="37">
        <f t="shared" si="32"/>
        <v>26.5</v>
      </c>
      <c r="AL88" s="37">
        <f t="shared" si="32"/>
        <v>27.500000000000004</v>
      </c>
      <c r="AM88" s="37">
        <f t="shared" si="32"/>
        <v>29.000000000000004</v>
      </c>
      <c r="AN88" s="37">
        <f t="shared" si="32"/>
        <v>30</v>
      </c>
      <c r="AO88" s="37">
        <f t="shared" si="32"/>
        <v>31</v>
      </c>
      <c r="AP88" s="37">
        <f t="shared" si="32"/>
        <v>32</v>
      </c>
      <c r="AQ88" s="37">
        <f t="shared" si="32"/>
        <v>33</v>
      </c>
      <c r="AR88" s="37">
        <f t="shared" si="32"/>
        <v>33.5</v>
      </c>
      <c r="AS88" s="37">
        <f t="shared" si="32"/>
        <v>34.5</v>
      </c>
    </row>
    <row r="89" spans="4:45" x14ac:dyDescent="0.25">
      <c r="D89" s="4">
        <v>86</v>
      </c>
      <c r="E89" s="4">
        <v>109000</v>
      </c>
      <c r="F89" s="37">
        <v>23</v>
      </c>
      <c r="G89" s="37">
        <v>24</v>
      </c>
      <c r="H89" s="37">
        <v>25.5</v>
      </c>
      <c r="I89" s="37">
        <v>26.5</v>
      </c>
      <c r="J89" s="37">
        <v>27.500000000000004</v>
      </c>
      <c r="K89" s="37">
        <v>29.000000000000004</v>
      </c>
      <c r="L89" s="37">
        <v>30</v>
      </c>
      <c r="M89" s="37">
        <v>31</v>
      </c>
      <c r="N89" s="37">
        <v>32</v>
      </c>
      <c r="O89" s="37">
        <v>33</v>
      </c>
      <c r="P89" s="37">
        <v>33.5</v>
      </c>
      <c r="Q89" s="37">
        <v>34.5</v>
      </c>
      <c r="S89" t="str">
        <f t="shared" si="31"/>
        <v/>
      </c>
      <c r="T89">
        <v>109000</v>
      </c>
      <c r="U89" s="38">
        <v>0.22999999999999998</v>
      </c>
      <c r="V89" s="38">
        <v>0.24</v>
      </c>
      <c r="W89" s="38">
        <v>0.255</v>
      </c>
      <c r="X89" s="38">
        <v>0.26500000000000001</v>
      </c>
      <c r="Y89" s="38">
        <v>0.27500000000000002</v>
      </c>
      <c r="Z89" s="38">
        <v>0.29000000000000004</v>
      </c>
      <c r="AA89" s="38">
        <v>0.3</v>
      </c>
      <c r="AB89" s="38">
        <v>0.31</v>
      </c>
      <c r="AC89" s="38">
        <v>0.32</v>
      </c>
      <c r="AD89" s="38">
        <v>0.33</v>
      </c>
      <c r="AE89" s="38">
        <v>0.33500000000000002</v>
      </c>
      <c r="AF89" s="38">
        <v>0.34500000000000003</v>
      </c>
      <c r="AH89" s="37">
        <f t="shared" si="30"/>
        <v>23</v>
      </c>
      <c r="AI89" s="37">
        <f t="shared" si="30"/>
        <v>24</v>
      </c>
      <c r="AJ89" s="37">
        <f t="shared" si="30"/>
        <v>25.5</v>
      </c>
      <c r="AK89" s="37">
        <f t="shared" si="32"/>
        <v>26.5</v>
      </c>
      <c r="AL89" s="37">
        <f t="shared" si="32"/>
        <v>27.500000000000004</v>
      </c>
      <c r="AM89" s="37">
        <f t="shared" si="32"/>
        <v>29.000000000000004</v>
      </c>
      <c r="AN89" s="37">
        <f t="shared" si="32"/>
        <v>30</v>
      </c>
      <c r="AO89" s="37">
        <f t="shared" si="32"/>
        <v>31</v>
      </c>
      <c r="AP89" s="37">
        <f t="shared" si="32"/>
        <v>32</v>
      </c>
      <c r="AQ89" s="37">
        <f t="shared" si="32"/>
        <v>33</v>
      </c>
      <c r="AR89" s="37">
        <f t="shared" si="32"/>
        <v>33.5</v>
      </c>
      <c r="AS89" s="37">
        <f t="shared" si="32"/>
        <v>34.5</v>
      </c>
    </row>
    <row r="90" spans="4:45" x14ac:dyDescent="0.25">
      <c r="E90" s="4">
        <v>110000</v>
      </c>
      <c r="F90">
        <v>23</v>
      </c>
      <c r="G90">
        <v>24</v>
      </c>
      <c r="H90">
        <v>25.5</v>
      </c>
      <c r="I90">
        <v>26.5</v>
      </c>
      <c r="J90">
        <v>28.000000000000004</v>
      </c>
      <c r="K90">
        <v>29.000000000000004</v>
      </c>
      <c r="L90">
        <v>30</v>
      </c>
      <c r="M90">
        <v>31</v>
      </c>
      <c r="N90">
        <v>32</v>
      </c>
      <c r="O90">
        <v>33</v>
      </c>
      <c r="P90">
        <v>34</v>
      </c>
      <c r="Q90">
        <v>34.5</v>
      </c>
      <c r="T90">
        <v>110000</v>
      </c>
      <c r="U90" s="38">
        <v>0.22999999999999998</v>
      </c>
      <c r="V90" s="38">
        <v>0.24</v>
      </c>
      <c r="W90" s="38">
        <v>0.255</v>
      </c>
      <c r="X90" s="38">
        <v>0.26500000000000001</v>
      </c>
      <c r="Y90" s="38">
        <v>0.28000000000000003</v>
      </c>
      <c r="Z90" s="38">
        <v>0.29000000000000004</v>
      </c>
      <c r="AA90" s="38">
        <v>0.3</v>
      </c>
      <c r="AB90" s="38">
        <v>0.31</v>
      </c>
      <c r="AC90" s="38">
        <v>0.32</v>
      </c>
      <c r="AD90" s="38">
        <v>0.33</v>
      </c>
      <c r="AE90" s="38">
        <v>0.34</v>
      </c>
      <c r="AF90" s="38">
        <v>0.34500000000000003</v>
      </c>
      <c r="AH90" s="37">
        <f t="shared" ref="AH90" si="33">U90*$T$3</f>
        <v>23</v>
      </c>
      <c r="AI90" s="37">
        <f t="shared" ref="AI90" si="34">V90*$T$3</f>
        <v>24</v>
      </c>
      <c r="AJ90" s="37">
        <f t="shared" ref="AJ90" si="35">W90*$T$3</f>
        <v>25.5</v>
      </c>
      <c r="AK90" s="37">
        <f t="shared" ref="AK90" si="36">X90*$T$3</f>
        <v>26.5</v>
      </c>
      <c r="AL90" s="37">
        <f t="shared" ref="AL90" si="37">Y90*$T$3</f>
        <v>28.000000000000004</v>
      </c>
      <c r="AM90" s="37">
        <f t="shared" ref="AM90" si="38">Z90*$T$3</f>
        <v>29.000000000000004</v>
      </c>
      <c r="AN90" s="37">
        <f t="shared" ref="AN90" si="39">AA90*$T$3</f>
        <v>30</v>
      </c>
      <c r="AO90" s="37">
        <f t="shared" ref="AO90" si="40">AB90*$T$3</f>
        <v>31</v>
      </c>
      <c r="AP90" s="37">
        <f t="shared" ref="AP90" si="41">AC90*$T$3</f>
        <v>32</v>
      </c>
      <c r="AQ90" s="37">
        <f t="shared" ref="AQ90" si="42">AD90*$T$3</f>
        <v>33</v>
      </c>
      <c r="AR90" s="37">
        <f t="shared" ref="AR90" si="43">AE90*$T$3</f>
        <v>34</v>
      </c>
      <c r="AS90" s="37">
        <f t="shared" ref="AS90" si="44">AF90*$T$3</f>
        <v>34.5</v>
      </c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61BBD-3224-40F3-A7A8-88266092A223}">
  <dimension ref="D1:AS97"/>
  <sheetViews>
    <sheetView zoomScale="85" zoomScaleNormal="85" workbookViewId="0"/>
  </sheetViews>
  <sheetFormatPr defaultColWidth="9" defaultRowHeight="15" x14ac:dyDescent="0.25"/>
  <sheetData>
    <row r="1" spans="4:45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  <c r="U1" s="48" t="s">
        <v>204</v>
      </c>
      <c r="AH1" t="s">
        <v>164</v>
      </c>
    </row>
    <row r="2" spans="4:45" x14ac:dyDescent="0.25">
      <c r="D2" t="s">
        <v>205</v>
      </c>
      <c r="F2" s="74">
        <v>0</v>
      </c>
      <c r="G2" s="96">
        <v>1.5009999999999999</v>
      </c>
      <c r="H2" s="96">
        <v>2.0009999999999999</v>
      </c>
      <c r="I2" s="96">
        <v>2.5009999999999999</v>
      </c>
      <c r="J2" s="96">
        <v>3.0009999999999999</v>
      </c>
      <c r="K2" s="96">
        <v>3.5009999999999999</v>
      </c>
      <c r="L2" s="96">
        <v>4.0010000000000003</v>
      </c>
      <c r="M2" s="96">
        <v>4.5010000000000003</v>
      </c>
      <c r="N2" s="96">
        <v>5.0010000000000003</v>
      </c>
      <c r="O2" s="96">
        <v>5.5010000000000003</v>
      </c>
      <c r="P2" s="96">
        <v>6.0010000000000003</v>
      </c>
      <c r="Q2" s="96">
        <v>6.5010000000000003</v>
      </c>
    </row>
    <row r="3" spans="4:45" x14ac:dyDescent="0.25">
      <c r="E3" t="s">
        <v>59</v>
      </c>
      <c r="F3" s="74">
        <v>2</v>
      </c>
      <c r="G3" s="74">
        <v>3</v>
      </c>
      <c r="H3" s="74">
        <v>4</v>
      </c>
      <c r="I3" s="74">
        <v>5</v>
      </c>
      <c r="J3" s="74">
        <v>6</v>
      </c>
      <c r="K3" s="74">
        <v>7</v>
      </c>
      <c r="L3" s="74">
        <v>8</v>
      </c>
      <c r="M3" s="74">
        <v>9</v>
      </c>
      <c r="N3" s="74">
        <v>10</v>
      </c>
      <c r="O3" s="74">
        <v>11</v>
      </c>
      <c r="P3" s="74">
        <v>12</v>
      </c>
      <c r="Q3" s="74">
        <v>13</v>
      </c>
      <c r="S3" t="s">
        <v>166</v>
      </c>
      <c r="T3" s="76">
        <v>100</v>
      </c>
    </row>
    <row r="4" spans="4:45" x14ac:dyDescent="0.25">
      <c r="D4">
        <v>1</v>
      </c>
      <c r="E4" s="77">
        <v>0</v>
      </c>
      <c r="F4" s="37">
        <v>18</v>
      </c>
      <c r="G4" s="37">
        <v>18.5</v>
      </c>
      <c r="H4" s="37">
        <v>19</v>
      </c>
      <c r="I4" s="37">
        <v>19</v>
      </c>
      <c r="J4" s="37">
        <v>19.5</v>
      </c>
      <c r="K4" s="37">
        <v>19.5</v>
      </c>
      <c r="L4" s="37">
        <v>20</v>
      </c>
      <c r="M4" s="37">
        <v>20</v>
      </c>
      <c r="N4" s="37">
        <v>20</v>
      </c>
      <c r="O4" s="37">
        <v>20.5</v>
      </c>
      <c r="P4" s="37">
        <v>20.5</v>
      </c>
      <c r="Q4" s="37">
        <v>20.5</v>
      </c>
      <c r="S4" t="str">
        <f>IF(E4&lt;&gt;T4,"x","")</f>
        <v>x</v>
      </c>
      <c r="T4" t="s">
        <v>167</v>
      </c>
      <c r="U4" s="38">
        <v>0.18</v>
      </c>
      <c r="V4" s="38">
        <v>0.185</v>
      </c>
      <c r="W4" s="38">
        <v>0.19</v>
      </c>
      <c r="X4" s="38">
        <v>0.19</v>
      </c>
      <c r="Y4" s="38">
        <v>0.19500000000000001</v>
      </c>
      <c r="Z4" s="38">
        <v>0.19500000000000001</v>
      </c>
      <c r="AA4" s="38">
        <v>0.2</v>
      </c>
      <c r="AB4" s="38">
        <v>0.2</v>
      </c>
      <c r="AC4" s="38">
        <v>0.2</v>
      </c>
      <c r="AD4" s="38">
        <v>0.20500000000000002</v>
      </c>
      <c r="AE4" s="38">
        <v>0.20500000000000002</v>
      </c>
      <c r="AF4" s="38">
        <v>0.20500000000000002</v>
      </c>
      <c r="AH4" s="37">
        <f t="shared" ref="AH4:AS25" si="0">U4*$T$3</f>
        <v>18</v>
      </c>
      <c r="AI4" s="37">
        <f t="shared" si="0"/>
        <v>18.5</v>
      </c>
      <c r="AJ4" s="37">
        <f t="shared" si="0"/>
        <v>19</v>
      </c>
      <c r="AK4" s="37">
        <f t="shared" si="0"/>
        <v>19</v>
      </c>
      <c r="AL4" s="37">
        <f t="shared" si="0"/>
        <v>19.5</v>
      </c>
      <c r="AM4" s="37">
        <f t="shared" si="0"/>
        <v>19.5</v>
      </c>
      <c r="AN4" s="37">
        <f t="shared" si="0"/>
        <v>20</v>
      </c>
      <c r="AO4" s="37">
        <f t="shared" si="0"/>
        <v>20</v>
      </c>
      <c r="AP4" s="37">
        <f t="shared" si="0"/>
        <v>20</v>
      </c>
      <c r="AQ4" s="37">
        <f t="shared" si="0"/>
        <v>20.5</v>
      </c>
      <c r="AR4" s="37">
        <f t="shared" si="0"/>
        <v>20.5</v>
      </c>
      <c r="AS4" s="37">
        <f t="shared" si="0"/>
        <v>20.5</v>
      </c>
    </row>
    <row r="5" spans="4:45" x14ac:dyDescent="0.25">
      <c r="D5">
        <v>2</v>
      </c>
      <c r="E5" s="77">
        <v>22500</v>
      </c>
      <c r="F5" s="37">
        <v>18</v>
      </c>
      <c r="G5" s="37">
        <v>18.5</v>
      </c>
      <c r="H5" s="37">
        <v>19</v>
      </c>
      <c r="I5" s="37">
        <v>19</v>
      </c>
      <c r="J5" s="37">
        <v>19.5</v>
      </c>
      <c r="K5" s="37">
        <v>19.5</v>
      </c>
      <c r="L5" s="37">
        <v>20</v>
      </c>
      <c r="M5" s="37">
        <v>20</v>
      </c>
      <c r="N5" s="37">
        <v>20</v>
      </c>
      <c r="O5" s="37">
        <v>20.5</v>
      </c>
      <c r="P5" s="37">
        <v>20.5</v>
      </c>
      <c r="Q5" s="37">
        <v>20.5</v>
      </c>
      <c r="S5" t="str">
        <f>IF(E5&lt;&gt;T5,"x","")</f>
        <v/>
      </c>
      <c r="T5" s="77">
        <v>22500</v>
      </c>
      <c r="U5" s="48">
        <v>0.18</v>
      </c>
      <c r="V5" s="48">
        <v>0.185</v>
      </c>
      <c r="W5" s="48">
        <v>0.19</v>
      </c>
      <c r="X5" s="48">
        <v>0.19</v>
      </c>
      <c r="Y5" s="48">
        <v>0.19500000000000001</v>
      </c>
      <c r="Z5" s="48">
        <v>0.19500000000000001</v>
      </c>
      <c r="AA5" s="48">
        <v>0.2</v>
      </c>
      <c r="AB5" s="48">
        <v>0.2</v>
      </c>
      <c r="AC5" s="48">
        <v>0.2</v>
      </c>
      <c r="AD5" s="48">
        <v>0.20500000000000002</v>
      </c>
      <c r="AE5" s="48">
        <v>0.20500000000000002</v>
      </c>
      <c r="AF5" s="48">
        <v>0.20500000000000002</v>
      </c>
      <c r="AH5" s="37">
        <f t="shared" si="0"/>
        <v>18</v>
      </c>
      <c r="AI5" s="37">
        <f t="shared" si="0"/>
        <v>18.5</v>
      </c>
      <c r="AJ5" s="37">
        <f t="shared" si="0"/>
        <v>19</v>
      </c>
      <c r="AK5" s="37">
        <f t="shared" si="0"/>
        <v>19</v>
      </c>
      <c r="AL5" s="37">
        <f t="shared" si="0"/>
        <v>19.5</v>
      </c>
      <c r="AM5" s="37">
        <f t="shared" si="0"/>
        <v>19.5</v>
      </c>
      <c r="AN5" s="37">
        <f t="shared" si="0"/>
        <v>20</v>
      </c>
      <c r="AO5" s="37">
        <f t="shared" si="0"/>
        <v>20</v>
      </c>
      <c r="AP5" s="37">
        <f t="shared" si="0"/>
        <v>20</v>
      </c>
      <c r="AQ5" s="37">
        <f t="shared" si="0"/>
        <v>20.5</v>
      </c>
      <c r="AR5" s="37">
        <f t="shared" si="0"/>
        <v>20.5</v>
      </c>
      <c r="AS5" s="37">
        <f t="shared" si="0"/>
        <v>20.5</v>
      </c>
    </row>
    <row r="6" spans="4:45" x14ac:dyDescent="0.25">
      <c r="D6">
        <v>3</v>
      </c>
      <c r="E6" s="77">
        <v>26000</v>
      </c>
      <c r="F6" s="37">
        <v>18</v>
      </c>
      <c r="G6" s="37">
        <v>18.5</v>
      </c>
      <c r="H6" s="37">
        <v>19</v>
      </c>
      <c r="I6" s="37">
        <v>19</v>
      </c>
      <c r="J6" s="37">
        <v>19.5</v>
      </c>
      <c r="K6" s="37">
        <v>19.5</v>
      </c>
      <c r="L6" s="37">
        <v>20</v>
      </c>
      <c r="M6" s="37">
        <v>20</v>
      </c>
      <c r="N6" s="37">
        <v>20</v>
      </c>
      <c r="O6" s="37">
        <v>20.5</v>
      </c>
      <c r="P6" s="37">
        <v>20.5</v>
      </c>
      <c r="Q6" s="37">
        <v>20.5</v>
      </c>
      <c r="S6" t="str">
        <f t="shared" ref="S6:S69" si="1">IF(E6&lt;&gt;T6,"x","")</f>
        <v/>
      </c>
      <c r="T6" s="77">
        <v>26000</v>
      </c>
      <c r="U6" s="38">
        <v>0.18</v>
      </c>
      <c r="V6" s="38">
        <v>0.185</v>
      </c>
      <c r="W6" s="38">
        <v>0.19</v>
      </c>
      <c r="X6" s="38">
        <v>0.19</v>
      </c>
      <c r="Y6" s="38">
        <v>0.19500000000000001</v>
      </c>
      <c r="Z6" s="38">
        <v>0.19500000000000001</v>
      </c>
      <c r="AA6" s="38">
        <v>0.2</v>
      </c>
      <c r="AB6" s="38">
        <v>0.2</v>
      </c>
      <c r="AC6" s="38">
        <v>0.2</v>
      </c>
      <c r="AD6" s="38">
        <v>0.20500000000000002</v>
      </c>
      <c r="AE6" s="38">
        <v>0.20500000000000002</v>
      </c>
      <c r="AF6" s="38">
        <v>0.20500000000000002</v>
      </c>
      <c r="AH6" s="37">
        <f t="shared" si="0"/>
        <v>18</v>
      </c>
      <c r="AI6" s="37">
        <f t="shared" si="0"/>
        <v>18.5</v>
      </c>
      <c r="AJ6" s="37">
        <f t="shared" si="0"/>
        <v>19</v>
      </c>
      <c r="AK6" s="37">
        <f t="shared" si="0"/>
        <v>19</v>
      </c>
      <c r="AL6" s="37">
        <f t="shared" si="0"/>
        <v>19.5</v>
      </c>
      <c r="AM6" s="37">
        <f t="shared" si="0"/>
        <v>19.5</v>
      </c>
      <c r="AN6" s="37">
        <f t="shared" si="0"/>
        <v>20</v>
      </c>
      <c r="AO6" s="37">
        <f t="shared" si="0"/>
        <v>20</v>
      </c>
      <c r="AP6" s="37">
        <f t="shared" si="0"/>
        <v>20</v>
      </c>
      <c r="AQ6" s="37">
        <f t="shared" si="0"/>
        <v>20.5</v>
      </c>
      <c r="AR6" s="37">
        <f t="shared" si="0"/>
        <v>20.5</v>
      </c>
      <c r="AS6" s="37">
        <f t="shared" si="0"/>
        <v>20.5</v>
      </c>
    </row>
    <row r="7" spans="4:45" x14ac:dyDescent="0.25">
      <c r="D7">
        <v>4</v>
      </c>
      <c r="E7" s="77">
        <v>27000</v>
      </c>
      <c r="F7" s="37">
        <v>20</v>
      </c>
      <c r="G7" s="37">
        <v>20.5</v>
      </c>
      <c r="H7" s="37">
        <v>21.000000000000004</v>
      </c>
      <c r="I7" s="37">
        <v>21.000000000000004</v>
      </c>
      <c r="J7" s="37">
        <v>21.499999999999996</v>
      </c>
      <c r="K7" s="37">
        <v>21.499999999999996</v>
      </c>
      <c r="L7" s="37">
        <v>21.999999999999996</v>
      </c>
      <c r="M7" s="37">
        <v>21.999999999999996</v>
      </c>
      <c r="N7" s="37">
        <v>22.499999999999996</v>
      </c>
      <c r="O7" s="37">
        <v>22.499999999999996</v>
      </c>
      <c r="P7" s="37">
        <v>23</v>
      </c>
      <c r="Q7" s="37">
        <v>23</v>
      </c>
      <c r="S7" t="str">
        <f t="shared" si="1"/>
        <v/>
      </c>
      <c r="T7" s="77">
        <v>27000</v>
      </c>
      <c r="U7" s="38">
        <v>0.2</v>
      </c>
      <c r="V7" s="38">
        <v>0.20500000000000002</v>
      </c>
      <c r="W7" s="38">
        <v>0.21000000000000002</v>
      </c>
      <c r="X7" s="38">
        <v>0.21000000000000002</v>
      </c>
      <c r="Y7" s="38">
        <v>0.21499999999999997</v>
      </c>
      <c r="Z7" s="38">
        <v>0.21499999999999997</v>
      </c>
      <c r="AA7" s="38">
        <v>0.21999999999999997</v>
      </c>
      <c r="AB7" s="38">
        <v>0.21999999999999997</v>
      </c>
      <c r="AC7" s="38">
        <v>0.22499999999999998</v>
      </c>
      <c r="AD7" s="38">
        <v>0.22499999999999998</v>
      </c>
      <c r="AE7" s="38">
        <v>0.22999999999999998</v>
      </c>
      <c r="AF7" s="38">
        <v>0.22999999999999998</v>
      </c>
      <c r="AH7" s="37">
        <f t="shared" si="0"/>
        <v>20</v>
      </c>
      <c r="AI7" s="37">
        <f t="shared" si="0"/>
        <v>20.5</v>
      </c>
      <c r="AJ7" s="37">
        <f t="shared" si="0"/>
        <v>21.000000000000004</v>
      </c>
      <c r="AK7" s="37">
        <f t="shared" si="0"/>
        <v>21.000000000000004</v>
      </c>
      <c r="AL7" s="37">
        <f t="shared" si="0"/>
        <v>21.499999999999996</v>
      </c>
      <c r="AM7" s="37">
        <f t="shared" si="0"/>
        <v>21.499999999999996</v>
      </c>
      <c r="AN7" s="37">
        <f t="shared" si="0"/>
        <v>21.999999999999996</v>
      </c>
      <c r="AO7" s="37">
        <f t="shared" si="0"/>
        <v>21.999999999999996</v>
      </c>
      <c r="AP7" s="37">
        <f t="shared" si="0"/>
        <v>22.499999999999996</v>
      </c>
      <c r="AQ7" s="37">
        <f t="shared" si="0"/>
        <v>22.499999999999996</v>
      </c>
      <c r="AR7" s="37">
        <f t="shared" si="0"/>
        <v>23</v>
      </c>
      <c r="AS7" s="37">
        <f t="shared" si="0"/>
        <v>23</v>
      </c>
    </row>
    <row r="8" spans="4:45" x14ac:dyDescent="0.25">
      <c r="D8">
        <v>5</v>
      </c>
      <c r="E8">
        <v>28000</v>
      </c>
      <c r="F8" s="37">
        <v>21.499999999999996</v>
      </c>
      <c r="G8" s="37">
        <v>21.999999999999996</v>
      </c>
      <c r="H8" s="37">
        <v>22.499999999999996</v>
      </c>
      <c r="I8" s="37">
        <v>23</v>
      </c>
      <c r="J8" s="37">
        <v>23.5</v>
      </c>
      <c r="K8" s="37">
        <v>23.5</v>
      </c>
      <c r="L8" s="37">
        <v>24</v>
      </c>
      <c r="M8" s="37">
        <v>24</v>
      </c>
      <c r="N8" s="37">
        <v>24.5</v>
      </c>
      <c r="O8" s="37">
        <v>24.5</v>
      </c>
      <c r="P8" s="37">
        <v>25</v>
      </c>
      <c r="Q8" s="37">
        <v>25</v>
      </c>
      <c r="S8" t="str">
        <f t="shared" si="1"/>
        <v/>
      </c>
      <c r="T8">
        <v>28000</v>
      </c>
      <c r="U8" s="38">
        <v>0.21499999999999997</v>
      </c>
      <c r="V8" s="38">
        <v>0.21999999999999997</v>
      </c>
      <c r="W8" s="38">
        <v>0.22499999999999998</v>
      </c>
      <c r="X8" s="38">
        <v>0.22999999999999998</v>
      </c>
      <c r="Y8" s="38">
        <v>0.23499999999999999</v>
      </c>
      <c r="Z8" s="38">
        <v>0.23499999999999999</v>
      </c>
      <c r="AA8" s="38">
        <v>0.24</v>
      </c>
      <c r="AB8" s="38">
        <v>0.24</v>
      </c>
      <c r="AC8" s="38">
        <v>0.245</v>
      </c>
      <c r="AD8" s="38">
        <v>0.245</v>
      </c>
      <c r="AE8" s="38">
        <v>0.25</v>
      </c>
      <c r="AF8" s="38">
        <v>0.25</v>
      </c>
      <c r="AH8" s="37">
        <f t="shared" si="0"/>
        <v>21.499999999999996</v>
      </c>
      <c r="AI8" s="37">
        <f t="shared" si="0"/>
        <v>21.999999999999996</v>
      </c>
      <c r="AJ8" s="37">
        <f t="shared" si="0"/>
        <v>22.499999999999996</v>
      </c>
      <c r="AK8" s="37">
        <f t="shared" si="0"/>
        <v>23</v>
      </c>
      <c r="AL8" s="37">
        <f t="shared" si="0"/>
        <v>23.5</v>
      </c>
      <c r="AM8" s="37">
        <f t="shared" si="0"/>
        <v>23.5</v>
      </c>
      <c r="AN8" s="37">
        <f t="shared" si="0"/>
        <v>24</v>
      </c>
      <c r="AO8" s="37">
        <f t="shared" si="0"/>
        <v>24</v>
      </c>
      <c r="AP8" s="37">
        <f t="shared" si="0"/>
        <v>24.5</v>
      </c>
      <c r="AQ8" s="37">
        <f t="shared" si="0"/>
        <v>24.5</v>
      </c>
      <c r="AR8" s="37">
        <f t="shared" si="0"/>
        <v>25</v>
      </c>
      <c r="AS8" s="37">
        <f t="shared" si="0"/>
        <v>25</v>
      </c>
    </row>
    <row r="9" spans="4:45" x14ac:dyDescent="0.25">
      <c r="D9">
        <v>6</v>
      </c>
      <c r="E9">
        <v>29000</v>
      </c>
      <c r="F9" s="37">
        <v>23</v>
      </c>
      <c r="G9" s="37">
        <v>23.5</v>
      </c>
      <c r="H9" s="37">
        <v>24</v>
      </c>
      <c r="I9" s="37">
        <v>24.5</v>
      </c>
      <c r="J9" s="37">
        <v>25</v>
      </c>
      <c r="K9" s="37">
        <v>25.5</v>
      </c>
      <c r="L9" s="37">
        <v>25.5</v>
      </c>
      <c r="M9" s="37">
        <v>26</v>
      </c>
      <c r="N9" s="37">
        <v>26.5</v>
      </c>
      <c r="O9" s="37">
        <v>26.5</v>
      </c>
      <c r="P9" s="37">
        <v>26.5</v>
      </c>
      <c r="Q9" s="37">
        <v>27</v>
      </c>
      <c r="S9" t="str">
        <f t="shared" si="1"/>
        <v/>
      </c>
      <c r="T9">
        <v>29000</v>
      </c>
      <c r="U9" s="38">
        <v>0.22999999999999998</v>
      </c>
      <c r="V9" s="38">
        <v>0.23499999999999999</v>
      </c>
      <c r="W9" s="38">
        <v>0.24</v>
      </c>
      <c r="X9" s="38">
        <v>0.245</v>
      </c>
      <c r="Y9" s="38">
        <v>0.25</v>
      </c>
      <c r="Z9" s="38">
        <v>0.255</v>
      </c>
      <c r="AA9" s="38">
        <v>0.255</v>
      </c>
      <c r="AB9" s="38">
        <v>0.26</v>
      </c>
      <c r="AC9" s="38">
        <v>0.26500000000000001</v>
      </c>
      <c r="AD9" s="38">
        <v>0.26500000000000001</v>
      </c>
      <c r="AE9" s="38">
        <v>0.26500000000000001</v>
      </c>
      <c r="AF9" s="38">
        <v>0.27</v>
      </c>
      <c r="AH9" s="37">
        <f t="shared" si="0"/>
        <v>23</v>
      </c>
      <c r="AI9" s="37">
        <f t="shared" si="0"/>
        <v>23.5</v>
      </c>
      <c r="AJ9" s="37">
        <f t="shared" si="0"/>
        <v>24</v>
      </c>
      <c r="AK9" s="37">
        <f t="shared" si="0"/>
        <v>24.5</v>
      </c>
      <c r="AL9" s="37">
        <f t="shared" si="0"/>
        <v>25</v>
      </c>
      <c r="AM9" s="37">
        <f t="shared" si="0"/>
        <v>25.5</v>
      </c>
      <c r="AN9" s="37">
        <f t="shared" si="0"/>
        <v>25.5</v>
      </c>
      <c r="AO9" s="37">
        <f t="shared" si="0"/>
        <v>26</v>
      </c>
      <c r="AP9" s="37">
        <f t="shared" si="0"/>
        <v>26.5</v>
      </c>
      <c r="AQ9" s="37">
        <f t="shared" si="0"/>
        <v>26.5</v>
      </c>
      <c r="AR9" s="37">
        <f t="shared" si="0"/>
        <v>26.5</v>
      </c>
      <c r="AS9" s="37">
        <f t="shared" si="0"/>
        <v>27</v>
      </c>
    </row>
    <row r="10" spans="4:45" x14ac:dyDescent="0.25">
      <c r="D10">
        <v>7</v>
      </c>
      <c r="E10">
        <v>30000</v>
      </c>
      <c r="F10" s="37">
        <v>23</v>
      </c>
      <c r="G10" s="37">
        <v>24</v>
      </c>
      <c r="H10" s="37">
        <v>25</v>
      </c>
      <c r="I10" s="37">
        <v>25.5</v>
      </c>
      <c r="J10" s="37">
        <v>26.5</v>
      </c>
      <c r="K10" s="37">
        <v>27</v>
      </c>
      <c r="L10" s="37">
        <v>27.500000000000004</v>
      </c>
      <c r="M10" s="37">
        <v>27.500000000000004</v>
      </c>
      <c r="N10" s="37">
        <v>28.000000000000004</v>
      </c>
      <c r="O10" s="37">
        <v>28.500000000000004</v>
      </c>
      <c r="P10" s="37">
        <v>28.500000000000004</v>
      </c>
      <c r="Q10" s="37">
        <v>28.500000000000004</v>
      </c>
      <c r="S10" t="str">
        <f t="shared" si="1"/>
        <v/>
      </c>
      <c r="T10">
        <v>30000</v>
      </c>
      <c r="U10" s="38">
        <v>0.22999999999999998</v>
      </c>
      <c r="V10" s="38">
        <v>0.24</v>
      </c>
      <c r="W10" s="38">
        <v>0.25</v>
      </c>
      <c r="X10" s="38">
        <v>0.255</v>
      </c>
      <c r="Y10" s="38">
        <v>0.26500000000000001</v>
      </c>
      <c r="Z10" s="38">
        <v>0.27</v>
      </c>
      <c r="AA10" s="38">
        <v>0.27500000000000002</v>
      </c>
      <c r="AB10" s="38">
        <v>0.27500000000000002</v>
      </c>
      <c r="AC10" s="38">
        <v>0.28000000000000003</v>
      </c>
      <c r="AD10" s="38">
        <v>0.28500000000000003</v>
      </c>
      <c r="AE10" s="38">
        <v>0.28500000000000003</v>
      </c>
      <c r="AF10" s="38">
        <v>0.28500000000000003</v>
      </c>
      <c r="AH10" s="37">
        <f t="shared" si="0"/>
        <v>23</v>
      </c>
      <c r="AI10" s="37">
        <f t="shared" si="0"/>
        <v>24</v>
      </c>
      <c r="AJ10" s="37">
        <f t="shared" si="0"/>
        <v>25</v>
      </c>
      <c r="AK10" s="37">
        <f t="shared" si="0"/>
        <v>25.5</v>
      </c>
      <c r="AL10" s="37">
        <f t="shared" si="0"/>
        <v>26.5</v>
      </c>
      <c r="AM10" s="37">
        <f t="shared" si="0"/>
        <v>27</v>
      </c>
      <c r="AN10" s="37">
        <f t="shared" si="0"/>
        <v>27.500000000000004</v>
      </c>
      <c r="AO10" s="37">
        <f t="shared" si="0"/>
        <v>27.500000000000004</v>
      </c>
      <c r="AP10" s="37">
        <f t="shared" si="0"/>
        <v>28.000000000000004</v>
      </c>
      <c r="AQ10" s="37">
        <f t="shared" si="0"/>
        <v>28.500000000000004</v>
      </c>
      <c r="AR10" s="37">
        <f t="shared" si="0"/>
        <v>28.500000000000004</v>
      </c>
      <c r="AS10" s="37">
        <f t="shared" si="0"/>
        <v>28.500000000000004</v>
      </c>
    </row>
    <row r="11" spans="4:45" x14ac:dyDescent="0.25">
      <c r="D11">
        <v>8</v>
      </c>
      <c r="E11">
        <v>31000</v>
      </c>
      <c r="F11" s="37">
        <v>23</v>
      </c>
      <c r="G11" s="37">
        <v>24.5</v>
      </c>
      <c r="H11" s="37">
        <v>25.5</v>
      </c>
      <c r="I11" s="37">
        <v>26</v>
      </c>
      <c r="J11" s="37">
        <v>27</v>
      </c>
      <c r="K11" s="37">
        <v>27.500000000000004</v>
      </c>
      <c r="L11" s="37">
        <v>28.000000000000004</v>
      </c>
      <c r="M11" s="37">
        <v>28.500000000000004</v>
      </c>
      <c r="N11" s="37">
        <v>29.000000000000004</v>
      </c>
      <c r="O11" s="37">
        <v>29.5</v>
      </c>
      <c r="P11" s="37">
        <v>30</v>
      </c>
      <c r="Q11" s="37">
        <v>30</v>
      </c>
      <c r="S11" t="str">
        <f t="shared" si="1"/>
        <v/>
      </c>
      <c r="T11">
        <v>31000</v>
      </c>
      <c r="U11" s="38">
        <v>0.22999999999999998</v>
      </c>
      <c r="V11" s="38">
        <v>0.245</v>
      </c>
      <c r="W11" s="38">
        <v>0.255</v>
      </c>
      <c r="X11" s="38">
        <v>0.26</v>
      </c>
      <c r="Y11" s="38">
        <v>0.27</v>
      </c>
      <c r="Z11" s="38">
        <v>0.27500000000000002</v>
      </c>
      <c r="AA11" s="38">
        <v>0.28000000000000003</v>
      </c>
      <c r="AB11" s="38">
        <v>0.28500000000000003</v>
      </c>
      <c r="AC11" s="38">
        <v>0.29000000000000004</v>
      </c>
      <c r="AD11" s="38">
        <v>0.29499999999999998</v>
      </c>
      <c r="AE11" s="38">
        <v>0.3</v>
      </c>
      <c r="AF11" s="38">
        <v>0.3</v>
      </c>
      <c r="AH11" s="37">
        <f t="shared" si="0"/>
        <v>23</v>
      </c>
      <c r="AI11" s="37">
        <f t="shared" si="0"/>
        <v>24.5</v>
      </c>
      <c r="AJ11" s="37">
        <f t="shared" si="0"/>
        <v>25.5</v>
      </c>
      <c r="AK11" s="37">
        <f t="shared" si="0"/>
        <v>26</v>
      </c>
      <c r="AL11" s="37">
        <f t="shared" si="0"/>
        <v>27</v>
      </c>
      <c r="AM11" s="37">
        <f t="shared" si="0"/>
        <v>27.500000000000004</v>
      </c>
      <c r="AN11" s="37">
        <f t="shared" si="0"/>
        <v>28.000000000000004</v>
      </c>
      <c r="AO11" s="37">
        <f t="shared" si="0"/>
        <v>28.500000000000004</v>
      </c>
      <c r="AP11" s="37">
        <f t="shared" si="0"/>
        <v>29.000000000000004</v>
      </c>
      <c r="AQ11" s="37">
        <f t="shared" si="0"/>
        <v>29.5</v>
      </c>
      <c r="AR11" s="37">
        <f t="shared" si="0"/>
        <v>30</v>
      </c>
      <c r="AS11" s="37">
        <f t="shared" si="0"/>
        <v>30</v>
      </c>
    </row>
    <row r="12" spans="4:45" x14ac:dyDescent="0.25">
      <c r="D12">
        <v>9</v>
      </c>
      <c r="E12">
        <v>32000</v>
      </c>
      <c r="F12" s="37">
        <v>23.5</v>
      </c>
      <c r="G12" s="37">
        <v>24.5</v>
      </c>
      <c r="H12" s="37">
        <v>25.5</v>
      </c>
      <c r="I12" s="37">
        <v>26.5</v>
      </c>
      <c r="J12" s="37">
        <v>27.500000000000004</v>
      </c>
      <c r="K12" s="37">
        <v>28.000000000000004</v>
      </c>
      <c r="L12" s="37">
        <v>28.500000000000004</v>
      </c>
      <c r="M12" s="37">
        <v>29.000000000000004</v>
      </c>
      <c r="N12" s="37">
        <v>29.5</v>
      </c>
      <c r="O12" s="37">
        <v>30</v>
      </c>
      <c r="P12" s="37">
        <v>30.5</v>
      </c>
      <c r="Q12" s="37">
        <v>31</v>
      </c>
      <c r="S12" t="str">
        <f t="shared" si="1"/>
        <v/>
      </c>
      <c r="T12">
        <v>32000</v>
      </c>
      <c r="U12" s="38">
        <v>0.23499999999999999</v>
      </c>
      <c r="V12" s="38">
        <v>0.245</v>
      </c>
      <c r="W12" s="38">
        <v>0.255</v>
      </c>
      <c r="X12" s="38">
        <v>0.26500000000000001</v>
      </c>
      <c r="Y12" s="38">
        <v>0.27500000000000002</v>
      </c>
      <c r="Z12" s="38">
        <v>0.28000000000000003</v>
      </c>
      <c r="AA12" s="38">
        <v>0.28500000000000003</v>
      </c>
      <c r="AB12" s="38">
        <v>0.29000000000000004</v>
      </c>
      <c r="AC12" s="38">
        <v>0.29499999999999998</v>
      </c>
      <c r="AD12" s="38">
        <v>0.3</v>
      </c>
      <c r="AE12" s="38">
        <v>0.30499999999999999</v>
      </c>
      <c r="AF12" s="38">
        <v>0.31</v>
      </c>
      <c r="AH12" s="37">
        <f t="shared" si="0"/>
        <v>23.5</v>
      </c>
      <c r="AI12" s="37">
        <f t="shared" si="0"/>
        <v>24.5</v>
      </c>
      <c r="AJ12" s="37">
        <f t="shared" si="0"/>
        <v>25.5</v>
      </c>
      <c r="AK12" s="37">
        <f t="shared" si="0"/>
        <v>26.5</v>
      </c>
      <c r="AL12" s="37">
        <f t="shared" si="0"/>
        <v>27.500000000000004</v>
      </c>
      <c r="AM12" s="37">
        <f t="shared" si="0"/>
        <v>28.000000000000004</v>
      </c>
      <c r="AN12" s="37">
        <f t="shared" si="0"/>
        <v>28.500000000000004</v>
      </c>
      <c r="AO12" s="37">
        <f t="shared" si="0"/>
        <v>29.000000000000004</v>
      </c>
      <c r="AP12" s="37">
        <f t="shared" si="0"/>
        <v>29.5</v>
      </c>
      <c r="AQ12" s="37">
        <f t="shared" si="0"/>
        <v>30</v>
      </c>
      <c r="AR12" s="37">
        <f t="shared" si="0"/>
        <v>30.5</v>
      </c>
      <c r="AS12" s="37">
        <f t="shared" si="0"/>
        <v>31</v>
      </c>
    </row>
    <row r="13" spans="4:45" x14ac:dyDescent="0.25">
      <c r="D13">
        <v>10</v>
      </c>
      <c r="E13">
        <v>33000</v>
      </c>
      <c r="F13" s="37">
        <v>23.5</v>
      </c>
      <c r="G13" s="37">
        <v>24.5</v>
      </c>
      <c r="H13" s="37">
        <v>25.5</v>
      </c>
      <c r="I13" s="37">
        <v>26.5</v>
      </c>
      <c r="J13" s="37">
        <v>27.500000000000004</v>
      </c>
      <c r="K13" s="37">
        <v>28.500000000000004</v>
      </c>
      <c r="L13" s="37">
        <v>29.000000000000004</v>
      </c>
      <c r="M13" s="37">
        <v>29.5</v>
      </c>
      <c r="N13" s="37">
        <v>30</v>
      </c>
      <c r="O13" s="37">
        <v>30.5</v>
      </c>
      <c r="P13" s="37">
        <v>31</v>
      </c>
      <c r="Q13" s="37">
        <v>31.5</v>
      </c>
      <c r="S13" t="str">
        <f t="shared" si="1"/>
        <v/>
      </c>
      <c r="T13">
        <v>33000</v>
      </c>
      <c r="U13" s="38">
        <v>0.23499999999999999</v>
      </c>
      <c r="V13" s="38">
        <v>0.245</v>
      </c>
      <c r="W13" s="38">
        <v>0.255</v>
      </c>
      <c r="X13" s="38">
        <v>0.26500000000000001</v>
      </c>
      <c r="Y13" s="38">
        <v>0.27500000000000002</v>
      </c>
      <c r="Z13" s="38">
        <v>0.28500000000000003</v>
      </c>
      <c r="AA13" s="38">
        <v>0.29000000000000004</v>
      </c>
      <c r="AB13" s="38">
        <v>0.29499999999999998</v>
      </c>
      <c r="AC13" s="38">
        <v>0.3</v>
      </c>
      <c r="AD13" s="38">
        <v>0.30499999999999999</v>
      </c>
      <c r="AE13" s="38">
        <v>0.31</v>
      </c>
      <c r="AF13" s="38">
        <v>0.315</v>
      </c>
      <c r="AH13" s="37">
        <f t="shared" si="0"/>
        <v>23.5</v>
      </c>
      <c r="AI13" s="37">
        <f t="shared" si="0"/>
        <v>24.5</v>
      </c>
      <c r="AJ13" s="37">
        <f t="shared" si="0"/>
        <v>25.5</v>
      </c>
      <c r="AK13" s="37">
        <f t="shared" si="0"/>
        <v>26.5</v>
      </c>
      <c r="AL13" s="37">
        <f t="shared" si="0"/>
        <v>27.500000000000004</v>
      </c>
      <c r="AM13" s="37">
        <f t="shared" si="0"/>
        <v>28.500000000000004</v>
      </c>
      <c r="AN13" s="37">
        <f t="shared" si="0"/>
        <v>29.000000000000004</v>
      </c>
      <c r="AO13" s="37">
        <f t="shared" si="0"/>
        <v>29.5</v>
      </c>
      <c r="AP13" s="37">
        <f t="shared" si="0"/>
        <v>30</v>
      </c>
      <c r="AQ13" s="37">
        <f t="shared" si="0"/>
        <v>30.5</v>
      </c>
      <c r="AR13" s="37">
        <f t="shared" si="0"/>
        <v>31</v>
      </c>
      <c r="AS13" s="37">
        <f t="shared" si="0"/>
        <v>31.5</v>
      </c>
    </row>
    <row r="14" spans="4:45" x14ac:dyDescent="0.25">
      <c r="D14">
        <v>11</v>
      </c>
      <c r="E14">
        <v>34000</v>
      </c>
      <c r="F14" s="37">
        <v>23.5</v>
      </c>
      <c r="G14" s="37">
        <v>24.5</v>
      </c>
      <c r="H14" s="37">
        <v>25.5</v>
      </c>
      <c r="I14" s="37">
        <v>26.5</v>
      </c>
      <c r="J14" s="37">
        <v>27.500000000000004</v>
      </c>
      <c r="K14" s="37">
        <v>28.500000000000004</v>
      </c>
      <c r="L14" s="37">
        <v>29.5</v>
      </c>
      <c r="M14" s="37">
        <v>30</v>
      </c>
      <c r="N14" s="37">
        <v>30.5</v>
      </c>
      <c r="O14" s="37">
        <v>31</v>
      </c>
      <c r="P14" s="37">
        <v>31.5</v>
      </c>
      <c r="Q14" s="37">
        <v>32</v>
      </c>
      <c r="S14" t="str">
        <f t="shared" si="1"/>
        <v/>
      </c>
      <c r="T14">
        <v>34000</v>
      </c>
      <c r="U14" s="38">
        <v>0.23499999999999999</v>
      </c>
      <c r="V14" s="38">
        <v>0.245</v>
      </c>
      <c r="W14" s="38">
        <v>0.255</v>
      </c>
      <c r="X14" s="38">
        <v>0.26500000000000001</v>
      </c>
      <c r="Y14" s="38">
        <v>0.27500000000000002</v>
      </c>
      <c r="Z14" s="38">
        <v>0.28500000000000003</v>
      </c>
      <c r="AA14" s="38">
        <v>0.29499999999999998</v>
      </c>
      <c r="AB14" s="38">
        <v>0.3</v>
      </c>
      <c r="AC14" s="38">
        <v>0.30499999999999999</v>
      </c>
      <c r="AD14" s="38">
        <v>0.31</v>
      </c>
      <c r="AE14" s="38">
        <v>0.315</v>
      </c>
      <c r="AF14" s="38">
        <v>0.32</v>
      </c>
      <c r="AH14" s="37">
        <f t="shared" si="0"/>
        <v>23.5</v>
      </c>
      <c r="AI14" s="37">
        <f t="shared" si="0"/>
        <v>24.5</v>
      </c>
      <c r="AJ14" s="37">
        <f t="shared" si="0"/>
        <v>25.5</v>
      </c>
      <c r="AK14" s="37">
        <f t="shared" si="0"/>
        <v>26.5</v>
      </c>
      <c r="AL14" s="37">
        <f t="shared" si="0"/>
        <v>27.500000000000004</v>
      </c>
      <c r="AM14" s="37">
        <f t="shared" si="0"/>
        <v>28.500000000000004</v>
      </c>
      <c r="AN14" s="37">
        <f t="shared" si="0"/>
        <v>29.5</v>
      </c>
      <c r="AO14" s="37">
        <f t="shared" si="0"/>
        <v>30</v>
      </c>
      <c r="AP14" s="37">
        <f t="shared" si="0"/>
        <v>30.5</v>
      </c>
      <c r="AQ14" s="37">
        <f t="shared" si="0"/>
        <v>31</v>
      </c>
      <c r="AR14" s="37">
        <f t="shared" si="0"/>
        <v>31.5</v>
      </c>
      <c r="AS14" s="37">
        <f t="shared" si="0"/>
        <v>32</v>
      </c>
    </row>
    <row r="15" spans="4:45" x14ac:dyDescent="0.25">
      <c r="D15">
        <v>12</v>
      </c>
      <c r="E15">
        <v>35000</v>
      </c>
      <c r="F15" s="37">
        <v>23.5</v>
      </c>
      <c r="G15" s="37">
        <v>24.5</v>
      </c>
      <c r="H15" s="37">
        <v>25.5</v>
      </c>
      <c r="I15" s="37">
        <v>27</v>
      </c>
      <c r="J15" s="37">
        <v>27.500000000000004</v>
      </c>
      <c r="K15" s="37">
        <v>28.500000000000004</v>
      </c>
      <c r="L15" s="37">
        <v>29.5</v>
      </c>
      <c r="M15" s="37">
        <v>30.5</v>
      </c>
      <c r="N15" s="37">
        <v>31</v>
      </c>
      <c r="O15" s="37">
        <v>31.5</v>
      </c>
      <c r="P15" s="37">
        <v>32</v>
      </c>
      <c r="Q15" s="37">
        <v>32.5</v>
      </c>
      <c r="S15" t="str">
        <f t="shared" si="1"/>
        <v/>
      </c>
      <c r="T15">
        <v>35000</v>
      </c>
      <c r="U15" s="38">
        <v>0.23499999999999999</v>
      </c>
      <c r="V15" s="38">
        <v>0.245</v>
      </c>
      <c r="W15" s="38">
        <v>0.255</v>
      </c>
      <c r="X15" s="38">
        <v>0.27</v>
      </c>
      <c r="Y15" s="38">
        <v>0.27500000000000002</v>
      </c>
      <c r="Z15" s="38">
        <v>0.28500000000000003</v>
      </c>
      <c r="AA15" s="38">
        <v>0.29499999999999998</v>
      </c>
      <c r="AB15" s="38">
        <v>0.30499999999999999</v>
      </c>
      <c r="AC15" s="38">
        <v>0.31</v>
      </c>
      <c r="AD15" s="38">
        <v>0.315</v>
      </c>
      <c r="AE15" s="38">
        <v>0.32</v>
      </c>
      <c r="AF15" s="38">
        <v>0.32500000000000001</v>
      </c>
      <c r="AH15" s="37">
        <f t="shared" si="0"/>
        <v>23.5</v>
      </c>
      <c r="AI15" s="37">
        <f t="shared" si="0"/>
        <v>24.5</v>
      </c>
      <c r="AJ15" s="37">
        <f t="shared" si="0"/>
        <v>25.5</v>
      </c>
      <c r="AK15" s="37">
        <f t="shared" si="0"/>
        <v>27</v>
      </c>
      <c r="AL15" s="37">
        <f t="shared" si="0"/>
        <v>27.500000000000004</v>
      </c>
      <c r="AM15" s="37">
        <f t="shared" si="0"/>
        <v>28.500000000000004</v>
      </c>
      <c r="AN15" s="37">
        <f t="shared" si="0"/>
        <v>29.5</v>
      </c>
      <c r="AO15" s="37">
        <f t="shared" si="0"/>
        <v>30.5</v>
      </c>
      <c r="AP15" s="37">
        <f t="shared" si="0"/>
        <v>31</v>
      </c>
      <c r="AQ15" s="37">
        <f t="shared" si="0"/>
        <v>31.5</v>
      </c>
      <c r="AR15" s="37">
        <f t="shared" si="0"/>
        <v>32</v>
      </c>
      <c r="AS15" s="37">
        <f t="shared" si="0"/>
        <v>32.5</v>
      </c>
    </row>
    <row r="16" spans="4:45" x14ac:dyDescent="0.25">
      <c r="D16">
        <v>13</v>
      </c>
      <c r="E16">
        <v>36000</v>
      </c>
      <c r="F16" s="37">
        <v>23.5</v>
      </c>
      <c r="G16" s="37">
        <v>24.5</v>
      </c>
      <c r="H16" s="37">
        <v>25.5</v>
      </c>
      <c r="I16" s="37">
        <v>27</v>
      </c>
      <c r="J16" s="37">
        <v>28.000000000000004</v>
      </c>
      <c r="K16" s="37">
        <v>29.000000000000004</v>
      </c>
      <c r="L16" s="37">
        <v>29.5</v>
      </c>
      <c r="M16" s="37">
        <v>30.5</v>
      </c>
      <c r="N16" s="37">
        <v>31</v>
      </c>
      <c r="O16" s="37">
        <v>32</v>
      </c>
      <c r="P16" s="37">
        <v>32.5</v>
      </c>
      <c r="Q16" s="37">
        <v>33</v>
      </c>
      <c r="S16" t="str">
        <f t="shared" si="1"/>
        <v/>
      </c>
      <c r="T16">
        <v>36000</v>
      </c>
      <c r="U16" s="38">
        <v>0.23499999999999999</v>
      </c>
      <c r="V16" s="38">
        <v>0.245</v>
      </c>
      <c r="W16" s="38">
        <v>0.255</v>
      </c>
      <c r="X16" s="38">
        <v>0.27</v>
      </c>
      <c r="Y16" s="38">
        <v>0.28000000000000003</v>
      </c>
      <c r="Z16" s="38">
        <v>0.29000000000000004</v>
      </c>
      <c r="AA16" s="38">
        <v>0.29499999999999998</v>
      </c>
      <c r="AB16" s="38">
        <v>0.30499999999999999</v>
      </c>
      <c r="AC16" s="38">
        <v>0.31</v>
      </c>
      <c r="AD16" s="38">
        <v>0.32</v>
      </c>
      <c r="AE16" s="38">
        <v>0.32500000000000001</v>
      </c>
      <c r="AF16" s="38">
        <v>0.33</v>
      </c>
      <c r="AH16" s="37">
        <f t="shared" si="0"/>
        <v>23.5</v>
      </c>
      <c r="AI16" s="37">
        <f t="shared" si="0"/>
        <v>24.5</v>
      </c>
      <c r="AJ16" s="37">
        <f t="shared" si="0"/>
        <v>25.5</v>
      </c>
      <c r="AK16" s="37">
        <f t="shared" si="0"/>
        <v>27</v>
      </c>
      <c r="AL16" s="37">
        <f t="shared" si="0"/>
        <v>28.000000000000004</v>
      </c>
      <c r="AM16" s="37">
        <f t="shared" si="0"/>
        <v>29.000000000000004</v>
      </c>
      <c r="AN16" s="37">
        <f t="shared" si="0"/>
        <v>29.5</v>
      </c>
      <c r="AO16" s="37">
        <f t="shared" si="0"/>
        <v>30.5</v>
      </c>
      <c r="AP16" s="37">
        <f t="shared" si="0"/>
        <v>31</v>
      </c>
      <c r="AQ16" s="37">
        <f t="shared" si="0"/>
        <v>32</v>
      </c>
      <c r="AR16" s="37">
        <f t="shared" si="0"/>
        <v>32.5</v>
      </c>
      <c r="AS16" s="37">
        <f t="shared" si="0"/>
        <v>33</v>
      </c>
    </row>
    <row r="17" spans="4:45" x14ac:dyDescent="0.25">
      <c r="D17">
        <v>14</v>
      </c>
      <c r="E17">
        <v>37000</v>
      </c>
      <c r="F17" s="37">
        <v>23.5</v>
      </c>
      <c r="G17" s="37">
        <v>24.5</v>
      </c>
      <c r="H17" s="37">
        <v>26</v>
      </c>
      <c r="I17" s="37">
        <v>27</v>
      </c>
      <c r="J17" s="37">
        <v>28.000000000000004</v>
      </c>
      <c r="K17" s="37">
        <v>29.000000000000004</v>
      </c>
      <c r="L17" s="37">
        <v>29.5</v>
      </c>
      <c r="M17" s="37">
        <v>30.5</v>
      </c>
      <c r="N17" s="37">
        <v>31.5</v>
      </c>
      <c r="O17" s="37">
        <v>32</v>
      </c>
      <c r="P17" s="37">
        <v>32.5</v>
      </c>
      <c r="Q17" s="37">
        <v>33</v>
      </c>
      <c r="S17" t="str">
        <f t="shared" si="1"/>
        <v/>
      </c>
      <c r="T17">
        <v>37000</v>
      </c>
      <c r="U17" s="38">
        <v>0.23499999999999999</v>
      </c>
      <c r="V17" s="38">
        <v>0.245</v>
      </c>
      <c r="W17" s="38">
        <v>0.26</v>
      </c>
      <c r="X17" s="38">
        <v>0.27</v>
      </c>
      <c r="Y17" s="38">
        <v>0.28000000000000003</v>
      </c>
      <c r="Z17" s="38">
        <v>0.29000000000000004</v>
      </c>
      <c r="AA17" s="38">
        <v>0.29499999999999998</v>
      </c>
      <c r="AB17" s="38">
        <v>0.30499999999999999</v>
      </c>
      <c r="AC17" s="38">
        <v>0.315</v>
      </c>
      <c r="AD17" s="38">
        <v>0.32</v>
      </c>
      <c r="AE17" s="38">
        <v>0.32500000000000001</v>
      </c>
      <c r="AF17" s="38">
        <v>0.33</v>
      </c>
      <c r="AH17" s="37">
        <f t="shared" si="0"/>
        <v>23.5</v>
      </c>
      <c r="AI17" s="37">
        <f t="shared" si="0"/>
        <v>24.5</v>
      </c>
      <c r="AJ17" s="37">
        <f t="shared" si="0"/>
        <v>26</v>
      </c>
      <c r="AK17" s="37">
        <f t="shared" si="0"/>
        <v>27</v>
      </c>
      <c r="AL17" s="37">
        <f t="shared" si="0"/>
        <v>28.000000000000004</v>
      </c>
      <c r="AM17" s="37">
        <f t="shared" si="0"/>
        <v>29.000000000000004</v>
      </c>
      <c r="AN17" s="37">
        <f t="shared" si="0"/>
        <v>29.5</v>
      </c>
      <c r="AO17" s="37">
        <f t="shared" si="0"/>
        <v>30.5</v>
      </c>
      <c r="AP17" s="37">
        <f t="shared" si="0"/>
        <v>31.5</v>
      </c>
      <c r="AQ17" s="37">
        <f t="shared" si="0"/>
        <v>32</v>
      </c>
      <c r="AR17" s="37">
        <f t="shared" si="0"/>
        <v>32.5</v>
      </c>
      <c r="AS17" s="37">
        <f t="shared" si="0"/>
        <v>33</v>
      </c>
    </row>
    <row r="18" spans="4:45" x14ac:dyDescent="0.25">
      <c r="D18">
        <v>15</v>
      </c>
      <c r="E18">
        <v>38000</v>
      </c>
      <c r="F18" s="37">
        <v>23.5</v>
      </c>
      <c r="G18" s="37">
        <v>24.5</v>
      </c>
      <c r="H18" s="37">
        <v>26</v>
      </c>
      <c r="I18" s="37">
        <v>27</v>
      </c>
      <c r="J18" s="37">
        <v>28.000000000000004</v>
      </c>
      <c r="K18" s="37">
        <v>29.000000000000004</v>
      </c>
      <c r="L18" s="37">
        <v>30</v>
      </c>
      <c r="M18" s="37">
        <v>30.5</v>
      </c>
      <c r="N18" s="37">
        <v>31.5</v>
      </c>
      <c r="O18" s="37">
        <v>32</v>
      </c>
      <c r="P18" s="37">
        <v>33</v>
      </c>
      <c r="Q18" s="37">
        <v>33.5</v>
      </c>
      <c r="S18" t="str">
        <f t="shared" si="1"/>
        <v/>
      </c>
      <c r="T18">
        <v>38000</v>
      </c>
      <c r="U18" s="38">
        <v>0.23499999999999999</v>
      </c>
      <c r="V18" s="38">
        <v>0.245</v>
      </c>
      <c r="W18" s="38">
        <v>0.26</v>
      </c>
      <c r="X18" s="38">
        <v>0.27</v>
      </c>
      <c r="Y18" s="38">
        <v>0.28000000000000003</v>
      </c>
      <c r="Z18" s="38">
        <v>0.29000000000000004</v>
      </c>
      <c r="AA18" s="38">
        <v>0.3</v>
      </c>
      <c r="AB18" s="38">
        <v>0.30499999999999999</v>
      </c>
      <c r="AC18" s="38">
        <v>0.315</v>
      </c>
      <c r="AD18" s="38">
        <v>0.32</v>
      </c>
      <c r="AE18" s="38">
        <v>0.33</v>
      </c>
      <c r="AF18" s="38">
        <v>0.33500000000000002</v>
      </c>
      <c r="AH18" s="37">
        <f t="shared" si="0"/>
        <v>23.5</v>
      </c>
      <c r="AI18" s="37">
        <f t="shared" si="0"/>
        <v>24.5</v>
      </c>
      <c r="AJ18" s="37">
        <f t="shared" si="0"/>
        <v>26</v>
      </c>
      <c r="AK18" s="37">
        <f t="shared" si="0"/>
        <v>27</v>
      </c>
      <c r="AL18" s="37">
        <f t="shared" si="0"/>
        <v>28.000000000000004</v>
      </c>
      <c r="AM18" s="37">
        <f t="shared" si="0"/>
        <v>29.000000000000004</v>
      </c>
      <c r="AN18" s="37">
        <f t="shared" si="0"/>
        <v>30</v>
      </c>
      <c r="AO18" s="37">
        <f t="shared" si="0"/>
        <v>30.5</v>
      </c>
      <c r="AP18" s="37">
        <f t="shared" si="0"/>
        <v>31.5</v>
      </c>
      <c r="AQ18" s="37">
        <f t="shared" si="0"/>
        <v>32</v>
      </c>
      <c r="AR18" s="37">
        <f t="shared" si="0"/>
        <v>33</v>
      </c>
      <c r="AS18" s="37">
        <f t="shared" si="0"/>
        <v>33.5</v>
      </c>
    </row>
    <row r="19" spans="4:45" x14ac:dyDescent="0.25">
      <c r="D19">
        <v>16</v>
      </c>
      <c r="E19">
        <v>39000</v>
      </c>
      <c r="F19" s="37">
        <v>23.5</v>
      </c>
      <c r="G19" s="37">
        <v>24.5</v>
      </c>
      <c r="H19" s="37">
        <v>26</v>
      </c>
      <c r="I19" s="37">
        <v>27</v>
      </c>
      <c r="J19" s="37">
        <v>28.000000000000004</v>
      </c>
      <c r="K19" s="37">
        <v>29.000000000000004</v>
      </c>
      <c r="L19" s="37">
        <v>30</v>
      </c>
      <c r="M19" s="37">
        <v>30.5</v>
      </c>
      <c r="N19" s="37">
        <v>31.5</v>
      </c>
      <c r="O19" s="37">
        <v>32</v>
      </c>
      <c r="P19" s="37">
        <v>33</v>
      </c>
      <c r="Q19" s="37">
        <v>33.5</v>
      </c>
      <c r="S19" t="str">
        <f t="shared" si="1"/>
        <v/>
      </c>
      <c r="T19">
        <v>39000</v>
      </c>
      <c r="U19" s="38">
        <v>0.23499999999999999</v>
      </c>
      <c r="V19" s="38">
        <v>0.245</v>
      </c>
      <c r="W19" s="38">
        <v>0.26</v>
      </c>
      <c r="X19" s="38">
        <v>0.27</v>
      </c>
      <c r="Y19" s="38">
        <v>0.28000000000000003</v>
      </c>
      <c r="Z19" s="38">
        <v>0.29000000000000004</v>
      </c>
      <c r="AA19" s="38">
        <v>0.3</v>
      </c>
      <c r="AB19" s="38">
        <v>0.30499999999999999</v>
      </c>
      <c r="AC19" s="38">
        <v>0.315</v>
      </c>
      <c r="AD19" s="38">
        <v>0.32</v>
      </c>
      <c r="AE19" s="38">
        <v>0.33</v>
      </c>
      <c r="AF19" s="38">
        <v>0.33500000000000002</v>
      </c>
      <c r="AH19" s="37">
        <f t="shared" si="0"/>
        <v>23.5</v>
      </c>
      <c r="AI19" s="37">
        <f t="shared" si="0"/>
        <v>24.5</v>
      </c>
      <c r="AJ19" s="37">
        <f t="shared" si="0"/>
        <v>26</v>
      </c>
      <c r="AK19" s="37">
        <f t="shared" si="0"/>
        <v>27</v>
      </c>
      <c r="AL19" s="37">
        <f t="shared" si="0"/>
        <v>28.000000000000004</v>
      </c>
      <c r="AM19" s="37">
        <f t="shared" si="0"/>
        <v>29.000000000000004</v>
      </c>
      <c r="AN19" s="37">
        <f t="shared" si="0"/>
        <v>30</v>
      </c>
      <c r="AO19" s="37">
        <f t="shared" si="0"/>
        <v>30.5</v>
      </c>
      <c r="AP19" s="37">
        <f t="shared" si="0"/>
        <v>31.5</v>
      </c>
      <c r="AQ19" s="37">
        <f t="shared" si="0"/>
        <v>32</v>
      </c>
      <c r="AR19" s="37">
        <f t="shared" si="0"/>
        <v>33</v>
      </c>
      <c r="AS19" s="37">
        <f t="shared" si="0"/>
        <v>33.5</v>
      </c>
    </row>
    <row r="20" spans="4:45" x14ac:dyDescent="0.25">
      <c r="D20">
        <v>17</v>
      </c>
      <c r="E20">
        <v>40000</v>
      </c>
      <c r="F20" s="37">
        <v>23.5</v>
      </c>
      <c r="G20" s="37">
        <v>24.5</v>
      </c>
      <c r="H20" s="37">
        <v>26</v>
      </c>
      <c r="I20" s="37">
        <v>27</v>
      </c>
      <c r="J20" s="37">
        <v>28.000000000000004</v>
      </c>
      <c r="K20" s="37">
        <v>29.000000000000004</v>
      </c>
      <c r="L20" s="37">
        <v>30</v>
      </c>
      <c r="M20" s="37">
        <v>30.5</v>
      </c>
      <c r="N20" s="37">
        <v>31.5</v>
      </c>
      <c r="O20" s="37">
        <v>32</v>
      </c>
      <c r="P20" s="37">
        <v>33</v>
      </c>
      <c r="Q20" s="37">
        <v>33.5</v>
      </c>
      <c r="S20" t="str">
        <f t="shared" si="1"/>
        <v/>
      </c>
      <c r="T20">
        <v>40000</v>
      </c>
      <c r="U20" s="38">
        <v>0.23499999999999999</v>
      </c>
      <c r="V20" s="38">
        <v>0.245</v>
      </c>
      <c r="W20" s="38">
        <v>0.26</v>
      </c>
      <c r="X20" s="38">
        <v>0.27</v>
      </c>
      <c r="Y20" s="38">
        <v>0.28000000000000003</v>
      </c>
      <c r="Z20" s="38">
        <v>0.29000000000000004</v>
      </c>
      <c r="AA20" s="38">
        <v>0.3</v>
      </c>
      <c r="AB20" s="38">
        <v>0.30499999999999999</v>
      </c>
      <c r="AC20" s="38">
        <v>0.315</v>
      </c>
      <c r="AD20" s="38">
        <v>0.32</v>
      </c>
      <c r="AE20" s="38">
        <v>0.33</v>
      </c>
      <c r="AF20" s="38">
        <v>0.33500000000000002</v>
      </c>
      <c r="AH20" s="37">
        <f t="shared" si="0"/>
        <v>23.5</v>
      </c>
      <c r="AI20" s="37">
        <f t="shared" si="0"/>
        <v>24.5</v>
      </c>
      <c r="AJ20" s="37">
        <f t="shared" si="0"/>
        <v>26</v>
      </c>
      <c r="AK20" s="37">
        <f t="shared" si="0"/>
        <v>27</v>
      </c>
      <c r="AL20" s="37">
        <f t="shared" si="0"/>
        <v>28.000000000000004</v>
      </c>
      <c r="AM20" s="37">
        <f t="shared" si="0"/>
        <v>29.000000000000004</v>
      </c>
      <c r="AN20" s="37">
        <f t="shared" si="0"/>
        <v>30</v>
      </c>
      <c r="AO20" s="37">
        <f t="shared" si="0"/>
        <v>30.5</v>
      </c>
      <c r="AP20" s="37">
        <f t="shared" si="0"/>
        <v>31.5</v>
      </c>
      <c r="AQ20" s="37">
        <f t="shared" si="0"/>
        <v>32</v>
      </c>
      <c r="AR20" s="37">
        <f t="shared" si="0"/>
        <v>33</v>
      </c>
      <c r="AS20" s="37">
        <f t="shared" si="0"/>
        <v>33.5</v>
      </c>
    </row>
    <row r="21" spans="4:45" x14ac:dyDescent="0.25">
      <c r="D21">
        <v>18</v>
      </c>
      <c r="E21">
        <v>41000</v>
      </c>
      <c r="F21" s="37">
        <v>23.5</v>
      </c>
      <c r="G21" s="37">
        <v>24.5</v>
      </c>
      <c r="H21" s="37">
        <v>26</v>
      </c>
      <c r="I21" s="37">
        <v>27</v>
      </c>
      <c r="J21" s="37">
        <v>28.000000000000004</v>
      </c>
      <c r="K21" s="37">
        <v>29.000000000000004</v>
      </c>
      <c r="L21" s="37">
        <v>30</v>
      </c>
      <c r="M21" s="37">
        <v>30.5</v>
      </c>
      <c r="N21" s="37">
        <v>31.5</v>
      </c>
      <c r="O21" s="37">
        <v>32</v>
      </c>
      <c r="P21" s="37">
        <v>33</v>
      </c>
      <c r="Q21" s="37">
        <v>33.5</v>
      </c>
      <c r="S21" t="str">
        <f t="shared" si="1"/>
        <v/>
      </c>
      <c r="T21">
        <v>41000</v>
      </c>
      <c r="U21" s="38">
        <v>0.23499999999999999</v>
      </c>
      <c r="V21" s="38">
        <v>0.245</v>
      </c>
      <c r="W21" s="38">
        <v>0.26</v>
      </c>
      <c r="X21" s="38">
        <v>0.27</v>
      </c>
      <c r="Y21" s="38">
        <v>0.28000000000000003</v>
      </c>
      <c r="Z21" s="38">
        <v>0.29000000000000004</v>
      </c>
      <c r="AA21" s="38">
        <v>0.3</v>
      </c>
      <c r="AB21" s="38">
        <v>0.30499999999999999</v>
      </c>
      <c r="AC21" s="38">
        <v>0.315</v>
      </c>
      <c r="AD21" s="38">
        <v>0.32</v>
      </c>
      <c r="AE21" s="38">
        <v>0.33</v>
      </c>
      <c r="AF21" s="38">
        <v>0.33500000000000002</v>
      </c>
      <c r="AH21" s="37">
        <f t="shared" si="0"/>
        <v>23.5</v>
      </c>
      <c r="AI21" s="37">
        <f t="shared" si="0"/>
        <v>24.5</v>
      </c>
      <c r="AJ21" s="37">
        <f t="shared" si="0"/>
        <v>26</v>
      </c>
      <c r="AK21" s="37">
        <f t="shared" si="0"/>
        <v>27</v>
      </c>
      <c r="AL21" s="37">
        <f t="shared" si="0"/>
        <v>28.000000000000004</v>
      </c>
      <c r="AM21" s="37">
        <f t="shared" si="0"/>
        <v>29.000000000000004</v>
      </c>
      <c r="AN21" s="37">
        <f t="shared" si="0"/>
        <v>30</v>
      </c>
      <c r="AO21" s="37">
        <f t="shared" si="0"/>
        <v>30.5</v>
      </c>
      <c r="AP21" s="37">
        <f t="shared" si="0"/>
        <v>31.5</v>
      </c>
      <c r="AQ21" s="37">
        <f t="shared" si="0"/>
        <v>32</v>
      </c>
      <c r="AR21" s="37">
        <f t="shared" si="0"/>
        <v>33</v>
      </c>
      <c r="AS21" s="37">
        <f t="shared" si="0"/>
        <v>33.5</v>
      </c>
    </row>
    <row r="22" spans="4:45" x14ac:dyDescent="0.25">
      <c r="D22">
        <v>19</v>
      </c>
      <c r="E22">
        <v>42000</v>
      </c>
      <c r="F22" s="37">
        <v>23.5</v>
      </c>
      <c r="G22" s="37">
        <v>24.5</v>
      </c>
      <c r="H22" s="37">
        <v>26</v>
      </c>
      <c r="I22" s="37">
        <v>27</v>
      </c>
      <c r="J22" s="37">
        <v>28.000000000000004</v>
      </c>
      <c r="K22" s="37">
        <v>29.000000000000004</v>
      </c>
      <c r="L22" s="37">
        <v>30</v>
      </c>
      <c r="M22" s="37">
        <v>31</v>
      </c>
      <c r="N22" s="37">
        <v>31.5</v>
      </c>
      <c r="O22" s="37">
        <v>32.5</v>
      </c>
      <c r="P22" s="37">
        <v>33</v>
      </c>
      <c r="Q22" s="37">
        <v>34</v>
      </c>
      <c r="S22" t="str">
        <f t="shared" si="1"/>
        <v/>
      </c>
      <c r="T22">
        <v>42000</v>
      </c>
      <c r="U22" s="38">
        <v>0.23499999999999999</v>
      </c>
      <c r="V22" s="38">
        <v>0.245</v>
      </c>
      <c r="W22" s="38">
        <v>0.26</v>
      </c>
      <c r="X22" s="38">
        <v>0.27</v>
      </c>
      <c r="Y22" s="38">
        <v>0.28000000000000003</v>
      </c>
      <c r="Z22" s="38">
        <v>0.29000000000000004</v>
      </c>
      <c r="AA22" s="38">
        <v>0.3</v>
      </c>
      <c r="AB22" s="38">
        <v>0.31</v>
      </c>
      <c r="AC22" s="38">
        <v>0.315</v>
      </c>
      <c r="AD22" s="38">
        <v>0.32500000000000001</v>
      </c>
      <c r="AE22" s="38">
        <v>0.33</v>
      </c>
      <c r="AF22" s="38">
        <v>0.34</v>
      </c>
      <c r="AH22" s="37">
        <f t="shared" si="0"/>
        <v>23.5</v>
      </c>
      <c r="AI22" s="37">
        <f t="shared" si="0"/>
        <v>24.5</v>
      </c>
      <c r="AJ22" s="37">
        <f t="shared" si="0"/>
        <v>26</v>
      </c>
      <c r="AK22" s="37">
        <f t="shared" si="0"/>
        <v>27</v>
      </c>
      <c r="AL22" s="37">
        <f t="shared" si="0"/>
        <v>28.000000000000004</v>
      </c>
      <c r="AM22" s="37">
        <f t="shared" si="0"/>
        <v>29.000000000000004</v>
      </c>
      <c r="AN22" s="37">
        <f t="shared" si="0"/>
        <v>30</v>
      </c>
      <c r="AO22" s="37">
        <f t="shared" si="0"/>
        <v>31</v>
      </c>
      <c r="AP22" s="37">
        <f t="shared" si="0"/>
        <v>31.5</v>
      </c>
      <c r="AQ22" s="37">
        <f t="shared" si="0"/>
        <v>32.5</v>
      </c>
      <c r="AR22" s="37">
        <f t="shared" si="0"/>
        <v>33</v>
      </c>
      <c r="AS22" s="37">
        <f t="shared" si="0"/>
        <v>34</v>
      </c>
    </row>
    <row r="23" spans="4:45" x14ac:dyDescent="0.25">
      <c r="D23">
        <v>20</v>
      </c>
      <c r="E23">
        <v>43000</v>
      </c>
      <c r="F23" s="37">
        <v>24</v>
      </c>
      <c r="G23" s="37">
        <v>25</v>
      </c>
      <c r="H23" s="37">
        <v>26</v>
      </c>
      <c r="I23" s="37">
        <v>27</v>
      </c>
      <c r="J23" s="37">
        <v>28.000000000000004</v>
      </c>
      <c r="K23" s="37">
        <v>29.000000000000004</v>
      </c>
      <c r="L23" s="37">
        <v>30</v>
      </c>
      <c r="M23" s="37">
        <v>31</v>
      </c>
      <c r="N23" s="37">
        <v>32</v>
      </c>
      <c r="O23" s="37">
        <v>32.5</v>
      </c>
      <c r="P23" s="37">
        <v>33.5</v>
      </c>
      <c r="Q23" s="37">
        <v>34</v>
      </c>
      <c r="S23" t="str">
        <f t="shared" si="1"/>
        <v/>
      </c>
      <c r="T23">
        <v>43000</v>
      </c>
      <c r="U23" s="38">
        <v>0.24</v>
      </c>
      <c r="V23" s="38">
        <v>0.25</v>
      </c>
      <c r="W23" s="38">
        <v>0.26</v>
      </c>
      <c r="X23" s="38">
        <v>0.27</v>
      </c>
      <c r="Y23" s="38">
        <v>0.28000000000000003</v>
      </c>
      <c r="Z23" s="38">
        <v>0.29000000000000004</v>
      </c>
      <c r="AA23" s="38">
        <v>0.3</v>
      </c>
      <c r="AB23" s="38">
        <v>0.31</v>
      </c>
      <c r="AC23" s="38">
        <v>0.32</v>
      </c>
      <c r="AD23" s="38">
        <v>0.32500000000000001</v>
      </c>
      <c r="AE23" s="38">
        <v>0.33500000000000002</v>
      </c>
      <c r="AF23" s="38">
        <v>0.34</v>
      </c>
      <c r="AH23" s="37">
        <f t="shared" si="0"/>
        <v>24</v>
      </c>
      <c r="AI23" s="37">
        <f t="shared" si="0"/>
        <v>25</v>
      </c>
      <c r="AJ23" s="37">
        <f t="shared" si="0"/>
        <v>26</v>
      </c>
      <c r="AK23" s="37">
        <f t="shared" si="0"/>
        <v>27</v>
      </c>
      <c r="AL23" s="37">
        <f t="shared" si="0"/>
        <v>28.000000000000004</v>
      </c>
      <c r="AM23" s="37">
        <f t="shared" si="0"/>
        <v>29.000000000000004</v>
      </c>
      <c r="AN23" s="37">
        <f t="shared" si="0"/>
        <v>30</v>
      </c>
      <c r="AO23" s="37">
        <f t="shared" si="0"/>
        <v>31</v>
      </c>
      <c r="AP23" s="37">
        <f t="shared" si="0"/>
        <v>32</v>
      </c>
      <c r="AQ23" s="37">
        <f t="shared" si="0"/>
        <v>32.5</v>
      </c>
      <c r="AR23" s="37">
        <f t="shared" si="0"/>
        <v>33.5</v>
      </c>
      <c r="AS23" s="37">
        <f t="shared" si="0"/>
        <v>34</v>
      </c>
    </row>
    <row r="24" spans="4:45" x14ac:dyDescent="0.25">
      <c r="D24">
        <v>21</v>
      </c>
      <c r="E24">
        <v>44000</v>
      </c>
      <c r="F24" s="37">
        <v>24.5</v>
      </c>
      <c r="G24" s="37">
        <v>25.5</v>
      </c>
      <c r="H24" s="37">
        <v>26.5</v>
      </c>
      <c r="I24" s="37">
        <v>27.500000000000004</v>
      </c>
      <c r="J24" s="37">
        <v>28.500000000000004</v>
      </c>
      <c r="K24" s="37">
        <v>29.5</v>
      </c>
      <c r="L24" s="37">
        <v>30.5</v>
      </c>
      <c r="M24" s="37">
        <v>31.5</v>
      </c>
      <c r="N24" s="37">
        <v>32.5</v>
      </c>
      <c r="O24" s="37">
        <v>33</v>
      </c>
      <c r="P24" s="37">
        <v>34</v>
      </c>
      <c r="Q24" s="37">
        <v>34.5</v>
      </c>
      <c r="S24" t="str">
        <f t="shared" si="1"/>
        <v/>
      </c>
      <c r="T24">
        <v>44000</v>
      </c>
      <c r="U24" s="38">
        <v>0.245</v>
      </c>
      <c r="V24" s="38">
        <v>0.255</v>
      </c>
      <c r="W24" s="38">
        <v>0.26500000000000001</v>
      </c>
      <c r="X24" s="38">
        <v>0.27500000000000002</v>
      </c>
      <c r="Y24" s="38">
        <v>0.28500000000000003</v>
      </c>
      <c r="Z24" s="38">
        <v>0.29499999999999998</v>
      </c>
      <c r="AA24" s="38">
        <v>0.30499999999999999</v>
      </c>
      <c r="AB24" s="38">
        <v>0.315</v>
      </c>
      <c r="AC24" s="38">
        <v>0.32500000000000001</v>
      </c>
      <c r="AD24" s="38">
        <v>0.33</v>
      </c>
      <c r="AE24" s="38">
        <v>0.34</v>
      </c>
      <c r="AF24" s="38">
        <v>0.34500000000000003</v>
      </c>
      <c r="AH24" s="37">
        <f t="shared" si="0"/>
        <v>24.5</v>
      </c>
      <c r="AI24" s="37">
        <f t="shared" si="0"/>
        <v>25.5</v>
      </c>
      <c r="AJ24" s="37">
        <f t="shared" si="0"/>
        <v>26.5</v>
      </c>
      <c r="AK24" s="37">
        <f t="shared" si="0"/>
        <v>27.500000000000004</v>
      </c>
      <c r="AL24" s="37">
        <f t="shared" si="0"/>
        <v>28.500000000000004</v>
      </c>
      <c r="AM24" s="37">
        <f t="shared" si="0"/>
        <v>29.5</v>
      </c>
      <c r="AN24" s="37">
        <f t="shared" si="0"/>
        <v>30.5</v>
      </c>
      <c r="AO24" s="37">
        <f t="shared" si="0"/>
        <v>31.5</v>
      </c>
      <c r="AP24" s="37">
        <f t="shared" si="0"/>
        <v>32.5</v>
      </c>
      <c r="AQ24" s="37">
        <f t="shared" si="0"/>
        <v>33</v>
      </c>
      <c r="AR24" s="37">
        <f t="shared" si="0"/>
        <v>34</v>
      </c>
      <c r="AS24" s="37">
        <f t="shared" si="0"/>
        <v>34.5</v>
      </c>
    </row>
    <row r="25" spans="4:45" x14ac:dyDescent="0.25">
      <c r="D25">
        <v>22</v>
      </c>
      <c r="E25">
        <v>45000</v>
      </c>
      <c r="F25" s="37">
        <v>25</v>
      </c>
      <c r="G25" s="37">
        <v>26</v>
      </c>
      <c r="H25" s="37">
        <v>27</v>
      </c>
      <c r="I25" s="37">
        <v>28.000000000000004</v>
      </c>
      <c r="J25" s="37">
        <v>29.000000000000004</v>
      </c>
      <c r="K25" s="37">
        <v>30</v>
      </c>
      <c r="L25" s="37">
        <v>31</v>
      </c>
      <c r="M25" s="37">
        <v>31.5</v>
      </c>
      <c r="N25" s="37">
        <v>32.5</v>
      </c>
      <c r="O25" s="37">
        <v>33.5</v>
      </c>
      <c r="P25" s="37">
        <v>34</v>
      </c>
      <c r="Q25" s="37">
        <v>35</v>
      </c>
      <c r="S25" t="str">
        <f t="shared" si="1"/>
        <v/>
      </c>
      <c r="T25">
        <v>45000</v>
      </c>
      <c r="U25" s="38">
        <v>0.25</v>
      </c>
      <c r="V25" s="38">
        <v>0.26</v>
      </c>
      <c r="W25" s="38">
        <v>0.27</v>
      </c>
      <c r="X25" s="38">
        <v>0.28000000000000003</v>
      </c>
      <c r="Y25" s="38">
        <v>0.29000000000000004</v>
      </c>
      <c r="Z25" s="38">
        <v>0.3</v>
      </c>
      <c r="AA25" s="38">
        <v>0.31</v>
      </c>
      <c r="AB25" s="38">
        <v>0.315</v>
      </c>
      <c r="AC25" s="38">
        <v>0.32500000000000001</v>
      </c>
      <c r="AD25" s="38">
        <v>0.33500000000000002</v>
      </c>
      <c r="AE25" s="38">
        <v>0.34</v>
      </c>
      <c r="AF25" s="38">
        <v>0.35000000000000003</v>
      </c>
      <c r="AH25" s="37">
        <f t="shared" si="0"/>
        <v>25</v>
      </c>
      <c r="AI25" s="37">
        <f t="shared" si="0"/>
        <v>26</v>
      </c>
      <c r="AJ25" s="37">
        <f t="shared" si="0"/>
        <v>27</v>
      </c>
      <c r="AK25" s="37">
        <f t="shared" ref="AK25:AS53" si="2">X25*$T$3</f>
        <v>28.000000000000004</v>
      </c>
      <c r="AL25" s="37">
        <f t="shared" si="2"/>
        <v>29.000000000000004</v>
      </c>
      <c r="AM25" s="37">
        <f t="shared" si="2"/>
        <v>30</v>
      </c>
      <c r="AN25" s="37">
        <f t="shared" si="2"/>
        <v>31</v>
      </c>
      <c r="AO25" s="37">
        <f t="shared" si="2"/>
        <v>31.5</v>
      </c>
      <c r="AP25" s="37">
        <f t="shared" si="2"/>
        <v>32.5</v>
      </c>
      <c r="AQ25" s="37">
        <f t="shared" si="2"/>
        <v>33.5</v>
      </c>
      <c r="AR25" s="37">
        <f t="shared" si="2"/>
        <v>34</v>
      </c>
      <c r="AS25" s="37">
        <f t="shared" si="2"/>
        <v>35</v>
      </c>
    </row>
    <row r="26" spans="4:45" x14ac:dyDescent="0.25">
      <c r="D26">
        <v>23</v>
      </c>
      <c r="E26">
        <v>46000</v>
      </c>
      <c r="F26" s="37">
        <v>25.5</v>
      </c>
      <c r="G26" s="37">
        <v>26.5</v>
      </c>
      <c r="H26" s="37">
        <v>27.500000000000004</v>
      </c>
      <c r="I26" s="37">
        <v>28.000000000000004</v>
      </c>
      <c r="J26" s="37">
        <v>29.000000000000004</v>
      </c>
      <c r="K26" s="37">
        <v>30</v>
      </c>
      <c r="L26" s="37">
        <v>31</v>
      </c>
      <c r="M26" s="37">
        <v>32</v>
      </c>
      <c r="N26" s="37">
        <v>33</v>
      </c>
      <c r="O26" s="37">
        <v>34</v>
      </c>
      <c r="P26" s="37">
        <v>34.5</v>
      </c>
      <c r="Q26" s="37">
        <v>35.5</v>
      </c>
      <c r="S26" t="str">
        <f t="shared" si="1"/>
        <v/>
      </c>
      <c r="T26">
        <v>46000</v>
      </c>
      <c r="U26" s="38">
        <v>0.255</v>
      </c>
      <c r="V26" s="38">
        <v>0.26500000000000001</v>
      </c>
      <c r="W26" s="38">
        <v>0.27500000000000002</v>
      </c>
      <c r="X26" s="38">
        <v>0.28000000000000003</v>
      </c>
      <c r="Y26" s="38">
        <v>0.29000000000000004</v>
      </c>
      <c r="Z26" s="38">
        <v>0.3</v>
      </c>
      <c r="AA26" s="38">
        <v>0.31</v>
      </c>
      <c r="AB26" s="38">
        <v>0.32</v>
      </c>
      <c r="AC26" s="38">
        <v>0.33</v>
      </c>
      <c r="AD26" s="38">
        <v>0.34</v>
      </c>
      <c r="AE26" s="38">
        <v>0.34500000000000003</v>
      </c>
      <c r="AF26" s="38">
        <v>0.35499999999999998</v>
      </c>
      <c r="AH26" s="37">
        <f t="shared" ref="AH26:AM57" si="3">U26*$T$3</f>
        <v>25.5</v>
      </c>
      <c r="AI26" s="37">
        <f t="shared" si="3"/>
        <v>26.5</v>
      </c>
      <c r="AJ26" s="37">
        <f t="shared" si="3"/>
        <v>27.500000000000004</v>
      </c>
      <c r="AK26" s="37">
        <f t="shared" si="2"/>
        <v>28.000000000000004</v>
      </c>
      <c r="AL26" s="37">
        <f t="shared" si="2"/>
        <v>29.000000000000004</v>
      </c>
      <c r="AM26" s="37">
        <f t="shared" si="2"/>
        <v>30</v>
      </c>
      <c r="AN26" s="37">
        <f t="shared" si="2"/>
        <v>31</v>
      </c>
      <c r="AO26" s="37">
        <f t="shared" si="2"/>
        <v>32</v>
      </c>
      <c r="AP26" s="37">
        <f t="shared" si="2"/>
        <v>33</v>
      </c>
      <c r="AQ26" s="37">
        <f t="shared" si="2"/>
        <v>34</v>
      </c>
      <c r="AR26" s="37">
        <f t="shared" si="2"/>
        <v>34.5</v>
      </c>
      <c r="AS26" s="37">
        <f t="shared" si="2"/>
        <v>35.5</v>
      </c>
    </row>
    <row r="27" spans="4:45" x14ac:dyDescent="0.25">
      <c r="D27">
        <v>24</v>
      </c>
      <c r="E27">
        <v>47000</v>
      </c>
      <c r="F27" s="37">
        <v>26</v>
      </c>
      <c r="G27" s="37">
        <v>27</v>
      </c>
      <c r="H27" s="37">
        <v>28.000000000000004</v>
      </c>
      <c r="I27" s="37">
        <v>28.500000000000004</v>
      </c>
      <c r="J27" s="37">
        <v>29.5</v>
      </c>
      <c r="K27" s="37">
        <v>30.5</v>
      </c>
      <c r="L27" s="37">
        <v>31.5</v>
      </c>
      <c r="M27" s="37">
        <v>32.5</v>
      </c>
      <c r="N27" s="37">
        <v>33.5</v>
      </c>
      <c r="O27" s="37">
        <v>34</v>
      </c>
      <c r="P27" s="37">
        <v>35</v>
      </c>
      <c r="Q27" s="37">
        <v>35.5</v>
      </c>
      <c r="S27" t="str">
        <f t="shared" si="1"/>
        <v/>
      </c>
      <c r="T27">
        <v>47000</v>
      </c>
      <c r="U27" s="38">
        <v>0.26</v>
      </c>
      <c r="V27" s="38">
        <v>0.27</v>
      </c>
      <c r="W27" s="38">
        <v>0.28000000000000003</v>
      </c>
      <c r="X27" s="38">
        <v>0.28500000000000003</v>
      </c>
      <c r="Y27" s="38">
        <v>0.29499999999999998</v>
      </c>
      <c r="Z27" s="38">
        <v>0.30499999999999999</v>
      </c>
      <c r="AA27" s="38">
        <v>0.315</v>
      </c>
      <c r="AB27" s="38">
        <v>0.32500000000000001</v>
      </c>
      <c r="AC27" s="38">
        <v>0.33500000000000002</v>
      </c>
      <c r="AD27" s="38">
        <v>0.34</v>
      </c>
      <c r="AE27" s="38">
        <v>0.35000000000000003</v>
      </c>
      <c r="AF27" s="38">
        <v>0.35499999999999998</v>
      </c>
      <c r="AH27" s="37">
        <f t="shared" si="3"/>
        <v>26</v>
      </c>
      <c r="AI27" s="37">
        <f t="shared" si="3"/>
        <v>27</v>
      </c>
      <c r="AJ27" s="37">
        <f t="shared" si="3"/>
        <v>28.000000000000004</v>
      </c>
      <c r="AK27" s="37">
        <f t="shared" si="2"/>
        <v>28.500000000000004</v>
      </c>
      <c r="AL27" s="37">
        <f t="shared" si="2"/>
        <v>29.5</v>
      </c>
      <c r="AM27" s="37">
        <f t="shared" si="2"/>
        <v>30.5</v>
      </c>
      <c r="AN27" s="37">
        <f t="shared" si="2"/>
        <v>31.5</v>
      </c>
      <c r="AO27" s="37">
        <f t="shared" si="2"/>
        <v>32.5</v>
      </c>
      <c r="AP27" s="37">
        <f t="shared" si="2"/>
        <v>33.5</v>
      </c>
      <c r="AQ27" s="37">
        <f t="shared" si="2"/>
        <v>34</v>
      </c>
      <c r="AR27" s="37">
        <f t="shared" si="2"/>
        <v>35</v>
      </c>
      <c r="AS27" s="37">
        <f t="shared" si="2"/>
        <v>35.5</v>
      </c>
    </row>
    <row r="28" spans="4:45" x14ac:dyDescent="0.25">
      <c r="D28">
        <v>25</v>
      </c>
      <c r="E28">
        <v>48000</v>
      </c>
      <c r="F28" s="37">
        <v>26</v>
      </c>
      <c r="G28" s="37">
        <v>27.500000000000004</v>
      </c>
      <c r="H28" s="37">
        <v>28.000000000000004</v>
      </c>
      <c r="I28" s="37">
        <v>29.000000000000004</v>
      </c>
      <c r="J28" s="37">
        <v>30</v>
      </c>
      <c r="K28" s="37">
        <v>31</v>
      </c>
      <c r="L28" s="37">
        <v>32</v>
      </c>
      <c r="M28" s="37">
        <v>33</v>
      </c>
      <c r="N28" s="37">
        <v>33.5</v>
      </c>
      <c r="O28" s="37">
        <v>34.5</v>
      </c>
      <c r="P28" s="37">
        <v>35.5</v>
      </c>
      <c r="Q28" s="37">
        <v>36</v>
      </c>
      <c r="S28" t="str">
        <f t="shared" si="1"/>
        <v/>
      </c>
      <c r="T28">
        <v>48000</v>
      </c>
      <c r="U28" s="38">
        <v>0.26</v>
      </c>
      <c r="V28" s="38">
        <v>0.27500000000000002</v>
      </c>
      <c r="W28" s="38">
        <v>0.28000000000000003</v>
      </c>
      <c r="X28" s="38">
        <v>0.29000000000000004</v>
      </c>
      <c r="Y28" s="38">
        <v>0.3</v>
      </c>
      <c r="Z28" s="38">
        <v>0.31</v>
      </c>
      <c r="AA28" s="38">
        <v>0.32</v>
      </c>
      <c r="AB28" s="38">
        <v>0.33</v>
      </c>
      <c r="AC28" s="38">
        <v>0.33500000000000002</v>
      </c>
      <c r="AD28" s="38">
        <v>0.34500000000000003</v>
      </c>
      <c r="AE28" s="38">
        <v>0.35499999999999998</v>
      </c>
      <c r="AF28" s="38">
        <v>0.36</v>
      </c>
      <c r="AH28" s="37">
        <f t="shared" si="3"/>
        <v>26</v>
      </c>
      <c r="AI28" s="37">
        <f t="shared" si="3"/>
        <v>27.500000000000004</v>
      </c>
      <c r="AJ28" s="37">
        <f t="shared" si="3"/>
        <v>28.000000000000004</v>
      </c>
      <c r="AK28" s="37">
        <f t="shared" si="2"/>
        <v>29.000000000000004</v>
      </c>
      <c r="AL28" s="37">
        <f t="shared" si="2"/>
        <v>30</v>
      </c>
      <c r="AM28" s="37">
        <f t="shared" si="2"/>
        <v>31</v>
      </c>
      <c r="AN28" s="37">
        <f t="shared" si="2"/>
        <v>32</v>
      </c>
      <c r="AO28" s="37">
        <f t="shared" si="2"/>
        <v>33</v>
      </c>
      <c r="AP28" s="37">
        <f t="shared" si="2"/>
        <v>33.5</v>
      </c>
      <c r="AQ28" s="37">
        <f t="shared" si="2"/>
        <v>34.5</v>
      </c>
      <c r="AR28" s="37">
        <f t="shared" si="2"/>
        <v>35.5</v>
      </c>
      <c r="AS28" s="37">
        <f t="shared" si="2"/>
        <v>36</v>
      </c>
    </row>
    <row r="29" spans="4:45" x14ac:dyDescent="0.25">
      <c r="D29">
        <v>26</v>
      </c>
      <c r="E29">
        <v>49000</v>
      </c>
      <c r="F29" s="37">
        <v>26.5</v>
      </c>
      <c r="G29" s="37">
        <v>27.500000000000004</v>
      </c>
      <c r="H29" s="37">
        <v>28.500000000000004</v>
      </c>
      <c r="I29" s="37">
        <v>29.5</v>
      </c>
      <c r="J29" s="37">
        <v>30.5</v>
      </c>
      <c r="K29" s="37">
        <v>31.5</v>
      </c>
      <c r="L29" s="37">
        <v>32</v>
      </c>
      <c r="M29" s="37">
        <v>33</v>
      </c>
      <c r="N29" s="37">
        <v>34</v>
      </c>
      <c r="O29" s="37">
        <v>35</v>
      </c>
      <c r="P29" s="37">
        <v>35.5</v>
      </c>
      <c r="Q29" s="37">
        <v>36.5</v>
      </c>
      <c r="S29" t="str">
        <f t="shared" si="1"/>
        <v/>
      </c>
      <c r="T29">
        <v>49000</v>
      </c>
      <c r="U29" s="38">
        <v>0.26500000000000001</v>
      </c>
      <c r="V29" s="38">
        <v>0.27500000000000002</v>
      </c>
      <c r="W29" s="38">
        <v>0.28500000000000003</v>
      </c>
      <c r="X29" s="38">
        <v>0.29499999999999998</v>
      </c>
      <c r="Y29" s="38">
        <v>0.30499999999999999</v>
      </c>
      <c r="Z29" s="38">
        <v>0.315</v>
      </c>
      <c r="AA29" s="38">
        <v>0.32</v>
      </c>
      <c r="AB29" s="38">
        <v>0.33</v>
      </c>
      <c r="AC29" s="38">
        <v>0.34</v>
      </c>
      <c r="AD29" s="38">
        <v>0.35000000000000003</v>
      </c>
      <c r="AE29" s="38">
        <v>0.35499999999999998</v>
      </c>
      <c r="AF29" s="38">
        <v>0.36499999999999999</v>
      </c>
      <c r="AH29" s="37">
        <f t="shared" si="3"/>
        <v>26.5</v>
      </c>
      <c r="AI29" s="37">
        <f t="shared" si="3"/>
        <v>27.500000000000004</v>
      </c>
      <c r="AJ29" s="37">
        <f t="shared" si="3"/>
        <v>28.500000000000004</v>
      </c>
      <c r="AK29" s="37">
        <f t="shared" si="2"/>
        <v>29.5</v>
      </c>
      <c r="AL29" s="37">
        <f t="shared" si="2"/>
        <v>30.5</v>
      </c>
      <c r="AM29" s="37">
        <f t="shared" si="2"/>
        <v>31.5</v>
      </c>
      <c r="AN29" s="37">
        <f t="shared" si="2"/>
        <v>32</v>
      </c>
      <c r="AO29" s="37">
        <f t="shared" si="2"/>
        <v>33</v>
      </c>
      <c r="AP29" s="37">
        <f t="shared" si="2"/>
        <v>34</v>
      </c>
      <c r="AQ29" s="37">
        <f t="shared" si="2"/>
        <v>35</v>
      </c>
      <c r="AR29" s="37">
        <f t="shared" si="2"/>
        <v>35.5</v>
      </c>
      <c r="AS29" s="37">
        <f t="shared" si="2"/>
        <v>36.5</v>
      </c>
    </row>
    <row r="30" spans="4:45" x14ac:dyDescent="0.25">
      <c r="D30">
        <v>27</v>
      </c>
      <c r="E30">
        <v>50000</v>
      </c>
      <c r="F30" s="37">
        <v>26.5</v>
      </c>
      <c r="G30" s="37">
        <v>28.000000000000004</v>
      </c>
      <c r="H30" s="37">
        <v>29.000000000000004</v>
      </c>
      <c r="I30" s="37">
        <v>30</v>
      </c>
      <c r="J30" s="37">
        <v>31</v>
      </c>
      <c r="K30" s="37">
        <v>32</v>
      </c>
      <c r="L30" s="37">
        <v>32.5</v>
      </c>
      <c r="M30" s="37">
        <v>33.5</v>
      </c>
      <c r="N30" s="37">
        <v>34.5</v>
      </c>
      <c r="O30" s="37">
        <v>35</v>
      </c>
      <c r="P30" s="37">
        <v>36</v>
      </c>
      <c r="Q30" s="37">
        <v>37</v>
      </c>
      <c r="S30" t="str">
        <f t="shared" si="1"/>
        <v/>
      </c>
      <c r="T30">
        <v>50000</v>
      </c>
      <c r="U30" s="38">
        <v>0.26500000000000001</v>
      </c>
      <c r="V30" s="38">
        <v>0.28000000000000003</v>
      </c>
      <c r="W30" s="38">
        <v>0.29000000000000004</v>
      </c>
      <c r="X30" s="38">
        <v>0.3</v>
      </c>
      <c r="Y30" s="38">
        <v>0.31</v>
      </c>
      <c r="Z30" s="38">
        <v>0.32</v>
      </c>
      <c r="AA30" s="38">
        <v>0.32500000000000001</v>
      </c>
      <c r="AB30" s="38">
        <v>0.33500000000000002</v>
      </c>
      <c r="AC30" s="38">
        <v>0.34500000000000003</v>
      </c>
      <c r="AD30" s="38">
        <v>0.35000000000000003</v>
      </c>
      <c r="AE30" s="38">
        <v>0.36</v>
      </c>
      <c r="AF30" s="38">
        <v>0.37</v>
      </c>
      <c r="AH30" s="37">
        <f t="shared" si="3"/>
        <v>26.5</v>
      </c>
      <c r="AI30" s="37">
        <f t="shared" si="3"/>
        <v>28.000000000000004</v>
      </c>
      <c r="AJ30" s="37">
        <f t="shared" si="3"/>
        <v>29.000000000000004</v>
      </c>
      <c r="AK30" s="37">
        <f t="shared" si="2"/>
        <v>30</v>
      </c>
      <c r="AL30" s="37">
        <f t="shared" si="2"/>
        <v>31</v>
      </c>
      <c r="AM30" s="37">
        <f t="shared" si="2"/>
        <v>32</v>
      </c>
      <c r="AN30" s="37">
        <f t="shared" si="2"/>
        <v>32.5</v>
      </c>
      <c r="AO30" s="37">
        <f t="shared" si="2"/>
        <v>33.5</v>
      </c>
      <c r="AP30" s="37">
        <f t="shared" si="2"/>
        <v>34.5</v>
      </c>
      <c r="AQ30" s="37">
        <f t="shared" si="2"/>
        <v>35</v>
      </c>
      <c r="AR30" s="37">
        <f t="shared" si="2"/>
        <v>36</v>
      </c>
      <c r="AS30" s="37">
        <f t="shared" si="2"/>
        <v>37</v>
      </c>
    </row>
    <row r="31" spans="4:45" x14ac:dyDescent="0.25">
      <c r="D31">
        <v>28</v>
      </c>
      <c r="E31">
        <v>51000</v>
      </c>
      <c r="F31" s="37">
        <v>27</v>
      </c>
      <c r="G31" s="37">
        <v>28.500000000000004</v>
      </c>
      <c r="H31" s="37">
        <v>29.5</v>
      </c>
      <c r="I31" s="37">
        <v>30.5</v>
      </c>
      <c r="J31" s="37">
        <v>31.5</v>
      </c>
      <c r="K31" s="37">
        <v>32</v>
      </c>
      <c r="L31" s="37">
        <v>33</v>
      </c>
      <c r="M31" s="37">
        <v>34</v>
      </c>
      <c r="N31" s="37">
        <v>35</v>
      </c>
      <c r="O31" s="37">
        <v>35.5</v>
      </c>
      <c r="P31" s="37">
        <v>36.5</v>
      </c>
      <c r="Q31" s="37">
        <v>37</v>
      </c>
      <c r="S31" t="str">
        <f t="shared" si="1"/>
        <v/>
      </c>
      <c r="T31">
        <v>51000</v>
      </c>
      <c r="U31" s="38">
        <v>0.27</v>
      </c>
      <c r="V31" s="38">
        <v>0.28500000000000003</v>
      </c>
      <c r="W31" s="38">
        <v>0.29499999999999998</v>
      </c>
      <c r="X31" s="38">
        <v>0.30499999999999999</v>
      </c>
      <c r="Y31" s="38">
        <v>0.315</v>
      </c>
      <c r="Z31" s="38">
        <v>0.32</v>
      </c>
      <c r="AA31" s="38">
        <v>0.33</v>
      </c>
      <c r="AB31" s="38">
        <v>0.34</v>
      </c>
      <c r="AC31" s="38">
        <v>0.35000000000000003</v>
      </c>
      <c r="AD31" s="38">
        <v>0.35499999999999998</v>
      </c>
      <c r="AE31" s="38">
        <v>0.36499999999999999</v>
      </c>
      <c r="AF31" s="38">
        <v>0.37</v>
      </c>
      <c r="AH31" s="37">
        <f t="shared" si="3"/>
        <v>27</v>
      </c>
      <c r="AI31" s="37">
        <f t="shared" si="3"/>
        <v>28.500000000000004</v>
      </c>
      <c r="AJ31" s="37">
        <f t="shared" si="3"/>
        <v>29.5</v>
      </c>
      <c r="AK31" s="37">
        <f t="shared" si="2"/>
        <v>30.5</v>
      </c>
      <c r="AL31" s="37">
        <f t="shared" si="2"/>
        <v>31.5</v>
      </c>
      <c r="AM31" s="37">
        <f t="shared" si="2"/>
        <v>32</v>
      </c>
      <c r="AN31" s="37">
        <f t="shared" si="2"/>
        <v>33</v>
      </c>
      <c r="AO31" s="37">
        <f t="shared" si="2"/>
        <v>34</v>
      </c>
      <c r="AP31" s="37">
        <f t="shared" si="2"/>
        <v>35</v>
      </c>
      <c r="AQ31" s="37">
        <f t="shared" si="2"/>
        <v>35.5</v>
      </c>
      <c r="AR31" s="37">
        <f t="shared" si="2"/>
        <v>36.5</v>
      </c>
      <c r="AS31" s="37">
        <f t="shared" si="2"/>
        <v>37</v>
      </c>
    </row>
    <row r="32" spans="4:45" x14ac:dyDescent="0.25">
      <c r="D32">
        <v>29</v>
      </c>
      <c r="E32">
        <v>52000</v>
      </c>
      <c r="F32" s="37">
        <v>27</v>
      </c>
      <c r="G32" s="37">
        <v>28.500000000000004</v>
      </c>
      <c r="H32" s="37">
        <v>30</v>
      </c>
      <c r="I32" s="37">
        <v>31</v>
      </c>
      <c r="J32" s="37">
        <v>32</v>
      </c>
      <c r="K32" s="37">
        <v>32.5</v>
      </c>
      <c r="L32" s="37">
        <v>33.5</v>
      </c>
      <c r="M32" s="37">
        <v>34.5</v>
      </c>
      <c r="N32" s="37">
        <v>35</v>
      </c>
      <c r="O32" s="37">
        <v>36</v>
      </c>
      <c r="P32" s="37">
        <v>37</v>
      </c>
      <c r="Q32" s="37">
        <v>37.5</v>
      </c>
      <c r="S32" t="str">
        <f t="shared" si="1"/>
        <v/>
      </c>
      <c r="T32">
        <v>52000</v>
      </c>
      <c r="U32" s="38">
        <v>0.27</v>
      </c>
      <c r="V32" s="38">
        <v>0.28500000000000003</v>
      </c>
      <c r="W32" s="38">
        <v>0.3</v>
      </c>
      <c r="X32" s="38">
        <v>0.31</v>
      </c>
      <c r="Y32" s="38">
        <v>0.32</v>
      </c>
      <c r="Z32" s="38">
        <v>0.32500000000000001</v>
      </c>
      <c r="AA32" s="38">
        <v>0.33500000000000002</v>
      </c>
      <c r="AB32" s="38">
        <v>0.34500000000000003</v>
      </c>
      <c r="AC32" s="38">
        <v>0.35000000000000003</v>
      </c>
      <c r="AD32" s="38">
        <v>0.36</v>
      </c>
      <c r="AE32" s="38">
        <v>0.37</v>
      </c>
      <c r="AF32" s="38">
        <v>0.375</v>
      </c>
      <c r="AH32" s="37">
        <f t="shared" si="3"/>
        <v>27</v>
      </c>
      <c r="AI32" s="37">
        <f t="shared" si="3"/>
        <v>28.500000000000004</v>
      </c>
      <c r="AJ32" s="37">
        <f t="shared" si="3"/>
        <v>30</v>
      </c>
      <c r="AK32" s="37">
        <f t="shared" si="2"/>
        <v>31</v>
      </c>
      <c r="AL32" s="37">
        <f t="shared" si="2"/>
        <v>32</v>
      </c>
      <c r="AM32" s="37">
        <f t="shared" si="2"/>
        <v>32.5</v>
      </c>
      <c r="AN32" s="37">
        <f t="shared" si="2"/>
        <v>33.5</v>
      </c>
      <c r="AO32" s="37">
        <f t="shared" si="2"/>
        <v>34.5</v>
      </c>
      <c r="AP32" s="37">
        <f t="shared" si="2"/>
        <v>35</v>
      </c>
      <c r="AQ32" s="37">
        <f t="shared" si="2"/>
        <v>36</v>
      </c>
      <c r="AR32" s="37">
        <f t="shared" si="2"/>
        <v>37</v>
      </c>
      <c r="AS32" s="37">
        <f t="shared" si="2"/>
        <v>37.5</v>
      </c>
    </row>
    <row r="33" spans="4:45" x14ac:dyDescent="0.25">
      <c r="D33">
        <v>30</v>
      </c>
      <c r="E33">
        <v>53000</v>
      </c>
      <c r="F33" s="37">
        <v>27</v>
      </c>
      <c r="G33" s="37">
        <v>28.500000000000004</v>
      </c>
      <c r="H33" s="37">
        <v>30</v>
      </c>
      <c r="I33" s="37">
        <v>31.5</v>
      </c>
      <c r="J33" s="37">
        <v>32.5</v>
      </c>
      <c r="K33" s="37">
        <v>33</v>
      </c>
      <c r="L33" s="37">
        <v>34</v>
      </c>
      <c r="M33" s="37">
        <v>35</v>
      </c>
      <c r="N33" s="37">
        <v>35.5</v>
      </c>
      <c r="O33" s="37">
        <v>36.5</v>
      </c>
      <c r="P33" s="37">
        <v>37</v>
      </c>
      <c r="Q33" s="37">
        <v>38</v>
      </c>
      <c r="S33" t="str">
        <f t="shared" si="1"/>
        <v/>
      </c>
      <c r="T33">
        <v>53000</v>
      </c>
      <c r="U33" s="38">
        <v>0.27</v>
      </c>
      <c r="V33" s="38">
        <v>0.28500000000000003</v>
      </c>
      <c r="W33" s="38">
        <v>0.3</v>
      </c>
      <c r="X33" s="38">
        <v>0.315</v>
      </c>
      <c r="Y33" s="38">
        <v>0.32500000000000001</v>
      </c>
      <c r="Z33" s="38">
        <v>0.33</v>
      </c>
      <c r="AA33" s="38">
        <v>0.34</v>
      </c>
      <c r="AB33" s="38">
        <v>0.35000000000000003</v>
      </c>
      <c r="AC33" s="38">
        <v>0.35499999999999998</v>
      </c>
      <c r="AD33" s="38">
        <v>0.36499999999999999</v>
      </c>
      <c r="AE33" s="38">
        <v>0.37</v>
      </c>
      <c r="AF33" s="38">
        <v>0.38</v>
      </c>
      <c r="AH33" s="37">
        <f t="shared" si="3"/>
        <v>27</v>
      </c>
      <c r="AI33" s="37">
        <f t="shared" si="3"/>
        <v>28.500000000000004</v>
      </c>
      <c r="AJ33" s="37">
        <f t="shared" si="3"/>
        <v>30</v>
      </c>
      <c r="AK33" s="37">
        <f t="shared" si="2"/>
        <v>31.5</v>
      </c>
      <c r="AL33" s="37">
        <f t="shared" si="2"/>
        <v>32.5</v>
      </c>
      <c r="AM33" s="37">
        <f t="shared" si="2"/>
        <v>33</v>
      </c>
      <c r="AN33" s="37">
        <f t="shared" si="2"/>
        <v>34</v>
      </c>
      <c r="AO33" s="37">
        <f t="shared" si="2"/>
        <v>35</v>
      </c>
      <c r="AP33" s="37">
        <f t="shared" si="2"/>
        <v>35.5</v>
      </c>
      <c r="AQ33" s="37">
        <f t="shared" si="2"/>
        <v>36.5</v>
      </c>
      <c r="AR33" s="37">
        <f t="shared" si="2"/>
        <v>37</v>
      </c>
      <c r="AS33" s="37">
        <f t="shared" si="2"/>
        <v>38</v>
      </c>
    </row>
    <row r="34" spans="4:45" x14ac:dyDescent="0.25">
      <c r="D34">
        <v>31</v>
      </c>
      <c r="E34">
        <v>54000</v>
      </c>
      <c r="F34" s="37">
        <v>27</v>
      </c>
      <c r="G34" s="37">
        <v>28.500000000000004</v>
      </c>
      <c r="H34" s="37">
        <v>30</v>
      </c>
      <c r="I34" s="37">
        <v>31.5</v>
      </c>
      <c r="J34" s="37">
        <v>33</v>
      </c>
      <c r="K34" s="37">
        <v>33.5</v>
      </c>
      <c r="L34" s="37">
        <v>34.5</v>
      </c>
      <c r="M34" s="37">
        <v>35.5</v>
      </c>
      <c r="N34" s="37">
        <v>36</v>
      </c>
      <c r="O34" s="37">
        <v>37</v>
      </c>
      <c r="P34" s="37">
        <v>37.5</v>
      </c>
      <c r="Q34" s="37">
        <v>38.5</v>
      </c>
      <c r="S34" t="str">
        <f t="shared" si="1"/>
        <v/>
      </c>
      <c r="T34">
        <v>54000</v>
      </c>
      <c r="U34" s="38">
        <v>0.27</v>
      </c>
      <c r="V34" s="38">
        <v>0.28500000000000003</v>
      </c>
      <c r="W34" s="38">
        <v>0.3</v>
      </c>
      <c r="X34" s="38">
        <v>0.315</v>
      </c>
      <c r="Y34" s="38">
        <v>0.33</v>
      </c>
      <c r="Z34" s="38">
        <v>0.33500000000000002</v>
      </c>
      <c r="AA34" s="38">
        <v>0.34500000000000003</v>
      </c>
      <c r="AB34" s="38">
        <v>0.35499999999999998</v>
      </c>
      <c r="AC34" s="38">
        <v>0.36</v>
      </c>
      <c r="AD34" s="38">
        <v>0.37</v>
      </c>
      <c r="AE34" s="38">
        <v>0.375</v>
      </c>
      <c r="AF34" s="38">
        <v>0.38500000000000001</v>
      </c>
      <c r="AH34" s="37">
        <f t="shared" si="3"/>
        <v>27</v>
      </c>
      <c r="AI34" s="37">
        <f t="shared" si="3"/>
        <v>28.500000000000004</v>
      </c>
      <c r="AJ34" s="37">
        <f t="shared" si="3"/>
        <v>30</v>
      </c>
      <c r="AK34" s="37">
        <f t="shared" si="2"/>
        <v>31.5</v>
      </c>
      <c r="AL34" s="37">
        <f t="shared" si="2"/>
        <v>33</v>
      </c>
      <c r="AM34" s="37">
        <f t="shared" si="2"/>
        <v>33.5</v>
      </c>
      <c r="AN34" s="37">
        <f t="shared" si="2"/>
        <v>34.5</v>
      </c>
      <c r="AO34" s="37">
        <f t="shared" si="2"/>
        <v>35.5</v>
      </c>
      <c r="AP34" s="37">
        <f t="shared" si="2"/>
        <v>36</v>
      </c>
      <c r="AQ34" s="37">
        <f t="shared" si="2"/>
        <v>37</v>
      </c>
      <c r="AR34" s="37">
        <f t="shared" si="2"/>
        <v>37.5</v>
      </c>
      <c r="AS34" s="37">
        <f t="shared" si="2"/>
        <v>38.5</v>
      </c>
    </row>
    <row r="35" spans="4:45" x14ac:dyDescent="0.25">
      <c r="D35">
        <v>32</v>
      </c>
      <c r="E35">
        <v>55000</v>
      </c>
      <c r="F35" s="37">
        <v>27</v>
      </c>
      <c r="G35" s="37">
        <v>29.000000000000004</v>
      </c>
      <c r="H35" s="37">
        <v>30.5</v>
      </c>
      <c r="I35" s="37">
        <v>32</v>
      </c>
      <c r="J35" s="37">
        <v>33</v>
      </c>
      <c r="K35" s="37">
        <v>34</v>
      </c>
      <c r="L35" s="37">
        <v>35</v>
      </c>
      <c r="M35" s="37">
        <v>35.5</v>
      </c>
      <c r="N35" s="37">
        <v>36.5</v>
      </c>
      <c r="O35" s="37">
        <v>37</v>
      </c>
      <c r="P35" s="37">
        <v>38</v>
      </c>
      <c r="Q35" s="37">
        <v>39</v>
      </c>
      <c r="S35" t="str">
        <f t="shared" si="1"/>
        <v/>
      </c>
      <c r="T35">
        <v>55000</v>
      </c>
      <c r="U35" s="38">
        <v>0.27</v>
      </c>
      <c r="V35" s="38">
        <v>0.29000000000000004</v>
      </c>
      <c r="W35" s="38">
        <v>0.30499999999999999</v>
      </c>
      <c r="X35" s="38">
        <v>0.32</v>
      </c>
      <c r="Y35" s="38">
        <v>0.33</v>
      </c>
      <c r="Z35" s="38">
        <v>0.34</v>
      </c>
      <c r="AA35" s="38">
        <v>0.35000000000000003</v>
      </c>
      <c r="AB35" s="38">
        <v>0.35499999999999998</v>
      </c>
      <c r="AC35" s="38">
        <v>0.36499999999999999</v>
      </c>
      <c r="AD35" s="38">
        <v>0.37</v>
      </c>
      <c r="AE35" s="38">
        <v>0.38</v>
      </c>
      <c r="AF35" s="38">
        <v>0.39</v>
      </c>
      <c r="AH35" s="37">
        <f t="shared" si="3"/>
        <v>27</v>
      </c>
      <c r="AI35" s="37">
        <f t="shared" si="3"/>
        <v>29.000000000000004</v>
      </c>
      <c r="AJ35" s="37">
        <f t="shared" si="3"/>
        <v>30.5</v>
      </c>
      <c r="AK35" s="37">
        <f t="shared" si="2"/>
        <v>32</v>
      </c>
      <c r="AL35" s="37">
        <f t="shared" si="2"/>
        <v>33</v>
      </c>
      <c r="AM35" s="37">
        <f t="shared" si="2"/>
        <v>34</v>
      </c>
      <c r="AN35" s="37">
        <f t="shared" si="2"/>
        <v>35</v>
      </c>
      <c r="AO35" s="37">
        <f t="shared" si="2"/>
        <v>35.5</v>
      </c>
      <c r="AP35" s="37">
        <f t="shared" si="2"/>
        <v>36.5</v>
      </c>
      <c r="AQ35" s="37">
        <f t="shared" si="2"/>
        <v>37</v>
      </c>
      <c r="AR35" s="37">
        <f t="shared" si="2"/>
        <v>38</v>
      </c>
      <c r="AS35" s="37">
        <f t="shared" si="2"/>
        <v>39</v>
      </c>
    </row>
    <row r="36" spans="4:45" x14ac:dyDescent="0.25">
      <c r="D36">
        <v>33</v>
      </c>
      <c r="E36">
        <v>56000</v>
      </c>
      <c r="F36" s="37">
        <v>27</v>
      </c>
      <c r="G36" s="37">
        <v>29.000000000000004</v>
      </c>
      <c r="H36" s="37">
        <v>30.5</v>
      </c>
      <c r="I36" s="37">
        <v>32</v>
      </c>
      <c r="J36" s="37">
        <v>33.5</v>
      </c>
      <c r="K36" s="37">
        <v>34.5</v>
      </c>
      <c r="L36" s="37">
        <v>35.5</v>
      </c>
      <c r="M36" s="37">
        <v>36</v>
      </c>
      <c r="N36" s="37">
        <v>37</v>
      </c>
      <c r="O36" s="37">
        <v>37.5</v>
      </c>
      <c r="P36" s="37">
        <v>38.5</v>
      </c>
      <c r="Q36" s="37">
        <v>39</v>
      </c>
      <c r="S36" t="str">
        <f t="shared" si="1"/>
        <v/>
      </c>
      <c r="T36">
        <v>56000</v>
      </c>
      <c r="U36" s="38">
        <v>0.27</v>
      </c>
      <c r="V36" s="38">
        <v>0.29000000000000004</v>
      </c>
      <c r="W36" s="38">
        <v>0.30499999999999999</v>
      </c>
      <c r="X36" s="38">
        <v>0.32</v>
      </c>
      <c r="Y36" s="38">
        <v>0.33500000000000002</v>
      </c>
      <c r="Z36" s="38">
        <v>0.34500000000000003</v>
      </c>
      <c r="AA36" s="38">
        <v>0.35499999999999998</v>
      </c>
      <c r="AB36" s="38">
        <v>0.36</v>
      </c>
      <c r="AC36" s="38">
        <v>0.37</v>
      </c>
      <c r="AD36" s="38">
        <v>0.375</v>
      </c>
      <c r="AE36" s="38">
        <v>0.38500000000000001</v>
      </c>
      <c r="AF36" s="38">
        <v>0.39</v>
      </c>
      <c r="AH36" s="37">
        <f t="shared" si="3"/>
        <v>27</v>
      </c>
      <c r="AI36" s="37">
        <f t="shared" si="3"/>
        <v>29.000000000000004</v>
      </c>
      <c r="AJ36" s="37">
        <f t="shared" si="3"/>
        <v>30.5</v>
      </c>
      <c r="AK36" s="37">
        <f t="shared" si="2"/>
        <v>32</v>
      </c>
      <c r="AL36" s="37">
        <f t="shared" si="2"/>
        <v>33.5</v>
      </c>
      <c r="AM36" s="37">
        <f t="shared" si="2"/>
        <v>34.5</v>
      </c>
      <c r="AN36" s="37">
        <f t="shared" si="2"/>
        <v>35.5</v>
      </c>
      <c r="AO36" s="37">
        <f t="shared" si="2"/>
        <v>36</v>
      </c>
      <c r="AP36" s="37">
        <f t="shared" si="2"/>
        <v>37</v>
      </c>
      <c r="AQ36" s="37">
        <f t="shared" si="2"/>
        <v>37.5</v>
      </c>
      <c r="AR36" s="37">
        <f t="shared" si="2"/>
        <v>38.5</v>
      </c>
      <c r="AS36" s="37">
        <f t="shared" si="2"/>
        <v>39</v>
      </c>
    </row>
    <row r="37" spans="4:45" x14ac:dyDescent="0.25">
      <c r="D37">
        <v>34</v>
      </c>
      <c r="E37">
        <v>57000</v>
      </c>
      <c r="F37" s="37">
        <v>27</v>
      </c>
      <c r="G37" s="37">
        <v>29.000000000000004</v>
      </c>
      <c r="H37" s="37">
        <v>30.5</v>
      </c>
      <c r="I37" s="37">
        <v>32.5</v>
      </c>
      <c r="J37" s="37">
        <v>34</v>
      </c>
      <c r="K37" s="37">
        <v>35</v>
      </c>
      <c r="L37" s="37">
        <v>36</v>
      </c>
      <c r="M37" s="37">
        <v>36.5</v>
      </c>
      <c r="N37" s="37">
        <v>37.5</v>
      </c>
      <c r="O37" s="37">
        <v>38</v>
      </c>
      <c r="P37" s="37">
        <v>38.5</v>
      </c>
      <c r="Q37" s="37">
        <v>39.5</v>
      </c>
      <c r="S37" t="str">
        <f t="shared" si="1"/>
        <v/>
      </c>
      <c r="T37">
        <v>57000</v>
      </c>
      <c r="U37" s="38">
        <v>0.27</v>
      </c>
      <c r="V37" s="38">
        <v>0.29000000000000004</v>
      </c>
      <c r="W37" s="38">
        <v>0.30499999999999999</v>
      </c>
      <c r="X37" s="38">
        <v>0.32500000000000001</v>
      </c>
      <c r="Y37" s="38">
        <v>0.34</v>
      </c>
      <c r="Z37" s="38">
        <v>0.35000000000000003</v>
      </c>
      <c r="AA37" s="38">
        <v>0.36</v>
      </c>
      <c r="AB37" s="38">
        <v>0.36499999999999999</v>
      </c>
      <c r="AC37" s="38">
        <v>0.375</v>
      </c>
      <c r="AD37" s="38">
        <v>0.38</v>
      </c>
      <c r="AE37" s="38">
        <v>0.38500000000000001</v>
      </c>
      <c r="AF37" s="38">
        <v>0.39500000000000002</v>
      </c>
      <c r="AH37" s="37">
        <f t="shared" si="3"/>
        <v>27</v>
      </c>
      <c r="AI37" s="37">
        <f t="shared" si="3"/>
        <v>29.000000000000004</v>
      </c>
      <c r="AJ37" s="37">
        <f t="shared" si="3"/>
        <v>30.5</v>
      </c>
      <c r="AK37" s="37">
        <f t="shared" si="2"/>
        <v>32.5</v>
      </c>
      <c r="AL37" s="37">
        <f t="shared" si="2"/>
        <v>34</v>
      </c>
      <c r="AM37" s="37">
        <f t="shared" si="2"/>
        <v>35</v>
      </c>
      <c r="AN37" s="37">
        <f t="shared" si="2"/>
        <v>36</v>
      </c>
      <c r="AO37" s="37">
        <f t="shared" si="2"/>
        <v>36.5</v>
      </c>
      <c r="AP37" s="37">
        <f t="shared" si="2"/>
        <v>37.5</v>
      </c>
      <c r="AQ37" s="37">
        <f t="shared" si="2"/>
        <v>38</v>
      </c>
      <c r="AR37" s="37">
        <f t="shared" si="2"/>
        <v>38.5</v>
      </c>
      <c r="AS37" s="37">
        <f t="shared" si="2"/>
        <v>39.5</v>
      </c>
    </row>
    <row r="38" spans="4:45" x14ac:dyDescent="0.25">
      <c r="D38">
        <v>35</v>
      </c>
      <c r="E38">
        <v>58000</v>
      </c>
      <c r="F38" s="37">
        <v>27</v>
      </c>
      <c r="G38" s="37">
        <v>29.000000000000004</v>
      </c>
      <c r="H38" s="37">
        <v>30.5</v>
      </c>
      <c r="I38" s="37">
        <v>32.5</v>
      </c>
      <c r="J38" s="37">
        <v>34</v>
      </c>
      <c r="K38" s="37">
        <v>35.5</v>
      </c>
      <c r="L38" s="37">
        <v>36.5</v>
      </c>
      <c r="M38" s="37">
        <v>37</v>
      </c>
      <c r="N38" s="37">
        <v>38</v>
      </c>
      <c r="O38" s="37">
        <v>38.5</v>
      </c>
      <c r="P38" s="37">
        <v>39</v>
      </c>
      <c r="Q38" s="37">
        <v>40</v>
      </c>
      <c r="S38" t="str">
        <f t="shared" si="1"/>
        <v/>
      </c>
      <c r="T38">
        <v>58000</v>
      </c>
      <c r="U38" s="38">
        <v>0.27</v>
      </c>
      <c r="V38" s="38">
        <v>0.29000000000000004</v>
      </c>
      <c r="W38" s="38">
        <v>0.30499999999999999</v>
      </c>
      <c r="X38" s="38">
        <v>0.32500000000000001</v>
      </c>
      <c r="Y38" s="38">
        <v>0.34</v>
      </c>
      <c r="Z38" s="38">
        <v>0.35499999999999998</v>
      </c>
      <c r="AA38" s="38">
        <v>0.36499999999999999</v>
      </c>
      <c r="AB38" s="38">
        <v>0.37</v>
      </c>
      <c r="AC38" s="38">
        <v>0.38</v>
      </c>
      <c r="AD38" s="38">
        <v>0.38500000000000001</v>
      </c>
      <c r="AE38" s="38">
        <v>0.39</v>
      </c>
      <c r="AF38" s="38">
        <v>0.4</v>
      </c>
      <c r="AH38" s="37">
        <f t="shared" si="3"/>
        <v>27</v>
      </c>
      <c r="AI38" s="37">
        <f t="shared" si="3"/>
        <v>29.000000000000004</v>
      </c>
      <c r="AJ38" s="37">
        <f t="shared" si="3"/>
        <v>30.5</v>
      </c>
      <c r="AK38" s="37">
        <f t="shared" si="2"/>
        <v>32.5</v>
      </c>
      <c r="AL38" s="37">
        <f t="shared" si="2"/>
        <v>34</v>
      </c>
      <c r="AM38" s="37">
        <f t="shared" si="2"/>
        <v>35.5</v>
      </c>
      <c r="AN38" s="37">
        <f t="shared" si="2"/>
        <v>36.5</v>
      </c>
      <c r="AO38" s="37">
        <f t="shared" si="2"/>
        <v>37</v>
      </c>
      <c r="AP38" s="37">
        <f t="shared" si="2"/>
        <v>38</v>
      </c>
      <c r="AQ38" s="37">
        <f t="shared" si="2"/>
        <v>38.5</v>
      </c>
      <c r="AR38" s="37">
        <f t="shared" si="2"/>
        <v>39</v>
      </c>
      <c r="AS38" s="37">
        <f t="shared" si="2"/>
        <v>40</v>
      </c>
    </row>
    <row r="39" spans="4:45" x14ac:dyDescent="0.25">
      <c r="D39">
        <v>36</v>
      </c>
      <c r="E39">
        <v>59000</v>
      </c>
      <c r="F39" s="37">
        <v>27</v>
      </c>
      <c r="G39" s="37">
        <v>29.000000000000004</v>
      </c>
      <c r="H39" s="37">
        <v>30.5</v>
      </c>
      <c r="I39" s="37">
        <v>32.5</v>
      </c>
      <c r="J39" s="37">
        <v>34</v>
      </c>
      <c r="K39" s="37">
        <v>35.5</v>
      </c>
      <c r="L39" s="37">
        <v>36.5</v>
      </c>
      <c r="M39" s="37">
        <v>37.5</v>
      </c>
      <c r="N39" s="37">
        <v>38</v>
      </c>
      <c r="O39" s="37">
        <v>39</v>
      </c>
      <c r="P39" s="37">
        <v>39.5</v>
      </c>
      <c r="Q39" s="37">
        <v>40</v>
      </c>
      <c r="S39" t="str">
        <f t="shared" si="1"/>
        <v/>
      </c>
      <c r="T39">
        <v>59000</v>
      </c>
      <c r="U39" s="38">
        <v>0.27</v>
      </c>
      <c r="V39" s="38">
        <v>0.29000000000000004</v>
      </c>
      <c r="W39" s="38">
        <v>0.30499999999999999</v>
      </c>
      <c r="X39" s="38">
        <v>0.32500000000000001</v>
      </c>
      <c r="Y39" s="38">
        <v>0.34</v>
      </c>
      <c r="Z39" s="38">
        <v>0.35499999999999998</v>
      </c>
      <c r="AA39" s="38">
        <v>0.36499999999999999</v>
      </c>
      <c r="AB39" s="38">
        <v>0.375</v>
      </c>
      <c r="AC39" s="38">
        <v>0.38</v>
      </c>
      <c r="AD39" s="38">
        <v>0.39</v>
      </c>
      <c r="AE39" s="38">
        <v>0.39500000000000002</v>
      </c>
      <c r="AF39" s="38">
        <v>0.4</v>
      </c>
      <c r="AH39" s="37">
        <f t="shared" si="3"/>
        <v>27</v>
      </c>
      <c r="AI39" s="37">
        <f t="shared" si="3"/>
        <v>29.000000000000004</v>
      </c>
      <c r="AJ39" s="37">
        <f t="shared" si="3"/>
        <v>30.5</v>
      </c>
      <c r="AK39" s="37">
        <f t="shared" si="2"/>
        <v>32.5</v>
      </c>
      <c r="AL39" s="37">
        <f t="shared" si="2"/>
        <v>34</v>
      </c>
      <c r="AM39" s="37">
        <f t="shared" si="2"/>
        <v>35.5</v>
      </c>
      <c r="AN39" s="37">
        <f t="shared" si="2"/>
        <v>36.5</v>
      </c>
      <c r="AO39" s="37">
        <f t="shared" si="2"/>
        <v>37.5</v>
      </c>
      <c r="AP39" s="37">
        <f t="shared" si="2"/>
        <v>38</v>
      </c>
      <c r="AQ39" s="37">
        <f t="shared" si="2"/>
        <v>39</v>
      </c>
      <c r="AR39" s="37">
        <f t="shared" si="2"/>
        <v>39.5</v>
      </c>
      <c r="AS39" s="37">
        <f t="shared" si="2"/>
        <v>40</v>
      </c>
    </row>
    <row r="40" spans="4:45" x14ac:dyDescent="0.25">
      <c r="D40">
        <v>37</v>
      </c>
      <c r="E40">
        <v>60000</v>
      </c>
      <c r="F40" s="37">
        <v>27</v>
      </c>
      <c r="G40" s="37">
        <v>29.000000000000004</v>
      </c>
      <c r="H40" s="37">
        <v>30.5</v>
      </c>
      <c r="I40" s="37">
        <v>32.5</v>
      </c>
      <c r="J40" s="37">
        <v>34</v>
      </c>
      <c r="K40" s="37">
        <v>35.5</v>
      </c>
      <c r="L40" s="37">
        <v>37</v>
      </c>
      <c r="M40" s="37">
        <v>38</v>
      </c>
      <c r="N40" s="37">
        <v>38.5</v>
      </c>
      <c r="O40" s="37">
        <v>39.5</v>
      </c>
      <c r="P40" s="37">
        <v>40</v>
      </c>
      <c r="Q40" s="37">
        <v>40.5</v>
      </c>
      <c r="S40" t="str">
        <f t="shared" si="1"/>
        <v/>
      </c>
      <c r="T40">
        <v>60000</v>
      </c>
      <c r="U40" s="38">
        <v>0.27</v>
      </c>
      <c r="V40" s="38">
        <v>0.29000000000000004</v>
      </c>
      <c r="W40" s="38">
        <v>0.30499999999999999</v>
      </c>
      <c r="X40" s="38">
        <v>0.32500000000000001</v>
      </c>
      <c r="Y40" s="38">
        <v>0.34</v>
      </c>
      <c r="Z40" s="38">
        <v>0.35499999999999998</v>
      </c>
      <c r="AA40" s="38">
        <v>0.37</v>
      </c>
      <c r="AB40" s="38">
        <v>0.38</v>
      </c>
      <c r="AC40" s="38">
        <v>0.38500000000000001</v>
      </c>
      <c r="AD40" s="38">
        <v>0.39500000000000002</v>
      </c>
      <c r="AE40" s="38">
        <v>0.4</v>
      </c>
      <c r="AF40" s="38">
        <v>0.40500000000000003</v>
      </c>
      <c r="AH40" s="37">
        <f t="shared" si="3"/>
        <v>27</v>
      </c>
      <c r="AI40" s="37">
        <f t="shared" si="3"/>
        <v>29.000000000000004</v>
      </c>
      <c r="AJ40" s="37">
        <f t="shared" si="3"/>
        <v>30.5</v>
      </c>
      <c r="AK40" s="37">
        <f t="shared" si="2"/>
        <v>32.5</v>
      </c>
      <c r="AL40" s="37">
        <f t="shared" si="2"/>
        <v>34</v>
      </c>
      <c r="AM40" s="37">
        <f t="shared" si="2"/>
        <v>35.5</v>
      </c>
      <c r="AN40" s="37">
        <f t="shared" si="2"/>
        <v>37</v>
      </c>
      <c r="AO40" s="37">
        <f t="shared" si="2"/>
        <v>38</v>
      </c>
      <c r="AP40" s="37">
        <f t="shared" si="2"/>
        <v>38.5</v>
      </c>
      <c r="AQ40" s="37">
        <f t="shared" si="2"/>
        <v>39.5</v>
      </c>
      <c r="AR40" s="37">
        <f t="shared" si="2"/>
        <v>40</v>
      </c>
      <c r="AS40" s="37">
        <f t="shared" si="2"/>
        <v>40.5</v>
      </c>
    </row>
    <row r="41" spans="4:45" x14ac:dyDescent="0.25">
      <c r="D41">
        <v>38</v>
      </c>
      <c r="E41">
        <v>61000</v>
      </c>
      <c r="F41" s="37">
        <v>27</v>
      </c>
      <c r="G41" s="37">
        <v>29.000000000000004</v>
      </c>
      <c r="H41" s="37">
        <v>30.5</v>
      </c>
      <c r="I41" s="37">
        <v>32.5</v>
      </c>
      <c r="J41" s="37">
        <v>34</v>
      </c>
      <c r="K41" s="37">
        <v>36</v>
      </c>
      <c r="L41" s="37">
        <v>37</v>
      </c>
      <c r="M41" s="37">
        <v>38</v>
      </c>
      <c r="N41" s="37">
        <v>39</v>
      </c>
      <c r="O41" s="37">
        <v>39.5</v>
      </c>
      <c r="P41" s="37">
        <v>40.5</v>
      </c>
      <c r="Q41" s="37">
        <v>41</v>
      </c>
      <c r="S41" t="str">
        <f t="shared" si="1"/>
        <v/>
      </c>
      <c r="T41">
        <v>61000</v>
      </c>
      <c r="U41" s="38">
        <v>0.27</v>
      </c>
      <c r="V41" s="38">
        <v>0.29000000000000004</v>
      </c>
      <c r="W41" s="38">
        <v>0.30499999999999999</v>
      </c>
      <c r="X41" s="38">
        <v>0.32500000000000001</v>
      </c>
      <c r="Y41" s="38">
        <v>0.34</v>
      </c>
      <c r="Z41" s="38">
        <v>0.36</v>
      </c>
      <c r="AA41" s="38">
        <v>0.37</v>
      </c>
      <c r="AB41" s="38">
        <v>0.38</v>
      </c>
      <c r="AC41" s="38">
        <v>0.39</v>
      </c>
      <c r="AD41" s="38">
        <v>0.39500000000000002</v>
      </c>
      <c r="AE41" s="38">
        <v>0.40500000000000003</v>
      </c>
      <c r="AF41" s="38">
        <v>0.41000000000000003</v>
      </c>
      <c r="AH41" s="37">
        <f t="shared" si="3"/>
        <v>27</v>
      </c>
      <c r="AI41" s="37">
        <f t="shared" si="3"/>
        <v>29.000000000000004</v>
      </c>
      <c r="AJ41" s="37">
        <f t="shared" si="3"/>
        <v>30.5</v>
      </c>
      <c r="AK41" s="37">
        <f t="shared" si="2"/>
        <v>32.5</v>
      </c>
      <c r="AL41" s="37">
        <f t="shared" si="2"/>
        <v>34</v>
      </c>
      <c r="AM41" s="37">
        <f t="shared" si="2"/>
        <v>36</v>
      </c>
      <c r="AN41" s="37">
        <f t="shared" si="2"/>
        <v>37</v>
      </c>
      <c r="AO41" s="37">
        <f t="shared" si="2"/>
        <v>38</v>
      </c>
      <c r="AP41" s="37">
        <f t="shared" si="2"/>
        <v>39</v>
      </c>
      <c r="AQ41" s="37">
        <f t="shared" si="2"/>
        <v>39.5</v>
      </c>
      <c r="AR41" s="37">
        <f t="shared" si="2"/>
        <v>40.5</v>
      </c>
      <c r="AS41" s="37">
        <f t="shared" si="2"/>
        <v>41</v>
      </c>
    </row>
    <row r="42" spans="4:45" x14ac:dyDescent="0.25">
      <c r="D42">
        <v>39</v>
      </c>
      <c r="E42">
        <v>62000</v>
      </c>
      <c r="F42" s="37">
        <v>27</v>
      </c>
      <c r="G42" s="37">
        <v>29.000000000000004</v>
      </c>
      <c r="H42" s="37">
        <v>30.5</v>
      </c>
      <c r="I42" s="37">
        <v>32.5</v>
      </c>
      <c r="J42" s="37">
        <v>34</v>
      </c>
      <c r="K42" s="37">
        <v>36</v>
      </c>
      <c r="L42" s="37">
        <v>37.5</v>
      </c>
      <c r="M42" s="37">
        <v>38.5</v>
      </c>
      <c r="N42" s="37">
        <v>39.5</v>
      </c>
      <c r="O42" s="37">
        <v>40</v>
      </c>
      <c r="P42" s="37">
        <v>40.5</v>
      </c>
      <c r="Q42" s="37">
        <v>41.5</v>
      </c>
      <c r="S42" t="str">
        <f t="shared" si="1"/>
        <v/>
      </c>
      <c r="T42">
        <v>62000</v>
      </c>
      <c r="U42" s="38">
        <v>0.27</v>
      </c>
      <c r="V42" s="38">
        <v>0.29000000000000004</v>
      </c>
      <c r="W42" s="38">
        <v>0.30499999999999999</v>
      </c>
      <c r="X42" s="38">
        <v>0.32500000000000001</v>
      </c>
      <c r="Y42" s="38">
        <v>0.34</v>
      </c>
      <c r="Z42" s="38">
        <v>0.36</v>
      </c>
      <c r="AA42" s="38">
        <v>0.375</v>
      </c>
      <c r="AB42" s="38">
        <v>0.38500000000000001</v>
      </c>
      <c r="AC42" s="38">
        <v>0.39500000000000002</v>
      </c>
      <c r="AD42" s="38">
        <v>0.4</v>
      </c>
      <c r="AE42" s="38">
        <v>0.40500000000000003</v>
      </c>
      <c r="AF42" s="38">
        <v>0.41500000000000004</v>
      </c>
      <c r="AH42" s="37">
        <f t="shared" si="3"/>
        <v>27</v>
      </c>
      <c r="AI42" s="37">
        <f t="shared" si="3"/>
        <v>29.000000000000004</v>
      </c>
      <c r="AJ42" s="37">
        <f t="shared" si="3"/>
        <v>30.5</v>
      </c>
      <c r="AK42" s="37">
        <f t="shared" si="2"/>
        <v>32.5</v>
      </c>
      <c r="AL42" s="37">
        <f t="shared" si="2"/>
        <v>34</v>
      </c>
      <c r="AM42" s="37">
        <f t="shared" si="2"/>
        <v>36</v>
      </c>
      <c r="AN42" s="37">
        <f t="shared" si="2"/>
        <v>37.5</v>
      </c>
      <c r="AO42" s="37">
        <f t="shared" si="2"/>
        <v>38.5</v>
      </c>
      <c r="AP42" s="37">
        <f t="shared" si="2"/>
        <v>39.5</v>
      </c>
      <c r="AQ42" s="37">
        <f t="shared" si="2"/>
        <v>40</v>
      </c>
      <c r="AR42" s="37">
        <f t="shared" si="2"/>
        <v>40.5</v>
      </c>
      <c r="AS42" s="37">
        <f t="shared" si="2"/>
        <v>41.5</v>
      </c>
    </row>
    <row r="43" spans="4:45" x14ac:dyDescent="0.25">
      <c r="D43">
        <v>40</v>
      </c>
      <c r="E43">
        <v>63000</v>
      </c>
      <c r="F43" s="37">
        <v>27</v>
      </c>
      <c r="G43" s="37">
        <v>29.000000000000004</v>
      </c>
      <c r="H43" s="37">
        <v>30.5</v>
      </c>
      <c r="I43" s="37">
        <v>32.5</v>
      </c>
      <c r="J43" s="37">
        <v>34</v>
      </c>
      <c r="K43" s="37">
        <v>36</v>
      </c>
      <c r="L43" s="37">
        <v>37.5</v>
      </c>
      <c r="M43" s="37">
        <v>38.5</v>
      </c>
      <c r="N43" s="37">
        <v>39.5</v>
      </c>
      <c r="O43" s="37">
        <v>40.5</v>
      </c>
      <c r="P43" s="37">
        <v>41</v>
      </c>
      <c r="Q43" s="37">
        <v>41.5</v>
      </c>
      <c r="S43" t="str">
        <f t="shared" si="1"/>
        <v/>
      </c>
      <c r="T43">
        <v>63000</v>
      </c>
      <c r="U43" s="38">
        <v>0.27</v>
      </c>
      <c r="V43" s="38">
        <v>0.29000000000000004</v>
      </c>
      <c r="W43" s="38">
        <v>0.30499999999999999</v>
      </c>
      <c r="X43" s="38">
        <v>0.32500000000000001</v>
      </c>
      <c r="Y43" s="38">
        <v>0.34</v>
      </c>
      <c r="Z43" s="38">
        <v>0.36</v>
      </c>
      <c r="AA43" s="38">
        <v>0.375</v>
      </c>
      <c r="AB43" s="38">
        <v>0.38500000000000001</v>
      </c>
      <c r="AC43" s="38">
        <v>0.39500000000000002</v>
      </c>
      <c r="AD43" s="38">
        <v>0.40500000000000003</v>
      </c>
      <c r="AE43" s="38">
        <v>0.41000000000000003</v>
      </c>
      <c r="AF43" s="38">
        <v>0.41500000000000004</v>
      </c>
      <c r="AH43" s="37">
        <f t="shared" si="3"/>
        <v>27</v>
      </c>
      <c r="AI43" s="37">
        <f t="shared" si="3"/>
        <v>29.000000000000004</v>
      </c>
      <c r="AJ43" s="37">
        <f t="shared" si="3"/>
        <v>30.5</v>
      </c>
      <c r="AK43" s="37">
        <f t="shared" si="2"/>
        <v>32.5</v>
      </c>
      <c r="AL43" s="37">
        <f t="shared" si="2"/>
        <v>34</v>
      </c>
      <c r="AM43" s="37">
        <f t="shared" si="2"/>
        <v>36</v>
      </c>
      <c r="AN43" s="37">
        <f t="shared" si="2"/>
        <v>37.5</v>
      </c>
      <c r="AO43" s="37">
        <f t="shared" si="2"/>
        <v>38.5</v>
      </c>
      <c r="AP43" s="37">
        <f t="shared" si="2"/>
        <v>39.5</v>
      </c>
      <c r="AQ43" s="37">
        <f t="shared" si="2"/>
        <v>40.5</v>
      </c>
      <c r="AR43" s="37">
        <f t="shared" si="2"/>
        <v>41</v>
      </c>
      <c r="AS43" s="37">
        <f t="shared" si="2"/>
        <v>41.5</v>
      </c>
    </row>
    <row r="44" spans="4:45" x14ac:dyDescent="0.25">
      <c r="D44">
        <v>41</v>
      </c>
      <c r="E44">
        <v>64000</v>
      </c>
      <c r="F44" s="37">
        <v>27</v>
      </c>
      <c r="G44" s="37">
        <v>29.000000000000004</v>
      </c>
      <c r="H44" s="37">
        <v>30.5</v>
      </c>
      <c r="I44" s="37">
        <v>32.5</v>
      </c>
      <c r="J44" s="37">
        <v>34</v>
      </c>
      <c r="K44" s="37">
        <v>36</v>
      </c>
      <c r="L44" s="37">
        <v>37.5</v>
      </c>
      <c r="M44" s="37">
        <v>38.5</v>
      </c>
      <c r="N44" s="37">
        <v>39.5</v>
      </c>
      <c r="O44" s="37">
        <v>40.5</v>
      </c>
      <c r="P44" s="37">
        <v>41.5</v>
      </c>
      <c r="Q44" s="37">
        <v>42.000000000000007</v>
      </c>
      <c r="S44" t="str">
        <f t="shared" si="1"/>
        <v/>
      </c>
      <c r="T44">
        <v>64000</v>
      </c>
      <c r="U44" s="38">
        <v>0.27</v>
      </c>
      <c r="V44" s="38">
        <v>0.29000000000000004</v>
      </c>
      <c r="W44" s="38">
        <v>0.30499999999999999</v>
      </c>
      <c r="X44" s="38">
        <v>0.32500000000000001</v>
      </c>
      <c r="Y44" s="38">
        <v>0.34</v>
      </c>
      <c r="Z44" s="38">
        <v>0.36</v>
      </c>
      <c r="AA44" s="38">
        <v>0.375</v>
      </c>
      <c r="AB44" s="38">
        <v>0.38500000000000001</v>
      </c>
      <c r="AC44" s="38">
        <v>0.39500000000000002</v>
      </c>
      <c r="AD44" s="38">
        <v>0.40500000000000003</v>
      </c>
      <c r="AE44" s="38">
        <v>0.41500000000000004</v>
      </c>
      <c r="AF44" s="38">
        <v>0.42000000000000004</v>
      </c>
      <c r="AH44" s="37">
        <f t="shared" si="3"/>
        <v>27</v>
      </c>
      <c r="AI44" s="37">
        <f t="shared" si="3"/>
        <v>29.000000000000004</v>
      </c>
      <c r="AJ44" s="37">
        <f t="shared" si="3"/>
        <v>30.5</v>
      </c>
      <c r="AK44" s="37">
        <f t="shared" si="2"/>
        <v>32.5</v>
      </c>
      <c r="AL44" s="37">
        <f t="shared" si="2"/>
        <v>34</v>
      </c>
      <c r="AM44" s="37">
        <f t="shared" si="2"/>
        <v>36</v>
      </c>
      <c r="AN44" s="37">
        <f t="shared" si="2"/>
        <v>37.5</v>
      </c>
      <c r="AO44" s="37">
        <f t="shared" si="2"/>
        <v>38.5</v>
      </c>
      <c r="AP44" s="37">
        <f t="shared" si="2"/>
        <v>39.5</v>
      </c>
      <c r="AQ44" s="37">
        <f t="shared" si="2"/>
        <v>40.5</v>
      </c>
      <c r="AR44" s="37">
        <f t="shared" si="2"/>
        <v>41.5</v>
      </c>
      <c r="AS44" s="37">
        <f t="shared" si="2"/>
        <v>42.000000000000007</v>
      </c>
    </row>
    <row r="45" spans="4:45" x14ac:dyDescent="0.25">
      <c r="D45">
        <v>42</v>
      </c>
      <c r="E45">
        <v>65000</v>
      </c>
      <c r="F45" s="37">
        <v>27</v>
      </c>
      <c r="G45" s="37">
        <v>29.000000000000004</v>
      </c>
      <c r="H45" s="37">
        <v>30.5</v>
      </c>
      <c r="I45" s="37">
        <v>32.5</v>
      </c>
      <c r="J45" s="37">
        <v>34</v>
      </c>
      <c r="K45" s="37">
        <v>36</v>
      </c>
      <c r="L45" s="37">
        <v>37.5</v>
      </c>
      <c r="M45" s="37">
        <v>38.5</v>
      </c>
      <c r="N45" s="37">
        <v>39.5</v>
      </c>
      <c r="O45" s="37">
        <v>41</v>
      </c>
      <c r="P45" s="37">
        <v>41.5</v>
      </c>
      <c r="Q45" s="37">
        <v>42.500000000000007</v>
      </c>
      <c r="S45" t="str">
        <f t="shared" si="1"/>
        <v/>
      </c>
      <c r="T45">
        <v>65000</v>
      </c>
      <c r="U45" s="38">
        <v>0.27</v>
      </c>
      <c r="V45" s="38">
        <v>0.29000000000000004</v>
      </c>
      <c r="W45" s="38">
        <v>0.30499999999999999</v>
      </c>
      <c r="X45" s="38">
        <v>0.32500000000000001</v>
      </c>
      <c r="Y45" s="38">
        <v>0.34</v>
      </c>
      <c r="Z45" s="38">
        <v>0.36</v>
      </c>
      <c r="AA45" s="38">
        <v>0.375</v>
      </c>
      <c r="AB45" s="38">
        <v>0.38500000000000001</v>
      </c>
      <c r="AC45" s="38">
        <v>0.39500000000000002</v>
      </c>
      <c r="AD45" s="38">
        <v>0.41000000000000003</v>
      </c>
      <c r="AE45" s="38">
        <v>0.41500000000000004</v>
      </c>
      <c r="AF45" s="38">
        <v>0.42500000000000004</v>
      </c>
      <c r="AH45" s="37">
        <f t="shared" si="3"/>
        <v>27</v>
      </c>
      <c r="AI45" s="37">
        <f t="shared" si="3"/>
        <v>29.000000000000004</v>
      </c>
      <c r="AJ45" s="37">
        <f t="shared" si="3"/>
        <v>30.5</v>
      </c>
      <c r="AK45" s="37">
        <f t="shared" si="2"/>
        <v>32.5</v>
      </c>
      <c r="AL45" s="37">
        <f t="shared" si="2"/>
        <v>34</v>
      </c>
      <c r="AM45" s="37">
        <f t="shared" si="2"/>
        <v>36</v>
      </c>
      <c r="AN45" s="37">
        <f t="shared" si="2"/>
        <v>37.5</v>
      </c>
      <c r="AO45" s="37">
        <f t="shared" si="2"/>
        <v>38.5</v>
      </c>
      <c r="AP45" s="37">
        <f t="shared" si="2"/>
        <v>39.5</v>
      </c>
      <c r="AQ45" s="37">
        <f t="shared" si="2"/>
        <v>41</v>
      </c>
      <c r="AR45" s="37">
        <f t="shared" si="2"/>
        <v>41.5</v>
      </c>
      <c r="AS45" s="37">
        <f t="shared" si="2"/>
        <v>42.500000000000007</v>
      </c>
    </row>
    <row r="46" spans="4:45" x14ac:dyDescent="0.25">
      <c r="D46">
        <v>43</v>
      </c>
      <c r="E46">
        <v>66000</v>
      </c>
      <c r="F46" s="37">
        <v>27</v>
      </c>
      <c r="G46" s="37">
        <v>29.000000000000004</v>
      </c>
      <c r="H46" s="37">
        <v>30.5</v>
      </c>
      <c r="I46" s="37">
        <v>32.5</v>
      </c>
      <c r="J46" s="37">
        <v>34</v>
      </c>
      <c r="K46" s="37">
        <v>36</v>
      </c>
      <c r="L46" s="37">
        <v>37.5</v>
      </c>
      <c r="M46" s="37">
        <v>38.5</v>
      </c>
      <c r="N46" s="37">
        <v>39.5</v>
      </c>
      <c r="O46" s="37">
        <v>41</v>
      </c>
      <c r="P46" s="37">
        <v>42.000000000000007</v>
      </c>
      <c r="Q46" s="37">
        <v>42.500000000000007</v>
      </c>
      <c r="S46" t="str">
        <f t="shared" si="1"/>
        <v/>
      </c>
      <c r="T46">
        <v>66000</v>
      </c>
      <c r="U46" s="38">
        <v>0.27</v>
      </c>
      <c r="V46" s="38">
        <v>0.29000000000000004</v>
      </c>
      <c r="W46" s="38">
        <v>0.30499999999999999</v>
      </c>
      <c r="X46" s="38">
        <v>0.32500000000000001</v>
      </c>
      <c r="Y46" s="38">
        <v>0.34</v>
      </c>
      <c r="Z46" s="38">
        <v>0.36</v>
      </c>
      <c r="AA46" s="38">
        <v>0.375</v>
      </c>
      <c r="AB46" s="38">
        <v>0.38500000000000001</v>
      </c>
      <c r="AC46" s="38">
        <v>0.39500000000000002</v>
      </c>
      <c r="AD46" s="38">
        <v>0.41000000000000003</v>
      </c>
      <c r="AE46" s="38">
        <v>0.42000000000000004</v>
      </c>
      <c r="AF46" s="38">
        <v>0.42500000000000004</v>
      </c>
      <c r="AH46" s="37">
        <f t="shared" si="3"/>
        <v>27</v>
      </c>
      <c r="AI46" s="37">
        <f t="shared" si="3"/>
        <v>29.000000000000004</v>
      </c>
      <c r="AJ46" s="37">
        <f t="shared" si="3"/>
        <v>30.5</v>
      </c>
      <c r="AK46" s="37">
        <f t="shared" si="2"/>
        <v>32.5</v>
      </c>
      <c r="AL46" s="37">
        <f t="shared" si="2"/>
        <v>34</v>
      </c>
      <c r="AM46" s="37">
        <f t="shared" si="2"/>
        <v>36</v>
      </c>
      <c r="AN46" s="37">
        <f t="shared" si="2"/>
        <v>37.5</v>
      </c>
      <c r="AO46" s="37">
        <f t="shared" si="2"/>
        <v>38.5</v>
      </c>
      <c r="AP46" s="37">
        <f t="shared" si="2"/>
        <v>39.5</v>
      </c>
      <c r="AQ46" s="37">
        <f t="shared" si="2"/>
        <v>41</v>
      </c>
      <c r="AR46" s="37">
        <f t="shared" si="2"/>
        <v>42.000000000000007</v>
      </c>
      <c r="AS46" s="37">
        <f t="shared" si="2"/>
        <v>42.500000000000007</v>
      </c>
    </row>
    <row r="47" spans="4:45" x14ac:dyDescent="0.25">
      <c r="D47">
        <v>44</v>
      </c>
      <c r="E47">
        <v>67000</v>
      </c>
      <c r="F47" s="37">
        <v>27</v>
      </c>
      <c r="G47" s="37">
        <v>29.000000000000004</v>
      </c>
      <c r="H47" s="37">
        <v>30.5</v>
      </c>
      <c r="I47" s="37">
        <v>32.5</v>
      </c>
      <c r="J47" s="37">
        <v>34</v>
      </c>
      <c r="K47" s="37">
        <v>36</v>
      </c>
      <c r="L47" s="37">
        <v>37.5</v>
      </c>
      <c r="M47" s="37">
        <v>38.5</v>
      </c>
      <c r="N47" s="37">
        <v>39.5</v>
      </c>
      <c r="O47" s="37">
        <v>41</v>
      </c>
      <c r="P47" s="37">
        <v>42.000000000000007</v>
      </c>
      <c r="Q47" s="37">
        <v>42.999999999999993</v>
      </c>
      <c r="S47" t="str">
        <f t="shared" si="1"/>
        <v/>
      </c>
      <c r="T47">
        <v>67000</v>
      </c>
      <c r="U47" s="38">
        <v>0.27</v>
      </c>
      <c r="V47" s="38">
        <v>0.29000000000000004</v>
      </c>
      <c r="W47" s="38">
        <v>0.30499999999999999</v>
      </c>
      <c r="X47" s="38">
        <v>0.32500000000000001</v>
      </c>
      <c r="Y47" s="38">
        <v>0.34</v>
      </c>
      <c r="Z47" s="38">
        <v>0.36</v>
      </c>
      <c r="AA47" s="38">
        <v>0.375</v>
      </c>
      <c r="AB47" s="38">
        <v>0.38500000000000001</v>
      </c>
      <c r="AC47" s="38">
        <v>0.39500000000000002</v>
      </c>
      <c r="AD47" s="38">
        <v>0.41</v>
      </c>
      <c r="AE47" s="38">
        <v>0.42000000000000004</v>
      </c>
      <c r="AF47" s="38">
        <v>0.42999999999999994</v>
      </c>
      <c r="AH47" s="37">
        <f t="shared" si="3"/>
        <v>27</v>
      </c>
      <c r="AI47" s="37">
        <f t="shared" si="3"/>
        <v>29.000000000000004</v>
      </c>
      <c r="AJ47" s="37">
        <f t="shared" si="3"/>
        <v>30.5</v>
      </c>
      <c r="AK47" s="37">
        <f t="shared" si="2"/>
        <v>32.5</v>
      </c>
      <c r="AL47" s="37">
        <f t="shared" si="2"/>
        <v>34</v>
      </c>
      <c r="AM47" s="37">
        <f t="shared" si="2"/>
        <v>36</v>
      </c>
      <c r="AN47" s="37">
        <f t="shared" si="2"/>
        <v>37.5</v>
      </c>
      <c r="AO47" s="37">
        <f t="shared" si="2"/>
        <v>38.5</v>
      </c>
      <c r="AP47" s="37">
        <f t="shared" si="2"/>
        <v>39.5</v>
      </c>
      <c r="AQ47" s="37">
        <f t="shared" si="2"/>
        <v>41</v>
      </c>
      <c r="AR47" s="37">
        <f t="shared" si="2"/>
        <v>42.000000000000007</v>
      </c>
      <c r="AS47" s="37">
        <f t="shared" si="2"/>
        <v>42.999999999999993</v>
      </c>
    </row>
    <row r="48" spans="4:45" x14ac:dyDescent="0.25">
      <c r="D48">
        <v>45</v>
      </c>
      <c r="E48">
        <v>68000</v>
      </c>
      <c r="F48" s="37">
        <v>27.500000000000004</v>
      </c>
      <c r="G48" s="37">
        <v>29.000000000000004</v>
      </c>
      <c r="H48" s="37">
        <v>30.5</v>
      </c>
      <c r="I48" s="37">
        <v>32.5</v>
      </c>
      <c r="J48" s="37">
        <v>34</v>
      </c>
      <c r="K48" s="37">
        <v>36</v>
      </c>
      <c r="L48" s="37">
        <v>37.5</v>
      </c>
      <c r="M48" s="37">
        <v>38.5</v>
      </c>
      <c r="N48" s="37">
        <v>39.5</v>
      </c>
      <c r="O48" s="37">
        <v>41</v>
      </c>
      <c r="P48" s="37">
        <v>42</v>
      </c>
      <c r="Q48" s="37">
        <v>42.999999999999993</v>
      </c>
      <c r="S48" t="str">
        <f t="shared" si="1"/>
        <v/>
      </c>
      <c r="T48">
        <v>68000</v>
      </c>
      <c r="U48" s="38">
        <v>0.27500000000000002</v>
      </c>
      <c r="V48" s="38">
        <v>0.29000000000000004</v>
      </c>
      <c r="W48" s="38">
        <v>0.30499999999999999</v>
      </c>
      <c r="X48" s="38">
        <v>0.32500000000000001</v>
      </c>
      <c r="Y48" s="38">
        <v>0.34</v>
      </c>
      <c r="Z48" s="38">
        <v>0.36</v>
      </c>
      <c r="AA48" s="38">
        <v>0.375</v>
      </c>
      <c r="AB48" s="38">
        <v>0.38500000000000001</v>
      </c>
      <c r="AC48" s="38">
        <v>0.39500000000000002</v>
      </c>
      <c r="AD48" s="38">
        <v>0.41</v>
      </c>
      <c r="AE48" s="38">
        <v>0.42</v>
      </c>
      <c r="AF48" s="38">
        <v>0.42999999999999994</v>
      </c>
      <c r="AH48" s="37">
        <f t="shared" si="3"/>
        <v>27.500000000000004</v>
      </c>
      <c r="AI48" s="37">
        <f t="shared" si="3"/>
        <v>29.000000000000004</v>
      </c>
      <c r="AJ48" s="37">
        <f t="shared" si="3"/>
        <v>30.5</v>
      </c>
      <c r="AK48" s="37">
        <f t="shared" si="2"/>
        <v>32.5</v>
      </c>
      <c r="AL48" s="37">
        <f t="shared" si="2"/>
        <v>34</v>
      </c>
      <c r="AM48" s="37">
        <f t="shared" si="2"/>
        <v>36</v>
      </c>
      <c r="AN48" s="37">
        <f t="shared" si="2"/>
        <v>37.5</v>
      </c>
      <c r="AO48" s="37">
        <f t="shared" si="2"/>
        <v>38.5</v>
      </c>
      <c r="AP48" s="37">
        <f t="shared" si="2"/>
        <v>39.5</v>
      </c>
      <c r="AQ48" s="37">
        <f t="shared" si="2"/>
        <v>41</v>
      </c>
      <c r="AR48" s="37">
        <f t="shared" si="2"/>
        <v>42</v>
      </c>
      <c r="AS48" s="37">
        <f t="shared" si="2"/>
        <v>42.999999999999993</v>
      </c>
    </row>
    <row r="49" spans="4:45" x14ac:dyDescent="0.25">
      <c r="D49">
        <v>46</v>
      </c>
      <c r="E49">
        <v>69000</v>
      </c>
      <c r="F49" s="37">
        <v>27.500000000000004</v>
      </c>
      <c r="G49" s="37">
        <v>29.000000000000004</v>
      </c>
      <c r="H49" s="37">
        <v>30.5</v>
      </c>
      <c r="I49" s="37">
        <v>32.5</v>
      </c>
      <c r="J49" s="37">
        <v>34</v>
      </c>
      <c r="K49" s="37">
        <v>36</v>
      </c>
      <c r="L49" s="37">
        <v>37.5</v>
      </c>
      <c r="M49" s="37">
        <v>38.5</v>
      </c>
      <c r="N49" s="37">
        <v>39.5</v>
      </c>
      <c r="O49" s="37">
        <v>41</v>
      </c>
      <c r="P49" s="37">
        <v>42</v>
      </c>
      <c r="Q49" s="37">
        <v>43</v>
      </c>
      <c r="S49" t="str">
        <f t="shared" si="1"/>
        <v/>
      </c>
      <c r="T49">
        <v>69000</v>
      </c>
      <c r="U49" s="38">
        <v>0.27500000000000002</v>
      </c>
      <c r="V49" s="38">
        <v>0.29000000000000004</v>
      </c>
      <c r="W49" s="38">
        <v>0.30499999999999999</v>
      </c>
      <c r="X49" s="38">
        <v>0.32500000000000001</v>
      </c>
      <c r="Y49" s="38">
        <v>0.34</v>
      </c>
      <c r="Z49" s="38">
        <v>0.36</v>
      </c>
      <c r="AA49" s="38">
        <v>0.375</v>
      </c>
      <c r="AB49" s="38">
        <v>0.38500000000000001</v>
      </c>
      <c r="AC49" s="38">
        <v>0.39500000000000002</v>
      </c>
      <c r="AD49" s="38">
        <v>0.41</v>
      </c>
      <c r="AE49" s="38">
        <v>0.42</v>
      </c>
      <c r="AF49" s="38">
        <v>0.43</v>
      </c>
      <c r="AH49" s="37">
        <f t="shared" si="3"/>
        <v>27.500000000000004</v>
      </c>
      <c r="AI49" s="37">
        <f t="shared" si="3"/>
        <v>29.000000000000004</v>
      </c>
      <c r="AJ49" s="37">
        <f t="shared" si="3"/>
        <v>30.5</v>
      </c>
      <c r="AK49" s="37">
        <f t="shared" si="2"/>
        <v>32.5</v>
      </c>
      <c r="AL49" s="37">
        <f t="shared" si="2"/>
        <v>34</v>
      </c>
      <c r="AM49" s="37">
        <f t="shared" si="2"/>
        <v>36</v>
      </c>
      <c r="AN49" s="37">
        <f t="shared" si="2"/>
        <v>37.5</v>
      </c>
      <c r="AO49" s="37">
        <f t="shared" si="2"/>
        <v>38.5</v>
      </c>
      <c r="AP49" s="37">
        <f t="shared" si="2"/>
        <v>39.5</v>
      </c>
      <c r="AQ49" s="37">
        <f t="shared" si="2"/>
        <v>41</v>
      </c>
      <c r="AR49" s="37">
        <f t="shared" si="2"/>
        <v>42</v>
      </c>
      <c r="AS49" s="37">
        <f t="shared" si="2"/>
        <v>43</v>
      </c>
    </row>
    <row r="50" spans="4:45" x14ac:dyDescent="0.25">
      <c r="D50">
        <v>47</v>
      </c>
      <c r="E50">
        <v>70000</v>
      </c>
      <c r="F50" s="37">
        <v>27.500000000000004</v>
      </c>
      <c r="G50" s="37">
        <v>29.000000000000004</v>
      </c>
      <c r="H50" s="37">
        <v>30.5</v>
      </c>
      <c r="I50" s="37">
        <v>32.5</v>
      </c>
      <c r="J50" s="37">
        <v>34</v>
      </c>
      <c r="K50" s="37">
        <v>36</v>
      </c>
      <c r="L50" s="37">
        <v>37.5</v>
      </c>
      <c r="M50" s="37">
        <v>38.5</v>
      </c>
      <c r="N50" s="37">
        <v>39.5</v>
      </c>
      <c r="O50" s="37">
        <v>41</v>
      </c>
      <c r="P50" s="37">
        <v>42</v>
      </c>
      <c r="Q50" s="37">
        <v>43</v>
      </c>
      <c r="S50" t="str">
        <f t="shared" si="1"/>
        <v/>
      </c>
      <c r="T50">
        <v>70000</v>
      </c>
      <c r="U50" s="38">
        <v>0.27500000000000002</v>
      </c>
      <c r="V50" s="38">
        <v>0.29000000000000004</v>
      </c>
      <c r="W50" s="38">
        <v>0.30499999999999999</v>
      </c>
      <c r="X50" s="38">
        <v>0.32500000000000001</v>
      </c>
      <c r="Y50" s="38">
        <v>0.34</v>
      </c>
      <c r="Z50" s="38">
        <v>0.36</v>
      </c>
      <c r="AA50" s="38">
        <v>0.375</v>
      </c>
      <c r="AB50" s="38">
        <v>0.38500000000000001</v>
      </c>
      <c r="AC50" s="38">
        <v>0.39500000000000002</v>
      </c>
      <c r="AD50" s="38">
        <v>0.41</v>
      </c>
      <c r="AE50" s="38">
        <v>0.42</v>
      </c>
      <c r="AF50" s="38">
        <v>0.43</v>
      </c>
      <c r="AH50" s="37">
        <f t="shared" si="3"/>
        <v>27.500000000000004</v>
      </c>
      <c r="AI50" s="37">
        <f t="shared" si="3"/>
        <v>29.000000000000004</v>
      </c>
      <c r="AJ50" s="37">
        <f t="shared" si="3"/>
        <v>30.5</v>
      </c>
      <c r="AK50" s="37">
        <f t="shared" si="2"/>
        <v>32.5</v>
      </c>
      <c r="AL50" s="37">
        <f t="shared" si="2"/>
        <v>34</v>
      </c>
      <c r="AM50" s="37">
        <f t="shared" si="2"/>
        <v>36</v>
      </c>
      <c r="AN50" s="37">
        <f t="shared" si="2"/>
        <v>37.5</v>
      </c>
      <c r="AO50" s="37">
        <f t="shared" si="2"/>
        <v>38.5</v>
      </c>
      <c r="AP50" s="37">
        <f t="shared" si="2"/>
        <v>39.5</v>
      </c>
      <c r="AQ50" s="37">
        <f t="shared" si="2"/>
        <v>41</v>
      </c>
      <c r="AR50" s="37">
        <f t="shared" si="2"/>
        <v>42</v>
      </c>
      <c r="AS50" s="37">
        <f t="shared" si="2"/>
        <v>43</v>
      </c>
    </row>
    <row r="51" spans="4:45" x14ac:dyDescent="0.25">
      <c r="D51">
        <v>48</v>
      </c>
      <c r="E51">
        <v>71000</v>
      </c>
      <c r="F51" s="37">
        <v>28.000000000000004</v>
      </c>
      <c r="G51" s="37">
        <v>29.5</v>
      </c>
      <c r="H51" s="37">
        <v>31</v>
      </c>
      <c r="I51" s="37">
        <v>32.5</v>
      </c>
      <c r="J51" s="37">
        <v>34</v>
      </c>
      <c r="K51" s="37">
        <v>36</v>
      </c>
      <c r="L51" s="37">
        <v>37.5</v>
      </c>
      <c r="M51" s="37">
        <v>38.5</v>
      </c>
      <c r="N51" s="37">
        <v>39.5</v>
      </c>
      <c r="O51" s="37">
        <v>41</v>
      </c>
      <c r="P51" s="37">
        <v>42</v>
      </c>
      <c r="Q51" s="37">
        <v>43</v>
      </c>
      <c r="S51" t="str">
        <f t="shared" si="1"/>
        <v/>
      </c>
      <c r="T51">
        <v>71000</v>
      </c>
      <c r="U51" s="38">
        <v>0.28000000000000003</v>
      </c>
      <c r="V51" s="38">
        <v>0.29499999999999998</v>
      </c>
      <c r="W51" s="38">
        <v>0.31</v>
      </c>
      <c r="X51" s="38">
        <v>0.32500000000000001</v>
      </c>
      <c r="Y51" s="38">
        <v>0.34</v>
      </c>
      <c r="Z51" s="38">
        <v>0.36</v>
      </c>
      <c r="AA51" s="38">
        <v>0.375</v>
      </c>
      <c r="AB51" s="38">
        <v>0.38500000000000001</v>
      </c>
      <c r="AC51" s="38">
        <v>0.39500000000000002</v>
      </c>
      <c r="AD51" s="38">
        <v>0.41</v>
      </c>
      <c r="AE51" s="38">
        <v>0.42</v>
      </c>
      <c r="AF51" s="38">
        <v>0.43</v>
      </c>
      <c r="AH51" s="37">
        <f t="shared" si="3"/>
        <v>28.000000000000004</v>
      </c>
      <c r="AI51" s="37">
        <f t="shared" si="3"/>
        <v>29.5</v>
      </c>
      <c r="AJ51" s="37">
        <f t="shared" si="3"/>
        <v>31</v>
      </c>
      <c r="AK51" s="37">
        <f t="shared" si="2"/>
        <v>32.5</v>
      </c>
      <c r="AL51" s="37">
        <f t="shared" si="2"/>
        <v>34</v>
      </c>
      <c r="AM51" s="37">
        <f t="shared" si="2"/>
        <v>36</v>
      </c>
      <c r="AN51" s="37">
        <f t="shared" si="2"/>
        <v>37.5</v>
      </c>
      <c r="AO51" s="37">
        <f t="shared" si="2"/>
        <v>38.5</v>
      </c>
      <c r="AP51" s="37">
        <f t="shared" si="2"/>
        <v>39.5</v>
      </c>
      <c r="AQ51" s="37">
        <f t="shared" si="2"/>
        <v>41</v>
      </c>
      <c r="AR51" s="37">
        <f t="shared" si="2"/>
        <v>42</v>
      </c>
      <c r="AS51" s="37">
        <f t="shared" si="2"/>
        <v>43</v>
      </c>
    </row>
    <row r="52" spans="4:45" x14ac:dyDescent="0.25">
      <c r="D52">
        <v>49</v>
      </c>
      <c r="E52">
        <v>72000</v>
      </c>
      <c r="F52" s="37">
        <v>28.000000000000004</v>
      </c>
      <c r="G52" s="37">
        <v>29.5</v>
      </c>
      <c r="H52" s="37">
        <v>31</v>
      </c>
      <c r="I52" s="37">
        <v>32.5</v>
      </c>
      <c r="J52" s="37">
        <v>34</v>
      </c>
      <c r="K52" s="37">
        <v>36</v>
      </c>
      <c r="L52" s="37">
        <v>37.5</v>
      </c>
      <c r="M52" s="37">
        <v>38.5</v>
      </c>
      <c r="N52" s="37">
        <v>39.5</v>
      </c>
      <c r="O52" s="37">
        <v>41</v>
      </c>
      <c r="P52" s="37">
        <v>42</v>
      </c>
      <c r="Q52" s="37">
        <v>43</v>
      </c>
      <c r="S52" t="str">
        <f t="shared" si="1"/>
        <v/>
      </c>
      <c r="T52">
        <v>72000</v>
      </c>
      <c r="U52" s="38">
        <v>0.28000000000000003</v>
      </c>
      <c r="V52" s="38">
        <v>0.29499999999999998</v>
      </c>
      <c r="W52" s="38">
        <v>0.31</v>
      </c>
      <c r="X52" s="38">
        <v>0.32500000000000001</v>
      </c>
      <c r="Y52" s="38">
        <v>0.34</v>
      </c>
      <c r="Z52" s="38">
        <v>0.36</v>
      </c>
      <c r="AA52" s="38">
        <v>0.375</v>
      </c>
      <c r="AB52" s="38">
        <v>0.38500000000000001</v>
      </c>
      <c r="AC52" s="38">
        <v>0.39500000000000002</v>
      </c>
      <c r="AD52" s="38">
        <v>0.41</v>
      </c>
      <c r="AE52" s="38">
        <v>0.42</v>
      </c>
      <c r="AF52" s="38">
        <v>0.43</v>
      </c>
      <c r="AH52" s="37">
        <f t="shared" si="3"/>
        <v>28.000000000000004</v>
      </c>
      <c r="AI52" s="37">
        <f t="shared" si="3"/>
        <v>29.5</v>
      </c>
      <c r="AJ52" s="37">
        <f t="shared" si="3"/>
        <v>31</v>
      </c>
      <c r="AK52" s="37">
        <f t="shared" si="2"/>
        <v>32.5</v>
      </c>
      <c r="AL52" s="37">
        <f t="shared" si="2"/>
        <v>34</v>
      </c>
      <c r="AM52" s="37">
        <f t="shared" si="2"/>
        <v>36</v>
      </c>
      <c r="AN52" s="37">
        <f t="shared" si="2"/>
        <v>37.5</v>
      </c>
      <c r="AO52" s="37">
        <f t="shared" si="2"/>
        <v>38.5</v>
      </c>
      <c r="AP52" s="37">
        <f t="shared" si="2"/>
        <v>39.5</v>
      </c>
      <c r="AQ52" s="37">
        <f t="shared" si="2"/>
        <v>41</v>
      </c>
      <c r="AR52" s="37">
        <f t="shared" si="2"/>
        <v>42</v>
      </c>
      <c r="AS52" s="37">
        <f t="shared" si="2"/>
        <v>43</v>
      </c>
    </row>
    <row r="53" spans="4:45" x14ac:dyDescent="0.25">
      <c r="D53">
        <v>50</v>
      </c>
      <c r="E53">
        <v>73000</v>
      </c>
      <c r="F53" s="37">
        <v>28.000000000000004</v>
      </c>
      <c r="G53" s="37">
        <v>29.5</v>
      </c>
      <c r="H53" s="37">
        <v>31</v>
      </c>
      <c r="I53" s="37">
        <v>32.5</v>
      </c>
      <c r="J53" s="37">
        <v>34</v>
      </c>
      <c r="K53" s="37">
        <v>36</v>
      </c>
      <c r="L53" s="37">
        <v>37.5</v>
      </c>
      <c r="M53" s="37">
        <v>38.5</v>
      </c>
      <c r="N53" s="37">
        <v>39.5</v>
      </c>
      <c r="O53" s="37">
        <v>41</v>
      </c>
      <c r="P53" s="37">
        <v>42</v>
      </c>
      <c r="Q53" s="37">
        <v>43</v>
      </c>
      <c r="S53" t="str">
        <f t="shared" si="1"/>
        <v/>
      </c>
      <c r="T53">
        <v>73000</v>
      </c>
      <c r="U53" s="38">
        <v>0.28000000000000003</v>
      </c>
      <c r="V53" s="38">
        <v>0.29499999999999998</v>
      </c>
      <c r="W53" s="38">
        <v>0.31</v>
      </c>
      <c r="X53" s="38">
        <v>0.32500000000000001</v>
      </c>
      <c r="Y53" s="38">
        <v>0.34</v>
      </c>
      <c r="Z53" s="38">
        <v>0.36</v>
      </c>
      <c r="AA53" s="38">
        <v>0.375</v>
      </c>
      <c r="AB53" s="38">
        <v>0.38500000000000001</v>
      </c>
      <c r="AC53" s="38">
        <v>0.39500000000000002</v>
      </c>
      <c r="AD53" s="38">
        <v>0.41</v>
      </c>
      <c r="AE53" s="38">
        <v>0.42</v>
      </c>
      <c r="AF53" s="38">
        <v>0.43</v>
      </c>
      <c r="AH53" s="37">
        <f t="shared" si="3"/>
        <v>28.000000000000004</v>
      </c>
      <c r="AI53" s="37">
        <f t="shared" si="3"/>
        <v>29.5</v>
      </c>
      <c r="AJ53" s="37">
        <f t="shared" si="3"/>
        <v>31</v>
      </c>
      <c r="AK53" s="37">
        <f t="shared" si="2"/>
        <v>32.5</v>
      </c>
      <c r="AL53" s="37">
        <f t="shared" si="2"/>
        <v>34</v>
      </c>
      <c r="AM53" s="37">
        <f t="shared" si="2"/>
        <v>36</v>
      </c>
      <c r="AN53" s="37">
        <f t="shared" ref="AN53:AS84" si="4">AA53*$T$3</f>
        <v>37.5</v>
      </c>
      <c r="AO53" s="37">
        <f t="shared" si="4"/>
        <v>38.5</v>
      </c>
      <c r="AP53" s="37">
        <f t="shared" si="4"/>
        <v>39.5</v>
      </c>
      <c r="AQ53" s="37">
        <f t="shared" si="4"/>
        <v>41</v>
      </c>
      <c r="AR53" s="37">
        <f t="shared" si="4"/>
        <v>42</v>
      </c>
      <c r="AS53" s="37">
        <f t="shared" si="4"/>
        <v>43</v>
      </c>
    </row>
    <row r="54" spans="4:45" x14ac:dyDescent="0.25">
      <c r="D54">
        <v>51</v>
      </c>
      <c r="E54">
        <v>74000</v>
      </c>
      <c r="F54" s="37">
        <v>28.500000000000004</v>
      </c>
      <c r="G54" s="37">
        <v>30</v>
      </c>
      <c r="H54" s="37">
        <v>31.5</v>
      </c>
      <c r="I54" s="37">
        <v>33</v>
      </c>
      <c r="J54" s="37">
        <v>34</v>
      </c>
      <c r="K54" s="37">
        <v>36</v>
      </c>
      <c r="L54" s="37">
        <v>37.5</v>
      </c>
      <c r="M54" s="37">
        <v>38.5</v>
      </c>
      <c r="N54" s="37">
        <v>39.5</v>
      </c>
      <c r="O54" s="37">
        <v>41</v>
      </c>
      <c r="P54" s="37">
        <v>42</v>
      </c>
      <c r="Q54" s="37">
        <v>43</v>
      </c>
      <c r="S54" t="str">
        <f t="shared" si="1"/>
        <v/>
      </c>
      <c r="T54">
        <v>74000</v>
      </c>
      <c r="U54" s="38">
        <v>0.28500000000000003</v>
      </c>
      <c r="V54" s="38">
        <v>0.3</v>
      </c>
      <c r="W54" s="38">
        <v>0.315</v>
      </c>
      <c r="X54" s="38">
        <v>0.33</v>
      </c>
      <c r="Y54" s="38">
        <v>0.34</v>
      </c>
      <c r="Z54" s="38">
        <v>0.36</v>
      </c>
      <c r="AA54" s="38">
        <v>0.375</v>
      </c>
      <c r="AB54" s="38">
        <v>0.38500000000000001</v>
      </c>
      <c r="AC54" s="38">
        <v>0.39500000000000002</v>
      </c>
      <c r="AD54" s="38">
        <v>0.41</v>
      </c>
      <c r="AE54" s="38">
        <v>0.42</v>
      </c>
      <c r="AF54" s="38">
        <v>0.43</v>
      </c>
      <c r="AH54" s="37">
        <f t="shared" si="3"/>
        <v>28.500000000000004</v>
      </c>
      <c r="AI54" s="37">
        <f t="shared" si="3"/>
        <v>30</v>
      </c>
      <c r="AJ54" s="37">
        <f t="shared" si="3"/>
        <v>31.5</v>
      </c>
      <c r="AK54" s="37">
        <f t="shared" si="3"/>
        <v>33</v>
      </c>
      <c r="AL54" s="37">
        <f t="shared" si="3"/>
        <v>34</v>
      </c>
      <c r="AM54" s="37">
        <f t="shared" si="3"/>
        <v>36</v>
      </c>
      <c r="AN54" s="37">
        <f t="shared" si="4"/>
        <v>37.5</v>
      </c>
      <c r="AO54" s="37">
        <f t="shared" si="4"/>
        <v>38.5</v>
      </c>
      <c r="AP54" s="37">
        <f t="shared" si="4"/>
        <v>39.5</v>
      </c>
      <c r="AQ54" s="37">
        <f t="shared" si="4"/>
        <v>41</v>
      </c>
      <c r="AR54" s="37">
        <f t="shared" si="4"/>
        <v>42</v>
      </c>
      <c r="AS54" s="37">
        <f t="shared" si="4"/>
        <v>43</v>
      </c>
    </row>
    <row r="55" spans="4:45" x14ac:dyDescent="0.25">
      <c r="D55">
        <v>52</v>
      </c>
      <c r="E55">
        <v>75000</v>
      </c>
      <c r="F55" s="37">
        <v>28.500000000000004</v>
      </c>
      <c r="G55" s="37">
        <v>30</v>
      </c>
      <c r="H55" s="37">
        <v>31.5</v>
      </c>
      <c r="I55" s="37">
        <v>33</v>
      </c>
      <c r="J55" s="37">
        <v>34.5</v>
      </c>
      <c r="K55" s="37">
        <v>36</v>
      </c>
      <c r="L55" s="37">
        <v>37.5</v>
      </c>
      <c r="M55" s="37">
        <v>38.5</v>
      </c>
      <c r="N55" s="37">
        <v>39.5</v>
      </c>
      <c r="O55" s="37">
        <v>41</v>
      </c>
      <c r="P55" s="37">
        <v>42</v>
      </c>
      <c r="Q55" s="37">
        <v>43</v>
      </c>
      <c r="S55" t="str">
        <f t="shared" si="1"/>
        <v/>
      </c>
      <c r="T55">
        <v>75000</v>
      </c>
      <c r="U55" s="38">
        <v>0.28500000000000003</v>
      </c>
      <c r="V55" s="38">
        <v>0.3</v>
      </c>
      <c r="W55" s="38">
        <v>0.315</v>
      </c>
      <c r="X55" s="38">
        <v>0.33</v>
      </c>
      <c r="Y55" s="38">
        <v>0.34500000000000003</v>
      </c>
      <c r="Z55" s="38">
        <v>0.36</v>
      </c>
      <c r="AA55" s="38">
        <v>0.375</v>
      </c>
      <c r="AB55" s="38">
        <v>0.38500000000000001</v>
      </c>
      <c r="AC55" s="38">
        <v>0.39500000000000002</v>
      </c>
      <c r="AD55" s="38">
        <v>0.41</v>
      </c>
      <c r="AE55" s="38">
        <v>0.42</v>
      </c>
      <c r="AF55" s="38">
        <v>0.43</v>
      </c>
      <c r="AH55" s="37">
        <f t="shared" si="3"/>
        <v>28.500000000000004</v>
      </c>
      <c r="AI55" s="37">
        <f t="shared" si="3"/>
        <v>30</v>
      </c>
      <c r="AJ55" s="37">
        <f t="shared" si="3"/>
        <v>31.5</v>
      </c>
      <c r="AK55" s="37">
        <f t="shared" si="3"/>
        <v>33</v>
      </c>
      <c r="AL55" s="37">
        <f t="shared" si="3"/>
        <v>34.5</v>
      </c>
      <c r="AM55" s="37">
        <f t="shared" si="3"/>
        <v>36</v>
      </c>
      <c r="AN55" s="37">
        <f t="shared" si="4"/>
        <v>37.5</v>
      </c>
      <c r="AO55" s="37">
        <f t="shared" si="4"/>
        <v>38.5</v>
      </c>
      <c r="AP55" s="37">
        <f t="shared" si="4"/>
        <v>39.5</v>
      </c>
      <c r="AQ55" s="37">
        <f t="shared" si="4"/>
        <v>41</v>
      </c>
      <c r="AR55" s="37">
        <f t="shared" si="4"/>
        <v>42</v>
      </c>
      <c r="AS55" s="37">
        <f t="shared" si="4"/>
        <v>43</v>
      </c>
    </row>
    <row r="56" spans="4:45" x14ac:dyDescent="0.25">
      <c r="D56">
        <v>53</v>
      </c>
      <c r="E56">
        <v>76000</v>
      </c>
      <c r="F56" s="37">
        <v>28.500000000000004</v>
      </c>
      <c r="G56" s="37">
        <v>30</v>
      </c>
      <c r="H56" s="37">
        <v>31.5</v>
      </c>
      <c r="I56" s="37">
        <v>33</v>
      </c>
      <c r="J56" s="37">
        <v>34.5</v>
      </c>
      <c r="K56" s="37">
        <v>36</v>
      </c>
      <c r="L56" s="37">
        <v>37.5</v>
      </c>
      <c r="M56" s="37">
        <v>38.5</v>
      </c>
      <c r="N56" s="37">
        <v>39.5</v>
      </c>
      <c r="O56" s="37">
        <v>41</v>
      </c>
      <c r="P56" s="37">
        <v>42</v>
      </c>
      <c r="Q56" s="37">
        <v>43</v>
      </c>
      <c r="S56" t="str">
        <f t="shared" si="1"/>
        <v/>
      </c>
      <c r="T56">
        <v>76000</v>
      </c>
      <c r="U56" s="38">
        <v>0.28500000000000003</v>
      </c>
      <c r="V56" s="38">
        <v>0.3</v>
      </c>
      <c r="W56" s="38">
        <v>0.315</v>
      </c>
      <c r="X56" s="38">
        <v>0.33</v>
      </c>
      <c r="Y56" s="38">
        <v>0.34500000000000003</v>
      </c>
      <c r="Z56" s="38">
        <v>0.36</v>
      </c>
      <c r="AA56" s="38">
        <v>0.375</v>
      </c>
      <c r="AB56" s="38">
        <v>0.38500000000000001</v>
      </c>
      <c r="AC56" s="38">
        <v>0.39500000000000002</v>
      </c>
      <c r="AD56" s="38">
        <v>0.41</v>
      </c>
      <c r="AE56" s="38">
        <v>0.42</v>
      </c>
      <c r="AF56" s="38">
        <v>0.43</v>
      </c>
      <c r="AH56" s="37">
        <f t="shared" si="3"/>
        <v>28.500000000000004</v>
      </c>
      <c r="AI56" s="37">
        <f t="shared" si="3"/>
        <v>30</v>
      </c>
      <c r="AJ56" s="37">
        <f t="shared" si="3"/>
        <v>31.5</v>
      </c>
      <c r="AK56" s="37">
        <f t="shared" si="3"/>
        <v>33</v>
      </c>
      <c r="AL56" s="37">
        <f t="shared" si="3"/>
        <v>34.5</v>
      </c>
      <c r="AM56" s="37">
        <f t="shared" si="3"/>
        <v>36</v>
      </c>
      <c r="AN56" s="37">
        <f t="shared" si="4"/>
        <v>37.5</v>
      </c>
      <c r="AO56" s="37">
        <f t="shared" si="4"/>
        <v>38.5</v>
      </c>
      <c r="AP56" s="37">
        <f t="shared" si="4"/>
        <v>39.5</v>
      </c>
      <c r="AQ56" s="37">
        <f t="shared" si="4"/>
        <v>41</v>
      </c>
      <c r="AR56" s="37">
        <f t="shared" si="4"/>
        <v>42</v>
      </c>
      <c r="AS56" s="37">
        <f t="shared" si="4"/>
        <v>43</v>
      </c>
    </row>
    <row r="57" spans="4:45" x14ac:dyDescent="0.25">
      <c r="D57">
        <v>54</v>
      </c>
      <c r="E57">
        <v>77000</v>
      </c>
      <c r="F57" s="37">
        <v>28.500000000000004</v>
      </c>
      <c r="G57" s="37">
        <v>30</v>
      </c>
      <c r="H57" s="37">
        <v>31.5</v>
      </c>
      <c r="I57" s="37">
        <v>33</v>
      </c>
      <c r="J57" s="37">
        <v>34.5</v>
      </c>
      <c r="K57" s="37">
        <v>36</v>
      </c>
      <c r="L57" s="37">
        <v>37.5</v>
      </c>
      <c r="M57" s="37">
        <v>38.5</v>
      </c>
      <c r="N57" s="37">
        <v>39.5</v>
      </c>
      <c r="O57" s="37">
        <v>41</v>
      </c>
      <c r="P57" s="37">
        <v>42</v>
      </c>
      <c r="Q57" s="37">
        <v>43</v>
      </c>
      <c r="S57" t="str">
        <f t="shared" si="1"/>
        <v/>
      </c>
      <c r="T57">
        <v>77000</v>
      </c>
      <c r="U57" s="38">
        <v>0.28500000000000003</v>
      </c>
      <c r="V57" s="38">
        <v>0.3</v>
      </c>
      <c r="W57" s="38">
        <v>0.315</v>
      </c>
      <c r="X57" s="38">
        <v>0.33</v>
      </c>
      <c r="Y57" s="38">
        <v>0.34500000000000003</v>
      </c>
      <c r="Z57" s="38">
        <v>0.36</v>
      </c>
      <c r="AA57" s="38">
        <v>0.375</v>
      </c>
      <c r="AB57" s="38">
        <v>0.38500000000000001</v>
      </c>
      <c r="AC57" s="38">
        <v>0.39500000000000002</v>
      </c>
      <c r="AD57" s="38">
        <v>0.41</v>
      </c>
      <c r="AE57" s="38">
        <v>0.42</v>
      </c>
      <c r="AF57" s="38">
        <v>0.43</v>
      </c>
      <c r="AH57" s="37">
        <f t="shared" si="3"/>
        <v>28.500000000000004</v>
      </c>
      <c r="AI57" s="37">
        <f t="shared" si="3"/>
        <v>30</v>
      </c>
      <c r="AJ57" s="37">
        <f t="shared" si="3"/>
        <v>31.5</v>
      </c>
      <c r="AK57" s="37">
        <f t="shared" si="3"/>
        <v>33</v>
      </c>
      <c r="AL57" s="37">
        <f t="shared" si="3"/>
        <v>34.5</v>
      </c>
      <c r="AM57" s="37">
        <f t="shared" si="3"/>
        <v>36</v>
      </c>
      <c r="AN57" s="37">
        <f t="shared" si="4"/>
        <v>37.5</v>
      </c>
      <c r="AO57" s="37">
        <f t="shared" si="4"/>
        <v>38.5</v>
      </c>
      <c r="AP57" s="37">
        <f t="shared" si="4"/>
        <v>39.5</v>
      </c>
      <c r="AQ57" s="37">
        <f t="shared" si="4"/>
        <v>41</v>
      </c>
      <c r="AR57" s="37">
        <f t="shared" si="4"/>
        <v>42</v>
      </c>
      <c r="AS57" s="37">
        <f t="shared" si="4"/>
        <v>43</v>
      </c>
    </row>
    <row r="58" spans="4:45" x14ac:dyDescent="0.25">
      <c r="D58">
        <v>55</v>
      </c>
      <c r="E58">
        <v>78000</v>
      </c>
      <c r="F58" s="37">
        <v>28.500000000000004</v>
      </c>
      <c r="G58" s="37">
        <v>30</v>
      </c>
      <c r="H58" s="37">
        <v>31.5</v>
      </c>
      <c r="I58" s="37">
        <v>33</v>
      </c>
      <c r="J58" s="37">
        <v>34.5</v>
      </c>
      <c r="K58" s="37">
        <v>36</v>
      </c>
      <c r="L58" s="37">
        <v>37.5</v>
      </c>
      <c r="M58" s="37">
        <v>38.5</v>
      </c>
      <c r="N58" s="37">
        <v>39.5</v>
      </c>
      <c r="O58" s="37">
        <v>41</v>
      </c>
      <c r="P58" s="37">
        <v>42</v>
      </c>
      <c r="Q58" s="37">
        <v>43</v>
      </c>
      <c r="S58" t="str">
        <f t="shared" si="1"/>
        <v/>
      </c>
      <c r="T58">
        <v>78000</v>
      </c>
      <c r="U58" s="38">
        <v>0.28500000000000003</v>
      </c>
      <c r="V58" s="38">
        <v>0.3</v>
      </c>
      <c r="W58" s="38">
        <v>0.315</v>
      </c>
      <c r="X58" s="38">
        <v>0.33</v>
      </c>
      <c r="Y58" s="38">
        <v>0.34500000000000003</v>
      </c>
      <c r="Z58" s="38">
        <v>0.36</v>
      </c>
      <c r="AA58" s="38">
        <v>0.375</v>
      </c>
      <c r="AB58" s="38">
        <v>0.38500000000000001</v>
      </c>
      <c r="AC58" s="38">
        <v>0.39500000000000002</v>
      </c>
      <c r="AD58" s="38">
        <v>0.41</v>
      </c>
      <c r="AE58" s="38">
        <v>0.42</v>
      </c>
      <c r="AF58" s="38">
        <v>0.43</v>
      </c>
      <c r="AH58" s="37">
        <f t="shared" ref="AH58:AS89" si="5">U58*$T$3</f>
        <v>28.500000000000004</v>
      </c>
      <c r="AI58" s="37">
        <f t="shared" si="5"/>
        <v>30</v>
      </c>
      <c r="AJ58" s="37">
        <f t="shared" si="5"/>
        <v>31.5</v>
      </c>
      <c r="AK58" s="37">
        <f t="shared" si="5"/>
        <v>33</v>
      </c>
      <c r="AL58" s="37">
        <f t="shared" si="5"/>
        <v>34.5</v>
      </c>
      <c r="AM58" s="37">
        <f t="shared" si="5"/>
        <v>36</v>
      </c>
      <c r="AN58" s="37">
        <f t="shared" si="4"/>
        <v>37.5</v>
      </c>
      <c r="AO58" s="37">
        <f t="shared" si="4"/>
        <v>38.5</v>
      </c>
      <c r="AP58" s="37">
        <f t="shared" si="4"/>
        <v>39.5</v>
      </c>
      <c r="AQ58" s="37">
        <f t="shared" si="4"/>
        <v>41</v>
      </c>
      <c r="AR58" s="37">
        <f t="shared" si="4"/>
        <v>42</v>
      </c>
      <c r="AS58" s="37">
        <f t="shared" si="4"/>
        <v>43</v>
      </c>
    </row>
    <row r="59" spans="4:45" x14ac:dyDescent="0.25">
      <c r="D59">
        <v>56</v>
      </c>
      <c r="E59">
        <v>79000</v>
      </c>
      <c r="F59" s="37">
        <v>28.499999999999996</v>
      </c>
      <c r="G59" s="37">
        <v>30</v>
      </c>
      <c r="H59" s="37">
        <v>31.5</v>
      </c>
      <c r="I59" s="37">
        <v>33</v>
      </c>
      <c r="J59" s="37">
        <v>34.5</v>
      </c>
      <c r="K59" s="37">
        <v>36</v>
      </c>
      <c r="L59" s="37">
        <v>37.5</v>
      </c>
      <c r="M59" s="37">
        <v>38.5</v>
      </c>
      <c r="N59" s="37">
        <v>39.5</v>
      </c>
      <c r="O59" s="37">
        <v>41</v>
      </c>
      <c r="P59" s="37">
        <v>42</v>
      </c>
      <c r="Q59" s="37">
        <v>43</v>
      </c>
      <c r="S59" t="str">
        <f t="shared" si="1"/>
        <v/>
      </c>
      <c r="T59">
        <v>79000</v>
      </c>
      <c r="U59" s="38">
        <v>0.28499999999999998</v>
      </c>
      <c r="V59" s="38">
        <v>0.3</v>
      </c>
      <c r="W59" s="38">
        <v>0.315</v>
      </c>
      <c r="X59" s="38">
        <v>0.33</v>
      </c>
      <c r="Y59" s="38">
        <v>0.34499999999999997</v>
      </c>
      <c r="Z59" s="38">
        <v>0.36</v>
      </c>
      <c r="AA59" s="38">
        <v>0.375</v>
      </c>
      <c r="AB59" s="38">
        <v>0.38500000000000001</v>
      </c>
      <c r="AC59" s="38">
        <v>0.39500000000000002</v>
      </c>
      <c r="AD59" s="38">
        <v>0.41</v>
      </c>
      <c r="AE59" s="38">
        <v>0.42</v>
      </c>
      <c r="AF59" s="38">
        <v>0.43</v>
      </c>
      <c r="AH59" s="37">
        <f t="shared" si="5"/>
        <v>28.499999999999996</v>
      </c>
      <c r="AI59" s="37">
        <f t="shared" si="5"/>
        <v>30</v>
      </c>
      <c r="AJ59" s="37">
        <f t="shared" si="5"/>
        <v>31.5</v>
      </c>
      <c r="AK59" s="37">
        <f t="shared" si="5"/>
        <v>33</v>
      </c>
      <c r="AL59" s="37">
        <f t="shared" si="5"/>
        <v>34.5</v>
      </c>
      <c r="AM59" s="37">
        <f t="shared" si="5"/>
        <v>36</v>
      </c>
      <c r="AN59" s="37">
        <f t="shared" si="4"/>
        <v>37.5</v>
      </c>
      <c r="AO59" s="37">
        <f t="shared" si="4"/>
        <v>38.5</v>
      </c>
      <c r="AP59" s="37">
        <f t="shared" si="4"/>
        <v>39.5</v>
      </c>
      <c r="AQ59" s="37">
        <f t="shared" si="4"/>
        <v>41</v>
      </c>
      <c r="AR59" s="37">
        <f t="shared" si="4"/>
        <v>42</v>
      </c>
      <c r="AS59" s="37">
        <f t="shared" si="4"/>
        <v>43</v>
      </c>
    </row>
    <row r="60" spans="4:45" x14ac:dyDescent="0.25">
      <c r="D60">
        <v>57</v>
      </c>
      <c r="E60">
        <v>80000</v>
      </c>
      <c r="F60" s="37">
        <v>28.499999999999996</v>
      </c>
      <c r="G60" s="37">
        <v>30</v>
      </c>
      <c r="H60" s="37">
        <v>31.5</v>
      </c>
      <c r="I60" s="37">
        <v>33</v>
      </c>
      <c r="J60" s="37">
        <v>34.5</v>
      </c>
      <c r="K60" s="37">
        <v>36</v>
      </c>
      <c r="L60" s="37">
        <v>37.5</v>
      </c>
      <c r="M60" s="37">
        <v>38.5</v>
      </c>
      <c r="N60" s="37">
        <v>39.5</v>
      </c>
      <c r="O60" s="37">
        <v>41</v>
      </c>
      <c r="P60" s="37">
        <v>42</v>
      </c>
      <c r="Q60" s="37">
        <v>43</v>
      </c>
      <c r="S60" t="str">
        <f t="shared" si="1"/>
        <v/>
      </c>
      <c r="T60">
        <v>80000</v>
      </c>
      <c r="U60" s="38">
        <v>0.28499999999999998</v>
      </c>
      <c r="V60" s="38">
        <v>0.3</v>
      </c>
      <c r="W60" s="38">
        <v>0.315</v>
      </c>
      <c r="X60" s="38">
        <v>0.33</v>
      </c>
      <c r="Y60" s="38">
        <v>0.34499999999999997</v>
      </c>
      <c r="Z60" s="38">
        <v>0.36</v>
      </c>
      <c r="AA60" s="38">
        <v>0.375</v>
      </c>
      <c r="AB60" s="38">
        <v>0.38500000000000001</v>
      </c>
      <c r="AC60" s="38">
        <v>0.39500000000000002</v>
      </c>
      <c r="AD60" s="38">
        <v>0.41</v>
      </c>
      <c r="AE60" s="38">
        <v>0.42</v>
      </c>
      <c r="AF60" s="38">
        <v>0.43</v>
      </c>
      <c r="AH60" s="37">
        <f t="shared" si="5"/>
        <v>28.499999999999996</v>
      </c>
      <c r="AI60" s="37">
        <f t="shared" si="5"/>
        <v>30</v>
      </c>
      <c r="AJ60" s="37">
        <f t="shared" si="5"/>
        <v>31.5</v>
      </c>
      <c r="AK60" s="37">
        <f t="shared" si="5"/>
        <v>33</v>
      </c>
      <c r="AL60" s="37">
        <f t="shared" si="5"/>
        <v>34.5</v>
      </c>
      <c r="AM60" s="37">
        <f t="shared" si="5"/>
        <v>36</v>
      </c>
      <c r="AN60" s="37">
        <f t="shared" si="4"/>
        <v>37.5</v>
      </c>
      <c r="AO60" s="37">
        <f t="shared" si="4"/>
        <v>38.5</v>
      </c>
      <c r="AP60" s="37">
        <f t="shared" si="4"/>
        <v>39.5</v>
      </c>
      <c r="AQ60" s="37">
        <f t="shared" si="4"/>
        <v>41</v>
      </c>
      <c r="AR60" s="37">
        <f t="shared" si="4"/>
        <v>42</v>
      </c>
      <c r="AS60" s="37">
        <f t="shared" si="4"/>
        <v>43</v>
      </c>
    </row>
    <row r="61" spans="4:45" x14ac:dyDescent="0.25">
      <c r="D61">
        <v>58</v>
      </c>
      <c r="E61">
        <v>81000</v>
      </c>
      <c r="F61" s="37">
        <v>28.499999999999996</v>
      </c>
      <c r="G61" s="37">
        <v>30</v>
      </c>
      <c r="H61" s="37">
        <v>31.5</v>
      </c>
      <c r="I61" s="37">
        <v>33</v>
      </c>
      <c r="J61" s="37">
        <v>34.5</v>
      </c>
      <c r="K61" s="37">
        <v>36</v>
      </c>
      <c r="L61" s="37">
        <v>37.5</v>
      </c>
      <c r="M61" s="37">
        <v>38.5</v>
      </c>
      <c r="N61" s="37">
        <v>39.5</v>
      </c>
      <c r="O61" s="37">
        <v>41</v>
      </c>
      <c r="P61" s="37">
        <v>42</v>
      </c>
      <c r="Q61" s="37">
        <v>43</v>
      </c>
      <c r="S61" t="str">
        <f t="shared" si="1"/>
        <v/>
      </c>
      <c r="T61">
        <v>81000</v>
      </c>
      <c r="U61" s="38">
        <v>0.28499999999999998</v>
      </c>
      <c r="V61" s="38">
        <v>0.3</v>
      </c>
      <c r="W61" s="38">
        <v>0.315</v>
      </c>
      <c r="X61" s="38">
        <v>0.33</v>
      </c>
      <c r="Y61" s="38">
        <v>0.34499999999999997</v>
      </c>
      <c r="Z61" s="38">
        <v>0.36</v>
      </c>
      <c r="AA61" s="38">
        <v>0.375</v>
      </c>
      <c r="AB61" s="38">
        <v>0.38500000000000001</v>
      </c>
      <c r="AC61" s="38">
        <v>0.39500000000000002</v>
      </c>
      <c r="AD61" s="38">
        <v>0.41</v>
      </c>
      <c r="AE61" s="38">
        <v>0.42</v>
      </c>
      <c r="AF61" s="38">
        <v>0.43</v>
      </c>
      <c r="AH61" s="37">
        <f t="shared" si="5"/>
        <v>28.499999999999996</v>
      </c>
      <c r="AI61" s="37">
        <f t="shared" si="5"/>
        <v>30</v>
      </c>
      <c r="AJ61" s="37">
        <f t="shared" si="5"/>
        <v>31.5</v>
      </c>
      <c r="AK61" s="37">
        <f t="shared" si="5"/>
        <v>33</v>
      </c>
      <c r="AL61" s="37">
        <f t="shared" si="5"/>
        <v>34.5</v>
      </c>
      <c r="AM61" s="37">
        <f t="shared" si="5"/>
        <v>36</v>
      </c>
      <c r="AN61" s="37">
        <f t="shared" si="4"/>
        <v>37.5</v>
      </c>
      <c r="AO61" s="37">
        <f t="shared" si="4"/>
        <v>38.5</v>
      </c>
      <c r="AP61" s="37">
        <f t="shared" si="4"/>
        <v>39.5</v>
      </c>
      <c r="AQ61" s="37">
        <f t="shared" si="4"/>
        <v>41</v>
      </c>
      <c r="AR61" s="37">
        <f t="shared" si="4"/>
        <v>42</v>
      </c>
      <c r="AS61" s="37">
        <f t="shared" si="4"/>
        <v>43</v>
      </c>
    </row>
    <row r="62" spans="4:45" x14ac:dyDescent="0.25">
      <c r="D62">
        <v>59</v>
      </c>
      <c r="E62">
        <v>82000</v>
      </c>
      <c r="F62" s="37">
        <v>28.499999999999996</v>
      </c>
      <c r="G62" s="37">
        <v>30</v>
      </c>
      <c r="H62" s="37">
        <v>31.5</v>
      </c>
      <c r="I62" s="37">
        <v>33</v>
      </c>
      <c r="J62" s="37">
        <v>34.5</v>
      </c>
      <c r="K62" s="37">
        <v>36</v>
      </c>
      <c r="L62" s="37">
        <v>37.5</v>
      </c>
      <c r="M62" s="37">
        <v>38.5</v>
      </c>
      <c r="N62" s="37">
        <v>39.5</v>
      </c>
      <c r="O62" s="37">
        <v>41</v>
      </c>
      <c r="P62" s="37">
        <v>42</v>
      </c>
      <c r="Q62" s="37">
        <v>43</v>
      </c>
      <c r="S62" t="str">
        <f t="shared" si="1"/>
        <v/>
      </c>
      <c r="T62">
        <v>82000</v>
      </c>
      <c r="U62" s="38">
        <v>0.28499999999999998</v>
      </c>
      <c r="V62" s="38">
        <v>0.3</v>
      </c>
      <c r="W62" s="38">
        <v>0.315</v>
      </c>
      <c r="X62" s="38">
        <v>0.33</v>
      </c>
      <c r="Y62" s="38">
        <v>0.34499999999999997</v>
      </c>
      <c r="Z62" s="38">
        <v>0.36</v>
      </c>
      <c r="AA62" s="38">
        <v>0.375</v>
      </c>
      <c r="AB62" s="38">
        <v>0.38500000000000001</v>
      </c>
      <c r="AC62" s="38">
        <v>0.39500000000000002</v>
      </c>
      <c r="AD62" s="38">
        <v>0.41</v>
      </c>
      <c r="AE62" s="38">
        <v>0.42</v>
      </c>
      <c r="AF62" s="38">
        <v>0.43</v>
      </c>
      <c r="AH62" s="37">
        <f t="shared" si="5"/>
        <v>28.499999999999996</v>
      </c>
      <c r="AI62" s="37">
        <f t="shared" si="5"/>
        <v>30</v>
      </c>
      <c r="AJ62" s="37">
        <f t="shared" si="5"/>
        <v>31.5</v>
      </c>
      <c r="AK62" s="37">
        <f t="shared" si="5"/>
        <v>33</v>
      </c>
      <c r="AL62" s="37">
        <f t="shared" si="5"/>
        <v>34.5</v>
      </c>
      <c r="AM62" s="37">
        <f t="shared" si="5"/>
        <v>36</v>
      </c>
      <c r="AN62" s="37">
        <f t="shared" si="4"/>
        <v>37.5</v>
      </c>
      <c r="AO62" s="37">
        <f t="shared" si="4"/>
        <v>38.5</v>
      </c>
      <c r="AP62" s="37">
        <f t="shared" si="4"/>
        <v>39.5</v>
      </c>
      <c r="AQ62" s="37">
        <f t="shared" si="4"/>
        <v>41</v>
      </c>
      <c r="AR62" s="37">
        <f t="shared" si="4"/>
        <v>42</v>
      </c>
      <c r="AS62" s="37">
        <f t="shared" si="4"/>
        <v>43</v>
      </c>
    </row>
    <row r="63" spans="4:45" x14ac:dyDescent="0.25">
      <c r="D63">
        <v>60</v>
      </c>
      <c r="E63">
        <v>83000</v>
      </c>
      <c r="F63" s="37">
        <v>28.499999999999996</v>
      </c>
      <c r="G63" s="37">
        <v>30</v>
      </c>
      <c r="H63" s="37">
        <v>31.5</v>
      </c>
      <c r="I63" s="37">
        <v>33</v>
      </c>
      <c r="J63" s="37">
        <v>34.5</v>
      </c>
      <c r="K63" s="37">
        <v>36</v>
      </c>
      <c r="L63" s="37">
        <v>37.5</v>
      </c>
      <c r="M63" s="37">
        <v>38.5</v>
      </c>
      <c r="N63" s="37">
        <v>39.5</v>
      </c>
      <c r="O63" s="37">
        <v>41</v>
      </c>
      <c r="P63" s="37">
        <v>42</v>
      </c>
      <c r="Q63" s="37">
        <v>43</v>
      </c>
      <c r="S63" t="str">
        <f t="shared" si="1"/>
        <v/>
      </c>
      <c r="T63">
        <v>83000</v>
      </c>
      <c r="U63" s="38">
        <v>0.28499999999999998</v>
      </c>
      <c r="V63" s="38">
        <v>0.3</v>
      </c>
      <c r="W63" s="38">
        <v>0.315</v>
      </c>
      <c r="X63" s="38">
        <v>0.33</v>
      </c>
      <c r="Y63" s="38">
        <v>0.34499999999999997</v>
      </c>
      <c r="Z63" s="38">
        <v>0.36</v>
      </c>
      <c r="AA63" s="38">
        <v>0.375</v>
      </c>
      <c r="AB63" s="38">
        <v>0.38500000000000001</v>
      </c>
      <c r="AC63" s="38">
        <v>0.39500000000000002</v>
      </c>
      <c r="AD63" s="38">
        <v>0.41</v>
      </c>
      <c r="AE63" s="38">
        <v>0.42</v>
      </c>
      <c r="AF63" s="38">
        <v>0.43</v>
      </c>
      <c r="AH63" s="37">
        <f t="shared" si="5"/>
        <v>28.499999999999996</v>
      </c>
      <c r="AI63" s="37">
        <f t="shared" si="5"/>
        <v>30</v>
      </c>
      <c r="AJ63" s="37">
        <f t="shared" si="5"/>
        <v>31.5</v>
      </c>
      <c r="AK63" s="37">
        <f t="shared" si="5"/>
        <v>33</v>
      </c>
      <c r="AL63" s="37">
        <f t="shared" si="5"/>
        <v>34.5</v>
      </c>
      <c r="AM63" s="37">
        <f t="shared" si="5"/>
        <v>36</v>
      </c>
      <c r="AN63" s="37">
        <f t="shared" si="4"/>
        <v>37.5</v>
      </c>
      <c r="AO63" s="37">
        <f t="shared" si="4"/>
        <v>38.5</v>
      </c>
      <c r="AP63" s="37">
        <f t="shared" si="4"/>
        <v>39.5</v>
      </c>
      <c r="AQ63" s="37">
        <f t="shared" si="4"/>
        <v>41</v>
      </c>
      <c r="AR63" s="37">
        <f t="shared" si="4"/>
        <v>42</v>
      </c>
      <c r="AS63" s="37">
        <f t="shared" si="4"/>
        <v>43</v>
      </c>
    </row>
    <row r="64" spans="4:45" x14ac:dyDescent="0.25">
      <c r="D64">
        <v>61</v>
      </c>
      <c r="E64">
        <v>84000</v>
      </c>
      <c r="F64" s="37">
        <v>28.499999999999996</v>
      </c>
      <c r="G64" s="37">
        <v>30</v>
      </c>
      <c r="H64" s="37">
        <v>31.5</v>
      </c>
      <c r="I64" s="37">
        <v>33</v>
      </c>
      <c r="J64" s="37">
        <v>34.5</v>
      </c>
      <c r="K64" s="37">
        <v>36</v>
      </c>
      <c r="L64" s="37">
        <v>37.5</v>
      </c>
      <c r="M64" s="37">
        <v>38.5</v>
      </c>
      <c r="N64" s="37">
        <v>39.5</v>
      </c>
      <c r="O64" s="37">
        <v>41</v>
      </c>
      <c r="P64" s="37">
        <v>42</v>
      </c>
      <c r="Q64" s="37">
        <v>43</v>
      </c>
      <c r="S64" t="str">
        <f t="shared" si="1"/>
        <v/>
      </c>
      <c r="T64">
        <v>84000</v>
      </c>
      <c r="U64" s="38">
        <v>0.28499999999999998</v>
      </c>
      <c r="V64" s="38">
        <v>0.3</v>
      </c>
      <c r="W64" s="38">
        <v>0.315</v>
      </c>
      <c r="X64" s="38">
        <v>0.33</v>
      </c>
      <c r="Y64" s="38">
        <v>0.34499999999999997</v>
      </c>
      <c r="Z64" s="38">
        <v>0.36</v>
      </c>
      <c r="AA64" s="38">
        <v>0.375</v>
      </c>
      <c r="AB64" s="38">
        <v>0.38500000000000001</v>
      </c>
      <c r="AC64" s="38">
        <v>0.39500000000000002</v>
      </c>
      <c r="AD64" s="38">
        <v>0.41</v>
      </c>
      <c r="AE64" s="38">
        <v>0.42</v>
      </c>
      <c r="AF64" s="38">
        <v>0.43</v>
      </c>
      <c r="AH64" s="37">
        <f t="shared" si="5"/>
        <v>28.499999999999996</v>
      </c>
      <c r="AI64" s="37">
        <f t="shared" si="5"/>
        <v>30</v>
      </c>
      <c r="AJ64" s="37">
        <f t="shared" si="5"/>
        <v>31.5</v>
      </c>
      <c r="AK64" s="37">
        <f t="shared" si="5"/>
        <v>33</v>
      </c>
      <c r="AL64" s="37">
        <f t="shared" si="5"/>
        <v>34.5</v>
      </c>
      <c r="AM64" s="37">
        <f t="shared" si="5"/>
        <v>36</v>
      </c>
      <c r="AN64" s="37">
        <f t="shared" si="4"/>
        <v>37.5</v>
      </c>
      <c r="AO64" s="37">
        <f t="shared" si="4"/>
        <v>38.5</v>
      </c>
      <c r="AP64" s="37">
        <f t="shared" si="4"/>
        <v>39.5</v>
      </c>
      <c r="AQ64" s="37">
        <f t="shared" si="4"/>
        <v>41</v>
      </c>
      <c r="AR64" s="37">
        <f t="shared" si="4"/>
        <v>42</v>
      </c>
      <c r="AS64" s="37">
        <f t="shared" si="4"/>
        <v>43</v>
      </c>
    </row>
    <row r="65" spans="4:45" x14ac:dyDescent="0.25">
      <c r="D65">
        <v>62</v>
      </c>
      <c r="E65">
        <v>85000</v>
      </c>
      <c r="F65" s="37">
        <v>28.499999999999996</v>
      </c>
      <c r="G65" s="37">
        <v>30</v>
      </c>
      <c r="H65" s="37">
        <v>31.5</v>
      </c>
      <c r="I65" s="37">
        <v>33</v>
      </c>
      <c r="J65" s="37">
        <v>34.5</v>
      </c>
      <c r="K65" s="37">
        <v>36</v>
      </c>
      <c r="L65" s="37">
        <v>37.5</v>
      </c>
      <c r="M65" s="37">
        <v>38.5</v>
      </c>
      <c r="N65" s="37">
        <v>39.5</v>
      </c>
      <c r="O65" s="37">
        <v>41</v>
      </c>
      <c r="P65" s="37">
        <v>42</v>
      </c>
      <c r="Q65" s="37">
        <v>43</v>
      </c>
      <c r="S65" t="str">
        <f t="shared" si="1"/>
        <v/>
      </c>
      <c r="T65">
        <v>85000</v>
      </c>
      <c r="U65" s="38">
        <v>0.28499999999999998</v>
      </c>
      <c r="V65" s="38">
        <v>0.3</v>
      </c>
      <c r="W65" s="38">
        <v>0.315</v>
      </c>
      <c r="X65" s="38">
        <v>0.33</v>
      </c>
      <c r="Y65" s="38">
        <v>0.34499999999999997</v>
      </c>
      <c r="Z65" s="38">
        <v>0.36</v>
      </c>
      <c r="AA65" s="38">
        <v>0.375</v>
      </c>
      <c r="AB65" s="38">
        <v>0.38500000000000001</v>
      </c>
      <c r="AC65" s="38">
        <v>0.39500000000000002</v>
      </c>
      <c r="AD65" s="38">
        <v>0.41</v>
      </c>
      <c r="AE65" s="38">
        <v>0.42</v>
      </c>
      <c r="AF65" s="38">
        <v>0.43</v>
      </c>
      <c r="AH65" s="37">
        <f t="shared" si="5"/>
        <v>28.499999999999996</v>
      </c>
      <c r="AI65" s="37">
        <f t="shared" si="5"/>
        <v>30</v>
      </c>
      <c r="AJ65" s="37">
        <f t="shared" si="5"/>
        <v>31.5</v>
      </c>
      <c r="AK65" s="37">
        <f t="shared" si="5"/>
        <v>33</v>
      </c>
      <c r="AL65" s="37">
        <f t="shared" si="5"/>
        <v>34.5</v>
      </c>
      <c r="AM65" s="37">
        <f t="shared" si="5"/>
        <v>36</v>
      </c>
      <c r="AN65" s="37">
        <f t="shared" si="4"/>
        <v>37.5</v>
      </c>
      <c r="AO65" s="37">
        <f t="shared" si="4"/>
        <v>38.5</v>
      </c>
      <c r="AP65" s="37">
        <f t="shared" si="4"/>
        <v>39.5</v>
      </c>
      <c r="AQ65" s="37">
        <f t="shared" si="4"/>
        <v>41</v>
      </c>
      <c r="AR65" s="37">
        <f t="shared" si="4"/>
        <v>42</v>
      </c>
      <c r="AS65" s="37">
        <f t="shared" si="4"/>
        <v>43</v>
      </c>
    </row>
    <row r="66" spans="4:45" x14ac:dyDescent="0.25">
      <c r="D66">
        <v>63</v>
      </c>
      <c r="E66">
        <v>86000</v>
      </c>
      <c r="F66" s="37">
        <v>28.499999999999996</v>
      </c>
      <c r="G66" s="37">
        <v>30</v>
      </c>
      <c r="H66" s="37">
        <v>31.5</v>
      </c>
      <c r="I66" s="37">
        <v>33</v>
      </c>
      <c r="J66" s="37">
        <v>34.5</v>
      </c>
      <c r="K66" s="37">
        <v>36</v>
      </c>
      <c r="L66" s="37">
        <v>37.5</v>
      </c>
      <c r="M66" s="37">
        <v>38.5</v>
      </c>
      <c r="N66" s="37">
        <v>39.5</v>
      </c>
      <c r="O66" s="37">
        <v>41</v>
      </c>
      <c r="P66" s="37">
        <v>42</v>
      </c>
      <c r="Q66" s="37">
        <v>43</v>
      </c>
      <c r="S66" t="str">
        <f t="shared" si="1"/>
        <v/>
      </c>
      <c r="T66">
        <v>86000</v>
      </c>
      <c r="U66" s="38">
        <v>0.28499999999999998</v>
      </c>
      <c r="V66" s="38">
        <v>0.3</v>
      </c>
      <c r="W66" s="38">
        <v>0.315</v>
      </c>
      <c r="X66" s="38">
        <v>0.33</v>
      </c>
      <c r="Y66" s="38">
        <v>0.34499999999999997</v>
      </c>
      <c r="Z66" s="38">
        <v>0.36</v>
      </c>
      <c r="AA66" s="38">
        <v>0.375</v>
      </c>
      <c r="AB66" s="38">
        <v>0.38500000000000001</v>
      </c>
      <c r="AC66" s="38">
        <v>0.39500000000000002</v>
      </c>
      <c r="AD66" s="38">
        <v>0.41</v>
      </c>
      <c r="AE66" s="38">
        <v>0.42</v>
      </c>
      <c r="AF66" s="38">
        <v>0.43</v>
      </c>
      <c r="AH66" s="37">
        <f t="shared" si="5"/>
        <v>28.499999999999996</v>
      </c>
      <c r="AI66" s="37">
        <f t="shared" si="5"/>
        <v>30</v>
      </c>
      <c r="AJ66" s="37">
        <f t="shared" si="5"/>
        <v>31.5</v>
      </c>
      <c r="AK66" s="37">
        <f t="shared" si="5"/>
        <v>33</v>
      </c>
      <c r="AL66" s="37">
        <f t="shared" si="5"/>
        <v>34.5</v>
      </c>
      <c r="AM66" s="37">
        <f t="shared" si="5"/>
        <v>36</v>
      </c>
      <c r="AN66" s="37">
        <f t="shared" si="4"/>
        <v>37.5</v>
      </c>
      <c r="AO66" s="37">
        <f t="shared" si="4"/>
        <v>38.5</v>
      </c>
      <c r="AP66" s="37">
        <f t="shared" si="4"/>
        <v>39.5</v>
      </c>
      <c r="AQ66" s="37">
        <f t="shared" si="4"/>
        <v>41</v>
      </c>
      <c r="AR66" s="37">
        <f t="shared" si="4"/>
        <v>42</v>
      </c>
      <c r="AS66" s="37">
        <f t="shared" si="4"/>
        <v>43</v>
      </c>
    </row>
    <row r="67" spans="4:45" x14ac:dyDescent="0.25">
      <c r="D67">
        <v>64</v>
      </c>
      <c r="E67">
        <v>87000</v>
      </c>
      <c r="F67" s="37">
        <v>28.499999999999996</v>
      </c>
      <c r="G67" s="37">
        <v>30</v>
      </c>
      <c r="H67" s="37">
        <v>31.5</v>
      </c>
      <c r="I67" s="37">
        <v>33</v>
      </c>
      <c r="J67" s="37">
        <v>34.5</v>
      </c>
      <c r="K67" s="37">
        <v>36</v>
      </c>
      <c r="L67" s="37">
        <v>37.5</v>
      </c>
      <c r="M67" s="37">
        <v>38.5</v>
      </c>
      <c r="N67" s="37">
        <v>39.5</v>
      </c>
      <c r="O67" s="37">
        <v>41</v>
      </c>
      <c r="P67" s="37">
        <v>42</v>
      </c>
      <c r="Q67" s="37">
        <v>43</v>
      </c>
      <c r="S67" t="str">
        <f t="shared" si="1"/>
        <v/>
      </c>
      <c r="T67">
        <v>87000</v>
      </c>
      <c r="U67" s="38">
        <v>0.28499999999999998</v>
      </c>
      <c r="V67" s="38">
        <v>0.3</v>
      </c>
      <c r="W67" s="38">
        <v>0.315</v>
      </c>
      <c r="X67" s="38">
        <v>0.33</v>
      </c>
      <c r="Y67" s="38">
        <v>0.34499999999999997</v>
      </c>
      <c r="Z67" s="38">
        <v>0.36</v>
      </c>
      <c r="AA67" s="38">
        <v>0.375</v>
      </c>
      <c r="AB67" s="38">
        <v>0.38500000000000001</v>
      </c>
      <c r="AC67" s="38">
        <v>0.39500000000000002</v>
      </c>
      <c r="AD67" s="38">
        <v>0.41</v>
      </c>
      <c r="AE67" s="38">
        <v>0.42</v>
      </c>
      <c r="AF67" s="38">
        <v>0.43</v>
      </c>
      <c r="AH67" s="37">
        <f t="shared" si="5"/>
        <v>28.499999999999996</v>
      </c>
      <c r="AI67" s="37">
        <f t="shared" si="5"/>
        <v>30</v>
      </c>
      <c r="AJ67" s="37">
        <f t="shared" si="5"/>
        <v>31.5</v>
      </c>
      <c r="AK67" s="37">
        <f t="shared" si="5"/>
        <v>33</v>
      </c>
      <c r="AL67" s="37">
        <f t="shared" si="5"/>
        <v>34.5</v>
      </c>
      <c r="AM67" s="37">
        <f t="shared" si="5"/>
        <v>36</v>
      </c>
      <c r="AN67" s="37">
        <f t="shared" si="4"/>
        <v>37.5</v>
      </c>
      <c r="AO67" s="37">
        <f t="shared" si="4"/>
        <v>38.5</v>
      </c>
      <c r="AP67" s="37">
        <f t="shared" si="4"/>
        <v>39.5</v>
      </c>
      <c r="AQ67" s="37">
        <f t="shared" si="4"/>
        <v>41</v>
      </c>
      <c r="AR67" s="37">
        <f t="shared" si="4"/>
        <v>42</v>
      </c>
      <c r="AS67" s="37">
        <f t="shared" si="4"/>
        <v>43</v>
      </c>
    </row>
    <row r="68" spans="4:45" x14ac:dyDescent="0.25">
      <c r="D68">
        <v>65</v>
      </c>
      <c r="E68">
        <v>88000</v>
      </c>
      <c r="F68" s="37">
        <v>28.499999999999996</v>
      </c>
      <c r="G68" s="37">
        <v>30</v>
      </c>
      <c r="H68" s="37">
        <v>31.5</v>
      </c>
      <c r="I68" s="37">
        <v>33</v>
      </c>
      <c r="J68" s="37">
        <v>34.5</v>
      </c>
      <c r="K68" s="37">
        <v>36</v>
      </c>
      <c r="L68" s="37">
        <v>37.5</v>
      </c>
      <c r="M68" s="37">
        <v>38.5</v>
      </c>
      <c r="N68" s="37">
        <v>39.5</v>
      </c>
      <c r="O68" s="37">
        <v>41</v>
      </c>
      <c r="P68" s="37">
        <v>42</v>
      </c>
      <c r="Q68" s="37">
        <v>43</v>
      </c>
      <c r="S68" t="str">
        <f t="shared" si="1"/>
        <v/>
      </c>
      <c r="T68">
        <v>88000</v>
      </c>
      <c r="U68" s="38">
        <v>0.28499999999999998</v>
      </c>
      <c r="V68" s="38">
        <v>0.3</v>
      </c>
      <c r="W68" s="38">
        <v>0.315</v>
      </c>
      <c r="X68" s="38">
        <v>0.33</v>
      </c>
      <c r="Y68" s="38">
        <v>0.34499999999999997</v>
      </c>
      <c r="Z68" s="38">
        <v>0.36</v>
      </c>
      <c r="AA68" s="38">
        <v>0.375</v>
      </c>
      <c r="AB68" s="38">
        <v>0.38500000000000001</v>
      </c>
      <c r="AC68" s="38">
        <v>0.39500000000000002</v>
      </c>
      <c r="AD68" s="38">
        <v>0.41</v>
      </c>
      <c r="AE68" s="38">
        <v>0.42</v>
      </c>
      <c r="AF68" s="38">
        <v>0.43</v>
      </c>
      <c r="AH68" s="37">
        <f t="shared" si="5"/>
        <v>28.499999999999996</v>
      </c>
      <c r="AI68" s="37">
        <f t="shared" si="5"/>
        <v>30</v>
      </c>
      <c r="AJ68" s="37">
        <f t="shared" si="5"/>
        <v>31.5</v>
      </c>
      <c r="AK68" s="37">
        <f t="shared" si="5"/>
        <v>33</v>
      </c>
      <c r="AL68" s="37">
        <f t="shared" si="5"/>
        <v>34.5</v>
      </c>
      <c r="AM68" s="37">
        <f t="shared" si="5"/>
        <v>36</v>
      </c>
      <c r="AN68" s="37">
        <f t="shared" si="4"/>
        <v>37.5</v>
      </c>
      <c r="AO68" s="37">
        <f t="shared" si="4"/>
        <v>38.5</v>
      </c>
      <c r="AP68" s="37">
        <f t="shared" si="4"/>
        <v>39.5</v>
      </c>
      <c r="AQ68" s="37">
        <f t="shared" si="4"/>
        <v>41</v>
      </c>
      <c r="AR68" s="37">
        <f t="shared" si="4"/>
        <v>42</v>
      </c>
      <c r="AS68" s="37">
        <f t="shared" si="4"/>
        <v>43</v>
      </c>
    </row>
    <row r="69" spans="4:45" x14ac:dyDescent="0.25">
      <c r="D69">
        <v>66</v>
      </c>
      <c r="E69">
        <v>89000</v>
      </c>
      <c r="F69" s="37">
        <v>28.499999999999996</v>
      </c>
      <c r="G69" s="37">
        <v>30</v>
      </c>
      <c r="H69" s="37">
        <v>31.5</v>
      </c>
      <c r="I69" s="37">
        <v>33</v>
      </c>
      <c r="J69" s="37">
        <v>34.5</v>
      </c>
      <c r="K69" s="37">
        <v>36</v>
      </c>
      <c r="L69" s="37">
        <v>37.5</v>
      </c>
      <c r="M69" s="37">
        <v>38.5</v>
      </c>
      <c r="N69" s="37">
        <v>39.5</v>
      </c>
      <c r="O69" s="37">
        <v>41</v>
      </c>
      <c r="P69" s="37">
        <v>42</v>
      </c>
      <c r="Q69" s="37">
        <v>43</v>
      </c>
      <c r="S69" t="str">
        <f t="shared" si="1"/>
        <v/>
      </c>
      <c r="T69">
        <v>89000</v>
      </c>
      <c r="U69" s="38">
        <v>0.28499999999999998</v>
      </c>
      <c r="V69" s="38">
        <v>0.3</v>
      </c>
      <c r="W69" s="38">
        <v>0.315</v>
      </c>
      <c r="X69" s="38">
        <v>0.33</v>
      </c>
      <c r="Y69" s="38">
        <v>0.34499999999999997</v>
      </c>
      <c r="Z69" s="38">
        <v>0.36</v>
      </c>
      <c r="AA69" s="38">
        <v>0.375</v>
      </c>
      <c r="AB69" s="38">
        <v>0.38500000000000001</v>
      </c>
      <c r="AC69" s="38">
        <v>0.39500000000000002</v>
      </c>
      <c r="AD69" s="38">
        <v>0.41</v>
      </c>
      <c r="AE69" s="38">
        <v>0.42</v>
      </c>
      <c r="AF69" s="38">
        <v>0.43</v>
      </c>
      <c r="AH69" s="37">
        <f t="shared" si="5"/>
        <v>28.499999999999996</v>
      </c>
      <c r="AI69" s="37">
        <f t="shared" si="5"/>
        <v>30</v>
      </c>
      <c r="AJ69" s="37">
        <f t="shared" si="5"/>
        <v>31.5</v>
      </c>
      <c r="AK69" s="37">
        <f t="shared" si="5"/>
        <v>33</v>
      </c>
      <c r="AL69" s="37">
        <f t="shared" si="5"/>
        <v>34.5</v>
      </c>
      <c r="AM69" s="37">
        <f t="shared" si="5"/>
        <v>36</v>
      </c>
      <c r="AN69" s="37">
        <f t="shared" si="4"/>
        <v>37.5</v>
      </c>
      <c r="AO69" s="37">
        <f t="shared" si="4"/>
        <v>38.5</v>
      </c>
      <c r="AP69" s="37">
        <f t="shared" si="4"/>
        <v>39.5</v>
      </c>
      <c r="AQ69" s="37">
        <f t="shared" si="4"/>
        <v>41</v>
      </c>
      <c r="AR69" s="37">
        <f t="shared" si="4"/>
        <v>42</v>
      </c>
      <c r="AS69" s="37">
        <f t="shared" si="4"/>
        <v>43</v>
      </c>
    </row>
    <row r="70" spans="4:45" x14ac:dyDescent="0.25">
      <c r="D70">
        <v>67</v>
      </c>
      <c r="E70">
        <v>90000</v>
      </c>
      <c r="F70" s="37">
        <v>28.499999999999996</v>
      </c>
      <c r="G70" s="37">
        <v>30</v>
      </c>
      <c r="H70" s="37">
        <v>31.5</v>
      </c>
      <c r="I70" s="37">
        <v>33</v>
      </c>
      <c r="J70" s="37">
        <v>34.5</v>
      </c>
      <c r="K70" s="37">
        <v>36</v>
      </c>
      <c r="L70" s="37">
        <v>37.5</v>
      </c>
      <c r="M70" s="37">
        <v>38.5</v>
      </c>
      <c r="N70" s="37">
        <v>39.5</v>
      </c>
      <c r="O70" s="37">
        <v>41</v>
      </c>
      <c r="P70" s="37">
        <v>42</v>
      </c>
      <c r="Q70" s="37">
        <v>43</v>
      </c>
      <c r="S70" t="str">
        <f t="shared" ref="S70:S90" si="6">IF(E70&lt;&gt;T70,"x","")</f>
        <v/>
      </c>
      <c r="T70">
        <v>90000</v>
      </c>
      <c r="U70" s="38">
        <v>0.28499999999999998</v>
      </c>
      <c r="V70" s="38">
        <v>0.3</v>
      </c>
      <c r="W70" s="38">
        <v>0.315</v>
      </c>
      <c r="X70" s="38">
        <v>0.33</v>
      </c>
      <c r="Y70" s="38">
        <v>0.34499999999999997</v>
      </c>
      <c r="Z70" s="38">
        <v>0.36</v>
      </c>
      <c r="AA70" s="38">
        <v>0.375</v>
      </c>
      <c r="AB70" s="38">
        <v>0.38500000000000001</v>
      </c>
      <c r="AC70" s="38">
        <v>0.39500000000000002</v>
      </c>
      <c r="AD70" s="38">
        <v>0.41</v>
      </c>
      <c r="AE70" s="38">
        <v>0.42</v>
      </c>
      <c r="AF70" s="38">
        <v>0.43</v>
      </c>
      <c r="AH70" s="37">
        <f t="shared" si="5"/>
        <v>28.499999999999996</v>
      </c>
      <c r="AI70" s="37">
        <f t="shared" si="5"/>
        <v>30</v>
      </c>
      <c r="AJ70" s="37">
        <f t="shared" si="5"/>
        <v>31.5</v>
      </c>
      <c r="AK70" s="37">
        <f t="shared" si="5"/>
        <v>33</v>
      </c>
      <c r="AL70" s="37">
        <f t="shared" si="5"/>
        <v>34.5</v>
      </c>
      <c r="AM70" s="37">
        <f t="shared" si="5"/>
        <v>36</v>
      </c>
      <c r="AN70" s="37">
        <f t="shared" si="4"/>
        <v>37.5</v>
      </c>
      <c r="AO70" s="37">
        <f t="shared" si="4"/>
        <v>38.5</v>
      </c>
      <c r="AP70" s="37">
        <f t="shared" si="4"/>
        <v>39.5</v>
      </c>
      <c r="AQ70" s="37">
        <f t="shared" si="4"/>
        <v>41</v>
      </c>
      <c r="AR70" s="37">
        <f t="shared" si="4"/>
        <v>42</v>
      </c>
      <c r="AS70" s="37">
        <f t="shared" si="4"/>
        <v>43</v>
      </c>
    </row>
    <row r="71" spans="4:45" x14ac:dyDescent="0.25">
      <c r="D71">
        <v>68</v>
      </c>
      <c r="E71">
        <v>91000</v>
      </c>
      <c r="F71" s="37">
        <v>28.499999999999996</v>
      </c>
      <c r="G71" s="37">
        <v>30</v>
      </c>
      <c r="H71" s="37">
        <v>31.5</v>
      </c>
      <c r="I71" s="37">
        <v>33</v>
      </c>
      <c r="J71" s="37">
        <v>34.5</v>
      </c>
      <c r="K71" s="37">
        <v>36</v>
      </c>
      <c r="L71" s="37">
        <v>37.5</v>
      </c>
      <c r="M71" s="37">
        <v>38.5</v>
      </c>
      <c r="N71" s="37">
        <v>39.5</v>
      </c>
      <c r="O71" s="37">
        <v>41</v>
      </c>
      <c r="P71" s="37">
        <v>42</v>
      </c>
      <c r="Q71" s="37">
        <v>43</v>
      </c>
      <c r="S71" t="str">
        <f t="shared" si="6"/>
        <v/>
      </c>
      <c r="T71">
        <v>91000</v>
      </c>
      <c r="U71" s="38">
        <v>0.28499999999999998</v>
      </c>
      <c r="V71" s="38">
        <v>0.3</v>
      </c>
      <c r="W71" s="38">
        <v>0.315</v>
      </c>
      <c r="X71" s="38">
        <v>0.33</v>
      </c>
      <c r="Y71" s="38">
        <v>0.34499999999999997</v>
      </c>
      <c r="Z71" s="38">
        <v>0.36</v>
      </c>
      <c r="AA71" s="38">
        <v>0.375</v>
      </c>
      <c r="AB71" s="38">
        <v>0.38500000000000001</v>
      </c>
      <c r="AC71" s="38">
        <v>0.39500000000000002</v>
      </c>
      <c r="AD71" s="38">
        <v>0.41</v>
      </c>
      <c r="AE71" s="38">
        <v>0.42</v>
      </c>
      <c r="AF71" s="38">
        <v>0.43</v>
      </c>
      <c r="AH71" s="37">
        <f t="shared" si="5"/>
        <v>28.499999999999996</v>
      </c>
      <c r="AI71" s="37">
        <f t="shared" si="5"/>
        <v>30</v>
      </c>
      <c r="AJ71" s="37">
        <f t="shared" si="5"/>
        <v>31.5</v>
      </c>
      <c r="AK71" s="37">
        <f t="shared" si="5"/>
        <v>33</v>
      </c>
      <c r="AL71" s="37">
        <f t="shared" si="5"/>
        <v>34.5</v>
      </c>
      <c r="AM71" s="37">
        <f t="shared" si="5"/>
        <v>36</v>
      </c>
      <c r="AN71" s="37">
        <f t="shared" si="4"/>
        <v>37.5</v>
      </c>
      <c r="AO71" s="37">
        <f t="shared" si="4"/>
        <v>38.5</v>
      </c>
      <c r="AP71" s="37">
        <f t="shared" si="4"/>
        <v>39.5</v>
      </c>
      <c r="AQ71" s="37">
        <f t="shared" si="4"/>
        <v>41</v>
      </c>
      <c r="AR71" s="37">
        <f t="shared" si="4"/>
        <v>42</v>
      </c>
      <c r="AS71" s="37">
        <f t="shared" si="4"/>
        <v>43</v>
      </c>
    </row>
    <row r="72" spans="4:45" x14ac:dyDescent="0.25">
      <c r="D72">
        <v>69</v>
      </c>
      <c r="E72">
        <v>92000</v>
      </c>
      <c r="F72" s="37">
        <v>28.499999999999996</v>
      </c>
      <c r="G72" s="37">
        <v>30</v>
      </c>
      <c r="H72" s="37">
        <v>31.5</v>
      </c>
      <c r="I72" s="37">
        <v>33</v>
      </c>
      <c r="J72" s="37">
        <v>34.5</v>
      </c>
      <c r="K72" s="37">
        <v>36</v>
      </c>
      <c r="L72" s="37">
        <v>37.5</v>
      </c>
      <c r="M72" s="37">
        <v>38.5</v>
      </c>
      <c r="N72" s="37">
        <v>39.5</v>
      </c>
      <c r="O72" s="37">
        <v>41</v>
      </c>
      <c r="P72" s="37">
        <v>42</v>
      </c>
      <c r="Q72" s="37">
        <v>43</v>
      </c>
      <c r="S72" t="str">
        <f t="shared" si="6"/>
        <v/>
      </c>
      <c r="T72">
        <v>92000</v>
      </c>
      <c r="U72" s="38">
        <v>0.28499999999999998</v>
      </c>
      <c r="V72" s="38">
        <v>0.3</v>
      </c>
      <c r="W72" s="38">
        <v>0.315</v>
      </c>
      <c r="X72" s="38">
        <v>0.33</v>
      </c>
      <c r="Y72" s="38">
        <v>0.34499999999999997</v>
      </c>
      <c r="Z72" s="38">
        <v>0.36</v>
      </c>
      <c r="AA72" s="38">
        <v>0.375</v>
      </c>
      <c r="AB72" s="38">
        <v>0.38500000000000001</v>
      </c>
      <c r="AC72" s="38">
        <v>0.39500000000000002</v>
      </c>
      <c r="AD72" s="38">
        <v>0.41</v>
      </c>
      <c r="AE72" s="38">
        <v>0.42</v>
      </c>
      <c r="AF72" s="38">
        <v>0.43</v>
      </c>
      <c r="AH72" s="37">
        <f t="shared" si="5"/>
        <v>28.499999999999996</v>
      </c>
      <c r="AI72" s="37">
        <f t="shared" si="5"/>
        <v>30</v>
      </c>
      <c r="AJ72" s="37">
        <f t="shared" si="5"/>
        <v>31.5</v>
      </c>
      <c r="AK72" s="37">
        <f t="shared" si="5"/>
        <v>33</v>
      </c>
      <c r="AL72" s="37">
        <f t="shared" si="5"/>
        <v>34.5</v>
      </c>
      <c r="AM72" s="37">
        <f t="shared" si="5"/>
        <v>36</v>
      </c>
      <c r="AN72" s="37">
        <f t="shared" si="4"/>
        <v>37.5</v>
      </c>
      <c r="AO72" s="37">
        <f t="shared" si="4"/>
        <v>38.5</v>
      </c>
      <c r="AP72" s="37">
        <f t="shared" si="4"/>
        <v>39.5</v>
      </c>
      <c r="AQ72" s="37">
        <f t="shared" si="4"/>
        <v>41</v>
      </c>
      <c r="AR72" s="37">
        <f t="shared" si="4"/>
        <v>42</v>
      </c>
      <c r="AS72" s="37">
        <f t="shared" si="4"/>
        <v>43</v>
      </c>
    </row>
    <row r="73" spans="4:45" x14ac:dyDescent="0.25">
      <c r="D73">
        <v>70</v>
      </c>
      <c r="E73">
        <v>93000</v>
      </c>
      <c r="F73" s="37">
        <v>28.499999999999996</v>
      </c>
      <c r="G73" s="37">
        <v>30</v>
      </c>
      <c r="H73" s="37">
        <v>31.5</v>
      </c>
      <c r="I73" s="37">
        <v>33</v>
      </c>
      <c r="J73" s="37">
        <v>34.5</v>
      </c>
      <c r="K73" s="37">
        <v>36</v>
      </c>
      <c r="L73" s="37">
        <v>37.5</v>
      </c>
      <c r="M73" s="37">
        <v>38.5</v>
      </c>
      <c r="N73" s="37">
        <v>39.5</v>
      </c>
      <c r="O73" s="37">
        <v>41</v>
      </c>
      <c r="P73" s="37">
        <v>42</v>
      </c>
      <c r="Q73" s="37">
        <v>43</v>
      </c>
      <c r="S73" t="str">
        <f t="shared" si="6"/>
        <v/>
      </c>
      <c r="T73">
        <v>93000</v>
      </c>
      <c r="U73" s="38">
        <v>0.28499999999999998</v>
      </c>
      <c r="V73" s="38">
        <v>0.3</v>
      </c>
      <c r="W73" s="38">
        <v>0.315</v>
      </c>
      <c r="X73" s="38">
        <v>0.33</v>
      </c>
      <c r="Y73" s="38">
        <v>0.34499999999999997</v>
      </c>
      <c r="Z73" s="38">
        <v>0.36</v>
      </c>
      <c r="AA73" s="38">
        <v>0.375</v>
      </c>
      <c r="AB73" s="38">
        <v>0.38500000000000001</v>
      </c>
      <c r="AC73" s="38">
        <v>0.39500000000000002</v>
      </c>
      <c r="AD73" s="38">
        <v>0.41</v>
      </c>
      <c r="AE73" s="38">
        <v>0.42</v>
      </c>
      <c r="AF73" s="38">
        <v>0.43</v>
      </c>
      <c r="AH73" s="37">
        <f t="shared" si="5"/>
        <v>28.499999999999996</v>
      </c>
      <c r="AI73" s="37">
        <f t="shared" si="5"/>
        <v>30</v>
      </c>
      <c r="AJ73" s="37">
        <f t="shared" si="5"/>
        <v>31.5</v>
      </c>
      <c r="AK73" s="37">
        <f t="shared" si="5"/>
        <v>33</v>
      </c>
      <c r="AL73" s="37">
        <f t="shared" si="5"/>
        <v>34.5</v>
      </c>
      <c r="AM73" s="37">
        <f t="shared" si="5"/>
        <v>36</v>
      </c>
      <c r="AN73" s="37">
        <f t="shared" si="4"/>
        <v>37.5</v>
      </c>
      <c r="AO73" s="37">
        <f t="shared" si="4"/>
        <v>38.5</v>
      </c>
      <c r="AP73" s="37">
        <f t="shared" si="4"/>
        <v>39.5</v>
      </c>
      <c r="AQ73" s="37">
        <f t="shared" si="4"/>
        <v>41</v>
      </c>
      <c r="AR73" s="37">
        <f t="shared" si="4"/>
        <v>42</v>
      </c>
      <c r="AS73" s="37">
        <f t="shared" si="4"/>
        <v>43</v>
      </c>
    </row>
    <row r="74" spans="4:45" x14ac:dyDescent="0.25">
      <c r="D74">
        <v>71</v>
      </c>
      <c r="E74">
        <v>94000</v>
      </c>
      <c r="F74" s="37">
        <v>28.499999999999996</v>
      </c>
      <c r="G74" s="37">
        <v>30</v>
      </c>
      <c r="H74" s="37">
        <v>31.5</v>
      </c>
      <c r="I74" s="37">
        <v>33</v>
      </c>
      <c r="J74" s="37">
        <v>34.5</v>
      </c>
      <c r="K74" s="37">
        <v>36</v>
      </c>
      <c r="L74" s="37">
        <v>37.5</v>
      </c>
      <c r="M74" s="37">
        <v>38.5</v>
      </c>
      <c r="N74" s="37">
        <v>39.5</v>
      </c>
      <c r="O74" s="37">
        <v>41</v>
      </c>
      <c r="P74" s="37">
        <v>42</v>
      </c>
      <c r="Q74" s="37">
        <v>43</v>
      </c>
      <c r="S74" t="str">
        <f t="shared" si="6"/>
        <v/>
      </c>
      <c r="T74">
        <v>94000</v>
      </c>
      <c r="U74" s="38">
        <v>0.28499999999999998</v>
      </c>
      <c r="V74" s="38">
        <v>0.3</v>
      </c>
      <c r="W74" s="38">
        <v>0.315</v>
      </c>
      <c r="X74" s="38">
        <v>0.33</v>
      </c>
      <c r="Y74" s="38">
        <v>0.34499999999999997</v>
      </c>
      <c r="Z74" s="38">
        <v>0.36</v>
      </c>
      <c r="AA74" s="38">
        <v>0.375</v>
      </c>
      <c r="AB74" s="38">
        <v>0.38500000000000001</v>
      </c>
      <c r="AC74" s="38">
        <v>0.39500000000000002</v>
      </c>
      <c r="AD74" s="38">
        <v>0.41</v>
      </c>
      <c r="AE74" s="38">
        <v>0.42</v>
      </c>
      <c r="AF74" s="38">
        <v>0.43</v>
      </c>
      <c r="AH74" s="37">
        <f t="shared" si="5"/>
        <v>28.499999999999996</v>
      </c>
      <c r="AI74" s="37">
        <f t="shared" si="5"/>
        <v>30</v>
      </c>
      <c r="AJ74" s="37">
        <f t="shared" si="5"/>
        <v>31.5</v>
      </c>
      <c r="AK74" s="37">
        <f t="shared" si="5"/>
        <v>33</v>
      </c>
      <c r="AL74" s="37">
        <f t="shared" si="5"/>
        <v>34.5</v>
      </c>
      <c r="AM74" s="37">
        <f t="shared" si="5"/>
        <v>36</v>
      </c>
      <c r="AN74" s="37">
        <f t="shared" si="4"/>
        <v>37.5</v>
      </c>
      <c r="AO74" s="37">
        <f t="shared" si="4"/>
        <v>38.5</v>
      </c>
      <c r="AP74" s="37">
        <f t="shared" si="4"/>
        <v>39.5</v>
      </c>
      <c r="AQ74" s="37">
        <f t="shared" si="4"/>
        <v>41</v>
      </c>
      <c r="AR74" s="37">
        <f t="shared" si="4"/>
        <v>42</v>
      </c>
      <c r="AS74" s="37">
        <f t="shared" si="4"/>
        <v>43</v>
      </c>
    </row>
    <row r="75" spans="4:45" x14ac:dyDescent="0.25">
      <c r="D75">
        <v>72</v>
      </c>
      <c r="E75">
        <v>95000</v>
      </c>
      <c r="F75" s="37">
        <v>28.499999999999996</v>
      </c>
      <c r="G75" s="37">
        <v>30</v>
      </c>
      <c r="H75" s="37">
        <v>31.5</v>
      </c>
      <c r="I75" s="37">
        <v>33</v>
      </c>
      <c r="J75" s="37">
        <v>34.5</v>
      </c>
      <c r="K75" s="37">
        <v>36</v>
      </c>
      <c r="L75" s="37">
        <v>37.5</v>
      </c>
      <c r="M75" s="37">
        <v>38.5</v>
      </c>
      <c r="N75" s="37">
        <v>39.5</v>
      </c>
      <c r="O75" s="37">
        <v>41</v>
      </c>
      <c r="P75" s="37">
        <v>42</v>
      </c>
      <c r="Q75" s="37">
        <v>43</v>
      </c>
      <c r="S75" t="str">
        <f t="shared" si="6"/>
        <v/>
      </c>
      <c r="T75">
        <v>95000</v>
      </c>
      <c r="U75" s="38">
        <v>0.28499999999999998</v>
      </c>
      <c r="V75" s="38">
        <v>0.3</v>
      </c>
      <c r="W75" s="38">
        <v>0.315</v>
      </c>
      <c r="X75" s="38">
        <v>0.33</v>
      </c>
      <c r="Y75" s="38">
        <v>0.34499999999999997</v>
      </c>
      <c r="Z75" s="38">
        <v>0.36</v>
      </c>
      <c r="AA75" s="38">
        <v>0.375</v>
      </c>
      <c r="AB75" s="38">
        <v>0.38500000000000001</v>
      </c>
      <c r="AC75" s="38">
        <v>0.39500000000000002</v>
      </c>
      <c r="AD75" s="38">
        <v>0.41</v>
      </c>
      <c r="AE75" s="38">
        <v>0.42</v>
      </c>
      <c r="AF75" s="38">
        <v>0.43</v>
      </c>
      <c r="AH75" s="37">
        <f t="shared" si="5"/>
        <v>28.499999999999996</v>
      </c>
      <c r="AI75" s="37">
        <f t="shared" si="5"/>
        <v>30</v>
      </c>
      <c r="AJ75" s="37">
        <f t="shared" si="5"/>
        <v>31.5</v>
      </c>
      <c r="AK75" s="37">
        <f t="shared" si="5"/>
        <v>33</v>
      </c>
      <c r="AL75" s="37">
        <f t="shared" si="5"/>
        <v>34.5</v>
      </c>
      <c r="AM75" s="37">
        <f t="shared" si="5"/>
        <v>36</v>
      </c>
      <c r="AN75" s="37">
        <f t="shared" si="4"/>
        <v>37.5</v>
      </c>
      <c r="AO75" s="37">
        <f t="shared" si="4"/>
        <v>38.5</v>
      </c>
      <c r="AP75" s="37">
        <f t="shared" si="4"/>
        <v>39.5</v>
      </c>
      <c r="AQ75" s="37">
        <f t="shared" si="4"/>
        <v>41</v>
      </c>
      <c r="AR75" s="37">
        <f t="shared" si="4"/>
        <v>42</v>
      </c>
      <c r="AS75" s="37">
        <f t="shared" si="4"/>
        <v>43</v>
      </c>
    </row>
    <row r="76" spans="4:45" x14ac:dyDescent="0.25">
      <c r="D76">
        <v>73</v>
      </c>
      <c r="E76">
        <v>96000</v>
      </c>
      <c r="F76" s="37">
        <v>28.499999999999996</v>
      </c>
      <c r="G76" s="37">
        <v>30</v>
      </c>
      <c r="H76" s="37">
        <v>31.5</v>
      </c>
      <c r="I76" s="37">
        <v>33</v>
      </c>
      <c r="J76" s="37">
        <v>34.5</v>
      </c>
      <c r="K76" s="37">
        <v>36</v>
      </c>
      <c r="L76" s="37">
        <v>37.5</v>
      </c>
      <c r="M76" s="37">
        <v>38.5</v>
      </c>
      <c r="N76" s="37">
        <v>39.5</v>
      </c>
      <c r="O76" s="37">
        <v>41</v>
      </c>
      <c r="P76" s="37">
        <v>42</v>
      </c>
      <c r="Q76" s="37">
        <v>43</v>
      </c>
      <c r="S76" t="str">
        <f t="shared" si="6"/>
        <v/>
      </c>
      <c r="T76">
        <v>96000</v>
      </c>
      <c r="U76" s="38">
        <v>0.28499999999999998</v>
      </c>
      <c r="V76" s="38">
        <v>0.3</v>
      </c>
      <c r="W76" s="38">
        <v>0.315</v>
      </c>
      <c r="X76" s="38">
        <v>0.33</v>
      </c>
      <c r="Y76" s="38">
        <v>0.34499999999999997</v>
      </c>
      <c r="Z76" s="38">
        <v>0.36</v>
      </c>
      <c r="AA76" s="38">
        <v>0.375</v>
      </c>
      <c r="AB76" s="38">
        <v>0.38500000000000001</v>
      </c>
      <c r="AC76" s="38">
        <v>0.39500000000000002</v>
      </c>
      <c r="AD76" s="38">
        <v>0.41</v>
      </c>
      <c r="AE76" s="38">
        <v>0.42</v>
      </c>
      <c r="AF76" s="38">
        <v>0.43</v>
      </c>
      <c r="AH76" s="37">
        <f t="shared" si="5"/>
        <v>28.499999999999996</v>
      </c>
      <c r="AI76" s="37">
        <f t="shared" si="5"/>
        <v>30</v>
      </c>
      <c r="AJ76" s="37">
        <f t="shared" si="5"/>
        <v>31.5</v>
      </c>
      <c r="AK76" s="37">
        <f t="shared" si="5"/>
        <v>33</v>
      </c>
      <c r="AL76" s="37">
        <f t="shared" si="5"/>
        <v>34.5</v>
      </c>
      <c r="AM76" s="37">
        <f t="shared" si="5"/>
        <v>36</v>
      </c>
      <c r="AN76" s="37">
        <f t="shared" si="4"/>
        <v>37.5</v>
      </c>
      <c r="AO76" s="37">
        <f t="shared" si="4"/>
        <v>38.5</v>
      </c>
      <c r="AP76" s="37">
        <f t="shared" si="4"/>
        <v>39.5</v>
      </c>
      <c r="AQ76" s="37">
        <f t="shared" si="4"/>
        <v>41</v>
      </c>
      <c r="AR76" s="37">
        <f t="shared" si="4"/>
        <v>42</v>
      </c>
      <c r="AS76" s="37">
        <f t="shared" si="4"/>
        <v>43</v>
      </c>
    </row>
    <row r="77" spans="4:45" x14ac:dyDescent="0.25">
      <c r="D77">
        <v>74</v>
      </c>
      <c r="E77">
        <v>97000</v>
      </c>
      <c r="F77" s="37">
        <v>28.499999999999996</v>
      </c>
      <c r="G77" s="37">
        <v>30</v>
      </c>
      <c r="H77" s="37">
        <v>31.5</v>
      </c>
      <c r="I77" s="37">
        <v>33</v>
      </c>
      <c r="J77" s="37">
        <v>34.5</v>
      </c>
      <c r="K77" s="37">
        <v>36</v>
      </c>
      <c r="L77" s="37">
        <v>37.5</v>
      </c>
      <c r="M77" s="37">
        <v>38.5</v>
      </c>
      <c r="N77" s="37">
        <v>39.5</v>
      </c>
      <c r="O77" s="37">
        <v>41</v>
      </c>
      <c r="P77" s="37">
        <v>42</v>
      </c>
      <c r="Q77" s="37">
        <v>43</v>
      </c>
      <c r="S77" t="str">
        <f t="shared" si="6"/>
        <v/>
      </c>
      <c r="T77">
        <v>97000</v>
      </c>
      <c r="U77" s="38">
        <v>0.28499999999999998</v>
      </c>
      <c r="V77" s="38">
        <v>0.3</v>
      </c>
      <c r="W77" s="38">
        <v>0.315</v>
      </c>
      <c r="X77" s="38">
        <v>0.33</v>
      </c>
      <c r="Y77" s="38">
        <v>0.34499999999999997</v>
      </c>
      <c r="Z77" s="38">
        <v>0.36</v>
      </c>
      <c r="AA77" s="38">
        <v>0.375</v>
      </c>
      <c r="AB77" s="38">
        <v>0.38500000000000001</v>
      </c>
      <c r="AC77" s="38">
        <v>0.39500000000000002</v>
      </c>
      <c r="AD77" s="38">
        <v>0.41</v>
      </c>
      <c r="AE77" s="38">
        <v>0.42</v>
      </c>
      <c r="AF77" s="38">
        <v>0.43</v>
      </c>
      <c r="AH77" s="37">
        <f t="shared" si="5"/>
        <v>28.499999999999996</v>
      </c>
      <c r="AI77" s="37">
        <f t="shared" si="5"/>
        <v>30</v>
      </c>
      <c r="AJ77" s="37">
        <f t="shared" si="5"/>
        <v>31.5</v>
      </c>
      <c r="AK77" s="37">
        <f t="shared" si="5"/>
        <v>33</v>
      </c>
      <c r="AL77" s="37">
        <f t="shared" si="5"/>
        <v>34.5</v>
      </c>
      <c r="AM77" s="37">
        <f t="shared" si="5"/>
        <v>36</v>
      </c>
      <c r="AN77" s="37">
        <f t="shared" si="4"/>
        <v>37.5</v>
      </c>
      <c r="AO77" s="37">
        <f t="shared" si="4"/>
        <v>38.5</v>
      </c>
      <c r="AP77" s="37">
        <f t="shared" si="4"/>
        <v>39.5</v>
      </c>
      <c r="AQ77" s="37">
        <f t="shared" si="4"/>
        <v>41</v>
      </c>
      <c r="AR77" s="37">
        <f t="shared" si="4"/>
        <v>42</v>
      </c>
      <c r="AS77" s="37">
        <f t="shared" si="4"/>
        <v>43</v>
      </c>
    </row>
    <row r="78" spans="4:45" x14ac:dyDescent="0.25">
      <c r="D78">
        <v>75</v>
      </c>
      <c r="E78">
        <v>98000</v>
      </c>
      <c r="F78" s="37">
        <v>28.499999999999996</v>
      </c>
      <c r="G78" s="37">
        <v>30</v>
      </c>
      <c r="H78" s="37">
        <v>31.5</v>
      </c>
      <c r="I78" s="37">
        <v>33</v>
      </c>
      <c r="J78" s="37">
        <v>34.5</v>
      </c>
      <c r="K78" s="37">
        <v>36</v>
      </c>
      <c r="L78" s="37">
        <v>37.5</v>
      </c>
      <c r="M78" s="37">
        <v>38.5</v>
      </c>
      <c r="N78" s="37">
        <v>39.5</v>
      </c>
      <c r="O78" s="37">
        <v>41</v>
      </c>
      <c r="P78" s="37">
        <v>42</v>
      </c>
      <c r="Q78" s="37">
        <v>43</v>
      </c>
      <c r="S78" t="str">
        <f t="shared" si="6"/>
        <v/>
      </c>
      <c r="T78">
        <v>98000</v>
      </c>
      <c r="U78" s="38">
        <v>0.28499999999999998</v>
      </c>
      <c r="V78" s="38">
        <v>0.3</v>
      </c>
      <c r="W78" s="38">
        <v>0.315</v>
      </c>
      <c r="X78" s="38">
        <v>0.33</v>
      </c>
      <c r="Y78" s="38">
        <v>0.34499999999999997</v>
      </c>
      <c r="Z78" s="38">
        <v>0.36</v>
      </c>
      <c r="AA78" s="38">
        <v>0.375</v>
      </c>
      <c r="AB78" s="38">
        <v>0.38500000000000001</v>
      </c>
      <c r="AC78" s="38">
        <v>0.39500000000000002</v>
      </c>
      <c r="AD78" s="38">
        <v>0.41</v>
      </c>
      <c r="AE78" s="38">
        <v>0.42</v>
      </c>
      <c r="AF78" s="38">
        <v>0.43</v>
      </c>
      <c r="AH78" s="37">
        <f t="shared" si="5"/>
        <v>28.499999999999996</v>
      </c>
      <c r="AI78" s="37">
        <f t="shared" si="5"/>
        <v>30</v>
      </c>
      <c r="AJ78" s="37">
        <f t="shared" si="5"/>
        <v>31.5</v>
      </c>
      <c r="AK78" s="37">
        <f t="shared" si="5"/>
        <v>33</v>
      </c>
      <c r="AL78" s="37">
        <f t="shared" si="5"/>
        <v>34.5</v>
      </c>
      <c r="AM78" s="37">
        <f t="shared" si="5"/>
        <v>36</v>
      </c>
      <c r="AN78" s="37">
        <f t="shared" si="4"/>
        <v>37.5</v>
      </c>
      <c r="AO78" s="37">
        <f t="shared" si="4"/>
        <v>38.5</v>
      </c>
      <c r="AP78" s="37">
        <f t="shared" si="4"/>
        <v>39.5</v>
      </c>
      <c r="AQ78" s="37">
        <f t="shared" si="4"/>
        <v>41</v>
      </c>
      <c r="AR78" s="37">
        <f t="shared" si="4"/>
        <v>42</v>
      </c>
      <c r="AS78" s="37">
        <f t="shared" si="4"/>
        <v>43</v>
      </c>
    </row>
    <row r="79" spans="4:45" x14ac:dyDescent="0.25">
      <c r="D79">
        <v>76</v>
      </c>
      <c r="E79">
        <v>99000</v>
      </c>
      <c r="F79" s="37">
        <v>28.499999999999996</v>
      </c>
      <c r="G79" s="37">
        <v>30</v>
      </c>
      <c r="H79" s="37">
        <v>31.5</v>
      </c>
      <c r="I79" s="37">
        <v>33</v>
      </c>
      <c r="J79" s="37">
        <v>34.5</v>
      </c>
      <c r="K79" s="37">
        <v>36</v>
      </c>
      <c r="L79" s="37">
        <v>37.5</v>
      </c>
      <c r="M79" s="37">
        <v>38.5</v>
      </c>
      <c r="N79" s="37">
        <v>39.5</v>
      </c>
      <c r="O79" s="37">
        <v>41</v>
      </c>
      <c r="P79" s="37">
        <v>42</v>
      </c>
      <c r="Q79" s="37">
        <v>43</v>
      </c>
      <c r="S79" t="str">
        <f t="shared" si="6"/>
        <v/>
      </c>
      <c r="T79">
        <v>99000</v>
      </c>
      <c r="U79" s="38">
        <v>0.28499999999999998</v>
      </c>
      <c r="V79" s="38">
        <v>0.3</v>
      </c>
      <c r="W79" s="38">
        <v>0.315</v>
      </c>
      <c r="X79" s="38">
        <v>0.33</v>
      </c>
      <c r="Y79" s="38">
        <v>0.34499999999999997</v>
      </c>
      <c r="Z79" s="38">
        <v>0.36</v>
      </c>
      <c r="AA79" s="38">
        <v>0.375</v>
      </c>
      <c r="AB79" s="38">
        <v>0.38500000000000001</v>
      </c>
      <c r="AC79" s="38">
        <v>0.39500000000000002</v>
      </c>
      <c r="AD79" s="38">
        <v>0.41</v>
      </c>
      <c r="AE79" s="38">
        <v>0.42</v>
      </c>
      <c r="AF79" s="38">
        <v>0.43</v>
      </c>
      <c r="AH79" s="37">
        <f t="shared" si="5"/>
        <v>28.499999999999996</v>
      </c>
      <c r="AI79" s="37">
        <f t="shared" si="5"/>
        <v>30</v>
      </c>
      <c r="AJ79" s="37">
        <f t="shared" si="5"/>
        <v>31.5</v>
      </c>
      <c r="AK79" s="37">
        <f t="shared" si="5"/>
        <v>33</v>
      </c>
      <c r="AL79" s="37">
        <f t="shared" si="5"/>
        <v>34.5</v>
      </c>
      <c r="AM79" s="37">
        <f t="shared" si="5"/>
        <v>36</v>
      </c>
      <c r="AN79" s="37">
        <f t="shared" si="4"/>
        <v>37.5</v>
      </c>
      <c r="AO79" s="37">
        <f t="shared" si="4"/>
        <v>38.5</v>
      </c>
      <c r="AP79" s="37">
        <f t="shared" si="4"/>
        <v>39.5</v>
      </c>
      <c r="AQ79" s="37">
        <f t="shared" si="4"/>
        <v>41</v>
      </c>
      <c r="AR79" s="37">
        <f t="shared" si="4"/>
        <v>42</v>
      </c>
      <c r="AS79" s="37">
        <f t="shared" si="4"/>
        <v>43</v>
      </c>
    </row>
    <row r="80" spans="4:45" x14ac:dyDescent="0.25">
      <c r="D80">
        <v>77</v>
      </c>
      <c r="E80">
        <v>100000</v>
      </c>
      <c r="F80" s="37">
        <v>28.499999999999996</v>
      </c>
      <c r="G80" s="37">
        <v>30</v>
      </c>
      <c r="H80" s="37">
        <v>31.5</v>
      </c>
      <c r="I80" s="37">
        <v>33</v>
      </c>
      <c r="J80" s="37">
        <v>34.5</v>
      </c>
      <c r="K80" s="37">
        <v>36</v>
      </c>
      <c r="L80" s="37">
        <v>37.5</v>
      </c>
      <c r="M80" s="37">
        <v>38.5</v>
      </c>
      <c r="N80" s="37">
        <v>39.5</v>
      </c>
      <c r="O80" s="37">
        <v>41</v>
      </c>
      <c r="P80" s="37">
        <v>42</v>
      </c>
      <c r="Q80" s="37">
        <v>43</v>
      </c>
      <c r="S80" t="str">
        <f t="shared" si="6"/>
        <v/>
      </c>
      <c r="T80">
        <v>100000</v>
      </c>
      <c r="U80" s="38">
        <v>0.28499999999999998</v>
      </c>
      <c r="V80" s="38">
        <v>0.3</v>
      </c>
      <c r="W80" s="38">
        <v>0.315</v>
      </c>
      <c r="X80" s="38">
        <v>0.33</v>
      </c>
      <c r="Y80" s="38">
        <v>0.34499999999999997</v>
      </c>
      <c r="Z80" s="38">
        <v>0.36</v>
      </c>
      <c r="AA80" s="38">
        <v>0.375</v>
      </c>
      <c r="AB80" s="38">
        <v>0.38500000000000001</v>
      </c>
      <c r="AC80" s="38">
        <v>0.39500000000000002</v>
      </c>
      <c r="AD80" s="38">
        <v>0.41</v>
      </c>
      <c r="AE80" s="38">
        <v>0.42</v>
      </c>
      <c r="AF80" s="38">
        <v>0.43</v>
      </c>
      <c r="AH80" s="37">
        <f t="shared" si="5"/>
        <v>28.499999999999996</v>
      </c>
      <c r="AI80" s="37">
        <f t="shared" si="5"/>
        <v>30</v>
      </c>
      <c r="AJ80" s="37">
        <f t="shared" si="5"/>
        <v>31.5</v>
      </c>
      <c r="AK80" s="37">
        <f t="shared" si="5"/>
        <v>33</v>
      </c>
      <c r="AL80" s="37">
        <f t="shared" si="5"/>
        <v>34.5</v>
      </c>
      <c r="AM80" s="37">
        <f t="shared" si="5"/>
        <v>36</v>
      </c>
      <c r="AN80" s="37">
        <f t="shared" si="4"/>
        <v>37.5</v>
      </c>
      <c r="AO80" s="37">
        <f t="shared" si="4"/>
        <v>38.5</v>
      </c>
      <c r="AP80" s="37">
        <f t="shared" si="4"/>
        <v>39.5</v>
      </c>
      <c r="AQ80" s="37">
        <f t="shared" si="4"/>
        <v>41</v>
      </c>
      <c r="AR80" s="37">
        <f t="shared" si="4"/>
        <v>42</v>
      </c>
      <c r="AS80" s="37">
        <f t="shared" si="4"/>
        <v>43</v>
      </c>
    </row>
    <row r="81" spans="4:45" x14ac:dyDescent="0.25">
      <c r="D81">
        <v>78</v>
      </c>
      <c r="E81">
        <v>101000</v>
      </c>
      <c r="F81" s="37">
        <v>28.499999999999996</v>
      </c>
      <c r="G81" s="37">
        <v>30</v>
      </c>
      <c r="H81" s="37">
        <v>31.5</v>
      </c>
      <c r="I81" s="37">
        <v>33</v>
      </c>
      <c r="J81" s="37">
        <v>34.5</v>
      </c>
      <c r="K81" s="37">
        <v>36</v>
      </c>
      <c r="L81" s="37">
        <v>37.5</v>
      </c>
      <c r="M81" s="37">
        <v>38.5</v>
      </c>
      <c r="N81" s="37">
        <v>39.5</v>
      </c>
      <c r="O81" s="37">
        <v>41</v>
      </c>
      <c r="P81" s="37">
        <v>42</v>
      </c>
      <c r="Q81" s="37">
        <v>43</v>
      </c>
      <c r="S81" t="str">
        <f t="shared" si="6"/>
        <v/>
      </c>
      <c r="T81">
        <v>101000</v>
      </c>
      <c r="U81" s="38">
        <v>0.28499999999999998</v>
      </c>
      <c r="V81" s="38">
        <v>0.3</v>
      </c>
      <c r="W81" s="38">
        <v>0.315</v>
      </c>
      <c r="X81" s="38">
        <v>0.33</v>
      </c>
      <c r="Y81" s="38">
        <v>0.34499999999999997</v>
      </c>
      <c r="Z81" s="38">
        <v>0.36</v>
      </c>
      <c r="AA81" s="38">
        <v>0.375</v>
      </c>
      <c r="AB81" s="38">
        <v>0.38500000000000001</v>
      </c>
      <c r="AC81" s="38">
        <v>0.39500000000000002</v>
      </c>
      <c r="AD81" s="38">
        <v>0.41</v>
      </c>
      <c r="AE81" s="38">
        <v>0.42</v>
      </c>
      <c r="AF81" s="38">
        <v>0.43</v>
      </c>
      <c r="AH81" s="37">
        <f t="shared" si="5"/>
        <v>28.499999999999996</v>
      </c>
      <c r="AI81" s="37">
        <f t="shared" si="5"/>
        <v>30</v>
      </c>
      <c r="AJ81" s="37">
        <f t="shared" si="5"/>
        <v>31.5</v>
      </c>
      <c r="AK81" s="37">
        <f t="shared" si="5"/>
        <v>33</v>
      </c>
      <c r="AL81" s="37">
        <f t="shared" si="5"/>
        <v>34.5</v>
      </c>
      <c r="AM81" s="37">
        <f t="shared" si="5"/>
        <v>36</v>
      </c>
      <c r="AN81" s="37">
        <f t="shared" si="4"/>
        <v>37.5</v>
      </c>
      <c r="AO81" s="37">
        <f t="shared" si="4"/>
        <v>38.5</v>
      </c>
      <c r="AP81" s="37">
        <f t="shared" si="4"/>
        <v>39.5</v>
      </c>
      <c r="AQ81" s="37">
        <f t="shared" si="4"/>
        <v>41</v>
      </c>
      <c r="AR81" s="37">
        <f t="shared" si="4"/>
        <v>42</v>
      </c>
      <c r="AS81" s="37">
        <f t="shared" si="4"/>
        <v>43</v>
      </c>
    </row>
    <row r="82" spans="4:45" x14ac:dyDescent="0.25">
      <c r="D82">
        <v>79</v>
      </c>
      <c r="E82">
        <v>102000</v>
      </c>
      <c r="F82" s="37">
        <v>28.499999999999996</v>
      </c>
      <c r="G82" s="37">
        <v>30</v>
      </c>
      <c r="H82" s="37">
        <v>31.5</v>
      </c>
      <c r="I82" s="37">
        <v>33</v>
      </c>
      <c r="J82" s="37">
        <v>34.5</v>
      </c>
      <c r="K82" s="37">
        <v>36</v>
      </c>
      <c r="L82" s="37">
        <v>37.5</v>
      </c>
      <c r="M82" s="37">
        <v>38.5</v>
      </c>
      <c r="N82" s="37">
        <v>39.5</v>
      </c>
      <c r="O82" s="37">
        <v>41</v>
      </c>
      <c r="P82" s="37">
        <v>42</v>
      </c>
      <c r="Q82" s="37">
        <v>43</v>
      </c>
      <c r="S82" t="str">
        <f t="shared" si="6"/>
        <v/>
      </c>
      <c r="T82">
        <v>102000</v>
      </c>
      <c r="U82" s="38">
        <v>0.28499999999999998</v>
      </c>
      <c r="V82" s="38">
        <v>0.3</v>
      </c>
      <c r="W82" s="38">
        <v>0.315</v>
      </c>
      <c r="X82" s="38">
        <v>0.33</v>
      </c>
      <c r="Y82" s="38">
        <v>0.34499999999999997</v>
      </c>
      <c r="Z82" s="38">
        <v>0.36</v>
      </c>
      <c r="AA82" s="38">
        <v>0.375</v>
      </c>
      <c r="AB82" s="38">
        <v>0.38500000000000001</v>
      </c>
      <c r="AC82" s="38">
        <v>0.39500000000000002</v>
      </c>
      <c r="AD82" s="38">
        <v>0.41</v>
      </c>
      <c r="AE82" s="38">
        <v>0.42</v>
      </c>
      <c r="AF82" s="38">
        <v>0.43</v>
      </c>
      <c r="AH82" s="37">
        <f t="shared" si="5"/>
        <v>28.499999999999996</v>
      </c>
      <c r="AI82" s="37">
        <f t="shared" si="5"/>
        <v>30</v>
      </c>
      <c r="AJ82" s="37">
        <f t="shared" si="5"/>
        <v>31.5</v>
      </c>
      <c r="AK82" s="37">
        <f t="shared" si="5"/>
        <v>33</v>
      </c>
      <c r="AL82" s="37">
        <f t="shared" si="5"/>
        <v>34.5</v>
      </c>
      <c r="AM82" s="37">
        <f t="shared" si="5"/>
        <v>36</v>
      </c>
      <c r="AN82" s="37">
        <f t="shared" si="4"/>
        <v>37.5</v>
      </c>
      <c r="AO82" s="37">
        <f t="shared" si="4"/>
        <v>38.5</v>
      </c>
      <c r="AP82" s="37">
        <f t="shared" si="4"/>
        <v>39.5</v>
      </c>
      <c r="AQ82" s="37">
        <f t="shared" si="4"/>
        <v>41</v>
      </c>
      <c r="AR82" s="37">
        <f t="shared" si="4"/>
        <v>42</v>
      </c>
      <c r="AS82" s="37">
        <f t="shared" si="4"/>
        <v>43</v>
      </c>
    </row>
    <row r="83" spans="4:45" x14ac:dyDescent="0.25">
      <c r="D83">
        <v>80</v>
      </c>
      <c r="E83">
        <v>103000</v>
      </c>
      <c r="F83" s="37">
        <v>28.499999999999996</v>
      </c>
      <c r="G83" s="37">
        <v>30</v>
      </c>
      <c r="H83" s="37">
        <v>31.5</v>
      </c>
      <c r="I83" s="37">
        <v>33</v>
      </c>
      <c r="J83" s="37">
        <v>34.5</v>
      </c>
      <c r="K83" s="37">
        <v>36</v>
      </c>
      <c r="L83" s="37">
        <v>37.5</v>
      </c>
      <c r="M83" s="37">
        <v>38.5</v>
      </c>
      <c r="N83" s="37">
        <v>39.5</v>
      </c>
      <c r="O83" s="37">
        <v>41</v>
      </c>
      <c r="P83" s="37">
        <v>42</v>
      </c>
      <c r="Q83" s="37">
        <v>43</v>
      </c>
      <c r="S83" t="str">
        <f t="shared" si="6"/>
        <v/>
      </c>
      <c r="T83">
        <v>103000</v>
      </c>
      <c r="U83" s="38">
        <v>0.28499999999999998</v>
      </c>
      <c r="V83" s="38">
        <v>0.3</v>
      </c>
      <c r="W83" s="38">
        <v>0.315</v>
      </c>
      <c r="X83" s="38">
        <v>0.33</v>
      </c>
      <c r="Y83" s="38">
        <v>0.34499999999999997</v>
      </c>
      <c r="Z83" s="38">
        <v>0.36</v>
      </c>
      <c r="AA83" s="38">
        <v>0.375</v>
      </c>
      <c r="AB83" s="38">
        <v>0.38500000000000001</v>
      </c>
      <c r="AC83" s="38">
        <v>0.39500000000000002</v>
      </c>
      <c r="AD83" s="38">
        <v>0.41</v>
      </c>
      <c r="AE83" s="38">
        <v>0.42</v>
      </c>
      <c r="AF83" s="38">
        <v>0.43</v>
      </c>
      <c r="AH83" s="37">
        <f t="shared" si="5"/>
        <v>28.499999999999996</v>
      </c>
      <c r="AI83" s="37">
        <f t="shared" si="5"/>
        <v>30</v>
      </c>
      <c r="AJ83" s="37">
        <f t="shared" si="5"/>
        <v>31.5</v>
      </c>
      <c r="AK83" s="37">
        <f t="shared" si="5"/>
        <v>33</v>
      </c>
      <c r="AL83" s="37">
        <f t="shared" si="5"/>
        <v>34.5</v>
      </c>
      <c r="AM83" s="37">
        <f t="shared" si="5"/>
        <v>36</v>
      </c>
      <c r="AN83" s="37">
        <f t="shared" si="4"/>
        <v>37.5</v>
      </c>
      <c r="AO83" s="37">
        <f t="shared" si="4"/>
        <v>38.5</v>
      </c>
      <c r="AP83" s="37">
        <f t="shared" si="4"/>
        <v>39.5</v>
      </c>
      <c r="AQ83" s="37">
        <f t="shared" si="4"/>
        <v>41</v>
      </c>
      <c r="AR83" s="37">
        <f t="shared" si="4"/>
        <v>42</v>
      </c>
      <c r="AS83" s="37">
        <f t="shared" si="4"/>
        <v>43</v>
      </c>
    </row>
    <row r="84" spans="4:45" x14ac:dyDescent="0.25">
      <c r="D84">
        <v>81</v>
      </c>
      <c r="E84">
        <v>104000</v>
      </c>
      <c r="F84" s="37">
        <v>28.499999999999996</v>
      </c>
      <c r="G84" s="37">
        <v>30</v>
      </c>
      <c r="H84" s="37">
        <v>31.5</v>
      </c>
      <c r="I84" s="37">
        <v>33</v>
      </c>
      <c r="J84" s="37">
        <v>34.5</v>
      </c>
      <c r="K84" s="37">
        <v>36</v>
      </c>
      <c r="L84" s="37">
        <v>37.5</v>
      </c>
      <c r="M84" s="37">
        <v>38.5</v>
      </c>
      <c r="N84" s="37">
        <v>39.5</v>
      </c>
      <c r="O84" s="37">
        <v>41</v>
      </c>
      <c r="P84" s="37">
        <v>42</v>
      </c>
      <c r="Q84" s="37">
        <v>43</v>
      </c>
      <c r="S84" t="str">
        <f t="shared" si="6"/>
        <v/>
      </c>
      <c r="T84">
        <v>104000</v>
      </c>
      <c r="U84" s="38">
        <v>0.28499999999999998</v>
      </c>
      <c r="V84" s="38">
        <v>0.3</v>
      </c>
      <c r="W84" s="38">
        <v>0.315</v>
      </c>
      <c r="X84" s="38">
        <v>0.33</v>
      </c>
      <c r="Y84" s="38">
        <v>0.34499999999999997</v>
      </c>
      <c r="Z84" s="38">
        <v>0.36</v>
      </c>
      <c r="AA84" s="38">
        <v>0.375</v>
      </c>
      <c r="AB84" s="38">
        <v>0.38500000000000001</v>
      </c>
      <c r="AC84" s="38">
        <v>0.39500000000000002</v>
      </c>
      <c r="AD84" s="38">
        <v>0.41</v>
      </c>
      <c r="AE84" s="38">
        <v>0.42</v>
      </c>
      <c r="AF84" s="38">
        <v>0.43</v>
      </c>
      <c r="AH84" s="37">
        <f t="shared" si="5"/>
        <v>28.499999999999996</v>
      </c>
      <c r="AI84" s="37">
        <f t="shared" si="5"/>
        <v>30</v>
      </c>
      <c r="AJ84" s="37">
        <f t="shared" si="5"/>
        <v>31.5</v>
      </c>
      <c r="AK84" s="37">
        <f t="shared" si="5"/>
        <v>33</v>
      </c>
      <c r="AL84" s="37">
        <f t="shared" si="5"/>
        <v>34.5</v>
      </c>
      <c r="AM84" s="37">
        <f t="shared" si="5"/>
        <v>36</v>
      </c>
      <c r="AN84" s="37">
        <f t="shared" si="4"/>
        <v>37.5</v>
      </c>
      <c r="AO84" s="37">
        <f t="shared" si="4"/>
        <v>38.5</v>
      </c>
      <c r="AP84" s="37">
        <f t="shared" si="4"/>
        <v>39.5</v>
      </c>
      <c r="AQ84" s="37">
        <f t="shared" si="4"/>
        <v>41</v>
      </c>
      <c r="AR84" s="37">
        <f t="shared" si="4"/>
        <v>42</v>
      </c>
      <c r="AS84" s="37">
        <f t="shared" si="4"/>
        <v>43</v>
      </c>
    </row>
    <row r="85" spans="4:45" x14ac:dyDescent="0.25">
      <c r="D85">
        <v>82</v>
      </c>
      <c r="E85">
        <v>105000</v>
      </c>
      <c r="F85" s="37">
        <v>28.499999999999996</v>
      </c>
      <c r="G85" s="37">
        <v>30</v>
      </c>
      <c r="H85" s="37">
        <v>31.5</v>
      </c>
      <c r="I85" s="37">
        <v>33</v>
      </c>
      <c r="J85" s="37">
        <v>34.5</v>
      </c>
      <c r="K85" s="37">
        <v>36</v>
      </c>
      <c r="L85" s="37">
        <v>37.5</v>
      </c>
      <c r="M85" s="37">
        <v>38.5</v>
      </c>
      <c r="N85" s="37">
        <v>39.5</v>
      </c>
      <c r="O85" s="37">
        <v>41</v>
      </c>
      <c r="P85" s="37">
        <v>42</v>
      </c>
      <c r="Q85" s="37">
        <v>43</v>
      </c>
      <c r="S85" t="str">
        <f t="shared" si="6"/>
        <v/>
      </c>
      <c r="T85">
        <v>105000</v>
      </c>
      <c r="U85" s="38">
        <v>0.28499999999999998</v>
      </c>
      <c r="V85" s="38">
        <v>0.3</v>
      </c>
      <c r="W85" s="38">
        <v>0.315</v>
      </c>
      <c r="X85" s="38">
        <v>0.33</v>
      </c>
      <c r="Y85" s="38">
        <v>0.34499999999999997</v>
      </c>
      <c r="Z85" s="38">
        <v>0.36</v>
      </c>
      <c r="AA85" s="38">
        <v>0.375</v>
      </c>
      <c r="AB85" s="38">
        <v>0.38500000000000001</v>
      </c>
      <c r="AC85" s="38">
        <v>0.39500000000000002</v>
      </c>
      <c r="AD85" s="38">
        <v>0.41</v>
      </c>
      <c r="AE85" s="38">
        <v>0.42</v>
      </c>
      <c r="AF85" s="38">
        <v>0.43</v>
      </c>
      <c r="AH85" s="37">
        <f t="shared" si="5"/>
        <v>28.499999999999996</v>
      </c>
      <c r="AI85" s="37">
        <f t="shared" si="5"/>
        <v>30</v>
      </c>
      <c r="AJ85" s="37">
        <f t="shared" si="5"/>
        <v>31.5</v>
      </c>
      <c r="AK85" s="37">
        <f t="shared" si="5"/>
        <v>33</v>
      </c>
      <c r="AL85" s="37">
        <f t="shared" si="5"/>
        <v>34.5</v>
      </c>
      <c r="AM85" s="37">
        <f t="shared" si="5"/>
        <v>36</v>
      </c>
      <c r="AN85" s="37">
        <f t="shared" si="5"/>
        <v>37.5</v>
      </c>
      <c r="AO85" s="37">
        <f t="shared" si="5"/>
        <v>38.5</v>
      </c>
      <c r="AP85" s="37">
        <f t="shared" si="5"/>
        <v>39.5</v>
      </c>
      <c r="AQ85" s="37">
        <f t="shared" si="5"/>
        <v>41</v>
      </c>
      <c r="AR85" s="37">
        <f t="shared" si="5"/>
        <v>42</v>
      </c>
      <c r="AS85" s="37">
        <f t="shared" si="5"/>
        <v>43</v>
      </c>
    </row>
    <row r="86" spans="4:45" x14ac:dyDescent="0.25">
      <c r="D86">
        <v>83</v>
      </c>
      <c r="E86">
        <v>106000</v>
      </c>
      <c r="F86" s="37">
        <v>28.499999999999996</v>
      </c>
      <c r="G86" s="37">
        <v>30</v>
      </c>
      <c r="H86" s="37">
        <v>31.5</v>
      </c>
      <c r="I86" s="37">
        <v>33</v>
      </c>
      <c r="J86" s="37">
        <v>34.5</v>
      </c>
      <c r="K86" s="37">
        <v>36</v>
      </c>
      <c r="L86" s="37">
        <v>37.5</v>
      </c>
      <c r="M86" s="37">
        <v>38.5</v>
      </c>
      <c r="N86" s="37">
        <v>39.5</v>
      </c>
      <c r="O86" s="37">
        <v>41</v>
      </c>
      <c r="P86" s="37">
        <v>42</v>
      </c>
      <c r="Q86" s="37">
        <v>43</v>
      </c>
      <c r="S86" t="str">
        <f t="shared" si="6"/>
        <v/>
      </c>
      <c r="T86">
        <v>106000</v>
      </c>
      <c r="U86" s="38">
        <v>0.28499999999999998</v>
      </c>
      <c r="V86" s="38">
        <v>0.3</v>
      </c>
      <c r="W86" s="38">
        <v>0.315</v>
      </c>
      <c r="X86" s="38">
        <v>0.33</v>
      </c>
      <c r="Y86" s="38">
        <v>0.34499999999999997</v>
      </c>
      <c r="Z86" s="38">
        <v>0.36</v>
      </c>
      <c r="AA86" s="38">
        <v>0.375</v>
      </c>
      <c r="AB86" s="38">
        <v>0.38500000000000001</v>
      </c>
      <c r="AC86" s="38">
        <v>0.39500000000000002</v>
      </c>
      <c r="AD86" s="38">
        <v>0.41</v>
      </c>
      <c r="AE86" s="38">
        <v>0.42</v>
      </c>
      <c r="AF86" s="38">
        <v>0.43</v>
      </c>
      <c r="AH86" s="37">
        <f t="shared" si="5"/>
        <v>28.499999999999996</v>
      </c>
      <c r="AI86" s="37">
        <f t="shared" si="5"/>
        <v>30</v>
      </c>
      <c r="AJ86" s="37">
        <f t="shared" si="5"/>
        <v>31.5</v>
      </c>
      <c r="AK86" s="37">
        <f t="shared" si="5"/>
        <v>33</v>
      </c>
      <c r="AL86" s="37">
        <f t="shared" si="5"/>
        <v>34.5</v>
      </c>
      <c r="AM86" s="37">
        <f t="shared" si="5"/>
        <v>36</v>
      </c>
      <c r="AN86" s="37">
        <f t="shared" si="5"/>
        <v>37.5</v>
      </c>
      <c r="AO86" s="37">
        <f t="shared" si="5"/>
        <v>38.5</v>
      </c>
      <c r="AP86" s="37">
        <f t="shared" si="5"/>
        <v>39.5</v>
      </c>
      <c r="AQ86" s="37">
        <f t="shared" si="5"/>
        <v>41</v>
      </c>
      <c r="AR86" s="37">
        <f t="shared" si="5"/>
        <v>42</v>
      </c>
      <c r="AS86" s="37">
        <f t="shared" si="5"/>
        <v>43</v>
      </c>
    </row>
    <row r="87" spans="4:45" x14ac:dyDescent="0.25">
      <c r="D87">
        <v>84</v>
      </c>
      <c r="E87">
        <v>107000</v>
      </c>
      <c r="F87" s="37">
        <v>28.499999999999996</v>
      </c>
      <c r="G87" s="37">
        <v>30</v>
      </c>
      <c r="H87" s="37">
        <v>31.5</v>
      </c>
      <c r="I87" s="37">
        <v>33</v>
      </c>
      <c r="J87" s="37">
        <v>34.5</v>
      </c>
      <c r="K87" s="37">
        <v>36</v>
      </c>
      <c r="L87" s="37">
        <v>37.5</v>
      </c>
      <c r="M87" s="37">
        <v>38.5</v>
      </c>
      <c r="N87" s="37">
        <v>39.5</v>
      </c>
      <c r="O87" s="37">
        <v>41</v>
      </c>
      <c r="P87" s="37">
        <v>42</v>
      </c>
      <c r="Q87" s="37">
        <v>43</v>
      </c>
      <c r="S87" t="str">
        <f t="shared" si="6"/>
        <v/>
      </c>
      <c r="T87">
        <v>107000</v>
      </c>
      <c r="U87" s="38">
        <v>0.28499999999999998</v>
      </c>
      <c r="V87" s="38">
        <v>0.3</v>
      </c>
      <c r="W87" s="38">
        <v>0.315</v>
      </c>
      <c r="X87" s="38">
        <v>0.33</v>
      </c>
      <c r="Y87" s="38">
        <v>0.34499999999999997</v>
      </c>
      <c r="Z87" s="38">
        <v>0.36</v>
      </c>
      <c r="AA87" s="38">
        <v>0.375</v>
      </c>
      <c r="AB87" s="38">
        <v>0.38500000000000001</v>
      </c>
      <c r="AC87" s="38">
        <v>0.39500000000000002</v>
      </c>
      <c r="AD87" s="38">
        <v>0.41</v>
      </c>
      <c r="AE87" s="38">
        <v>0.42</v>
      </c>
      <c r="AF87" s="38">
        <v>0.43</v>
      </c>
      <c r="AH87" s="37">
        <f t="shared" si="5"/>
        <v>28.499999999999996</v>
      </c>
      <c r="AI87" s="37">
        <f t="shared" si="5"/>
        <v>30</v>
      </c>
      <c r="AJ87" s="37">
        <f t="shared" si="5"/>
        <v>31.5</v>
      </c>
      <c r="AK87" s="37">
        <f t="shared" si="5"/>
        <v>33</v>
      </c>
      <c r="AL87" s="37">
        <f t="shared" si="5"/>
        <v>34.5</v>
      </c>
      <c r="AM87" s="37">
        <f t="shared" si="5"/>
        <v>36</v>
      </c>
      <c r="AN87" s="37">
        <f t="shared" si="5"/>
        <v>37.5</v>
      </c>
      <c r="AO87" s="37">
        <f t="shared" si="5"/>
        <v>38.5</v>
      </c>
      <c r="AP87" s="37">
        <f t="shared" si="5"/>
        <v>39.5</v>
      </c>
      <c r="AQ87" s="37">
        <f t="shared" si="5"/>
        <v>41</v>
      </c>
      <c r="AR87" s="37">
        <f t="shared" si="5"/>
        <v>42</v>
      </c>
      <c r="AS87" s="37">
        <f t="shared" si="5"/>
        <v>43</v>
      </c>
    </row>
    <row r="88" spans="4:45" x14ac:dyDescent="0.25">
      <c r="D88">
        <v>85</v>
      </c>
      <c r="E88">
        <v>108000</v>
      </c>
      <c r="F88" s="37">
        <v>28.499999999999996</v>
      </c>
      <c r="G88" s="37">
        <v>30</v>
      </c>
      <c r="H88" s="37">
        <v>31.5</v>
      </c>
      <c r="I88" s="37">
        <v>33</v>
      </c>
      <c r="J88" s="37">
        <v>34.5</v>
      </c>
      <c r="K88" s="37">
        <v>36</v>
      </c>
      <c r="L88" s="37">
        <v>37.5</v>
      </c>
      <c r="M88" s="37">
        <v>38.5</v>
      </c>
      <c r="N88" s="37">
        <v>39.5</v>
      </c>
      <c r="O88" s="37">
        <v>41</v>
      </c>
      <c r="P88" s="37">
        <v>42</v>
      </c>
      <c r="Q88" s="37">
        <v>43</v>
      </c>
      <c r="S88" t="str">
        <f t="shared" si="6"/>
        <v/>
      </c>
      <c r="T88">
        <v>108000</v>
      </c>
      <c r="U88" s="38">
        <v>0.28499999999999998</v>
      </c>
      <c r="V88" s="38">
        <v>0.3</v>
      </c>
      <c r="W88" s="38">
        <v>0.315</v>
      </c>
      <c r="X88" s="38">
        <v>0.33</v>
      </c>
      <c r="Y88" s="38">
        <v>0.34499999999999997</v>
      </c>
      <c r="Z88" s="38">
        <v>0.36</v>
      </c>
      <c r="AA88" s="38">
        <v>0.375</v>
      </c>
      <c r="AB88" s="38">
        <v>0.38500000000000001</v>
      </c>
      <c r="AC88" s="38">
        <v>0.39500000000000002</v>
      </c>
      <c r="AD88" s="38">
        <v>0.41</v>
      </c>
      <c r="AE88" s="38">
        <v>0.42</v>
      </c>
      <c r="AF88" s="38">
        <v>0.43</v>
      </c>
      <c r="AH88" s="37">
        <f t="shared" si="5"/>
        <v>28.499999999999996</v>
      </c>
      <c r="AI88" s="37">
        <f t="shared" si="5"/>
        <v>30</v>
      </c>
      <c r="AJ88" s="37">
        <f t="shared" si="5"/>
        <v>31.5</v>
      </c>
      <c r="AK88" s="37">
        <f t="shared" si="5"/>
        <v>33</v>
      </c>
      <c r="AL88" s="37">
        <f t="shared" si="5"/>
        <v>34.5</v>
      </c>
      <c r="AM88" s="37">
        <f t="shared" si="5"/>
        <v>36</v>
      </c>
      <c r="AN88" s="37">
        <f t="shared" si="5"/>
        <v>37.5</v>
      </c>
      <c r="AO88" s="37">
        <f t="shared" si="5"/>
        <v>38.5</v>
      </c>
      <c r="AP88" s="37">
        <f t="shared" si="5"/>
        <v>39.5</v>
      </c>
      <c r="AQ88" s="37">
        <f t="shared" si="5"/>
        <v>41</v>
      </c>
      <c r="AR88" s="37">
        <f t="shared" si="5"/>
        <v>42</v>
      </c>
      <c r="AS88" s="37">
        <f t="shared" si="5"/>
        <v>43</v>
      </c>
    </row>
    <row r="89" spans="4:45" x14ac:dyDescent="0.25">
      <c r="D89">
        <v>86</v>
      </c>
      <c r="E89">
        <v>109000</v>
      </c>
      <c r="F89" s="37">
        <v>28.499999999999996</v>
      </c>
      <c r="G89" s="37">
        <v>30</v>
      </c>
      <c r="H89" s="37">
        <v>31.5</v>
      </c>
      <c r="I89" s="37">
        <v>33</v>
      </c>
      <c r="J89" s="37">
        <v>34.5</v>
      </c>
      <c r="K89" s="37">
        <v>36</v>
      </c>
      <c r="L89" s="37">
        <v>37.5</v>
      </c>
      <c r="M89" s="37">
        <v>38.5</v>
      </c>
      <c r="N89" s="37">
        <v>39.5</v>
      </c>
      <c r="O89" s="37">
        <v>41</v>
      </c>
      <c r="P89" s="37">
        <v>42</v>
      </c>
      <c r="Q89" s="37">
        <v>43</v>
      </c>
      <c r="S89" t="str">
        <f t="shared" si="6"/>
        <v/>
      </c>
      <c r="T89">
        <v>109000</v>
      </c>
      <c r="U89" s="38">
        <v>0.28499999999999998</v>
      </c>
      <c r="V89" s="38">
        <v>0.3</v>
      </c>
      <c r="W89" s="38">
        <v>0.315</v>
      </c>
      <c r="X89" s="38">
        <v>0.33</v>
      </c>
      <c r="Y89" s="38">
        <v>0.34499999999999997</v>
      </c>
      <c r="Z89" s="38">
        <v>0.36</v>
      </c>
      <c r="AA89" s="38">
        <v>0.375</v>
      </c>
      <c r="AB89" s="38">
        <v>0.38500000000000001</v>
      </c>
      <c r="AC89" s="38">
        <v>0.39500000000000002</v>
      </c>
      <c r="AD89" s="38">
        <v>0.41</v>
      </c>
      <c r="AE89" s="38">
        <v>0.42</v>
      </c>
      <c r="AF89" s="38">
        <v>0.43</v>
      </c>
      <c r="AH89" s="37">
        <f t="shared" si="5"/>
        <v>28.499999999999996</v>
      </c>
      <c r="AI89" s="37">
        <f t="shared" si="5"/>
        <v>30</v>
      </c>
      <c r="AJ89" s="37">
        <f t="shared" si="5"/>
        <v>31.5</v>
      </c>
      <c r="AK89" s="37">
        <f t="shared" si="5"/>
        <v>33</v>
      </c>
      <c r="AL89" s="37">
        <f t="shared" si="5"/>
        <v>34.5</v>
      </c>
      <c r="AM89" s="37">
        <f t="shared" si="5"/>
        <v>36</v>
      </c>
      <c r="AN89" s="37">
        <f t="shared" si="5"/>
        <v>37.5</v>
      </c>
      <c r="AO89" s="37">
        <f t="shared" si="5"/>
        <v>38.5</v>
      </c>
      <c r="AP89" s="37">
        <f t="shared" si="5"/>
        <v>39.5</v>
      </c>
      <c r="AQ89" s="37">
        <f t="shared" si="5"/>
        <v>41</v>
      </c>
      <c r="AR89" s="37">
        <f t="shared" si="5"/>
        <v>42</v>
      </c>
      <c r="AS89" s="37">
        <f t="shared" si="5"/>
        <v>43</v>
      </c>
    </row>
    <row r="90" spans="4:45" x14ac:dyDescent="0.25">
      <c r="D90">
        <v>87</v>
      </c>
      <c r="E90">
        <v>110000</v>
      </c>
      <c r="F90" s="37">
        <v>28.499999999999996</v>
      </c>
      <c r="G90" s="37">
        <v>30</v>
      </c>
      <c r="H90" s="37">
        <v>31.5</v>
      </c>
      <c r="I90" s="37">
        <v>33</v>
      </c>
      <c r="J90" s="37">
        <v>34.5</v>
      </c>
      <c r="K90" s="37">
        <v>36</v>
      </c>
      <c r="L90" s="37">
        <v>37.5</v>
      </c>
      <c r="M90" s="37">
        <v>38.5</v>
      </c>
      <c r="N90" s="37">
        <v>39.5</v>
      </c>
      <c r="O90" s="37">
        <v>41</v>
      </c>
      <c r="P90" s="37">
        <v>42</v>
      </c>
      <c r="Q90" s="37">
        <v>43</v>
      </c>
      <c r="S90" t="str">
        <f t="shared" si="6"/>
        <v/>
      </c>
      <c r="T90">
        <v>110000</v>
      </c>
      <c r="U90" s="38">
        <v>0.28499999999999998</v>
      </c>
      <c r="V90" s="38">
        <v>0.3</v>
      </c>
      <c r="W90" s="38">
        <v>0.315</v>
      </c>
      <c r="X90" s="38">
        <v>0.33</v>
      </c>
      <c r="Y90" s="38">
        <v>0.34499999999999997</v>
      </c>
      <c r="Z90" s="38">
        <v>0.36</v>
      </c>
      <c r="AA90" s="38">
        <v>0.375</v>
      </c>
      <c r="AB90" s="38">
        <v>0.38500000000000001</v>
      </c>
      <c r="AC90" s="38">
        <v>0.39500000000000002</v>
      </c>
      <c r="AD90" s="38">
        <v>0.41</v>
      </c>
      <c r="AE90" s="38">
        <v>0.42</v>
      </c>
      <c r="AF90" s="38">
        <v>0.43</v>
      </c>
      <c r="AH90" s="37">
        <f t="shared" ref="AH90:AS90" si="7">U90*$T$3</f>
        <v>28.499999999999996</v>
      </c>
      <c r="AI90" s="37">
        <f t="shared" si="7"/>
        <v>30</v>
      </c>
      <c r="AJ90" s="37">
        <f t="shared" si="7"/>
        <v>31.5</v>
      </c>
      <c r="AK90" s="37">
        <f t="shared" si="7"/>
        <v>33</v>
      </c>
      <c r="AL90" s="37">
        <f t="shared" si="7"/>
        <v>34.5</v>
      </c>
      <c r="AM90" s="37">
        <f t="shared" si="7"/>
        <v>36</v>
      </c>
      <c r="AN90" s="37">
        <f t="shared" si="7"/>
        <v>37.5</v>
      </c>
      <c r="AO90" s="37">
        <f t="shared" si="7"/>
        <v>38.5</v>
      </c>
      <c r="AP90" s="37">
        <f t="shared" si="7"/>
        <v>39.5</v>
      </c>
      <c r="AQ90" s="37">
        <f t="shared" si="7"/>
        <v>41</v>
      </c>
      <c r="AR90" s="37">
        <f t="shared" si="7"/>
        <v>42</v>
      </c>
      <c r="AS90" s="37">
        <f t="shared" si="7"/>
        <v>43</v>
      </c>
    </row>
    <row r="91" spans="4:45" x14ac:dyDescent="0.25">
      <c r="E91" s="7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</row>
    <row r="92" spans="4:45" x14ac:dyDescent="0.25">
      <c r="E92" s="7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</row>
    <row r="93" spans="4:45" x14ac:dyDescent="0.25">
      <c r="E93" s="7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</row>
    <row r="94" spans="4:45" x14ac:dyDescent="0.25">
      <c r="E94" s="7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</row>
    <row r="95" spans="4:45" x14ac:dyDescent="0.25">
      <c r="E95" s="7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</row>
    <row r="96" spans="4:45" x14ac:dyDescent="0.25">
      <c r="E96" s="7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</row>
    <row r="97" spans="5:45" x14ac:dyDescent="0.25">
      <c r="E97" s="7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19D03-424F-4C33-93F0-EB1FBE02EB4D}">
  <dimension ref="D1:AS97"/>
  <sheetViews>
    <sheetView zoomScale="85" zoomScaleNormal="85" workbookViewId="0"/>
  </sheetViews>
  <sheetFormatPr defaultColWidth="9.140625" defaultRowHeight="15" x14ac:dyDescent="0.25"/>
  <sheetData>
    <row r="1" spans="4:45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  <c r="U1" s="48" t="s">
        <v>206</v>
      </c>
      <c r="AH1" t="s">
        <v>168</v>
      </c>
    </row>
    <row r="2" spans="4:45" x14ac:dyDescent="0.25">
      <c r="D2" t="s">
        <v>207</v>
      </c>
      <c r="F2" s="74">
        <v>0</v>
      </c>
      <c r="G2" s="96">
        <v>1.5009999999999999</v>
      </c>
      <c r="H2" s="96">
        <v>2.0009999999999999</v>
      </c>
      <c r="I2" s="96">
        <v>2.5009999999999999</v>
      </c>
      <c r="J2" s="96">
        <v>3.0009999999999999</v>
      </c>
      <c r="K2" s="96">
        <v>3.5009999999999999</v>
      </c>
      <c r="L2" s="96">
        <v>4.0010000000000003</v>
      </c>
      <c r="M2" s="96">
        <v>4.5010000000000003</v>
      </c>
      <c r="N2" s="96">
        <v>5.0010000000000003</v>
      </c>
      <c r="O2" s="96">
        <v>5.5010000000000003</v>
      </c>
      <c r="P2" s="96">
        <v>6.0010000000000003</v>
      </c>
      <c r="Q2" s="96">
        <v>6.5010000000000003</v>
      </c>
    </row>
    <row r="3" spans="4:45" x14ac:dyDescent="0.25">
      <c r="E3" t="s">
        <v>59</v>
      </c>
      <c r="F3" s="74">
        <v>2</v>
      </c>
      <c r="G3" s="74">
        <v>3</v>
      </c>
      <c r="H3" s="74">
        <v>4</v>
      </c>
      <c r="I3" s="74">
        <v>5</v>
      </c>
      <c r="J3" s="74">
        <v>6</v>
      </c>
      <c r="K3" s="74">
        <v>7</v>
      </c>
      <c r="L3" s="74">
        <v>8</v>
      </c>
      <c r="M3" s="74">
        <v>9</v>
      </c>
      <c r="N3" s="74">
        <v>10</v>
      </c>
      <c r="O3" s="74">
        <v>11</v>
      </c>
      <c r="P3" s="74">
        <v>12</v>
      </c>
      <c r="Q3" s="74">
        <v>13</v>
      </c>
      <c r="S3" t="s">
        <v>166</v>
      </c>
      <c r="T3" s="76">
        <v>100</v>
      </c>
    </row>
    <row r="4" spans="4:45" x14ac:dyDescent="0.25">
      <c r="D4">
        <v>1</v>
      </c>
      <c r="E4">
        <v>0</v>
      </c>
      <c r="F4" s="37">
        <v>18</v>
      </c>
      <c r="G4" s="37">
        <v>18.5</v>
      </c>
      <c r="H4" s="37">
        <v>19</v>
      </c>
      <c r="I4" s="37">
        <v>19</v>
      </c>
      <c r="J4" s="37">
        <v>19.5</v>
      </c>
      <c r="K4" s="37">
        <v>19.5</v>
      </c>
      <c r="L4" s="37">
        <v>20</v>
      </c>
      <c r="M4" s="37">
        <v>20</v>
      </c>
      <c r="N4" s="37">
        <v>20</v>
      </c>
      <c r="O4" s="37">
        <v>20.5</v>
      </c>
      <c r="P4" s="37">
        <v>20.5</v>
      </c>
      <c r="Q4" s="37">
        <v>20.5</v>
      </c>
      <c r="S4" t="str">
        <f>IF(E4&lt;&gt;T4,"x","")</f>
        <v>x</v>
      </c>
      <c r="T4" t="s">
        <v>167</v>
      </c>
      <c r="U4" s="38">
        <v>0.18</v>
      </c>
      <c r="V4" s="38">
        <v>0.185</v>
      </c>
      <c r="W4" s="38">
        <v>0.19</v>
      </c>
      <c r="X4" s="38">
        <v>0.19</v>
      </c>
      <c r="Y4" s="38">
        <v>0.19500000000000001</v>
      </c>
      <c r="Z4" s="38">
        <v>0.19500000000000001</v>
      </c>
      <c r="AA4" s="38">
        <v>0.2</v>
      </c>
      <c r="AB4" s="38">
        <v>0.2</v>
      </c>
      <c r="AC4" s="38">
        <v>0.2</v>
      </c>
      <c r="AD4" s="38">
        <v>0.20500000000000002</v>
      </c>
      <c r="AE4" s="38">
        <v>0.20500000000000002</v>
      </c>
      <c r="AF4" s="38">
        <v>0.20500000000000002</v>
      </c>
      <c r="AH4" s="37">
        <f>U4*$T$3</f>
        <v>18</v>
      </c>
      <c r="AI4" s="37">
        <f t="shared" ref="AI4:AS4" si="0">V4*$T$3</f>
        <v>18.5</v>
      </c>
      <c r="AJ4" s="37">
        <f t="shared" si="0"/>
        <v>19</v>
      </c>
      <c r="AK4" s="37">
        <f t="shared" si="0"/>
        <v>19</v>
      </c>
      <c r="AL4" s="37">
        <f t="shared" si="0"/>
        <v>19.5</v>
      </c>
      <c r="AM4" s="37">
        <f t="shared" si="0"/>
        <v>19.5</v>
      </c>
      <c r="AN4" s="37">
        <f t="shared" si="0"/>
        <v>20</v>
      </c>
      <c r="AO4" s="37">
        <f t="shared" si="0"/>
        <v>20</v>
      </c>
      <c r="AP4" s="37">
        <f t="shared" si="0"/>
        <v>20</v>
      </c>
      <c r="AQ4" s="37">
        <f t="shared" si="0"/>
        <v>20.5</v>
      </c>
      <c r="AR4" s="37">
        <f t="shared" si="0"/>
        <v>20.5</v>
      </c>
      <c r="AS4" s="37">
        <f t="shared" si="0"/>
        <v>20.5</v>
      </c>
    </row>
    <row r="5" spans="4:45" x14ac:dyDescent="0.25">
      <c r="D5">
        <v>2</v>
      </c>
      <c r="E5">
        <v>21500</v>
      </c>
      <c r="F5" s="37">
        <v>21</v>
      </c>
      <c r="G5" s="37">
        <v>21.5</v>
      </c>
      <c r="H5" s="37">
        <v>22</v>
      </c>
      <c r="I5" s="37">
        <v>22</v>
      </c>
      <c r="J5" s="37">
        <v>22.5</v>
      </c>
      <c r="K5" s="37">
        <v>22.5</v>
      </c>
      <c r="L5" s="37">
        <v>23</v>
      </c>
      <c r="M5" s="37">
        <v>23</v>
      </c>
      <c r="N5" s="37">
        <v>23</v>
      </c>
      <c r="O5" s="37">
        <v>23.5</v>
      </c>
      <c r="P5" s="37">
        <v>23.5</v>
      </c>
      <c r="Q5" s="37">
        <v>23.5</v>
      </c>
      <c r="S5" t="str">
        <f>IF(E5&lt;&gt;T5,"x","")</f>
        <v>x</v>
      </c>
      <c r="T5" s="97">
        <v>22500</v>
      </c>
      <c r="U5" s="48">
        <v>0.18</v>
      </c>
      <c r="V5" s="48">
        <v>0.185</v>
      </c>
      <c r="W5" s="48">
        <v>0.19</v>
      </c>
      <c r="X5" s="48">
        <v>0.19</v>
      </c>
      <c r="Y5" s="48">
        <v>0.19500000000000001</v>
      </c>
      <c r="Z5" s="48">
        <v>0.19500000000000001</v>
      </c>
      <c r="AA5" s="48">
        <v>0.2</v>
      </c>
      <c r="AB5" s="48">
        <v>0.2</v>
      </c>
      <c r="AC5" s="48">
        <v>0.2</v>
      </c>
      <c r="AD5" s="48">
        <v>0.20500000000000002</v>
      </c>
      <c r="AE5" s="48">
        <v>0.20500000000000002</v>
      </c>
      <c r="AF5" s="48">
        <v>0.20500000000000002</v>
      </c>
      <c r="AH5" s="66">
        <f>IF(U5*$T$3+3&lt;AH$11,U5*$T$3+3,AH$11)</f>
        <v>21</v>
      </c>
      <c r="AI5" s="66">
        <f t="shared" ref="AI5:AI10" si="1">IF(V5*$T$3+3&lt;AI$11,V5*$T$3+3,AI$11)</f>
        <v>21.5</v>
      </c>
      <c r="AJ5" s="66">
        <f t="shared" ref="AJ5:AJ10" si="2">IF(W5*$T$3+3&lt;AJ$11,W5*$T$3+3,AJ$11)</f>
        <v>22</v>
      </c>
      <c r="AK5" s="66">
        <f t="shared" ref="AK5:AK10" si="3">IF(X5*$T$3+3&lt;AK$11,X5*$T$3+3,AK$11)</f>
        <v>22</v>
      </c>
      <c r="AL5" s="66">
        <f t="shared" ref="AL5:AL10" si="4">IF(Y5*$T$3+3&lt;AL$11,Y5*$T$3+3,AL$11)</f>
        <v>22.5</v>
      </c>
      <c r="AM5" s="66">
        <f t="shared" ref="AM5:AM10" si="5">IF(Z5*$T$3+3&lt;AM$11,Z5*$T$3+3,AM$11)</f>
        <v>22.5</v>
      </c>
      <c r="AN5" s="66">
        <f t="shared" ref="AN5:AN10" si="6">IF(AA5*$T$3+3&lt;AN$11,AA5*$T$3+3,AN$11)</f>
        <v>23</v>
      </c>
      <c r="AO5" s="66">
        <f t="shared" ref="AO5:AO10" si="7">IF(AB5*$T$3+3&lt;AO$11,AB5*$T$3+3,AO$11)</f>
        <v>23</v>
      </c>
      <c r="AP5" s="66">
        <f t="shared" ref="AP5:AP10" si="8">IF(AC5*$T$3+3&lt;AP$11,AC5*$T$3+3,AP$11)</f>
        <v>23</v>
      </c>
      <c r="AQ5" s="66">
        <f t="shared" ref="AQ5:AQ10" si="9">IF(AD5*$T$3+3&lt;AQ$11,AD5*$T$3+3,AQ$11)</f>
        <v>23.5</v>
      </c>
      <c r="AR5" s="66">
        <f t="shared" ref="AR5:AR10" si="10">IF(AE5*$T$3+3&lt;AR$11,AE5*$T$3+3,AR$11)</f>
        <v>23.5</v>
      </c>
      <c r="AS5" s="66">
        <f t="shared" ref="AS5:AS10" si="11">IF(AF5*$T$3+3&lt;AS$11,AF5*$T$3+3,AS$11)</f>
        <v>23.5</v>
      </c>
    </row>
    <row r="6" spans="4:45" x14ac:dyDescent="0.25">
      <c r="D6">
        <v>3</v>
      </c>
      <c r="E6">
        <v>22000</v>
      </c>
      <c r="F6" s="37">
        <v>21</v>
      </c>
      <c r="G6" s="37">
        <v>21.5</v>
      </c>
      <c r="H6" s="37">
        <v>22</v>
      </c>
      <c r="I6" s="37">
        <v>22</v>
      </c>
      <c r="J6" s="37">
        <v>22.5</v>
      </c>
      <c r="K6" s="37">
        <v>22.5</v>
      </c>
      <c r="L6" s="37">
        <v>23</v>
      </c>
      <c r="M6" s="37">
        <v>23</v>
      </c>
      <c r="N6" s="37">
        <v>23</v>
      </c>
      <c r="O6" s="37">
        <v>23.5</v>
      </c>
      <c r="P6" s="37">
        <v>23.5</v>
      </c>
      <c r="Q6" s="37">
        <v>23.5</v>
      </c>
      <c r="S6" t="str">
        <f t="shared" ref="S6:S69" si="12">IF(E6&lt;&gt;T6,"x","")</f>
        <v>x</v>
      </c>
      <c r="T6" s="77">
        <v>26000</v>
      </c>
      <c r="U6" s="38">
        <v>0.18</v>
      </c>
      <c r="V6" s="38">
        <v>0.185</v>
      </c>
      <c r="W6" s="38">
        <v>0.19</v>
      </c>
      <c r="X6" s="38">
        <v>0.19</v>
      </c>
      <c r="Y6" s="38">
        <v>0.19500000000000001</v>
      </c>
      <c r="Z6" s="38">
        <v>0.19500000000000001</v>
      </c>
      <c r="AA6" s="38">
        <v>0.2</v>
      </c>
      <c r="AB6" s="38">
        <v>0.2</v>
      </c>
      <c r="AC6" s="38">
        <v>0.2</v>
      </c>
      <c r="AD6" s="38">
        <v>0.20500000000000002</v>
      </c>
      <c r="AE6" s="38">
        <v>0.20500000000000002</v>
      </c>
      <c r="AF6" s="38">
        <v>0.20500000000000002</v>
      </c>
      <c r="AH6" s="66">
        <f t="shared" ref="AH6:AH10" si="13">IF(U6*$T$3+3&lt;AH$11,U6*$T$3+3,AH$11)</f>
        <v>21</v>
      </c>
      <c r="AI6" s="66">
        <f t="shared" si="1"/>
        <v>21.5</v>
      </c>
      <c r="AJ6" s="66">
        <f t="shared" si="2"/>
        <v>22</v>
      </c>
      <c r="AK6" s="66">
        <f t="shared" si="3"/>
        <v>22</v>
      </c>
      <c r="AL6" s="66">
        <f t="shared" si="4"/>
        <v>22.5</v>
      </c>
      <c r="AM6" s="66">
        <f t="shared" si="5"/>
        <v>22.5</v>
      </c>
      <c r="AN6" s="66">
        <f t="shared" si="6"/>
        <v>23</v>
      </c>
      <c r="AO6" s="66">
        <f t="shared" si="7"/>
        <v>23</v>
      </c>
      <c r="AP6" s="66">
        <f t="shared" si="8"/>
        <v>23</v>
      </c>
      <c r="AQ6" s="66">
        <f t="shared" si="9"/>
        <v>23.5</v>
      </c>
      <c r="AR6" s="66">
        <f t="shared" si="10"/>
        <v>23.5</v>
      </c>
      <c r="AS6" s="66">
        <f t="shared" si="11"/>
        <v>23.5</v>
      </c>
    </row>
    <row r="7" spans="4:45" x14ac:dyDescent="0.25">
      <c r="D7">
        <v>4</v>
      </c>
      <c r="E7">
        <v>22500</v>
      </c>
      <c r="F7" s="37">
        <v>23</v>
      </c>
      <c r="G7" s="37">
        <v>23.5</v>
      </c>
      <c r="H7" s="37">
        <v>24.000000000000004</v>
      </c>
      <c r="I7" s="37">
        <v>24.000000000000004</v>
      </c>
      <c r="J7" s="37">
        <v>24.499999999999996</v>
      </c>
      <c r="K7" s="37">
        <v>24.499999999999996</v>
      </c>
      <c r="L7" s="37">
        <v>24.999999999999996</v>
      </c>
      <c r="M7" s="37">
        <v>24.999999999999996</v>
      </c>
      <c r="N7" s="37">
        <v>25.499999999999996</v>
      </c>
      <c r="O7" s="37">
        <v>25.499999999999996</v>
      </c>
      <c r="P7" s="37">
        <v>26</v>
      </c>
      <c r="Q7" s="37">
        <v>26</v>
      </c>
      <c r="S7" t="str">
        <f t="shared" si="12"/>
        <v>x</v>
      </c>
      <c r="T7" s="77">
        <v>27000</v>
      </c>
      <c r="U7" s="38">
        <v>0.2</v>
      </c>
      <c r="V7" s="38">
        <v>0.20500000000000002</v>
      </c>
      <c r="W7" s="38">
        <v>0.21000000000000002</v>
      </c>
      <c r="X7" s="38">
        <v>0.21000000000000002</v>
      </c>
      <c r="Y7" s="38">
        <v>0.21499999999999997</v>
      </c>
      <c r="Z7" s="38">
        <v>0.21499999999999997</v>
      </c>
      <c r="AA7" s="38">
        <v>0.21999999999999997</v>
      </c>
      <c r="AB7" s="38">
        <v>0.21999999999999997</v>
      </c>
      <c r="AC7" s="38">
        <v>0.22499999999999998</v>
      </c>
      <c r="AD7" s="38">
        <v>0.22499999999999998</v>
      </c>
      <c r="AE7" s="38">
        <v>0.22999999999999998</v>
      </c>
      <c r="AF7" s="38">
        <v>0.22999999999999998</v>
      </c>
      <c r="AH7" s="66">
        <f t="shared" si="13"/>
        <v>23</v>
      </c>
      <c r="AI7" s="66">
        <f t="shared" si="1"/>
        <v>23.5</v>
      </c>
      <c r="AJ7" s="66">
        <f t="shared" si="2"/>
        <v>24.000000000000004</v>
      </c>
      <c r="AK7" s="66">
        <f t="shared" si="3"/>
        <v>24.000000000000004</v>
      </c>
      <c r="AL7" s="66">
        <f t="shared" si="4"/>
        <v>24.499999999999996</v>
      </c>
      <c r="AM7" s="66">
        <f t="shared" si="5"/>
        <v>24.499999999999996</v>
      </c>
      <c r="AN7" s="66">
        <f t="shared" si="6"/>
        <v>24.999999999999996</v>
      </c>
      <c r="AO7" s="66">
        <f t="shared" si="7"/>
        <v>24.999999999999996</v>
      </c>
      <c r="AP7" s="66">
        <f t="shared" si="8"/>
        <v>25.499999999999996</v>
      </c>
      <c r="AQ7" s="66">
        <f t="shared" si="9"/>
        <v>25.499999999999996</v>
      </c>
      <c r="AR7" s="66">
        <f t="shared" si="10"/>
        <v>26</v>
      </c>
      <c r="AS7" s="66">
        <f t="shared" si="11"/>
        <v>26</v>
      </c>
    </row>
    <row r="8" spans="4:45" x14ac:dyDescent="0.25">
      <c r="D8">
        <v>5</v>
      </c>
      <c r="E8">
        <v>23000</v>
      </c>
      <c r="F8" s="37">
        <v>23</v>
      </c>
      <c r="G8" s="37">
        <v>24.5</v>
      </c>
      <c r="H8" s="37">
        <v>25.5</v>
      </c>
      <c r="I8" s="37">
        <v>26</v>
      </c>
      <c r="J8" s="37">
        <v>26.5</v>
      </c>
      <c r="K8" s="37">
        <v>26.5</v>
      </c>
      <c r="L8" s="37">
        <v>27</v>
      </c>
      <c r="M8" s="37">
        <v>27</v>
      </c>
      <c r="N8" s="37">
        <v>27.5</v>
      </c>
      <c r="O8" s="37">
        <v>27.5</v>
      </c>
      <c r="P8" s="37">
        <v>28</v>
      </c>
      <c r="Q8" s="37">
        <v>28</v>
      </c>
      <c r="S8" t="str">
        <f t="shared" si="12"/>
        <v>x</v>
      </c>
      <c r="T8">
        <v>28000</v>
      </c>
      <c r="U8" s="38">
        <v>0.21499999999999997</v>
      </c>
      <c r="V8" s="38">
        <v>0.21999999999999997</v>
      </c>
      <c r="W8" s="38">
        <v>0.22499999999999998</v>
      </c>
      <c r="X8" s="38">
        <v>0.22999999999999998</v>
      </c>
      <c r="Y8" s="38">
        <v>0.23499999999999999</v>
      </c>
      <c r="Z8" s="38">
        <v>0.23499999999999999</v>
      </c>
      <c r="AA8" s="38">
        <v>0.24</v>
      </c>
      <c r="AB8" s="38">
        <v>0.24</v>
      </c>
      <c r="AC8" s="38">
        <v>0.245</v>
      </c>
      <c r="AD8" s="38">
        <v>0.245</v>
      </c>
      <c r="AE8" s="38">
        <v>0.25</v>
      </c>
      <c r="AF8" s="38">
        <v>0.25</v>
      </c>
      <c r="AH8" s="66">
        <f t="shared" si="13"/>
        <v>23</v>
      </c>
      <c r="AI8" s="66">
        <f t="shared" si="1"/>
        <v>24.5</v>
      </c>
      <c r="AJ8" s="66">
        <f t="shared" si="2"/>
        <v>25.5</v>
      </c>
      <c r="AK8" s="66">
        <f t="shared" si="3"/>
        <v>26</v>
      </c>
      <c r="AL8" s="66">
        <f t="shared" si="4"/>
        <v>26.5</v>
      </c>
      <c r="AM8" s="66">
        <f t="shared" si="5"/>
        <v>26.5</v>
      </c>
      <c r="AN8" s="66">
        <f t="shared" si="6"/>
        <v>27</v>
      </c>
      <c r="AO8" s="66">
        <f t="shared" si="7"/>
        <v>27</v>
      </c>
      <c r="AP8" s="66">
        <f t="shared" si="8"/>
        <v>27.5</v>
      </c>
      <c r="AQ8" s="66">
        <f t="shared" si="9"/>
        <v>27.5</v>
      </c>
      <c r="AR8" s="66">
        <f t="shared" si="10"/>
        <v>28</v>
      </c>
      <c r="AS8" s="66">
        <f t="shared" si="11"/>
        <v>28</v>
      </c>
    </row>
    <row r="9" spans="4:45" x14ac:dyDescent="0.25">
      <c r="D9">
        <v>6</v>
      </c>
      <c r="E9">
        <v>23500</v>
      </c>
      <c r="F9" s="37">
        <v>23</v>
      </c>
      <c r="G9" s="37">
        <v>24.5</v>
      </c>
      <c r="H9" s="37">
        <v>25.5</v>
      </c>
      <c r="I9" s="37">
        <v>26</v>
      </c>
      <c r="J9" s="37">
        <v>27</v>
      </c>
      <c r="K9" s="37">
        <v>27.500000000000004</v>
      </c>
      <c r="L9" s="37">
        <v>28.000000000000004</v>
      </c>
      <c r="M9" s="37">
        <v>28.500000000000004</v>
      </c>
      <c r="N9" s="37">
        <v>29.000000000000004</v>
      </c>
      <c r="O9" s="37">
        <v>29.5</v>
      </c>
      <c r="P9" s="37">
        <v>29.5</v>
      </c>
      <c r="Q9" s="37">
        <v>30</v>
      </c>
      <c r="S9" t="str">
        <f t="shared" si="12"/>
        <v>x</v>
      </c>
      <c r="T9">
        <v>29000</v>
      </c>
      <c r="U9" s="38">
        <v>0.22999999999999998</v>
      </c>
      <c r="V9" s="38">
        <v>0.23499999999999999</v>
      </c>
      <c r="W9" s="38">
        <v>0.24</v>
      </c>
      <c r="X9" s="38">
        <v>0.245</v>
      </c>
      <c r="Y9" s="38">
        <v>0.25</v>
      </c>
      <c r="Z9" s="38">
        <v>0.255</v>
      </c>
      <c r="AA9" s="38">
        <v>0.255</v>
      </c>
      <c r="AB9" s="38">
        <v>0.26</v>
      </c>
      <c r="AC9" s="38">
        <v>0.26500000000000001</v>
      </c>
      <c r="AD9" s="38">
        <v>0.26500000000000001</v>
      </c>
      <c r="AE9" s="38">
        <v>0.26500000000000001</v>
      </c>
      <c r="AF9" s="38">
        <v>0.27</v>
      </c>
      <c r="AH9" s="66">
        <f t="shared" si="13"/>
        <v>23</v>
      </c>
      <c r="AI9" s="66">
        <f t="shared" si="1"/>
        <v>24.5</v>
      </c>
      <c r="AJ9" s="66">
        <f t="shared" si="2"/>
        <v>25.5</v>
      </c>
      <c r="AK9" s="66">
        <f t="shared" si="3"/>
        <v>26</v>
      </c>
      <c r="AL9" s="66">
        <f t="shared" si="4"/>
        <v>27</v>
      </c>
      <c r="AM9" s="66">
        <f t="shared" si="5"/>
        <v>27.500000000000004</v>
      </c>
      <c r="AN9" s="66">
        <f t="shared" si="6"/>
        <v>28.000000000000004</v>
      </c>
      <c r="AO9" s="66">
        <f t="shared" si="7"/>
        <v>28.500000000000004</v>
      </c>
      <c r="AP9" s="66">
        <f t="shared" si="8"/>
        <v>29.000000000000004</v>
      </c>
      <c r="AQ9" s="66">
        <f t="shared" si="9"/>
        <v>29.5</v>
      </c>
      <c r="AR9" s="66">
        <f t="shared" si="10"/>
        <v>29.5</v>
      </c>
      <c r="AS9" s="66">
        <f t="shared" si="11"/>
        <v>30</v>
      </c>
    </row>
    <row r="10" spans="4:45" x14ac:dyDescent="0.25">
      <c r="D10">
        <v>7</v>
      </c>
      <c r="E10">
        <v>24000</v>
      </c>
      <c r="F10" s="37">
        <v>23</v>
      </c>
      <c r="G10" s="37">
        <v>24.5</v>
      </c>
      <c r="H10" s="37">
        <v>25.5</v>
      </c>
      <c r="I10" s="37">
        <v>26</v>
      </c>
      <c r="J10" s="37">
        <v>27</v>
      </c>
      <c r="K10" s="37">
        <v>27.500000000000004</v>
      </c>
      <c r="L10" s="37">
        <v>28.000000000000004</v>
      </c>
      <c r="M10" s="37">
        <v>28.500000000000004</v>
      </c>
      <c r="N10" s="37">
        <v>29.000000000000004</v>
      </c>
      <c r="O10" s="37">
        <v>29.5</v>
      </c>
      <c r="P10" s="37">
        <v>30</v>
      </c>
      <c r="Q10" s="37">
        <v>30</v>
      </c>
      <c r="S10" t="str">
        <f t="shared" si="12"/>
        <v>x</v>
      </c>
      <c r="T10">
        <v>30000</v>
      </c>
      <c r="U10" s="38">
        <v>0.22999999999999998</v>
      </c>
      <c r="V10" s="38">
        <v>0.24</v>
      </c>
      <c r="W10" s="38">
        <v>0.25</v>
      </c>
      <c r="X10" s="38">
        <v>0.255</v>
      </c>
      <c r="Y10" s="38">
        <v>0.26500000000000001</v>
      </c>
      <c r="Z10" s="38">
        <v>0.27</v>
      </c>
      <c r="AA10" s="38">
        <v>0.27500000000000002</v>
      </c>
      <c r="AB10" s="38">
        <v>0.27500000000000002</v>
      </c>
      <c r="AC10" s="38">
        <v>0.28000000000000003</v>
      </c>
      <c r="AD10" s="38">
        <v>0.28500000000000003</v>
      </c>
      <c r="AE10" s="38">
        <v>0.28500000000000003</v>
      </c>
      <c r="AF10" s="38">
        <v>0.28500000000000003</v>
      </c>
      <c r="AH10" s="66">
        <f t="shared" si="13"/>
        <v>23</v>
      </c>
      <c r="AI10" s="66">
        <f t="shared" si="1"/>
        <v>24.5</v>
      </c>
      <c r="AJ10" s="66">
        <f t="shared" si="2"/>
        <v>25.5</v>
      </c>
      <c r="AK10" s="66">
        <f t="shared" si="3"/>
        <v>26</v>
      </c>
      <c r="AL10" s="66">
        <f t="shared" si="4"/>
        <v>27</v>
      </c>
      <c r="AM10" s="66">
        <f t="shared" si="5"/>
        <v>27.500000000000004</v>
      </c>
      <c r="AN10" s="66">
        <f t="shared" si="6"/>
        <v>28.000000000000004</v>
      </c>
      <c r="AO10" s="66">
        <f t="shared" si="7"/>
        <v>28.500000000000004</v>
      </c>
      <c r="AP10" s="66">
        <f t="shared" si="8"/>
        <v>29.000000000000004</v>
      </c>
      <c r="AQ10" s="66">
        <f t="shared" si="9"/>
        <v>29.5</v>
      </c>
      <c r="AR10" s="66">
        <f t="shared" si="10"/>
        <v>30</v>
      </c>
      <c r="AS10" s="66">
        <f t="shared" si="11"/>
        <v>30</v>
      </c>
    </row>
    <row r="11" spans="4:45" x14ac:dyDescent="0.25">
      <c r="D11">
        <v>8</v>
      </c>
      <c r="E11">
        <v>24500</v>
      </c>
      <c r="F11" s="37">
        <v>23</v>
      </c>
      <c r="G11" s="37">
        <v>24.5</v>
      </c>
      <c r="H11" s="37">
        <v>25.5</v>
      </c>
      <c r="I11" s="37">
        <v>26</v>
      </c>
      <c r="J11" s="37">
        <v>27</v>
      </c>
      <c r="K11" s="37">
        <v>27.500000000000004</v>
      </c>
      <c r="L11" s="37">
        <v>28.000000000000004</v>
      </c>
      <c r="M11" s="37">
        <v>28.500000000000004</v>
      </c>
      <c r="N11" s="37">
        <v>29.000000000000004</v>
      </c>
      <c r="O11" s="37">
        <v>29.5</v>
      </c>
      <c r="P11" s="37">
        <v>30</v>
      </c>
      <c r="Q11" s="37">
        <v>30</v>
      </c>
      <c r="S11" t="str">
        <f t="shared" si="12"/>
        <v>x</v>
      </c>
      <c r="T11">
        <v>31000</v>
      </c>
      <c r="U11" s="38">
        <v>0.22999999999999998</v>
      </c>
      <c r="V11" s="38">
        <v>0.245</v>
      </c>
      <c r="W11" s="38">
        <v>0.255</v>
      </c>
      <c r="X11" s="38">
        <v>0.26</v>
      </c>
      <c r="Y11" s="38">
        <v>0.27</v>
      </c>
      <c r="Z11" s="38">
        <v>0.27500000000000002</v>
      </c>
      <c r="AA11" s="38">
        <v>0.28000000000000003</v>
      </c>
      <c r="AB11" s="38">
        <v>0.28500000000000003</v>
      </c>
      <c r="AC11" s="38">
        <v>0.29000000000000004</v>
      </c>
      <c r="AD11" s="38">
        <v>0.29499999999999998</v>
      </c>
      <c r="AE11" s="38">
        <v>0.3</v>
      </c>
      <c r="AF11" s="38">
        <v>0.3</v>
      </c>
      <c r="AH11" s="51">
        <f>U11*$T$3</f>
        <v>23</v>
      </c>
      <c r="AI11" s="51">
        <f t="shared" ref="AI11:AI23" si="14">V11*$T$3</f>
        <v>24.5</v>
      </c>
      <c r="AJ11" s="51">
        <f t="shared" ref="AJ11:AJ23" si="15">W11*$T$3</f>
        <v>25.5</v>
      </c>
      <c r="AK11" s="51">
        <f t="shared" ref="AK11:AK23" si="16">X11*$T$3</f>
        <v>26</v>
      </c>
      <c r="AL11" s="51">
        <f t="shared" ref="AL11:AL23" si="17">Y11*$T$3</f>
        <v>27</v>
      </c>
      <c r="AM11" s="51">
        <f t="shared" ref="AM11:AM23" si="18">Z11*$T$3</f>
        <v>27.500000000000004</v>
      </c>
      <c r="AN11" s="51">
        <f t="shared" ref="AN11:AN23" si="19">AA11*$T$3</f>
        <v>28.000000000000004</v>
      </c>
      <c r="AO11" s="51">
        <f t="shared" ref="AO11:AO23" si="20">AB11*$T$3</f>
        <v>28.500000000000004</v>
      </c>
      <c r="AP11" s="51">
        <f t="shared" ref="AP11:AP23" si="21">AC11*$T$3</f>
        <v>29.000000000000004</v>
      </c>
      <c r="AQ11" s="51">
        <f t="shared" ref="AQ11:AQ23" si="22">AD11*$T$3</f>
        <v>29.5</v>
      </c>
      <c r="AR11" s="51">
        <f t="shared" ref="AR11:AR23" si="23">AE11*$T$3</f>
        <v>30</v>
      </c>
      <c r="AS11" s="51">
        <f t="shared" ref="AS11:AS23" si="24">AF11*$T$3</f>
        <v>30</v>
      </c>
    </row>
    <row r="12" spans="4:45" x14ac:dyDescent="0.25">
      <c r="D12">
        <v>9</v>
      </c>
      <c r="E12">
        <v>25000</v>
      </c>
      <c r="F12" s="37">
        <v>23.5</v>
      </c>
      <c r="G12" s="37">
        <v>24.5</v>
      </c>
      <c r="H12" s="37">
        <v>25.5</v>
      </c>
      <c r="I12" s="37">
        <v>26.5</v>
      </c>
      <c r="J12" s="37">
        <v>27.500000000000004</v>
      </c>
      <c r="K12" s="37">
        <v>28.000000000000004</v>
      </c>
      <c r="L12" s="37">
        <v>28.500000000000004</v>
      </c>
      <c r="M12" s="37">
        <v>29.000000000000004</v>
      </c>
      <c r="N12" s="37">
        <v>29.5</v>
      </c>
      <c r="O12" s="37">
        <v>30</v>
      </c>
      <c r="P12" s="37">
        <v>30.5</v>
      </c>
      <c r="Q12" s="37">
        <v>31</v>
      </c>
      <c r="S12" t="str">
        <f t="shared" si="12"/>
        <v>x</v>
      </c>
      <c r="T12">
        <v>32000</v>
      </c>
      <c r="U12" s="38">
        <v>0.23499999999999999</v>
      </c>
      <c r="V12" s="38">
        <v>0.245</v>
      </c>
      <c r="W12" s="38">
        <v>0.255</v>
      </c>
      <c r="X12" s="38">
        <v>0.26500000000000001</v>
      </c>
      <c r="Y12" s="38">
        <v>0.27500000000000002</v>
      </c>
      <c r="Z12" s="38">
        <v>0.28000000000000003</v>
      </c>
      <c r="AA12" s="38">
        <v>0.28500000000000003</v>
      </c>
      <c r="AB12" s="38">
        <v>0.29000000000000004</v>
      </c>
      <c r="AC12" s="38">
        <v>0.29499999999999998</v>
      </c>
      <c r="AD12" s="38">
        <v>0.3</v>
      </c>
      <c r="AE12" s="38">
        <v>0.30499999999999999</v>
      </c>
      <c r="AF12" s="38">
        <v>0.31</v>
      </c>
      <c r="AH12" s="37">
        <f t="shared" ref="AH12:AH23" si="25">U12*$T$3</f>
        <v>23.5</v>
      </c>
      <c r="AI12" s="37">
        <f t="shared" si="14"/>
        <v>24.5</v>
      </c>
      <c r="AJ12" s="37">
        <f t="shared" si="15"/>
        <v>25.5</v>
      </c>
      <c r="AK12" s="37">
        <f t="shared" si="16"/>
        <v>26.5</v>
      </c>
      <c r="AL12" s="37">
        <f t="shared" si="17"/>
        <v>27.500000000000004</v>
      </c>
      <c r="AM12" s="37">
        <f t="shared" si="18"/>
        <v>28.000000000000004</v>
      </c>
      <c r="AN12" s="37">
        <f t="shared" si="19"/>
        <v>28.500000000000004</v>
      </c>
      <c r="AO12" s="37">
        <f t="shared" si="20"/>
        <v>29.000000000000004</v>
      </c>
      <c r="AP12" s="37">
        <f t="shared" si="21"/>
        <v>29.5</v>
      </c>
      <c r="AQ12" s="37">
        <f t="shared" si="22"/>
        <v>30</v>
      </c>
      <c r="AR12" s="37">
        <f t="shared" si="23"/>
        <v>30.5</v>
      </c>
      <c r="AS12" s="37">
        <f t="shared" si="24"/>
        <v>31</v>
      </c>
    </row>
    <row r="13" spans="4:45" x14ac:dyDescent="0.25">
      <c r="D13">
        <v>10</v>
      </c>
      <c r="E13">
        <v>26000</v>
      </c>
      <c r="F13" s="37">
        <v>23.5</v>
      </c>
      <c r="G13" s="37">
        <v>24.5</v>
      </c>
      <c r="H13" s="37">
        <v>25.5</v>
      </c>
      <c r="I13" s="37">
        <v>26.5</v>
      </c>
      <c r="J13" s="37">
        <v>27.500000000000004</v>
      </c>
      <c r="K13" s="37">
        <v>28.500000000000004</v>
      </c>
      <c r="L13" s="37">
        <v>29.000000000000004</v>
      </c>
      <c r="M13" s="37">
        <v>29.5</v>
      </c>
      <c r="N13" s="37">
        <v>30</v>
      </c>
      <c r="O13" s="37">
        <v>30.5</v>
      </c>
      <c r="P13" s="37">
        <v>31</v>
      </c>
      <c r="Q13" s="37">
        <v>31.5</v>
      </c>
      <c r="S13" t="str">
        <f t="shared" si="12"/>
        <v>x</v>
      </c>
      <c r="T13">
        <v>33000</v>
      </c>
      <c r="U13" s="38">
        <v>0.23499999999999999</v>
      </c>
      <c r="V13" s="38">
        <v>0.245</v>
      </c>
      <c r="W13" s="38">
        <v>0.255</v>
      </c>
      <c r="X13" s="38">
        <v>0.26500000000000001</v>
      </c>
      <c r="Y13" s="38">
        <v>0.27500000000000002</v>
      </c>
      <c r="Z13" s="38">
        <v>0.28500000000000003</v>
      </c>
      <c r="AA13" s="38">
        <v>0.29000000000000004</v>
      </c>
      <c r="AB13" s="38">
        <v>0.29499999999999998</v>
      </c>
      <c r="AC13" s="38">
        <v>0.3</v>
      </c>
      <c r="AD13" s="38">
        <v>0.30499999999999999</v>
      </c>
      <c r="AE13" s="38">
        <v>0.31</v>
      </c>
      <c r="AF13" s="38">
        <v>0.315</v>
      </c>
      <c r="AH13" s="37">
        <f t="shared" si="25"/>
        <v>23.5</v>
      </c>
      <c r="AI13" s="37">
        <f t="shared" si="14"/>
        <v>24.5</v>
      </c>
      <c r="AJ13" s="37">
        <f t="shared" si="15"/>
        <v>25.5</v>
      </c>
      <c r="AK13" s="37">
        <f t="shared" si="16"/>
        <v>26.5</v>
      </c>
      <c r="AL13" s="37">
        <f t="shared" si="17"/>
        <v>27.500000000000004</v>
      </c>
      <c r="AM13" s="37">
        <f t="shared" si="18"/>
        <v>28.500000000000004</v>
      </c>
      <c r="AN13" s="37">
        <f t="shared" si="19"/>
        <v>29.000000000000004</v>
      </c>
      <c r="AO13" s="37">
        <f t="shared" si="20"/>
        <v>29.5</v>
      </c>
      <c r="AP13" s="37">
        <f t="shared" si="21"/>
        <v>30</v>
      </c>
      <c r="AQ13" s="37">
        <f t="shared" si="22"/>
        <v>30.5</v>
      </c>
      <c r="AR13" s="37">
        <f t="shared" si="23"/>
        <v>31</v>
      </c>
      <c r="AS13" s="37">
        <f t="shared" si="24"/>
        <v>31.5</v>
      </c>
    </row>
    <row r="14" spans="4:45" x14ac:dyDescent="0.25">
      <c r="D14">
        <v>11</v>
      </c>
      <c r="E14">
        <v>27000</v>
      </c>
      <c r="F14" s="37">
        <v>23.5</v>
      </c>
      <c r="G14" s="37">
        <v>24.5</v>
      </c>
      <c r="H14" s="37">
        <v>25.5</v>
      </c>
      <c r="I14" s="37">
        <v>26.5</v>
      </c>
      <c r="J14" s="37">
        <v>27.500000000000004</v>
      </c>
      <c r="K14" s="37">
        <v>28.500000000000004</v>
      </c>
      <c r="L14" s="37">
        <v>29.5</v>
      </c>
      <c r="M14" s="37">
        <v>30</v>
      </c>
      <c r="N14" s="37">
        <v>30.5</v>
      </c>
      <c r="O14" s="37">
        <v>31</v>
      </c>
      <c r="P14" s="37">
        <v>31.5</v>
      </c>
      <c r="Q14" s="37">
        <v>32</v>
      </c>
      <c r="S14" t="str">
        <f t="shared" si="12"/>
        <v>x</v>
      </c>
      <c r="T14">
        <v>34000</v>
      </c>
      <c r="U14" s="38">
        <v>0.23499999999999999</v>
      </c>
      <c r="V14" s="38">
        <v>0.245</v>
      </c>
      <c r="W14" s="38">
        <v>0.255</v>
      </c>
      <c r="X14" s="38">
        <v>0.26500000000000001</v>
      </c>
      <c r="Y14" s="38">
        <v>0.27500000000000002</v>
      </c>
      <c r="Z14" s="38">
        <v>0.28500000000000003</v>
      </c>
      <c r="AA14" s="38">
        <v>0.29499999999999998</v>
      </c>
      <c r="AB14" s="38">
        <v>0.3</v>
      </c>
      <c r="AC14" s="38">
        <v>0.30499999999999999</v>
      </c>
      <c r="AD14" s="38">
        <v>0.31</v>
      </c>
      <c r="AE14" s="38">
        <v>0.315</v>
      </c>
      <c r="AF14" s="38">
        <v>0.32</v>
      </c>
      <c r="AH14" s="37">
        <f t="shared" si="25"/>
        <v>23.5</v>
      </c>
      <c r="AI14" s="37">
        <f t="shared" si="14"/>
        <v>24.5</v>
      </c>
      <c r="AJ14" s="37">
        <f t="shared" si="15"/>
        <v>25.5</v>
      </c>
      <c r="AK14" s="37">
        <f t="shared" si="16"/>
        <v>26.5</v>
      </c>
      <c r="AL14" s="37">
        <f t="shared" si="17"/>
        <v>27.500000000000004</v>
      </c>
      <c r="AM14" s="37">
        <f t="shared" si="18"/>
        <v>28.500000000000004</v>
      </c>
      <c r="AN14" s="37">
        <f t="shared" si="19"/>
        <v>29.5</v>
      </c>
      <c r="AO14" s="37">
        <f t="shared" si="20"/>
        <v>30</v>
      </c>
      <c r="AP14" s="37">
        <f t="shared" si="21"/>
        <v>30.5</v>
      </c>
      <c r="AQ14" s="37">
        <f t="shared" si="22"/>
        <v>31</v>
      </c>
      <c r="AR14" s="37">
        <f t="shared" si="23"/>
        <v>31.5</v>
      </c>
      <c r="AS14" s="37">
        <f t="shared" si="24"/>
        <v>32</v>
      </c>
    </row>
    <row r="15" spans="4:45" x14ac:dyDescent="0.25">
      <c r="D15">
        <v>12</v>
      </c>
      <c r="E15">
        <v>28000</v>
      </c>
      <c r="F15" s="37">
        <v>23.5</v>
      </c>
      <c r="G15" s="37">
        <v>24.5</v>
      </c>
      <c r="H15" s="37">
        <v>25.5</v>
      </c>
      <c r="I15" s="37">
        <v>27</v>
      </c>
      <c r="J15" s="37">
        <v>27.500000000000004</v>
      </c>
      <c r="K15" s="37">
        <v>28.500000000000004</v>
      </c>
      <c r="L15" s="37">
        <v>29.5</v>
      </c>
      <c r="M15" s="37">
        <v>30.5</v>
      </c>
      <c r="N15" s="37">
        <v>31</v>
      </c>
      <c r="O15" s="37">
        <v>31.5</v>
      </c>
      <c r="P15" s="37">
        <v>32</v>
      </c>
      <c r="Q15" s="37">
        <v>32.5</v>
      </c>
      <c r="S15" t="str">
        <f t="shared" si="12"/>
        <v>x</v>
      </c>
      <c r="T15">
        <v>35000</v>
      </c>
      <c r="U15" s="38">
        <v>0.23499999999999999</v>
      </c>
      <c r="V15" s="38">
        <v>0.245</v>
      </c>
      <c r="W15" s="38">
        <v>0.255</v>
      </c>
      <c r="X15" s="38">
        <v>0.27</v>
      </c>
      <c r="Y15" s="38">
        <v>0.27500000000000002</v>
      </c>
      <c r="Z15" s="38">
        <v>0.28500000000000003</v>
      </c>
      <c r="AA15" s="38">
        <v>0.29499999999999998</v>
      </c>
      <c r="AB15" s="38">
        <v>0.30499999999999999</v>
      </c>
      <c r="AC15" s="38">
        <v>0.31</v>
      </c>
      <c r="AD15" s="38">
        <v>0.315</v>
      </c>
      <c r="AE15" s="38">
        <v>0.32</v>
      </c>
      <c r="AF15" s="38">
        <v>0.32500000000000001</v>
      </c>
      <c r="AH15" s="37">
        <f t="shared" si="25"/>
        <v>23.5</v>
      </c>
      <c r="AI15" s="37">
        <f t="shared" si="14"/>
        <v>24.5</v>
      </c>
      <c r="AJ15" s="37">
        <f t="shared" si="15"/>
        <v>25.5</v>
      </c>
      <c r="AK15" s="37">
        <f t="shared" si="16"/>
        <v>27</v>
      </c>
      <c r="AL15" s="37">
        <f t="shared" si="17"/>
        <v>27.500000000000004</v>
      </c>
      <c r="AM15" s="37">
        <f t="shared" si="18"/>
        <v>28.500000000000004</v>
      </c>
      <c r="AN15" s="37">
        <f t="shared" si="19"/>
        <v>29.5</v>
      </c>
      <c r="AO15" s="37">
        <f t="shared" si="20"/>
        <v>30.5</v>
      </c>
      <c r="AP15" s="37">
        <f t="shared" si="21"/>
        <v>31</v>
      </c>
      <c r="AQ15" s="37">
        <f t="shared" si="22"/>
        <v>31.5</v>
      </c>
      <c r="AR15" s="37">
        <f t="shared" si="23"/>
        <v>32</v>
      </c>
      <c r="AS15" s="37">
        <f t="shared" si="24"/>
        <v>32.5</v>
      </c>
    </row>
    <row r="16" spans="4:45" x14ac:dyDescent="0.25">
      <c r="D16">
        <v>13</v>
      </c>
      <c r="E16">
        <v>29000</v>
      </c>
      <c r="F16" s="37">
        <v>23.5</v>
      </c>
      <c r="G16" s="37">
        <v>24.5</v>
      </c>
      <c r="H16" s="37">
        <v>25.5</v>
      </c>
      <c r="I16" s="37">
        <v>27</v>
      </c>
      <c r="J16" s="37">
        <v>28.000000000000004</v>
      </c>
      <c r="K16" s="37">
        <v>29.000000000000004</v>
      </c>
      <c r="L16" s="37">
        <v>29.5</v>
      </c>
      <c r="M16" s="37">
        <v>30.5</v>
      </c>
      <c r="N16" s="37">
        <v>31</v>
      </c>
      <c r="O16" s="37">
        <v>32</v>
      </c>
      <c r="P16" s="37">
        <v>32.5</v>
      </c>
      <c r="Q16" s="37">
        <v>33</v>
      </c>
      <c r="S16" t="str">
        <f t="shared" si="12"/>
        <v>x</v>
      </c>
      <c r="T16">
        <v>36000</v>
      </c>
      <c r="U16" s="38">
        <v>0.23499999999999999</v>
      </c>
      <c r="V16" s="38">
        <v>0.245</v>
      </c>
      <c r="W16" s="38">
        <v>0.255</v>
      </c>
      <c r="X16" s="38">
        <v>0.27</v>
      </c>
      <c r="Y16" s="38">
        <v>0.28000000000000003</v>
      </c>
      <c r="Z16" s="38">
        <v>0.29000000000000004</v>
      </c>
      <c r="AA16" s="38">
        <v>0.29499999999999998</v>
      </c>
      <c r="AB16" s="38">
        <v>0.30499999999999999</v>
      </c>
      <c r="AC16" s="38">
        <v>0.31</v>
      </c>
      <c r="AD16" s="38">
        <v>0.32</v>
      </c>
      <c r="AE16" s="38">
        <v>0.32500000000000001</v>
      </c>
      <c r="AF16" s="38">
        <v>0.33</v>
      </c>
      <c r="AH16" s="37">
        <f t="shared" si="25"/>
        <v>23.5</v>
      </c>
      <c r="AI16" s="37">
        <f t="shared" si="14"/>
        <v>24.5</v>
      </c>
      <c r="AJ16" s="37">
        <f t="shared" si="15"/>
        <v>25.5</v>
      </c>
      <c r="AK16" s="37">
        <f t="shared" si="16"/>
        <v>27</v>
      </c>
      <c r="AL16" s="37">
        <f t="shared" si="17"/>
        <v>28.000000000000004</v>
      </c>
      <c r="AM16" s="37">
        <f t="shared" si="18"/>
        <v>29.000000000000004</v>
      </c>
      <c r="AN16" s="37">
        <f t="shared" si="19"/>
        <v>29.5</v>
      </c>
      <c r="AO16" s="37">
        <f t="shared" si="20"/>
        <v>30.5</v>
      </c>
      <c r="AP16" s="37">
        <f t="shared" si="21"/>
        <v>31</v>
      </c>
      <c r="AQ16" s="37">
        <f t="shared" si="22"/>
        <v>32</v>
      </c>
      <c r="AR16" s="37">
        <f t="shared" si="23"/>
        <v>32.5</v>
      </c>
      <c r="AS16" s="37">
        <f t="shared" si="24"/>
        <v>33</v>
      </c>
    </row>
    <row r="17" spans="4:45" x14ac:dyDescent="0.25">
      <c r="D17">
        <v>14</v>
      </c>
      <c r="E17">
        <v>30000</v>
      </c>
      <c r="F17" s="37">
        <v>23.5</v>
      </c>
      <c r="G17" s="37">
        <v>24.5</v>
      </c>
      <c r="H17" s="37">
        <v>26</v>
      </c>
      <c r="I17" s="37">
        <v>27</v>
      </c>
      <c r="J17" s="37">
        <v>28.000000000000004</v>
      </c>
      <c r="K17" s="37">
        <v>29.000000000000004</v>
      </c>
      <c r="L17" s="37">
        <v>29.5</v>
      </c>
      <c r="M17" s="37">
        <v>30.5</v>
      </c>
      <c r="N17" s="37">
        <v>31.5</v>
      </c>
      <c r="O17" s="37">
        <v>32</v>
      </c>
      <c r="P17" s="37">
        <v>32.5</v>
      </c>
      <c r="Q17" s="37">
        <v>33</v>
      </c>
      <c r="S17" t="str">
        <f t="shared" si="12"/>
        <v>x</v>
      </c>
      <c r="T17">
        <v>37000</v>
      </c>
      <c r="U17" s="38">
        <v>0.23499999999999999</v>
      </c>
      <c r="V17" s="38">
        <v>0.245</v>
      </c>
      <c r="W17" s="38">
        <v>0.26</v>
      </c>
      <c r="X17" s="38">
        <v>0.27</v>
      </c>
      <c r="Y17" s="38">
        <v>0.28000000000000003</v>
      </c>
      <c r="Z17" s="38">
        <v>0.29000000000000004</v>
      </c>
      <c r="AA17" s="38">
        <v>0.29499999999999998</v>
      </c>
      <c r="AB17" s="38">
        <v>0.30499999999999999</v>
      </c>
      <c r="AC17" s="38">
        <v>0.315</v>
      </c>
      <c r="AD17" s="38">
        <v>0.32</v>
      </c>
      <c r="AE17" s="38">
        <v>0.32500000000000001</v>
      </c>
      <c r="AF17" s="38">
        <v>0.33</v>
      </c>
      <c r="AH17" s="37">
        <f t="shared" si="25"/>
        <v>23.5</v>
      </c>
      <c r="AI17" s="37">
        <f t="shared" si="14"/>
        <v>24.5</v>
      </c>
      <c r="AJ17" s="37">
        <f t="shared" si="15"/>
        <v>26</v>
      </c>
      <c r="AK17" s="37">
        <f t="shared" si="16"/>
        <v>27</v>
      </c>
      <c r="AL17" s="37">
        <f t="shared" si="17"/>
        <v>28.000000000000004</v>
      </c>
      <c r="AM17" s="37">
        <f t="shared" si="18"/>
        <v>29.000000000000004</v>
      </c>
      <c r="AN17" s="37">
        <f t="shared" si="19"/>
        <v>29.5</v>
      </c>
      <c r="AO17" s="37">
        <f t="shared" si="20"/>
        <v>30.5</v>
      </c>
      <c r="AP17" s="37">
        <f t="shared" si="21"/>
        <v>31.5</v>
      </c>
      <c r="AQ17" s="37">
        <f t="shared" si="22"/>
        <v>32</v>
      </c>
      <c r="AR17" s="37">
        <f t="shared" si="23"/>
        <v>32.5</v>
      </c>
      <c r="AS17" s="37">
        <f t="shared" si="24"/>
        <v>33</v>
      </c>
    </row>
    <row r="18" spans="4:45" x14ac:dyDescent="0.25">
      <c r="D18">
        <v>15</v>
      </c>
      <c r="E18">
        <v>31000</v>
      </c>
      <c r="F18" s="37">
        <v>23.5</v>
      </c>
      <c r="G18" s="37">
        <v>24.5</v>
      </c>
      <c r="H18" s="37">
        <v>26</v>
      </c>
      <c r="I18" s="37">
        <v>27</v>
      </c>
      <c r="J18" s="37">
        <v>28.000000000000004</v>
      </c>
      <c r="K18" s="37">
        <v>29.000000000000004</v>
      </c>
      <c r="L18" s="37">
        <v>30</v>
      </c>
      <c r="M18" s="37">
        <v>30.5</v>
      </c>
      <c r="N18" s="37">
        <v>31.5</v>
      </c>
      <c r="O18" s="37">
        <v>32</v>
      </c>
      <c r="P18" s="37">
        <v>33</v>
      </c>
      <c r="Q18" s="37">
        <v>33.5</v>
      </c>
      <c r="S18" t="str">
        <f t="shared" si="12"/>
        <v>x</v>
      </c>
      <c r="T18">
        <v>38000</v>
      </c>
      <c r="U18" s="38">
        <v>0.23499999999999999</v>
      </c>
      <c r="V18" s="38">
        <v>0.245</v>
      </c>
      <c r="W18" s="38">
        <v>0.26</v>
      </c>
      <c r="X18" s="38">
        <v>0.27</v>
      </c>
      <c r="Y18" s="38">
        <v>0.28000000000000003</v>
      </c>
      <c r="Z18" s="38">
        <v>0.29000000000000004</v>
      </c>
      <c r="AA18" s="38">
        <v>0.3</v>
      </c>
      <c r="AB18" s="38">
        <v>0.30499999999999999</v>
      </c>
      <c r="AC18" s="38">
        <v>0.315</v>
      </c>
      <c r="AD18" s="38">
        <v>0.32</v>
      </c>
      <c r="AE18" s="38">
        <v>0.33</v>
      </c>
      <c r="AF18" s="38">
        <v>0.33500000000000002</v>
      </c>
      <c r="AH18" s="37">
        <f t="shared" si="25"/>
        <v>23.5</v>
      </c>
      <c r="AI18" s="37">
        <f t="shared" si="14"/>
        <v>24.5</v>
      </c>
      <c r="AJ18" s="37">
        <f t="shared" si="15"/>
        <v>26</v>
      </c>
      <c r="AK18" s="37">
        <f t="shared" si="16"/>
        <v>27</v>
      </c>
      <c r="AL18" s="37">
        <f t="shared" si="17"/>
        <v>28.000000000000004</v>
      </c>
      <c r="AM18" s="37">
        <f t="shared" si="18"/>
        <v>29.000000000000004</v>
      </c>
      <c r="AN18" s="37">
        <f t="shared" si="19"/>
        <v>30</v>
      </c>
      <c r="AO18" s="37">
        <f t="shared" si="20"/>
        <v>30.5</v>
      </c>
      <c r="AP18" s="37">
        <f t="shared" si="21"/>
        <v>31.5</v>
      </c>
      <c r="AQ18" s="37">
        <f t="shared" si="22"/>
        <v>32</v>
      </c>
      <c r="AR18" s="37">
        <f t="shared" si="23"/>
        <v>33</v>
      </c>
      <c r="AS18" s="37">
        <f t="shared" si="24"/>
        <v>33.5</v>
      </c>
    </row>
    <row r="19" spans="4:45" x14ac:dyDescent="0.25">
      <c r="D19">
        <v>16</v>
      </c>
      <c r="E19">
        <v>32000</v>
      </c>
      <c r="F19" s="37">
        <v>23.5</v>
      </c>
      <c r="G19" s="37">
        <v>24.5</v>
      </c>
      <c r="H19" s="37">
        <v>26</v>
      </c>
      <c r="I19" s="37">
        <v>27</v>
      </c>
      <c r="J19" s="37">
        <v>28.000000000000004</v>
      </c>
      <c r="K19" s="37">
        <v>29.000000000000004</v>
      </c>
      <c r="L19" s="37">
        <v>30</v>
      </c>
      <c r="M19" s="37">
        <v>30.5</v>
      </c>
      <c r="N19" s="37">
        <v>31.5</v>
      </c>
      <c r="O19" s="37">
        <v>32</v>
      </c>
      <c r="P19" s="37">
        <v>33</v>
      </c>
      <c r="Q19" s="37">
        <v>33.5</v>
      </c>
      <c r="S19" t="str">
        <f t="shared" si="12"/>
        <v>x</v>
      </c>
      <c r="T19">
        <v>39000</v>
      </c>
      <c r="U19" s="38">
        <v>0.23499999999999999</v>
      </c>
      <c r="V19" s="38">
        <v>0.245</v>
      </c>
      <c r="W19" s="38">
        <v>0.26</v>
      </c>
      <c r="X19" s="38">
        <v>0.27</v>
      </c>
      <c r="Y19" s="38">
        <v>0.28000000000000003</v>
      </c>
      <c r="Z19" s="38">
        <v>0.29000000000000004</v>
      </c>
      <c r="AA19" s="38">
        <v>0.3</v>
      </c>
      <c r="AB19" s="38">
        <v>0.30499999999999999</v>
      </c>
      <c r="AC19" s="38">
        <v>0.315</v>
      </c>
      <c r="AD19" s="38">
        <v>0.32</v>
      </c>
      <c r="AE19" s="38">
        <v>0.33</v>
      </c>
      <c r="AF19" s="38">
        <v>0.33500000000000002</v>
      </c>
      <c r="AH19" s="37">
        <f t="shared" si="25"/>
        <v>23.5</v>
      </c>
      <c r="AI19" s="37">
        <f t="shared" si="14"/>
        <v>24.5</v>
      </c>
      <c r="AJ19" s="37">
        <f t="shared" si="15"/>
        <v>26</v>
      </c>
      <c r="AK19" s="37">
        <f t="shared" si="16"/>
        <v>27</v>
      </c>
      <c r="AL19" s="37">
        <f t="shared" si="17"/>
        <v>28.000000000000004</v>
      </c>
      <c r="AM19" s="37">
        <f t="shared" si="18"/>
        <v>29.000000000000004</v>
      </c>
      <c r="AN19" s="37">
        <f t="shared" si="19"/>
        <v>30</v>
      </c>
      <c r="AO19" s="37">
        <f t="shared" si="20"/>
        <v>30.5</v>
      </c>
      <c r="AP19" s="37">
        <f t="shared" si="21"/>
        <v>31.5</v>
      </c>
      <c r="AQ19" s="37">
        <f t="shared" si="22"/>
        <v>32</v>
      </c>
      <c r="AR19" s="37">
        <f t="shared" si="23"/>
        <v>33</v>
      </c>
      <c r="AS19" s="37">
        <f t="shared" si="24"/>
        <v>33.5</v>
      </c>
    </row>
    <row r="20" spans="4:45" x14ac:dyDescent="0.25">
      <c r="D20">
        <v>17</v>
      </c>
      <c r="E20">
        <v>33000</v>
      </c>
      <c r="F20" s="37">
        <v>23.5</v>
      </c>
      <c r="G20" s="37">
        <v>24.5</v>
      </c>
      <c r="H20" s="37">
        <v>26</v>
      </c>
      <c r="I20" s="37">
        <v>27</v>
      </c>
      <c r="J20" s="37">
        <v>28.000000000000004</v>
      </c>
      <c r="K20" s="37">
        <v>29.000000000000004</v>
      </c>
      <c r="L20" s="37">
        <v>30</v>
      </c>
      <c r="M20" s="37">
        <v>30.5</v>
      </c>
      <c r="N20" s="37">
        <v>31.5</v>
      </c>
      <c r="O20" s="37">
        <v>32</v>
      </c>
      <c r="P20" s="37">
        <v>33</v>
      </c>
      <c r="Q20" s="37">
        <v>33.5</v>
      </c>
      <c r="S20" t="str">
        <f t="shared" si="12"/>
        <v>x</v>
      </c>
      <c r="T20">
        <v>40000</v>
      </c>
      <c r="U20" s="38">
        <v>0.23499999999999999</v>
      </c>
      <c r="V20" s="38">
        <v>0.245</v>
      </c>
      <c r="W20" s="38">
        <v>0.26</v>
      </c>
      <c r="X20" s="38">
        <v>0.27</v>
      </c>
      <c r="Y20" s="38">
        <v>0.28000000000000003</v>
      </c>
      <c r="Z20" s="38">
        <v>0.29000000000000004</v>
      </c>
      <c r="AA20" s="38">
        <v>0.3</v>
      </c>
      <c r="AB20" s="38">
        <v>0.30499999999999999</v>
      </c>
      <c r="AC20" s="38">
        <v>0.315</v>
      </c>
      <c r="AD20" s="38">
        <v>0.32</v>
      </c>
      <c r="AE20" s="38">
        <v>0.33</v>
      </c>
      <c r="AF20" s="38">
        <v>0.33500000000000002</v>
      </c>
      <c r="AH20" s="37">
        <f t="shared" si="25"/>
        <v>23.5</v>
      </c>
      <c r="AI20" s="37">
        <f t="shared" si="14"/>
        <v>24.5</v>
      </c>
      <c r="AJ20" s="37">
        <f t="shared" si="15"/>
        <v>26</v>
      </c>
      <c r="AK20" s="37">
        <f t="shared" si="16"/>
        <v>27</v>
      </c>
      <c r="AL20" s="37">
        <f t="shared" si="17"/>
        <v>28.000000000000004</v>
      </c>
      <c r="AM20" s="37">
        <f t="shared" si="18"/>
        <v>29.000000000000004</v>
      </c>
      <c r="AN20" s="37">
        <f t="shared" si="19"/>
        <v>30</v>
      </c>
      <c r="AO20" s="37">
        <f t="shared" si="20"/>
        <v>30.5</v>
      </c>
      <c r="AP20" s="37">
        <f t="shared" si="21"/>
        <v>31.5</v>
      </c>
      <c r="AQ20" s="37">
        <f t="shared" si="22"/>
        <v>32</v>
      </c>
      <c r="AR20" s="37">
        <f t="shared" si="23"/>
        <v>33</v>
      </c>
      <c r="AS20" s="37">
        <f t="shared" si="24"/>
        <v>33.5</v>
      </c>
    </row>
    <row r="21" spans="4:45" x14ac:dyDescent="0.25">
      <c r="D21">
        <v>18</v>
      </c>
      <c r="E21">
        <v>34000</v>
      </c>
      <c r="F21" s="37">
        <v>23.5</v>
      </c>
      <c r="G21" s="37">
        <v>24.5</v>
      </c>
      <c r="H21" s="37">
        <v>26</v>
      </c>
      <c r="I21" s="37">
        <v>27</v>
      </c>
      <c r="J21" s="37">
        <v>28.000000000000004</v>
      </c>
      <c r="K21" s="37">
        <v>29.000000000000004</v>
      </c>
      <c r="L21" s="37">
        <v>30</v>
      </c>
      <c r="M21" s="37">
        <v>30.5</v>
      </c>
      <c r="N21" s="37">
        <v>31.5</v>
      </c>
      <c r="O21" s="37">
        <v>32</v>
      </c>
      <c r="P21" s="37">
        <v>33</v>
      </c>
      <c r="Q21" s="37">
        <v>33.5</v>
      </c>
      <c r="S21" t="str">
        <f t="shared" si="12"/>
        <v>x</v>
      </c>
      <c r="T21">
        <v>41000</v>
      </c>
      <c r="U21" s="38">
        <v>0.23499999999999999</v>
      </c>
      <c r="V21" s="38">
        <v>0.245</v>
      </c>
      <c r="W21" s="38">
        <v>0.26</v>
      </c>
      <c r="X21" s="38">
        <v>0.27</v>
      </c>
      <c r="Y21" s="38">
        <v>0.28000000000000003</v>
      </c>
      <c r="Z21" s="38">
        <v>0.29000000000000004</v>
      </c>
      <c r="AA21" s="38">
        <v>0.3</v>
      </c>
      <c r="AB21" s="38">
        <v>0.30499999999999999</v>
      </c>
      <c r="AC21" s="38">
        <v>0.315</v>
      </c>
      <c r="AD21" s="38">
        <v>0.32</v>
      </c>
      <c r="AE21" s="38">
        <v>0.33</v>
      </c>
      <c r="AF21" s="38">
        <v>0.33500000000000002</v>
      </c>
      <c r="AH21" s="37">
        <f t="shared" si="25"/>
        <v>23.5</v>
      </c>
      <c r="AI21" s="37">
        <f t="shared" si="14"/>
        <v>24.5</v>
      </c>
      <c r="AJ21" s="37">
        <f t="shared" si="15"/>
        <v>26</v>
      </c>
      <c r="AK21" s="37">
        <f t="shared" si="16"/>
        <v>27</v>
      </c>
      <c r="AL21" s="37">
        <f t="shared" si="17"/>
        <v>28.000000000000004</v>
      </c>
      <c r="AM21" s="37">
        <f t="shared" si="18"/>
        <v>29.000000000000004</v>
      </c>
      <c r="AN21" s="37">
        <f t="shared" si="19"/>
        <v>30</v>
      </c>
      <c r="AO21" s="37">
        <f t="shared" si="20"/>
        <v>30.5</v>
      </c>
      <c r="AP21" s="37">
        <f t="shared" si="21"/>
        <v>31.5</v>
      </c>
      <c r="AQ21" s="37">
        <f t="shared" si="22"/>
        <v>32</v>
      </c>
      <c r="AR21" s="37">
        <f t="shared" si="23"/>
        <v>33</v>
      </c>
      <c r="AS21" s="37">
        <f t="shared" si="24"/>
        <v>33.5</v>
      </c>
    </row>
    <row r="22" spans="4:45" x14ac:dyDescent="0.25">
      <c r="D22">
        <v>19</v>
      </c>
      <c r="E22">
        <v>35000</v>
      </c>
      <c r="F22" s="37">
        <v>23.5</v>
      </c>
      <c r="G22" s="37">
        <v>24.5</v>
      </c>
      <c r="H22" s="37">
        <v>26</v>
      </c>
      <c r="I22" s="37">
        <v>27</v>
      </c>
      <c r="J22" s="37">
        <v>28.000000000000004</v>
      </c>
      <c r="K22" s="37">
        <v>29.000000000000004</v>
      </c>
      <c r="L22" s="37">
        <v>30</v>
      </c>
      <c r="M22" s="37">
        <v>31</v>
      </c>
      <c r="N22" s="37">
        <v>31.5</v>
      </c>
      <c r="O22" s="37">
        <v>32.5</v>
      </c>
      <c r="P22" s="37">
        <v>33</v>
      </c>
      <c r="Q22" s="37">
        <v>34</v>
      </c>
      <c r="S22" t="str">
        <f t="shared" si="12"/>
        <v>x</v>
      </c>
      <c r="T22">
        <v>42000</v>
      </c>
      <c r="U22" s="38">
        <v>0.23499999999999999</v>
      </c>
      <c r="V22" s="38">
        <v>0.245</v>
      </c>
      <c r="W22" s="38">
        <v>0.26</v>
      </c>
      <c r="X22" s="38">
        <v>0.27</v>
      </c>
      <c r="Y22" s="38">
        <v>0.28000000000000003</v>
      </c>
      <c r="Z22" s="38">
        <v>0.29000000000000004</v>
      </c>
      <c r="AA22" s="38">
        <v>0.3</v>
      </c>
      <c r="AB22" s="38">
        <v>0.31</v>
      </c>
      <c r="AC22" s="38">
        <v>0.315</v>
      </c>
      <c r="AD22" s="38">
        <v>0.32500000000000001</v>
      </c>
      <c r="AE22" s="38">
        <v>0.33</v>
      </c>
      <c r="AF22" s="38">
        <v>0.34</v>
      </c>
      <c r="AH22" s="37">
        <f t="shared" si="25"/>
        <v>23.5</v>
      </c>
      <c r="AI22" s="37">
        <f t="shared" si="14"/>
        <v>24.5</v>
      </c>
      <c r="AJ22" s="37">
        <f t="shared" si="15"/>
        <v>26</v>
      </c>
      <c r="AK22" s="37">
        <f t="shared" si="16"/>
        <v>27</v>
      </c>
      <c r="AL22" s="37">
        <f t="shared" si="17"/>
        <v>28.000000000000004</v>
      </c>
      <c r="AM22" s="37">
        <f t="shared" si="18"/>
        <v>29.000000000000004</v>
      </c>
      <c r="AN22" s="37">
        <f t="shared" si="19"/>
        <v>30</v>
      </c>
      <c r="AO22" s="37">
        <f t="shared" si="20"/>
        <v>31</v>
      </c>
      <c r="AP22" s="37">
        <f t="shared" si="21"/>
        <v>31.5</v>
      </c>
      <c r="AQ22" s="37">
        <f t="shared" si="22"/>
        <v>32.5</v>
      </c>
      <c r="AR22" s="37">
        <f t="shared" si="23"/>
        <v>33</v>
      </c>
      <c r="AS22" s="37">
        <f t="shared" si="24"/>
        <v>34</v>
      </c>
    </row>
    <row r="23" spans="4:45" x14ac:dyDescent="0.25">
      <c r="D23">
        <v>20</v>
      </c>
      <c r="E23">
        <v>36000</v>
      </c>
      <c r="F23" s="37">
        <v>24</v>
      </c>
      <c r="G23" s="37">
        <v>25</v>
      </c>
      <c r="H23" s="37">
        <v>26</v>
      </c>
      <c r="I23" s="37">
        <v>27</v>
      </c>
      <c r="J23" s="37">
        <v>28.000000000000004</v>
      </c>
      <c r="K23" s="37">
        <v>29.000000000000004</v>
      </c>
      <c r="L23" s="37">
        <v>30</v>
      </c>
      <c r="M23" s="37">
        <v>31</v>
      </c>
      <c r="N23" s="37">
        <v>32</v>
      </c>
      <c r="O23" s="37">
        <v>32.5</v>
      </c>
      <c r="P23" s="37">
        <v>33.5</v>
      </c>
      <c r="Q23" s="37">
        <v>34</v>
      </c>
      <c r="S23" t="str">
        <f t="shared" si="12"/>
        <v>x</v>
      </c>
      <c r="T23">
        <v>43000</v>
      </c>
      <c r="U23" s="38">
        <v>0.24</v>
      </c>
      <c r="V23" s="38">
        <v>0.25</v>
      </c>
      <c r="W23" s="38">
        <v>0.26</v>
      </c>
      <c r="X23" s="38">
        <v>0.27</v>
      </c>
      <c r="Y23" s="38">
        <v>0.28000000000000003</v>
      </c>
      <c r="Z23" s="38">
        <v>0.29000000000000004</v>
      </c>
      <c r="AA23" s="38">
        <v>0.3</v>
      </c>
      <c r="AB23" s="38">
        <v>0.31</v>
      </c>
      <c r="AC23" s="38">
        <v>0.32</v>
      </c>
      <c r="AD23" s="38">
        <v>0.32500000000000001</v>
      </c>
      <c r="AE23" s="38">
        <v>0.33500000000000002</v>
      </c>
      <c r="AF23" s="38">
        <v>0.34</v>
      </c>
      <c r="AH23" s="37">
        <f t="shared" si="25"/>
        <v>24</v>
      </c>
      <c r="AI23" s="37">
        <f t="shared" si="14"/>
        <v>25</v>
      </c>
      <c r="AJ23" s="37">
        <f t="shared" si="15"/>
        <v>26</v>
      </c>
      <c r="AK23" s="37">
        <f t="shared" si="16"/>
        <v>27</v>
      </c>
      <c r="AL23" s="37">
        <f t="shared" si="17"/>
        <v>28.000000000000004</v>
      </c>
      <c r="AM23" s="37">
        <f t="shared" si="18"/>
        <v>29.000000000000004</v>
      </c>
      <c r="AN23" s="37">
        <f t="shared" si="19"/>
        <v>30</v>
      </c>
      <c r="AO23" s="37">
        <f t="shared" si="20"/>
        <v>31</v>
      </c>
      <c r="AP23" s="37">
        <f t="shared" si="21"/>
        <v>32</v>
      </c>
      <c r="AQ23" s="37">
        <f t="shared" si="22"/>
        <v>32.5</v>
      </c>
      <c r="AR23" s="37">
        <f t="shared" si="23"/>
        <v>33.5</v>
      </c>
      <c r="AS23" s="37">
        <f t="shared" si="24"/>
        <v>34</v>
      </c>
    </row>
    <row r="24" spans="4:45" x14ac:dyDescent="0.25">
      <c r="D24">
        <v>21</v>
      </c>
      <c r="E24">
        <v>37000</v>
      </c>
      <c r="F24" s="37">
        <v>24.5</v>
      </c>
      <c r="G24" s="37">
        <v>25.5</v>
      </c>
      <c r="H24" s="37">
        <v>26.5</v>
      </c>
      <c r="I24" s="37">
        <v>27.500000000000004</v>
      </c>
      <c r="J24" s="37">
        <v>28.500000000000004</v>
      </c>
      <c r="K24" s="37">
        <v>29.5</v>
      </c>
      <c r="L24" s="37">
        <v>30.5</v>
      </c>
      <c r="M24" s="37">
        <v>31.5</v>
      </c>
      <c r="N24" s="37">
        <v>32.5</v>
      </c>
      <c r="O24" s="37">
        <v>33</v>
      </c>
      <c r="P24" s="37">
        <v>34</v>
      </c>
      <c r="Q24" s="37">
        <v>34.5</v>
      </c>
      <c r="S24" t="str">
        <f t="shared" si="12"/>
        <v>x</v>
      </c>
      <c r="T24">
        <v>44000</v>
      </c>
      <c r="U24" s="38">
        <v>0.245</v>
      </c>
      <c r="V24" s="38">
        <v>0.255</v>
      </c>
      <c r="W24" s="38">
        <v>0.26500000000000001</v>
      </c>
      <c r="X24" s="38">
        <v>0.27500000000000002</v>
      </c>
      <c r="Y24" s="38">
        <v>0.28500000000000003</v>
      </c>
      <c r="Z24" s="38">
        <v>0.29499999999999998</v>
      </c>
      <c r="AA24" s="38">
        <v>0.30499999999999999</v>
      </c>
      <c r="AB24" s="38">
        <v>0.315</v>
      </c>
      <c r="AC24" s="38">
        <v>0.32500000000000001</v>
      </c>
      <c r="AD24" s="38">
        <v>0.33</v>
      </c>
      <c r="AE24" s="38">
        <v>0.34</v>
      </c>
      <c r="AF24" s="38">
        <v>0.34500000000000003</v>
      </c>
      <c r="AH24" s="37">
        <f t="shared" ref="AH24:AS54" si="26">U24*$T$3</f>
        <v>24.5</v>
      </c>
      <c r="AI24" s="37">
        <f t="shared" ref="AI24:AS33" si="27">V24*$T$3</f>
        <v>25.5</v>
      </c>
      <c r="AJ24" s="37">
        <f t="shared" si="27"/>
        <v>26.5</v>
      </c>
      <c r="AK24" s="37">
        <f t="shared" si="27"/>
        <v>27.500000000000004</v>
      </c>
      <c r="AL24" s="37">
        <f t="shared" si="27"/>
        <v>28.500000000000004</v>
      </c>
      <c r="AM24" s="37">
        <f t="shared" si="27"/>
        <v>29.5</v>
      </c>
      <c r="AN24" s="37">
        <f t="shared" si="27"/>
        <v>30.5</v>
      </c>
      <c r="AO24" s="37">
        <f t="shared" si="27"/>
        <v>31.5</v>
      </c>
      <c r="AP24" s="37">
        <f t="shared" si="27"/>
        <v>32.5</v>
      </c>
      <c r="AQ24" s="37">
        <f t="shared" si="27"/>
        <v>33</v>
      </c>
      <c r="AR24" s="37">
        <f t="shared" si="27"/>
        <v>34</v>
      </c>
      <c r="AS24" s="37">
        <f t="shared" si="27"/>
        <v>34.5</v>
      </c>
    </row>
    <row r="25" spans="4:45" x14ac:dyDescent="0.25">
      <c r="D25">
        <v>22</v>
      </c>
      <c r="E25">
        <v>38000</v>
      </c>
      <c r="F25" s="37">
        <v>25</v>
      </c>
      <c r="G25" s="37">
        <v>26</v>
      </c>
      <c r="H25" s="37">
        <v>27</v>
      </c>
      <c r="I25" s="37">
        <v>28.000000000000004</v>
      </c>
      <c r="J25" s="37">
        <v>29.000000000000004</v>
      </c>
      <c r="K25" s="37">
        <v>30</v>
      </c>
      <c r="L25" s="37">
        <v>31</v>
      </c>
      <c r="M25" s="37">
        <v>31.5</v>
      </c>
      <c r="N25" s="37">
        <v>32.5</v>
      </c>
      <c r="O25" s="37">
        <v>33.5</v>
      </c>
      <c r="P25" s="37">
        <v>34</v>
      </c>
      <c r="Q25" s="37">
        <v>35</v>
      </c>
      <c r="S25" t="str">
        <f t="shared" si="12"/>
        <v>x</v>
      </c>
      <c r="T25">
        <v>45000</v>
      </c>
      <c r="U25" s="38">
        <v>0.25</v>
      </c>
      <c r="V25" s="38">
        <v>0.26</v>
      </c>
      <c r="W25" s="38">
        <v>0.27</v>
      </c>
      <c r="X25" s="38">
        <v>0.28000000000000003</v>
      </c>
      <c r="Y25" s="38">
        <v>0.29000000000000004</v>
      </c>
      <c r="Z25" s="38">
        <v>0.3</v>
      </c>
      <c r="AA25" s="38">
        <v>0.31</v>
      </c>
      <c r="AB25" s="38">
        <v>0.315</v>
      </c>
      <c r="AC25" s="38">
        <v>0.32500000000000001</v>
      </c>
      <c r="AD25" s="38">
        <v>0.33500000000000002</v>
      </c>
      <c r="AE25" s="38">
        <v>0.34</v>
      </c>
      <c r="AF25" s="38">
        <v>0.35000000000000003</v>
      </c>
      <c r="AH25" s="37">
        <f t="shared" si="26"/>
        <v>25</v>
      </c>
      <c r="AI25" s="37">
        <f t="shared" si="27"/>
        <v>26</v>
      </c>
      <c r="AJ25" s="37">
        <f t="shared" si="27"/>
        <v>27</v>
      </c>
      <c r="AK25" s="37">
        <f t="shared" si="27"/>
        <v>28.000000000000004</v>
      </c>
      <c r="AL25" s="37">
        <f t="shared" si="27"/>
        <v>29.000000000000004</v>
      </c>
      <c r="AM25" s="37">
        <f t="shared" si="27"/>
        <v>30</v>
      </c>
      <c r="AN25" s="37">
        <f t="shared" si="27"/>
        <v>31</v>
      </c>
      <c r="AO25" s="37">
        <f t="shared" si="27"/>
        <v>31.5</v>
      </c>
      <c r="AP25" s="37">
        <f t="shared" si="27"/>
        <v>32.5</v>
      </c>
      <c r="AQ25" s="37">
        <f t="shared" si="27"/>
        <v>33.5</v>
      </c>
      <c r="AR25" s="37">
        <f t="shared" si="27"/>
        <v>34</v>
      </c>
      <c r="AS25" s="37">
        <f t="shared" si="27"/>
        <v>35</v>
      </c>
    </row>
    <row r="26" spans="4:45" x14ac:dyDescent="0.25">
      <c r="D26">
        <v>23</v>
      </c>
      <c r="E26">
        <v>39000</v>
      </c>
      <c r="F26" s="37">
        <v>25.5</v>
      </c>
      <c r="G26" s="37">
        <v>26.5</v>
      </c>
      <c r="H26" s="37">
        <v>27.500000000000004</v>
      </c>
      <c r="I26" s="37">
        <v>28.000000000000004</v>
      </c>
      <c r="J26" s="37">
        <v>29.000000000000004</v>
      </c>
      <c r="K26" s="37">
        <v>30</v>
      </c>
      <c r="L26" s="37">
        <v>31</v>
      </c>
      <c r="M26" s="37">
        <v>32</v>
      </c>
      <c r="N26" s="37">
        <v>33</v>
      </c>
      <c r="O26" s="37">
        <v>34</v>
      </c>
      <c r="P26" s="37">
        <v>34.5</v>
      </c>
      <c r="Q26" s="37">
        <v>35.5</v>
      </c>
      <c r="S26" t="str">
        <f t="shared" si="12"/>
        <v>x</v>
      </c>
      <c r="T26">
        <v>46000</v>
      </c>
      <c r="U26" s="38">
        <v>0.255</v>
      </c>
      <c r="V26" s="38">
        <v>0.26500000000000001</v>
      </c>
      <c r="W26" s="38">
        <v>0.27500000000000002</v>
      </c>
      <c r="X26" s="38">
        <v>0.28000000000000003</v>
      </c>
      <c r="Y26" s="38">
        <v>0.29000000000000004</v>
      </c>
      <c r="Z26" s="38">
        <v>0.3</v>
      </c>
      <c r="AA26" s="38">
        <v>0.31</v>
      </c>
      <c r="AB26" s="38">
        <v>0.32</v>
      </c>
      <c r="AC26" s="38">
        <v>0.33</v>
      </c>
      <c r="AD26" s="38">
        <v>0.34</v>
      </c>
      <c r="AE26" s="38">
        <v>0.34500000000000003</v>
      </c>
      <c r="AF26" s="38">
        <v>0.35499999999999998</v>
      </c>
      <c r="AH26" s="37">
        <f t="shared" si="26"/>
        <v>25.5</v>
      </c>
      <c r="AI26" s="37">
        <f t="shared" si="27"/>
        <v>26.5</v>
      </c>
      <c r="AJ26" s="37">
        <f t="shared" si="27"/>
        <v>27.500000000000004</v>
      </c>
      <c r="AK26" s="37">
        <f t="shared" si="27"/>
        <v>28.000000000000004</v>
      </c>
      <c r="AL26" s="37">
        <f t="shared" si="27"/>
        <v>29.000000000000004</v>
      </c>
      <c r="AM26" s="37">
        <f t="shared" si="27"/>
        <v>30</v>
      </c>
      <c r="AN26" s="37">
        <f t="shared" si="27"/>
        <v>31</v>
      </c>
      <c r="AO26" s="37">
        <f t="shared" si="27"/>
        <v>32</v>
      </c>
      <c r="AP26" s="37">
        <f t="shared" si="27"/>
        <v>33</v>
      </c>
      <c r="AQ26" s="37">
        <f t="shared" si="27"/>
        <v>34</v>
      </c>
      <c r="AR26" s="37">
        <f t="shared" si="27"/>
        <v>34.5</v>
      </c>
      <c r="AS26" s="37">
        <f t="shared" si="27"/>
        <v>35.5</v>
      </c>
    </row>
    <row r="27" spans="4:45" x14ac:dyDescent="0.25">
      <c r="D27">
        <v>24</v>
      </c>
      <c r="E27">
        <v>40000</v>
      </c>
      <c r="F27" s="37">
        <v>26</v>
      </c>
      <c r="G27" s="37">
        <v>27</v>
      </c>
      <c r="H27" s="37">
        <v>28.000000000000004</v>
      </c>
      <c r="I27" s="37">
        <v>28.500000000000004</v>
      </c>
      <c r="J27" s="37">
        <v>29.5</v>
      </c>
      <c r="K27" s="37">
        <v>30.5</v>
      </c>
      <c r="L27" s="37">
        <v>31.5</v>
      </c>
      <c r="M27" s="37">
        <v>32.5</v>
      </c>
      <c r="N27" s="37">
        <v>33.5</v>
      </c>
      <c r="O27" s="37">
        <v>34</v>
      </c>
      <c r="P27" s="37">
        <v>35</v>
      </c>
      <c r="Q27" s="37">
        <v>35.5</v>
      </c>
      <c r="S27" t="str">
        <f t="shared" si="12"/>
        <v>x</v>
      </c>
      <c r="T27">
        <v>47000</v>
      </c>
      <c r="U27" s="38">
        <v>0.26</v>
      </c>
      <c r="V27" s="38">
        <v>0.27</v>
      </c>
      <c r="W27" s="38">
        <v>0.28000000000000003</v>
      </c>
      <c r="X27" s="38">
        <v>0.28500000000000003</v>
      </c>
      <c r="Y27" s="38">
        <v>0.29499999999999998</v>
      </c>
      <c r="Z27" s="38">
        <v>0.30499999999999999</v>
      </c>
      <c r="AA27" s="38">
        <v>0.315</v>
      </c>
      <c r="AB27" s="38">
        <v>0.32500000000000001</v>
      </c>
      <c r="AC27" s="38">
        <v>0.33500000000000002</v>
      </c>
      <c r="AD27" s="38">
        <v>0.34</v>
      </c>
      <c r="AE27" s="38">
        <v>0.35000000000000003</v>
      </c>
      <c r="AF27" s="38">
        <v>0.35499999999999998</v>
      </c>
      <c r="AH27" s="37">
        <f t="shared" si="26"/>
        <v>26</v>
      </c>
      <c r="AI27" s="37">
        <f t="shared" si="27"/>
        <v>27</v>
      </c>
      <c r="AJ27" s="37">
        <f t="shared" si="27"/>
        <v>28.000000000000004</v>
      </c>
      <c r="AK27" s="37">
        <f t="shared" si="27"/>
        <v>28.500000000000004</v>
      </c>
      <c r="AL27" s="37">
        <f t="shared" si="27"/>
        <v>29.5</v>
      </c>
      <c r="AM27" s="37">
        <f t="shared" si="27"/>
        <v>30.5</v>
      </c>
      <c r="AN27" s="37">
        <f t="shared" si="27"/>
        <v>31.5</v>
      </c>
      <c r="AO27" s="37">
        <f t="shared" si="27"/>
        <v>32.5</v>
      </c>
      <c r="AP27" s="37">
        <f t="shared" si="27"/>
        <v>33.5</v>
      </c>
      <c r="AQ27" s="37">
        <f t="shared" si="27"/>
        <v>34</v>
      </c>
      <c r="AR27" s="37">
        <f t="shared" si="27"/>
        <v>35</v>
      </c>
      <c r="AS27" s="37">
        <f t="shared" si="27"/>
        <v>35.5</v>
      </c>
    </row>
    <row r="28" spans="4:45" x14ac:dyDescent="0.25">
      <c r="D28">
        <v>25</v>
      </c>
      <c r="E28">
        <v>41000</v>
      </c>
      <c r="F28" s="37">
        <v>26</v>
      </c>
      <c r="G28" s="37">
        <v>27.500000000000004</v>
      </c>
      <c r="H28" s="37">
        <v>28.000000000000004</v>
      </c>
      <c r="I28" s="37">
        <v>29.000000000000004</v>
      </c>
      <c r="J28" s="37">
        <v>30</v>
      </c>
      <c r="K28" s="37">
        <v>31</v>
      </c>
      <c r="L28" s="37">
        <v>32</v>
      </c>
      <c r="M28" s="37">
        <v>33</v>
      </c>
      <c r="N28" s="37">
        <v>33.5</v>
      </c>
      <c r="O28" s="37">
        <v>34.5</v>
      </c>
      <c r="P28" s="37">
        <v>35.5</v>
      </c>
      <c r="Q28" s="37">
        <v>36</v>
      </c>
      <c r="S28" t="str">
        <f t="shared" si="12"/>
        <v>x</v>
      </c>
      <c r="T28">
        <v>48000</v>
      </c>
      <c r="U28" s="38">
        <v>0.26</v>
      </c>
      <c r="V28" s="38">
        <v>0.27500000000000002</v>
      </c>
      <c r="W28" s="38">
        <v>0.28000000000000003</v>
      </c>
      <c r="X28" s="38">
        <v>0.29000000000000004</v>
      </c>
      <c r="Y28" s="38">
        <v>0.3</v>
      </c>
      <c r="Z28" s="38">
        <v>0.31</v>
      </c>
      <c r="AA28" s="38">
        <v>0.32</v>
      </c>
      <c r="AB28" s="38">
        <v>0.33</v>
      </c>
      <c r="AC28" s="38">
        <v>0.33500000000000002</v>
      </c>
      <c r="AD28" s="38">
        <v>0.34500000000000003</v>
      </c>
      <c r="AE28" s="38">
        <v>0.35499999999999998</v>
      </c>
      <c r="AF28" s="38">
        <v>0.36</v>
      </c>
      <c r="AH28" s="37">
        <f t="shared" si="26"/>
        <v>26</v>
      </c>
      <c r="AI28" s="37">
        <f t="shared" si="27"/>
        <v>27.500000000000004</v>
      </c>
      <c r="AJ28" s="37">
        <f t="shared" si="27"/>
        <v>28.000000000000004</v>
      </c>
      <c r="AK28" s="37">
        <f t="shared" si="27"/>
        <v>29.000000000000004</v>
      </c>
      <c r="AL28" s="37">
        <f t="shared" si="27"/>
        <v>30</v>
      </c>
      <c r="AM28" s="37">
        <f t="shared" si="27"/>
        <v>31</v>
      </c>
      <c r="AN28" s="37">
        <f t="shared" si="27"/>
        <v>32</v>
      </c>
      <c r="AO28" s="37">
        <f t="shared" si="27"/>
        <v>33</v>
      </c>
      <c r="AP28" s="37">
        <f t="shared" si="27"/>
        <v>33.5</v>
      </c>
      <c r="AQ28" s="37">
        <f t="shared" si="27"/>
        <v>34.5</v>
      </c>
      <c r="AR28" s="37">
        <f t="shared" si="27"/>
        <v>35.5</v>
      </c>
      <c r="AS28" s="37">
        <f t="shared" si="27"/>
        <v>36</v>
      </c>
    </row>
    <row r="29" spans="4:45" x14ac:dyDescent="0.25">
      <c r="D29">
        <v>26</v>
      </c>
      <c r="E29">
        <v>42000</v>
      </c>
      <c r="F29" s="37">
        <v>26.5</v>
      </c>
      <c r="G29" s="37">
        <v>27.500000000000004</v>
      </c>
      <c r="H29" s="37">
        <v>28.500000000000004</v>
      </c>
      <c r="I29" s="37">
        <v>29.5</v>
      </c>
      <c r="J29" s="37">
        <v>30.5</v>
      </c>
      <c r="K29" s="37">
        <v>31.5</v>
      </c>
      <c r="L29" s="37">
        <v>32</v>
      </c>
      <c r="M29" s="37">
        <v>33</v>
      </c>
      <c r="N29" s="37">
        <v>34</v>
      </c>
      <c r="O29" s="37">
        <v>35</v>
      </c>
      <c r="P29" s="37">
        <v>35.5</v>
      </c>
      <c r="Q29" s="37">
        <v>36.5</v>
      </c>
      <c r="S29" t="str">
        <f t="shared" si="12"/>
        <v>x</v>
      </c>
      <c r="T29">
        <v>49000</v>
      </c>
      <c r="U29" s="38">
        <v>0.26500000000000001</v>
      </c>
      <c r="V29" s="38">
        <v>0.27500000000000002</v>
      </c>
      <c r="W29" s="38">
        <v>0.28500000000000003</v>
      </c>
      <c r="X29" s="38">
        <v>0.29499999999999998</v>
      </c>
      <c r="Y29" s="38">
        <v>0.30499999999999999</v>
      </c>
      <c r="Z29" s="38">
        <v>0.315</v>
      </c>
      <c r="AA29" s="38">
        <v>0.32</v>
      </c>
      <c r="AB29" s="38">
        <v>0.33</v>
      </c>
      <c r="AC29" s="38">
        <v>0.34</v>
      </c>
      <c r="AD29" s="38">
        <v>0.35000000000000003</v>
      </c>
      <c r="AE29" s="38">
        <v>0.35499999999999998</v>
      </c>
      <c r="AF29" s="38">
        <v>0.36499999999999999</v>
      </c>
      <c r="AH29" s="37">
        <f t="shared" si="26"/>
        <v>26.5</v>
      </c>
      <c r="AI29" s="37">
        <f t="shared" si="27"/>
        <v>27.500000000000004</v>
      </c>
      <c r="AJ29" s="37">
        <f t="shared" si="27"/>
        <v>28.500000000000004</v>
      </c>
      <c r="AK29" s="37">
        <f t="shared" si="27"/>
        <v>29.5</v>
      </c>
      <c r="AL29" s="37">
        <f t="shared" si="27"/>
        <v>30.5</v>
      </c>
      <c r="AM29" s="37">
        <f t="shared" si="27"/>
        <v>31.5</v>
      </c>
      <c r="AN29" s="37">
        <f t="shared" si="27"/>
        <v>32</v>
      </c>
      <c r="AO29" s="37">
        <f t="shared" si="27"/>
        <v>33</v>
      </c>
      <c r="AP29" s="37">
        <f t="shared" si="27"/>
        <v>34</v>
      </c>
      <c r="AQ29" s="37">
        <f t="shared" si="27"/>
        <v>35</v>
      </c>
      <c r="AR29" s="37">
        <f t="shared" si="27"/>
        <v>35.5</v>
      </c>
      <c r="AS29" s="37">
        <f t="shared" si="27"/>
        <v>36.5</v>
      </c>
    </row>
    <row r="30" spans="4:45" x14ac:dyDescent="0.25">
      <c r="D30">
        <v>27</v>
      </c>
      <c r="E30">
        <v>43000</v>
      </c>
      <c r="F30" s="37">
        <v>26.5</v>
      </c>
      <c r="G30" s="37">
        <v>28.000000000000004</v>
      </c>
      <c r="H30" s="37">
        <v>29.000000000000004</v>
      </c>
      <c r="I30" s="37">
        <v>30</v>
      </c>
      <c r="J30" s="37">
        <v>31</v>
      </c>
      <c r="K30" s="37">
        <v>32</v>
      </c>
      <c r="L30" s="37">
        <v>32.5</v>
      </c>
      <c r="M30" s="37">
        <v>33.5</v>
      </c>
      <c r="N30" s="37">
        <v>34.5</v>
      </c>
      <c r="O30" s="37">
        <v>35</v>
      </c>
      <c r="P30" s="37">
        <v>36</v>
      </c>
      <c r="Q30" s="37">
        <v>37</v>
      </c>
      <c r="S30" t="str">
        <f t="shared" si="12"/>
        <v>x</v>
      </c>
      <c r="T30">
        <v>50000</v>
      </c>
      <c r="U30" s="38">
        <v>0.26500000000000001</v>
      </c>
      <c r="V30" s="38">
        <v>0.28000000000000003</v>
      </c>
      <c r="W30" s="38">
        <v>0.29000000000000004</v>
      </c>
      <c r="X30" s="38">
        <v>0.3</v>
      </c>
      <c r="Y30" s="38">
        <v>0.31</v>
      </c>
      <c r="Z30" s="38">
        <v>0.32</v>
      </c>
      <c r="AA30" s="38">
        <v>0.32500000000000001</v>
      </c>
      <c r="AB30" s="38">
        <v>0.33500000000000002</v>
      </c>
      <c r="AC30" s="38">
        <v>0.34500000000000003</v>
      </c>
      <c r="AD30" s="38">
        <v>0.35000000000000003</v>
      </c>
      <c r="AE30" s="38">
        <v>0.36</v>
      </c>
      <c r="AF30" s="38">
        <v>0.37</v>
      </c>
      <c r="AH30" s="37">
        <f t="shared" si="26"/>
        <v>26.5</v>
      </c>
      <c r="AI30" s="37">
        <f t="shared" si="27"/>
        <v>28.000000000000004</v>
      </c>
      <c r="AJ30" s="37">
        <f t="shared" si="27"/>
        <v>29.000000000000004</v>
      </c>
      <c r="AK30" s="37">
        <f t="shared" si="27"/>
        <v>30</v>
      </c>
      <c r="AL30" s="37">
        <f t="shared" si="27"/>
        <v>31</v>
      </c>
      <c r="AM30" s="37">
        <f t="shared" si="27"/>
        <v>32</v>
      </c>
      <c r="AN30" s="37">
        <f t="shared" si="27"/>
        <v>32.5</v>
      </c>
      <c r="AO30" s="37">
        <f t="shared" si="27"/>
        <v>33.5</v>
      </c>
      <c r="AP30" s="37">
        <f t="shared" si="27"/>
        <v>34.5</v>
      </c>
      <c r="AQ30" s="37">
        <f t="shared" si="27"/>
        <v>35</v>
      </c>
      <c r="AR30" s="37">
        <f t="shared" si="27"/>
        <v>36</v>
      </c>
      <c r="AS30" s="37">
        <f t="shared" si="27"/>
        <v>37</v>
      </c>
    </row>
    <row r="31" spans="4:45" x14ac:dyDescent="0.25">
      <c r="D31">
        <v>28</v>
      </c>
      <c r="E31">
        <v>44000</v>
      </c>
      <c r="F31" s="37">
        <v>27</v>
      </c>
      <c r="G31" s="37">
        <v>28.500000000000004</v>
      </c>
      <c r="H31" s="37">
        <v>29.5</v>
      </c>
      <c r="I31" s="37">
        <v>30.5</v>
      </c>
      <c r="J31" s="37">
        <v>31.5</v>
      </c>
      <c r="K31" s="37">
        <v>32</v>
      </c>
      <c r="L31" s="37">
        <v>33</v>
      </c>
      <c r="M31" s="37">
        <v>34</v>
      </c>
      <c r="N31" s="37">
        <v>35</v>
      </c>
      <c r="O31" s="37">
        <v>35.5</v>
      </c>
      <c r="P31" s="37">
        <v>36.5</v>
      </c>
      <c r="Q31" s="37">
        <v>37</v>
      </c>
      <c r="S31" t="str">
        <f t="shared" si="12"/>
        <v>x</v>
      </c>
      <c r="T31">
        <v>51000</v>
      </c>
      <c r="U31" s="38">
        <v>0.27</v>
      </c>
      <c r="V31" s="38">
        <v>0.28500000000000003</v>
      </c>
      <c r="W31" s="38">
        <v>0.29499999999999998</v>
      </c>
      <c r="X31" s="38">
        <v>0.30499999999999999</v>
      </c>
      <c r="Y31" s="38">
        <v>0.315</v>
      </c>
      <c r="Z31" s="38">
        <v>0.32</v>
      </c>
      <c r="AA31" s="38">
        <v>0.33</v>
      </c>
      <c r="AB31" s="38">
        <v>0.34</v>
      </c>
      <c r="AC31" s="38">
        <v>0.35000000000000003</v>
      </c>
      <c r="AD31" s="38">
        <v>0.35499999999999998</v>
      </c>
      <c r="AE31" s="38">
        <v>0.36499999999999999</v>
      </c>
      <c r="AF31" s="38">
        <v>0.37</v>
      </c>
      <c r="AH31" s="37">
        <f t="shared" si="26"/>
        <v>27</v>
      </c>
      <c r="AI31" s="37">
        <f t="shared" si="27"/>
        <v>28.500000000000004</v>
      </c>
      <c r="AJ31" s="37">
        <f t="shared" si="27"/>
        <v>29.5</v>
      </c>
      <c r="AK31" s="37">
        <f t="shared" si="27"/>
        <v>30.5</v>
      </c>
      <c r="AL31" s="37">
        <f t="shared" si="27"/>
        <v>31.5</v>
      </c>
      <c r="AM31" s="37">
        <f t="shared" si="27"/>
        <v>32</v>
      </c>
      <c r="AN31" s="37">
        <f t="shared" si="27"/>
        <v>33</v>
      </c>
      <c r="AO31" s="37">
        <f t="shared" si="27"/>
        <v>34</v>
      </c>
      <c r="AP31" s="37">
        <f t="shared" si="27"/>
        <v>35</v>
      </c>
      <c r="AQ31" s="37">
        <f t="shared" si="27"/>
        <v>35.5</v>
      </c>
      <c r="AR31" s="37">
        <f t="shared" si="27"/>
        <v>36.5</v>
      </c>
      <c r="AS31" s="37">
        <f t="shared" si="27"/>
        <v>37</v>
      </c>
    </row>
    <row r="32" spans="4:45" x14ac:dyDescent="0.25">
      <c r="D32">
        <v>29</v>
      </c>
      <c r="E32">
        <v>45000</v>
      </c>
      <c r="F32" s="37">
        <v>27</v>
      </c>
      <c r="G32" s="37">
        <v>28.500000000000004</v>
      </c>
      <c r="H32" s="37">
        <v>30</v>
      </c>
      <c r="I32" s="37">
        <v>31</v>
      </c>
      <c r="J32" s="37">
        <v>32</v>
      </c>
      <c r="K32" s="37">
        <v>32.5</v>
      </c>
      <c r="L32" s="37">
        <v>33.5</v>
      </c>
      <c r="M32" s="37">
        <v>34.5</v>
      </c>
      <c r="N32" s="37">
        <v>35</v>
      </c>
      <c r="O32" s="37">
        <v>36</v>
      </c>
      <c r="P32" s="37">
        <v>37</v>
      </c>
      <c r="Q32" s="37">
        <v>37.5</v>
      </c>
      <c r="S32" t="str">
        <f t="shared" si="12"/>
        <v>x</v>
      </c>
      <c r="T32">
        <v>52000</v>
      </c>
      <c r="U32" s="38">
        <v>0.27</v>
      </c>
      <c r="V32" s="38">
        <v>0.28500000000000003</v>
      </c>
      <c r="W32" s="38">
        <v>0.3</v>
      </c>
      <c r="X32" s="38">
        <v>0.31</v>
      </c>
      <c r="Y32" s="38">
        <v>0.32</v>
      </c>
      <c r="Z32" s="38">
        <v>0.32500000000000001</v>
      </c>
      <c r="AA32" s="38">
        <v>0.33500000000000002</v>
      </c>
      <c r="AB32" s="38">
        <v>0.34500000000000003</v>
      </c>
      <c r="AC32" s="38">
        <v>0.35000000000000003</v>
      </c>
      <c r="AD32" s="38">
        <v>0.36</v>
      </c>
      <c r="AE32" s="38">
        <v>0.37</v>
      </c>
      <c r="AF32" s="38">
        <v>0.375</v>
      </c>
      <c r="AH32" s="37">
        <f t="shared" si="26"/>
        <v>27</v>
      </c>
      <c r="AI32" s="37">
        <f t="shared" si="27"/>
        <v>28.500000000000004</v>
      </c>
      <c r="AJ32" s="37">
        <f t="shared" si="27"/>
        <v>30</v>
      </c>
      <c r="AK32" s="37">
        <f t="shared" si="27"/>
        <v>31</v>
      </c>
      <c r="AL32" s="37">
        <f t="shared" si="27"/>
        <v>32</v>
      </c>
      <c r="AM32" s="37">
        <f t="shared" si="27"/>
        <v>32.5</v>
      </c>
      <c r="AN32" s="37">
        <f t="shared" si="27"/>
        <v>33.5</v>
      </c>
      <c r="AO32" s="37">
        <f t="shared" si="27"/>
        <v>34.5</v>
      </c>
      <c r="AP32" s="37">
        <f t="shared" si="27"/>
        <v>35</v>
      </c>
      <c r="AQ32" s="37">
        <f t="shared" si="27"/>
        <v>36</v>
      </c>
      <c r="AR32" s="37">
        <f t="shared" si="27"/>
        <v>37</v>
      </c>
      <c r="AS32" s="37">
        <f t="shared" si="27"/>
        <v>37.5</v>
      </c>
    </row>
    <row r="33" spans="4:45" x14ac:dyDescent="0.25">
      <c r="D33">
        <v>30</v>
      </c>
      <c r="E33">
        <v>46000</v>
      </c>
      <c r="F33" s="37">
        <v>27</v>
      </c>
      <c r="G33" s="37">
        <v>28.500000000000004</v>
      </c>
      <c r="H33" s="37">
        <v>30</v>
      </c>
      <c r="I33" s="37">
        <v>31.5</v>
      </c>
      <c r="J33" s="37">
        <v>32.5</v>
      </c>
      <c r="K33" s="37">
        <v>33</v>
      </c>
      <c r="L33" s="37">
        <v>34</v>
      </c>
      <c r="M33" s="37">
        <v>35</v>
      </c>
      <c r="N33" s="37">
        <v>35.5</v>
      </c>
      <c r="O33" s="37">
        <v>36.5</v>
      </c>
      <c r="P33" s="37">
        <v>37</v>
      </c>
      <c r="Q33" s="37">
        <v>38</v>
      </c>
      <c r="S33" t="str">
        <f t="shared" si="12"/>
        <v>x</v>
      </c>
      <c r="T33">
        <v>53000</v>
      </c>
      <c r="U33" s="38">
        <v>0.27</v>
      </c>
      <c r="V33" s="38">
        <v>0.28500000000000003</v>
      </c>
      <c r="W33" s="38">
        <v>0.3</v>
      </c>
      <c r="X33" s="38">
        <v>0.315</v>
      </c>
      <c r="Y33" s="38">
        <v>0.32500000000000001</v>
      </c>
      <c r="Z33" s="38">
        <v>0.33</v>
      </c>
      <c r="AA33" s="38">
        <v>0.34</v>
      </c>
      <c r="AB33" s="38">
        <v>0.35000000000000003</v>
      </c>
      <c r="AC33" s="38">
        <v>0.35499999999999998</v>
      </c>
      <c r="AD33" s="38">
        <v>0.36499999999999999</v>
      </c>
      <c r="AE33" s="38">
        <v>0.37</v>
      </c>
      <c r="AF33" s="38">
        <v>0.38</v>
      </c>
      <c r="AH33" s="37">
        <f t="shared" si="26"/>
        <v>27</v>
      </c>
      <c r="AI33" s="37">
        <f t="shared" si="27"/>
        <v>28.500000000000004</v>
      </c>
      <c r="AJ33" s="37">
        <f t="shared" si="27"/>
        <v>30</v>
      </c>
      <c r="AK33" s="37">
        <f t="shared" si="27"/>
        <v>31.5</v>
      </c>
      <c r="AL33" s="37">
        <f t="shared" si="27"/>
        <v>32.5</v>
      </c>
      <c r="AM33" s="37">
        <f t="shared" si="27"/>
        <v>33</v>
      </c>
      <c r="AN33" s="37">
        <f t="shared" si="27"/>
        <v>34</v>
      </c>
      <c r="AO33" s="37">
        <f t="shared" si="27"/>
        <v>35</v>
      </c>
      <c r="AP33" s="37">
        <f t="shared" si="27"/>
        <v>35.5</v>
      </c>
      <c r="AQ33" s="37">
        <f t="shared" si="27"/>
        <v>36.5</v>
      </c>
      <c r="AR33" s="37">
        <f t="shared" si="27"/>
        <v>37</v>
      </c>
      <c r="AS33" s="37">
        <f t="shared" si="27"/>
        <v>38</v>
      </c>
    </row>
    <row r="34" spans="4:45" x14ac:dyDescent="0.25">
      <c r="D34">
        <v>31</v>
      </c>
      <c r="E34">
        <v>47000</v>
      </c>
      <c r="F34" s="37">
        <v>27</v>
      </c>
      <c r="G34" s="37">
        <v>28.500000000000004</v>
      </c>
      <c r="H34" s="37">
        <v>30</v>
      </c>
      <c r="I34" s="37">
        <v>31.5</v>
      </c>
      <c r="J34" s="37">
        <v>33</v>
      </c>
      <c r="K34" s="37">
        <v>33.5</v>
      </c>
      <c r="L34" s="37">
        <v>34.5</v>
      </c>
      <c r="M34" s="37">
        <v>35.5</v>
      </c>
      <c r="N34" s="37">
        <v>36</v>
      </c>
      <c r="O34" s="37">
        <v>37</v>
      </c>
      <c r="P34" s="37">
        <v>37.5</v>
      </c>
      <c r="Q34" s="37">
        <v>38.5</v>
      </c>
      <c r="S34" t="str">
        <f t="shared" si="12"/>
        <v>x</v>
      </c>
      <c r="T34">
        <v>54000</v>
      </c>
      <c r="U34" s="38">
        <v>0.27</v>
      </c>
      <c r="V34" s="38">
        <v>0.28500000000000003</v>
      </c>
      <c r="W34" s="38">
        <v>0.3</v>
      </c>
      <c r="X34" s="38">
        <v>0.315</v>
      </c>
      <c r="Y34" s="38">
        <v>0.33</v>
      </c>
      <c r="Z34" s="38">
        <v>0.33500000000000002</v>
      </c>
      <c r="AA34" s="38">
        <v>0.34500000000000003</v>
      </c>
      <c r="AB34" s="38">
        <v>0.35499999999999998</v>
      </c>
      <c r="AC34" s="38">
        <v>0.36</v>
      </c>
      <c r="AD34" s="38">
        <v>0.37</v>
      </c>
      <c r="AE34" s="38">
        <v>0.375</v>
      </c>
      <c r="AF34" s="38">
        <v>0.38500000000000001</v>
      </c>
      <c r="AH34" s="37">
        <f t="shared" si="26"/>
        <v>27</v>
      </c>
      <c r="AI34" s="37">
        <f t="shared" si="26"/>
        <v>28.500000000000004</v>
      </c>
      <c r="AJ34" s="37">
        <f t="shared" si="26"/>
        <v>30</v>
      </c>
      <c r="AK34" s="37">
        <f t="shared" si="26"/>
        <v>31.5</v>
      </c>
      <c r="AL34" s="37">
        <f t="shared" si="26"/>
        <v>33</v>
      </c>
      <c r="AM34" s="37">
        <f t="shared" si="26"/>
        <v>33.5</v>
      </c>
      <c r="AN34" s="37">
        <f t="shared" si="26"/>
        <v>34.5</v>
      </c>
      <c r="AO34" s="37">
        <f t="shared" si="26"/>
        <v>35.5</v>
      </c>
      <c r="AP34" s="37">
        <f t="shared" si="26"/>
        <v>36</v>
      </c>
      <c r="AQ34" s="37">
        <f t="shared" si="26"/>
        <v>37</v>
      </c>
      <c r="AR34" s="37">
        <f t="shared" si="26"/>
        <v>37.5</v>
      </c>
      <c r="AS34" s="37">
        <f t="shared" si="26"/>
        <v>38.5</v>
      </c>
    </row>
    <row r="35" spans="4:45" x14ac:dyDescent="0.25">
      <c r="D35">
        <v>32</v>
      </c>
      <c r="E35">
        <v>48000</v>
      </c>
      <c r="F35" s="37">
        <v>27</v>
      </c>
      <c r="G35" s="37">
        <v>29.000000000000004</v>
      </c>
      <c r="H35" s="37">
        <v>30.5</v>
      </c>
      <c r="I35" s="37">
        <v>32</v>
      </c>
      <c r="J35" s="37">
        <v>33</v>
      </c>
      <c r="K35" s="37">
        <v>34</v>
      </c>
      <c r="L35" s="37">
        <v>35</v>
      </c>
      <c r="M35" s="37">
        <v>35.5</v>
      </c>
      <c r="N35" s="37">
        <v>36.5</v>
      </c>
      <c r="O35" s="37">
        <v>37</v>
      </c>
      <c r="P35" s="37">
        <v>38</v>
      </c>
      <c r="Q35" s="37">
        <v>39</v>
      </c>
      <c r="S35" t="str">
        <f t="shared" si="12"/>
        <v>x</v>
      </c>
      <c r="T35">
        <v>55000</v>
      </c>
      <c r="U35" s="38">
        <v>0.27</v>
      </c>
      <c r="V35" s="38">
        <v>0.29000000000000004</v>
      </c>
      <c r="W35" s="38">
        <v>0.30499999999999999</v>
      </c>
      <c r="X35" s="38">
        <v>0.32</v>
      </c>
      <c r="Y35" s="38">
        <v>0.33</v>
      </c>
      <c r="Z35" s="38">
        <v>0.34</v>
      </c>
      <c r="AA35" s="38">
        <v>0.35000000000000003</v>
      </c>
      <c r="AB35" s="38">
        <v>0.35499999999999998</v>
      </c>
      <c r="AC35" s="38">
        <v>0.36499999999999999</v>
      </c>
      <c r="AD35" s="38">
        <v>0.37</v>
      </c>
      <c r="AE35" s="38">
        <v>0.38</v>
      </c>
      <c r="AF35" s="38">
        <v>0.39</v>
      </c>
      <c r="AH35" s="37">
        <f t="shared" si="26"/>
        <v>27</v>
      </c>
      <c r="AI35" s="37">
        <f t="shared" si="26"/>
        <v>29.000000000000004</v>
      </c>
      <c r="AJ35" s="37">
        <f t="shared" si="26"/>
        <v>30.5</v>
      </c>
      <c r="AK35" s="37">
        <f t="shared" si="26"/>
        <v>32</v>
      </c>
      <c r="AL35" s="37">
        <f t="shared" si="26"/>
        <v>33</v>
      </c>
      <c r="AM35" s="37">
        <f t="shared" si="26"/>
        <v>34</v>
      </c>
      <c r="AN35" s="37">
        <f t="shared" si="26"/>
        <v>35</v>
      </c>
      <c r="AO35" s="37">
        <f t="shared" si="26"/>
        <v>35.5</v>
      </c>
      <c r="AP35" s="37">
        <f t="shared" si="26"/>
        <v>36.5</v>
      </c>
      <c r="AQ35" s="37">
        <f t="shared" si="26"/>
        <v>37</v>
      </c>
      <c r="AR35" s="37">
        <f t="shared" si="26"/>
        <v>38</v>
      </c>
      <c r="AS35" s="37">
        <f t="shared" si="26"/>
        <v>39</v>
      </c>
    </row>
    <row r="36" spans="4:45" x14ac:dyDescent="0.25">
      <c r="D36">
        <v>33</v>
      </c>
      <c r="E36">
        <v>49000</v>
      </c>
      <c r="F36" s="37">
        <v>27</v>
      </c>
      <c r="G36" s="37">
        <v>29.000000000000004</v>
      </c>
      <c r="H36" s="37">
        <v>30.5</v>
      </c>
      <c r="I36" s="37">
        <v>32</v>
      </c>
      <c r="J36" s="37">
        <v>33.5</v>
      </c>
      <c r="K36" s="37">
        <v>34.5</v>
      </c>
      <c r="L36" s="37">
        <v>35.5</v>
      </c>
      <c r="M36" s="37">
        <v>36</v>
      </c>
      <c r="N36" s="37">
        <v>37</v>
      </c>
      <c r="O36" s="37">
        <v>37.5</v>
      </c>
      <c r="P36" s="37">
        <v>38.5</v>
      </c>
      <c r="Q36" s="37">
        <v>39</v>
      </c>
      <c r="S36" t="str">
        <f t="shared" si="12"/>
        <v>x</v>
      </c>
      <c r="T36">
        <v>56000</v>
      </c>
      <c r="U36" s="38">
        <v>0.27</v>
      </c>
      <c r="V36" s="38">
        <v>0.29000000000000004</v>
      </c>
      <c r="W36" s="38">
        <v>0.30499999999999999</v>
      </c>
      <c r="X36" s="38">
        <v>0.32</v>
      </c>
      <c r="Y36" s="38">
        <v>0.33500000000000002</v>
      </c>
      <c r="Z36" s="38">
        <v>0.34500000000000003</v>
      </c>
      <c r="AA36" s="38">
        <v>0.35499999999999998</v>
      </c>
      <c r="AB36" s="38">
        <v>0.36</v>
      </c>
      <c r="AC36" s="38">
        <v>0.37</v>
      </c>
      <c r="AD36" s="38">
        <v>0.375</v>
      </c>
      <c r="AE36" s="38">
        <v>0.38500000000000001</v>
      </c>
      <c r="AF36" s="38">
        <v>0.39</v>
      </c>
      <c r="AH36" s="37">
        <f t="shared" si="26"/>
        <v>27</v>
      </c>
      <c r="AI36" s="37">
        <f t="shared" si="26"/>
        <v>29.000000000000004</v>
      </c>
      <c r="AJ36" s="37">
        <f t="shared" si="26"/>
        <v>30.5</v>
      </c>
      <c r="AK36" s="37">
        <f t="shared" si="26"/>
        <v>32</v>
      </c>
      <c r="AL36" s="37">
        <f t="shared" si="26"/>
        <v>33.5</v>
      </c>
      <c r="AM36" s="37">
        <f t="shared" si="26"/>
        <v>34.5</v>
      </c>
      <c r="AN36" s="37">
        <f t="shared" si="26"/>
        <v>35.5</v>
      </c>
      <c r="AO36" s="37">
        <f t="shared" si="26"/>
        <v>36</v>
      </c>
      <c r="AP36" s="37">
        <f t="shared" si="26"/>
        <v>37</v>
      </c>
      <c r="AQ36" s="37">
        <f t="shared" si="26"/>
        <v>37.5</v>
      </c>
      <c r="AR36" s="37">
        <f t="shared" si="26"/>
        <v>38.5</v>
      </c>
      <c r="AS36" s="37">
        <f t="shared" si="26"/>
        <v>39</v>
      </c>
    </row>
    <row r="37" spans="4:45" x14ac:dyDescent="0.25">
      <c r="D37">
        <v>34</v>
      </c>
      <c r="E37">
        <v>50000</v>
      </c>
      <c r="F37" s="37">
        <v>27</v>
      </c>
      <c r="G37" s="37">
        <v>29.000000000000004</v>
      </c>
      <c r="H37" s="37">
        <v>30.5</v>
      </c>
      <c r="I37" s="37">
        <v>32.5</v>
      </c>
      <c r="J37" s="37">
        <v>34</v>
      </c>
      <c r="K37" s="37">
        <v>35</v>
      </c>
      <c r="L37" s="37">
        <v>36</v>
      </c>
      <c r="M37" s="37">
        <v>36.5</v>
      </c>
      <c r="N37" s="37">
        <v>37.5</v>
      </c>
      <c r="O37" s="37">
        <v>38</v>
      </c>
      <c r="P37" s="37">
        <v>38.5</v>
      </c>
      <c r="Q37" s="37">
        <v>39.5</v>
      </c>
      <c r="S37" t="str">
        <f t="shared" si="12"/>
        <v>x</v>
      </c>
      <c r="T37">
        <v>57000</v>
      </c>
      <c r="U37" s="38">
        <v>0.27</v>
      </c>
      <c r="V37" s="38">
        <v>0.29000000000000004</v>
      </c>
      <c r="W37" s="38">
        <v>0.30499999999999999</v>
      </c>
      <c r="X37" s="38">
        <v>0.32500000000000001</v>
      </c>
      <c r="Y37" s="38">
        <v>0.34</v>
      </c>
      <c r="Z37" s="38">
        <v>0.35000000000000003</v>
      </c>
      <c r="AA37" s="38">
        <v>0.36</v>
      </c>
      <c r="AB37" s="38">
        <v>0.36499999999999999</v>
      </c>
      <c r="AC37" s="38">
        <v>0.375</v>
      </c>
      <c r="AD37" s="38">
        <v>0.38</v>
      </c>
      <c r="AE37" s="38">
        <v>0.38500000000000001</v>
      </c>
      <c r="AF37" s="38">
        <v>0.39500000000000002</v>
      </c>
      <c r="AH37" s="37">
        <f t="shared" si="26"/>
        <v>27</v>
      </c>
      <c r="AI37" s="37">
        <f t="shared" si="26"/>
        <v>29.000000000000004</v>
      </c>
      <c r="AJ37" s="37">
        <f t="shared" si="26"/>
        <v>30.5</v>
      </c>
      <c r="AK37" s="37">
        <f t="shared" si="26"/>
        <v>32.5</v>
      </c>
      <c r="AL37" s="37">
        <f t="shared" si="26"/>
        <v>34</v>
      </c>
      <c r="AM37" s="37">
        <f t="shared" si="26"/>
        <v>35</v>
      </c>
      <c r="AN37" s="37">
        <f t="shared" si="26"/>
        <v>36</v>
      </c>
      <c r="AO37" s="37">
        <f t="shared" si="26"/>
        <v>36.5</v>
      </c>
      <c r="AP37" s="37">
        <f t="shared" si="26"/>
        <v>37.5</v>
      </c>
      <c r="AQ37" s="37">
        <f t="shared" si="26"/>
        <v>38</v>
      </c>
      <c r="AR37" s="37">
        <f t="shared" si="26"/>
        <v>38.5</v>
      </c>
      <c r="AS37" s="37">
        <f t="shared" si="26"/>
        <v>39.5</v>
      </c>
    </row>
    <row r="38" spans="4:45" x14ac:dyDescent="0.25">
      <c r="D38">
        <v>35</v>
      </c>
      <c r="E38">
        <v>51000</v>
      </c>
      <c r="F38" s="37">
        <v>27</v>
      </c>
      <c r="G38" s="37">
        <v>29.000000000000004</v>
      </c>
      <c r="H38" s="37">
        <v>30.5</v>
      </c>
      <c r="I38" s="37">
        <v>32.5</v>
      </c>
      <c r="J38" s="37">
        <v>34</v>
      </c>
      <c r="K38" s="37">
        <v>35.5</v>
      </c>
      <c r="L38" s="37">
        <v>36.5</v>
      </c>
      <c r="M38" s="37">
        <v>37</v>
      </c>
      <c r="N38" s="37">
        <v>38</v>
      </c>
      <c r="O38" s="37">
        <v>38.5</v>
      </c>
      <c r="P38" s="37">
        <v>39</v>
      </c>
      <c r="Q38" s="37">
        <v>40</v>
      </c>
      <c r="S38" t="str">
        <f t="shared" si="12"/>
        <v>x</v>
      </c>
      <c r="T38">
        <v>58000</v>
      </c>
      <c r="U38" s="38">
        <v>0.27</v>
      </c>
      <c r="V38" s="38">
        <v>0.29000000000000004</v>
      </c>
      <c r="W38" s="38">
        <v>0.30499999999999999</v>
      </c>
      <c r="X38" s="38">
        <v>0.32500000000000001</v>
      </c>
      <c r="Y38" s="38">
        <v>0.34</v>
      </c>
      <c r="Z38" s="38">
        <v>0.35499999999999998</v>
      </c>
      <c r="AA38" s="38">
        <v>0.36499999999999999</v>
      </c>
      <c r="AB38" s="38">
        <v>0.37</v>
      </c>
      <c r="AC38" s="38">
        <v>0.38</v>
      </c>
      <c r="AD38" s="38">
        <v>0.38500000000000001</v>
      </c>
      <c r="AE38" s="38">
        <v>0.39</v>
      </c>
      <c r="AF38" s="38">
        <v>0.4</v>
      </c>
      <c r="AH38" s="37">
        <f t="shared" si="26"/>
        <v>27</v>
      </c>
      <c r="AI38" s="37">
        <f t="shared" si="26"/>
        <v>29.000000000000004</v>
      </c>
      <c r="AJ38" s="37">
        <f t="shared" si="26"/>
        <v>30.5</v>
      </c>
      <c r="AK38" s="37">
        <f t="shared" si="26"/>
        <v>32.5</v>
      </c>
      <c r="AL38" s="37">
        <f t="shared" si="26"/>
        <v>34</v>
      </c>
      <c r="AM38" s="37">
        <f t="shared" si="26"/>
        <v>35.5</v>
      </c>
      <c r="AN38" s="37">
        <f t="shared" si="26"/>
        <v>36.5</v>
      </c>
      <c r="AO38" s="37">
        <f t="shared" si="26"/>
        <v>37</v>
      </c>
      <c r="AP38" s="37">
        <f t="shared" si="26"/>
        <v>38</v>
      </c>
      <c r="AQ38" s="37">
        <f t="shared" si="26"/>
        <v>38.5</v>
      </c>
      <c r="AR38" s="37">
        <f t="shared" si="26"/>
        <v>39</v>
      </c>
      <c r="AS38" s="37">
        <f t="shared" si="26"/>
        <v>40</v>
      </c>
    </row>
    <row r="39" spans="4:45" x14ac:dyDescent="0.25">
      <c r="D39">
        <v>36</v>
      </c>
      <c r="E39">
        <v>52000</v>
      </c>
      <c r="F39" s="37">
        <v>27</v>
      </c>
      <c r="G39" s="37">
        <v>29.000000000000004</v>
      </c>
      <c r="H39" s="37">
        <v>30.5</v>
      </c>
      <c r="I39" s="37">
        <v>32.5</v>
      </c>
      <c r="J39" s="37">
        <v>34</v>
      </c>
      <c r="K39" s="37">
        <v>35.5</v>
      </c>
      <c r="L39" s="37">
        <v>36.5</v>
      </c>
      <c r="M39" s="37">
        <v>37.5</v>
      </c>
      <c r="N39" s="37">
        <v>38</v>
      </c>
      <c r="O39" s="37">
        <v>39</v>
      </c>
      <c r="P39" s="37">
        <v>39.5</v>
      </c>
      <c r="Q39" s="37">
        <v>40</v>
      </c>
      <c r="S39" t="str">
        <f t="shared" si="12"/>
        <v>x</v>
      </c>
      <c r="T39">
        <v>59000</v>
      </c>
      <c r="U39" s="38">
        <v>0.27</v>
      </c>
      <c r="V39" s="38">
        <v>0.29000000000000004</v>
      </c>
      <c r="W39" s="38">
        <v>0.30499999999999999</v>
      </c>
      <c r="X39" s="38">
        <v>0.32500000000000001</v>
      </c>
      <c r="Y39" s="38">
        <v>0.34</v>
      </c>
      <c r="Z39" s="38">
        <v>0.35499999999999998</v>
      </c>
      <c r="AA39" s="38">
        <v>0.36499999999999999</v>
      </c>
      <c r="AB39" s="38">
        <v>0.375</v>
      </c>
      <c r="AC39" s="38">
        <v>0.38</v>
      </c>
      <c r="AD39" s="38">
        <v>0.39</v>
      </c>
      <c r="AE39" s="38">
        <v>0.39500000000000002</v>
      </c>
      <c r="AF39" s="38">
        <v>0.4</v>
      </c>
      <c r="AH39" s="37">
        <f t="shared" si="26"/>
        <v>27</v>
      </c>
      <c r="AI39" s="37">
        <f t="shared" si="26"/>
        <v>29.000000000000004</v>
      </c>
      <c r="AJ39" s="37">
        <f t="shared" si="26"/>
        <v>30.5</v>
      </c>
      <c r="AK39" s="37">
        <f t="shared" si="26"/>
        <v>32.5</v>
      </c>
      <c r="AL39" s="37">
        <f t="shared" si="26"/>
        <v>34</v>
      </c>
      <c r="AM39" s="37">
        <f t="shared" si="26"/>
        <v>35.5</v>
      </c>
      <c r="AN39" s="37">
        <f t="shared" si="26"/>
        <v>36.5</v>
      </c>
      <c r="AO39" s="37">
        <f t="shared" si="26"/>
        <v>37.5</v>
      </c>
      <c r="AP39" s="37">
        <f t="shared" si="26"/>
        <v>38</v>
      </c>
      <c r="AQ39" s="37">
        <f t="shared" si="26"/>
        <v>39</v>
      </c>
      <c r="AR39" s="37">
        <f t="shared" si="26"/>
        <v>39.5</v>
      </c>
      <c r="AS39" s="37">
        <f t="shared" si="26"/>
        <v>40</v>
      </c>
    </row>
    <row r="40" spans="4:45" x14ac:dyDescent="0.25">
      <c r="D40">
        <v>37</v>
      </c>
      <c r="E40">
        <v>53000</v>
      </c>
      <c r="F40" s="37">
        <v>27</v>
      </c>
      <c r="G40" s="37">
        <v>29.000000000000004</v>
      </c>
      <c r="H40" s="37">
        <v>30.5</v>
      </c>
      <c r="I40" s="37">
        <v>32.5</v>
      </c>
      <c r="J40" s="37">
        <v>34</v>
      </c>
      <c r="K40" s="37">
        <v>35.5</v>
      </c>
      <c r="L40" s="37">
        <v>37</v>
      </c>
      <c r="M40" s="37">
        <v>38</v>
      </c>
      <c r="N40" s="37">
        <v>38.5</v>
      </c>
      <c r="O40" s="37">
        <v>39.5</v>
      </c>
      <c r="P40" s="37">
        <v>40</v>
      </c>
      <c r="Q40" s="37">
        <v>40.5</v>
      </c>
      <c r="S40" t="str">
        <f t="shared" si="12"/>
        <v>x</v>
      </c>
      <c r="T40">
        <v>60000</v>
      </c>
      <c r="U40" s="38">
        <v>0.27</v>
      </c>
      <c r="V40" s="38">
        <v>0.29000000000000004</v>
      </c>
      <c r="W40" s="38">
        <v>0.30499999999999999</v>
      </c>
      <c r="X40" s="38">
        <v>0.32500000000000001</v>
      </c>
      <c r="Y40" s="38">
        <v>0.34</v>
      </c>
      <c r="Z40" s="38">
        <v>0.35499999999999998</v>
      </c>
      <c r="AA40" s="38">
        <v>0.37</v>
      </c>
      <c r="AB40" s="38">
        <v>0.38</v>
      </c>
      <c r="AC40" s="38">
        <v>0.38500000000000001</v>
      </c>
      <c r="AD40" s="38">
        <v>0.39500000000000002</v>
      </c>
      <c r="AE40" s="38">
        <v>0.4</v>
      </c>
      <c r="AF40" s="38">
        <v>0.40500000000000003</v>
      </c>
      <c r="AH40" s="37">
        <f t="shared" si="26"/>
        <v>27</v>
      </c>
      <c r="AI40" s="37">
        <f t="shared" si="26"/>
        <v>29.000000000000004</v>
      </c>
      <c r="AJ40" s="37">
        <f t="shared" si="26"/>
        <v>30.5</v>
      </c>
      <c r="AK40" s="37">
        <f t="shared" si="26"/>
        <v>32.5</v>
      </c>
      <c r="AL40" s="37">
        <f t="shared" si="26"/>
        <v>34</v>
      </c>
      <c r="AM40" s="37">
        <f t="shared" si="26"/>
        <v>35.5</v>
      </c>
      <c r="AN40" s="37">
        <f t="shared" si="26"/>
        <v>37</v>
      </c>
      <c r="AO40" s="37">
        <f t="shared" si="26"/>
        <v>38</v>
      </c>
      <c r="AP40" s="37">
        <f t="shared" si="26"/>
        <v>38.5</v>
      </c>
      <c r="AQ40" s="37">
        <f t="shared" si="26"/>
        <v>39.5</v>
      </c>
      <c r="AR40" s="37">
        <f t="shared" si="26"/>
        <v>40</v>
      </c>
      <c r="AS40" s="37">
        <f t="shared" si="26"/>
        <v>40.5</v>
      </c>
    </row>
    <row r="41" spans="4:45" x14ac:dyDescent="0.25">
      <c r="D41">
        <v>38</v>
      </c>
      <c r="E41">
        <v>54000</v>
      </c>
      <c r="F41" s="37">
        <v>27</v>
      </c>
      <c r="G41" s="37">
        <v>29.000000000000004</v>
      </c>
      <c r="H41" s="37">
        <v>30.5</v>
      </c>
      <c r="I41" s="37">
        <v>32.5</v>
      </c>
      <c r="J41" s="37">
        <v>34</v>
      </c>
      <c r="K41" s="37">
        <v>36</v>
      </c>
      <c r="L41" s="37">
        <v>37</v>
      </c>
      <c r="M41" s="37">
        <v>38</v>
      </c>
      <c r="N41" s="37">
        <v>39</v>
      </c>
      <c r="O41" s="37">
        <v>39.5</v>
      </c>
      <c r="P41" s="37">
        <v>40.5</v>
      </c>
      <c r="Q41" s="37">
        <v>41</v>
      </c>
      <c r="S41" t="str">
        <f t="shared" si="12"/>
        <v>x</v>
      </c>
      <c r="T41">
        <v>61000</v>
      </c>
      <c r="U41" s="38">
        <v>0.27</v>
      </c>
      <c r="V41" s="38">
        <v>0.29000000000000004</v>
      </c>
      <c r="W41" s="38">
        <v>0.30499999999999999</v>
      </c>
      <c r="X41" s="38">
        <v>0.32500000000000001</v>
      </c>
      <c r="Y41" s="38">
        <v>0.34</v>
      </c>
      <c r="Z41" s="38">
        <v>0.36</v>
      </c>
      <c r="AA41" s="38">
        <v>0.37</v>
      </c>
      <c r="AB41" s="38">
        <v>0.38</v>
      </c>
      <c r="AC41" s="38">
        <v>0.39</v>
      </c>
      <c r="AD41" s="38">
        <v>0.39500000000000002</v>
      </c>
      <c r="AE41" s="38">
        <v>0.40500000000000003</v>
      </c>
      <c r="AF41" s="38">
        <v>0.41000000000000003</v>
      </c>
      <c r="AH41" s="37">
        <f t="shared" si="26"/>
        <v>27</v>
      </c>
      <c r="AI41" s="37">
        <f t="shared" si="26"/>
        <v>29.000000000000004</v>
      </c>
      <c r="AJ41" s="37">
        <f t="shared" si="26"/>
        <v>30.5</v>
      </c>
      <c r="AK41" s="37">
        <f t="shared" si="26"/>
        <v>32.5</v>
      </c>
      <c r="AL41" s="37">
        <f t="shared" si="26"/>
        <v>34</v>
      </c>
      <c r="AM41" s="37">
        <f t="shared" si="26"/>
        <v>36</v>
      </c>
      <c r="AN41" s="37">
        <f t="shared" si="26"/>
        <v>37</v>
      </c>
      <c r="AO41" s="37">
        <f t="shared" si="26"/>
        <v>38</v>
      </c>
      <c r="AP41" s="37">
        <f t="shared" si="26"/>
        <v>39</v>
      </c>
      <c r="AQ41" s="37">
        <f t="shared" si="26"/>
        <v>39.5</v>
      </c>
      <c r="AR41" s="37">
        <f t="shared" si="26"/>
        <v>40.5</v>
      </c>
      <c r="AS41" s="37">
        <f t="shared" si="26"/>
        <v>41</v>
      </c>
    </row>
    <row r="42" spans="4:45" x14ac:dyDescent="0.25">
      <c r="D42">
        <v>39</v>
      </c>
      <c r="E42">
        <v>55000</v>
      </c>
      <c r="F42" s="37">
        <v>27</v>
      </c>
      <c r="G42" s="37">
        <v>29.000000000000004</v>
      </c>
      <c r="H42" s="37">
        <v>30.5</v>
      </c>
      <c r="I42" s="37">
        <v>32.5</v>
      </c>
      <c r="J42" s="37">
        <v>34</v>
      </c>
      <c r="K42" s="37">
        <v>36</v>
      </c>
      <c r="L42" s="37">
        <v>37.5</v>
      </c>
      <c r="M42" s="37">
        <v>38.5</v>
      </c>
      <c r="N42" s="37">
        <v>39.5</v>
      </c>
      <c r="O42" s="37">
        <v>40</v>
      </c>
      <c r="P42" s="37">
        <v>40.5</v>
      </c>
      <c r="Q42" s="37">
        <v>41.5</v>
      </c>
      <c r="S42" t="str">
        <f t="shared" si="12"/>
        <v>x</v>
      </c>
      <c r="T42">
        <v>62000</v>
      </c>
      <c r="U42" s="38">
        <v>0.27</v>
      </c>
      <c r="V42" s="38">
        <v>0.29000000000000004</v>
      </c>
      <c r="W42" s="38">
        <v>0.30499999999999999</v>
      </c>
      <c r="X42" s="38">
        <v>0.32500000000000001</v>
      </c>
      <c r="Y42" s="38">
        <v>0.34</v>
      </c>
      <c r="Z42" s="38">
        <v>0.36</v>
      </c>
      <c r="AA42" s="38">
        <v>0.375</v>
      </c>
      <c r="AB42" s="38">
        <v>0.38500000000000001</v>
      </c>
      <c r="AC42" s="38">
        <v>0.39500000000000002</v>
      </c>
      <c r="AD42" s="38">
        <v>0.4</v>
      </c>
      <c r="AE42" s="38">
        <v>0.40500000000000003</v>
      </c>
      <c r="AF42" s="38">
        <v>0.41500000000000004</v>
      </c>
      <c r="AH42" s="37">
        <f t="shared" si="26"/>
        <v>27</v>
      </c>
      <c r="AI42" s="37">
        <f t="shared" si="26"/>
        <v>29.000000000000004</v>
      </c>
      <c r="AJ42" s="37">
        <f t="shared" si="26"/>
        <v>30.5</v>
      </c>
      <c r="AK42" s="37">
        <f t="shared" si="26"/>
        <v>32.5</v>
      </c>
      <c r="AL42" s="37">
        <f t="shared" si="26"/>
        <v>34</v>
      </c>
      <c r="AM42" s="37">
        <f t="shared" si="26"/>
        <v>36</v>
      </c>
      <c r="AN42" s="37">
        <f t="shared" si="26"/>
        <v>37.5</v>
      </c>
      <c r="AO42" s="37">
        <f t="shared" si="26"/>
        <v>38.5</v>
      </c>
      <c r="AP42" s="37">
        <f t="shared" si="26"/>
        <v>39.5</v>
      </c>
      <c r="AQ42" s="37">
        <f t="shared" si="26"/>
        <v>40</v>
      </c>
      <c r="AR42" s="37">
        <f t="shared" si="26"/>
        <v>40.5</v>
      </c>
      <c r="AS42" s="37">
        <f t="shared" si="26"/>
        <v>41.5</v>
      </c>
    </row>
    <row r="43" spans="4:45" x14ac:dyDescent="0.25">
      <c r="D43">
        <v>40</v>
      </c>
      <c r="E43">
        <v>56000</v>
      </c>
      <c r="F43" s="37">
        <v>27</v>
      </c>
      <c r="G43" s="37">
        <v>29.000000000000004</v>
      </c>
      <c r="H43" s="37">
        <v>30.5</v>
      </c>
      <c r="I43" s="37">
        <v>32.5</v>
      </c>
      <c r="J43" s="37">
        <v>34</v>
      </c>
      <c r="K43" s="37">
        <v>36</v>
      </c>
      <c r="L43" s="37">
        <v>37.5</v>
      </c>
      <c r="M43" s="37">
        <v>38.5</v>
      </c>
      <c r="N43" s="37">
        <v>39.5</v>
      </c>
      <c r="O43" s="37">
        <v>40.5</v>
      </c>
      <c r="P43" s="37">
        <v>41</v>
      </c>
      <c r="Q43" s="37">
        <v>41.5</v>
      </c>
      <c r="S43" t="str">
        <f t="shared" si="12"/>
        <v>x</v>
      </c>
      <c r="T43">
        <v>63000</v>
      </c>
      <c r="U43" s="38">
        <v>0.27</v>
      </c>
      <c r="V43" s="38">
        <v>0.29000000000000004</v>
      </c>
      <c r="W43" s="38">
        <v>0.30499999999999999</v>
      </c>
      <c r="X43" s="38">
        <v>0.32500000000000001</v>
      </c>
      <c r="Y43" s="38">
        <v>0.34</v>
      </c>
      <c r="Z43" s="38">
        <v>0.36</v>
      </c>
      <c r="AA43" s="38">
        <v>0.375</v>
      </c>
      <c r="AB43" s="38">
        <v>0.38500000000000001</v>
      </c>
      <c r="AC43" s="38">
        <v>0.39500000000000002</v>
      </c>
      <c r="AD43" s="38">
        <v>0.40500000000000003</v>
      </c>
      <c r="AE43" s="38">
        <v>0.41000000000000003</v>
      </c>
      <c r="AF43" s="38">
        <v>0.41500000000000004</v>
      </c>
      <c r="AH43" s="37">
        <f t="shared" si="26"/>
        <v>27</v>
      </c>
      <c r="AI43" s="37">
        <f t="shared" si="26"/>
        <v>29.000000000000004</v>
      </c>
      <c r="AJ43" s="37">
        <f t="shared" si="26"/>
        <v>30.5</v>
      </c>
      <c r="AK43" s="37">
        <f t="shared" si="26"/>
        <v>32.5</v>
      </c>
      <c r="AL43" s="37">
        <f t="shared" si="26"/>
        <v>34</v>
      </c>
      <c r="AM43" s="37">
        <f t="shared" si="26"/>
        <v>36</v>
      </c>
      <c r="AN43" s="37">
        <f t="shared" si="26"/>
        <v>37.5</v>
      </c>
      <c r="AO43" s="37">
        <f t="shared" si="26"/>
        <v>38.5</v>
      </c>
      <c r="AP43" s="37">
        <f t="shared" si="26"/>
        <v>39.5</v>
      </c>
      <c r="AQ43" s="37">
        <f t="shared" si="26"/>
        <v>40.5</v>
      </c>
      <c r="AR43" s="37">
        <f t="shared" si="26"/>
        <v>41</v>
      </c>
      <c r="AS43" s="37">
        <f t="shared" si="26"/>
        <v>41.5</v>
      </c>
    </row>
    <row r="44" spans="4:45" x14ac:dyDescent="0.25">
      <c r="D44">
        <v>41</v>
      </c>
      <c r="E44">
        <v>57000</v>
      </c>
      <c r="F44" s="37">
        <v>27</v>
      </c>
      <c r="G44" s="37">
        <v>29.000000000000004</v>
      </c>
      <c r="H44" s="37">
        <v>30.5</v>
      </c>
      <c r="I44" s="37">
        <v>32.5</v>
      </c>
      <c r="J44" s="37">
        <v>34</v>
      </c>
      <c r="K44" s="37">
        <v>36</v>
      </c>
      <c r="L44" s="37">
        <v>37.5</v>
      </c>
      <c r="M44" s="37">
        <v>38.5</v>
      </c>
      <c r="N44" s="37">
        <v>39.5</v>
      </c>
      <c r="O44" s="37">
        <v>40.5</v>
      </c>
      <c r="P44" s="37">
        <v>41.5</v>
      </c>
      <c r="Q44" s="37">
        <v>42.000000000000007</v>
      </c>
      <c r="S44" t="str">
        <f t="shared" si="12"/>
        <v>x</v>
      </c>
      <c r="T44">
        <v>64000</v>
      </c>
      <c r="U44" s="38">
        <v>0.27</v>
      </c>
      <c r="V44" s="38">
        <v>0.29000000000000004</v>
      </c>
      <c r="W44" s="38">
        <v>0.30499999999999999</v>
      </c>
      <c r="X44" s="38">
        <v>0.32500000000000001</v>
      </c>
      <c r="Y44" s="38">
        <v>0.34</v>
      </c>
      <c r="Z44" s="38">
        <v>0.36</v>
      </c>
      <c r="AA44" s="38">
        <v>0.375</v>
      </c>
      <c r="AB44" s="38">
        <v>0.38500000000000001</v>
      </c>
      <c r="AC44" s="38">
        <v>0.39500000000000002</v>
      </c>
      <c r="AD44" s="38">
        <v>0.40500000000000003</v>
      </c>
      <c r="AE44" s="38">
        <v>0.41500000000000004</v>
      </c>
      <c r="AF44" s="38">
        <v>0.42000000000000004</v>
      </c>
      <c r="AH44" s="37">
        <f t="shared" si="26"/>
        <v>27</v>
      </c>
      <c r="AI44" s="37">
        <f t="shared" si="26"/>
        <v>29.000000000000004</v>
      </c>
      <c r="AJ44" s="37">
        <f t="shared" si="26"/>
        <v>30.5</v>
      </c>
      <c r="AK44" s="37">
        <f t="shared" si="26"/>
        <v>32.5</v>
      </c>
      <c r="AL44" s="37">
        <f t="shared" si="26"/>
        <v>34</v>
      </c>
      <c r="AM44" s="37">
        <f t="shared" si="26"/>
        <v>36</v>
      </c>
      <c r="AN44" s="37">
        <f t="shared" si="26"/>
        <v>37.5</v>
      </c>
      <c r="AO44" s="37">
        <f t="shared" si="26"/>
        <v>38.5</v>
      </c>
      <c r="AP44" s="37">
        <f t="shared" si="26"/>
        <v>39.5</v>
      </c>
      <c r="AQ44" s="37">
        <f t="shared" si="26"/>
        <v>40.5</v>
      </c>
      <c r="AR44" s="37">
        <f t="shared" si="26"/>
        <v>41.5</v>
      </c>
      <c r="AS44" s="37">
        <f t="shared" si="26"/>
        <v>42.000000000000007</v>
      </c>
    </row>
    <row r="45" spans="4:45" x14ac:dyDescent="0.25">
      <c r="D45">
        <v>42</v>
      </c>
      <c r="E45">
        <v>58000</v>
      </c>
      <c r="F45" s="37">
        <v>27</v>
      </c>
      <c r="G45" s="37">
        <v>29.000000000000004</v>
      </c>
      <c r="H45" s="37">
        <v>30.5</v>
      </c>
      <c r="I45" s="37">
        <v>32.5</v>
      </c>
      <c r="J45" s="37">
        <v>34</v>
      </c>
      <c r="K45" s="37">
        <v>36</v>
      </c>
      <c r="L45" s="37">
        <v>37.5</v>
      </c>
      <c r="M45" s="37">
        <v>38.5</v>
      </c>
      <c r="N45" s="37">
        <v>39.5</v>
      </c>
      <c r="O45" s="37">
        <v>41</v>
      </c>
      <c r="P45" s="37">
        <v>41.5</v>
      </c>
      <c r="Q45" s="37">
        <v>42.500000000000007</v>
      </c>
      <c r="S45" t="str">
        <f t="shared" si="12"/>
        <v>x</v>
      </c>
      <c r="T45">
        <v>65000</v>
      </c>
      <c r="U45" s="38">
        <v>0.27</v>
      </c>
      <c r="V45" s="38">
        <v>0.29000000000000004</v>
      </c>
      <c r="W45" s="38">
        <v>0.30499999999999999</v>
      </c>
      <c r="X45" s="38">
        <v>0.32500000000000001</v>
      </c>
      <c r="Y45" s="38">
        <v>0.34</v>
      </c>
      <c r="Z45" s="38">
        <v>0.36</v>
      </c>
      <c r="AA45" s="38">
        <v>0.375</v>
      </c>
      <c r="AB45" s="38">
        <v>0.38500000000000001</v>
      </c>
      <c r="AC45" s="38">
        <v>0.39500000000000002</v>
      </c>
      <c r="AD45" s="38">
        <v>0.41000000000000003</v>
      </c>
      <c r="AE45" s="38">
        <v>0.41500000000000004</v>
      </c>
      <c r="AF45" s="38">
        <v>0.42500000000000004</v>
      </c>
      <c r="AH45" s="37">
        <f t="shared" si="26"/>
        <v>27</v>
      </c>
      <c r="AI45" s="37">
        <f t="shared" si="26"/>
        <v>29.000000000000004</v>
      </c>
      <c r="AJ45" s="37">
        <f t="shared" si="26"/>
        <v>30.5</v>
      </c>
      <c r="AK45" s="37">
        <f t="shared" si="26"/>
        <v>32.5</v>
      </c>
      <c r="AL45" s="37">
        <f t="shared" si="26"/>
        <v>34</v>
      </c>
      <c r="AM45" s="37">
        <f t="shared" si="26"/>
        <v>36</v>
      </c>
      <c r="AN45" s="37">
        <f t="shared" si="26"/>
        <v>37.5</v>
      </c>
      <c r="AO45" s="37">
        <f t="shared" si="26"/>
        <v>38.5</v>
      </c>
      <c r="AP45" s="37">
        <f t="shared" si="26"/>
        <v>39.5</v>
      </c>
      <c r="AQ45" s="37">
        <f t="shared" si="26"/>
        <v>41</v>
      </c>
      <c r="AR45" s="37">
        <f t="shared" si="26"/>
        <v>41.5</v>
      </c>
      <c r="AS45" s="37">
        <f t="shared" si="26"/>
        <v>42.500000000000007</v>
      </c>
    </row>
    <row r="46" spans="4:45" x14ac:dyDescent="0.25">
      <c r="D46">
        <v>43</v>
      </c>
      <c r="E46">
        <v>59000</v>
      </c>
      <c r="F46" s="37">
        <v>27</v>
      </c>
      <c r="G46" s="37">
        <v>29.000000000000004</v>
      </c>
      <c r="H46" s="37">
        <v>30.5</v>
      </c>
      <c r="I46" s="37">
        <v>32.5</v>
      </c>
      <c r="J46" s="37">
        <v>34</v>
      </c>
      <c r="K46" s="37">
        <v>36</v>
      </c>
      <c r="L46" s="37">
        <v>37.5</v>
      </c>
      <c r="M46" s="37">
        <v>38.5</v>
      </c>
      <c r="N46" s="37">
        <v>39.5</v>
      </c>
      <c r="O46" s="37">
        <v>41</v>
      </c>
      <c r="P46" s="37">
        <v>42.000000000000007</v>
      </c>
      <c r="Q46" s="37">
        <v>42.500000000000007</v>
      </c>
      <c r="S46" t="str">
        <f t="shared" si="12"/>
        <v>x</v>
      </c>
      <c r="T46">
        <v>66000</v>
      </c>
      <c r="U46" s="38">
        <v>0.27</v>
      </c>
      <c r="V46" s="38">
        <v>0.29000000000000004</v>
      </c>
      <c r="W46" s="38">
        <v>0.30499999999999999</v>
      </c>
      <c r="X46" s="38">
        <v>0.32500000000000001</v>
      </c>
      <c r="Y46" s="38">
        <v>0.34</v>
      </c>
      <c r="Z46" s="38">
        <v>0.36</v>
      </c>
      <c r="AA46" s="38">
        <v>0.375</v>
      </c>
      <c r="AB46" s="38">
        <v>0.38500000000000001</v>
      </c>
      <c r="AC46" s="38">
        <v>0.39500000000000002</v>
      </c>
      <c r="AD46" s="38">
        <v>0.41000000000000003</v>
      </c>
      <c r="AE46" s="38">
        <v>0.42000000000000004</v>
      </c>
      <c r="AF46" s="38">
        <v>0.42500000000000004</v>
      </c>
      <c r="AH46" s="37">
        <f t="shared" si="26"/>
        <v>27</v>
      </c>
      <c r="AI46" s="37">
        <f t="shared" si="26"/>
        <v>29.000000000000004</v>
      </c>
      <c r="AJ46" s="37">
        <f t="shared" si="26"/>
        <v>30.5</v>
      </c>
      <c r="AK46" s="37">
        <f t="shared" si="26"/>
        <v>32.5</v>
      </c>
      <c r="AL46" s="37">
        <f t="shared" si="26"/>
        <v>34</v>
      </c>
      <c r="AM46" s="37">
        <f t="shared" si="26"/>
        <v>36</v>
      </c>
      <c r="AN46" s="37">
        <f t="shared" si="26"/>
        <v>37.5</v>
      </c>
      <c r="AO46" s="37">
        <f t="shared" si="26"/>
        <v>38.5</v>
      </c>
      <c r="AP46" s="37">
        <f t="shared" si="26"/>
        <v>39.5</v>
      </c>
      <c r="AQ46" s="37">
        <f t="shared" si="26"/>
        <v>41</v>
      </c>
      <c r="AR46" s="37">
        <f t="shared" si="26"/>
        <v>42.000000000000007</v>
      </c>
      <c r="AS46" s="37">
        <f t="shared" si="26"/>
        <v>42.500000000000007</v>
      </c>
    </row>
    <row r="47" spans="4:45" x14ac:dyDescent="0.25">
      <c r="D47">
        <v>44</v>
      </c>
      <c r="E47">
        <v>60000</v>
      </c>
      <c r="F47" s="37">
        <v>27</v>
      </c>
      <c r="G47" s="37">
        <v>29.000000000000004</v>
      </c>
      <c r="H47" s="37">
        <v>30.5</v>
      </c>
      <c r="I47" s="37">
        <v>32.5</v>
      </c>
      <c r="J47" s="37">
        <v>34</v>
      </c>
      <c r="K47" s="37">
        <v>36</v>
      </c>
      <c r="L47" s="37">
        <v>37.5</v>
      </c>
      <c r="M47" s="37">
        <v>38.5</v>
      </c>
      <c r="N47" s="37">
        <v>39.5</v>
      </c>
      <c r="O47" s="37">
        <v>41</v>
      </c>
      <c r="P47" s="37">
        <v>42.000000000000007</v>
      </c>
      <c r="Q47" s="37">
        <v>42.999999999999993</v>
      </c>
      <c r="S47" t="str">
        <f t="shared" si="12"/>
        <v>x</v>
      </c>
      <c r="T47">
        <v>67000</v>
      </c>
      <c r="U47" s="38">
        <v>0.27</v>
      </c>
      <c r="V47" s="38">
        <v>0.29000000000000004</v>
      </c>
      <c r="W47" s="38">
        <v>0.30499999999999999</v>
      </c>
      <c r="X47" s="38">
        <v>0.32500000000000001</v>
      </c>
      <c r="Y47" s="38">
        <v>0.34</v>
      </c>
      <c r="Z47" s="38">
        <v>0.36</v>
      </c>
      <c r="AA47" s="38">
        <v>0.375</v>
      </c>
      <c r="AB47" s="38">
        <v>0.38500000000000001</v>
      </c>
      <c r="AC47" s="38">
        <v>0.39500000000000002</v>
      </c>
      <c r="AD47" s="38">
        <v>0.41</v>
      </c>
      <c r="AE47" s="38">
        <v>0.42000000000000004</v>
      </c>
      <c r="AF47" s="38">
        <v>0.42999999999999994</v>
      </c>
      <c r="AH47" s="37">
        <f t="shared" si="26"/>
        <v>27</v>
      </c>
      <c r="AI47" s="37">
        <f t="shared" si="26"/>
        <v>29.000000000000004</v>
      </c>
      <c r="AJ47" s="37">
        <f t="shared" si="26"/>
        <v>30.5</v>
      </c>
      <c r="AK47" s="37">
        <f t="shared" si="26"/>
        <v>32.5</v>
      </c>
      <c r="AL47" s="37">
        <f t="shared" si="26"/>
        <v>34</v>
      </c>
      <c r="AM47" s="37">
        <f t="shared" si="26"/>
        <v>36</v>
      </c>
      <c r="AN47" s="37">
        <f t="shared" si="26"/>
        <v>37.5</v>
      </c>
      <c r="AO47" s="37">
        <f t="shared" si="26"/>
        <v>38.5</v>
      </c>
      <c r="AP47" s="37">
        <f t="shared" si="26"/>
        <v>39.5</v>
      </c>
      <c r="AQ47" s="37">
        <f t="shared" si="26"/>
        <v>41</v>
      </c>
      <c r="AR47" s="37">
        <f t="shared" si="26"/>
        <v>42.000000000000007</v>
      </c>
      <c r="AS47" s="37">
        <f t="shared" si="26"/>
        <v>42.999999999999993</v>
      </c>
    </row>
    <row r="48" spans="4:45" x14ac:dyDescent="0.25">
      <c r="D48">
        <v>45</v>
      </c>
      <c r="E48">
        <v>61000</v>
      </c>
      <c r="F48" s="37">
        <v>27.500000000000004</v>
      </c>
      <c r="G48" s="37">
        <v>29.000000000000004</v>
      </c>
      <c r="H48" s="37">
        <v>30.5</v>
      </c>
      <c r="I48" s="37">
        <v>32.5</v>
      </c>
      <c r="J48" s="37">
        <v>34</v>
      </c>
      <c r="K48" s="37">
        <v>36</v>
      </c>
      <c r="L48" s="37">
        <v>37.5</v>
      </c>
      <c r="M48" s="37">
        <v>38.5</v>
      </c>
      <c r="N48" s="37">
        <v>39.5</v>
      </c>
      <c r="O48" s="37">
        <v>41</v>
      </c>
      <c r="P48" s="37">
        <v>42</v>
      </c>
      <c r="Q48" s="37">
        <v>42.999999999999993</v>
      </c>
      <c r="S48" t="str">
        <f t="shared" si="12"/>
        <v>x</v>
      </c>
      <c r="T48">
        <v>68000</v>
      </c>
      <c r="U48" s="38">
        <v>0.27500000000000002</v>
      </c>
      <c r="V48" s="38">
        <v>0.29000000000000004</v>
      </c>
      <c r="W48" s="38">
        <v>0.30499999999999999</v>
      </c>
      <c r="X48" s="38">
        <v>0.32500000000000001</v>
      </c>
      <c r="Y48" s="38">
        <v>0.34</v>
      </c>
      <c r="Z48" s="38">
        <v>0.36</v>
      </c>
      <c r="AA48" s="38">
        <v>0.375</v>
      </c>
      <c r="AB48" s="38">
        <v>0.38500000000000001</v>
      </c>
      <c r="AC48" s="38">
        <v>0.39500000000000002</v>
      </c>
      <c r="AD48" s="38">
        <v>0.41</v>
      </c>
      <c r="AE48" s="38">
        <v>0.42</v>
      </c>
      <c r="AF48" s="38">
        <v>0.42999999999999994</v>
      </c>
      <c r="AH48" s="37">
        <f t="shared" si="26"/>
        <v>27.500000000000004</v>
      </c>
      <c r="AI48" s="37">
        <f t="shared" si="26"/>
        <v>29.000000000000004</v>
      </c>
      <c r="AJ48" s="37">
        <f t="shared" si="26"/>
        <v>30.5</v>
      </c>
      <c r="AK48" s="37">
        <f t="shared" si="26"/>
        <v>32.5</v>
      </c>
      <c r="AL48" s="37">
        <f t="shared" si="26"/>
        <v>34</v>
      </c>
      <c r="AM48" s="37">
        <f t="shared" si="26"/>
        <v>36</v>
      </c>
      <c r="AN48" s="37">
        <f t="shared" si="26"/>
        <v>37.5</v>
      </c>
      <c r="AO48" s="37">
        <f t="shared" si="26"/>
        <v>38.5</v>
      </c>
      <c r="AP48" s="37">
        <f t="shared" si="26"/>
        <v>39.5</v>
      </c>
      <c r="AQ48" s="37">
        <f t="shared" si="26"/>
        <v>41</v>
      </c>
      <c r="AR48" s="37">
        <f t="shared" si="26"/>
        <v>42</v>
      </c>
      <c r="AS48" s="37">
        <f t="shared" si="26"/>
        <v>42.999999999999993</v>
      </c>
    </row>
    <row r="49" spans="4:45" x14ac:dyDescent="0.25">
      <c r="D49">
        <v>46</v>
      </c>
      <c r="E49">
        <v>62000</v>
      </c>
      <c r="F49" s="37">
        <v>27.500000000000004</v>
      </c>
      <c r="G49" s="37">
        <v>29.000000000000004</v>
      </c>
      <c r="H49" s="37">
        <v>30.5</v>
      </c>
      <c r="I49" s="37">
        <v>32.5</v>
      </c>
      <c r="J49" s="37">
        <v>34</v>
      </c>
      <c r="K49" s="37">
        <v>36</v>
      </c>
      <c r="L49" s="37">
        <v>37.5</v>
      </c>
      <c r="M49" s="37">
        <v>38.5</v>
      </c>
      <c r="N49" s="37">
        <v>39.5</v>
      </c>
      <c r="O49" s="37">
        <v>41</v>
      </c>
      <c r="P49" s="37">
        <v>42</v>
      </c>
      <c r="Q49" s="37">
        <v>43</v>
      </c>
      <c r="S49" t="str">
        <f t="shared" si="12"/>
        <v>x</v>
      </c>
      <c r="T49">
        <v>69000</v>
      </c>
      <c r="U49" s="38">
        <v>0.27500000000000002</v>
      </c>
      <c r="V49" s="38">
        <v>0.29000000000000004</v>
      </c>
      <c r="W49" s="38">
        <v>0.30499999999999999</v>
      </c>
      <c r="X49" s="38">
        <v>0.32500000000000001</v>
      </c>
      <c r="Y49" s="38">
        <v>0.34</v>
      </c>
      <c r="Z49" s="38">
        <v>0.36</v>
      </c>
      <c r="AA49" s="38">
        <v>0.375</v>
      </c>
      <c r="AB49" s="38">
        <v>0.38500000000000001</v>
      </c>
      <c r="AC49" s="38">
        <v>0.39500000000000002</v>
      </c>
      <c r="AD49" s="38">
        <v>0.41</v>
      </c>
      <c r="AE49" s="38">
        <v>0.42</v>
      </c>
      <c r="AF49" s="38">
        <v>0.43</v>
      </c>
      <c r="AH49" s="37">
        <f t="shared" si="26"/>
        <v>27.500000000000004</v>
      </c>
      <c r="AI49" s="37">
        <f t="shared" si="26"/>
        <v>29.000000000000004</v>
      </c>
      <c r="AJ49" s="37">
        <f t="shared" si="26"/>
        <v>30.5</v>
      </c>
      <c r="AK49" s="37">
        <f t="shared" si="26"/>
        <v>32.5</v>
      </c>
      <c r="AL49" s="37">
        <f t="shared" si="26"/>
        <v>34</v>
      </c>
      <c r="AM49" s="37">
        <f t="shared" si="26"/>
        <v>36</v>
      </c>
      <c r="AN49" s="37">
        <f t="shared" si="26"/>
        <v>37.5</v>
      </c>
      <c r="AO49" s="37">
        <f t="shared" si="26"/>
        <v>38.5</v>
      </c>
      <c r="AP49" s="37">
        <f t="shared" si="26"/>
        <v>39.5</v>
      </c>
      <c r="AQ49" s="37">
        <f t="shared" si="26"/>
        <v>41</v>
      </c>
      <c r="AR49" s="37">
        <f t="shared" si="26"/>
        <v>42</v>
      </c>
      <c r="AS49" s="37">
        <f t="shared" si="26"/>
        <v>43</v>
      </c>
    </row>
    <row r="50" spans="4:45" x14ac:dyDescent="0.25">
      <c r="D50">
        <v>47</v>
      </c>
      <c r="E50">
        <v>63000</v>
      </c>
      <c r="F50" s="37">
        <v>27.500000000000004</v>
      </c>
      <c r="G50" s="37">
        <v>29.000000000000004</v>
      </c>
      <c r="H50" s="37">
        <v>30.5</v>
      </c>
      <c r="I50" s="37">
        <v>32.5</v>
      </c>
      <c r="J50" s="37">
        <v>34</v>
      </c>
      <c r="K50" s="37">
        <v>36</v>
      </c>
      <c r="L50" s="37">
        <v>37.5</v>
      </c>
      <c r="M50" s="37">
        <v>38.5</v>
      </c>
      <c r="N50" s="37">
        <v>39.5</v>
      </c>
      <c r="O50" s="37">
        <v>41</v>
      </c>
      <c r="P50" s="37">
        <v>42</v>
      </c>
      <c r="Q50" s="37">
        <v>43</v>
      </c>
      <c r="S50" t="str">
        <f t="shared" si="12"/>
        <v>x</v>
      </c>
      <c r="T50">
        <v>70000</v>
      </c>
      <c r="U50" s="38">
        <v>0.27500000000000002</v>
      </c>
      <c r="V50" s="38">
        <v>0.29000000000000004</v>
      </c>
      <c r="W50" s="38">
        <v>0.30499999999999999</v>
      </c>
      <c r="X50" s="38">
        <v>0.32500000000000001</v>
      </c>
      <c r="Y50" s="38">
        <v>0.34</v>
      </c>
      <c r="Z50" s="38">
        <v>0.36</v>
      </c>
      <c r="AA50" s="38">
        <v>0.375</v>
      </c>
      <c r="AB50" s="38">
        <v>0.38500000000000001</v>
      </c>
      <c r="AC50" s="38">
        <v>0.39500000000000002</v>
      </c>
      <c r="AD50" s="38">
        <v>0.41</v>
      </c>
      <c r="AE50" s="38">
        <v>0.42</v>
      </c>
      <c r="AF50" s="38">
        <v>0.43</v>
      </c>
      <c r="AH50" s="37">
        <f t="shared" si="26"/>
        <v>27.500000000000004</v>
      </c>
      <c r="AI50" s="37">
        <f t="shared" si="26"/>
        <v>29.000000000000004</v>
      </c>
      <c r="AJ50" s="37">
        <f t="shared" si="26"/>
        <v>30.5</v>
      </c>
      <c r="AK50" s="37">
        <f t="shared" si="26"/>
        <v>32.5</v>
      </c>
      <c r="AL50" s="37">
        <f t="shared" si="26"/>
        <v>34</v>
      </c>
      <c r="AM50" s="37">
        <f t="shared" si="26"/>
        <v>36</v>
      </c>
      <c r="AN50" s="37">
        <f t="shared" si="26"/>
        <v>37.5</v>
      </c>
      <c r="AO50" s="37">
        <f t="shared" si="26"/>
        <v>38.5</v>
      </c>
      <c r="AP50" s="37">
        <f t="shared" si="26"/>
        <v>39.5</v>
      </c>
      <c r="AQ50" s="37">
        <f t="shared" si="26"/>
        <v>41</v>
      </c>
      <c r="AR50" s="37">
        <f t="shared" si="26"/>
        <v>42</v>
      </c>
      <c r="AS50" s="37">
        <f t="shared" si="26"/>
        <v>43</v>
      </c>
    </row>
    <row r="51" spans="4:45" x14ac:dyDescent="0.25">
      <c r="D51">
        <v>48</v>
      </c>
      <c r="E51">
        <v>64000</v>
      </c>
      <c r="F51" s="37">
        <v>28.000000000000004</v>
      </c>
      <c r="G51" s="37">
        <v>29.5</v>
      </c>
      <c r="H51" s="37">
        <v>31</v>
      </c>
      <c r="I51" s="37">
        <v>32.5</v>
      </c>
      <c r="J51" s="37">
        <v>34</v>
      </c>
      <c r="K51" s="37">
        <v>36</v>
      </c>
      <c r="L51" s="37">
        <v>37.5</v>
      </c>
      <c r="M51" s="37">
        <v>38.5</v>
      </c>
      <c r="N51" s="37">
        <v>39.5</v>
      </c>
      <c r="O51" s="37">
        <v>41</v>
      </c>
      <c r="P51" s="37">
        <v>42</v>
      </c>
      <c r="Q51" s="37">
        <v>43</v>
      </c>
      <c r="S51" t="str">
        <f t="shared" si="12"/>
        <v>x</v>
      </c>
      <c r="T51">
        <v>71000</v>
      </c>
      <c r="U51" s="38">
        <v>0.28000000000000003</v>
      </c>
      <c r="V51" s="38">
        <v>0.29499999999999998</v>
      </c>
      <c r="W51" s="38">
        <v>0.31</v>
      </c>
      <c r="X51" s="38">
        <v>0.32500000000000001</v>
      </c>
      <c r="Y51" s="38">
        <v>0.34</v>
      </c>
      <c r="Z51" s="38">
        <v>0.36</v>
      </c>
      <c r="AA51" s="38">
        <v>0.375</v>
      </c>
      <c r="AB51" s="38">
        <v>0.38500000000000001</v>
      </c>
      <c r="AC51" s="38">
        <v>0.39500000000000002</v>
      </c>
      <c r="AD51" s="38">
        <v>0.41</v>
      </c>
      <c r="AE51" s="38">
        <v>0.42</v>
      </c>
      <c r="AF51" s="38">
        <v>0.43</v>
      </c>
      <c r="AH51" s="37">
        <f t="shared" si="26"/>
        <v>28.000000000000004</v>
      </c>
      <c r="AI51" s="37">
        <f t="shared" si="26"/>
        <v>29.5</v>
      </c>
      <c r="AJ51" s="37">
        <f t="shared" si="26"/>
        <v>31</v>
      </c>
      <c r="AK51" s="37">
        <f t="shared" si="26"/>
        <v>32.5</v>
      </c>
      <c r="AL51" s="37">
        <f t="shared" si="26"/>
        <v>34</v>
      </c>
      <c r="AM51" s="37">
        <f t="shared" si="26"/>
        <v>36</v>
      </c>
      <c r="AN51" s="37">
        <f t="shared" si="26"/>
        <v>37.5</v>
      </c>
      <c r="AO51" s="37">
        <f t="shared" si="26"/>
        <v>38.5</v>
      </c>
      <c r="AP51" s="37">
        <f t="shared" si="26"/>
        <v>39.5</v>
      </c>
      <c r="AQ51" s="37">
        <f t="shared" si="26"/>
        <v>41</v>
      </c>
      <c r="AR51" s="37">
        <f t="shared" si="26"/>
        <v>42</v>
      </c>
      <c r="AS51" s="37">
        <f t="shared" si="26"/>
        <v>43</v>
      </c>
    </row>
    <row r="52" spans="4:45" x14ac:dyDescent="0.25">
      <c r="D52">
        <v>49</v>
      </c>
      <c r="E52">
        <v>65000</v>
      </c>
      <c r="F52" s="37">
        <v>28.000000000000004</v>
      </c>
      <c r="G52" s="37">
        <v>29.5</v>
      </c>
      <c r="H52" s="37">
        <v>31</v>
      </c>
      <c r="I52" s="37">
        <v>32.5</v>
      </c>
      <c r="J52" s="37">
        <v>34</v>
      </c>
      <c r="K52" s="37">
        <v>36</v>
      </c>
      <c r="L52" s="37">
        <v>37.5</v>
      </c>
      <c r="M52" s="37">
        <v>38.5</v>
      </c>
      <c r="N52" s="37">
        <v>39.5</v>
      </c>
      <c r="O52" s="37">
        <v>41</v>
      </c>
      <c r="P52" s="37">
        <v>42</v>
      </c>
      <c r="Q52" s="37">
        <v>43</v>
      </c>
      <c r="S52" t="str">
        <f t="shared" si="12"/>
        <v>x</v>
      </c>
      <c r="T52">
        <v>72000</v>
      </c>
      <c r="U52" s="38">
        <v>0.28000000000000003</v>
      </c>
      <c r="V52" s="38">
        <v>0.29499999999999998</v>
      </c>
      <c r="W52" s="38">
        <v>0.31</v>
      </c>
      <c r="X52" s="38">
        <v>0.32500000000000001</v>
      </c>
      <c r="Y52" s="38">
        <v>0.34</v>
      </c>
      <c r="Z52" s="38">
        <v>0.36</v>
      </c>
      <c r="AA52" s="38">
        <v>0.375</v>
      </c>
      <c r="AB52" s="38">
        <v>0.38500000000000001</v>
      </c>
      <c r="AC52" s="38">
        <v>0.39500000000000002</v>
      </c>
      <c r="AD52" s="38">
        <v>0.41</v>
      </c>
      <c r="AE52" s="38">
        <v>0.42</v>
      </c>
      <c r="AF52" s="38">
        <v>0.43</v>
      </c>
      <c r="AH52" s="37">
        <f t="shared" si="26"/>
        <v>28.000000000000004</v>
      </c>
      <c r="AI52" s="37">
        <f t="shared" si="26"/>
        <v>29.5</v>
      </c>
      <c r="AJ52" s="37">
        <f t="shared" si="26"/>
        <v>31</v>
      </c>
      <c r="AK52" s="37">
        <f t="shared" si="26"/>
        <v>32.5</v>
      </c>
      <c r="AL52" s="37">
        <f t="shared" si="26"/>
        <v>34</v>
      </c>
      <c r="AM52" s="37">
        <f t="shared" si="26"/>
        <v>36</v>
      </c>
      <c r="AN52" s="37">
        <f t="shared" si="26"/>
        <v>37.5</v>
      </c>
      <c r="AO52" s="37">
        <f t="shared" si="26"/>
        <v>38.5</v>
      </c>
      <c r="AP52" s="37">
        <f t="shared" si="26"/>
        <v>39.5</v>
      </c>
      <c r="AQ52" s="37">
        <f t="shared" si="26"/>
        <v>41</v>
      </c>
      <c r="AR52" s="37">
        <f t="shared" si="26"/>
        <v>42</v>
      </c>
      <c r="AS52" s="37">
        <f t="shared" si="26"/>
        <v>43</v>
      </c>
    </row>
    <row r="53" spans="4:45" x14ac:dyDescent="0.25">
      <c r="D53">
        <v>50</v>
      </c>
      <c r="E53">
        <v>66000</v>
      </c>
      <c r="F53" s="37">
        <v>28.000000000000004</v>
      </c>
      <c r="G53" s="37">
        <v>29.5</v>
      </c>
      <c r="H53" s="37">
        <v>31</v>
      </c>
      <c r="I53" s="37">
        <v>32.5</v>
      </c>
      <c r="J53" s="37">
        <v>34</v>
      </c>
      <c r="K53" s="37">
        <v>36</v>
      </c>
      <c r="L53" s="37">
        <v>37.5</v>
      </c>
      <c r="M53" s="37">
        <v>38.5</v>
      </c>
      <c r="N53" s="37">
        <v>39.5</v>
      </c>
      <c r="O53" s="37">
        <v>41</v>
      </c>
      <c r="P53" s="37">
        <v>42</v>
      </c>
      <c r="Q53" s="37">
        <v>43</v>
      </c>
      <c r="S53" t="str">
        <f t="shared" si="12"/>
        <v>x</v>
      </c>
      <c r="T53">
        <v>73000</v>
      </c>
      <c r="U53" s="38">
        <v>0.28000000000000003</v>
      </c>
      <c r="V53" s="38">
        <v>0.29499999999999998</v>
      </c>
      <c r="W53" s="38">
        <v>0.31</v>
      </c>
      <c r="X53" s="38">
        <v>0.32500000000000001</v>
      </c>
      <c r="Y53" s="38">
        <v>0.34</v>
      </c>
      <c r="Z53" s="38">
        <v>0.36</v>
      </c>
      <c r="AA53" s="38">
        <v>0.375</v>
      </c>
      <c r="AB53" s="38">
        <v>0.38500000000000001</v>
      </c>
      <c r="AC53" s="38">
        <v>0.39500000000000002</v>
      </c>
      <c r="AD53" s="38">
        <v>0.41</v>
      </c>
      <c r="AE53" s="38">
        <v>0.42</v>
      </c>
      <c r="AF53" s="38">
        <v>0.43</v>
      </c>
      <c r="AH53" s="37">
        <f t="shared" si="26"/>
        <v>28.000000000000004</v>
      </c>
      <c r="AI53" s="37">
        <f t="shared" si="26"/>
        <v>29.5</v>
      </c>
      <c r="AJ53" s="37">
        <f t="shared" si="26"/>
        <v>31</v>
      </c>
      <c r="AK53" s="37">
        <f t="shared" si="26"/>
        <v>32.5</v>
      </c>
      <c r="AL53" s="37">
        <f t="shared" si="26"/>
        <v>34</v>
      </c>
      <c r="AM53" s="37">
        <f t="shared" si="26"/>
        <v>36</v>
      </c>
      <c r="AN53" s="37">
        <f t="shared" si="26"/>
        <v>37.5</v>
      </c>
      <c r="AO53" s="37">
        <f t="shared" si="26"/>
        <v>38.5</v>
      </c>
      <c r="AP53" s="37">
        <f t="shared" si="26"/>
        <v>39.5</v>
      </c>
      <c r="AQ53" s="37">
        <f t="shared" si="26"/>
        <v>41</v>
      </c>
      <c r="AR53" s="37">
        <f t="shared" si="26"/>
        <v>42</v>
      </c>
      <c r="AS53" s="37">
        <f t="shared" si="26"/>
        <v>43</v>
      </c>
    </row>
    <row r="54" spans="4:45" x14ac:dyDescent="0.25">
      <c r="D54">
        <v>51</v>
      </c>
      <c r="E54">
        <v>67000</v>
      </c>
      <c r="F54" s="37">
        <v>28.500000000000004</v>
      </c>
      <c r="G54" s="37">
        <v>30</v>
      </c>
      <c r="H54" s="37">
        <v>31.5</v>
      </c>
      <c r="I54" s="37">
        <v>33</v>
      </c>
      <c r="J54" s="37">
        <v>34</v>
      </c>
      <c r="K54" s="37">
        <v>36</v>
      </c>
      <c r="L54" s="37">
        <v>37.5</v>
      </c>
      <c r="M54" s="37">
        <v>38.5</v>
      </c>
      <c r="N54" s="37">
        <v>39.5</v>
      </c>
      <c r="O54" s="37">
        <v>41</v>
      </c>
      <c r="P54" s="37">
        <v>42</v>
      </c>
      <c r="Q54" s="37">
        <v>43</v>
      </c>
      <c r="S54" t="str">
        <f t="shared" si="12"/>
        <v>x</v>
      </c>
      <c r="T54">
        <v>74000</v>
      </c>
      <c r="U54" s="38">
        <v>0.28500000000000003</v>
      </c>
      <c r="V54" s="38">
        <v>0.3</v>
      </c>
      <c r="W54" s="38">
        <v>0.315</v>
      </c>
      <c r="X54" s="38">
        <v>0.33</v>
      </c>
      <c r="Y54" s="38">
        <v>0.34</v>
      </c>
      <c r="Z54" s="38">
        <v>0.36</v>
      </c>
      <c r="AA54" s="38">
        <v>0.375</v>
      </c>
      <c r="AB54" s="38">
        <v>0.38500000000000001</v>
      </c>
      <c r="AC54" s="38">
        <v>0.39500000000000002</v>
      </c>
      <c r="AD54" s="38">
        <v>0.41</v>
      </c>
      <c r="AE54" s="38">
        <v>0.42</v>
      </c>
      <c r="AF54" s="38">
        <v>0.43</v>
      </c>
      <c r="AH54" s="37">
        <f t="shared" si="26"/>
        <v>28.500000000000004</v>
      </c>
      <c r="AI54" s="37">
        <f t="shared" ref="AI54:AS77" si="28">V54*$T$3</f>
        <v>30</v>
      </c>
      <c r="AJ54" s="37">
        <f t="shared" si="28"/>
        <v>31.5</v>
      </c>
      <c r="AK54" s="37">
        <f t="shared" si="28"/>
        <v>33</v>
      </c>
      <c r="AL54" s="37">
        <f t="shared" si="28"/>
        <v>34</v>
      </c>
      <c r="AM54" s="37">
        <f t="shared" si="28"/>
        <v>36</v>
      </c>
      <c r="AN54" s="37">
        <f t="shared" si="28"/>
        <v>37.5</v>
      </c>
      <c r="AO54" s="37">
        <f t="shared" si="28"/>
        <v>38.5</v>
      </c>
      <c r="AP54" s="37">
        <f t="shared" si="28"/>
        <v>39.5</v>
      </c>
      <c r="AQ54" s="37">
        <f t="shared" si="28"/>
        <v>41</v>
      </c>
      <c r="AR54" s="37">
        <f t="shared" si="28"/>
        <v>42</v>
      </c>
      <c r="AS54" s="37">
        <f t="shared" si="28"/>
        <v>43</v>
      </c>
    </row>
    <row r="55" spans="4:45" x14ac:dyDescent="0.25">
      <c r="D55">
        <v>52</v>
      </c>
      <c r="E55">
        <v>68000</v>
      </c>
      <c r="F55" s="37">
        <v>28.500000000000004</v>
      </c>
      <c r="G55" s="37">
        <v>30</v>
      </c>
      <c r="H55" s="37">
        <v>31.5</v>
      </c>
      <c r="I55" s="37">
        <v>33</v>
      </c>
      <c r="J55" s="37">
        <v>34.5</v>
      </c>
      <c r="K55" s="37">
        <v>36</v>
      </c>
      <c r="L55" s="37">
        <v>37.5</v>
      </c>
      <c r="M55" s="37">
        <v>38.5</v>
      </c>
      <c r="N55" s="37">
        <v>39.5</v>
      </c>
      <c r="O55" s="37">
        <v>41</v>
      </c>
      <c r="P55" s="37">
        <v>42</v>
      </c>
      <c r="Q55" s="37">
        <v>43</v>
      </c>
      <c r="S55" t="str">
        <f t="shared" si="12"/>
        <v>x</v>
      </c>
      <c r="T55">
        <v>75000</v>
      </c>
      <c r="U55" s="38">
        <v>0.28500000000000003</v>
      </c>
      <c r="V55" s="38">
        <v>0.3</v>
      </c>
      <c r="W55" s="38">
        <v>0.315</v>
      </c>
      <c r="X55" s="38">
        <v>0.33</v>
      </c>
      <c r="Y55" s="38">
        <v>0.34500000000000003</v>
      </c>
      <c r="Z55" s="38">
        <v>0.36</v>
      </c>
      <c r="AA55" s="38">
        <v>0.375</v>
      </c>
      <c r="AB55" s="38">
        <v>0.38500000000000001</v>
      </c>
      <c r="AC55" s="38">
        <v>0.39500000000000002</v>
      </c>
      <c r="AD55" s="38">
        <v>0.41</v>
      </c>
      <c r="AE55" s="38">
        <v>0.42</v>
      </c>
      <c r="AF55" s="38">
        <v>0.43</v>
      </c>
      <c r="AH55" s="37">
        <f t="shared" ref="AH55:AJ90" si="29">U55*$T$3</f>
        <v>28.500000000000004</v>
      </c>
      <c r="AI55" s="37">
        <f t="shared" si="28"/>
        <v>30</v>
      </c>
      <c r="AJ55" s="37">
        <f t="shared" si="28"/>
        <v>31.5</v>
      </c>
      <c r="AK55" s="37">
        <f t="shared" si="28"/>
        <v>33</v>
      </c>
      <c r="AL55" s="37">
        <f t="shared" si="28"/>
        <v>34.5</v>
      </c>
      <c r="AM55" s="37">
        <f t="shared" si="28"/>
        <v>36</v>
      </c>
      <c r="AN55" s="37">
        <f t="shared" si="28"/>
        <v>37.5</v>
      </c>
      <c r="AO55" s="37">
        <f t="shared" si="28"/>
        <v>38.5</v>
      </c>
      <c r="AP55" s="37">
        <f t="shared" si="28"/>
        <v>39.5</v>
      </c>
      <c r="AQ55" s="37">
        <f t="shared" si="28"/>
        <v>41</v>
      </c>
      <c r="AR55" s="37">
        <f t="shared" si="28"/>
        <v>42</v>
      </c>
      <c r="AS55" s="37">
        <f t="shared" si="28"/>
        <v>43</v>
      </c>
    </row>
    <row r="56" spans="4:45" x14ac:dyDescent="0.25">
      <c r="D56">
        <v>53</v>
      </c>
      <c r="E56">
        <v>69000</v>
      </c>
      <c r="F56" s="37">
        <v>28.500000000000004</v>
      </c>
      <c r="G56" s="37">
        <v>30</v>
      </c>
      <c r="H56" s="37">
        <v>31.5</v>
      </c>
      <c r="I56" s="37">
        <v>33</v>
      </c>
      <c r="J56" s="37">
        <v>34.5</v>
      </c>
      <c r="K56" s="37">
        <v>36</v>
      </c>
      <c r="L56" s="37">
        <v>37.5</v>
      </c>
      <c r="M56" s="37">
        <v>38.5</v>
      </c>
      <c r="N56" s="37">
        <v>39.5</v>
      </c>
      <c r="O56" s="37">
        <v>41</v>
      </c>
      <c r="P56" s="37">
        <v>42</v>
      </c>
      <c r="Q56" s="37">
        <v>43</v>
      </c>
      <c r="S56" t="str">
        <f t="shared" si="12"/>
        <v>x</v>
      </c>
      <c r="T56">
        <v>76000</v>
      </c>
      <c r="U56" s="38">
        <v>0.28500000000000003</v>
      </c>
      <c r="V56" s="38">
        <v>0.3</v>
      </c>
      <c r="W56" s="38">
        <v>0.315</v>
      </c>
      <c r="X56" s="38">
        <v>0.33</v>
      </c>
      <c r="Y56" s="38">
        <v>0.34500000000000003</v>
      </c>
      <c r="Z56" s="38">
        <v>0.36</v>
      </c>
      <c r="AA56" s="38">
        <v>0.375</v>
      </c>
      <c r="AB56" s="38">
        <v>0.38500000000000001</v>
      </c>
      <c r="AC56" s="38">
        <v>0.39500000000000002</v>
      </c>
      <c r="AD56" s="38">
        <v>0.41</v>
      </c>
      <c r="AE56" s="38">
        <v>0.42</v>
      </c>
      <c r="AF56" s="38">
        <v>0.43</v>
      </c>
      <c r="AH56" s="37">
        <f t="shared" si="29"/>
        <v>28.500000000000004</v>
      </c>
      <c r="AI56" s="37">
        <f t="shared" si="28"/>
        <v>30</v>
      </c>
      <c r="AJ56" s="37">
        <f t="shared" si="28"/>
        <v>31.5</v>
      </c>
      <c r="AK56" s="37">
        <f t="shared" si="28"/>
        <v>33</v>
      </c>
      <c r="AL56" s="37">
        <f t="shared" si="28"/>
        <v>34.5</v>
      </c>
      <c r="AM56" s="37">
        <f t="shared" si="28"/>
        <v>36</v>
      </c>
      <c r="AN56" s="37">
        <f t="shared" si="28"/>
        <v>37.5</v>
      </c>
      <c r="AO56" s="37">
        <f t="shared" si="28"/>
        <v>38.5</v>
      </c>
      <c r="AP56" s="37">
        <f t="shared" si="28"/>
        <v>39.5</v>
      </c>
      <c r="AQ56" s="37">
        <f t="shared" si="28"/>
        <v>41</v>
      </c>
      <c r="AR56" s="37">
        <f t="shared" si="28"/>
        <v>42</v>
      </c>
      <c r="AS56" s="37">
        <f t="shared" si="28"/>
        <v>43</v>
      </c>
    </row>
    <row r="57" spans="4:45" x14ac:dyDescent="0.25">
      <c r="D57">
        <v>54</v>
      </c>
      <c r="E57">
        <v>70000</v>
      </c>
      <c r="F57" s="37">
        <v>28.500000000000004</v>
      </c>
      <c r="G57" s="37">
        <v>30</v>
      </c>
      <c r="H57" s="37">
        <v>31.5</v>
      </c>
      <c r="I57" s="37">
        <v>33</v>
      </c>
      <c r="J57" s="37">
        <v>34.5</v>
      </c>
      <c r="K57" s="37">
        <v>36</v>
      </c>
      <c r="L57" s="37">
        <v>37.5</v>
      </c>
      <c r="M57" s="37">
        <v>38.5</v>
      </c>
      <c r="N57" s="37">
        <v>39.5</v>
      </c>
      <c r="O57" s="37">
        <v>41</v>
      </c>
      <c r="P57" s="37">
        <v>42</v>
      </c>
      <c r="Q57" s="37">
        <v>43</v>
      </c>
      <c r="S57" t="str">
        <f t="shared" si="12"/>
        <v>x</v>
      </c>
      <c r="T57">
        <v>77000</v>
      </c>
      <c r="U57" s="38">
        <v>0.28500000000000003</v>
      </c>
      <c r="V57" s="38">
        <v>0.3</v>
      </c>
      <c r="W57" s="38">
        <v>0.315</v>
      </c>
      <c r="X57" s="38">
        <v>0.33</v>
      </c>
      <c r="Y57" s="38">
        <v>0.34500000000000003</v>
      </c>
      <c r="Z57" s="38">
        <v>0.36</v>
      </c>
      <c r="AA57" s="38">
        <v>0.375</v>
      </c>
      <c r="AB57" s="38">
        <v>0.38500000000000001</v>
      </c>
      <c r="AC57" s="38">
        <v>0.39500000000000002</v>
      </c>
      <c r="AD57" s="38">
        <v>0.41</v>
      </c>
      <c r="AE57" s="38">
        <v>0.42</v>
      </c>
      <c r="AF57" s="38">
        <v>0.43</v>
      </c>
      <c r="AH57" s="37">
        <f t="shared" si="29"/>
        <v>28.500000000000004</v>
      </c>
      <c r="AI57" s="37">
        <f t="shared" si="28"/>
        <v>30</v>
      </c>
      <c r="AJ57" s="37">
        <f t="shared" si="28"/>
        <v>31.5</v>
      </c>
      <c r="AK57" s="37">
        <f t="shared" si="28"/>
        <v>33</v>
      </c>
      <c r="AL57" s="37">
        <f t="shared" si="28"/>
        <v>34.5</v>
      </c>
      <c r="AM57" s="37">
        <f t="shared" si="28"/>
        <v>36</v>
      </c>
      <c r="AN57" s="37">
        <f t="shared" si="28"/>
        <v>37.5</v>
      </c>
      <c r="AO57" s="37">
        <f t="shared" si="28"/>
        <v>38.5</v>
      </c>
      <c r="AP57" s="37">
        <f t="shared" si="28"/>
        <v>39.5</v>
      </c>
      <c r="AQ57" s="37">
        <f t="shared" si="28"/>
        <v>41</v>
      </c>
      <c r="AR57" s="37">
        <f t="shared" si="28"/>
        <v>42</v>
      </c>
      <c r="AS57" s="37">
        <f t="shared" si="28"/>
        <v>43</v>
      </c>
    </row>
    <row r="58" spans="4:45" x14ac:dyDescent="0.25">
      <c r="D58">
        <v>55</v>
      </c>
      <c r="E58">
        <v>71000</v>
      </c>
      <c r="F58" s="37">
        <v>28.500000000000004</v>
      </c>
      <c r="G58" s="37">
        <v>30</v>
      </c>
      <c r="H58" s="37">
        <v>31.5</v>
      </c>
      <c r="I58" s="37">
        <v>33</v>
      </c>
      <c r="J58" s="37">
        <v>34.5</v>
      </c>
      <c r="K58" s="37">
        <v>36</v>
      </c>
      <c r="L58" s="37">
        <v>37.5</v>
      </c>
      <c r="M58" s="37">
        <v>38.5</v>
      </c>
      <c r="N58" s="37">
        <v>39.5</v>
      </c>
      <c r="O58" s="37">
        <v>41</v>
      </c>
      <c r="P58" s="37">
        <v>42</v>
      </c>
      <c r="Q58" s="37">
        <v>43</v>
      </c>
      <c r="S58" t="str">
        <f t="shared" si="12"/>
        <v>x</v>
      </c>
      <c r="T58">
        <v>78000</v>
      </c>
      <c r="U58" s="38">
        <v>0.28500000000000003</v>
      </c>
      <c r="V58" s="38">
        <v>0.3</v>
      </c>
      <c r="W58" s="38">
        <v>0.315</v>
      </c>
      <c r="X58" s="38">
        <v>0.33</v>
      </c>
      <c r="Y58" s="38">
        <v>0.34500000000000003</v>
      </c>
      <c r="Z58" s="38">
        <v>0.36</v>
      </c>
      <c r="AA58" s="38">
        <v>0.375</v>
      </c>
      <c r="AB58" s="38">
        <v>0.38500000000000001</v>
      </c>
      <c r="AC58" s="38">
        <v>0.39500000000000002</v>
      </c>
      <c r="AD58" s="38">
        <v>0.41</v>
      </c>
      <c r="AE58" s="38">
        <v>0.42</v>
      </c>
      <c r="AF58" s="38">
        <v>0.43</v>
      </c>
      <c r="AH58" s="37">
        <f t="shared" si="29"/>
        <v>28.500000000000004</v>
      </c>
      <c r="AI58" s="37">
        <f t="shared" si="28"/>
        <v>30</v>
      </c>
      <c r="AJ58" s="37">
        <f t="shared" si="28"/>
        <v>31.5</v>
      </c>
      <c r="AK58" s="37">
        <f t="shared" si="28"/>
        <v>33</v>
      </c>
      <c r="AL58" s="37">
        <f t="shared" si="28"/>
        <v>34.5</v>
      </c>
      <c r="AM58" s="37">
        <f t="shared" si="28"/>
        <v>36</v>
      </c>
      <c r="AN58" s="37">
        <f t="shared" si="28"/>
        <v>37.5</v>
      </c>
      <c r="AO58" s="37">
        <f t="shared" si="28"/>
        <v>38.5</v>
      </c>
      <c r="AP58" s="37">
        <f t="shared" si="28"/>
        <v>39.5</v>
      </c>
      <c r="AQ58" s="37">
        <f t="shared" si="28"/>
        <v>41</v>
      </c>
      <c r="AR58" s="37">
        <f t="shared" si="28"/>
        <v>42</v>
      </c>
      <c r="AS58" s="37">
        <f t="shared" si="28"/>
        <v>43</v>
      </c>
    </row>
    <row r="59" spans="4:45" x14ac:dyDescent="0.25">
      <c r="D59">
        <v>56</v>
      </c>
      <c r="E59">
        <v>72000</v>
      </c>
      <c r="F59" s="37">
        <v>28.499999999999996</v>
      </c>
      <c r="G59" s="37">
        <v>30</v>
      </c>
      <c r="H59" s="37">
        <v>31.5</v>
      </c>
      <c r="I59" s="37">
        <v>33</v>
      </c>
      <c r="J59" s="37">
        <v>34.5</v>
      </c>
      <c r="K59" s="37">
        <v>36</v>
      </c>
      <c r="L59" s="37">
        <v>37.5</v>
      </c>
      <c r="M59" s="37">
        <v>38.5</v>
      </c>
      <c r="N59" s="37">
        <v>39.5</v>
      </c>
      <c r="O59" s="37">
        <v>41</v>
      </c>
      <c r="P59" s="37">
        <v>42</v>
      </c>
      <c r="Q59" s="37">
        <v>43</v>
      </c>
      <c r="S59" t="str">
        <f t="shared" si="12"/>
        <v>x</v>
      </c>
      <c r="T59">
        <v>79000</v>
      </c>
      <c r="U59" s="38">
        <v>0.28499999999999998</v>
      </c>
      <c r="V59" s="38">
        <v>0.3</v>
      </c>
      <c r="W59" s="38">
        <v>0.315</v>
      </c>
      <c r="X59" s="38">
        <v>0.33</v>
      </c>
      <c r="Y59" s="38">
        <v>0.34499999999999997</v>
      </c>
      <c r="Z59" s="38">
        <v>0.36</v>
      </c>
      <c r="AA59" s="38">
        <v>0.375</v>
      </c>
      <c r="AB59" s="38">
        <v>0.38500000000000001</v>
      </c>
      <c r="AC59" s="38">
        <v>0.39500000000000002</v>
      </c>
      <c r="AD59" s="38">
        <v>0.41</v>
      </c>
      <c r="AE59" s="38">
        <v>0.42</v>
      </c>
      <c r="AF59" s="38">
        <v>0.43</v>
      </c>
      <c r="AH59" s="37">
        <f t="shared" si="29"/>
        <v>28.499999999999996</v>
      </c>
      <c r="AI59" s="37">
        <f t="shared" si="28"/>
        <v>30</v>
      </c>
      <c r="AJ59" s="37">
        <f t="shared" si="28"/>
        <v>31.5</v>
      </c>
      <c r="AK59" s="37">
        <f t="shared" si="28"/>
        <v>33</v>
      </c>
      <c r="AL59" s="37">
        <f t="shared" si="28"/>
        <v>34.5</v>
      </c>
      <c r="AM59" s="37">
        <f t="shared" si="28"/>
        <v>36</v>
      </c>
      <c r="AN59" s="37">
        <f t="shared" si="28"/>
        <v>37.5</v>
      </c>
      <c r="AO59" s="37">
        <f t="shared" si="28"/>
        <v>38.5</v>
      </c>
      <c r="AP59" s="37">
        <f t="shared" si="28"/>
        <v>39.5</v>
      </c>
      <c r="AQ59" s="37">
        <f t="shared" si="28"/>
        <v>41</v>
      </c>
      <c r="AR59" s="37">
        <f t="shared" si="28"/>
        <v>42</v>
      </c>
      <c r="AS59" s="37">
        <f t="shared" si="28"/>
        <v>43</v>
      </c>
    </row>
    <row r="60" spans="4:45" x14ac:dyDescent="0.25">
      <c r="D60">
        <v>57</v>
      </c>
      <c r="E60">
        <v>73000</v>
      </c>
      <c r="F60" s="37">
        <v>28.499999999999996</v>
      </c>
      <c r="G60" s="37">
        <v>30</v>
      </c>
      <c r="H60" s="37">
        <v>31.5</v>
      </c>
      <c r="I60" s="37">
        <v>33</v>
      </c>
      <c r="J60" s="37">
        <v>34.5</v>
      </c>
      <c r="K60" s="37">
        <v>36</v>
      </c>
      <c r="L60" s="37">
        <v>37.5</v>
      </c>
      <c r="M60" s="37">
        <v>38.5</v>
      </c>
      <c r="N60" s="37">
        <v>39.5</v>
      </c>
      <c r="O60" s="37">
        <v>41</v>
      </c>
      <c r="P60" s="37">
        <v>42</v>
      </c>
      <c r="Q60" s="37">
        <v>43</v>
      </c>
      <c r="S60" t="str">
        <f t="shared" si="12"/>
        <v>x</v>
      </c>
      <c r="T60">
        <v>80000</v>
      </c>
      <c r="U60" s="38">
        <v>0.28499999999999998</v>
      </c>
      <c r="V60" s="38">
        <v>0.3</v>
      </c>
      <c r="W60" s="38">
        <v>0.315</v>
      </c>
      <c r="X60" s="38">
        <v>0.33</v>
      </c>
      <c r="Y60" s="38">
        <v>0.34499999999999997</v>
      </c>
      <c r="Z60" s="38">
        <v>0.36</v>
      </c>
      <c r="AA60" s="38">
        <v>0.375</v>
      </c>
      <c r="AB60" s="38">
        <v>0.38500000000000001</v>
      </c>
      <c r="AC60" s="38">
        <v>0.39500000000000002</v>
      </c>
      <c r="AD60" s="38">
        <v>0.41</v>
      </c>
      <c r="AE60" s="38">
        <v>0.42</v>
      </c>
      <c r="AF60" s="38">
        <v>0.43</v>
      </c>
      <c r="AH60" s="37">
        <f t="shared" si="29"/>
        <v>28.499999999999996</v>
      </c>
      <c r="AI60" s="37">
        <f t="shared" si="28"/>
        <v>30</v>
      </c>
      <c r="AJ60" s="37">
        <f t="shared" si="28"/>
        <v>31.5</v>
      </c>
      <c r="AK60" s="37">
        <f t="shared" si="28"/>
        <v>33</v>
      </c>
      <c r="AL60" s="37">
        <f t="shared" si="28"/>
        <v>34.5</v>
      </c>
      <c r="AM60" s="37">
        <f t="shared" si="28"/>
        <v>36</v>
      </c>
      <c r="AN60" s="37">
        <f t="shared" si="28"/>
        <v>37.5</v>
      </c>
      <c r="AO60" s="37">
        <f t="shared" si="28"/>
        <v>38.5</v>
      </c>
      <c r="AP60" s="37">
        <f t="shared" si="28"/>
        <v>39.5</v>
      </c>
      <c r="AQ60" s="37">
        <f t="shared" si="28"/>
        <v>41</v>
      </c>
      <c r="AR60" s="37">
        <f t="shared" si="28"/>
        <v>42</v>
      </c>
      <c r="AS60" s="37">
        <f t="shared" si="28"/>
        <v>43</v>
      </c>
    </row>
    <row r="61" spans="4:45" x14ac:dyDescent="0.25">
      <c r="D61">
        <v>58</v>
      </c>
      <c r="E61">
        <v>74000</v>
      </c>
      <c r="F61" s="37">
        <v>28.499999999999996</v>
      </c>
      <c r="G61" s="37">
        <v>30</v>
      </c>
      <c r="H61" s="37">
        <v>31.5</v>
      </c>
      <c r="I61" s="37">
        <v>33</v>
      </c>
      <c r="J61" s="37">
        <v>34.5</v>
      </c>
      <c r="K61" s="37">
        <v>36</v>
      </c>
      <c r="L61" s="37">
        <v>37.5</v>
      </c>
      <c r="M61" s="37">
        <v>38.5</v>
      </c>
      <c r="N61" s="37">
        <v>39.5</v>
      </c>
      <c r="O61" s="37">
        <v>41</v>
      </c>
      <c r="P61" s="37">
        <v>42</v>
      </c>
      <c r="Q61" s="37">
        <v>43</v>
      </c>
      <c r="S61" t="str">
        <f t="shared" si="12"/>
        <v>x</v>
      </c>
      <c r="T61">
        <v>81000</v>
      </c>
      <c r="U61" s="38">
        <v>0.28499999999999998</v>
      </c>
      <c r="V61" s="38">
        <v>0.3</v>
      </c>
      <c r="W61" s="38">
        <v>0.315</v>
      </c>
      <c r="X61" s="38">
        <v>0.33</v>
      </c>
      <c r="Y61" s="38">
        <v>0.34499999999999997</v>
      </c>
      <c r="Z61" s="38">
        <v>0.36</v>
      </c>
      <c r="AA61" s="38">
        <v>0.375</v>
      </c>
      <c r="AB61" s="38">
        <v>0.38500000000000001</v>
      </c>
      <c r="AC61" s="38">
        <v>0.39500000000000002</v>
      </c>
      <c r="AD61" s="38">
        <v>0.41</v>
      </c>
      <c r="AE61" s="38">
        <v>0.42</v>
      </c>
      <c r="AF61" s="38">
        <v>0.43</v>
      </c>
      <c r="AH61" s="37">
        <f t="shared" si="29"/>
        <v>28.499999999999996</v>
      </c>
      <c r="AI61" s="37">
        <f t="shared" si="28"/>
        <v>30</v>
      </c>
      <c r="AJ61" s="37">
        <f t="shared" si="28"/>
        <v>31.5</v>
      </c>
      <c r="AK61" s="37">
        <f t="shared" si="28"/>
        <v>33</v>
      </c>
      <c r="AL61" s="37">
        <f t="shared" si="28"/>
        <v>34.5</v>
      </c>
      <c r="AM61" s="37">
        <f t="shared" si="28"/>
        <v>36</v>
      </c>
      <c r="AN61" s="37">
        <f t="shared" si="28"/>
        <v>37.5</v>
      </c>
      <c r="AO61" s="37">
        <f t="shared" si="28"/>
        <v>38.5</v>
      </c>
      <c r="AP61" s="37">
        <f t="shared" si="28"/>
        <v>39.5</v>
      </c>
      <c r="AQ61" s="37">
        <f t="shared" si="28"/>
        <v>41</v>
      </c>
      <c r="AR61" s="37">
        <f t="shared" si="28"/>
        <v>42</v>
      </c>
      <c r="AS61" s="37">
        <f t="shared" si="28"/>
        <v>43</v>
      </c>
    </row>
    <row r="62" spans="4:45" x14ac:dyDescent="0.25">
      <c r="D62">
        <v>59</v>
      </c>
      <c r="E62">
        <v>75000</v>
      </c>
      <c r="F62" s="37">
        <v>28.499999999999996</v>
      </c>
      <c r="G62" s="37">
        <v>30</v>
      </c>
      <c r="H62" s="37">
        <v>31.5</v>
      </c>
      <c r="I62" s="37">
        <v>33</v>
      </c>
      <c r="J62" s="37">
        <v>34.5</v>
      </c>
      <c r="K62" s="37">
        <v>36</v>
      </c>
      <c r="L62" s="37">
        <v>37.5</v>
      </c>
      <c r="M62" s="37">
        <v>38.5</v>
      </c>
      <c r="N62" s="37">
        <v>39.5</v>
      </c>
      <c r="O62" s="37">
        <v>41</v>
      </c>
      <c r="P62" s="37">
        <v>42</v>
      </c>
      <c r="Q62" s="37">
        <v>43</v>
      </c>
      <c r="S62" t="str">
        <f t="shared" si="12"/>
        <v>x</v>
      </c>
      <c r="T62">
        <v>82000</v>
      </c>
      <c r="U62" s="38">
        <v>0.28499999999999998</v>
      </c>
      <c r="V62" s="38">
        <v>0.3</v>
      </c>
      <c r="W62" s="38">
        <v>0.315</v>
      </c>
      <c r="X62" s="38">
        <v>0.33</v>
      </c>
      <c r="Y62" s="38">
        <v>0.34499999999999997</v>
      </c>
      <c r="Z62" s="38">
        <v>0.36</v>
      </c>
      <c r="AA62" s="38">
        <v>0.375</v>
      </c>
      <c r="AB62" s="38">
        <v>0.38500000000000001</v>
      </c>
      <c r="AC62" s="38">
        <v>0.39500000000000002</v>
      </c>
      <c r="AD62" s="38">
        <v>0.41</v>
      </c>
      <c r="AE62" s="38">
        <v>0.42</v>
      </c>
      <c r="AF62" s="38">
        <v>0.43</v>
      </c>
      <c r="AH62" s="37">
        <f t="shared" si="29"/>
        <v>28.499999999999996</v>
      </c>
      <c r="AI62" s="37">
        <f t="shared" si="28"/>
        <v>30</v>
      </c>
      <c r="AJ62" s="37">
        <f t="shared" si="28"/>
        <v>31.5</v>
      </c>
      <c r="AK62" s="37">
        <f t="shared" si="28"/>
        <v>33</v>
      </c>
      <c r="AL62" s="37">
        <f t="shared" si="28"/>
        <v>34.5</v>
      </c>
      <c r="AM62" s="37">
        <f t="shared" si="28"/>
        <v>36</v>
      </c>
      <c r="AN62" s="37">
        <f t="shared" si="28"/>
        <v>37.5</v>
      </c>
      <c r="AO62" s="37">
        <f t="shared" si="28"/>
        <v>38.5</v>
      </c>
      <c r="AP62" s="37">
        <f t="shared" si="28"/>
        <v>39.5</v>
      </c>
      <c r="AQ62" s="37">
        <f t="shared" si="28"/>
        <v>41</v>
      </c>
      <c r="AR62" s="37">
        <f t="shared" si="28"/>
        <v>42</v>
      </c>
      <c r="AS62" s="37">
        <f t="shared" si="28"/>
        <v>43</v>
      </c>
    </row>
    <row r="63" spans="4:45" x14ac:dyDescent="0.25">
      <c r="D63">
        <v>60</v>
      </c>
      <c r="E63">
        <v>76000</v>
      </c>
      <c r="F63" s="37">
        <v>28.499999999999996</v>
      </c>
      <c r="G63" s="37">
        <v>30</v>
      </c>
      <c r="H63" s="37">
        <v>31.5</v>
      </c>
      <c r="I63" s="37">
        <v>33</v>
      </c>
      <c r="J63" s="37">
        <v>34.5</v>
      </c>
      <c r="K63" s="37">
        <v>36</v>
      </c>
      <c r="L63" s="37">
        <v>37.5</v>
      </c>
      <c r="M63" s="37">
        <v>38.5</v>
      </c>
      <c r="N63" s="37">
        <v>39.5</v>
      </c>
      <c r="O63" s="37">
        <v>41</v>
      </c>
      <c r="P63" s="37">
        <v>42</v>
      </c>
      <c r="Q63" s="37">
        <v>43</v>
      </c>
      <c r="S63" t="str">
        <f t="shared" si="12"/>
        <v>x</v>
      </c>
      <c r="T63">
        <v>83000</v>
      </c>
      <c r="U63" s="38">
        <v>0.28499999999999998</v>
      </c>
      <c r="V63" s="38">
        <v>0.3</v>
      </c>
      <c r="W63" s="38">
        <v>0.315</v>
      </c>
      <c r="X63" s="38">
        <v>0.33</v>
      </c>
      <c r="Y63" s="38">
        <v>0.34499999999999997</v>
      </c>
      <c r="Z63" s="38">
        <v>0.36</v>
      </c>
      <c r="AA63" s="38">
        <v>0.375</v>
      </c>
      <c r="AB63" s="38">
        <v>0.38500000000000001</v>
      </c>
      <c r="AC63" s="38">
        <v>0.39500000000000002</v>
      </c>
      <c r="AD63" s="38">
        <v>0.41</v>
      </c>
      <c r="AE63" s="38">
        <v>0.42</v>
      </c>
      <c r="AF63" s="38">
        <v>0.43</v>
      </c>
      <c r="AH63" s="37">
        <f t="shared" si="29"/>
        <v>28.499999999999996</v>
      </c>
      <c r="AI63" s="37">
        <f t="shared" si="28"/>
        <v>30</v>
      </c>
      <c r="AJ63" s="37">
        <f t="shared" si="28"/>
        <v>31.5</v>
      </c>
      <c r="AK63" s="37">
        <f t="shared" si="28"/>
        <v>33</v>
      </c>
      <c r="AL63" s="37">
        <f t="shared" si="28"/>
        <v>34.5</v>
      </c>
      <c r="AM63" s="37">
        <f t="shared" si="28"/>
        <v>36</v>
      </c>
      <c r="AN63" s="37">
        <f t="shared" si="28"/>
        <v>37.5</v>
      </c>
      <c r="AO63" s="37">
        <f t="shared" si="28"/>
        <v>38.5</v>
      </c>
      <c r="AP63" s="37">
        <f t="shared" si="28"/>
        <v>39.5</v>
      </c>
      <c r="AQ63" s="37">
        <f t="shared" si="28"/>
        <v>41</v>
      </c>
      <c r="AR63" s="37">
        <f t="shared" si="28"/>
        <v>42</v>
      </c>
      <c r="AS63" s="37">
        <f t="shared" si="28"/>
        <v>43</v>
      </c>
    </row>
    <row r="64" spans="4:45" x14ac:dyDescent="0.25">
      <c r="D64">
        <v>61</v>
      </c>
      <c r="E64">
        <v>77000</v>
      </c>
      <c r="F64" s="37">
        <v>28.499999999999996</v>
      </c>
      <c r="G64" s="37">
        <v>30</v>
      </c>
      <c r="H64" s="37">
        <v>31.5</v>
      </c>
      <c r="I64" s="37">
        <v>33</v>
      </c>
      <c r="J64" s="37">
        <v>34.5</v>
      </c>
      <c r="K64" s="37">
        <v>36</v>
      </c>
      <c r="L64" s="37">
        <v>37.5</v>
      </c>
      <c r="M64" s="37">
        <v>38.5</v>
      </c>
      <c r="N64" s="37">
        <v>39.5</v>
      </c>
      <c r="O64" s="37">
        <v>41</v>
      </c>
      <c r="P64" s="37">
        <v>42</v>
      </c>
      <c r="Q64" s="37">
        <v>43</v>
      </c>
      <c r="S64" t="str">
        <f t="shared" si="12"/>
        <v>x</v>
      </c>
      <c r="T64">
        <v>84000</v>
      </c>
      <c r="U64" s="38">
        <v>0.28499999999999998</v>
      </c>
      <c r="V64" s="38">
        <v>0.3</v>
      </c>
      <c r="W64" s="38">
        <v>0.315</v>
      </c>
      <c r="X64" s="38">
        <v>0.33</v>
      </c>
      <c r="Y64" s="38">
        <v>0.34499999999999997</v>
      </c>
      <c r="Z64" s="38">
        <v>0.36</v>
      </c>
      <c r="AA64" s="38">
        <v>0.375</v>
      </c>
      <c r="AB64" s="38">
        <v>0.38500000000000001</v>
      </c>
      <c r="AC64" s="38">
        <v>0.39500000000000002</v>
      </c>
      <c r="AD64" s="38">
        <v>0.41</v>
      </c>
      <c r="AE64" s="38">
        <v>0.42</v>
      </c>
      <c r="AF64" s="38">
        <v>0.43</v>
      </c>
      <c r="AH64" s="37">
        <f t="shared" si="29"/>
        <v>28.499999999999996</v>
      </c>
      <c r="AI64" s="37">
        <f t="shared" si="28"/>
        <v>30</v>
      </c>
      <c r="AJ64" s="37">
        <f t="shared" si="28"/>
        <v>31.5</v>
      </c>
      <c r="AK64" s="37">
        <f t="shared" si="28"/>
        <v>33</v>
      </c>
      <c r="AL64" s="37">
        <f t="shared" si="28"/>
        <v>34.5</v>
      </c>
      <c r="AM64" s="37">
        <f t="shared" si="28"/>
        <v>36</v>
      </c>
      <c r="AN64" s="37">
        <f t="shared" si="28"/>
        <v>37.5</v>
      </c>
      <c r="AO64" s="37">
        <f t="shared" si="28"/>
        <v>38.5</v>
      </c>
      <c r="AP64" s="37">
        <f t="shared" si="28"/>
        <v>39.5</v>
      </c>
      <c r="AQ64" s="37">
        <f t="shared" si="28"/>
        <v>41</v>
      </c>
      <c r="AR64" s="37">
        <f t="shared" si="28"/>
        <v>42</v>
      </c>
      <c r="AS64" s="37">
        <f t="shared" si="28"/>
        <v>43</v>
      </c>
    </row>
    <row r="65" spans="4:45" x14ac:dyDescent="0.25">
      <c r="D65">
        <v>62</v>
      </c>
      <c r="E65">
        <v>78000</v>
      </c>
      <c r="F65" s="37">
        <v>28.499999999999996</v>
      </c>
      <c r="G65" s="37">
        <v>30</v>
      </c>
      <c r="H65" s="37">
        <v>31.5</v>
      </c>
      <c r="I65" s="37">
        <v>33</v>
      </c>
      <c r="J65" s="37">
        <v>34.5</v>
      </c>
      <c r="K65" s="37">
        <v>36</v>
      </c>
      <c r="L65" s="37">
        <v>37.5</v>
      </c>
      <c r="M65" s="37">
        <v>38.5</v>
      </c>
      <c r="N65" s="37">
        <v>39.5</v>
      </c>
      <c r="O65" s="37">
        <v>41</v>
      </c>
      <c r="P65" s="37">
        <v>42</v>
      </c>
      <c r="Q65" s="37">
        <v>43</v>
      </c>
      <c r="S65" t="str">
        <f t="shared" si="12"/>
        <v>x</v>
      </c>
      <c r="T65">
        <v>85000</v>
      </c>
      <c r="U65" s="38">
        <v>0.28499999999999998</v>
      </c>
      <c r="V65" s="38">
        <v>0.3</v>
      </c>
      <c r="W65" s="38">
        <v>0.315</v>
      </c>
      <c r="X65" s="38">
        <v>0.33</v>
      </c>
      <c r="Y65" s="38">
        <v>0.34499999999999997</v>
      </c>
      <c r="Z65" s="38">
        <v>0.36</v>
      </c>
      <c r="AA65" s="38">
        <v>0.375</v>
      </c>
      <c r="AB65" s="38">
        <v>0.38500000000000001</v>
      </c>
      <c r="AC65" s="38">
        <v>0.39500000000000002</v>
      </c>
      <c r="AD65" s="38">
        <v>0.41</v>
      </c>
      <c r="AE65" s="38">
        <v>0.42</v>
      </c>
      <c r="AF65" s="38">
        <v>0.43</v>
      </c>
      <c r="AH65" s="37">
        <f t="shared" si="29"/>
        <v>28.499999999999996</v>
      </c>
      <c r="AI65" s="37">
        <f t="shared" si="28"/>
        <v>30</v>
      </c>
      <c r="AJ65" s="37">
        <f t="shared" si="28"/>
        <v>31.5</v>
      </c>
      <c r="AK65" s="37">
        <f t="shared" si="28"/>
        <v>33</v>
      </c>
      <c r="AL65" s="37">
        <f t="shared" si="28"/>
        <v>34.5</v>
      </c>
      <c r="AM65" s="37">
        <f t="shared" si="28"/>
        <v>36</v>
      </c>
      <c r="AN65" s="37">
        <f t="shared" si="28"/>
        <v>37.5</v>
      </c>
      <c r="AO65" s="37">
        <f t="shared" si="28"/>
        <v>38.5</v>
      </c>
      <c r="AP65" s="37">
        <f t="shared" si="28"/>
        <v>39.5</v>
      </c>
      <c r="AQ65" s="37">
        <f t="shared" si="28"/>
        <v>41</v>
      </c>
      <c r="AR65" s="37">
        <f t="shared" si="28"/>
        <v>42</v>
      </c>
      <c r="AS65" s="37">
        <f t="shared" si="28"/>
        <v>43</v>
      </c>
    </row>
    <row r="66" spans="4:45" x14ac:dyDescent="0.25">
      <c r="D66">
        <v>63</v>
      </c>
      <c r="E66">
        <v>79000</v>
      </c>
      <c r="F66" s="37">
        <v>28.499999999999996</v>
      </c>
      <c r="G66" s="37">
        <v>30</v>
      </c>
      <c r="H66" s="37">
        <v>31.5</v>
      </c>
      <c r="I66" s="37">
        <v>33</v>
      </c>
      <c r="J66" s="37">
        <v>34.5</v>
      </c>
      <c r="K66" s="37">
        <v>36</v>
      </c>
      <c r="L66" s="37">
        <v>37.5</v>
      </c>
      <c r="M66" s="37">
        <v>38.5</v>
      </c>
      <c r="N66" s="37">
        <v>39.5</v>
      </c>
      <c r="O66" s="37">
        <v>41</v>
      </c>
      <c r="P66" s="37">
        <v>42</v>
      </c>
      <c r="Q66" s="37">
        <v>43</v>
      </c>
      <c r="S66" t="str">
        <f t="shared" si="12"/>
        <v>x</v>
      </c>
      <c r="T66">
        <v>86000</v>
      </c>
      <c r="U66" s="38">
        <v>0.28499999999999998</v>
      </c>
      <c r="V66" s="38">
        <v>0.3</v>
      </c>
      <c r="W66" s="38">
        <v>0.315</v>
      </c>
      <c r="X66" s="38">
        <v>0.33</v>
      </c>
      <c r="Y66" s="38">
        <v>0.34499999999999997</v>
      </c>
      <c r="Z66" s="38">
        <v>0.36</v>
      </c>
      <c r="AA66" s="38">
        <v>0.375</v>
      </c>
      <c r="AB66" s="38">
        <v>0.38500000000000001</v>
      </c>
      <c r="AC66" s="38">
        <v>0.39500000000000002</v>
      </c>
      <c r="AD66" s="38">
        <v>0.41</v>
      </c>
      <c r="AE66" s="38">
        <v>0.42</v>
      </c>
      <c r="AF66" s="38">
        <v>0.43</v>
      </c>
      <c r="AH66" s="37">
        <f t="shared" si="29"/>
        <v>28.499999999999996</v>
      </c>
      <c r="AI66" s="37">
        <f t="shared" si="28"/>
        <v>30</v>
      </c>
      <c r="AJ66" s="37">
        <f t="shared" si="28"/>
        <v>31.5</v>
      </c>
      <c r="AK66" s="37">
        <f t="shared" si="28"/>
        <v>33</v>
      </c>
      <c r="AL66" s="37">
        <f t="shared" si="28"/>
        <v>34.5</v>
      </c>
      <c r="AM66" s="37">
        <f t="shared" si="28"/>
        <v>36</v>
      </c>
      <c r="AN66" s="37">
        <f t="shared" si="28"/>
        <v>37.5</v>
      </c>
      <c r="AO66" s="37">
        <f t="shared" si="28"/>
        <v>38.5</v>
      </c>
      <c r="AP66" s="37">
        <f t="shared" si="28"/>
        <v>39.5</v>
      </c>
      <c r="AQ66" s="37">
        <f t="shared" si="28"/>
        <v>41</v>
      </c>
      <c r="AR66" s="37">
        <f t="shared" si="28"/>
        <v>42</v>
      </c>
      <c r="AS66" s="37">
        <f t="shared" si="28"/>
        <v>43</v>
      </c>
    </row>
    <row r="67" spans="4:45" x14ac:dyDescent="0.25">
      <c r="D67">
        <v>64</v>
      </c>
      <c r="E67">
        <v>80000</v>
      </c>
      <c r="F67" s="37">
        <v>28.499999999999996</v>
      </c>
      <c r="G67" s="37">
        <v>30</v>
      </c>
      <c r="H67" s="37">
        <v>31.5</v>
      </c>
      <c r="I67" s="37">
        <v>33</v>
      </c>
      <c r="J67" s="37">
        <v>34.5</v>
      </c>
      <c r="K67" s="37">
        <v>36</v>
      </c>
      <c r="L67" s="37">
        <v>37.5</v>
      </c>
      <c r="M67" s="37">
        <v>38.5</v>
      </c>
      <c r="N67" s="37">
        <v>39.5</v>
      </c>
      <c r="O67" s="37">
        <v>41</v>
      </c>
      <c r="P67" s="37">
        <v>42</v>
      </c>
      <c r="Q67" s="37">
        <v>43</v>
      </c>
      <c r="S67" t="str">
        <f t="shared" si="12"/>
        <v>x</v>
      </c>
      <c r="T67">
        <v>87000</v>
      </c>
      <c r="U67" s="38">
        <v>0.28499999999999998</v>
      </c>
      <c r="V67" s="38">
        <v>0.3</v>
      </c>
      <c r="W67" s="38">
        <v>0.315</v>
      </c>
      <c r="X67" s="38">
        <v>0.33</v>
      </c>
      <c r="Y67" s="38">
        <v>0.34499999999999997</v>
      </c>
      <c r="Z67" s="38">
        <v>0.36</v>
      </c>
      <c r="AA67" s="38">
        <v>0.375</v>
      </c>
      <c r="AB67" s="38">
        <v>0.38500000000000001</v>
      </c>
      <c r="AC67" s="38">
        <v>0.39500000000000002</v>
      </c>
      <c r="AD67" s="38">
        <v>0.41</v>
      </c>
      <c r="AE67" s="38">
        <v>0.42</v>
      </c>
      <c r="AF67" s="38">
        <v>0.43</v>
      </c>
      <c r="AH67" s="37">
        <f t="shared" si="29"/>
        <v>28.499999999999996</v>
      </c>
      <c r="AI67" s="37">
        <f t="shared" si="28"/>
        <v>30</v>
      </c>
      <c r="AJ67" s="37">
        <f t="shared" si="28"/>
        <v>31.5</v>
      </c>
      <c r="AK67" s="37">
        <f t="shared" si="28"/>
        <v>33</v>
      </c>
      <c r="AL67" s="37">
        <f t="shared" si="28"/>
        <v>34.5</v>
      </c>
      <c r="AM67" s="37">
        <f t="shared" si="28"/>
        <v>36</v>
      </c>
      <c r="AN67" s="37">
        <f t="shared" si="28"/>
        <v>37.5</v>
      </c>
      <c r="AO67" s="37">
        <f t="shared" si="28"/>
        <v>38.5</v>
      </c>
      <c r="AP67" s="37">
        <f t="shared" si="28"/>
        <v>39.5</v>
      </c>
      <c r="AQ67" s="37">
        <f t="shared" si="28"/>
        <v>41</v>
      </c>
      <c r="AR67" s="37">
        <f t="shared" si="28"/>
        <v>42</v>
      </c>
      <c r="AS67" s="37">
        <f t="shared" si="28"/>
        <v>43</v>
      </c>
    </row>
    <row r="68" spans="4:45" x14ac:dyDescent="0.25">
      <c r="D68">
        <v>65</v>
      </c>
      <c r="E68">
        <v>81000</v>
      </c>
      <c r="F68" s="37">
        <v>28.499999999999996</v>
      </c>
      <c r="G68" s="37">
        <v>30</v>
      </c>
      <c r="H68" s="37">
        <v>31.5</v>
      </c>
      <c r="I68" s="37">
        <v>33</v>
      </c>
      <c r="J68" s="37">
        <v>34.5</v>
      </c>
      <c r="K68" s="37">
        <v>36</v>
      </c>
      <c r="L68" s="37">
        <v>37.5</v>
      </c>
      <c r="M68" s="37">
        <v>38.5</v>
      </c>
      <c r="N68" s="37">
        <v>39.5</v>
      </c>
      <c r="O68" s="37">
        <v>41</v>
      </c>
      <c r="P68" s="37">
        <v>42</v>
      </c>
      <c r="Q68" s="37">
        <v>43</v>
      </c>
      <c r="S68" t="str">
        <f t="shared" si="12"/>
        <v>x</v>
      </c>
      <c r="T68">
        <v>88000</v>
      </c>
      <c r="U68" s="38">
        <v>0.28499999999999998</v>
      </c>
      <c r="V68" s="38">
        <v>0.3</v>
      </c>
      <c r="W68" s="38">
        <v>0.315</v>
      </c>
      <c r="X68" s="38">
        <v>0.33</v>
      </c>
      <c r="Y68" s="38">
        <v>0.34499999999999997</v>
      </c>
      <c r="Z68" s="38">
        <v>0.36</v>
      </c>
      <c r="AA68" s="38">
        <v>0.375</v>
      </c>
      <c r="AB68" s="38">
        <v>0.38500000000000001</v>
      </c>
      <c r="AC68" s="38">
        <v>0.39500000000000002</v>
      </c>
      <c r="AD68" s="38">
        <v>0.41</v>
      </c>
      <c r="AE68" s="38">
        <v>0.42</v>
      </c>
      <c r="AF68" s="38">
        <v>0.43</v>
      </c>
      <c r="AH68" s="37">
        <f t="shared" si="29"/>
        <v>28.499999999999996</v>
      </c>
      <c r="AI68" s="37">
        <f t="shared" si="28"/>
        <v>30</v>
      </c>
      <c r="AJ68" s="37">
        <f t="shared" si="28"/>
        <v>31.5</v>
      </c>
      <c r="AK68" s="37">
        <f t="shared" si="28"/>
        <v>33</v>
      </c>
      <c r="AL68" s="37">
        <f t="shared" si="28"/>
        <v>34.5</v>
      </c>
      <c r="AM68" s="37">
        <f t="shared" si="28"/>
        <v>36</v>
      </c>
      <c r="AN68" s="37">
        <f t="shared" si="28"/>
        <v>37.5</v>
      </c>
      <c r="AO68" s="37">
        <f t="shared" si="28"/>
        <v>38.5</v>
      </c>
      <c r="AP68" s="37">
        <f t="shared" si="28"/>
        <v>39.5</v>
      </c>
      <c r="AQ68" s="37">
        <f t="shared" si="28"/>
        <v>41</v>
      </c>
      <c r="AR68" s="37">
        <f t="shared" si="28"/>
        <v>42</v>
      </c>
      <c r="AS68" s="37">
        <f t="shared" si="28"/>
        <v>43</v>
      </c>
    </row>
    <row r="69" spans="4:45" x14ac:dyDescent="0.25">
      <c r="D69">
        <v>66</v>
      </c>
      <c r="E69">
        <v>82000</v>
      </c>
      <c r="F69" s="37">
        <v>28.499999999999996</v>
      </c>
      <c r="G69" s="37">
        <v>30</v>
      </c>
      <c r="H69" s="37">
        <v>31.5</v>
      </c>
      <c r="I69" s="37">
        <v>33</v>
      </c>
      <c r="J69" s="37">
        <v>34.5</v>
      </c>
      <c r="K69" s="37">
        <v>36</v>
      </c>
      <c r="L69" s="37">
        <v>37.5</v>
      </c>
      <c r="M69" s="37">
        <v>38.5</v>
      </c>
      <c r="N69" s="37">
        <v>39.5</v>
      </c>
      <c r="O69" s="37">
        <v>41</v>
      </c>
      <c r="P69" s="37">
        <v>42</v>
      </c>
      <c r="Q69" s="37">
        <v>43</v>
      </c>
      <c r="S69" t="str">
        <f t="shared" si="12"/>
        <v>x</v>
      </c>
      <c r="T69">
        <v>89000</v>
      </c>
      <c r="U69" s="38">
        <v>0.28499999999999998</v>
      </c>
      <c r="V69" s="38">
        <v>0.3</v>
      </c>
      <c r="W69" s="38">
        <v>0.315</v>
      </c>
      <c r="X69" s="38">
        <v>0.33</v>
      </c>
      <c r="Y69" s="38">
        <v>0.34499999999999997</v>
      </c>
      <c r="Z69" s="38">
        <v>0.36</v>
      </c>
      <c r="AA69" s="38">
        <v>0.375</v>
      </c>
      <c r="AB69" s="38">
        <v>0.38500000000000001</v>
      </c>
      <c r="AC69" s="38">
        <v>0.39500000000000002</v>
      </c>
      <c r="AD69" s="38">
        <v>0.41</v>
      </c>
      <c r="AE69" s="38">
        <v>0.42</v>
      </c>
      <c r="AF69" s="38">
        <v>0.43</v>
      </c>
      <c r="AH69" s="37">
        <f t="shared" si="29"/>
        <v>28.499999999999996</v>
      </c>
      <c r="AI69" s="37">
        <f t="shared" si="28"/>
        <v>30</v>
      </c>
      <c r="AJ69" s="37">
        <f t="shared" si="28"/>
        <v>31.5</v>
      </c>
      <c r="AK69" s="37">
        <f t="shared" si="28"/>
        <v>33</v>
      </c>
      <c r="AL69" s="37">
        <f t="shared" si="28"/>
        <v>34.5</v>
      </c>
      <c r="AM69" s="37">
        <f t="shared" si="28"/>
        <v>36</v>
      </c>
      <c r="AN69" s="37">
        <f t="shared" si="28"/>
        <v>37.5</v>
      </c>
      <c r="AO69" s="37">
        <f t="shared" si="28"/>
        <v>38.5</v>
      </c>
      <c r="AP69" s="37">
        <f t="shared" si="28"/>
        <v>39.5</v>
      </c>
      <c r="AQ69" s="37">
        <f t="shared" si="28"/>
        <v>41</v>
      </c>
      <c r="AR69" s="37">
        <f t="shared" si="28"/>
        <v>42</v>
      </c>
      <c r="AS69" s="37">
        <f t="shared" si="28"/>
        <v>43</v>
      </c>
    </row>
    <row r="70" spans="4:45" x14ac:dyDescent="0.25">
      <c r="D70">
        <v>67</v>
      </c>
      <c r="E70">
        <v>83000</v>
      </c>
      <c r="F70" s="37">
        <v>28.499999999999996</v>
      </c>
      <c r="G70" s="37">
        <v>30</v>
      </c>
      <c r="H70" s="37">
        <v>31.5</v>
      </c>
      <c r="I70" s="37">
        <v>33</v>
      </c>
      <c r="J70" s="37">
        <v>34.5</v>
      </c>
      <c r="K70" s="37">
        <v>36</v>
      </c>
      <c r="L70" s="37">
        <v>37.5</v>
      </c>
      <c r="M70" s="37">
        <v>38.5</v>
      </c>
      <c r="N70" s="37">
        <v>39.5</v>
      </c>
      <c r="O70" s="37">
        <v>41</v>
      </c>
      <c r="P70" s="37">
        <v>42</v>
      </c>
      <c r="Q70" s="37">
        <v>43</v>
      </c>
      <c r="S70" t="str">
        <f t="shared" ref="S70:S90" si="30">IF(E70&lt;&gt;T70,"x","")</f>
        <v>x</v>
      </c>
      <c r="T70">
        <v>90000</v>
      </c>
      <c r="U70" s="38">
        <v>0.28499999999999998</v>
      </c>
      <c r="V70" s="38">
        <v>0.3</v>
      </c>
      <c r="W70" s="38">
        <v>0.315</v>
      </c>
      <c r="X70" s="38">
        <v>0.33</v>
      </c>
      <c r="Y70" s="38">
        <v>0.34499999999999997</v>
      </c>
      <c r="Z70" s="38">
        <v>0.36</v>
      </c>
      <c r="AA70" s="38">
        <v>0.375</v>
      </c>
      <c r="AB70" s="38">
        <v>0.38500000000000001</v>
      </c>
      <c r="AC70" s="38">
        <v>0.39500000000000002</v>
      </c>
      <c r="AD70" s="38">
        <v>0.41</v>
      </c>
      <c r="AE70" s="38">
        <v>0.42</v>
      </c>
      <c r="AF70" s="38">
        <v>0.43</v>
      </c>
      <c r="AH70" s="37">
        <f t="shared" si="29"/>
        <v>28.499999999999996</v>
      </c>
      <c r="AI70" s="37">
        <f t="shared" si="28"/>
        <v>30</v>
      </c>
      <c r="AJ70" s="37">
        <f t="shared" si="28"/>
        <v>31.5</v>
      </c>
      <c r="AK70" s="37">
        <f t="shared" si="28"/>
        <v>33</v>
      </c>
      <c r="AL70" s="37">
        <f t="shared" si="28"/>
        <v>34.5</v>
      </c>
      <c r="AM70" s="37">
        <f t="shared" si="28"/>
        <v>36</v>
      </c>
      <c r="AN70" s="37">
        <f t="shared" si="28"/>
        <v>37.5</v>
      </c>
      <c r="AO70" s="37">
        <f t="shared" si="28"/>
        <v>38.5</v>
      </c>
      <c r="AP70" s="37">
        <f t="shared" si="28"/>
        <v>39.5</v>
      </c>
      <c r="AQ70" s="37">
        <f t="shared" si="28"/>
        <v>41</v>
      </c>
      <c r="AR70" s="37">
        <f t="shared" si="28"/>
        <v>42</v>
      </c>
      <c r="AS70" s="37">
        <f t="shared" si="28"/>
        <v>43</v>
      </c>
    </row>
    <row r="71" spans="4:45" x14ac:dyDescent="0.25">
      <c r="D71">
        <v>68</v>
      </c>
      <c r="E71">
        <v>84000</v>
      </c>
      <c r="F71" s="37">
        <v>28.499999999999996</v>
      </c>
      <c r="G71" s="37">
        <v>30</v>
      </c>
      <c r="H71" s="37">
        <v>31.5</v>
      </c>
      <c r="I71" s="37">
        <v>33</v>
      </c>
      <c r="J71" s="37">
        <v>34.5</v>
      </c>
      <c r="K71" s="37">
        <v>36</v>
      </c>
      <c r="L71" s="37">
        <v>37.5</v>
      </c>
      <c r="M71" s="37">
        <v>38.5</v>
      </c>
      <c r="N71" s="37">
        <v>39.5</v>
      </c>
      <c r="O71" s="37">
        <v>41</v>
      </c>
      <c r="P71" s="37">
        <v>42</v>
      </c>
      <c r="Q71" s="37">
        <v>43</v>
      </c>
      <c r="S71" t="str">
        <f t="shared" si="30"/>
        <v>x</v>
      </c>
      <c r="T71">
        <v>91000</v>
      </c>
      <c r="U71" s="38">
        <v>0.28499999999999998</v>
      </c>
      <c r="V71" s="38">
        <v>0.3</v>
      </c>
      <c r="W71" s="38">
        <v>0.315</v>
      </c>
      <c r="X71" s="38">
        <v>0.33</v>
      </c>
      <c r="Y71" s="38">
        <v>0.34499999999999997</v>
      </c>
      <c r="Z71" s="38">
        <v>0.36</v>
      </c>
      <c r="AA71" s="38">
        <v>0.375</v>
      </c>
      <c r="AB71" s="38">
        <v>0.38500000000000001</v>
      </c>
      <c r="AC71" s="38">
        <v>0.39500000000000002</v>
      </c>
      <c r="AD71" s="38">
        <v>0.41</v>
      </c>
      <c r="AE71" s="38">
        <v>0.42</v>
      </c>
      <c r="AF71" s="38">
        <v>0.43</v>
      </c>
      <c r="AH71" s="37">
        <f t="shared" si="29"/>
        <v>28.499999999999996</v>
      </c>
      <c r="AI71" s="37">
        <f t="shared" si="28"/>
        <v>30</v>
      </c>
      <c r="AJ71" s="37">
        <f t="shared" si="28"/>
        <v>31.5</v>
      </c>
      <c r="AK71" s="37">
        <f t="shared" si="28"/>
        <v>33</v>
      </c>
      <c r="AL71" s="37">
        <f t="shared" si="28"/>
        <v>34.5</v>
      </c>
      <c r="AM71" s="37">
        <f t="shared" si="28"/>
        <v>36</v>
      </c>
      <c r="AN71" s="37">
        <f t="shared" si="28"/>
        <v>37.5</v>
      </c>
      <c r="AO71" s="37">
        <f t="shared" si="28"/>
        <v>38.5</v>
      </c>
      <c r="AP71" s="37">
        <f t="shared" si="28"/>
        <v>39.5</v>
      </c>
      <c r="AQ71" s="37">
        <f t="shared" si="28"/>
        <v>41</v>
      </c>
      <c r="AR71" s="37">
        <f t="shared" si="28"/>
        <v>42</v>
      </c>
      <c r="AS71" s="37">
        <f t="shared" si="28"/>
        <v>43</v>
      </c>
    </row>
    <row r="72" spans="4:45" x14ac:dyDescent="0.25">
      <c r="D72">
        <v>69</v>
      </c>
      <c r="E72">
        <v>85000</v>
      </c>
      <c r="F72" s="37">
        <v>28.499999999999996</v>
      </c>
      <c r="G72" s="37">
        <v>30</v>
      </c>
      <c r="H72" s="37">
        <v>31.5</v>
      </c>
      <c r="I72" s="37">
        <v>33</v>
      </c>
      <c r="J72" s="37">
        <v>34.5</v>
      </c>
      <c r="K72" s="37">
        <v>36</v>
      </c>
      <c r="L72" s="37">
        <v>37.5</v>
      </c>
      <c r="M72" s="37">
        <v>38.5</v>
      </c>
      <c r="N72" s="37">
        <v>39.5</v>
      </c>
      <c r="O72" s="37">
        <v>41</v>
      </c>
      <c r="P72" s="37">
        <v>42</v>
      </c>
      <c r="Q72" s="37">
        <v>43</v>
      </c>
      <c r="S72" t="str">
        <f t="shared" si="30"/>
        <v>x</v>
      </c>
      <c r="T72">
        <v>92000</v>
      </c>
      <c r="U72" s="38">
        <v>0.28499999999999998</v>
      </c>
      <c r="V72" s="38">
        <v>0.3</v>
      </c>
      <c r="W72" s="38">
        <v>0.315</v>
      </c>
      <c r="X72" s="38">
        <v>0.33</v>
      </c>
      <c r="Y72" s="38">
        <v>0.34499999999999997</v>
      </c>
      <c r="Z72" s="38">
        <v>0.36</v>
      </c>
      <c r="AA72" s="38">
        <v>0.375</v>
      </c>
      <c r="AB72" s="38">
        <v>0.38500000000000001</v>
      </c>
      <c r="AC72" s="38">
        <v>0.39500000000000002</v>
      </c>
      <c r="AD72" s="38">
        <v>0.41</v>
      </c>
      <c r="AE72" s="38">
        <v>0.42</v>
      </c>
      <c r="AF72" s="38">
        <v>0.43</v>
      </c>
      <c r="AH72" s="37">
        <f t="shared" si="29"/>
        <v>28.499999999999996</v>
      </c>
      <c r="AI72" s="37">
        <f t="shared" si="28"/>
        <v>30</v>
      </c>
      <c r="AJ72" s="37">
        <f t="shared" si="28"/>
        <v>31.5</v>
      </c>
      <c r="AK72" s="37">
        <f t="shared" si="28"/>
        <v>33</v>
      </c>
      <c r="AL72" s="37">
        <f t="shared" si="28"/>
        <v>34.5</v>
      </c>
      <c r="AM72" s="37">
        <f t="shared" si="28"/>
        <v>36</v>
      </c>
      <c r="AN72" s="37">
        <f t="shared" si="28"/>
        <v>37.5</v>
      </c>
      <c r="AO72" s="37">
        <f t="shared" si="28"/>
        <v>38.5</v>
      </c>
      <c r="AP72" s="37">
        <f t="shared" si="28"/>
        <v>39.5</v>
      </c>
      <c r="AQ72" s="37">
        <f t="shared" si="28"/>
        <v>41</v>
      </c>
      <c r="AR72" s="37">
        <f t="shared" si="28"/>
        <v>42</v>
      </c>
      <c r="AS72" s="37">
        <f t="shared" si="28"/>
        <v>43</v>
      </c>
    </row>
    <row r="73" spans="4:45" x14ac:dyDescent="0.25">
      <c r="D73">
        <v>70</v>
      </c>
      <c r="E73">
        <v>86000</v>
      </c>
      <c r="F73" s="37">
        <v>28.499999999999996</v>
      </c>
      <c r="G73" s="37">
        <v>30</v>
      </c>
      <c r="H73" s="37">
        <v>31.5</v>
      </c>
      <c r="I73" s="37">
        <v>33</v>
      </c>
      <c r="J73" s="37">
        <v>34.5</v>
      </c>
      <c r="K73" s="37">
        <v>36</v>
      </c>
      <c r="L73" s="37">
        <v>37.5</v>
      </c>
      <c r="M73" s="37">
        <v>38.5</v>
      </c>
      <c r="N73" s="37">
        <v>39.5</v>
      </c>
      <c r="O73" s="37">
        <v>41</v>
      </c>
      <c r="P73" s="37">
        <v>42</v>
      </c>
      <c r="Q73" s="37">
        <v>43</v>
      </c>
      <c r="S73" t="str">
        <f t="shared" si="30"/>
        <v>x</v>
      </c>
      <c r="T73">
        <v>93000</v>
      </c>
      <c r="U73" s="38">
        <v>0.28499999999999998</v>
      </c>
      <c r="V73" s="38">
        <v>0.3</v>
      </c>
      <c r="W73" s="38">
        <v>0.315</v>
      </c>
      <c r="X73" s="38">
        <v>0.33</v>
      </c>
      <c r="Y73" s="38">
        <v>0.34499999999999997</v>
      </c>
      <c r="Z73" s="38">
        <v>0.36</v>
      </c>
      <c r="AA73" s="38">
        <v>0.375</v>
      </c>
      <c r="AB73" s="38">
        <v>0.38500000000000001</v>
      </c>
      <c r="AC73" s="38">
        <v>0.39500000000000002</v>
      </c>
      <c r="AD73" s="38">
        <v>0.41</v>
      </c>
      <c r="AE73" s="38">
        <v>0.42</v>
      </c>
      <c r="AF73" s="38">
        <v>0.43</v>
      </c>
      <c r="AH73" s="37">
        <f t="shared" si="29"/>
        <v>28.499999999999996</v>
      </c>
      <c r="AI73" s="37">
        <f t="shared" si="28"/>
        <v>30</v>
      </c>
      <c r="AJ73" s="37">
        <f t="shared" si="28"/>
        <v>31.5</v>
      </c>
      <c r="AK73" s="37">
        <f t="shared" si="28"/>
        <v>33</v>
      </c>
      <c r="AL73" s="37">
        <f t="shared" si="28"/>
        <v>34.5</v>
      </c>
      <c r="AM73" s="37">
        <f t="shared" si="28"/>
        <v>36</v>
      </c>
      <c r="AN73" s="37">
        <f t="shared" si="28"/>
        <v>37.5</v>
      </c>
      <c r="AO73" s="37">
        <f t="shared" si="28"/>
        <v>38.5</v>
      </c>
      <c r="AP73" s="37">
        <f t="shared" si="28"/>
        <v>39.5</v>
      </c>
      <c r="AQ73" s="37">
        <f t="shared" si="28"/>
        <v>41</v>
      </c>
      <c r="AR73" s="37">
        <f t="shared" si="28"/>
        <v>42</v>
      </c>
      <c r="AS73" s="37">
        <f t="shared" si="28"/>
        <v>43</v>
      </c>
    </row>
    <row r="74" spans="4:45" x14ac:dyDescent="0.25">
      <c r="D74">
        <v>71</v>
      </c>
      <c r="E74">
        <v>87000</v>
      </c>
      <c r="F74" s="37">
        <v>28.499999999999996</v>
      </c>
      <c r="G74" s="37">
        <v>30</v>
      </c>
      <c r="H74" s="37">
        <v>31.5</v>
      </c>
      <c r="I74" s="37">
        <v>33</v>
      </c>
      <c r="J74" s="37">
        <v>34.5</v>
      </c>
      <c r="K74" s="37">
        <v>36</v>
      </c>
      <c r="L74" s="37">
        <v>37.5</v>
      </c>
      <c r="M74" s="37">
        <v>38.5</v>
      </c>
      <c r="N74" s="37">
        <v>39.5</v>
      </c>
      <c r="O74" s="37">
        <v>41</v>
      </c>
      <c r="P74" s="37">
        <v>42</v>
      </c>
      <c r="Q74" s="37">
        <v>43</v>
      </c>
      <c r="S74" t="str">
        <f t="shared" si="30"/>
        <v>x</v>
      </c>
      <c r="T74">
        <v>94000</v>
      </c>
      <c r="U74" s="38">
        <v>0.28499999999999998</v>
      </c>
      <c r="V74" s="38">
        <v>0.3</v>
      </c>
      <c r="W74" s="38">
        <v>0.315</v>
      </c>
      <c r="X74" s="38">
        <v>0.33</v>
      </c>
      <c r="Y74" s="38">
        <v>0.34499999999999997</v>
      </c>
      <c r="Z74" s="38">
        <v>0.36</v>
      </c>
      <c r="AA74" s="38">
        <v>0.375</v>
      </c>
      <c r="AB74" s="38">
        <v>0.38500000000000001</v>
      </c>
      <c r="AC74" s="38">
        <v>0.39500000000000002</v>
      </c>
      <c r="AD74" s="38">
        <v>0.41</v>
      </c>
      <c r="AE74" s="38">
        <v>0.42</v>
      </c>
      <c r="AF74" s="38">
        <v>0.43</v>
      </c>
      <c r="AH74" s="37">
        <f t="shared" si="29"/>
        <v>28.499999999999996</v>
      </c>
      <c r="AI74" s="37">
        <f t="shared" si="28"/>
        <v>30</v>
      </c>
      <c r="AJ74" s="37">
        <f t="shared" si="28"/>
        <v>31.5</v>
      </c>
      <c r="AK74" s="37">
        <f t="shared" si="28"/>
        <v>33</v>
      </c>
      <c r="AL74" s="37">
        <f t="shared" si="28"/>
        <v>34.5</v>
      </c>
      <c r="AM74" s="37">
        <f t="shared" si="28"/>
        <v>36</v>
      </c>
      <c r="AN74" s="37">
        <f t="shared" si="28"/>
        <v>37.5</v>
      </c>
      <c r="AO74" s="37">
        <f t="shared" si="28"/>
        <v>38.5</v>
      </c>
      <c r="AP74" s="37">
        <f t="shared" si="28"/>
        <v>39.5</v>
      </c>
      <c r="AQ74" s="37">
        <f t="shared" si="28"/>
        <v>41</v>
      </c>
      <c r="AR74" s="37">
        <f t="shared" si="28"/>
        <v>42</v>
      </c>
      <c r="AS74" s="37">
        <f t="shared" si="28"/>
        <v>43</v>
      </c>
    </row>
    <row r="75" spans="4:45" x14ac:dyDescent="0.25">
      <c r="D75">
        <v>72</v>
      </c>
      <c r="E75">
        <v>88000</v>
      </c>
      <c r="F75" s="37">
        <v>28.499999999999996</v>
      </c>
      <c r="G75" s="37">
        <v>30</v>
      </c>
      <c r="H75" s="37">
        <v>31.5</v>
      </c>
      <c r="I75" s="37">
        <v>33</v>
      </c>
      <c r="J75" s="37">
        <v>34.5</v>
      </c>
      <c r="K75" s="37">
        <v>36</v>
      </c>
      <c r="L75" s="37">
        <v>37.5</v>
      </c>
      <c r="M75" s="37">
        <v>38.5</v>
      </c>
      <c r="N75" s="37">
        <v>39.5</v>
      </c>
      <c r="O75" s="37">
        <v>41</v>
      </c>
      <c r="P75" s="37">
        <v>42</v>
      </c>
      <c r="Q75" s="37">
        <v>43</v>
      </c>
      <c r="S75" t="str">
        <f t="shared" si="30"/>
        <v>x</v>
      </c>
      <c r="T75">
        <v>95000</v>
      </c>
      <c r="U75" s="38">
        <v>0.28499999999999998</v>
      </c>
      <c r="V75" s="38">
        <v>0.3</v>
      </c>
      <c r="W75" s="38">
        <v>0.315</v>
      </c>
      <c r="X75" s="38">
        <v>0.33</v>
      </c>
      <c r="Y75" s="38">
        <v>0.34499999999999997</v>
      </c>
      <c r="Z75" s="38">
        <v>0.36</v>
      </c>
      <c r="AA75" s="38">
        <v>0.375</v>
      </c>
      <c r="AB75" s="38">
        <v>0.38500000000000001</v>
      </c>
      <c r="AC75" s="38">
        <v>0.39500000000000002</v>
      </c>
      <c r="AD75" s="38">
        <v>0.41</v>
      </c>
      <c r="AE75" s="38">
        <v>0.42</v>
      </c>
      <c r="AF75" s="38">
        <v>0.43</v>
      </c>
      <c r="AH75" s="37">
        <f t="shared" si="29"/>
        <v>28.499999999999996</v>
      </c>
      <c r="AI75" s="37">
        <f t="shared" si="28"/>
        <v>30</v>
      </c>
      <c r="AJ75" s="37">
        <f t="shared" si="28"/>
        <v>31.5</v>
      </c>
      <c r="AK75" s="37">
        <f t="shared" si="28"/>
        <v>33</v>
      </c>
      <c r="AL75" s="37">
        <f t="shared" si="28"/>
        <v>34.5</v>
      </c>
      <c r="AM75" s="37">
        <f t="shared" si="28"/>
        <v>36</v>
      </c>
      <c r="AN75" s="37">
        <f t="shared" si="28"/>
        <v>37.5</v>
      </c>
      <c r="AO75" s="37">
        <f t="shared" si="28"/>
        <v>38.5</v>
      </c>
      <c r="AP75" s="37">
        <f t="shared" si="28"/>
        <v>39.5</v>
      </c>
      <c r="AQ75" s="37">
        <f t="shared" si="28"/>
        <v>41</v>
      </c>
      <c r="AR75" s="37">
        <f t="shared" si="28"/>
        <v>42</v>
      </c>
      <c r="AS75" s="37">
        <f t="shared" si="28"/>
        <v>43</v>
      </c>
    </row>
    <row r="76" spans="4:45" x14ac:dyDescent="0.25">
      <c r="D76">
        <v>73</v>
      </c>
      <c r="E76">
        <v>89000</v>
      </c>
      <c r="F76" s="37">
        <v>28.499999999999996</v>
      </c>
      <c r="G76" s="37">
        <v>30</v>
      </c>
      <c r="H76" s="37">
        <v>31.5</v>
      </c>
      <c r="I76" s="37">
        <v>33</v>
      </c>
      <c r="J76" s="37">
        <v>34.5</v>
      </c>
      <c r="K76" s="37">
        <v>36</v>
      </c>
      <c r="L76" s="37">
        <v>37.5</v>
      </c>
      <c r="M76" s="37">
        <v>38.5</v>
      </c>
      <c r="N76" s="37">
        <v>39.5</v>
      </c>
      <c r="O76" s="37">
        <v>41</v>
      </c>
      <c r="P76" s="37">
        <v>42</v>
      </c>
      <c r="Q76" s="37">
        <v>43</v>
      </c>
      <c r="S76" t="str">
        <f t="shared" si="30"/>
        <v>x</v>
      </c>
      <c r="T76">
        <v>96000</v>
      </c>
      <c r="U76" s="38">
        <v>0.28499999999999998</v>
      </c>
      <c r="V76" s="38">
        <v>0.3</v>
      </c>
      <c r="W76" s="38">
        <v>0.315</v>
      </c>
      <c r="X76" s="38">
        <v>0.33</v>
      </c>
      <c r="Y76" s="38">
        <v>0.34499999999999997</v>
      </c>
      <c r="Z76" s="38">
        <v>0.36</v>
      </c>
      <c r="AA76" s="38">
        <v>0.375</v>
      </c>
      <c r="AB76" s="38">
        <v>0.38500000000000001</v>
      </c>
      <c r="AC76" s="38">
        <v>0.39500000000000002</v>
      </c>
      <c r="AD76" s="38">
        <v>0.41</v>
      </c>
      <c r="AE76" s="38">
        <v>0.42</v>
      </c>
      <c r="AF76" s="38">
        <v>0.43</v>
      </c>
      <c r="AH76" s="37">
        <f t="shared" si="29"/>
        <v>28.499999999999996</v>
      </c>
      <c r="AI76" s="37">
        <f t="shared" si="28"/>
        <v>30</v>
      </c>
      <c r="AJ76" s="37">
        <f t="shared" si="28"/>
        <v>31.5</v>
      </c>
      <c r="AK76" s="37">
        <f t="shared" si="28"/>
        <v>33</v>
      </c>
      <c r="AL76" s="37">
        <f t="shared" si="28"/>
        <v>34.5</v>
      </c>
      <c r="AM76" s="37">
        <f t="shared" si="28"/>
        <v>36</v>
      </c>
      <c r="AN76" s="37">
        <f t="shared" si="28"/>
        <v>37.5</v>
      </c>
      <c r="AO76" s="37">
        <f t="shared" si="28"/>
        <v>38.5</v>
      </c>
      <c r="AP76" s="37">
        <f t="shared" si="28"/>
        <v>39.5</v>
      </c>
      <c r="AQ76" s="37">
        <f t="shared" si="28"/>
        <v>41</v>
      </c>
      <c r="AR76" s="37">
        <f t="shared" si="28"/>
        <v>42</v>
      </c>
      <c r="AS76" s="37">
        <f t="shared" si="28"/>
        <v>43</v>
      </c>
    </row>
    <row r="77" spans="4:45" x14ac:dyDescent="0.25">
      <c r="D77">
        <v>74</v>
      </c>
      <c r="E77">
        <v>90000</v>
      </c>
      <c r="F77" s="37">
        <v>28.499999999999996</v>
      </c>
      <c r="G77" s="37">
        <v>30</v>
      </c>
      <c r="H77" s="37">
        <v>31.5</v>
      </c>
      <c r="I77" s="37">
        <v>33</v>
      </c>
      <c r="J77" s="37">
        <v>34.5</v>
      </c>
      <c r="K77" s="37">
        <v>36</v>
      </c>
      <c r="L77" s="37">
        <v>37.5</v>
      </c>
      <c r="M77" s="37">
        <v>38.5</v>
      </c>
      <c r="N77" s="37">
        <v>39.5</v>
      </c>
      <c r="O77" s="37">
        <v>41</v>
      </c>
      <c r="P77" s="37">
        <v>42</v>
      </c>
      <c r="Q77" s="37">
        <v>43</v>
      </c>
      <c r="S77" t="str">
        <f t="shared" si="30"/>
        <v>x</v>
      </c>
      <c r="T77">
        <v>97000</v>
      </c>
      <c r="U77" s="38">
        <v>0.28499999999999998</v>
      </c>
      <c r="V77" s="38">
        <v>0.3</v>
      </c>
      <c r="W77" s="38">
        <v>0.315</v>
      </c>
      <c r="X77" s="38">
        <v>0.33</v>
      </c>
      <c r="Y77" s="38">
        <v>0.34499999999999997</v>
      </c>
      <c r="Z77" s="38">
        <v>0.36</v>
      </c>
      <c r="AA77" s="38">
        <v>0.375</v>
      </c>
      <c r="AB77" s="38">
        <v>0.38500000000000001</v>
      </c>
      <c r="AC77" s="38">
        <v>0.39500000000000002</v>
      </c>
      <c r="AD77" s="38">
        <v>0.41</v>
      </c>
      <c r="AE77" s="38">
        <v>0.42</v>
      </c>
      <c r="AF77" s="38">
        <v>0.43</v>
      </c>
      <c r="AH77" s="37">
        <f t="shared" si="29"/>
        <v>28.499999999999996</v>
      </c>
      <c r="AI77" s="37">
        <f t="shared" si="28"/>
        <v>30</v>
      </c>
      <c r="AJ77" s="37">
        <f t="shared" si="28"/>
        <v>31.5</v>
      </c>
      <c r="AK77" s="37">
        <f t="shared" ref="AK77:AS90" si="31">X77*$T$3</f>
        <v>33</v>
      </c>
      <c r="AL77" s="37">
        <f t="shared" si="31"/>
        <v>34.5</v>
      </c>
      <c r="AM77" s="37">
        <f t="shared" si="31"/>
        <v>36</v>
      </c>
      <c r="AN77" s="37">
        <f t="shared" si="31"/>
        <v>37.5</v>
      </c>
      <c r="AO77" s="37">
        <f t="shared" si="31"/>
        <v>38.5</v>
      </c>
      <c r="AP77" s="37">
        <f t="shared" si="31"/>
        <v>39.5</v>
      </c>
      <c r="AQ77" s="37">
        <f t="shared" si="31"/>
        <v>41</v>
      </c>
      <c r="AR77" s="37">
        <f t="shared" si="31"/>
        <v>42</v>
      </c>
      <c r="AS77" s="37">
        <f t="shared" si="31"/>
        <v>43</v>
      </c>
    </row>
    <row r="78" spans="4:45" x14ac:dyDescent="0.25">
      <c r="D78">
        <v>75</v>
      </c>
      <c r="E78">
        <v>91000</v>
      </c>
      <c r="F78" s="37">
        <v>28.499999999999996</v>
      </c>
      <c r="G78" s="37">
        <v>30</v>
      </c>
      <c r="H78" s="37">
        <v>31.5</v>
      </c>
      <c r="I78" s="37">
        <v>33</v>
      </c>
      <c r="J78" s="37">
        <v>34.5</v>
      </c>
      <c r="K78" s="37">
        <v>36</v>
      </c>
      <c r="L78" s="37">
        <v>37.5</v>
      </c>
      <c r="M78" s="37">
        <v>38.5</v>
      </c>
      <c r="N78" s="37">
        <v>39.5</v>
      </c>
      <c r="O78" s="37">
        <v>41</v>
      </c>
      <c r="P78" s="37">
        <v>42</v>
      </c>
      <c r="Q78" s="37">
        <v>43</v>
      </c>
      <c r="S78" t="str">
        <f t="shared" si="30"/>
        <v>x</v>
      </c>
      <c r="T78">
        <v>98000</v>
      </c>
      <c r="U78" s="38">
        <v>0.28499999999999998</v>
      </c>
      <c r="V78" s="38">
        <v>0.3</v>
      </c>
      <c r="W78" s="38">
        <v>0.315</v>
      </c>
      <c r="X78" s="38">
        <v>0.33</v>
      </c>
      <c r="Y78" s="38">
        <v>0.34499999999999997</v>
      </c>
      <c r="Z78" s="38">
        <v>0.36</v>
      </c>
      <c r="AA78" s="38">
        <v>0.375</v>
      </c>
      <c r="AB78" s="38">
        <v>0.38500000000000001</v>
      </c>
      <c r="AC78" s="38">
        <v>0.39500000000000002</v>
      </c>
      <c r="AD78" s="38">
        <v>0.41</v>
      </c>
      <c r="AE78" s="38">
        <v>0.42</v>
      </c>
      <c r="AF78" s="38">
        <v>0.43</v>
      </c>
      <c r="AH78" s="37">
        <f t="shared" si="29"/>
        <v>28.499999999999996</v>
      </c>
      <c r="AI78" s="37">
        <f t="shared" si="29"/>
        <v>30</v>
      </c>
      <c r="AJ78" s="37">
        <f t="shared" si="29"/>
        <v>31.5</v>
      </c>
      <c r="AK78" s="37">
        <f t="shared" si="31"/>
        <v>33</v>
      </c>
      <c r="AL78" s="37">
        <f t="shared" si="31"/>
        <v>34.5</v>
      </c>
      <c r="AM78" s="37">
        <f t="shared" si="31"/>
        <v>36</v>
      </c>
      <c r="AN78" s="37">
        <f t="shared" si="31"/>
        <v>37.5</v>
      </c>
      <c r="AO78" s="37">
        <f t="shared" si="31"/>
        <v>38.5</v>
      </c>
      <c r="AP78" s="37">
        <f t="shared" si="31"/>
        <v>39.5</v>
      </c>
      <c r="AQ78" s="37">
        <f t="shared" si="31"/>
        <v>41</v>
      </c>
      <c r="AR78" s="37">
        <f t="shared" si="31"/>
        <v>42</v>
      </c>
      <c r="AS78" s="37">
        <f t="shared" si="31"/>
        <v>43</v>
      </c>
    </row>
    <row r="79" spans="4:45" x14ac:dyDescent="0.25">
      <c r="D79">
        <v>76</v>
      </c>
      <c r="E79">
        <v>92000</v>
      </c>
      <c r="F79" s="37">
        <v>28.499999999999996</v>
      </c>
      <c r="G79" s="37">
        <v>30</v>
      </c>
      <c r="H79" s="37">
        <v>31.5</v>
      </c>
      <c r="I79" s="37">
        <v>33</v>
      </c>
      <c r="J79" s="37">
        <v>34.5</v>
      </c>
      <c r="K79" s="37">
        <v>36</v>
      </c>
      <c r="L79" s="37">
        <v>37.5</v>
      </c>
      <c r="M79" s="37">
        <v>38.5</v>
      </c>
      <c r="N79" s="37">
        <v>39.5</v>
      </c>
      <c r="O79" s="37">
        <v>41</v>
      </c>
      <c r="P79" s="37">
        <v>42</v>
      </c>
      <c r="Q79" s="37">
        <v>43</v>
      </c>
      <c r="S79" t="str">
        <f t="shared" si="30"/>
        <v>x</v>
      </c>
      <c r="T79">
        <v>99000</v>
      </c>
      <c r="U79" s="38">
        <v>0.28499999999999998</v>
      </c>
      <c r="V79" s="38">
        <v>0.3</v>
      </c>
      <c r="W79" s="38">
        <v>0.315</v>
      </c>
      <c r="X79" s="38">
        <v>0.33</v>
      </c>
      <c r="Y79" s="38">
        <v>0.34499999999999997</v>
      </c>
      <c r="Z79" s="38">
        <v>0.36</v>
      </c>
      <c r="AA79" s="38">
        <v>0.375</v>
      </c>
      <c r="AB79" s="38">
        <v>0.38500000000000001</v>
      </c>
      <c r="AC79" s="38">
        <v>0.39500000000000002</v>
      </c>
      <c r="AD79" s="38">
        <v>0.41</v>
      </c>
      <c r="AE79" s="38">
        <v>0.42</v>
      </c>
      <c r="AF79" s="38">
        <v>0.43</v>
      </c>
      <c r="AH79" s="37">
        <f t="shared" si="29"/>
        <v>28.499999999999996</v>
      </c>
      <c r="AI79" s="37">
        <f t="shared" si="29"/>
        <v>30</v>
      </c>
      <c r="AJ79" s="37">
        <f t="shared" si="29"/>
        <v>31.5</v>
      </c>
      <c r="AK79" s="37">
        <f t="shared" si="31"/>
        <v>33</v>
      </c>
      <c r="AL79" s="37">
        <f t="shared" si="31"/>
        <v>34.5</v>
      </c>
      <c r="AM79" s="37">
        <f t="shared" si="31"/>
        <v>36</v>
      </c>
      <c r="AN79" s="37">
        <f t="shared" si="31"/>
        <v>37.5</v>
      </c>
      <c r="AO79" s="37">
        <f t="shared" si="31"/>
        <v>38.5</v>
      </c>
      <c r="AP79" s="37">
        <f t="shared" si="31"/>
        <v>39.5</v>
      </c>
      <c r="AQ79" s="37">
        <f t="shared" si="31"/>
        <v>41</v>
      </c>
      <c r="AR79" s="37">
        <f t="shared" si="31"/>
        <v>42</v>
      </c>
      <c r="AS79" s="37">
        <f t="shared" si="31"/>
        <v>43</v>
      </c>
    </row>
    <row r="80" spans="4:45" x14ac:dyDescent="0.25">
      <c r="D80">
        <v>77</v>
      </c>
      <c r="E80">
        <v>93000</v>
      </c>
      <c r="F80" s="37">
        <v>28.499999999999996</v>
      </c>
      <c r="G80" s="37">
        <v>30</v>
      </c>
      <c r="H80" s="37">
        <v>31.5</v>
      </c>
      <c r="I80" s="37">
        <v>33</v>
      </c>
      <c r="J80" s="37">
        <v>34.5</v>
      </c>
      <c r="K80" s="37">
        <v>36</v>
      </c>
      <c r="L80" s="37">
        <v>37.5</v>
      </c>
      <c r="M80" s="37">
        <v>38.5</v>
      </c>
      <c r="N80" s="37">
        <v>39.5</v>
      </c>
      <c r="O80" s="37">
        <v>41</v>
      </c>
      <c r="P80" s="37">
        <v>42</v>
      </c>
      <c r="Q80" s="37">
        <v>43</v>
      </c>
      <c r="S80" t="str">
        <f t="shared" si="30"/>
        <v>x</v>
      </c>
      <c r="T80">
        <v>100000</v>
      </c>
      <c r="U80" s="38">
        <v>0.28499999999999998</v>
      </c>
      <c r="V80" s="38">
        <v>0.3</v>
      </c>
      <c r="W80" s="38">
        <v>0.315</v>
      </c>
      <c r="X80" s="38">
        <v>0.33</v>
      </c>
      <c r="Y80" s="38">
        <v>0.34499999999999997</v>
      </c>
      <c r="Z80" s="38">
        <v>0.36</v>
      </c>
      <c r="AA80" s="38">
        <v>0.375</v>
      </c>
      <c r="AB80" s="38">
        <v>0.38500000000000001</v>
      </c>
      <c r="AC80" s="38">
        <v>0.39500000000000002</v>
      </c>
      <c r="AD80" s="38">
        <v>0.41</v>
      </c>
      <c r="AE80" s="38">
        <v>0.42</v>
      </c>
      <c r="AF80" s="38">
        <v>0.43</v>
      </c>
      <c r="AH80" s="37">
        <f t="shared" si="29"/>
        <v>28.499999999999996</v>
      </c>
      <c r="AI80" s="37">
        <f t="shared" si="29"/>
        <v>30</v>
      </c>
      <c r="AJ80" s="37">
        <f t="shared" si="29"/>
        <v>31.5</v>
      </c>
      <c r="AK80" s="37">
        <f t="shared" si="31"/>
        <v>33</v>
      </c>
      <c r="AL80" s="37">
        <f t="shared" si="31"/>
        <v>34.5</v>
      </c>
      <c r="AM80" s="37">
        <f t="shared" si="31"/>
        <v>36</v>
      </c>
      <c r="AN80" s="37">
        <f t="shared" si="31"/>
        <v>37.5</v>
      </c>
      <c r="AO80" s="37">
        <f t="shared" si="31"/>
        <v>38.5</v>
      </c>
      <c r="AP80" s="37">
        <f t="shared" si="31"/>
        <v>39.5</v>
      </c>
      <c r="AQ80" s="37">
        <f t="shared" si="31"/>
        <v>41</v>
      </c>
      <c r="AR80" s="37">
        <f t="shared" si="31"/>
        <v>42</v>
      </c>
      <c r="AS80" s="37">
        <f t="shared" si="31"/>
        <v>43</v>
      </c>
    </row>
    <row r="81" spans="4:45" x14ac:dyDescent="0.25">
      <c r="D81">
        <v>78</v>
      </c>
      <c r="E81">
        <v>94000</v>
      </c>
      <c r="F81" s="37">
        <v>28.499999999999996</v>
      </c>
      <c r="G81" s="37">
        <v>30</v>
      </c>
      <c r="H81" s="37">
        <v>31.5</v>
      </c>
      <c r="I81" s="37">
        <v>33</v>
      </c>
      <c r="J81" s="37">
        <v>34.5</v>
      </c>
      <c r="K81" s="37">
        <v>36</v>
      </c>
      <c r="L81" s="37">
        <v>37.5</v>
      </c>
      <c r="M81" s="37">
        <v>38.5</v>
      </c>
      <c r="N81" s="37">
        <v>39.5</v>
      </c>
      <c r="O81" s="37">
        <v>41</v>
      </c>
      <c r="P81" s="37">
        <v>42</v>
      </c>
      <c r="Q81" s="37">
        <v>43</v>
      </c>
      <c r="S81" t="str">
        <f t="shared" si="30"/>
        <v>x</v>
      </c>
      <c r="T81">
        <v>101000</v>
      </c>
      <c r="U81" s="38">
        <v>0.28499999999999998</v>
      </c>
      <c r="V81" s="38">
        <v>0.3</v>
      </c>
      <c r="W81" s="38">
        <v>0.315</v>
      </c>
      <c r="X81" s="38">
        <v>0.33</v>
      </c>
      <c r="Y81" s="38">
        <v>0.34499999999999997</v>
      </c>
      <c r="Z81" s="38">
        <v>0.36</v>
      </c>
      <c r="AA81" s="38">
        <v>0.375</v>
      </c>
      <c r="AB81" s="38">
        <v>0.38500000000000001</v>
      </c>
      <c r="AC81" s="38">
        <v>0.39500000000000002</v>
      </c>
      <c r="AD81" s="38">
        <v>0.41</v>
      </c>
      <c r="AE81" s="38">
        <v>0.42</v>
      </c>
      <c r="AF81" s="38">
        <v>0.43</v>
      </c>
      <c r="AH81" s="37">
        <f t="shared" si="29"/>
        <v>28.499999999999996</v>
      </c>
      <c r="AI81" s="37">
        <f t="shared" si="29"/>
        <v>30</v>
      </c>
      <c r="AJ81" s="37">
        <f t="shared" si="29"/>
        <v>31.5</v>
      </c>
      <c r="AK81" s="37">
        <f t="shared" si="31"/>
        <v>33</v>
      </c>
      <c r="AL81" s="37">
        <f t="shared" si="31"/>
        <v>34.5</v>
      </c>
      <c r="AM81" s="37">
        <f t="shared" si="31"/>
        <v>36</v>
      </c>
      <c r="AN81" s="37">
        <f t="shared" si="31"/>
        <v>37.5</v>
      </c>
      <c r="AO81" s="37">
        <f t="shared" si="31"/>
        <v>38.5</v>
      </c>
      <c r="AP81" s="37">
        <f t="shared" si="31"/>
        <v>39.5</v>
      </c>
      <c r="AQ81" s="37">
        <f t="shared" si="31"/>
        <v>41</v>
      </c>
      <c r="AR81" s="37">
        <f t="shared" si="31"/>
        <v>42</v>
      </c>
      <c r="AS81" s="37">
        <f t="shared" si="31"/>
        <v>43</v>
      </c>
    </row>
    <row r="82" spans="4:45" x14ac:dyDescent="0.25">
      <c r="D82">
        <v>79</v>
      </c>
      <c r="E82">
        <v>95000</v>
      </c>
      <c r="F82" s="37">
        <v>28.499999999999996</v>
      </c>
      <c r="G82" s="37">
        <v>30</v>
      </c>
      <c r="H82" s="37">
        <v>31.5</v>
      </c>
      <c r="I82" s="37">
        <v>33</v>
      </c>
      <c r="J82" s="37">
        <v>34.5</v>
      </c>
      <c r="K82" s="37">
        <v>36</v>
      </c>
      <c r="L82" s="37">
        <v>37.5</v>
      </c>
      <c r="M82" s="37">
        <v>38.5</v>
      </c>
      <c r="N82" s="37">
        <v>39.5</v>
      </c>
      <c r="O82" s="37">
        <v>41</v>
      </c>
      <c r="P82" s="37">
        <v>42</v>
      </c>
      <c r="Q82" s="37">
        <v>43</v>
      </c>
      <c r="S82" t="str">
        <f t="shared" si="30"/>
        <v>x</v>
      </c>
      <c r="T82">
        <v>102000</v>
      </c>
      <c r="U82" s="38">
        <v>0.28499999999999998</v>
      </c>
      <c r="V82" s="38">
        <v>0.3</v>
      </c>
      <c r="W82" s="38">
        <v>0.315</v>
      </c>
      <c r="X82" s="38">
        <v>0.33</v>
      </c>
      <c r="Y82" s="38">
        <v>0.34499999999999997</v>
      </c>
      <c r="Z82" s="38">
        <v>0.36</v>
      </c>
      <c r="AA82" s="38">
        <v>0.375</v>
      </c>
      <c r="AB82" s="38">
        <v>0.38500000000000001</v>
      </c>
      <c r="AC82" s="38">
        <v>0.39500000000000002</v>
      </c>
      <c r="AD82" s="38">
        <v>0.41</v>
      </c>
      <c r="AE82" s="38">
        <v>0.42</v>
      </c>
      <c r="AF82" s="38">
        <v>0.43</v>
      </c>
      <c r="AH82" s="37">
        <f t="shared" si="29"/>
        <v>28.499999999999996</v>
      </c>
      <c r="AI82" s="37">
        <f t="shared" si="29"/>
        <v>30</v>
      </c>
      <c r="AJ82" s="37">
        <f t="shared" si="29"/>
        <v>31.5</v>
      </c>
      <c r="AK82" s="37">
        <f t="shared" si="31"/>
        <v>33</v>
      </c>
      <c r="AL82" s="37">
        <f t="shared" si="31"/>
        <v>34.5</v>
      </c>
      <c r="AM82" s="37">
        <f t="shared" si="31"/>
        <v>36</v>
      </c>
      <c r="AN82" s="37">
        <f t="shared" si="31"/>
        <v>37.5</v>
      </c>
      <c r="AO82" s="37">
        <f t="shared" si="31"/>
        <v>38.5</v>
      </c>
      <c r="AP82" s="37">
        <f t="shared" si="31"/>
        <v>39.5</v>
      </c>
      <c r="AQ82" s="37">
        <f t="shared" si="31"/>
        <v>41</v>
      </c>
      <c r="AR82" s="37">
        <f t="shared" si="31"/>
        <v>42</v>
      </c>
      <c r="AS82" s="37">
        <f t="shared" si="31"/>
        <v>43</v>
      </c>
    </row>
    <row r="83" spans="4:45" x14ac:dyDescent="0.25">
      <c r="D83">
        <v>80</v>
      </c>
      <c r="E83">
        <v>96000</v>
      </c>
      <c r="F83" s="37">
        <v>28.499999999999996</v>
      </c>
      <c r="G83" s="37">
        <v>30</v>
      </c>
      <c r="H83" s="37">
        <v>31.5</v>
      </c>
      <c r="I83" s="37">
        <v>33</v>
      </c>
      <c r="J83" s="37">
        <v>34.5</v>
      </c>
      <c r="K83" s="37">
        <v>36</v>
      </c>
      <c r="L83" s="37">
        <v>37.5</v>
      </c>
      <c r="M83" s="37">
        <v>38.5</v>
      </c>
      <c r="N83" s="37">
        <v>39.5</v>
      </c>
      <c r="O83" s="37">
        <v>41</v>
      </c>
      <c r="P83" s="37">
        <v>42</v>
      </c>
      <c r="Q83" s="37">
        <v>43</v>
      </c>
      <c r="S83" t="str">
        <f t="shared" si="30"/>
        <v>x</v>
      </c>
      <c r="T83">
        <v>103000</v>
      </c>
      <c r="U83" s="38">
        <v>0.28499999999999998</v>
      </c>
      <c r="V83" s="38">
        <v>0.3</v>
      </c>
      <c r="W83" s="38">
        <v>0.315</v>
      </c>
      <c r="X83" s="38">
        <v>0.33</v>
      </c>
      <c r="Y83" s="38">
        <v>0.34499999999999997</v>
      </c>
      <c r="Z83" s="38">
        <v>0.36</v>
      </c>
      <c r="AA83" s="38">
        <v>0.375</v>
      </c>
      <c r="AB83" s="38">
        <v>0.38500000000000001</v>
      </c>
      <c r="AC83" s="38">
        <v>0.39500000000000002</v>
      </c>
      <c r="AD83" s="38">
        <v>0.41</v>
      </c>
      <c r="AE83" s="38">
        <v>0.42</v>
      </c>
      <c r="AF83" s="38">
        <v>0.43</v>
      </c>
      <c r="AH83" s="37">
        <f t="shared" si="29"/>
        <v>28.499999999999996</v>
      </c>
      <c r="AI83" s="37">
        <f t="shared" si="29"/>
        <v>30</v>
      </c>
      <c r="AJ83" s="37">
        <f t="shared" si="29"/>
        <v>31.5</v>
      </c>
      <c r="AK83" s="37">
        <f t="shared" si="31"/>
        <v>33</v>
      </c>
      <c r="AL83" s="37">
        <f t="shared" si="31"/>
        <v>34.5</v>
      </c>
      <c r="AM83" s="37">
        <f t="shared" si="31"/>
        <v>36</v>
      </c>
      <c r="AN83" s="37">
        <f t="shared" si="31"/>
        <v>37.5</v>
      </c>
      <c r="AO83" s="37">
        <f t="shared" si="31"/>
        <v>38.5</v>
      </c>
      <c r="AP83" s="37">
        <f t="shared" si="31"/>
        <v>39.5</v>
      </c>
      <c r="AQ83" s="37">
        <f t="shared" si="31"/>
        <v>41</v>
      </c>
      <c r="AR83" s="37">
        <f t="shared" si="31"/>
        <v>42</v>
      </c>
      <c r="AS83" s="37">
        <f t="shared" si="31"/>
        <v>43</v>
      </c>
    </row>
    <row r="84" spans="4:45" x14ac:dyDescent="0.25">
      <c r="D84">
        <v>81</v>
      </c>
      <c r="E84">
        <v>97000</v>
      </c>
      <c r="F84" s="37">
        <v>28.499999999999996</v>
      </c>
      <c r="G84" s="37">
        <v>30</v>
      </c>
      <c r="H84" s="37">
        <v>31.5</v>
      </c>
      <c r="I84" s="37">
        <v>33</v>
      </c>
      <c r="J84" s="37">
        <v>34.5</v>
      </c>
      <c r="K84" s="37">
        <v>36</v>
      </c>
      <c r="L84" s="37">
        <v>37.5</v>
      </c>
      <c r="M84" s="37">
        <v>38.5</v>
      </c>
      <c r="N84" s="37">
        <v>39.5</v>
      </c>
      <c r="O84" s="37">
        <v>41</v>
      </c>
      <c r="P84" s="37">
        <v>42</v>
      </c>
      <c r="Q84" s="37">
        <v>43</v>
      </c>
      <c r="S84" t="str">
        <f t="shared" si="30"/>
        <v>x</v>
      </c>
      <c r="T84">
        <v>104000</v>
      </c>
      <c r="U84" s="38">
        <v>0.28499999999999998</v>
      </c>
      <c r="V84" s="38">
        <v>0.3</v>
      </c>
      <c r="W84" s="38">
        <v>0.315</v>
      </c>
      <c r="X84" s="38">
        <v>0.33</v>
      </c>
      <c r="Y84" s="38">
        <v>0.34499999999999997</v>
      </c>
      <c r="Z84" s="38">
        <v>0.36</v>
      </c>
      <c r="AA84" s="38">
        <v>0.375</v>
      </c>
      <c r="AB84" s="38">
        <v>0.38500000000000001</v>
      </c>
      <c r="AC84" s="38">
        <v>0.39500000000000002</v>
      </c>
      <c r="AD84" s="38">
        <v>0.41</v>
      </c>
      <c r="AE84" s="38">
        <v>0.42</v>
      </c>
      <c r="AF84" s="38">
        <v>0.43</v>
      </c>
      <c r="AH84" s="37">
        <f t="shared" si="29"/>
        <v>28.499999999999996</v>
      </c>
      <c r="AI84" s="37">
        <f t="shared" si="29"/>
        <v>30</v>
      </c>
      <c r="AJ84" s="37">
        <f t="shared" si="29"/>
        <v>31.5</v>
      </c>
      <c r="AK84" s="37">
        <f t="shared" si="31"/>
        <v>33</v>
      </c>
      <c r="AL84" s="37">
        <f t="shared" si="31"/>
        <v>34.5</v>
      </c>
      <c r="AM84" s="37">
        <f t="shared" si="31"/>
        <v>36</v>
      </c>
      <c r="AN84" s="37">
        <f t="shared" si="31"/>
        <v>37.5</v>
      </c>
      <c r="AO84" s="37">
        <f t="shared" si="31"/>
        <v>38.5</v>
      </c>
      <c r="AP84" s="37">
        <f t="shared" si="31"/>
        <v>39.5</v>
      </c>
      <c r="AQ84" s="37">
        <f t="shared" si="31"/>
        <v>41</v>
      </c>
      <c r="AR84" s="37">
        <f t="shared" si="31"/>
        <v>42</v>
      </c>
      <c r="AS84" s="37">
        <f t="shared" si="31"/>
        <v>43</v>
      </c>
    </row>
    <row r="85" spans="4:45" x14ac:dyDescent="0.25">
      <c r="D85">
        <v>82</v>
      </c>
      <c r="E85">
        <v>98000</v>
      </c>
      <c r="F85" s="37">
        <v>28.499999999999996</v>
      </c>
      <c r="G85" s="37">
        <v>30</v>
      </c>
      <c r="H85" s="37">
        <v>31.5</v>
      </c>
      <c r="I85" s="37">
        <v>33</v>
      </c>
      <c r="J85" s="37">
        <v>34.5</v>
      </c>
      <c r="K85" s="37">
        <v>36</v>
      </c>
      <c r="L85" s="37">
        <v>37.5</v>
      </c>
      <c r="M85" s="37">
        <v>38.5</v>
      </c>
      <c r="N85" s="37">
        <v>39.5</v>
      </c>
      <c r="O85" s="37">
        <v>41</v>
      </c>
      <c r="P85" s="37">
        <v>42</v>
      </c>
      <c r="Q85" s="37">
        <v>43</v>
      </c>
      <c r="S85" t="str">
        <f t="shared" si="30"/>
        <v>x</v>
      </c>
      <c r="T85">
        <v>105000</v>
      </c>
      <c r="U85" s="38">
        <v>0.28499999999999998</v>
      </c>
      <c r="V85" s="38">
        <v>0.3</v>
      </c>
      <c r="W85" s="38">
        <v>0.315</v>
      </c>
      <c r="X85" s="38">
        <v>0.33</v>
      </c>
      <c r="Y85" s="38">
        <v>0.34499999999999997</v>
      </c>
      <c r="Z85" s="38">
        <v>0.36</v>
      </c>
      <c r="AA85" s="38">
        <v>0.375</v>
      </c>
      <c r="AB85" s="38">
        <v>0.38500000000000001</v>
      </c>
      <c r="AC85" s="38">
        <v>0.39500000000000002</v>
      </c>
      <c r="AD85" s="38">
        <v>0.41</v>
      </c>
      <c r="AE85" s="38">
        <v>0.42</v>
      </c>
      <c r="AF85" s="38">
        <v>0.43</v>
      </c>
      <c r="AH85" s="37">
        <f t="shared" si="29"/>
        <v>28.499999999999996</v>
      </c>
      <c r="AI85" s="37">
        <f t="shared" si="29"/>
        <v>30</v>
      </c>
      <c r="AJ85" s="37">
        <f t="shared" si="29"/>
        <v>31.5</v>
      </c>
      <c r="AK85" s="37">
        <f t="shared" si="31"/>
        <v>33</v>
      </c>
      <c r="AL85" s="37">
        <f t="shared" si="31"/>
        <v>34.5</v>
      </c>
      <c r="AM85" s="37">
        <f t="shared" si="31"/>
        <v>36</v>
      </c>
      <c r="AN85" s="37">
        <f t="shared" si="31"/>
        <v>37.5</v>
      </c>
      <c r="AO85" s="37">
        <f t="shared" si="31"/>
        <v>38.5</v>
      </c>
      <c r="AP85" s="37">
        <f t="shared" si="31"/>
        <v>39.5</v>
      </c>
      <c r="AQ85" s="37">
        <f t="shared" si="31"/>
        <v>41</v>
      </c>
      <c r="AR85" s="37">
        <f t="shared" si="31"/>
        <v>42</v>
      </c>
      <c r="AS85" s="37">
        <f t="shared" si="31"/>
        <v>43</v>
      </c>
    </row>
    <row r="86" spans="4:45" x14ac:dyDescent="0.25">
      <c r="D86">
        <v>83</v>
      </c>
      <c r="E86">
        <v>99000</v>
      </c>
      <c r="F86" s="37">
        <v>28.499999999999996</v>
      </c>
      <c r="G86" s="37">
        <v>30</v>
      </c>
      <c r="H86" s="37">
        <v>31.5</v>
      </c>
      <c r="I86" s="37">
        <v>33</v>
      </c>
      <c r="J86" s="37">
        <v>34.5</v>
      </c>
      <c r="K86" s="37">
        <v>36</v>
      </c>
      <c r="L86" s="37">
        <v>37.5</v>
      </c>
      <c r="M86" s="37">
        <v>38.5</v>
      </c>
      <c r="N86" s="37">
        <v>39.5</v>
      </c>
      <c r="O86" s="37">
        <v>41</v>
      </c>
      <c r="P86" s="37">
        <v>42</v>
      </c>
      <c r="Q86" s="37">
        <v>43</v>
      </c>
      <c r="S86" t="str">
        <f t="shared" si="30"/>
        <v>x</v>
      </c>
      <c r="T86">
        <v>106000</v>
      </c>
      <c r="U86" s="38">
        <v>0.28499999999999998</v>
      </c>
      <c r="V86" s="38">
        <v>0.3</v>
      </c>
      <c r="W86" s="38">
        <v>0.315</v>
      </c>
      <c r="X86" s="38">
        <v>0.33</v>
      </c>
      <c r="Y86" s="38">
        <v>0.34499999999999997</v>
      </c>
      <c r="Z86" s="38">
        <v>0.36</v>
      </c>
      <c r="AA86" s="38">
        <v>0.375</v>
      </c>
      <c r="AB86" s="38">
        <v>0.38500000000000001</v>
      </c>
      <c r="AC86" s="38">
        <v>0.39500000000000002</v>
      </c>
      <c r="AD86" s="38">
        <v>0.41</v>
      </c>
      <c r="AE86" s="38">
        <v>0.42</v>
      </c>
      <c r="AF86" s="38">
        <v>0.43</v>
      </c>
      <c r="AH86" s="37">
        <f t="shared" si="29"/>
        <v>28.499999999999996</v>
      </c>
      <c r="AI86" s="37">
        <f t="shared" si="29"/>
        <v>30</v>
      </c>
      <c r="AJ86" s="37">
        <f t="shared" si="29"/>
        <v>31.5</v>
      </c>
      <c r="AK86" s="37">
        <f t="shared" si="31"/>
        <v>33</v>
      </c>
      <c r="AL86" s="37">
        <f t="shared" si="31"/>
        <v>34.5</v>
      </c>
      <c r="AM86" s="37">
        <f t="shared" si="31"/>
        <v>36</v>
      </c>
      <c r="AN86" s="37">
        <f t="shared" si="31"/>
        <v>37.5</v>
      </c>
      <c r="AO86" s="37">
        <f t="shared" si="31"/>
        <v>38.5</v>
      </c>
      <c r="AP86" s="37">
        <f t="shared" si="31"/>
        <v>39.5</v>
      </c>
      <c r="AQ86" s="37">
        <f t="shared" si="31"/>
        <v>41</v>
      </c>
      <c r="AR86" s="37">
        <f t="shared" si="31"/>
        <v>42</v>
      </c>
      <c r="AS86" s="37">
        <f t="shared" si="31"/>
        <v>43</v>
      </c>
    </row>
    <row r="87" spans="4:45" x14ac:dyDescent="0.25">
      <c r="D87">
        <v>84</v>
      </c>
      <c r="E87">
        <v>100000</v>
      </c>
      <c r="F87" s="37">
        <v>28.499999999999996</v>
      </c>
      <c r="G87" s="37">
        <v>30</v>
      </c>
      <c r="H87" s="37">
        <v>31.5</v>
      </c>
      <c r="I87" s="37">
        <v>33</v>
      </c>
      <c r="J87" s="37">
        <v>34.5</v>
      </c>
      <c r="K87" s="37">
        <v>36</v>
      </c>
      <c r="L87" s="37">
        <v>37.5</v>
      </c>
      <c r="M87" s="37">
        <v>38.5</v>
      </c>
      <c r="N87" s="37">
        <v>39.5</v>
      </c>
      <c r="O87" s="37">
        <v>41</v>
      </c>
      <c r="P87" s="37">
        <v>42</v>
      </c>
      <c r="Q87" s="37">
        <v>43</v>
      </c>
      <c r="S87" t="str">
        <f t="shared" si="30"/>
        <v>x</v>
      </c>
      <c r="T87">
        <v>107000</v>
      </c>
      <c r="U87" s="38">
        <v>0.28499999999999998</v>
      </c>
      <c r="V87" s="38">
        <v>0.3</v>
      </c>
      <c r="W87" s="38">
        <v>0.315</v>
      </c>
      <c r="X87" s="38">
        <v>0.33</v>
      </c>
      <c r="Y87" s="38">
        <v>0.34499999999999997</v>
      </c>
      <c r="Z87" s="38">
        <v>0.36</v>
      </c>
      <c r="AA87" s="38">
        <v>0.375</v>
      </c>
      <c r="AB87" s="38">
        <v>0.38500000000000001</v>
      </c>
      <c r="AC87" s="38">
        <v>0.39500000000000002</v>
      </c>
      <c r="AD87" s="38">
        <v>0.41</v>
      </c>
      <c r="AE87" s="38">
        <v>0.42</v>
      </c>
      <c r="AF87" s="38">
        <v>0.43</v>
      </c>
      <c r="AH87" s="37">
        <f t="shared" si="29"/>
        <v>28.499999999999996</v>
      </c>
      <c r="AI87" s="37">
        <f t="shared" si="29"/>
        <v>30</v>
      </c>
      <c r="AJ87" s="37">
        <f t="shared" si="29"/>
        <v>31.5</v>
      </c>
      <c r="AK87" s="37">
        <f t="shared" si="31"/>
        <v>33</v>
      </c>
      <c r="AL87" s="37">
        <f t="shared" si="31"/>
        <v>34.5</v>
      </c>
      <c r="AM87" s="37">
        <f t="shared" si="31"/>
        <v>36</v>
      </c>
      <c r="AN87" s="37">
        <f t="shared" si="31"/>
        <v>37.5</v>
      </c>
      <c r="AO87" s="37">
        <f t="shared" si="31"/>
        <v>38.5</v>
      </c>
      <c r="AP87" s="37">
        <f t="shared" si="31"/>
        <v>39.5</v>
      </c>
      <c r="AQ87" s="37">
        <f t="shared" si="31"/>
        <v>41</v>
      </c>
      <c r="AR87" s="37">
        <f t="shared" si="31"/>
        <v>42</v>
      </c>
      <c r="AS87" s="37">
        <f t="shared" si="31"/>
        <v>43</v>
      </c>
    </row>
    <row r="88" spans="4:45" x14ac:dyDescent="0.25">
      <c r="D88">
        <v>85</v>
      </c>
      <c r="E88">
        <v>101000</v>
      </c>
      <c r="F88" s="37">
        <v>28.499999999999996</v>
      </c>
      <c r="G88" s="37">
        <v>30</v>
      </c>
      <c r="H88" s="37">
        <v>31.5</v>
      </c>
      <c r="I88" s="37">
        <v>33</v>
      </c>
      <c r="J88" s="37">
        <v>34.5</v>
      </c>
      <c r="K88" s="37">
        <v>36</v>
      </c>
      <c r="L88" s="37">
        <v>37.5</v>
      </c>
      <c r="M88" s="37">
        <v>38.5</v>
      </c>
      <c r="N88" s="37">
        <v>39.5</v>
      </c>
      <c r="O88" s="37">
        <v>41</v>
      </c>
      <c r="P88" s="37">
        <v>42</v>
      </c>
      <c r="Q88" s="37">
        <v>43</v>
      </c>
      <c r="S88" t="str">
        <f t="shared" si="30"/>
        <v>x</v>
      </c>
      <c r="T88">
        <v>108000</v>
      </c>
      <c r="U88" s="38">
        <v>0.28499999999999998</v>
      </c>
      <c r="V88" s="38">
        <v>0.3</v>
      </c>
      <c r="W88" s="38">
        <v>0.315</v>
      </c>
      <c r="X88" s="38">
        <v>0.33</v>
      </c>
      <c r="Y88" s="38">
        <v>0.34499999999999997</v>
      </c>
      <c r="Z88" s="38">
        <v>0.36</v>
      </c>
      <c r="AA88" s="38">
        <v>0.375</v>
      </c>
      <c r="AB88" s="38">
        <v>0.38500000000000001</v>
      </c>
      <c r="AC88" s="38">
        <v>0.39500000000000002</v>
      </c>
      <c r="AD88" s="38">
        <v>0.41</v>
      </c>
      <c r="AE88" s="38">
        <v>0.42</v>
      </c>
      <c r="AF88" s="38">
        <v>0.43</v>
      </c>
      <c r="AH88" s="37">
        <f t="shared" si="29"/>
        <v>28.499999999999996</v>
      </c>
      <c r="AI88" s="37">
        <f t="shared" si="29"/>
        <v>30</v>
      </c>
      <c r="AJ88" s="37">
        <f t="shared" si="29"/>
        <v>31.5</v>
      </c>
      <c r="AK88" s="37">
        <f t="shared" si="31"/>
        <v>33</v>
      </c>
      <c r="AL88" s="37">
        <f t="shared" si="31"/>
        <v>34.5</v>
      </c>
      <c r="AM88" s="37">
        <f t="shared" si="31"/>
        <v>36</v>
      </c>
      <c r="AN88" s="37">
        <f t="shared" si="31"/>
        <v>37.5</v>
      </c>
      <c r="AO88" s="37">
        <f t="shared" si="31"/>
        <v>38.5</v>
      </c>
      <c r="AP88" s="37">
        <f t="shared" si="31"/>
        <v>39.5</v>
      </c>
      <c r="AQ88" s="37">
        <f t="shared" si="31"/>
        <v>41</v>
      </c>
      <c r="AR88" s="37">
        <f t="shared" si="31"/>
        <v>42</v>
      </c>
      <c r="AS88" s="37">
        <f t="shared" si="31"/>
        <v>43</v>
      </c>
    </row>
    <row r="89" spans="4:45" x14ac:dyDescent="0.25">
      <c r="D89">
        <v>86</v>
      </c>
      <c r="E89">
        <v>102000</v>
      </c>
      <c r="F89" s="37">
        <v>28.499999999999996</v>
      </c>
      <c r="G89" s="37">
        <v>30</v>
      </c>
      <c r="H89" s="37">
        <v>31.5</v>
      </c>
      <c r="I89" s="37">
        <v>33</v>
      </c>
      <c r="J89" s="37">
        <v>34.5</v>
      </c>
      <c r="K89" s="37">
        <v>36</v>
      </c>
      <c r="L89" s="37">
        <v>37.5</v>
      </c>
      <c r="M89" s="37">
        <v>38.5</v>
      </c>
      <c r="N89" s="37">
        <v>39.5</v>
      </c>
      <c r="O89" s="37">
        <v>41</v>
      </c>
      <c r="P89" s="37">
        <v>42</v>
      </c>
      <c r="Q89" s="37">
        <v>43</v>
      </c>
      <c r="S89" t="str">
        <f t="shared" si="30"/>
        <v>x</v>
      </c>
      <c r="T89">
        <v>109000</v>
      </c>
      <c r="U89" s="38">
        <v>0.28499999999999998</v>
      </c>
      <c r="V89" s="38">
        <v>0.3</v>
      </c>
      <c r="W89" s="38">
        <v>0.315</v>
      </c>
      <c r="X89" s="38">
        <v>0.33</v>
      </c>
      <c r="Y89" s="38">
        <v>0.34499999999999997</v>
      </c>
      <c r="Z89" s="38">
        <v>0.36</v>
      </c>
      <c r="AA89" s="38">
        <v>0.375</v>
      </c>
      <c r="AB89" s="38">
        <v>0.38500000000000001</v>
      </c>
      <c r="AC89" s="38">
        <v>0.39500000000000002</v>
      </c>
      <c r="AD89" s="38">
        <v>0.41</v>
      </c>
      <c r="AE89" s="38">
        <v>0.42</v>
      </c>
      <c r="AF89" s="38">
        <v>0.43</v>
      </c>
      <c r="AH89" s="37">
        <f t="shared" si="29"/>
        <v>28.499999999999996</v>
      </c>
      <c r="AI89" s="37">
        <f t="shared" si="29"/>
        <v>30</v>
      </c>
      <c r="AJ89" s="37">
        <f t="shared" si="29"/>
        <v>31.5</v>
      </c>
      <c r="AK89" s="37">
        <f t="shared" si="31"/>
        <v>33</v>
      </c>
      <c r="AL89" s="37">
        <f t="shared" si="31"/>
        <v>34.5</v>
      </c>
      <c r="AM89" s="37">
        <f t="shared" si="31"/>
        <v>36</v>
      </c>
      <c r="AN89" s="37">
        <f t="shared" si="31"/>
        <v>37.5</v>
      </c>
      <c r="AO89" s="37">
        <f t="shared" si="31"/>
        <v>38.5</v>
      </c>
      <c r="AP89" s="37">
        <f t="shared" si="31"/>
        <v>39.5</v>
      </c>
      <c r="AQ89" s="37">
        <f t="shared" si="31"/>
        <v>41</v>
      </c>
      <c r="AR89" s="37">
        <f t="shared" si="31"/>
        <v>42</v>
      </c>
      <c r="AS89" s="37">
        <f t="shared" si="31"/>
        <v>43</v>
      </c>
    </row>
    <row r="90" spans="4:45" x14ac:dyDescent="0.25">
      <c r="D90">
        <v>87</v>
      </c>
      <c r="E90">
        <v>103000</v>
      </c>
      <c r="F90" s="37">
        <v>28.499999999999996</v>
      </c>
      <c r="G90" s="37">
        <v>30</v>
      </c>
      <c r="H90" s="37">
        <v>31.5</v>
      </c>
      <c r="I90" s="37">
        <v>33</v>
      </c>
      <c r="J90" s="37">
        <v>34.5</v>
      </c>
      <c r="K90" s="37">
        <v>36</v>
      </c>
      <c r="L90" s="37">
        <v>37.5</v>
      </c>
      <c r="M90" s="37">
        <v>38.5</v>
      </c>
      <c r="N90" s="37">
        <v>39.5</v>
      </c>
      <c r="O90" s="37">
        <v>41</v>
      </c>
      <c r="P90" s="37">
        <v>42</v>
      </c>
      <c r="Q90" s="37">
        <v>43</v>
      </c>
      <c r="S90" t="str">
        <f t="shared" si="30"/>
        <v>x</v>
      </c>
      <c r="T90">
        <v>110000</v>
      </c>
      <c r="U90" s="38">
        <v>0.28499999999999998</v>
      </c>
      <c r="V90" s="38">
        <v>0.3</v>
      </c>
      <c r="W90" s="38">
        <v>0.315</v>
      </c>
      <c r="X90" s="38">
        <v>0.33</v>
      </c>
      <c r="Y90" s="38">
        <v>0.34499999999999997</v>
      </c>
      <c r="Z90" s="38">
        <v>0.36</v>
      </c>
      <c r="AA90" s="38">
        <v>0.375</v>
      </c>
      <c r="AB90" s="38">
        <v>0.38500000000000001</v>
      </c>
      <c r="AC90" s="38">
        <v>0.39500000000000002</v>
      </c>
      <c r="AD90" s="38">
        <v>0.41</v>
      </c>
      <c r="AE90" s="38">
        <v>0.42</v>
      </c>
      <c r="AF90" s="38">
        <v>0.43</v>
      </c>
      <c r="AH90" s="37">
        <f t="shared" si="29"/>
        <v>28.499999999999996</v>
      </c>
      <c r="AI90" s="37">
        <f t="shared" si="29"/>
        <v>30</v>
      </c>
      <c r="AJ90" s="37">
        <f t="shared" si="29"/>
        <v>31.5</v>
      </c>
      <c r="AK90" s="37">
        <f t="shared" si="31"/>
        <v>33</v>
      </c>
      <c r="AL90" s="37">
        <f t="shared" si="31"/>
        <v>34.5</v>
      </c>
      <c r="AM90" s="37">
        <f t="shared" si="31"/>
        <v>36</v>
      </c>
      <c r="AN90" s="37">
        <f t="shared" si="31"/>
        <v>37.5</v>
      </c>
      <c r="AO90" s="37">
        <f t="shared" si="31"/>
        <v>38.5</v>
      </c>
      <c r="AP90" s="37">
        <f t="shared" si="31"/>
        <v>39.5</v>
      </c>
      <c r="AQ90" s="37">
        <f t="shared" si="31"/>
        <v>41</v>
      </c>
      <c r="AR90" s="37">
        <f t="shared" si="31"/>
        <v>42</v>
      </c>
      <c r="AS90" s="37">
        <f t="shared" si="31"/>
        <v>43</v>
      </c>
    </row>
    <row r="91" spans="4:45" x14ac:dyDescent="0.25"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</row>
    <row r="92" spans="4:45" x14ac:dyDescent="0.25"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</row>
    <row r="93" spans="4:45" x14ac:dyDescent="0.25"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</row>
    <row r="94" spans="4:45" x14ac:dyDescent="0.25"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</row>
    <row r="95" spans="4:45" x14ac:dyDescent="0.25"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</row>
    <row r="96" spans="4:45" x14ac:dyDescent="0.25"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</row>
    <row r="97" spans="6:45" x14ac:dyDescent="0.25"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26284-682A-4DDC-89E0-B1F2271AADC6}">
  <dimension ref="D1:AS97"/>
  <sheetViews>
    <sheetView zoomScale="85" zoomScaleNormal="85" workbookViewId="0"/>
  </sheetViews>
  <sheetFormatPr defaultColWidth="9" defaultRowHeight="15" x14ac:dyDescent="0.25"/>
  <cols>
    <col min="21" max="32" width="9" style="38"/>
  </cols>
  <sheetData>
    <row r="1" spans="4:45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  <c r="U1" s="48" t="s">
        <v>204</v>
      </c>
      <c r="AH1" t="s">
        <v>164</v>
      </c>
    </row>
    <row r="2" spans="4:45" x14ac:dyDescent="0.25">
      <c r="D2" t="s">
        <v>208</v>
      </c>
      <c r="F2" s="74">
        <v>0</v>
      </c>
      <c r="G2" s="96">
        <v>1.5009999999999999</v>
      </c>
      <c r="H2" s="96">
        <v>2.0009999999999999</v>
      </c>
      <c r="I2" s="96">
        <v>2.5009999999999999</v>
      </c>
      <c r="J2" s="96">
        <v>3.0009999999999999</v>
      </c>
      <c r="K2" s="96">
        <v>3.5009999999999999</v>
      </c>
      <c r="L2" s="96">
        <v>4.0010000000000003</v>
      </c>
      <c r="M2" s="96">
        <v>4.5010000000000003</v>
      </c>
      <c r="N2" s="96">
        <v>5.0010000000000003</v>
      </c>
      <c r="O2" s="96">
        <v>5.5010000000000003</v>
      </c>
      <c r="P2" s="96">
        <v>6.0010000000000003</v>
      </c>
      <c r="Q2" s="96">
        <v>6.5010000000000003</v>
      </c>
    </row>
    <row r="3" spans="4:45" x14ac:dyDescent="0.25">
      <c r="E3" t="s">
        <v>59</v>
      </c>
      <c r="F3" s="74">
        <v>2</v>
      </c>
      <c r="G3" s="74">
        <v>3</v>
      </c>
      <c r="H3" s="74">
        <v>4</v>
      </c>
      <c r="I3" s="74">
        <v>5</v>
      </c>
      <c r="J3" s="74">
        <v>6</v>
      </c>
      <c r="K3" s="74">
        <v>7</v>
      </c>
      <c r="L3" s="74">
        <v>8</v>
      </c>
      <c r="M3" s="74">
        <v>9</v>
      </c>
      <c r="N3" s="74">
        <v>10</v>
      </c>
      <c r="O3" s="74">
        <v>11</v>
      </c>
      <c r="P3" s="74">
        <v>12</v>
      </c>
      <c r="Q3" s="74">
        <v>13</v>
      </c>
      <c r="S3" t="s">
        <v>166</v>
      </c>
      <c r="T3" s="76">
        <v>100</v>
      </c>
    </row>
    <row r="4" spans="4:45" x14ac:dyDescent="0.25">
      <c r="D4">
        <v>1</v>
      </c>
      <c r="E4" s="77">
        <v>0</v>
      </c>
      <c r="F4" s="37">
        <v>14.500000000000002</v>
      </c>
      <c r="G4" s="37">
        <v>14.500000000000002</v>
      </c>
      <c r="H4" s="37">
        <v>14.500000000000002</v>
      </c>
      <c r="I4" s="37">
        <v>15</v>
      </c>
      <c r="J4" s="37">
        <v>15</v>
      </c>
      <c r="K4" s="37">
        <v>15.5</v>
      </c>
      <c r="L4" s="37">
        <v>15.5</v>
      </c>
      <c r="M4" s="37">
        <v>15.5</v>
      </c>
      <c r="N4" s="37">
        <v>16</v>
      </c>
      <c r="O4" s="37">
        <v>16</v>
      </c>
      <c r="P4" s="37">
        <v>16</v>
      </c>
      <c r="Q4" s="37">
        <v>16.5</v>
      </c>
      <c r="S4" t="str">
        <f>IF(E4&lt;&gt;T4,"x","")</f>
        <v>x</v>
      </c>
      <c r="T4" t="s">
        <v>167</v>
      </c>
      <c r="U4" s="38">
        <v>0.14500000000000002</v>
      </c>
      <c r="V4" s="38">
        <v>0.14500000000000002</v>
      </c>
      <c r="W4" s="38">
        <v>0.14500000000000002</v>
      </c>
      <c r="X4" s="38">
        <v>0.15</v>
      </c>
      <c r="Y4" s="38">
        <v>0.15</v>
      </c>
      <c r="Z4" s="38">
        <v>0.155</v>
      </c>
      <c r="AA4" s="38">
        <v>0.155</v>
      </c>
      <c r="AB4" s="38">
        <v>0.155</v>
      </c>
      <c r="AC4" s="38">
        <v>0.16</v>
      </c>
      <c r="AD4" s="38">
        <v>0.16</v>
      </c>
      <c r="AE4" s="38">
        <v>0.16</v>
      </c>
      <c r="AF4" s="38">
        <v>0.16500000000000001</v>
      </c>
      <c r="AH4" s="37">
        <f t="shared" ref="AH4:AS25" si="0">U4*$T$3</f>
        <v>14.500000000000002</v>
      </c>
      <c r="AI4" s="37">
        <f t="shared" si="0"/>
        <v>14.500000000000002</v>
      </c>
      <c r="AJ4" s="37">
        <f t="shared" si="0"/>
        <v>14.500000000000002</v>
      </c>
      <c r="AK4" s="37">
        <f t="shared" si="0"/>
        <v>15</v>
      </c>
      <c r="AL4" s="37">
        <f t="shared" si="0"/>
        <v>15</v>
      </c>
      <c r="AM4" s="37">
        <f t="shared" si="0"/>
        <v>15.5</v>
      </c>
      <c r="AN4" s="37">
        <f t="shared" si="0"/>
        <v>15.5</v>
      </c>
      <c r="AO4" s="37">
        <f t="shared" si="0"/>
        <v>15.5</v>
      </c>
      <c r="AP4" s="37">
        <f t="shared" si="0"/>
        <v>16</v>
      </c>
      <c r="AQ4" s="37">
        <f t="shared" si="0"/>
        <v>16</v>
      </c>
      <c r="AR4" s="37">
        <f t="shared" si="0"/>
        <v>16</v>
      </c>
      <c r="AS4" s="37">
        <f t="shared" si="0"/>
        <v>16.5</v>
      </c>
    </row>
    <row r="5" spans="4:45" x14ac:dyDescent="0.25">
      <c r="D5">
        <v>2</v>
      </c>
      <c r="E5">
        <v>22500</v>
      </c>
      <c r="F5" s="37">
        <v>14.500000000000002</v>
      </c>
      <c r="G5" s="37">
        <v>14.500000000000002</v>
      </c>
      <c r="H5" s="37">
        <v>14.500000000000002</v>
      </c>
      <c r="I5" s="37">
        <v>15</v>
      </c>
      <c r="J5" s="37">
        <v>15</v>
      </c>
      <c r="K5" s="37">
        <v>15.5</v>
      </c>
      <c r="L5" s="37">
        <v>15.5</v>
      </c>
      <c r="M5" s="37">
        <v>15.5</v>
      </c>
      <c r="N5" s="37">
        <v>16</v>
      </c>
      <c r="O5" s="37">
        <v>16</v>
      </c>
      <c r="P5" s="37">
        <v>16</v>
      </c>
      <c r="Q5" s="37">
        <v>16.5</v>
      </c>
      <c r="S5" t="str">
        <f>IF(E5&lt;&gt;T5,"x","")</f>
        <v/>
      </c>
      <c r="T5">
        <v>22500</v>
      </c>
      <c r="U5" s="48">
        <v>0.14500000000000002</v>
      </c>
      <c r="V5" s="48">
        <v>0.14500000000000002</v>
      </c>
      <c r="W5" s="48">
        <v>0.14500000000000002</v>
      </c>
      <c r="X5" s="48">
        <v>0.15</v>
      </c>
      <c r="Y5" s="48">
        <v>0.15</v>
      </c>
      <c r="Z5" s="48">
        <v>0.155</v>
      </c>
      <c r="AA5" s="48">
        <v>0.155</v>
      </c>
      <c r="AB5" s="48">
        <v>0.155</v>
      </c>
      <c r="AC5" s="48">
        <v>0.16</v>
      </c>
      <c r="AD5" s="48">
        <v>0.16</v>
      </c>
      <c r="AE5" s="48">
        <v>0.16</v>
      </c>
      <c r="AF5" s="48">
        <v>0.16500000000000001</v>
      </c>
      <c r="AH5" s="37">
        <f t="shared" si="0"/>
        <v>14.500000000000002</v>
      </c>
      <c r="AI5" s="37">
        <f t="shared" si="0"/>
        <v>14.500000000000002</v>
      </c>
      <c r="AJ5" s="37">
        <f t="shared" si="0"/>
        <v>14.500000000000002</v>
      </c>
      <c r="AK5" s="37">
        <f t="shared" si="0"/>
        <v>15</v>
      </c>
      <c r="AL5" s="37">
        <f t="shared" si="0"/>
        <v>15</v>
      </c>
      <c r="AM5" s="37">
        <f t="shared" si="0"/>
        <v>15.5</v>
      </c>
      <c r="AN5" s="37">
        <f t="shared" si="0"/>
        <v>15.5</v>
      </c>
      <c r="AO5" s="37">
        <f t="shared" si="0"/>
        <v>15.5</v>
      </c>
      <c r="AP5" s="37">
        <f t="shared" si="0"/>
        <v>16</v>
      </c>
      <c r="AQ5" s="37">
        <f t="shared" si="0"/>
        <v>16</v>
      </c>
      <c r="AR5" s="37">
        <f t="shared" si="0"/>
        <v>16</v>
      </c>
      <c r="AS5" s="37">
        <f t="shared" si="0"/>
        <v>16.5</v>
      </c>
    </row>
    <row r="6" spans="4:45" x14ac:dyDescent="0.25">
      <c r="D6">
        <v>3</v>
      </c>
      <c r="E6">
        <v>26000</v>
      </c>
      <c r="F6" s="37">
        <v>14.500000000000002</v>
      </c>
      <c r="G6" s="37">
        <v>14.500000000000002</v>
      </c>
      <c r="H6" s="37">
        <v>14.500000000000002</v>
      </c>
      <c r="I6" s="37">
        <v>15</v>
      </c>
      <c r="J6" s="37">
        <v>15</v>
      </c>
      <c r="K6" s="37">
        <v>15.5</v>
      </c>
      <c r="L6" s="37">
        <v>15.5</v>
      </c>
      <c r="M6" s="37">
        <v>15.5</v>
      </c>
      <c r="N6" s="37">
        <v>16</v>
      </c>
      <c r="O6" s="37">
        <v>16</v>
      </c>
      <c r="P6" s="37">
        <v>16</v>
      </c>
      <c r="Q6" s="37">
        <v>16.5</v>
      </c>
      <c r="S6" t="str">
        <f t="shared" ref="S6:S69" si="1">IF(E6&lt;&gt;T6,"x","")</f>
        <v/>
      </c>
      <c r="T6">
        <v>26000</v>
      </c>
      <c r="U6" s="38">
        <v>0.14500000000000002</v>
      </c>
      <c r="V6" s="38">
        <v>0.14500000000000002</v>
      </c>
      <c r="W6" s="38">
        <v>0.14500000000000002</v>
      </c>
      <c r="X6" s="38">
        <v>0.15</v>
      </c>
      <c r="Y6" s="38">
        <v>0.15</v>
      </c>
      <c r="Z6" s="38">
        <v>0.155</v>
      </c>
      <c r="AA6" s="38">
        <v>0.155</v>
      </c>
      <c r="AB6" s="38">
        <v>0.155</v>
      </c>
      <c r="AC6" s="38">
        <v>0.16</v>
      </c>
      <c r="AD6" s="38">
        <v>0.16</v>
      </c>
      <c r="AE6" s="38">
        <v>0.16</v>
      </c>
      <c r="AF6" s="38">
        <v>0.16500000000000001</v>
      </c>
      <c r="AH6" s="37">
        <f t="shared" si="0"/>
        <v>14.500000000000002</v>
      </c>
      <c r="AI6" s="37">
        <f t="shared" si="0"/>
        <v>14.500000000000002</v>
      </c>
      <c r="AJ6" s="37">
        <f t="shared" si="0"/>
        <v>14.500000000000002</v>
      </c>
      <c r="AK6" s="37">
        <f t="shared" si="0"/>
        <v>15</v>
      </c>
      <c r="AL6" s="37">
        <f t="shared" si="0"/>
        <v>15</v>
      </c>
      <c r="AM6" s="37">
        <f t="shared" si="0"/>
        <v>15.5</v>
      </c>
      <c r="AN6" s="37">
        <f t="shared" si="0"/>
        <v>15.5</v>
      </c>
      <c r="AO6" s="37">
        <f t="shared" si="0"/>
        <v>15.5</v>
      </c>
      <c r="AP6" s="37">
        <f t="shared" si="0"/>
        <v>16</v>
      </c>
      <c r="AQ6" s="37">
        <f t="shared" si="0"/>
        <v>16</v>
      </c>
      <c r="AR6" s="37">
        <f t="shared" si="0"/>
        <v>16</v>
      </c>
      <c r="AS6" s="37">
        <f t="shared" si="0"/>
        <v>16.5</v>
      </c>
    </row>
    <row r="7" spans="4:45" x14ac:dyDescent="0.25">
      <c r="D7">
        <v>4</v>
      </c>
      <c r="E7">
        <v>27000</v>
      </c>
      <c r="F7" s="37">
        <v>15</v>
      </c>
      <c r="G7" s="37">
        <v>15</v>
      </c>
      <c r="H7" s="37">
        <v>15.5</v>
      </c>
      <c r="I7" s="37">
        <v>15.5</v>
      </c>
      <c r="J7" s="37">
        <v>16</v>
      </c>
      <c r="K7" s="37">
        <v>16</v>
      </c>
      <c r="L7" s="37">
        <v>16.5</v>
      </c>
      <c r="M7" s="37">
        <v>16.5</v>
      </c>
      <c r="N7" s="37">
        <v>16.5</v>
      </c>
      <c r="O7" s="37">
        <v>17</v>
      </c>
      <c r="P7" s="37">
        <v>17</v>
      </c>
      <c r="Q7" s="37">
        <v>17</v>
      </c>
      <c r="S7" t="str">
        <f t="shared" si="1"/>
        <v/>
      </c>
      <c r="T7">
        <v>27000</v>
      </c>
      <c r="U7" s="38">
        <v>0.15</v>
      </c>
      <c r="V7" s="38">
        <v>0.15</v>
      </c>
      <c r="W7" s="38">
        <v>0.155</v>
      </c>
      <c r="X7" s="38">
        <v>0.155</v>
      </c>
      <c r="Y7" s="38">
        <v>0.16</v>
      </c>
      <c r="Z7" s="38">
        <v>0.16</v>
      </c>
      <c r="AA7" s="38">
        <v>0.16500000000000001</v>
      </c>
      <c r="AB7" s="38">
        <v>0.16500000000000001</v>
      </c>
      <c r="AC7" s="38">
        <v>0.16500000000000001</v>
      </c>
      <c r="AD7" s="38">
        <v>0.17</v>
      </c>
      <c r="AE7" s="38">
        <v>0.17</v>
      </c>
      <c r="AF7" s="38">
        <v>0.17</v>
      </c>
      <c r="AH7" s="37">
        <f t="shared" si="0"/>
        <v>15</v>
      </c>
      <c r="AI7" s="37">
        <f t="shared" si="0"/>
        <v>15</v>
      </c>
      <c r="AJ7" s="37">
        <f t="shared" si="0"/>
        <v>15.5</v>
      </c>
      <c r="AK7" s="37">
        <f t="shared" si="0"/>
        <v>15.5</v>
      </c>
      <c r="AL7" s="37">
        <f t="shared" si="0"/>
        <v>16</v>
      </c>
      <c r="AM7" s="37">
        <f t="shared" si="0"/>
        <v>16</v>
      </c>
      <c r="AN7" s="37">
        <f t="shared" si="0"/>
        <v>16.5</v>
      </c>
      <c r="AO7" s="37">
        <f t="shared" si="0"/>
        <v>16.5</v>
      </c>
      <c r="AP7" s="37">
        <f t="shared" si="0"/>
        <v>16.5</v>
      </c>
      <c r="AQ7" s="37">
        <f t="shared" si="0"/>
        <v>17</v>
      </c>
      <c r="AR7" s="37">
        <f t="shared" si="0"/>
        <v>17</v>
      </c>
      <c r="AS7" s="37">
        <f t="shared" si="0"/>
        <v>17</v>
      </c>
    </row>
    <row r="8" spans="4:45" x14ac:dyDescent="0.25">
      <c r="D8">
        <v>5</v>
      </c>
      <c r="E8">
        <v>28000</v>
      </c>
      <c r="F8" s="37">
        <v>15.5</v>
      </c>
      <c r="G8" s="37">
        <v>16</v>
      </c>
      <c r="H8" s="37">
        <v>16</v>
      </c>
      <c r="I8" s="37">
        <v>16.5</v>
      </c>
      <c r="J8" s="37">
        <v>16.5</v>
      </c>
      <c r="K8" s="37">
        <v>16.5</v>
      </c>
      <c r="L8" s="37">
        <v>17</v>
      </c>
      <c r="M8" s="37">
        <v>17</v>
      </c>
      <c r="N8" s="37">
        <v>17.5</v>
      </c>
      <c r="O8" s="37">
        <v>17.5</v>
      </c>
      <c r="P8" s="37">
        <v>17.5</v>
      </c>
      <c r="Q8" s="37">
        <v>17.5</v>
      </c>
      <c r="S8" t="str">
        <f t="shared" si="1"/>
        <v/>
      </c>
      <c r="T8">
        <v>28000</v>
      </c>
      <c r="U8" s="38">
        <v>0.155</v>
      </c>
      <c r="V8" s="38">
        <v>0.16</v>
      </c>
      <c r="W8" s="38">
        <v>0.16</v>
      </c>
      <c r="X8" s="38">
        <v>0.16500000000000001</v>
      </c>
      <c r="Y8" s="38">
        <v>0.16500000000000001</v>
      </c>
      <c r="Z8" s="38">
        <v>0.16500000000000001</v>
      </c>
      <c r="AA8" s="38">
        <v>0.17</v>
      </c>
      <c r="AB8" s="38">
        <v>0.17</v>
      </c>
      <c r="AC8" s="38">
        <v>0.17500000000000002</v>
      </c>
      <c r="AD8" s="38">
        <v>0.17500000000000002</v>
      </c>
      <c r="AE8" s="38">
        <v>0.17500000000000002</v>
      </c>
      <c r="AF8" s="38">
        <v>0.17500000000000002</v>
      </c>
      <c r="AH8" s="37">
        <f t="shared" si="0"/>
        <v>15.5</v>
      </c>
      <c r="AI8" s="37">
        <f t="shared" si="0"/>
        <v>16</v>
      </c>
      <c r="AJ8" s="37">
        <f t="shared" si="0"/>
        <v>16</v>
      </c>
      <c r="AK8" s="37">
        <f t="shared" si="0"/>
        <v>16.5</v>
      </c>
      <c r="AL8" s="37">
        <f t="shared" si="0"/>
        <v>16.5</v>
      </c>
      <c r="AM8" s="37">
        <f t="shared" si="0"/>
        <v>16.5</v>
      </c>
      <c r="AN8" s="37">
        <f t="shared" si="0"/>
        <v>17</v>
      </c>
      <c r="AO8" s="37">
        <f t="shared" si="0"/>
        <v>17</v>
      </c>
      <c r="AP8" s="37">
        <f t="shared" si="0"/>
        <v>17.5</v>
      </c>
      <c r="AQ8" s="37">
        <f t="shared" si="0"/>
        <v>17.5</v>
      </c>
      <c r="AR8" s="37">
        <f t="shared" si="0"/>
        <v>17.5</v>
      </c>
      <c r="AS8" s="37">
        <f t="shared" si="0"/>
        <v>17.5</v>
      </c>
    </row>
    <row r="9" spans="4:45" x14ac:dyDescent="0.25">
      <c r="D9">
        <v>6</v>
      </c>
      <c r="E9">
        <v>29000</v>
      </c>
      <c r="F9" s="37">
        <v>16</v>
      </c>
      <c r="G9" s="37">
        <v>16.5</v>
      </c>
      <c r="H9" s="37">
        <v>16.5</v>
      </c>
      <c r="I9" s="37">
        <v>17</v>
      </c>
      <c r="J9" s="37">
        <v>17</v>
      </c>
      <c r="K9" s="37">
        <v>17.5</v>
      </c>
      <c r="L9" s="37">
        <v>17.5</v>
      </c>
      <c r="M9" s="37">
        <v>17.5</v>
      </c>
      <c r="N9" s="37">
        <v>18</v>
      </c>
      <c r="O9" s="37">
        <v>18</v>
      </c>
      <c r="P9" s="37">
        <v>18</v>
      </c>
      <c r="Q9" s="37">
        <v>18.5</v>
      </c>
      <c r="S9" t="str">
        <f t="shared" si="1"/>
        <v/>
      </c>
      <c r="T9">
        <v>29000</v>
      </c>
      <c r="U9" s="38">
        <v>0.16</v>
      </c>
      <c r="V9" s="38">
        <v>0.16500000000000001</v>
      </c>
      <c r="W9" s="38">
        <v>0.16500000000000001</v>
      </c>
      <c r="X9" s="38">
        <v>0.17</v>
      </c>
      <c r="Y9" s="38">
        <v>0.17</v>
      </c>
      <c r="Z9" s="38">
        <v>0.17500000000000002</v>
      </c>
      <c r="AA9" s="38">
        <v>0.17500000000000002</v>
      </c>
      <c r="AB9" s="38">
        <v>0.17500000000000002</v>
      </c>
      <c r="AC9" s="38">
        <v>0.18</v>
      </c>
      <c r="AD9" s="38">
        <v>0.18</v>
      </c>
      <c r="AE9" s="38">
        <v>0.18</v>
      </c>
      <c r="AF9" s="38">
        <v>0.185</v>
      </c>
      <c r="AH9" s="37">
        <f t="shared" si="0"/>
        <v>16</v>
      </c>
      <c r="AI9" s="37">
        <f t="shared" si="0"/>
        <v>16.5</v>
      </c>
      <c r="AJ9" s="37">
        <f t="shared" si="0"/>
        <v>16.5</v>
      </c>
      <c r="AK9" s="37">
        <f t="shared" si="0"/>
        <v>17</v>
      </c>
      <c r="AL9" s="37">
        <f t="shared" si="0"/>
        <v>17</v>
      </c>
      <c r="AM9" s="37">
        <f t="shared" si="0"/>
        <v>17.5</v>
      </c>
      <c r="AN9" s="37">
        <f t="shared" si="0"/>
        <v>17.5</v>
      </c>
      <c r="AO9" s="37">
        <f t="shared" si="0"/>
        <v>17.5</v>
      </c>
      <c r="AP9" s="37">
        <f t="shared" si="0"/>
        <v>18</v>
      </c>
      <c r="AQ9" s="37">
        <f t="shared" si="0"/>
        <v>18</v>
      </c>
      <c r="AR9" s="37">
        <f t="shared" si="0"/>
        <v>18</v>
      </c>
      <c r="AS9" s="37">
        <f t="shared" si="0"/>
        <v>18.5</v>
      </c>
    </row>
    <row r="10" spans="4:45" x14ac:dyDescent="0.25">
      <c r="D10">
        <v>7</v>
      </c>
      <c r="E10">
        <v>30000</v>
      </c>
      <c r="F10" s="37">
        <v>16.5</v>
      </c>
      <c r="G10" s="37">
        <v>17</v>
      </c>
      <c r="H10" s="37">
        <v>17</v>
      </c>
      <c r="I10" s="37">
        <v>17.5</v>
      </c>
      <c r="J10" s="37">
        <v>17.5</v>
      </c>
      <c r="K10" s="37">
        <v>18</v>
      </c>
      <c r="L10" s="37">
        <v>18</v>
      </c>
      <c r="M10" s="37">
        <v>18</v>
      </c>
      <c r="N10" s="37">
        <v>18.5</v>
      </c>
      <c r="O10" s="37">
        <v>18.5</v>
      </c>
      <c r="P10" s="37">
        <v>18.5</v>
      </c>
      <c r="Q10" s="37">
        <v>19</v>
      </c>
      <c r="S10" t="str">
        <f t="shared" si="1"/>
        <v/>
      </c>
      <c r="T10">
        <v>30000</v>
      </c>
      <c r="U10" s="38">
        <v>0.16500000000000001</v>
      </c>
      <c r="V10" s="38">
        <v>0.17</v>
      </c>
      <c r="W10" s="38">
        <v>0.17</v>
      </c>
      <c r="X10" s="38">
        <v>0.17500000000000002</v>
      </c>
      <c r="Y10" s="38">
        <v>0.17500000000000002</v>
      </c>
      <c r="Z10" s="38">
        <v>0.18</v>
      </c>
      <c r="AA10" s="38">
        <v>0.18</v>
      </c>
      <c r="AB10" s="38">
        <v>0.18</v>
      </c>
      <c r="AC10" s="38">
        <v>0.185</v>
      </c>
      <c r="AD10" s="38">
        <v>0.185</v>
      </c>
      <c r="AE10" s="38">
        <v>0.185</v>
      </c>
      <c r="AF10" s="38">
        <v>0.19</v>
      </c>
      <c r="AH10" s="37">
        <f t="shared" si="0"/>
        <v>16.5</v>
      </c>
      <c r="AI10" s="37">
        <f t="shared" si="0"/>
        <v>17</v>
      </c>
      <c r="AJ10" s="37">
        <f t="shared" si="0"/>
        <v>17</v>
      </c>
      <c r="AK10" s="37">
        <f t="shared" si="0"/>
        <v>17.5</v>
      </c>
      <c r="AL10" s="37">
        <f t="shared" si="0"/>
        <v>17.5</v>
      </c>
      <c r="AM10" s="37">
        <f t="shared" si="0"/>
        <v>18</v>
      </c>
      <c r="AN10" s="37">
        <f t="shared" si="0"/>
        <v>18</v>
      </c>
      <c r="AO10" s="37">
        <f t="shared" si="0"/>
        <v>18</v>
      </c>
      <c r="AP10" s="37">
        <f t="shared" si="0"/>
        <v>18.5</v>
      </c>
      <c r="AQ10" s="37">
        <f t="shared" si="0"/>
        <v>18.5</v>
      </c>
      <c r="AR10" s="37">
        <f t="shared" si="0"/>
        <v>18.5</v>
      </c>
      <c r="AS10" s="37">
        <f t="shared" si="0"/>
        <v>19</v>
      </c>
    </row>
    <row r="11" spans="4:45" x14ac:dyDescent="0.25">
      <c r="D11">
        <v>8</v>
      </c>
      <c r="E11">
        <v>31000</v>
      </c>
      <c r="F11" s="37">
        <v>17</v>
      </c>
      <c r="G11" s="37">
        <v>17.5</v>
      </c>
      <c r="H11" s="37">
        <v>17.5</v>
      </c>
      <c r="I11" s="37">
        <v>18</v>
      </c>
      <c r="J11" s="37">
        <v>18</v>
      </c>
      <c r="K11" s="37">
        <v>18.5</v>
      </c>
      <c r="L11" s="37">
        <v>18.5</v>
      </c>
      <c r="M11" s="37">
        <v>18.5</v>
      </c>
      <c r="N11" s="37">
        <v>19</v>
      </c>
      <c r="O11" s="37">
        <v>19</v>
      </c>
      <c r="P11" s="37">
        <v>19</v>
      </c>
      <c r="Q11" s="37">
        <v>19.5</v>
      </c>
      <c r="S11" t="str">
        <f t="shared" si="1"/>
        <v/>
      </c>
      <c r="T11">
        <v>31000</v>
      </c>
      <c r="U11" s="38">
        <v>0.17</v>
      </c>
      <c r="V11" s="38">
        <v>0.17500000000000002</v>
      </c>
      <c r="W11" s="38">
        <v>0.17500000000000002</v>
      </c>
      <c r="X11" s="38">
        <v>0.18</v>
      </c>
      <c r="Y11" s="38">
        <v>0.18</v>
      </c>
      <c r="Z11" s="38">
        <v>0.185</v>
      </c>
      <c r="AA11" s="38">
        <v>0.185</v>
      </c>
      <c r="AB11" s="38">
        <v>0.185</v>
      </c>
      <c r="AC11" s="38">
        <v>0.19</v>
      </c>
      <c r="AD11" s="38">
        <v>0.19</v>
      </c>
      <c r="AE11" s="38">
        <v>0.19</v>
      </c>
      <c r="AF11" s="38">
        <v>0.19500000000000001</v>
      </c>
      <c r="AH11" s="37">
        <f t="shared" si="0"/>
        <v>17</v>
      </c>
      <c r="AI11" s="37">
        <f t="shared" si="0"/>
        <v>17.5</v>
      </c>
      <c r="AJ11" s="37">
        <f t="shared" si="0"/>
        <v>17.5</v>
      </c>
      <c r="AK11" s="37">
        <f t="shared" si="0"/>
        <v>18</v>
      </c>
      <c r="AL11" s="37">
        <f t="shared" si="0"/>
        <v>18</v>
      </c>
      <c r="AM11" s="37">
        <f t="shared" si="0"/>
        <v>18.5</v>
      </c>
      <c r="AN11" s="37">
        <f t="shared" si="0"/>
        <v>18.5</v>
      </c>
      <c r="AO11" s="37">
        <f t="shared" si="0"/>
        <v>18.5</v>
      </c>
      <c r="AP11" s="37">
        <f t="shared" si="0"/>
        <v>19</v>
      </c>
      <c r="AQ11" s="37">
        <f t="shared" si="0"/>
        <v>19</v>
      </c>
      <c r="AR11" s="37">
        <f t="shared" si="0"/>
        <v>19</v>
      </c>
      <c r="AS11" s="37">
        <f t="shared" si="0"/>
        <v>19.5</v>
      </c>
    </row>
    <row r="12" spans="4:45" x14ac:dyDescent="0.25">
      <c r="D12">
        <v>9</v>
      </c>
      <c r="E12">
        <v>32000</v>
      </c>
      <c r="F12" s="37">
        <v>17</v>
      </c>
      <c r="G12" s="37">
        <v>17.5</v>
      </c>
      <c r="H12" s="37">
        <v>17.5</v>
      </c>
      <c r="I12" s="37">
        <v>18</v>
      </c>
      <c r="J12" s="37">
        <v>18</v>
      </c>
      <c r="K12" s="37">
        <v>18.5</v>
      </c>
      <c r="L12" s="37">
        <v>18.5</v>
      </c>
      <c r="M12" s="37">
        <v>19</v>
      </c>
      <c r="N12" s="37">
        <v>19</v>
      </c>
      <c r="O12" s="37">
        <v>19</v>
      </c>
      <c r="P12" s="37">
        <v>19.5</v>
      </c>
      <c r="Q12" s="37">
        <v>19.5</v>
      </c>
      <c r="S12" t="str">
        <f t="shared" si="1"/>
        <v/>
      </c>
      <c r="T12">
        <v>32000</v>
      </c>
      <c r="U12" s="38">
        <v>0.17</v>
      </c>
      <c r="V12" s="38">
        <v>0.17500000000000002</v>
      </c>
      <c r="W12" s="38">
        <v>0.17500000000000002</v>
      </c>
      <c r="X12" s="38">
        <v>0.18</v>
      </c>
      <c r="Y12" s="38">
        <v>0.18</v>
      </c>
      <c r="Z12" s="38">
        <v>0.185</v>
      </c>
      <c r="AA12" s="38">
        <v>0.185</v>
      </c>
      <c r="AB12" s="38">
        <v>0.19</v>
      </c>
      <c r="AC12" s="38">
        <v>0.19</v>
      </c>
      <c r="AD12" s="38">
        <v>0.19</v>
      </c>
      <c r="AE12" s="38">
        <v>0.19500000000000001</v>
      </c>
      <c r="AF12" s="38">
        <v>0.19500000000000001</v>
      </c>
      <c r="AH12" s="37">
        <f t="shared" si="0"/>
        <v>17</v>
      </c>
      <c r="AI12" s="37">
        <f t="shared" si="0"/>
        <v>17.5</v>
      </c>
      <c r="AJ12" s="37">
        <f t="shared" si="0"/>
        <v>17.5</v>
      </c>
      <c r="AK12" s="37">
        <f t="shared" si="0"/>
        <v>18</v>
      </c>
      <c r="AL12" s="37">
        <f t="shared" si="0"/>
        <v>18</v>
      </c>
      <c r="AM12" s="37">
        <f t="shared" si="0"/>
        <v>18.5</v>
      </c>
      <c r="AN12" s="37">
        <f t="shared" si="0"/>
        <v>18.5</v>
      </c>
      <c r="AO12" s="37">
        <f t="shared" si="0"/>
        <v>19</v>
      </c>
      <c r="AP12" s="37">
        <f t="shared" si="0"/>
        <v>19</v>
      </c>
      <c r="AQ12" s="37">
        <f t="shared" si="0"/>
        <v>19</v>
      </c>
      <c r="AR12" s="37">
        <f t="shared" si="0"/>
        <v>19.5</v>
      </c>
      <c r="AS12" s="37">
        <f t="shared" si="0"/>
        <v>19.5</v>
      </c>
    </row>
    <row r="13" spans="4:45" x14ac:dyDescent="0.25">
      <c r="D13">
        <v>10</v>
      </c>
      <c r="E13">
        <v>33000</v>
      </c>
      <c r="F13" s="37">
        <v>17</v>
      </c>
      <c r="G13" s="37">
        <v>17.5</v>
      </c>
      <c r="H13" s="37">
        <v>18</v>
      </c>
      <c r="I13" s="37">
        <v>18</v>
      </c>
      <c r="J13" s="37">
        <v>18.5</v>
      </c>
      <c r="K13" s="37">
        <v>18.5</v>
      </c>
      <c r="L13" s="37">
        <v>18.5</v>
      </c>
      <c r="M13" s="37">
        <v>19</v>
      </c>
      <c r="N13" s="37">
        <v>19</v>
      </c>
      <c r="O13" s="37">
        <v>19.5</v>
      </c>
      <c r="P13" s="37">
        <v>19.5</v>
      </c>
      <c r="Q13" s="37">
        <v>19.5</v>
      </c>
      <c r="S13" t="str">
        <f t="shared" si="1"/>
        <v/>
      </c>
      <c r="T13">
        <v>33000</v>
      </c>
      <c r="U13" s="38">
        <v>0.17</v>
      </c>
      <c r="V13" s="38">
        <v>0.17500000000000002</v>
      </c>
      <c r="W13" s="38">
        <v>0.18</v>
      </c>
      <c r="X13" s="38">
        <v>0.18</v>
      </c>
      <c r="Y13" s="38">
        <v>0.185</v>
      </c>
      <c r="Z13" s="38">
        <v>0.185</v>
      </c>
      <c r="AA13" s="38">
        <v>0.185</v>
      </c>
      <c r="AB13" s="38">
        <v>0.19</v>
      </c>
      <c r="AC13" s="38">
        <v>0.19</v>
      </c>
      <c r="AD13" s="38">
        <v>0.19500000000000001</v>
      </c>
      <c r="AE13" s="38">
        <v>0.19500000000000001</v>
      </c>
      <c r="AF13" s="38">
        <v>0.19500000000000001</v>
      </c>
      <c r="AH13" s="37">
        <f t="shared" si="0"/>
        <v>17</v>
      </c>
      <c r="AI13" s="37">
        <f t="shared" si="0"/>
        <v>17.5</v>
      </c>
      <c r="AJ13" s="37">
        <f t="shared" si="0"/>
        <v>18</v>
      </c>
      <c r="AK13" s="37">
        <f t="shared" si="0"/>
        <v>18</v>
      </c>
      <c r="AL13" s="37">
        <f t="shared" si="0"/>
        <v>18.5</v>
      </c>
      <c r="AM13" s="37">
        <f t="shared" si="0"/>
        <v>18.5</v>
      </c>
      <c r="AN13" s="37">
        <f t="shared" si="0"/>
        <v>18.5</v>
      </c>
      <c r="AO13" s="37">
        <f t="shared" si="0"/>
        <v>19</v>
      </c>
      <c r="AP13" s="37">
        <f t="shared" si="0"/>
        <v>19</v>
      </c>
      <c r="AQ13" s="37">
        <f t="shared" si="0"/>
        <v>19.5</v>
      </c>
      <c r="AR13" s="37">
        <f t="shared" si="0"/>
        <v>19.5</v>
      </c>
      <c r="AS13" s="37">
        <f t="shared" si="0"/>
        <v>19.5</v>
      </c>
    </row>
    <row r="14" spans="4:45" x14ac:dyDescent="0.25">
      <c r="D14">
        <v>11</v>
      </c>
      <c r="E14">
        <v>34000</v>
      </c>
      <c r="F14" s="37">
        <v>17</v>
      </c>
      <c r="G14" s="37">
        <v>17.5</v>
      </c>
      <c r="H14" s="37">
        <v>18</v>
      </c>
      <c r="I14" s="37">
        <v>18</v>
      </c>
      <c r="J14" s="37">
        <v>18.5</v>
      </c>
      <c r="K14" s="37">
        <v>18.5</v>
      </c>
      <c r="L14" s="37">
        <v>18.5</v>
      </c>
      <c r="M14" s="37">
        <v>19</v>
      </c>
      <c r="N14" s="37">
        <v>19</v>
      </c>
      <c r="O14" s="37">
        <v>19.5</v>
      </c>
      <c r="P14" s="37">
        <v>19.5</v>
      </c>
      <c r="Q14" s="37">
        <v>19.5</v>
      </c>
      <c r="S14" t="str">
        <f t="shared" si="1"/>
        <v/>
      </c>
      <c r="T14">
        <v>34000</v>
      </c>
      <c r="U14" s="38">
        <v>0.17</v>
      </c>
      <c r="V14" s="38">
        <v>0.17500000000000002</v>
      </c>
      <c r="W14" s="38">
        <v>0.18</v>
      </c>
      <c r="X14" s="38">
        <v>0.18</v>
      </c>
      <c r="Y14" s="38">
        <v>0.185</v>
      </c>
      <c r="Z14" s="38">
        <v>0.185</v>
      </c>
      <c r="AA14" s="38">
        <v>0.185</v>
      </c>
      <c r="AB14" s="38">
        <v>0.19</v>
      </c>
      <c r="AC14" s="38">
        <v>0.19</v>
      </c>
      <c r="AD14" s="38">
        <v>0.19500000000000001</v>
      </c>
      <c r="AE14" s="38">
        <v>0.19500000000000001</v>
      </c>
      <c r="AF14" s="38">
        <v>0.19500000000000001</v>
      </c>
      <c r="AH14" s="37">
        <f t="shared" si="0"/>
        <v>17</v>
      </c>
      <c r="AI14" s="37">
        <f t="shared" si="0"/>
        <v>17.5</v>
      </c>
      <c r="AJ14" s="37">
        <f t="shared" si="0"/>
        <v>18</v>
      </c>
      <c r="AK14" s="37">
        <f t="shared" si="0"/>
        <v>18</v>
      </c>
      <c r="AL14" s="37">
        <f t="shared" si="0"/>
        <v>18.5</v>
      </c>
      <c r="AM14" s="37">
        <f t="shared" si="0"/>
        <v>18.5</v>
      </c>
      <c r="AN14" s="37">
        <f t="shared" si="0"/>
        <v>18.5</v>
      </c>
      <c r="AO14" s="37">
        <f t="shared" si="0"/>
        <v>19</v>
      </c>
      <c r="AP14" s="37">
        <f t="shared" si="0"/>
        <v>19</v>
      </c>
      <c r="AQ14" s="37">
        <f t="shared" si="0"/>
        <v>19.5</v>
      </c>
      <c r="AR14" s="37">
        <f t="shared" si="0"/>
        <v>19.5</v>
      </c>
      <c r="AS14" s="37">
        <f t="shared" si="0"/>
        <v>19.5</v>
      </c>
    </row>
    <row r="15" spans="4:45" x14ac:dyDescent="0.25">
      <c r="D15">
        <v>12</v>
      </c>
      <c r="E15">
        <v>35000</v>
      </c>
      <c r="F15" s="37">
        <v>17</v>
      </c>
      <c r="G15" s="37">
        <v>17.5</v>
      </c>
      <c r="H15" s="37">
        <v>18</v>
      </c>
      <c r="I15" s="37">
        <v>18</v>
      </c>
      <c r="J15" s="37">
        <v>18.5</v>
      </c>
      <c r="K15" s="37">
        <v>18.5</v>
      </c>
      <c r="L15" s="37">
        <v>19</v>
      </c>
      <c r="M15" s="37">
        <v>19</v>
      </c>
      <c r="N15" s="37">
        <v>19</v>
      </c>
      <c r="O15" s="37">
        <v>19.5</v>
      </c>
      <c r="P15" s="37">
        <v>19.5</v>
      </c>
      <c r="Q15" s="37">
        <v>19.5</v>
      </c>
      <c r="S15" t="str">
        <f t="shared" si="1"/>
        <v/>
      </c>
      <c r="T15">
        <v>35000</v>
      </c>
      <c r="U15" s="38">
        <v>0.17</v>
      </c>
      <c r="V15" s="38">
        <v>0.17500000000000002</v>
      </c>
      <c r="W15" s="38">
        <v>0.18</v>
      </c>
      <c r="X15" s="38">
        <v>0.18</v>
      </c>
      <c r="Y15" s="38">
        <v>0.185</v>
      </c>
      <c r="Z15" s="38">
        <v>0.185</v>
      </c>
      <c r="AA15" s="38">
        <v>0.19</v>
      </c>
      <c r="AB15" s="38">
        <v>0.19</v>
      </c>
      <c r="AC15" s="38">
        <v>0.19</v>
      </c>
      <c r="AD15" s="38">
        <v>0.19500000000000001</v>
      </c>
      <c r="AE15" s="38">
        <v>0.19500000000000001</v>
      </c>
      <c r="AF15" s="38">
        <v>0.19500000000000001</v>
      </c>
      <c r="AH15" s="37">
        <f t="shared" si="0"/>
        <v>17</v>
      </c>
      <c r="AI15" s="37">
        <f t="shared" si="0"/>
        <v>17.5</v>
      </c>
      <c r="AJ15" s="37">
        <f t="shared" si="0"/>
        <v>18</v>
      </c>
      <c r="AK15" s="37">
        <f t="shared" si="0"/>
        <v>18</v>
      </c>
      <c r="AL15" s="37">
        <f t="shared" si="0"/>
        <v>18.5</v>
      </c>
      <c r="AM15" s="37">
        <f t="shared" si="0"/>
        <v>18.5</v>
      </c>
      <c r="AN15" s="37">
        <f t="shared" si="0"/>
        <v>19</v>
      </c>
      <c r="AO15" s="37">
        <f t="shared" si="0"/>
        <v>19</v>
      </c>
      <c r="AP15" s="37">
        <f t="shared" si="0"/>
        <v>19</v>
      </c>
      <c r="AQ15" s="37">
        <f t="shared" si="0"/>
        <v>19.5</v>
      </c>
      <c r="AR15" s="37">
        <f t="shared" si="0"/>
        <v>19.5</v>
      </c>
      <c r="AS15" s="37">
        <f t="shared" si="0"/>
        <v>19.5</v>
      </c>
    </row>
    <row r="16" spans="4:45" x14ac:dyDescent="0.25">
      <c r="D16">
        <v>13</v>
      </c>
      <c r="E16">
        <v>36000</v>
      </c>
      <c r="F16" s="37">
        <v>17</v>
      </c>
      <c r="G16" s="37">
        <v>17.5</v>
      </c>
      <c r="H16" s="37">
        <v>18</v>
      </c>
      <c r="I16" s="37">
        <v>18</v>
      </c>
      <c r="J16" s="37">
        <v>18.5</v>
      </c>
      <c r="K16" s="37">
        <v>18.5</v>
      </c>
      <c r="L16" s="37">
        <v>19</v>
      </c>
      <c r="M16" s="37">
        <v>19</v>
      </c>
      <c r="N16" s="37">
        <v>19</v>
      </c>
      <c r="O16" s="37">
        <v>19.5</v>
      </c>
      <c r="P16" s="37">
        <v>19.5</v>
      </c>
      <c r="Q16" s="37">
        <v>19.5</v>
      </c>
      <c r="S16" t="str">
        <f t="shared" si="1"/>
        <v/>
      </c>
      <c r="T16">
        <v>36000</v>
      </c>
      <c r="U16" s="38">
        <v>0.17</v>
      </c>
      <c r="V16" s="38">
        <v>0.17500000000000002</v>
      </c>
      <c r="W16" s="38">
        <v>0.18</v>
      </c>
      <c r="X16" s="38">
        <v>0.18</v>
      </c>
      <c r="Y16" s="38">
        <v>0.185</v>
      </c>
      <c r="Z16" s="38">
        <v>0.185</v>
      </c>
      <c r="AA16" s="38">
        <v>0.19</v>
      </c>
      <c r="AB16" s="38">
        <v>0.19</v>
      </c>
      <c r="AC16" s="38">
        <v>0.19</v>
      </c>
      <c r="AD16" s="38">
        <v>0.19500000000000001</v>
      </c>
      <c r="AE16" s="38">
        <v>0.19500000000000001</v>
      </c>
      <c r="AF16" s="38">
        <v>0.19500000000000001</v>
      </c>
      <c r="AH16" s="37">
        <f t="shared" si="0"/>
        <v>17</v>
      </c>
      <c r="AI16" s="37">
        <f t="shared" si="0"/>
        <v>17.5</v>
      </c>
      <c r="AJ16" s="37">
        <f t="shared" si="0"/>
        <v>18</v>
      </c>
      <c r="AK16" s="37">
        <f t="shared" si="0"/>
        <v>18</v>
      </c>
      <c r="AL16" s="37">
        <f t="shared" si="0"/>
        <v>18.5</v>
      </c>
      <c r="AM16" s="37">
        <f t="shared" si="0"/>
        <v>18.5</v>
      </c>
      <c r="AN16" s="37">
        <f t="shared" si="0"/>
        <v>19</v>
      </c>
      <c r="AO16" s="37">
        <f t="shared" si="0"/>
        <v>19</v>
      </c>
      <c r="AP16" s="37">
        <f t="shared" si="0"/>
        <v>19</v>
      </c>
      <c r="AQ16" s="37">
        <f t="shared" si="0"/>
        <v>19.5</v>
      </c>
      <c r="AR16" s="37">
        <f t="shared" si="0"/>
        <v>19.5</v>
      </c>
      <c r="AS16" s="37">
        <f t="shared" si="0"/>
        <v>19.5</v>
      </c>
    </row>
    <row r="17" spans="4:45" x14ac:dyDescent="0.25">
      <c r="D17">
        <v>14</v>
      </c>
      <c r="E17">
        <v>37000</v>
      </c>
      <c r="F17" s="37">
        <v>17</v>
      </c>
      <c r="G17" s="37">
        <v>17.5</v>
      </c>
      <c r="H17" s="37">
        <v>18</v>
      </c>
      <c r="I17" s="37">
        <v>18</v>
      </c>
      <c r="J17" s="37">
        <v>18.5</v>
      </c>
      <c r="K17" s="37">
        <v>18.5</v>
      </c>
      <c r="L17" s="37">
        <v>19</v>
      </c>
      <c r="M17" s="37">
        <v>19</v>
      </c>
      <c r="N17" s="37">
        <v>19</v>
      </c>
      <c r="O17" s="37">
        <v>19.5</v>
      </c>
      <c r="P17" s="37">
        <v>19.5</v>
      </c>
      <c r="Q17" s="37">
        <v>19.5</v>
      </c>
      <c r="S17" t="str">
        <f t="shared" si="1"/>
        <v/>
      </c>
      <c r="T17">
        <v>37000</v>
      </c>
      <c r="U17" s="38">
        <v>0.17</v>
      </c>
      <c r="V17" s="38">
        <v>0.17500000000000002</v>
      </c>
      <c r="W17" s="38">
        <v>0.18</v>
      </c>
      <c r="X17" s="38">
        <v>0.18</v>
      </c>
      <c r="Y17" s="38">
        <v>0.185</v>
      </c>
      <c r="Z17" s="38">
        <v>0.185</v>
      </c>
      <c r="AA17" s="38">
        <v>0.19</v>
      </c>
      <c r="AB17" s="38">
        <v>0.19</v>
      </c>
      <c r="AC17" s="38">
        <v>0.19</v>
      </c>
      <c r="AD17" s="38">
        <v>0.19500000000000001</v>
      </c>
      <c r="AE17" s="38">
        <v>0.19500000000000001</v>
      </c>
      <c r="AF17" s="38">
        <v>0.19500000000000001</v>
      </c>
      <c r="AH17" s="37">
        <f t="shared" si="0"/>
        <v>17</v>
      </c>
      <c r="AI17" s="37">
        <f t="shared" si="0"/>
        <v>17.5</v>
      </c>
      <c r="AJ17" s="37">
        <f t="shared" si="0"/>
        <v>18</v>
      </c>
      <c r="AK17" s="37">
        <f t="shared" si="0"/>
        <v>18</v>
      </c>
      <c r="AL17" s="37">
        <f t="shared" si="0"/>
        <v>18.5</v>
      </c>
      <c r="AM17" s="37">
        <f t="shared" si="0"/>
        <v>18.5</v>
      </c>
      <c r="AN17" s="37">
        <f t="shared" si="0"/>
        <v>19</v>
      </c>
      <c r="AO17" s="37">
        <f t="shared" si="0"/>
        <v>19</v>
      </c>
      <c r="AP17" s="37">
        <f t="shared" si="0"/>
        <v>19</v>
      </c>
      <c r="AQ17" s="37">
        <f t="shared" si="0"/>
        <v>19.5</v>
      </c>
      <c r="AR17" s="37">
        <f t="shared" si="0"/>
        <v>19.5</v>
      </c>
      <c r="AS17" s="37">
        <f t="shared" si="0"/>
        <v>19.5</v>
      </c>
    </row>
    <row r="18" spans="4:45" x14ac:dyDescent="0.25">
      <c r="D18">
        <v>15</v>
      </c>
      <c r="E18">
        <v>38000</v>
      </c>
      <c r="F18" s="37">
        <v>17</v>
      </c>
      <c r="G18" s="37">
        <v>17.5</v>
      </c>
      <c r="H18" s="37">
        <v>18</v>
      </c>
      <c r="I18" s="37">
        <v>18</v>
      </c>
      <c r="J18" s="37">
        <v>18.5</v>
      </c>
      <c r="K18" s="37">
        <v>18.5</v>
      </c>
      <c r="L18" s="37">
        <v>19</v>
      </c>
      <c r="M18" s="37">
        <v>19</v>
      </c>
      <c r="N18" s="37">
        <v>19</v>
      </c>
      <c r="O18" s="37">
        <v>19.5</v>
      </c>
      <c r="P18" s="37">
        <v>19.5</v>
      </c>
      <c r="Q18" s="37">
        <v>19.5</v>
      </c>
      <c r="S18" t="str">
        <f t="shared" si="1"/>
        <v/>
      </c>
      <c r="T18">
        <v>38000</v>
      </c>
      <c r="U18" s="38">
        <v>0.17</v>
      </c>
      <c r="V18" s="38">
        <v>0.17500000000000002</v>
      </c>
      <c r="W18" s="38">
        <v>0.18</v>
      </c>
      <c r="X18" s="38">
        <v>0.18</v>
      </c>
      <c r="Y18" s="38">
        <v>0.185</v>
      </c>
      <c r="Z18" s="38">
        <v>0.185</v>
      </c>
      <c r="AA18" s="38">
        <v>0.19</v>
      </c>
      <c r="AB18" s="38">
        <v>0.19</v>
      </c>
      <c r="AC18" s="38">
        <v>0.19</v>
      </c>
      <c r="AD18" s="38">
        <v>0.19500000000000001</v>
      </c>
      <c r="AE18" s="38">
        <v>0.19500000000000001</v>
      </c>
      <c r="AF18" s="38">
        <v>0.19500000000000001</v>
      </c>
      <c r="AH18" s="37">
        <f t="shared" si="0"/>
        <v>17</v>
      </c>
      <c r="AI18" s="37">
        <f t="shared" si="0"/>
        <v>17.5</v>
      </c>
      <c r="AJ18" s="37">
        <f t="shared" si="0"/>
        <v>18</v>
      </c>
      <c r="AK18" s="37">
        <f t="shared" si="0"/>
        <v>18</v>
      </c>
      <c r="AL18" s="37">
        <f t="shared" si="0"/>
        <v>18.5</v>
      </c>
      <c r="AM18" s="37">
        <f t="shared" si="0"/>
        <v>18.5</v>
      </c>
      <c r="AN18" s="37">
        <f t="shared" si="0"/>
        <v>19</v>
      </c>
      <c r="AO18" s="37">
        <f t="shared" si="0"/>
        <v>19</v>
      </c>
      <c r="AP18" s="37">
        <f t="shared" si="0"/>
        <v>19</v>
      </c>
      <c r="AQ18" s="37">
        <f t="shared" si="0"/>
        <v>19.5</v>
      </c>
      <c r="AR18" s="37">
        <f t="shared" si="0"/>
        <v>19.5</v>
      </c>
      <c r="AS18" s="37">
        <f t="shared" si="0"/>
        <v>19.5</v>
      </c>
    </row>
    <row r="19" spans="4:45" x14ac:dyDescent="0.25">
      <c r="D19">
        <v>16</v>
      </c>
      <c r="E19">
        <v>39000</v>
      </c>
      <c r="F19" s="37">
        <v>17</v>
      </c>
      <c r="G19" s="37">
        <v>17.5</v>
      </c>
      <c r="H19" s="37">
        <v>18</v>
      </c>
      <c r="I19" s="37">
        <v>18</v>
      </c>
      <c r="J19" s="37">
        <v>18.5</v>
      </c>
      <c r="K19" s="37">
        <v>18.5</v>
      </c>
      <c r="L19" s="37">
        <v>19</v>
      </c>
      <c r="M19" s="37">
        <v>19</v>
      </c>
      <c r="N19" s="37">
        <v>19</v>
      </c>
      <c r="O19" s="37">
        <v>19.5</v>
      </c>
      <c r="P19" s="37">
        <v>19.5</v>
      </c>
      <c r="Q19" s="37">
        <v>19.5</v>
      </c>
      <c r="S19" t="str">
        <f t="shared" si="1"/>
        <v/>
      </c>
      <c r="T19">
        <v>39000</v>
      </c>
      <c r="U19" s="38">
        <v>0.17</v>
      </c>
      <c r="V19" s="38">
        <v>0.17500000000000002</v>
      </c>
      <c r="W19" s="38">
        <v>0.18</v>
      </c>
      <c r="X19" s="38">
        <v>0.18</v>
      </c>
      <c r="Y19" s="38">
        <v>0.185</v>
      </c>
      <c r="Z19" s="38">
        <v>0.185</v>
      </c>
      <c r="AA19" s="38">
        <v>0.19</v>
      </c>
      <c r="AB19" s="38">
        <v>0.19</v>
      </c>
      <c r="AC19" s="38">
        <v>0.19</v>
      </c>
      <c r="AD19" s="38">
        <v>0.19500000000000001</v>
      </c>
      <c r="AE19" s="38">
        <v>0.19500000000000001</v>
      </c>
      <c r="AF19" s="38">
        <v>0.19500000000000001</v>
      </c>
      <c r="AH19" s="37">
        <f t="shared" si="0"/>
        <v>17</v>
      </c>
      <c r="AI19" s="37">
        <f t="shared" si="0"/>
        <v>17.5</v>
      </c>
      <c r="AJ19" s="37">
        <f t="shared" si="0"/>
        <v>18</v>
      </c>
      <c r="AK19" s="37">
        <f t="shared" si="0"/>
        <v>18</v>
      </c>
      <c r="AL19" s="37">
        <f t="shared" si="0"/>
        <v>18.5</v>
      </c>
      <c r="AM19" s="37">
        <f t="shared" si="0"/>
        <v>18.5</v>
      </c>
      <c r="AN19" s="37">
        <f t="shared" si="0"/>
        <v>19</v>
      </c>
      <c r="AO19" s="37">
        <f t="shared" si="0"/>
        <v>19</v>
      </c>
      <c r="AP19" s="37">
        <f t="shared" si="0"/>
        <v>19</v>
      </c>
      <c r="AQ19" s="37">
        <f t="shared" si="0"/>
        <v>19.5</v>
      </c>
      <c r="AR19" s="37">
        <f t="shared" si="0"/>
        <v>19.5</v>
      </c>
      <c r="AS19" s="37">
        <f t="shared" si="0"/>
        <v>19.5</v>
      </c>
    </row>
    <row r="20" spans="4:45" x14ac:dyDescent="0.25">
      <c r="D20">
        <v>17</v>
      </c>
      <c r="E20">
        <v>40000</v>
      </c>
      <c r="F20" s="37">
        <v>17</v>
      </c>
      <c r="G20" s="37">
        <v>17.5</v>
      </c>
      <c r="H20" s="37">
        <v>18</v>
      </c>
      <c r="I20" s="37">
        <v>18</v>
      </c>
      <c r="J20" s="37">
        <v>18.5</v>
      </c>
      <c r="K20" s="37">
        <v>18.5</v>
      </c>
      <c r="L20" s="37">
        <v>19</v>
      </c>
      <c r="M20" s="37">
        <v>19</v>
      </c>
      <c r="N20" s="37">
        <v>19</v>
      </c>
      <c r="O20" s="37">
        <v>19.5</v>
      </c>
      <c r="P20" s="37">
        <v>19.5</v>
      </c>
      <c r="Q20" s="37">
        <v>19.5</v>
      </c>
      <c r="S20" t="str">
        <f t="shared" si="1"/>
        <v/>
      </c>
      <c r="T20">
        <v>40000</v>
      </c>
      <c r="U20" s="38">
        <v>0.17</v>
      </c>
      <c r="V20" s="38">
        <v>0.17500000000000002</v>
      </c>
      <c r="W20" s="38">
        <v>0.18</v>
      </c>
      <c r="X20" s="38">
        <v>0.18</v>
      </c>
      <c r="Y20" s="38">
        <v>0.185</v>
      </c>
      <c r="Z20" s="38">
        <v>0.185</v>
      </c>
      <c r="AA20" s="38">
        <v>0.19</v>
      </c>
      <c r="AB20" s="38">
        <v>0.19</v>
      </c>
      <c r="AC20" s="38">
        <v>0.19</v>
      </c>
      <c r="AD20" s="38">
        <v>0.19500000000000001</v>
      </c>
      <c r="AE20" s="38">
        <v>0.19500000000000001</v>
      </c>
      <c r="AF20" s="38">
        <v>0.19500000000000001</v>
      </c>
      <c r="AH20" s="37">
        <f t="shared" si="0"/>
        <v>17</v>
      </c>
      <c r="AI20" s="37">
        <f t="shared" si="0"/>
        <v>17.5</v>
      </c>
      <c r="AJ20" s="37">
        <f t="shared" si="0"/>
        <v>18</v>
      </c>
      <c r="AK20" s="37">
        <f t="shared" si="0"/>
        <v>18</v>
      </c>
      <c r="AL20" s="37">
        <f t="shared" si="0"/>
        <v>18.5</v>
      </c>
      <c r="AM20" s="37">
        <f t="shared" si="0"/>
        <v>18.5</v>
      </c>
      <c r="AN20" s="37">
        <f t="shared" si="0"/>
        <v>19</v>
      </c>
      <c r="AO20" s="37">
        <f t="shared" si="0"/>
        <v>19</v>
      </c>
      <c r="AP20" s="37">
        <f t="shared" si="0"/>
        <v>19</v>
      </c>
      <c r="AQ20" s="37">
        <f t="shared" si="0"/>
        <v>19.5</v>
      </c>
      <c r="AR20" s="37">
        <f t="shared" si="0"/>
        <v>19.5</v>
      </c>
      <c r="AS20" s="37">
        <f t="shared" si="0"/>
        <v>19.5</v>
      </c>
    </row>
    <row r="21" spans="4:45" x14ac:dyDescent="0.25">
      <c r="D21">
        <v>18</v>
      </c>
      <c r="E21">
        <v>41000</v>
      </c>
      <c r="F21" s="37">
        <v>17</v>
      </c>
      <c r="G21" s="37">
        <v>17.5</v>
      </c>
      <c r="H21" s="37">
        <v>18</v>
      </c>
      <c r="I21" s="37">
        <v>18</v>
      </c>
      <c r="J21" s="37">
        <v>18.5</v>
      </c>
      <c r="K21" s="37">
        <v>18.5</v>
      </c>
      <c r="L21" s="37">
        <v>19</v>
      </c>
      <c r="M21" s="37">
        <v>19</v>
      </c>
      <c r="N21" s="37">
        <v>19</v>
      </c>
      <c r="O21" s="37">
        <v>19.5</v>
      </c>
      <c r="P21" s="37">
        <v>19.5</v>
      </c>
      <c r="Q21" s="37">
        <v>19.5</v>
      </c>
      <c r="S21" t="str">
        <f t="shared" si="1"/>
        <v/>
      </c>
      <c r="T21">
        <v>41000</v>
      </c>
      <c r="U21" s="38">
        <v>0.17</v>
      </c>
      <c r="V21" s="38">
        <v>0.17500000000000002</v>
      </c>
      <c r="W21" s="38">
        <v>0.18</v>
      </c>
      <c r="X21" s="38">
        <v>0.18</v>
      </c>
      <c r="Y21" s="38">
        <v>0.185</v>
      </c>
      <c r="Z21" s="38">
        <v>0.185</v>
      </c>
      <c r="AA21" s="38">
        <v>0.19</v>
      </c>
      <c r="AB21" s="38">
        <v>0.19</v>
      </c>
      <c r="AC21" s="38">
        <v>0.19</v>
      </c>
      <c r="AD21" s="38">
        <v>0.19500000000000001</v>
      </c>
      <c r="AE21" s="38">
        <v>0.19500000000000001</v>
      </c>
      <c r="AF21" s="38">
        <v>0.19500000000000001</v>
      </c>
      <c r="AH21" s="37">
        <f t="shared" si="0"/>
        <v>17</v>
      </c>
      <c r="AI21" s="37">
        <f t="shared" si="0"/>
        <v>17.5</v>
      </c>
      <c r="AJ21" s="37">
        <f t="shared" si="0"/>
        <v>18</v>
      </c>
      <c r="AK21" s="37">
        <f t="shared" si="0"/>
        <v>18</v>
      </c>
      <c r="AL21" s="37">
        <f t="shared" si="0"/>
        <v>18.5</v>
      </c>
      <c r="AM21" s="37">
        <f t="shared" si="0"/>
        <v>18.5</v>
      </c>
      <c r="AN21" s="37">
        <f t="shared" si="0"/>
        <v>19</v>
      </c>
      <c r="AO21" s="37">
        <f t="shared" si="0"/>
        <v>19</v>
      </c>
      <c r="AP21" s="37">
        <f t="shared" si="0"/>
        <v>19</v>
      </c>
      <c r="AQ21" s="37">
        <f t="shared" si="0"/>
        <v>19.5</v>
      </c>
      <c r="AR21" s="37">
        <f t="shared" si="0"/>
        <v>19.5</v>
      </c>
      <c r="AS21" s="37">
        <f t="shared" si="0"/>
        <v>19.5</v>
      </c>
    </row>
    <row r="22" spans="4:45" x14ac:dyDescent="0.25">
      <c r="D22">
        <v>19</v>
      </c>
      <c r="E22">
        <v>42000</v>
      </c>
      <c r="F22" s="37">
        <v>17</v>
      </c>
      <c r="G22" s="37">
        <v>17.5</v>
      </c>
      <c r="H22" s="37">
        <v>18</v>
      </c>
      <c r="I22" s="37">
        <v>18</v>
      </c>
      <c r="J22" s="37">
        <v>18.5</v>
      </c>
      <c r="K22" s="37">
        <v>18.5</v>
      </c>
      <c r="L22" s="37">
        <v>19</v>
      </c>
      <c r="M22" s="37">
        <v>19</v>
      </c>
      <c r="N22" s="37">
        <v>19</v>
      </c>
      <c r="O22" s="37">
        <v>19.5</v>
      </c>
      <c r="P22" s="37">
        <v>19.5</v>
      </c>
      <c r="Q22" s="37">
        <v>19.5</v>
      </c>
      <c r="S22" t="str">
        <f t="shared" si="1"/>
        <v/>
      </c>
      <c r="T22">
        <v>42000</v>
      </c>
      <c r="U22" s="38">
        <v>0.17</v>
      </c>
      <c r="V22" s="38">
        <v>0.17500000000000002</v>
      </c>
      <c r="W22" s="38">
        <v>0.18</v>
      </c>
      <c r="X22" s="38">
        <v>0.18</v>
      </c>
      <c r="Y22" s="38">
        <v>0.185</v>
      </c>
      <c r="Z22" s="38">
        <v>0.185</v>
      </c>
      <c r="AA22" s="38">
        <v>0.19</v>
      </c>
      <c r="AB22" s="38">
        <v>0.19</v>
      </c>
      <c r="AC22" s="38">
        <v>0.19</v>
      </c>
      <c r="AD22" s="38">
        <v>0.19500000000000001</v>
      </c>
      <c r="AE22" s="38">
        <v>0.19500000000000001</v>
      </c>
      <c r="AF22" s="38">
        <v>0.19500000000000001</v>
      </c>
      <c r="AH22" s="37">
        <f t="shared" si="0"/>
        <v>17</v>
      </c>
      <c r="AI22" s="37">
        <f t="shared" si="0"/>
        <v>17.5</v>
      </c>
      <c r="AJ22" s="37">
        <f t="shared" si="0"/>
        <v>18</v>
      </c>
      <c r="AK22" s="37">
        <f t="shared" si="0"/>
        <v>18</v>
      </c>
      <c r="AL22" s="37">
        <f t="shared" si="0"/>
        <v>18.5</v>
      </c>
      <c r="AM22" s="37">
        <f t="shared" si="0"/>
        <v>18.5</v>
      </c>
      <c r="AN22" s="37">
        <f t="shared" si="0"/>
        <v>19</v>
      </c>
      <c r="AO22" s="37">
        <f t="shared" si="0"/>
        <v>19</v>
      </c>
      <c r="AP22" s="37">
        <f t="shared" si="0"/>
        <v>19</v>
      </c>
      <c r="AQ22" s="37">
        <f t="shared" si="0"/>
        <v>19.5</v>
      </c>
      <c r="AR22" s="37">
        <f t="shared" si="0"/>
        <v>19.5</v>
      </c>
      <c r="AS22" s="37">
        <f t="shared" si="0"/>
        <v>19.5</v>
      </c>
    </row>
    <row r="23" spans="4:45" x14ac:dyDescent="0.25">
      <c r="D23">
        <v>20</v>
      </c>
      <c r="E23">
        <v>43000</v>
      </c>
      <c r="F23" s="37">
        <v>17</v>
      </c>
      <c r="G23" s="37">
        <v>17.5</v>
      </c>
      <c r="H23" s="37">
        <v>18</v>
      </c>
      <c r="I23" s="37">
        <v>18</v>
      </c>
      <c r="J23" s="37">
        <v>18.5</v>
      </c>
      <c r="K23" s="37">
        <v>18.5</v>
      </c>
      <c r="L23" s="37">
        <v>19</v>
      </c>
      <c r="M23" s="37">
        <v>19</v>
      </c>
      <c r="N23" s="37">
        <v>19</v>
      </c>
      <c r="O23" s="37">
        <v>19.5</v>
      </c>
      <c r="P23" s="37">
        <v>19.5</v>
      </c>
      <c r="Q23" s="37">
        <v>19.5</v>
      </c>
      <c r="S23" t="str">
        <f t="shared" si="1"/>
        <v/>
      </c>
      <c r="T23">
        <v>43000</v>
      </c>
      <c r="U23" s="38">
        <v>0.17</v>
      </c>
      <c r="V23" s="38">
        <v>0.17500000000000002</v>
      </c>
      <c r="W23" s="38">
        <v>0.18</v>
      </c>
      <c r="X23" s="38">
        <v>0.18</v>
      </c>
      <c r="Y23" s="38">
        <v>0.185</v>
      </c>
      <c r="Z23" s="38">
        <v>0.185</v>
      </c>
      <c r="AA23" s="38">
        <v>0.19</v>
      </c>
      <c r="AB23" s="38">
        <v>0.19</v>
      </c>
      <c r="AC23" s="38">
        <v>0.19</v>
      </c>
      <c r="AD23" s="38">
        <v>0.19500000000000001</v>
      </c>
      <c r="AE23" s="38">
        <v>0.19500000000000001</v>
      </c>
      <c r="AF23" s="38">
        <v>0.19500000000000001</v>
      </c>
      <c r="AH23" s="37">
        <f t="shared" si="0"/>
        <v>17</v>
      </c>
      <c r="AI23" s="37">
        <f t="shared" si="0"/>
        <v>17.5</v>
      </c>
      <c r="AJ23" s="37">
        <f t="shared" si="0"/>
        <v>18</v>
      </c>
      <c r="AK23" s="37">
        <f t="shared" si="0"/>
        <v>18</v>
      </c>
      <c r="AL23" s="37">
        <f t="shared" si="0"/>
        <v>18.5</v>
      </c>
      <c r="AM23" s="37">
        <f t="shared" si="0"/>
        <v>18.5</v>
      </c>
      <c r="AN23" s="37">
        <f t="shared" si="0"/>
        <v>19</v>
      </c>
      <c r="AO23" s="37">
        <f t="shared" si="0"/>
        <v>19</v>
      </c>
      <c r="AP23" s="37">
        <f t="shared" si="0"/>
        <v>19</v>
      </c>
      <c r="AQ23" s="37">
        <f t="shared" si="0"/>
        <v>19.5</v>
      </c>
      <c r="AR23" s="37">
        <f t="shared" si="0"/>
        <v>19.5</v>
      </c>
      <c r="AS23" s="37">
        <f t="shared" si="0"/>
        <v>19.5</v>
      </c>
    </row>
    <row r="24" spans="4:45" x14ac:dyDescent="0.25">
      <c r="D24">
        <v>21</v>
      </c>
      <c r="E24">
        <v>44000</v>
      </c>
      <c r="F24" s="37">
        <v>17</v>
      </c>
      <c r="G24" s="37">
        <v>17.5</v>
      </c>
      <c r="H24" s="37">
        <v>18</v>
      </c>
      <c r="I24" s="37">
        <v>18</v>
      </c>
      <c r="J24" s="37">
        <v>18.5</v>
      </c>
      <c r="K24" s="37">
        <v>18.5</v>
      </c>
      <c r="L24" s="37">
        <v>19</v>
      </c>
      <c r="M24" s="37">
        <v>19</v>
      </c>
      <c r="N24" s="37">
        <v>19</v>
      </c>
      <c r="O24" s="37">
        <v>19.5</v>
      </c>
      <c r="P24" s="37">
        <v>19.5</v>
      </c>
      <c r="Q24" s="37">
        <v>19.5</v>
      </c>
      <c r="S24" t="str">
        <f t="shared" si="1"/>
        <v/>
      </c>
      <c r="T24">
        <v>44000</v>
      </c>
      <c r="U24" s="38">
        <v>0.17</v>
      </c>
      <c r="V24" s="38">
        <v>0.17500000000000002</v>
      </c>
      <c r="W24" s="38">
        <v>0.18</v>
      </c>
      <c r="X24" s="38">
        <v>0.18</v>
      </c>
      <c r="Y24" s="38">
        <v>0.185</v>
      </c>
      <c r="Z24" s="38">
        <v>0.185</v>
      </c>
      <c r="AA24" s="38">
        <v>0.19</v>
      </c>
      <c r="AB24" s="38">
        <v>0.19</v>
      </c>
      <c r="AC24" s="38">
        <v>0.19</v>
      </c>
      <c r="AD24" s="38">
        <v>0.19500000000000001</v>
      </c>
      <c r="AE24" s="38">
        <v>0.19500000000000001</v>
      </c>
      <c r="AF24" s="38">
        <v>0.19500000000000001</v>
      </c>
      <c r="AH24" s="37">
        <f t="shared" si="0"/>
        <v>17</v>
      </c>
      <c r="AI24" s="37">
        <f t="shared" si="0"/>
        <v>17.5</v>
      </c>
      <c r="AJ24" s="37">
        <f t="shared" si="0"/>
        <v>18</v>
      </c>
      <c r="AK24" s="37">
        <f t="shared" si="0"/>
        <v>18</v>
      </c>
      <c r="AL24" s="37">
        <f t="shared" si="0"/>
        <v>18.5</v>
      </c>
      <c r="AM24" s="37">
        <f t="shared" si="0"/>
        <v>18.5</v>
      </c>
      <c r="AN24" s="37">
        <f t="shared" si="0"/>
        <v>19</v>
      </c>
      <c r="AO24" s="37">
        <f t="shared" si="0"/>
        <v>19</v>
      </c>
      <c r="AP24" s="37">
        <f t="shared" si="0"/>
        <v>19</v>
      </c>
      <c r="AQ24" s="37">
        <f t="shared" si="0"/>
        <v>19.5</v>
      </c>
      <c r="AR24" s="37">
        <f t="shared" si="0"/>
        <v>19.5</v>
      </c>
      <c r="AS24" s="37">
        <f t="shared" si="0"/>
        <v>19.5</v>
      </c>
    </row>
    <row r="25" spans="4:45" x14ac:dyDescent="0.25">
      <c r="D25">
        <v>22</v>
      </c>
      <c r="E25">
        <v>45000</v>
      </c>
      <c r="F25" s="37">
        <v>17</v>
      </c>
      <c r="G25" s="37">
        <v>17.5</v>
      </c>
      <c r="H25" s="37">
        <v>18</v>
      </c>
      <c r="I25" s="37">
        <v>18</v>
      </c>
      <c r="J25" s="37">
        <v>18.5</v>
      </c>
      <c r="K25" s="37">
        <v>18.5</v>
      </c>
      <c r="L25" s="37">
        <v>19</v>
      </c>
      <c r="M25" s="37">
        <v>19</v>
      </c>
      <c r="N25" s="37">
        <v>19</v>
      </c>
      <c r="O25" s="37">
        <v>19.5</v>
      </c>
      <c r="P25" s="37">
        <v>19.5</v>
      </c>
      <c r="Q25" s="37">
        <v>19.5</v>
      </c>
      <c r="S25" t="str">
        <f t="shared" si="1"/>
        <v/>
      </c>
      <c r="T25">
        <v>45000</v>
      </c>
      <c r="U25" s="38">
        <v>0.17</v>
      </c>
      <c r="V25" s="38">
        <v>0.17500000000000002</v>
      </c>
      <c r="W25" s="38">
        <v>0.18</v>
      </c>
      <c r="X25" s="38">
        <v>0.18</v>
      </c>
      <c r="Y25" s="38">
        <v>0.185</v>
      </c>
      <c r="Z25" s="38">
        <v>0.185</v>
      </c>
      <c r="AA25" s="38">
        <v>0.19</v>
      </c>
      <c r="AB25" s="38">
        <v>0.19</v>
      </c>
      <c r="AC25" s="38">
        <v>0.19</v>
      </c>
      <c r="AD25" s="38">
        <v>0.19500000000000001</v>
      </c>
      <c r="AE25" s="38">
        <v>0.19500000000000001</v>
      </c>
      <c r="AF25" s="38">
        <v>0.19500000000000001</v>
      </c>
      <c r="AH25" s="37">
        <f t="shared" si="0"/>
        <v>17</v>
      </c>
      <c r="AI25" s="37">
        <f t="shared" si="0"/>
        <v>17.5</v>
      </c>
      <c r="AJ25" s="37">
        <f t="shared" si="0"/>
        <v>18</v>
      </c>
      <c r="AK25" s="37">
        <f t="shared" ref="AK25:AS53" si="2">X25*$T$3</f>
        <v>18</v>
      </c>
      <c r="AL25" s="37">
        <f t="shared" si="2"/>
        <v>18.5</v>
      </c>
      <c r="AM25" s="37">
        <f t="shared" si="2"/>
        <v>18.5</v>
      </c>
      <c r="AN25" s="37">
        <f t="shared" si="2"/>
        <v>19</v>
      </c>
      <c r="AO25" s="37">
        <f t="shared" si="2"/>
        <v>19</v>
      </c>
      <c r="AP25" s="37">
        <f t="shared" si="2"/>
        <v>19</v>
      </c>
      <c r="AQ25" s="37">
        <f t="shared" si="2"/>
        <v>19.5</v>
      </c>
      <c r="AR25" s="37">
        <f t="shared" si="2"/>
        <v>19.5</v>
      </c>
      <c r="AS25" s="37">
        <f t="shared" si="2"/>
        <v>19.5</v>
      </c>
    </row>
    <row r="26" spans="4:45" x14ac:dyDescent="0.25">
      <c r="D26">
        <v>23</v>
      </c>
      <c r="E26">
        <v>46000</v>
      </c>
      <c r="F26" s="37">
        <v>17</v>
      </c>
      <c r="G26" s="37">
        <v>17.5</v>
      </c>
      <c r="H26" s="37">
        <v>18</v>
      </c>
      <c r="I26" s="37">
        <v>18</v>
      </c>
      <c r="J26" s="37">
        <v>18.5</v>
      </c>
      <c r="K26" s="37">
        <v>18.5</v>
      </c>
      <c r="L26" s="37">
        <v>19</v>
      </c>
      <c r="M26" s="37">
        <v>19</v>
      </c>
      <c r="N26" s="37">
        <v>19</v>
      </c>
      <c r="O26" s="37">
        <v>19.5</v>
      </c>
      <c r="P26" s="37">
        <v>19.5</v>
      </c>
      <c r="Q26" s="37">
        <v>19.5</v>
      </c>
      <c r="S26" t="str">
        <f t="shared" si="1"/>
        <v/>
      </c>
      <c r="T26">
        <v>46000</v>
      </c>
      <c r="U26" s="38">
        <v>0.17</v>
      </c>
      <c r="V26" s="38">
        <v>0.17500000000000002</v>
      </c>
      <c r="W26" s="38">
        <v>0.18</v>
      </c>
      <c r="X26" s="38">
        <v>0.18</v>
      </c>
      <c r="Y26" s="38">
        <v>0.185</v>
      </c>
      <c r="Z26" s="38">
        <v>0.185</v>
      </c>
      <c r="AA26" s="38">
        <v>0.19</v>
      </c>
      <c r="AB26" s="38">
        <v>0.19</v>
      </c>
      <c r="AC26" s="38">
        <v>0.19</v>
      </c>
      <c r="AD26" s="38">
        <v>0.19500000000000001</v>
      </c>
      <c r="AE26" s="38">
        <v>0.19500000000000001</v>
      </c>
      <c r="AF26" s="38">
        <v>0.19500000000000001</v>
      </c>
      <c r="AH26" s="37">
        <f t="shared" ref="AH26:AM57" si="3">U26*$T$3</f>
        <v>17</v>
      </c>
      <c r="AI26" s="37">
        <f t="shared" si="3"/>
        <v>17.5</v>
      </c>
      <c r="AJ26" s="37">
        <f t="shared" si="3"/>
        <v>18</v>
      </c>
      <c r="AK26" s="37">
        <f t="shared" si="2"/>
        <v>18</v>
      </c>
      <c r="AL26" s="37">
        <f t="shared" si="2"/>
        <v>18.5</v>
      </c>
      <c r="AM26" s="37">
        <f t="shared" si="2"/>
        <v>18.5</v>
      </c>
      <c r="AN26" s="37">
        <f t="shared" si="2"/>
        <v>19</v>
      </c>
      <c r="AO26" s="37">
        <f t="shared" si="2"/>
        <v>19</v>
      </c>
      <c r="AP26" s="37">
        <f t="shared" si="2"/>
        <v>19</v>
      </c>
      <c r="AQ26" s="37">
        <f t="shared" si="2"/>
        <v>19.5</v>
      </c>
      <c r="AR26" s="37">
        <f t="shared" si="2"/>
        <v>19.5</v>
      </c>
      <c r="AS26" s="37">
        <f t="shared" si="2"/>
        <v>19.5</v>
      </c>
    </row>
    <row r="27" spans="4:45" x14ac:dyDescent="0.25">
      <c r="D27">
        <v>24</v>
      </c>
      <c r="E27">
        <v>47000</v>
      </c>
      <c r="F27" s="37">
        <v>17</v>
      </c>
      <c r="G27" s="37">
        <v>17.5</v>
      </c>
      <c r="H27" s="37">
        <v>18</v>
      </c>
      <c r="I27" s="37">
        <v>18</v>
      </c>
      <c r="J27" s="37">
        <v>18.5</v>
      </c>
      <c r="K27" s="37">
        <v>18.5</v>
      </c>
      <c r="L27" s="37">
        <v>19</v>
      </c>
      <c r="M27" s="37">
        <v>19</v>
      </c>
      <c r="N27" s="37">
        <v>19</v>
      </c>
      <c r="O27" s="37">
        <v>19.5</v>
      </c>
      <c r="P27" s="37">
        <v>19.5</v>
      </c>
      <c r="Q27" s="37">
        <v>19.5</v>
      </c>
      <c r="S27" t="str">
        <f t="shared" si="1"/>
        <v/>
      </c>
      <c r="T27">
        <v>47000</v>
      </c>
      <c r="U27" s="38">
        <v>0.17</v>
      </c>
      <c r="V27" s="38">
        <v>0.17500000000000002</v>
      </c>
      <c r="W27" s="38">
        <v>0.18</v>
      </c>
      <c r="X27" s="38">
        <v>0.18</v>
      </c>
      <c r="Y27" s="38">
        <v>0.185</v>
      </c>
      <c r="Z27" s="38">
        <v>0.185</v>
      </c>
      <c r="AA27" s="38">
        <v>0.19</v>
      </c>
      <c r="AB27" s="38">
        <v>0.19</v>
      </c>
      <c r="AC27" s="38">
        <v>0.19</v>
      </c>
      <c r="AD27" s="38">
        <v>0.19500000000000001</v>
      </c>
      <c r="AE27" s="38">
        <v>0.19500000000000001</v>
      </c>
      <c r="AF27" s="38">
        <v>0.19500000000000001</v>
      </c>
      <c r="AH27" s="37">
        <f t="shared" si="3"/>
        <v>17</v>
      </c>
      <c r="AI27" s="37">
        <f t="shared" si="3"/>
        <v>17.5</v>
      </c>
      <c r="AJ27" s="37">
        <f t="shared" si="3"/>
        <v>18</v>
      </c>
      <c r="AK27" s="37">
        <f t="shared" si="2"/>
        <v>18</v>
      </c>
      <c r="AL27" s="37">
        <f t="shared" si="2"/>
        <v>18.5</v>
      </c>
      <c r="AM27" s="37">
        <f t="shared" si="2"/>
        <v>18.5</v>
      </c>
      <c r="AN27" s="37">
        <f t="shared" si="2"/>
        <v>19</v>
      </c>
      <c r="AO27" s="37">
        <f t="shared" si="2"/>
        <v>19</v>
      </c>
      <c r="AP27" s="37">
        <f t="shared" si="2"/>
        <v>19</v>
      </c>
      <c r="AQ27" s="37">
        <f t="shared" si="2"/>
        <v>19.5</v>
      </c>
      <c r="AR27" s="37">
        <f t="shared" si="2"/>
        <v>19.5</v>
      </c>
      <c r="AS27" s="37">
        <f t="shared" si="2"/>
        <v>19.5</v>
      </c>
    </row>
    <row r="28" spans="4:45" x14ac:dyDescent="0.25">
      <c r="D28">
        <v>25</v>
      </c>
      <c r="E28">
        <v>48000</v>
      </c>
      <c r="F28" s="37">
        <v>17</v>
      </c>
      <c r="G28" s="37">
        <v>17.5</v>
      </c>
      <c r="H28" s="37">
        <v>18</v>
      </c>
      <c r="I28" s="37">
        <v>18</v>
      </c>
      <c r="J28" s="37">
        <v>18.5</v>
      </c>
      <c r="K28" s="37">
        <v>18.5</v>
      </c>
      <c r="L28" s="37">
        <v>19</v>
      </c>
      <c r="M28" s="37">
        <v>19</v>
      </c>
      <c r="N28" s="37">
        <v>19</v>
      </c>
      <c r="O28" s="37">
        <v>19.5</v>
      </c>
      <c r="P28" s="37">
        <v>19.5</v>
      </c>
      <c r="Q28" s="37">
        <v>19.5</v>
      </c>
      <c r="S28" t="str">
        <f t="shared" si="1"/>
        <v/>
      </c>
      <c r="T28">
        <v>48000</v>
      </c>
      <c r="U28" s="38">
        <v>0.17</v>
      </c>
      <c r="V28" s="38">
        <v>0.17500000000000002</v>
      </c>
      <c r="W28" s="38">
        <v>0.18</v>
      </c>
      <c r="X28" s="38">
        <v>0.18</v>
      </c>
      <c r="Y28" s="38">
        <v>0.185</v>
      </c>
      <c r="Z28" s="38">
        <v>0.185</v>
      </c>
      <c r="AA28" s="38">
        <v>0.19</v>
      </c>
      <c r="AB28" s="38">
        <v>0.19</v>
      </c>
      <c r="AC28" s="38">
        <v>0.19</v>
      </c>
      <c r="AD28" s="38">
        <v>0.19500000000000001</v>
      </c>
      <c r="AE28" s="38">
        <v>0.19500000000000001</v>
      </c>
      <c r="AF28" s="38">
        <v>0.19500000000000001</v>
      </c>
      <c r="AH28" s="37">
        <f t="shared" si="3"/>
        <v>17</v>
      </c>
      <c r="AI28" s="37">
        <f t="shared" si="3"/>
        <v>17.5</v>
      </c>
      <c r="AJ28" s="37">
        <f t="shared" si="3"/>
        <v>18</v>
      </c>
      <c r="AK28" s="37">
        <f t="shared" si="2"/>
        <v>18</v>
      </c>
      <c r="AL28" s="37">
        <f t="shared" si="2"/>
        <v>18.5</v>
      </c>
      <c r="AM28" s="37">
        <f t="shared" si="2"/>
        <v>18.5</v>
      </c>
      <c r="AN28" s="37">
        <f t="shared" si="2"/>
        <v>19</v>
      </c>
      <c r="AO28" s="37">
        <f t="shared" si="2"/>
        <v>19</v>
      </c>
      <c r="AP28" s="37">
        <f t="shared" si="2"/>
        <v>19</v>
      </c>
      <c r="AQ28" s="37">
        <f t="shared" si="2"/>
        <v>19.5</v>
      </c>
      <c r="AR28" s="37">
        <f t="shared" si="2"/>
        <v>19.5</v>
      </c>
      <c r="AS28" s="37">
        <f t="shared" si="2"/>
        <v>19.5</v>
      </c>
    </row>
    <row r="29" spans="4:45" x14ac:dyDescent="0.25">
      <c r="D29">
        <v>26</v>
      </c>
      <c r="E29">
        <v>49000</v>
      </c>
      <c r="F29" s="37">
        <v>17</v>
      </c>
      <c r="G29" s="37">
        <v>17.5</v>
      </c>
      <c r="H29" s="37">
        <v>18</v>
      </c>
      <c r="I29" s="37">
        <v>18</v>
      </c>
      <c r="J29" s="37">
        <v>18.5</v>
      </c>
      <c r="K29" s="37">
        <v>18.5</v>
      </c>
      <c r="L29" s="37">
        <v>19</v>
      </c>
      <c r="M29" s="37">
        <v>19</v>
      </c>
      <c r="N29" s="37">
        <v>19</v>
      </c>
      <c r="O29" s="37">
        <v>19.5</v>
      </c>
      <c r="P29" s="37">
        <v>19.5</v>
      </c>
      <c r="Q29" s="37">
        <v>19.5</v>
      </c>
      <c r="S29" t="str">
        <f t="shared" si="1"/>
        <v/>
      </c>
      <c r="T29">
        <v>49000</v>
      </c>
      <c r="U29" s="38">
        <v>0.17</v>
      </c>
      <c r="V29" s="38">
        <v>0.17500000000000002</v>
      </c>
      <c r="W29" s="38">
        <v>0.18</v>
      </c>
      <c r="X29" s="38">
        <v>0.18</v>
      </c>
      <c r="Y29" s="38">
        <v>0.185</v>
      </c>
      <c r="Z29" s="38">
        <v>0.185</v>
      </c>
      <c r="AA29" s="38">
        <v>0.19</v>
      </c>
      <c r="AB29" s="38">
        <v>0.19</v>
      </c>
      <c r="AC29" s="38">
        <v>0.19</v>
      </c>
      <c r="AD29" s="38">
        <v>0.19500000000000001</v>
      </c>
      <c r="AE29" s="38">
        <v>0.19500000000000001</v>
      </c>
      <c r="AF29" s="38">
        <v>0.19500000000000001</v>
      </c>
      <c r="AH29" s="37">
        <f t="shared" si="3"/>
        <v>17</v>
      </c>
      <c r="AI29" s="37">
        <f t="shared" si="3"/>
        <v>17.5</v>
      </c>
      <c r="AJ29" s="37">
        <f t="shared" si="3"/>
        <v>18</v>
      </c>
      <c r="AK29" s="37">
        <f t="shared" si="2"/>
        <v>18</v>
      </c>
      <c r="AL29" s="37">
        <f t="shared" si="2"/>
        <v>18.5</v>
      </c>
      <c r="AM29" s="37">
        <f t="shared" si="2"/>
        <v>18.5</v>
      </c>
      <c r="AN29" s="37">
        <f t="shared" si="2"/>
        <v>19</v>
      </c>
      <c r="AO29" s="37">
        <f t="shared" si="2"/>
        <v>19</v>
      </c>
      <c r="AP29" s="37">
        <f t="shared" si="2"/>
        <v>19</v>
      </c>
      <c r="AQ29" s="37">
        <f t="shared" si="2"/>
        <v>19.5</v>
      </c>
      <c r="AR29" s="37">
        <f t="shared" si="2"/>
        <v>19.5</v>
      </c>
      <c r="AS29" s="37">
        <f t="shared" si="2"/>
        <v>19.5</v>
      </c>
    </row>
    <row r="30" spans="4:45" x14ac:dyDescent="0.25">
      <c r="D30">
        <v>27</v>
      </c>
      <c r="E30">
        <v>50000</v>
      </c>
      <c r="F30" s="37">
        <v>17</v>
      </c>
      <c r="G30" s="37">
        <v>17.5</v>
      </c>
      <c r="H30" s="37">
        <v>18</v>
      </c>
      <c r="I30" s="37">
        <v>18</v>
      </c>
      <c r="J30" s="37">
        <v>18.5</v>
      </c>
      <c r="K30" s="37">
        <v>18.5</v>
      </c>
      <c r="L30" s="37">
        <v>19</v>
      </c>
      <c r="M30" s="37">
        <v>19</v>
      </c>
      <c r="N30" s="37">
        <v>19</v>
      </c>
      <c r="O30" s="37">
        <v>19.5</v>
      </c>
      <c r="P30" s="37">
        <v>19.5</v>
      </c>
      <c r="Q30" s="37">
        <v>19.5</v>
      </c>
      <c r="S30" t="str">
        <f t="shared" si="1"/>
        <v/>
      </c>
      <c r="T30">
        <v>50000</v>
      </c>
      <c r="U30" s="38">
        <v>0.17</v>
      </c>
      <c r="V30" s="38">
        <v>0.17500000000000002</v>
      </c>
      <c r="W30" s="38">
        <v>0.18</v>
      </c>
      <c r="X30" s="38">
        <v>0.18</v>
      </c>
      <c r="Y30" s="38">
        <v>0.185</v>
      </c>
      <c r="Z30" s="38">
        <v>0.185</v>
      </c>
      <c r="AA30" s="38">
        <v>0.19</v>
      </c>
      <c r="AB30" s="38">
        <v>0.19</v>
      </c>
      <c r="AC30" s="38">
        <v>0.19</v>
      </c>
      <c r="AD30" s="38">
        <v>0.19500000000000001</v>
      </c>
      <c r="AE30" s="38">
        <v>0.19500000000000001</v>
      </c>
      <c r="AF30" s="38">
        <v>0.19500000000000001</v>
      </c>
      <c r="AH30" s="37">
        <f t="shared" si="3"/>
        <v>17</v>
      </c>
      <c r="AI30" s="37">
        <f t="shared" si="3"/>
        <v>17.5</v>
      </c>
      <c r="AJ30" s="37">
        <f t="shared" si="3"/>
        <v>18</v>
      </c>
      <c r="AK30" s="37">
        <f t="shared" si="2"/>
        <v>18</v>
      </c>
      <c r="AL30" s="37">
        <f t="shared" si="2"/>
        <v>18.5</v>
      </c>
      <c r="AM30" s="37">
        <f t="shared" si="2"/>
        <v>18.5</v>
      </c>
      <c r="AN30" s="37">
        <f t="shared" si="2"/>
        <v>19</v>
      </c>
      <c r="AO30" s="37">
        <f t="shared" si="2"/>
        <v>19</v>
      </c>
      <c r="AP30" s="37">
        <f t="shared" si="2"/>
        <v>19</v>
      </c>
      <c r="AQ30" s="37">
        <f t="shared" si="2"/>
        <v>19.5</v>
      </c>
      <c r="AR30" s="37">
        <f t="shared" si="2"/>
        <v>19.5</v>
      </c>
      <c r="AS30" s="37">
        <f t="shared" si="2"/>
        <v>19.5</v>
      </c>
    </row>
    <row r="31" spans="4:45" x14ac:dyDescent="0.25">
      <c r="D31">
        <v>28</v>
      </c>
      <c r="E31">
        <v>51000</v>
      </c>
      <c r="F31" s="37">
        <v>17</v>
      </c>
      <c r="G31" s="37">
        <v>17.5</v>
      </c>
      <c r="H31" s="37">
        <v>18</v>
      </c>
      <c r="I31" s="37">
        <v>18</v>
      </c>
      <c r="J31" s="37">
        <v>18.5</v>
      </c>
      <c r="K31" s="37">
        <v>18.5</v>
      </c>
      <c r="L31" s="37">
        <v>19</v>
      </c>
      <c r="M31" s="37">
        <v>19</v>
      </c>
      <c r="N31" s="37">
        <v>19</v>
      </c>
      <c r="O31" s="37">
        <v>19.5</v>
      </c>
      <c r="P31" s="37">
        <v>19.5</v>
      </c>
      <c r="Q31" s="37">
        <v>19.5</v>
      </c>
      <c r="S31" t="str">
        <f t="shared" si="1"/>
        <v/>
      </c>
      <c r="T31">
        <v>51000</v>
      </c>
      <c r="U31" s="38">
        <v>0.17</v>
      </c>
      <c r="V31" s="38">
        <v>0.17500000000000002</v>
      </c>
      <c r="W31" s="38">
        <v>0.18</v>
      </c>
      <c r="X31" s="38">
        <v>0.18</v>
      </c>
      <c r="Y31" s="38">
        <v>0.185</v>
      </c>
      <c r="Z31" s="38">
        <v>0.185</v>
      </c>
      <c r="AA31" s="38">
        <v>0.19</v>
      </c>
      <c r="AB31" s="38">
        <v>0.19</v>
      </c>
      <c r="AC31" s="38">
        <v>0.19</v>
      </c>
      <c r="AD31" s="38">
        <v>0.19500000000000001</v>
      </c>
      <c r="AE31" s="38">
        <v>0.19500000000000001</v>
      </c>
      <c r="AF31" s="38">
        <v>0.19500000000000001</v>
      </c>
      <c r="AH31" s="37">
        <f t="shared" si="3"/>
        <v>17</v>
      </c>
      <c r="AI31" s="37">
        <f t="shared" si="3"/>
        <v>17.5</v>
      </c>
      <c r="AJ31" s="37">
        <f t="shared" si="3"/>
        <v>18</v>
      </c>
      <c r="AK31" s="37">
        <f t="shared" si="2"/>
        <v>18</v>
      </c>
      <c r="AL31" s="37">
        <f t="shared" si="2"/>
        <v>18.5</v>
      </c>
      <c r="AM31" s="37">
        <f t="shared" si="2"/>
        <v>18.5</v>
      </c>
      <c r="AN31" s="37">
        <f t="shared" si="2"/>
        <v>19</v>
      </c>
      <c r="AO31" s="37">
        <f t="shared" si="2"/>
        <v>19</v>
      </c>
      <c r="AP31" s="37">
        <f t="shared" si="2"/>
        <v>19</v>
      </c>
      <c r="AQ31" s="37">
        <f t="shared" si="2"/>
        <v>19.5</v>
      </c>
      <c r="AR31" s="37">
        <f t="shared" si="2"/>
        <v>19.5</v>
      </c>
      <c r="AS31" s="37">
        <f t="shared" si="2"/>
        <v>19.5</v>
      </c>
    </row>
    <row r="32" spans="4:45" x14ac:dyDescent="0.25">
      <c r="D32">
        <v>29</v>
      </c>
      <c r="E32">
        <v>52000</v>
      </c>
      <c r="F32" s="37">
        <v>17</v>
      </c>
      <c r="G32" s="37">
        <v>17.5</v>
      </c>
      <c r="H32" s="37">
        <v>18</v>
      </c>
      <c r="I32" s="37">
        <v>18</v>
      </c>
      <c r="J32" s="37">
        <v>18.5</v>
      </c>
      <c r="K32" s="37">
        <v>18.5</v>
      </c>
      <c r="L32" s="37">
        <v>19</v>
      </c>
      <c r="M32" s="37">
        <v>19</v>
      </c>
      <c r="N32" s="37">
        <v>19</v>
      </c>
      <c r="O32" s="37">
        <v>19.5</v>
      </c>
      <c r="P32" s="37">
        <v>19.5</v>
      </c>
      <c r="Q32" s="37">
        <v>19.5</v>
      </c>
      <c r="S32" t="str">
        <f t="shared" si="1"/>
        <v/>
      </c>
      <c r="T32">
        <v>52000</v>
      </c>
      <c r="U32" s="38">
        <v>0.17</v>
      </c>
      <c r="V32" s="38">
        <v>0.17500000000000002</v>
      </c>
      <c r="W32" s="38">
        <v>0.18</v>
      </c>
      <c r="X32" s="38">
        <v>0.18</v>
      </c>
      <c r="Y32" s="38">
        <v>0.185</v>
      </c>
      <c r="Z32" s="38">
        <v>0.185</v>
      </c>
      <c r="AA32" s="38">
        <v>0.19</v>
      </c>
      <c r="AB32" s="38">
        <v>0.19</v>
      </c>
      <c r="AC32" s="38">
        <v>0.19</v>
      </c>
      <c r="AD32" s="38">
        <v>0.19500000000000001</v>
      </c>
      <c r="AE32" s="38">
        <v>0.19500000000000001</v>
      </c>
      <c r="AF32" s="38">
        <v>0.19500000000000001</v>
      </c>
      <c r="AH32" s="37">
        <f t="shared" si="3"/>
        <v>17</v>
      </c>
      <c r="AI32" s="37">
        <f t="shared" si="3"/>
        <v>17.5</v>
      </c>
      <c r="AJ32" s="37">
        <f t="shared" si="3"/>
        <v>18</v>
      </c>
      <c r="AK32" s="37">
        <f t="shared" si="2"/>
        <v>18</v>
      </c>
      <c r="AL32" s="37">
        <f t="shared" si="2"/>
        <v>18.5</v>
      </c>
      <c r="AM32" s="37">
        <f t="shared" si="2"/>
        <v>18.5</v>
      </c>
      <c r="AN32" s="37">
        <f t="shared" si="2"/>
        <v>19</v>
      </c>
      <c r="AO32" s="37">
        <f t="shared" si="2"/>
        <v>19</v>
      </c>
      <c r="AP32" s="37">
        <f t="shared" si="2"/>
        <v>19</v>
      </c>
      <c r="AQ32" s="37">
        <f t="shared" si="2"/>
        <v>19.5</v>
      </c>
      <c r="AR32" s="37">
        <f t="shared" si="2"/>
        <v>19.5</v>
      </c>
      <c r="AS32" s="37">
        <f t="shared" si="2"/>
        <v>19.5</v>
      </c>
    </row>
    <row r="33" spans="4:45" x14ac:dyDescent="0.25">
      <c r="D33">
        <v>30</v>
      </c>
      <c r="E33">
        <v>53000</v>
      </c>
      <c r="F33" s="37">
        <v>17</v>
      </c>
      <c r="G33" s="37">
        <v>17.5</v>
      </c>
      <c r="H33" s="37">
        <v>18</v>
      </c>
      <c r="I33" s="37">
        <v>18</v>
      </c>
      <c r="J33" s="37">
        <v>18.5</v>
      </c>
      <c r="K33" s="37">
        <v>18.5</v>
      </c>
      <c r="L33" s="37">
        <v>19</v>
      </c>
      <c r="M33" s="37">
        <v>19</v>
      </c>
      <c r="N33" s="37">
        <v>19</v>
      </c>
      <c r="O33" s="37">
        <v>19.5</v>
      </c>
      <c r="P33" s="37">
        <v>19.5</v>
      </c>
      <c r="Q33" s="37">
        <v>19.5</v>
      </c>
      <c r="S33" t="str">
        <f t="shared" si="1"/>
        <v/>
      </c>
      <c r="T33">
        <v>53000</v>
      </c>
      <c r="U33" s="38">
        <v>0.17</v>
      </c>
      <c r="V33" s="38">
        <v>0.17500000000000002</v>
      </c>
      <c r="W33" s="38">
        <v>0.18</v>
      </c>
      <c r="X33" s="38">
        <v>0.18</v>
      </c>
      <c r="Y33" s="38">
        <v>0.185</v>
      </c>
      <c r="Z33" s="38">
        <v>0.185</v>
      </c>
      <c r="AA33" s="38">
        <v>0.19</v>
      </c>
      <c r="AB33" s="38">
        <v>0.19</v>
      </c>
      <c r="AC33" s="38">
        <v>0.19</v>
      </c>
      <c r="AD33" s="38">
        <v>0.19500000000000001</v>
      </c>
      <c r="AE33" s="38">
        <v>0.19500000000000001</v>
      </c>
      <c r="AF33" s="38">
        <v>0.19500000000000001</v>
      </c>
      <c r="AH33" s="37">
        <f t="shared" si="3"/>
        <v>17</v>
      </c>
      <c r="AI33" s="37">
        <f t="shared" si="3"/>
        <v>17.5</v>
      </c>
      <c r="AJ33" s="37">
        <f t="shared" si="3"/>
        <v>18</v>
      </c>
      <c r="AK33" s="37">
        <f t="shared" si="2"/>
        <v>18</v>
      </c>
      <c r="AL33" s="37">
        <f t="shared" si="2"/>
        <v>18.5</v>
      </c>
      <c r="AM33" s="37">
        <f t="shared" si="2"/>
        <v>18.5</v>
      </c>
      <c r="AN33" s="37">
        <f t="shared" si="2"/>
        <v>19</v>
      </c>
      <c r="AO33" s="37">
        <f t="shared" si="2"/>
        <v>19</v>
      </c>
      <c r="AP33" s="37">
        <f t="shared" si="2"/>
        <v>19</v>
      </c>
      <c r="AQ33" s="37">
        <f t="shared" si="2"/>
        <v>19.5</v>
      </c>
      <c r="AR33" s="37">
        <f t="shared" si="2"/>
        <v>19.5</v>
      </c>
      <c r="AS33" s="37">
        <f t="shared" si="2"/>
        <v>19.5</v>
      </c>
    </row>
    <row r="34" spans="4:45" x14ac:dyDescent="0.25">
      <c r="D34">
        <v>31</v>
      </c>
      <c r="E34">
        <v>54000</v>
      </c>
      <c r="F34" s="37">
        <v>17</v>
      </c>
      <c r="G34" s="37">
        <v>17.5</v>
      </c>
      <c r="H34" s="37">
        <v>18</v>
      </c>
      <c r="I34" s="37">
        <v>18</v>
      </c>
      <c r="J34" s="37">
        <v>18.5</v>
      </c>
      <c r="K34" s="37">
        <v>18.5</v>
      </c>
      <c r="L34" s="37">
        <v>19</v>
      </c>
      <c r="M34" s="37">
        <v>19</v>
      </c>
      <c r="N34" s="37">
        <v>19</v>
      </c>
      <c r="O34" s="37">
        <v>19.5</v>
      </c>
      <c r="P34" s="37">
        <v>19.5</v>
      </c>
      <c r="Q34" s="37">
        <v>19.5</v>
      </c>
      <c r="S34" t="str">
        <f t="shared" si="1"/>
        <v/>
      </c>
      <c r="T34">
        <v>54000</v>
      </c>
      <c r="U34" s="38">
        <v>0.17</v>
      </c>
      <c r="V34" s="38">
        <v>0.17500000000000002</v>
      </c>
      <c r="W34" s="38">
        <v>0.18</v>
      </c>
      <c r="X34" s="38">
        <v>0.18</v>
      </c>
      <c r="Y34" s="38">
        <v>0.185</v>
      </c>
      <c r="Z34" s="38">
        <v>0.185</v>
      </c>
      <c r="AA34" s="38">
        <v>0.19</v>
      </c>
      <c r="AB34" s="38">
        <v>0.19</v>
      </c>
      <c r="AC34" s="38">
        <v>0.19</v>
      </c>
      <c r="AD34" s="38">
        <v>0.19500000000000001</v>
      </c>
      <c r="AE34" s="38">
        <v>0.19500000000000001</v>
      </c>
      <c r="AF34" s="38">
        <v>0.19500000000000001</v>
      </c>
      <c r="AH34" s="37">
        <f t="shared" si="3"/>
        <v>17</v>
      </c>
      <c r="AI34" s="37">
        <f t="shared" si="3"/>
        <v>17.5</v>
      </c>
      <c r="AJ34" s="37">
        <f t="shared" si="3"/>
        <v>18</v>
      </c>
      <c r="AK34" s="37">
        <f t="shared" si="2"/>
        <v>18</v>
      </c>
      <c r="AL34" s="37">
        <f t="shared" si="2"/>
        <v>18.5</v>
      </c>
      <c r="AM34" s="37">
        <f t="shared" si="2"/>
        <v>18.5</v>
      </c>
      <c r="AN34" s="37">
        <f t="shared" si="2"/>
        <v>19</v>
      </c>
      <c r="AO34" s="37">
        <f t="shared" si="2"/>
        <v>19</v>
      </c>
      <c r="AP34" s="37">
        <f t="shared" si="2"/>
        <v>19</v>
      </c>
      <c r="AQ34" s="37">
        <f t="shared" si="2"/>
        <v>19.5</v>
      </c>
      <c r="AR34" s="37">
        <f t="shared" si="2"/>
        <v>19.5</v>
      </c>
      <c r="AS34" s="37">
        <f t="shared" si="2"/>
        <v>19.5</v>
      </c>
    </row>
    <row r="35" spans="4:45" x14ac:dyDescent="0.25">
      <c r="D35">
        <v>32</v>
      </c>
      <c r="E35">
        <v>55000</v>
      </c>
      <c r="F35" s="37">
        <v>17.5</v>
      </c>
      <c r="G35" s="37">
        <v>17.5</v>
      </c>
      <c r="H35" s="37">
        <v>18</v>
      </c>
      <c r="I35" s="37">
        <v>18</v>
      </c>
      <c r="J35" s="37">
        <v>18.5</v>
      </c>
      <c r="K35" s="37">
        <v>18.5</v>
      </c>
      <c r="L35" s="37">
        <v>19</v>
      </c>
      <c r="M35" s="37">
        <v>19</v>
      </c>
      <c r="N35" s="37">
        <v>19.5</v>
      </c>
      <c r="O35" s="37">
        <v>19.5</v>
      </c>
      <c r="P35" s="37">
        <v>19.5</v>
      </c>
      <c r="Q35" s="37">
        <v>20</v>
      </c>
      <c r="S35" t="str">
        <f t="shared" si="1"/>
        <v/>
      </c>
      <c r="T35">
        <v>55000</v>
      </c>
      <c r="U35" s="38">
        <v>0.17500000000000002</v>
      </c>
      <c r="V35" s="38">
        <v>0.17500000000000002</v>
      </c>
      <c r="W35" s="38">
        <v>0.18</v>
      </c>
      <c r="X35" s="38">
        <v>0.18</v>
      </c>
      <c r="Y35" s="38">
        <v>0.185</v>
      </c>
      <c r="Z35" s="38">
        <v>0.185</v>
      </c>
      <c r="AA35" s="38">
        <v>0.19</v>
      </c>
      <c r="AB35" s="38">
        <v>0.19</v>
      </c>
      <c r="AC35" s="38">
        <v>0.19500000000000001</v>
      </c>
      <c r="AD35" s="38">
        <v>0.19500000000000001</v>
      </c>
      <c r="AE35" s="38">
        <v>0.19500000000000001</v>
      </c>
      <c r="AF35" s="38">
        <v>0.2</v>
      </c>
      <c r="AH35" s="37">
        <f t="shared" si="3"/>
        <v>17.5</v>
      </c>
      <c r="AI35" s="37">
        <f t="shared" si="3"/>
        <v>17.5</v>
      </c>
      <c r="AJ35" s="37">
        <f t="shared" si="3"/>
        <v>18</v>
      </c>
      <c r="AK35" s="37">
        <f t="shared" si="2"/>
        <v>18</v>
      </c>
      <c r="AL35" s="37">
        <f t="shared" si="2"/>
        <v>18.5</v>
      </c>
      <c r="AM35" s="37">
        <f t="shared" si="2"/>
        <v>18.5</v>
      </c>
      <c r="AN35" s="37">
        <f t="shared" si="2"/>
        <v>19</v>
      </c>
      <c r="AO35" s="37">
        <f t="shared" si="2"/>
        <v>19</v>
      </c>
      <c r="AP35" s="37">
        <f t="shared" si="2"/>
        <v>19.5</v>
      </c>
      <c r="AQ35" s="37">
        <f t="shared" si="2"/>
        <v>19.5</v>
      </c>
      <c r="AR35" s="37">
        <f t="shared" si="2"/>
        <v>19.5</v>
      </c>
      <c r="AS35" s="37">
        <f t="shared" si="2"/>
        <v>20</v>
      </c>
    </row>
    <row r="36" spans="4:45" x14ac:dyDescent="0.25">
      <c r="D36">
        <v>33</v>
      </c>
      <c r="E36">
        <v>56000</v>
      </c>
      <c r="F36" s="37">
        <v>17.5</v>
      </c>
      <c r="G36" s="37">
        <v>18</v>
      </c>
      <c r="H36" s="37">
        <v>18</v>
      </c>
      <c r="I36" s="37">
        <v>18.5</v>
      </c>
      <c r="J36" s="37">
        <v>18.5</v>
      </c>
      <c r="K36" s="37">
        <v>19</v>
      </c>
      <c r="L36" s="37">
        <v>19</v>
      </c>
      <c r="M36" s="37">
        <v>19.5</v>
      </c>
      <c r="N36" s="37">
        <v>19.5</v>
      </c>
      <c r="O36" s="37">
        <v>19.5</v>
      </c>
      <c r="P36" s="37">
        <v>20</v>
      </c>
      <c r="Q36" s="37">
        <v>20</v>
      </c>
      <c r="S36" t="str">
        <f t="shared" si="1"/>
        <v/>
      </c>
      <c r="T36">
        <v>56000</v>
      </c>
      <c r="U36" s="38">
        <v>0.17500000000000002</v>
      </c>
      <c r="V36" s="38">
        <v>0.18</v>
      </c>
      <c r="W36" s="38">
        <v>0.18</v>
      </c>
      <c r="X36" s="38">
        <v>0.185</v>
      </c>
      <c r="Y36" s="38">
        <v>0.185</v>
      </c>
      <c r="Z36" s="38">
        <v>0.19</v>
      </c>
      <c r="AA36" s="38">
        <v>0.19</v>
      </c>
      <c r="AB36" s="38">
        <v>0.19500000000000001</v>
      </c>
      <c r="AC36" s="38">
        <v>0.19500000000000001</v>
      </c>
      <c r="AD36" s="38">
        <v>0.19500000000000001</v>
      </c>
      <c r="AE36" s="38">
        <v>0.2</v>
      </c>
      <c r="AF36" s="38">
        <v>0.2</v>
      </c>
      <c r="AH36" s="37">
        <f t="shared" si="3"/>
        <v>17.5</v>
      </c>
      <c r="AI36" s="37">
        <f t="shared" si="3"/>
        <v>18</v>
      </c>
      <c r="AJ36" s="37">
        <f t="shared" si="3"/>
        <v>18</v>
      </c>
      <c r="AK36" s="37">
        <f t="shared" si="2"/>
        <v>18.5</v>
      </c>
      <c r="AL36" s="37">
        <f t="shared" si="2"/>
        <v>18.5</v>
      </c>
      <c r="AM36" s="37">
        <f t="shared" si="2"/>
        <v>19</v>
      </c>
      <c r="AN36" s="37">
        <f t="shared" si="2"/>
        <v>19</v>
      </c>
      <c r="AO36" s="37">
        <f t="shared" si="2"/>
        <v>19.5</v>
      </c>
      <c r="AP36" s="37">
        <f t="shared" si="2"/>
        <v>19.5</v>
      </c>
      <c r="AQ36" s="37">
        <f t="shared" si="2"/>
        <v>19.5</v>
      </c>
      <c r="AR36" s="37">
        <f t="shared" si="2"/>
        <v>20</v>
      </c>
      <c r="AS36" s="37">
        <f t="shared" si="2"/>
        <v>20</v>
      </c>
    </row>
    <row r="37" spans="4:45" x14ac:dyDescent="0.25">
      <c r="D37">
        <v>34</v>
      </c>
      <c r="E37">
        <v>57000</v>
      </c>
      <c r="F37" s="37">
        <v>17.5</v>
      </c>
      <c r="G37" s="37">
        <v>18</v>
      </c>
      <c r="H37" s="37">
        <v>18.5</v>
      </c>
      <c r="I37" s="37">
        <v>18.5</v>
      </c>
      <c r="J37" s="37">
        <v>19</v>
      </c>
      <c r="K37" s="37">
        <v>19</v>
      </c>
      <c r="L37" s="37">
        <v>19.5</v>
      </c>
      <c r="M37" s="37">
        <v>19.5</v>
      </c>
      <c r="N37" s="37">
        <v>20</v>
      </c>
      <c r="O37" s="37">
        <v>20</v>
      </c>
      <c r="P37" s="37">
        <v>20</v>
      </c>
      <c r="Q37" s="37">
        <v>20.5</v>
      </c>
      <c r="S37" t="str">
        <f t="shared" si="1"/>
        <v/>
      </c>
      <c r="T37">
        <v>57000</v>
      </c>
      <c r="U37" s="38">
        <v>0.17500000000000002</v>
      </c>
      <c r="V37" s="38">
        <v>0.18</v>
      </c>
      <c r="W37" s="38">
        <v>0.185</v>
      </c>
      <c r="X37" s="38">
        <v>0.185</v>
      </c>
      <c r="Y37" s="38">
        <v>0.19</v>
      </c>
      <c r="Z37" s="38">
        <v>0.19</v>
      </c>
      <c r="AA37" s="38">
        <v>0.19500000000000001</v>
      </c>
      <c r="AB37" s="38">
        <v>0.19500000000000001</v>
      </c>
      <c r="AC37" s="38">
        <v>0.2</v>
      </c>
      <c r="AD37" s="38">
        <v>0.2</v>
      </c>
      <c r="AE37" s="38">
        <v>0.2</v>
      </c>
      <c r="AF37" s="38">
        <v>0.20500000000000002</v>
      </c>
      <c r="AH37" s="37">
        <f t="shared" si="3"/>
        <v>17.5</v>
      </c>
      <c r="AI37" s="37">
        <f t="shared" si="3"/>
        <v>18</v>
      </c>
      <c r="AJ37" s="37">
        <f t="shared" si="3"/>
        <v>18.5</v>
      </c>
      <c r="AK37" s="37">
        <f t="shared" si="2"/>
        <v>18.5</v>
      </c>
      <c r="AL37" s="37">
        <f t="shared" si="2"/>
        <v>19</v>
      </c>
      <c r="AM37" s="37">
        <f t="shared" si="2"/>
        <v>19</v>
      </c>
      <c r="AN37" s="37">
        <f t="shared" si="2"/>
        <v>19.5</v>
      </c>
      <c r="AO37" s="37">
        <f t="shared" si="2"/>
        <v>19.5</v>
      </c>
      <c r="AP37" s="37">
        <f t="shared" si="2"/>
        <v>20</v>
      </c>
      <c r="AQ37" s="37">
        <f t="shared" si="2"/>
        <v>20</v>
      </c>
      <c r="AR37" s="37">
        <f t="shared" si="2"/>
        <v>20</v>
      </c>
      <c r="AS37" s="37">
        <f t="shared" si="2"/>
        <v>20.5</v>
      </c>
    </row>
    <row r="38" spans="4:45" x14ac:dyDescent="0.25">
      <c r="D38">
        <v>35</v>
      </c>
      <c r="E38">
        <v>58000</v>
      </c>
      <c r="F38" s="37">
        <v>18</v>
      </c>
      <c r="G38" s="37">
        <v>18</v>
      </c>
      <c r="H38" s="37">
        <v>18.5</v>
      </c>
      <c r="I38" s="37">
        <v>19</v>
      </c>
      <c r="J38" s="37">
        <v>19</v>
      </c>
      <c r="K38" s="37">
        <v>19.5</v>
      </c>
      <c r="L38" s="37">
        <v>19.5</v>
      </c>
      <c r="M38" s="37">
        <v>20</v>
      </c>
      <c r="N38" s="37">
        <v>20</v>
      </c>
      <c r="O38" s="37">
        <v>20</v>
      </c>
      <c r="P38" s="37">
        <v>20.5</v>
      </c>
      <c r="Q38" s="37">
        <v>20.5</v>
      </c>
      <c r="S38" t="str">
        <f t="shared" si="1"/>
        <v/>
      </c>
      <c r="T38">
        <v>58000</v>
      </c>
      <c r="U38" s="38">
        <v>0.18</v>
      </c>
      <c r="V38" s="38">
        <v>0.18</v>
      </c>
      <c r="W38" s="38">
        <v>0.185</v>
      </c>
      <c r="X38" s="38">
        <v>0.19</v>
      </c>
      <c r="Y38" s="38">
        <v>0.19</v>
      </c>
      <c r="Z38" s="38">
        <v>0.19500000000000001</v>
      </c>
      <c r="AA38" s="38">
        <v>0.19500000000000001</v>
      </c>
      <c r="AB38" s="38">
        <v>0.2</v>
      </c>
      <c r="AC38" s="38">
        <v>0.2</v>
      </c>
      <c r="AD38" s="38">
        <v>0.2</v>
      </c>
      <c r="AE38" s="38">
        <v>0.20500000000000002</v>
      </c>
      <c r="AF38" s="38">
        <v>0.20500000000000002</v>
      </c>
      <c r="AH38" s="37">
        <f t="shared" si="3"/>
        <v>18</v>
      </c>
      <c r="AI38" s="37">
        <f t="shared" si="3"/>
        <v>18</v>
      </c>
      <c r="AJ38" s="37">
        <f t="shared" si="3"/>
        <v>18.5</v>
      </c>
      <c r="AK38" s="37">
        <f t="shared" si="2"/>
        <v>19</v>
      </c>
      <c r="AL38" s="37">
        <f t="shared" si="2"/>
        <v>19</v>
      </c>
      <c r="AM38" s="37">
        <f t="shared" si="2"/>
        <v>19.5</v>
      </c>
      <c r="AN38" s="37">
        <f t="shared" si="2"/>
        <v>19.5</v>
      </c>
      <c r="AO38" s="37">
        <f t="shared" si="2"/>
        <v>20</v>
      </c>
      <c r="AP38" s="37">
        <f t="shared" si="2"/>
        <v>20</v>
      </c>
      <c r="AQ38" s="37">
        <f t="shared" si="2"/>
        <v>20</v>
      </c>
      <c r="AR38" s="37">
        <f t="shared" si="2"/>
        <v>20.5</v>
      </c>
      <c r="AS38" s="37">
        <f t="shared" si="2"/>
        <v>20.5</v>
      </c>
    </row>
    <row r="39" spans="4:45" x14ac:dyDescent="0.25">
      <c r="D39">
        <v>36</v>
      </c>
      <c r="E39">
        <v>59000</v>
      </c>
      <c r="F39" s="37">
        <v>18</v>
      </c>
      <c r="G39" s="37">
        <v>18.5</v>
      </c>
      <c r="H39" s="37">
        <v>18.5</v>
      </c>
      <c r="I39" s="37">
        <v>19</v>
      </c>
      <c r="J39" s="37">
        <v>19</v>
      </c>
      <c r="K39" s="37">
        <v>19.5</v>
      </c>
      <c r="L39" s="37">
        <v>19.5</v>
      </c>
      <c r="M39" s="37">
        <v>20</v>
      </c>
      <c r="N39" s="37">
        <v>20</v>
      </c>
      <c r="O39" s="37">
        <v>20.5</v>
      </c>
      <c r="P39" s="37">
        <v>20.5</v>
      </c>
      <c r="Q39" s="37">
        <v>20.5</v>
      </c>
      <c r="S39" t="str">
        <f t="shared" si="1"/>
        <v/>
      </c>
      <c r="T39">
        <v>59000</v>
      </c>
      <c r="U39" s="38">
        <v>0.18</v>
      </c>
      <c r="V39" s="38">
        <v>0.185</v>
      </c>
      <c r="W39" s="38">
        <v>0.185</v>
      </c>
      <c r="X39" s="38">
        <v>0.19</v>
      </c>
      <c r="Y39" s="38">
        <v>0.19</v>
      </c>
      <c r="Z39" s="38">
        <v>0.19500000000000001</v>
      </c>
      <c r="AA39" s="38">
        <v>0.19500000000000001</v>
      </c>
      <c r="AB39" s="38">
        <v>0.2</v>
      </c>
      <c r="AC39" s="38">
        <v>0.2</v>
      </c>
      <c r="AD39" s="38">
        <v>0.20500000000000002</v>
      </c>
      <c r="AE39" s="38">
        <v>0.20500000000000002</v>
      </c>
      <c r="AF39" s="38">
        <v>0.20500000000000002</v>
      </c>
      <c r="AH39" s="37">
        <f t="shared" si="3"/>
        <v>18</v>
      </c>
      <c r="AI39" s="37">
        <f t="shared" si="3"/>
        <v>18.5</v>
      </c>
      <c r="AJ39" s="37">
        <f t="shared" si="3"/>
        <v>18.5</v>
      </c>
      <c r="AK39" s="37">
        <f t="shared" si="2"/>
        <v>19</v>
      </c>
      <c r="AL39" s="37">
        <f t="shared" si="2"/>
        <v>19</v>
      </c>
      <c r="AM39" s="37">
        <f t="shared" si="2"/>
        <v>19.5</v>
      </c>
      <c r="AN39" s="37">
        <f t="shared" si="2"/>
        <v>19.5</v>
      </c>
      <c r="AO39" s="37">
        <f t="shared" si="2"/>
        <v>20</v>
      </c>
      <c r="AP39" s="37">
        <f t="shared" si="2"/>
        <v>20</v>
      </c>
      <c r="AQ39" s="37">
        <f t="shared" si="2"/>
        <v>20.5</v>
      </c>
      <c r="AR39" s="37">
        <f t="shared" si="2"/>
        <v>20.5</v>
      </c>
      <c r="AS39" s="37">
        <f t="shared" si="2"/>
        <v>20.5</v>
      </c>
    </row>
    <row r="40" spans="4:45" x14ac:dyDescent="0.25">
      <c r="D40">
        <v>37</v>
      </c>
      <c r="E40">
        <v>60000</v>
      </c>
      <c r="F40" s="37">
        <v>18</v>
      </c>
      <c r="G40" s="37">
        <v>18.5</v>
      </c>
      <c r="H40" s="37">
        <v>19</v>
      </c>
      <c r="I40" s="37">
        <v>19</v>
      </c>
      <c r="J40" s="37">
        <v>19.5</v>
      </c>
      <c r="K40" s="37">
        <v>19.5</v>
      </c>
      <c r="L40" s="37">
        <v>20</v>
      </c>
      <c r="M40" s="37">
        <v>20</v>
      </c>
      <c r="N40" s="37">
        <v>20.5</v>
      </c>
      <c r="O40" s="37">
        <v>20.5</v>
      </c>
      <c r="P40" s="37">
        <v>20.5</v>
      </c>
      <c r="Q40" s="37">
        <v>21.000000000000004</v>
      </c>
      <c r="S40" t="str">
        <f t="shared" si="1"/>
        <v/>
      </c>
      <c r="T40">
        <v>60000</v>
      </c>
      <c r="U40" s="38">
        <v>0.18</v>
      </c>
      <c r="V40" s="38">
        <v>0.185</v>
      </c>
      <c r="W40" s="38">
        <v>0.19</v>
      </c>
      <c r="X40" s="38">
        <v>0.19</v>
      </c>
      <c r="Y40" s="38">
        <v>0.19500000000000001</v>
      </c>
      <c r="Z40" s="38">
        <v>0.19500000000000001</v>
      </c>
      <c r="AA40" s="38">
        <v>0.2</v>
      </c>
      <c r="AB40" s="38">
        <v>0.2</v>
      </c>
      <c r="AC40" s="38">
        <v>0.20500000000000002</v>
      </c>
      <c r="AD40" s="38">
        <v>0.20500000000000002</v>
      </c>
      <c r="AE40" s="38">
        <v>0.20500000000000002</v>
      </c>
      <c r="AF40" s="38">
        <v>0.21000000000000002</v>
      </c>
      <c r="AH40" s="37">
        <f t="shared" si="3"/>
        <v>18</v>
      </c>
      <c r="AI40" s="37">
        <f t="shared" si="3"/>
        <v>18.5</v>
      </c>
      <c r="AJ40" s="37">
        <f t="shared" si="3"/>
        <v>19</v>
      </c>
      <c r="AK40" s="37">
        <f t="shared" si="2"/>
        <v>19</v>
      </c>
      <c r="AL40" s="37">
        <f t="shared" si="2"/>
        <v>19.5</v>
      </c>
      <c r="AM40" s="37">
        <f t="shared" si="2"/>
        <v>19.5</v>
      </c>
      <c r="AN40" s="37">
        <f t="shared" si="2"/>
        <v>20</v>
      </c>
      <c r="AO40" s="37">
        <f t="shared" si="2"/>
        <v>20</v>
      </c>
      <c r="AP40" s="37">
        <f t="shared" si="2"/>
        <v>20.5</v>
      </c>
      <c r="AQ40" s="37">
        <f t="shared" si="2"/>
        <v>20.5</v>
      </c>
      <c r="AR40" s="37">
        <f t="shared" si="2"/>
        <v>20.5</v>
      </c>
      <c r="AS40" s="37">
        <f t="shared" si="2"/>
        <v>21.000000000000004</v>
      </c>
    </row>
    <row r="41" spans="4:45" x14ac:dyDescent="0.25">
      <c r="D41">
        <v>38</v>
      </c>
      <c r="E41">
        <v>61000</v>
      </c>
      <c r="F41" s="37">
        <v>18.5</v>
      </c>
      <c r="G41" s="37">
        <v>18.5</v>
      </c>
      <c r="H41" s="37">
        <v>19</v>
      </c>
      <c r="I41" s="37">
        <v>19.5</v>
      </c>
      <c r="J41" s="37">
        <v>19.5</v>
      </c>
      <c r="K41" s="37">
        <v>20</v>
      </c>
      <c r="L41" s="37">
        <v>20</v>
      </c>
      <c r="M41" s="37">
        <v>20.5</v>
      </c>
      <c r="N41" s="37">
        <v>20.5</v>
      </c>
      <c r="O41" s="37">
        <v>20.5</v>
      </c>
      <c r="P41" s="37">
        <v>21.000000000000004</v>
      </c>
      <c r="Q41" s="37">
        <v>21.000000000000004</v>
      </c>
      <c r="S41" t="str">
        <f t="shared" si="1"/>
        <v/>
      </c>
      <c r="T41">
        <v>61000</v>
      </c>
      <c r="U41" s="38">
        <v>0.185</v>
      </c>
      <c r="V41" s="38">
        <v>0.185</v>
      </c>
      <c r="W41" s="38">
        <v>0.19</v>
      </c>
      <c r="X41" s="38">
        <v>0.19500000000000001</v>
      </c>
      <c r="Y41" s="38">
        <v>0.19500000000000001</v>
      </c>
      <c r="Z41" s="38">
        <v>0.2</v>
      </c>
      <c r="AA41" s="38">
        <v>0.2</v>
      </c>
      <c r="AB41" s="38">
        <v>0.20500000000000002</v>
      </c>
      <c r="AC41" s="38">
        <v>0.20500000000000002</v>
      </c>
      <c r="AD41" s="38">
        <v>0.20500000000000002</v>
      </c>
      <c r="AE41" s="38">
        <v>0.21000000000000002</v>
      </c>
      <c r="AF41" s="38">
        <v>0.21000000000000002</v>
      </c>
      <c r="AH41" s="37">
        <f t="shared" si="3"/>
        <v>18.5</v>
      </c>
      <c r="AI41" s="37">
        <f t="shared" si="3"/>
        <v>18.5</v>
      </c>
      <c r="AJ41" s="37">
        <f t="shared" si="3"/>
        <v>19</v>
      </c>
      <c r="AK41" s="37">
        <f t="shared" si="2"/>
        <v>19.5</v>
      </c>
      <c r="AL41" s="37">
        <f t="shared" si="2"/>
        <v>19.5</v>
      </c>
      <c r="AM41" s="37">
        <f t="shared" si="2"/>
        <v>20</v>
      </c>
      <c r="AN41" s="37">
        <f t="shared" si="2"/>
        <v>20</v>
      </c>
      <c r="AO41" s="37">
        <f t="shared" si="2"/>
        <v>20.5</v>
      </c>
      <c r="AP41" s="37">
        <f t="shared" si="2"/>
        <v>20.5</v>
      </c>
      <c r="AQ41" s="37">
        <f t="shared" si="2"/>
        <v>20.5</v>
      </c>
      <c r="AR41" s="37">
        <f t="shared" si="2"/>
        <v>21.000000000000004</v>
      </c>
      <c r="AS41" s="37">
        <f t="shared" si="2"/>
        <v>21.000000000000004</v>
      </c>
    </row>
    <row r="42" spans="4:45" x14ac:dyDescent="0.25">
      <c r="D42">
        <v>39</v>
      </c>
      <c r="E42">
        <v>62000</v>
      </c>
      <c r="F42" s="37">
        <v>18.5</v>
      </c>
      <c r="G42" s="37">
        <v>19</v>
      </c>
      <c r="H42" s="37">
        <v>19</v>
      </c>
      <c r="I42" s="37">
        <v>19.5</v>
      </c>
      <c r="J42" s="37">
        <v>19.5</v>
      </c>
      <c r="K42" s="37">
        <v>20</v>
      </c>
      <c r="L42" s="37">
        <v>20</v>
      </c>
      <c r="M42" s="37">
        <v>20.5</v>
      </c>
      <c r="N42" s="37">
        <v>20.5</v>
      </c>
      <c r="O42" s="37">
        <v>21.000000000000004</v>
      </c>
      <c r="P42" s="37">
        <v>21.000000000000004</v>
      </c>
      <c r="Q42" s="37">
        <v>21.000000000000004</v>
      </c>
      <c r="S42" t="str">
        <f t="shared" si="1"/>
        <v/>
      </c>
      <c r="T42">
        <v>62000</v>
      </c>
      <c r="U42" s="38">
        <v>0.185</v>
      </c>
      <c r="V42" s="38">
        <v>0.19</v>
      </c>
      <c r="W42" s="38">
        <v>0.19</v>
      </c>
      <c r="X42" s="38">
        <v>0.19500000000000001</v>
      </c>
      <c r="Y42" s="38">
        <v>0.19500000000000001</v>
      </c>
      <c r="Z42" s="38">
        <v>0.2</v>
      </c>
      <c r="AA42" s="38">
        <v>0.2</v>
      </c>
      <c r="AB42" s="38">
        <v>0.20500000000000002</v>
      </c>
      <c r="AC42" s="38">
        <v>0.20500000000000002</v>
      </c>
      <c r="AD42" s="38">
        <v>0.21000000000000002</v>
      </c>
      <c r="AE42" s="38">
        <v>0.21000000000000002</v>
      </c>
      <c r="AF42" s="38">
        <v>0.21000000000000002</v>
      </c>
      <c r="AH42" s="37">
        <f t="shared" si="3"/>
        <v>18.5</v>
      </c>
      <c r="AI42" s="37">
        <f t="shared" si="3"/>
        <v>19</v>
      </c>
      <c r="AJ42" s="37">
        <f t="shared" si="3"/>
        <v>19</v>
      </c>
      <c r="AK42" s="37">
        <f t="shared" si="2"/>
        <v>19.5</v>
      </c>
      <c r="AL42" s="37">
        <f t="shared" si="2"/>
        <v>19.5</v>
      </c>
      <c r="AM42" s="37">
        <f t="shared" si="2"/>
        <v>20</v>
      </c>
      <c r="AN42" s="37">
        <f t="shared" si="2"/>
        <v>20</v>
      </c>
      <c r="AO42" s="37">
        <f t="shared" si="2"/>
        <v>20.5</v>
      </c>
      <c r="AP42" s="37">
        <f t="shared" si="2"/>
        <v>20.5</v>
      </c>
      <c r="AQ42" s="37">
        <f t="shared" si="2"/>
        <v>21.000000000000004</v>
      </c>
      <c r="AR42" s="37">
        <f t="shared" si="2"/>
        <v>21.000000000000004</v>
      </c>
      <c r="AS42" s="37">
        <f t="shared" si="2"/>
        <v>21.000000000000004</v>
      </c>
    </row>
    <row r="43" spans="4:45" x14ac:dyDescent="0.25">
      <c r="D43">
        <v>40</v>
      </c>
      <c r="E43">
        <v>63000</v>
      </c>
      <c r="F43" s="37">
        <v>18.5</v>
      </c>
      <c r="G43" s="37">
        <v>19</v>
      </c>
      <c r="H43" s="37">
        <v>19.5</v>
      </c>
      <c r="I43" s="37">
        <v>19.5</v>
      </c>
      <c r="J43" s="37">
        <v>20</v>
      </c>
      <c r="K43" s="37">
        <v>20</v>
      </c>
      <c r="L43" s="37">
        <v>20.5</v>
      </c>
      <c r="M43" s="37">
        <v>20.5</v>
      </c>
      <c r="N43" s="37">
        <v>21.000000000000004</v>
      </c>
      <c r="O43" s="37">
        <v>21.000000000000004</v>
      </c>
      <c r="P43" s="37">
        <v>21.000000000000004</v>
      </c>
      <c r="Q43" s="37">
        <v>21.499999999999996</v>
      </c>
      <c r="S43" t="str">
        <f t="shared" si="1"/>
        <v/>
      </c>
      <c r="T43">
        <v>63000</v>
      </c>
      <c r="U43" s="38">
        <v>0.185</v>
      </c>
      <c r="V43" s="38">
        <v>0.19</v>
      </c>
      <c r="W43" s="38">
        <v>0.19500000000000001</v>
      </c>
      <c r="X43" s="38">
        <v>0.19500000000000001</v>
      </c>
      <c r="Y43" s="38">
        <v>0.2</v>
      </c>
      <c r="Z43" s="38">
        <v>0.2</v>
      </c>
      <c r="AA43" s="38">
        <v>0.20500000000000002</v>
      </c>
      <c r="AB43" s="38">
        <v>0.20500000000000002</v>
      </c>
      <c r="AC43" s="38">
        <v>0.21000000000000002</v>
      </c>
      <c r="AD43" s="38">
        <v>0.21000000000000002</v>
      </c>
      <c r="AE43" s="38">
        <v>0.21000000000000002</v>
      </c>
      <c r="AF43" s="38">
        <v>0.21499999999999997</v>
      </c>
      <c r="AH43" s="37">
        <f t="shared" si="3"/>
        <v>18.5</v>
      </c>
      <c r="AI43" s="37">
        <f t="shared" si="3"/>
        <v>19</v>
      </c>
      <c r="AJ43" s="37">
        <f t="shared" si="3"/>
        <v>19.5</v>
      </c>
      <c r="AK43" s="37">
        <f t="shared" si="2"/>
        <v>19.5</v>
      </c>
      <c r="AL43" s="37">
        <f t="shared" si="2"/>
        <v>20</v>
      </c>
      <c r="AM43" s="37">
        <f t="shared" si="2"/>
        <v>20</v>
      </c>
      <c r="AN43" s="37">
        <f t="shared" si="2"/>
        <v>20.5</v>
      </c>
      <c r="AO43" s="37">
        <f t="shared" si="2"/>
        <v>20.5</v>
      </c>
      <c r="AP43" s="37">
        <f t="shared" si="2"/>
        <v>21.000000000000004</v>
      </c>
      <c r="AQ43" s="37">
        <f t="shared" si="2"/>
        <v>21.000000000000004</v>
      </c>
      <c r="AR43" s="37">
        <f t="shared" si="2"/>
        <v>21.000000000000004</v>
      </c>
      <c r="AS43" s="37">
        <f t="shared" si="2"/>
        <v>21.499999999999996</v>
      </c>
    </row>
    <row r="44" spans="4:45" x14ac:dyDescent="0.25">
      <c r="D44">
        <v>41</v>
      </c>
      <c r="E44">
        <v>64000</v>
      </c>
      <c r="F44" s="37">
        <v>19</v>
      </c>
      <c r="G44" s="37">
        <v>19</v>
      </c>
      <c r="H44" s="37">
        <v>19.5</v>
      </c>
      <c r="I44" s="37">
        <v>19.5</v>
      </c>
      <c r="J44" s="37">
        <v>20</v>
      </c>
      <c r="K44" s="37">
        <v>20.5</v>
      </c>
      <c r="L44" s="37">
        <v>20.5</v>
      </c>
      <c r="M44" s="37">
        <v>21.000000000000004</v>
      </c>
      <c r="N44" s="37">
        <v>21.000000000000004</v>
      </c>
      <c r="O44" s="37">
        <v>21.000000000000004</v>
      </c>
      <c r="P44" s="37">
        <v>21.499999999999996</v>
      </c>
      <c r="Q44" s="37">
        <v>21.499999999999996</v>
      </c>
      <c r="S44" t="str">
        <f t="shared" si="1"/>
        <v/>
      </c>
      <c r="T44">
        <v>64000</v>
      </c>
      <c r="U44" s="38">
        <v>0.19</v>
      </c>
      <c r="V44" s="38">
        <v>0.19</v>
      </c>
      <c r="W44" s="38">
        <v>0.19500000000000001</v>
      </c>
      <c r="X44" s="38">
        <v>0.19500000000000001</v>
      </c>
      <c r="Y44" s="38">
        <v>0.2</v>
      </c>
      <c r="Z44" s="38">
        <v>0.20500000000000002</v>
      </c>
      <c r="AA44" s="38">
        <v>0.20500000000000002</v>
      </c>
      <c r="AB44" s="38">
        <v>0.21000000000000002</v>
      </c>
      <c r="AC44" s="38">
        <v>0.21000000000000002</v>
      </c>
      <c r="AD44" s="38">
        <v>0.21000000000000002</v>
      </c>
      <c r="AE44" s="38">
        <v>0.21499999999999997</v>
      </c>
      <c r="AF44" s="38">
        <v>0.21499999999999997</v>
      </c>
      <c r="AH44" s="37">
        <f t="shared" si="3"/>
        <v>19</v>
      </c>
      <c r="AI44" s="37">
        <f t="shared" si="3"/>
        <v>19</v>
      </c>
      <c r="AJ44" s="37">
        <f t="shared" si="3"/>
        <v>19.5</v>
      </c>
      <c r="AK44" s="37">
        <f t="shared" si="2"/>
        <v>19.5</v>
      </c>
      <c r="AL44" s="37">
        <f t="shared" si="2"/>
        <v>20</v>
      </c>
      <c r="AM44" s="37">
        <f t="shared" si="2"/>
        <v>20.5</v>
      </c>
      <c r="AN44" s="37">
        <f t="shared" si="2"/>
        <v>20.5</v>
      </c>
      <c r="AO44" s="37">
        <f t="shared" si="2"/>
        <v>21.000000000000004</v>
      </c>
      <c r="AP44" s="37">
        <f t="shared" si="2"/>
        <v>21.000000000000004</v>
      </c>
      <c r="AQ44" s="37">
        <f t="shared" si="2"/>
        <v>21.000000000000004</v>
      </c>
      <c r="AR44" s="37">
        <f t="shared" si="2"/>
        <v>21.499999999999996</v>
      </c>
      <c r="AS44" s="37">
        <f t="shared" si="2"/>
        <v>21.499999999999996</v>
      </c>
    </row>
    <row r="45" spans="4:45" x14ac:dyDescent="0.25">
      <c r="D45">
        <v>42</v>
      </c>
      <c r="E45">
        <v>65000</v>
      </c>
      <c r="F45" s="37">
        <v>19</v>
      </c>
      <c r="G45" s="37">
        <v>19.5</v>
      </c>
      <c r="H45" s="37">
        <v>19.5</v>
      </c>
      <c r="I45" s="37">
        <v>20</v>
      </c>
      <c r="J45" s="37">
        <v>20</v>
      </c>
      <c r="K45" s="37">
        <v>20.5</v>
      </c>
      <c r="L45" s="37">
        <v>20.5</v>
      </c>
      <c r="M45" s="37">
        <v>21.000000000000004</v>
      </c>
      <c r="N45" s="37">
        <v>21.000000000000004</v>
      </c>
      <c r="O45" s="37">
        <v>21.499999999999996</v>
      </c>
      <c r="P45" s="37">
        <v>21.499999999999996</v>
      </c>
      <c r="Q45" s="37">
        <v>21.499999999999996</v>
      </c>
      <c r="S45" t="str">
        <f t="shared" si="1"/>
        <v/>
      </c>
      <c r="T45">
        <v>65000</v>
      </c>
      <c r="U45" s="38">
        <v>0.19</v>
      </c>
      <c r="V45" s="38">
        <v>0.19500000000000001</v>
      </c>
      <c r="W45" s="38">
        <v>0.19500000000000001</v>
      </c>
      <c r="X45" s="38">
        <v>0.2</v>
      </c>
      <c r="Y45" s="38">
        <v>0.2</v>
      </c>
      <c r="Z45" s="38">
        <v>0.20500000000000002</v>
      </c>
      <c r="AA45" s="38">
        <v>0.20500000000000002</v>
      </c>
      <c r="AB45" s="38">
        <v>0.21000000000000002</v>
      </c>
      <c r="AC45" s="38">
        <v>0.21000000000000002</v>
      </c>
      <c r="AD45" s="38">
        <v>0.21499999999999997</v>
      </c>
      <c r="AE45" s="38">
        <v>0.21499999999999997</v>
      </c>
      <c r="AF45" s="38">
        <v>0.21499999999999997</v>
      </c>
      <c r="AH45" s="37">
        <f t="shared" si="3"/>
        <v>19</v>
      </c>
      <c r="AI45" s="37">
        <f t="shared" si="3"/>
        <v>19.5</v>
      </c>
      <c r="AJ45" s="37">
        <f t="shared" si="3"/>
        <v>19.5</v>
      </c>
      <c r="AK45" s="37">
        <f t="shared" si="2"/>
        <v>20</v>
      </c>
      <c r="AL45" s="37">
        <f t="shared" si="2"/>
        <v>20</v>
      </c>
      <c r="AM45" s="37">
        <f t="shared" si="2"/>
        <v>20.5</v>
      </c>
      <c r="AN45" s="37">
        <f t="shared" si="2"/>
        <v>20.5</v>
      </c>
      <c r="AO45" s="37">
        <f t="shared" si="2"/>
        <v>21.000000000000004</v>
      </c>
      <c r="AP45" s="37">
        <f t="shared" si="2"/>
        <v>21.000000000000004</v>
      </c>
      <c r="AQ45" s="37">
        <f t="shared" si="2"/>
        <v>21.499999999999996</v>
      </c>
      <c r="AR45" s="37">
        <f t="shared" si="2"/>
        <v>21.499999999999996</v>
      </c>
      <c r="AS45" s="37">
        <f t="shared" si="2"/>
        <v>21.499999999999996</v>
      </c>
    </row>
    <row r="46" spans="4:45" x14ac:dyDescent="0.25">
      <c r="D46">
        <v>43</v>
      </c>
      <c r="E46">
        <v>66000</v>
      </c>
      <c r="F46" s="37">
        <v>19</v>
      </c>
      <c r="G46" s="37">
        <v>19.5</v>
      </c>
      <c r="H46" s="37">
        <v>19.5</v>
      </c>
      <c r="I46" s="37">
        <v>20</v>
      </c>
      <c r="J46" s="37">
        <v>20.5</v>
      </c>
      <c r="K46" s="37">
        <v>20.5</v>
      </c>
      <c r="L46" s="37">
        <v>21.000000000000004</v>
      </c>
      <c r="M46" s="37">
        <v>21.000000000000004</v>
      </c>
      <c r="N46" s="37">
        <v>21.499999999999996</v>
      </c>
      <c r="O46" s="37">
        <v>21.499999999999996</v>
      </c>
      <c r="P46" s="37">
        <v>21.499999999999996</v>
      </c>
      <c r="Q46" s="37">
        <v>21.999999999999996</v>
      </c>
      <c r="S46" t="str">
        <f t="shared" si="1"/>
        <v/>
      </c>
      <c r="T46">
        <v>66000</v>
      </c>
      <c r="U46" s="38">
        <v>0.19</v>
      </c>
      <c r="V46" s="38">
        <v>0.19500000000000001</v>
      </c>
      <c r="W46" s="38">
        <v>0.19500000000000001</v>
      </c>
      <c r="X46" s="38">
        <v>0.2</v>
      </c>
      <c r="Y46" s="38">
        <v>0.20500000000000002</v>
      </c>
      <c r="Z46" s="38">
        <v>0.20500000000000002</v>
      </c>
      <c r="AA46" s="38">
        <v>0.21000000000000002</v>
      </c>
      <c r="AB46" s="38">
        <v>0.21000000000000002</v>
      </c>
      <c r="AC46" s="38">
        <v>0.21499999999999997</v>
      </c>
      <c r="AD46" s="38">
        <v>0.21499999999999997</v>
      </c>
      <c r="AE46" s="38">
        <v>0.21499999999999997</v>
      </c>
      <c r="AF46" s="38">
        <v>0.21999999999999997</v>
      </c>
      <c r="AH46" s="37">
        <f t="shared" si="3"/>
        <v>19</v>
      </c>
      <c r="AI46" s="37">
        <f t="shared" si="3"/>
        <v>19.5</v>
      </c>
      <c r="AJ46" s="37">
        <f t="shared" si="3"/>
        <v>19.5</v>
      </c>
      <c r="AK46" s="37">
        <f t="shared" si="2"/>
        <v>20</v>
      </c>
      <c r="AL46" s="37">
        <f t="shared" si="2"/>
        <v>20.5</v>
      </c>
      <c r="AM46" s="37">
        <f t="shared" si="2"/>
        <v>20.5</v>
      </c>
      <c r="AN46" s="37">
        <f t="shared" si="2"/>
        <v>21.000000000000004</v>
      </c>
      <c r="AO46" s="37">
        <f t="shared" si="2"/>
        <v>21.000000000000004</v>
      </c>
      <c r="AP46" s="37">
        <f t="shared" si="2"/>
        <v>21.499999999999996</v>
      </c>
      <c r="AQ46" s="37">
        <f t="shared" si="2"/>
        <v>21.499999999999996</v>
      </c>
      <c r="AR46" s="37">
        <f t="shared" si="2"/>
        <v>21.499999999999996</v>
      </c>
      <c r="AS46" s="37">
        <f t="shared" si="2"/>
        <v>21.999999999999996</v>
      </c>
    </row>
    <row r="47" spans="4:45" x14ac:dyDescent="0.25">
      <c r="D47">
        <v>44</v>
      </c>
      <c r="E47">
        <v>67000</v>
      </c>
      <c r="F47" s="37">
        <v>19</v>
      </c>
      <c r="G47" s="37">
        <v>19.5</v>
      </c>
      <c r="H47" s="37">
        <v>20</v>
      </c>
      <c r="I47" s="37">
        <v>20</v>
      </c>
      <c r="J47" s="37">
        <v>20.5</v>
      </c>
      <c r="K47" s="37">
        <v>20.5</v>
      </c>
      <c r="L47" s="37">
        <v>21.000000000000004</v>
      </c>
      <c r="M47" s="37">
        <v>21.000000000000004</v>
      </c>
      <c r="N47" s="37">
        <v>21.499999999999996</v>
      </c>
      <c r="O47" s="37">
        <v>21.499999999999996</v>
      </c>
      <c r="P47" s="37">
        <v>21.999999999999996</v>
      </c>
      <c r="Q47" s="37">
        <v>21.999999999999996</v>
      </c>
      <c r="S47" t="str">
        <f t="shared" si="1"/>
        <v/>
      </c>
      <c r="T47">
        <v>67000</v>
      </c>
      <c r="U47" s="38">
        <v>0.19</v>
      </c>
      <c r="V47" s="38">
        <v>0.19500000000000001</v>
      </c>
      <c r="W47" s="38">
        <v>0.2</v>
      </c>
      <c r="X47" s="38">
        <v>0.2</v>
      </c>
      <c r="Y47" s="38">
        <v>0.20500000000000002</v>
      </c>
      <c r="Z47" s="38">
        <v>0.20500000000000002</v>
      </c>
      <c r="AA47" s="38">
        <v>0.21000000000000002</v>
      </c>
      <c r="AB47" s="38">
        <v>0.21000000000000002</v>
      </c>
      <c r="AC47" s="38">
        <v>0.21499999999999997</v>
      </c>
      <c r="AD47" s="38">
        <v>0.21499999999999997</v>
      </c>
      <c r="AE47" s="38">
        <v>0.21999999999999997</v>
      </c>
      <c r="AF47" s="38">
        <v>0.21999999999999997</v>
      </c>
      <c r="AH47" s="37">
        <f t="shared" si="3"/>
        <v>19</v>
      </c>
      <c r="AI47" s="37">
        <f t="shared" si="3"/>
        <v>19.5</v>
      </c>
      <c r="AJ47" s="37">
        <f t="shared" si="3"/>
        <v>20</v>
      </c>
      <c r="AK47" s="37">
        <f t="shared" si="2"/>
        <v>20</v>
      </c>
      <c r="AL47" s="37">
        <f t="shared" si="2"/>
        <v>20.5</v>
      </c>
      <c r="AM47" s="37">
        <f t="shared" si="2"/>
        <v>20.5</v>
      </c>
      <c r="AN47" s="37">
        <f t="shared" si="2"/>
        <v>21.000000000000004</v>
      </c>
      <c r="AO47" s="37">
        <f t="shared" si="2"/>
        <v>21.000000000000004</v>
      </c>
      <c r="AP47" s="37">
        <f t="shared" si="2"/>
        <v>21.499999999999996</v>
      </c>
      <c r="AQ47" s="37">
        <f t="shared" si="2"/>
        <v>21.499999999999996</v>
      </c>
      <c r="AR47" s="37">
        <f t="shared" si="2"/>
        <v>21.999999999999996</v>
      </c>
      <c r="AS47" s="37">
        <f t="shared" si="2"/>
        <v>21.999999999999996</v>
      </c>
    </row>
    <row r="48" spans="4:45" x14ac:dyDescent="0.25">
      <c r="D48">
        <v>45</v>
      </c>
      <c r="E48">
        <v>68000</v>
      </c>
      <c r="F48" s="37">
        <v>19.5</v>
      </c>
      <c r="G48" s="37">
        <v>19.5</v>
      </c>
      <c r="H48" s="37">
        <v>20</v>
      </c>
      <c r="I48" s="37">
        <v>20.5</v>
      </c>
      <c r="J48" s="37">
        <v>20.5</v>
      </c>
      <c r="K48" s="37">
        <v>21.000000000000004</v>
      </c>
      <c r="L48" s="37">
        <v>21.000000000000004</v>
      </c>
      <c r="M48" s="37">
        <v>21.499999999999996</v>
      </c>
      <c r="N48" s="37">
        <v>21.499999999999996</v>
      </c>
      <c r="O48" s="37">
        <v>21.999999999999996</v>
      </c>
      <c r="P48" s="37">
        <v>21.999999999999996</v>
      </c>
      <c r="Q48" s="37">
        <v>21.999999999999996</v>
      </c>
      <c r="S48" t="str">
        <f t="shared" si="1"/>
        <v/>
      </c>
      <c r="T48">
        <v>68000</v>
      </c>
      <c r="U48" s="38">
        <v>0.19500000000000001</v>
      </c>
      <c r="V48" s="38">
        <v>0.19500000000000001</v>
      </c>
      <c r="W48" s="38">
        <v>0.2</v>
      </c>
      <c r="X48" s="38">
        <v>0.20500000000000002</v>
      </c>
      <c r="Y48" s="38">
        <v>0.20500000000000002</v>
      </c>
      <c r="Z48" s="38">
        <v>0.21000000000000002</v>
      </c>
      <c r="AA48" s="38">
        <v>0.21000000000000002</v>
      </c>
      <c r="AB48" s="38">
        <v>0.21499999999999997</v>
      </c>
      <c r="AC48" s="38">
        <v>0.21499999999999997</v>
      </c>
      <c r="AD48" s="38">
        <v>0.21999999999999997</v>
      </c>
      <c r="AE48" s="38">
        <v>0.21999999999999997</v>
      </c>
      <c r="AF48" s="38">
        <v>0.21999999999999997</v>
      </c>
      <c r="AH48" s="37">
        <f t="shared" si="3"/>
        <v>19.5</v>
      </c>
      <c r="AI48" s="37">
        <f t="shared" si="3"/>
        <v>19.5</v>
      </c>
      <c r="AJ48" s="37">
        <f t="shared" si="3"/>
        <v>20</v>
      </c>
      <c r="AK48" s="37">
        <f t="shared" si="2"/>
        <v>20.5</v>
      </c>
      <c r="AL48" s="37">
        <f t="shared" si="2"/>
        <v>20.5</v>
      </c>
      <c r="AM48" s="37">
        <f t="shared" si="2"/>
        <v>21.000000000000004</v>
      </c>
      <c r="AN48" s="37">
        <f t="shared" si="2"/>
        <v>21.000000000000004</v>
      </c>
      <c r="AO48" s="37">
        <f t="shared" si="2"/>
        <v>21.499999999999996</v>
      </c>
      <c r="AP48" s="37">
        <f t="shared" si="2"/>
        <v>21.499999999999996</v>
      </c>
      <c r="AQ48" s="37">
        <f t="shared" si="2"/>
        <v>21.999999999999996</v>
      </c>
      <c r="AR48" s="37">
        <f t="shared" si="2"/>
        <v>21.999999999999996</v>
      </c>
      <c r="AS48" s="37">
        <f t="shared" si="2"/>
        <v>21.999999999999996</v>
      </c>
    </row>
    <row r="49" spans="4:45" x14ac:dyDescent="0.25">
      <c r="D49">
        <v>46</v>
      </c>
      <c r="E49">
        <v>69000</v>
      </c>
      <c r="F49" s="37">
        <v>19.5</v>
      </c>
      <c r="G49" s="37">
        <v>20</v>
      </c>
      <c r="H49" s="37">
        <v>20</v>
      </c>
      <c r="I49" s="37">
        <v>20.5</v>
      </c>
      <c r="J49" s="37">
        <v>20.5</v>
      </c>
      <c r="K49" s="37">
        <v>21.000000000000004</v>
      </c>
      <c r="L49" s="37">
        <v>21.499999999999996</v>
      </c>
      <c r="M49" s="37">
        <v>21.499999999999996</v>
      </c>
      <c r="N49" s="37">
        <v>21.499999999999996</v>
      </c>
      <c r="O49" s="37">
        <v>21.999999999999996</v>
      </c>
      <c r="P49" s="37">
        <v>21.999999999999996</v>
      </c>
      <c r="Q49" s="37">
        <v>22.499999999999996</v>
      </c>
      <c r="S49" t="str">
        <f t="shared" si="1"/>
        <v/>
      </c>
      <c r="T49">
        <v>69000</v>
      </c>
      <c r="U49" s="38">
        <v>0.19500000000000001</v>
      </c>
      <c r="V49" s="38">
        <v>0.2</v>
      </c>
      <c r="W49" s="38">
        <v>0.2</v>
      </c>
      <c r="X49" s="38">
        <v>0.20500000000000002</v>
      </c>
      <c r="Y49" s="38">
        <v>0.20500000000000002</v>
      </c>
      <c r="Z49" s="38">
        <v>0.21000000000000002</v>
      </c>
      <c r="AA49" s="38">
        <v>0.21499999999999997</v>
      </c>
      <c r="AB49" s="38">
        <v>0.21499999999999997</v>
      </c>
      <c r="AC49" s="38">
        <v>0.21499999999999997</v>
      </c>
      <c r="AD49" s="38">
        <v>0.21999999999999997</v>
      </c>
      <c r="AE49" s="38">
        <v>0.21999999999999997</v>
      </c>
      <c r="AF49" s="38">
        <v>0.22499999999999998</v>
      </c>
      <c r="AH49" s="37">
        <f t="shared" si="3"/>
        <v>19.5</v>
      </c>
      <c r="AI49" s="37">
        <f t="shared" si="3"/>
        <v>20</v>
      </c>
      <c r="AJ49" s="37">
        <f t="shared" si="3"/>
        <v>20</v>
      </c>
      <c r="AK49" s="37">
        <f t="shared" si="2"/>
        <v>20.5</v>
      </c>
      <c r="AL49" s="37">
        <f t="shared" si="2"/>
        <v>20.5</v>
      </c>
      <c r="AM49" s="37">
        <f t="shared" si="2"/>
        <v>21.000000000000004</v>
      </c>
      <c r="AN49" s="37">
        <f t="shared" si="2"/>
        <v>21.499999999999996</v>
      </c>
      <c r="AO49" s="37">
        <f t="shared" si="2"/>
        <v>21.499999999999996</v>
      </c>
      <c r="AP49" s="37">
        <f t="shared" si="2"/>
        <v>21.499999999999996</v>
      </c>
      <c r="AQ49" s="37">
        <f t="shared" si="2"/>
        <v>21.999999999999996</v>
      </c>
      <c r="AR49" s="37">
        <f t="shared" si="2"/>
        <v>21.999999999999996</v>
      </c>
      <c r="AS49" s="37">
        <f t="shared" si="2"/>
        <v>22.499999999999996</v>
      </c>
    </row>
    <row r="50" spans="4:45" x14ac:dyDescent="0.25">
      <c r="D50">
        <v>47</v>
      </c>
      <c r="E50">
        <v>70000</v>
      </c>
      <c r="F50" s="37">
        <v>19.5</v>
      </c>
      <c r="G50" s="37">
        <v>20</v>
      </c>
      <c r="H50" s="37">
        <v>20.5</v>
      </c>
      <c r="I50" s="37">
        <v>20.5</v>
      </c>
      <c r="J50" s="37">
        <v>21.000000000000004</v>
      </c>
      <c r="K50" s="37">
        <v>21.000000000000004</v>
      </c>
      <c r="L50" s="37">
        <v>21.499999999999996</v>
      </c>
      <c r="M50" s="37">
        <v>21.499999999999996</v>
      </c>
      <c r="N50" s="37">
        <v>21.999999999999996</v>
      </c>
      <c r="O50" s="37">
        <v>21.999999999999996</v>
      </c>
      <c r="P50" s="37">
        <v>22.499999999999996</v>
      </c>
      <c r="Q50" s="37">
        <v>22.499999999999996</v>
      </c>
      <c r="S50" t="str">
        <f t="shared" si="1"/>
        <v/>
      </c>
      <c r="T50">
        <v>70000</v>
      </c>
      <c r="U50" s="38">
        <v>0.19500000000000001</v>
      </c>
      <c r="V50" s="38">
        <v>0.2</v>
      </c>
      <c r="W50" s="38">
        <v>0.20500000000000002</v>
      </c>
      <c r="X50" s="38">
        <v>0.20500000000000002</v>
      </c>
      <c r="Y50" s="38">
        <v>0.21000000000000002</v>
      </c>
      <c r="Z50" s="38">
        <v>0.21000000000000002</v>
      </c>
      <c r="AA50" s="38">
        <v>0.21499999999999997</v>
      </c>
      <c r="AB50" s="38">
        <v>0.21499999999999997</v>
      </c>
      <c r="AC50" s="38">
        <v>0.21999999999999997</v>
      </c>
      <c r="AD50" s="38">
        <v>0.21999999999999997</v>
      </c>
      <c r="AE50" s="38">
        <v>0.22499999999999998</v>
      </c>
      <c r="AF50" s="38">
        <v>0.22499999999999998</v>
      </c>
      <c r="AH50" s="37">
        <f t="shared" si="3"/>
        <v>19.5</v>
      </c>
      <c r="AI50" s="37">
        <f t="shared" si="3"/>
        <v>20</v>
      </c>
      <c r="AJ50" s="37">
        <f t="shared" si="3"/>
        <v>20.5</v>
      </c>
      <c r="AK50" s="37">
        <f t="shared" si="2"/>
        <v>20.5</v>
      </c>
      <c r="AL50" s="37">
        <f t="shared" si="2"/>
        <v>21.000000000000004</v>
      </c>
      <c r="AM50" s="37">
        <f t="shared" si="2"/>
        <v>21.000000000000004</v>
      </c>
      <c r="AN50" s="37">
        <f t="shared" si="2"/>
        <v>21.499999999999996</v>
      </c>
      <c r="AO50" s="37">
        <f t="shared" si="2"/>
        <v>21.499999999999996</v>
      </c>
      <c r="AP50" s="37">
        <f t="shared" si="2"/>
        <v>21.999999999999996</v>
      </c>
      <c r="AQ50" s="37">
        <f t="shared" si="2"/>
        <v>21.999999999999996</v>
      </c>
      <c r="AR50" s="37">
        <f t="shared" si="2"/>
        <v>22.499999999999996</v>
      </c>
      <c r="AS50" s="37">
        <f t="shared" si="2"/>
        <v>22.499999999999996</v>
      </c>
    </row>
    <row r="51" spans="4:45" x14ac:dyDescent="0.25">
      <c r="D51">
        <v>48</v>
      </c>
      <c r="E51">
        <v>71000</v>
      </c>
      <c r="F51" s="37">
        <v>19.5</v>
      </c>
      <c r="G51" s="37">
        <v>20</v>
      </c>
      <c r="H51" s="37">
        <v>20.5</v>
      </c>
      <c r="I51" s="37">
        <v>20.5</v>
      </c>
      <c r="J51" s="37">
        <v>21.000000000000004</v>
      </c>
      <c r="K51" s="37">
        <v>21.499999999999996</v>
      </c>
      <c r="L51" s="37">
        <v>21.499999999999996</v>
      </c>
      <c r="M51" s="37">
        <v>21.999999999999996</v>
      </c>
      <c r="N51" s="37">
        <v>21.999999999999996</v>
      </c>
      <c r="O51" s="37">
        <v>21.999999999999996</v>
      </c>
      <c r="P51" s="37">
        <v>22.499999999999996</v>
      </c>
      <c r="Q51" s="37">
        <v>22.499999999999996</v>
      </c>
      <c r="S51" t="str">
        <f t="shared" si="1"/>
        <v/>
      </c>
      <c r="T51">
        <v>71000</v>
      </c>
      <c r="U51" s="38">
        <v>0.19500000000000001</v>
      </c>
      <c r="V51" s="38">
        <v>0.2</v>
      </c>
      <c r="W51" s="38">
        <v>0.20500000000000002</v>
      </c>
      <c r="X51" s="38">
        <v>0.20500000000000002</v>
      </c>
      <c r="Y51" s="38">
        <v>0.21000000000000002</v>
      </c>
      <c r="Z51" s="38">
        <v>0.21499999999999997</v>
      </c>
      <c r="AA51" s="38">
        <v>0.21499999999999997</v>
      </c>
      <c r="AB51" s="38">
        <v>0.21999999999999997</v>
      </c>
      <c r="AC51" s="38">
        <v>0.21999999999999997</v>
      </c>
      <c r="AD51" s="38">
        <v>0.21999999999999997</v>
      </c>
      <c r="AE51" s="38">
        <v>0.22499999999999998</v>
      </c>
      <c r="AF51" s="38">
        <v>0.22499999999999998</v>
      </c>
      <c r="AH51" s="37">
        <f t="shared" si="3"/>
        <v>19.5</v>
      </c>
      <c r="AI51" s="37">
        <f t="shared" si="3"/>
        <v>20</v>
      </c>
      <c r="AJ51" s="37">
        <f t="shared" si="3"/>
        <v>20.5</v>
      </c>
      <c r="AK51" s="37">
        <f t="shared" si="2"/>
        <v>20.5</v>
      </c>
      <c r="AL51" s="37">
        <f t="shared" si="2"/>
        <v>21.000000000000004</v>
      </c>
      <c r="AM51" s="37">
        <f t="shared" si="2"/>
        <v>21.499999999999996</v>
      </c>
      <c r="AN51" s="37">
        <f t="shared" si="2"/>
        <v>21.499999999999996</v>
      </c>
      <c r="AO51" s="37">
        <f t="shared" si="2"/>
        <v>21.999999999999996</v>
      </c>
      <c r="AP51" s="37">
        <f t="shared" si="2"/>
        <v>21.999999999999996</v>
      </c>
      <c r="AQ51" s="37">
        <f t="shared" si="2"/>
        <v>21.999999999999996</v>
      </c>
      <c r="AR51" s="37">
        <f t="shared" si="2"/>
        <v>22.499999999999996</v>
      </c>
      <c r="AS51" s="37">
        <f t="shared" si="2"/>
        <v>22.499999999999996</v>
      </c>
    </row>
    <row r="52" spans="4:45" x14ac:dyDescent="0.25">
      <c r="D52">
        <v>49</v>
      </c>
      <c r="E52">
        <v>72000</v>
      </c>
      <c r="F52" s="37">
        <v>20</v>
      </c>
      <c r="G52" s="37">
        <v>20</v>
      </c>
      <c r="H52" s="37">
        <v>20.5</v>
      </c>
      <c r="I52" s="37">
        <v>21.000000000000004</v>
      </c>
      <c r="J52" s="37">
        <v>21.000000000000004</v>
      </c>
      <c r="K52" s="37">
        <v>21.499999999999996</v>
      </c>
      <c r="L52" s="37">
        <v>21.499999999999996</v>
      </c>
      <c r="M52" s="37">
        <v>21.999999999999996</v>
      </c>
      <c r="N52" s="37">
        <v>21.999999999999996</v>
      </c>
      <c r="O52" s="37">
        <v>22.499999999999996</v>
      </c>
      <c r="P52" s="37">
        <v>22.499999999999996</v>
      </c>
      <c r="Q52" s="37">
        <v>22.499999999999996</v>
      </c>
      <c r="S52" t="str">
        <f t="shared" si="1"/>
        <v/>
      </c>
      <c r="T52">
        <v>72000</v>
      </c>
      <c r="U52" s="38">
        <v>0.2</v>
      </c>
      <c r="V52" s="38">
        <v>0.2</v>
      </c>
      <c r="W52" s="38">
        <v>0.20500000000000002</v>
      </c>
      <c r="X52" s="38">
        <v>0.21000000000000002</v>
      </c>
      <c r="Y52" s="38">
        <v>0.21000000000000002</v>
      </c>
      <c r="Z52" s="38">
        <v>0.21499999999999997</v>
      </c>
      <c r="AA52" s="38">
        <v>0.21499999999999997</v>
      </c>
      <c r="AB52" s="38">
        <v>0.21999999999999997</v>
      </c>
      <c r="AC52" s="38">
        <v>0.21999999999999997</v>
      </c>
      <c r="AD52" s="38">
        <v>0.22499999999999998</v>
      </c>
      <c r="AE52" s="38">
        <v>0.22499999999999998</v>
      </c>
      <c r="AF52" s="38">
        <v>0.22499999999999998</v>
      </c>
      <c r="AH52" s="37">
        <f t="shared" si="3"/>
        <v>20</v>
      </c>
      <c r="AI52" s="37">
        <f t="shared" si="3"/>
        <v>20</v>
      </c>
      <c r="AJ52" s="37">
        <f t="shared" si="3"/>
        <v>20.5</v>
      </c>
      <c r="AK52" s="37">
        <f t="shared" si="2"/>
        <v>21.000000000000004</v>
      </c>
      <c r="AL52" s="37">
        <f t="shared" si="2"/>
        <v>21.000000000000004</v>
      </c>
      <c r="AM52" s="37">
        <f t="shared" si="2"/>
        <v>21.499999999999996</v>
      </c>
      <c r="AN52" s="37">
        <f t="shared" si="2"/>
        <v>21.499999999999996</v>
      </c>
      <c r="AO52" s="37">
        <f t="shared" si="2"/>
        <v>21.999999999999996</v>
      </c>
      <c r="AP52" s="37">
        <f t="shared" si="2"/>
        <v>21.999999999999996</v>
      </c>
      <c r="AQ52" s="37">
        <f t="shared" si="2"/>
        <v>22.499999999999996</v>
      </c>
      <c r="AR52" s="37">
        <f t="shared" si="2"/>
        <v>22.499999999999996</v>
      </c>
      <c r="AS52" s="37">
        <f t="shared" si="2"/>
        <v>22.499999999999996</v>
      </c>
    </row>
    <row r="53" spans="4:45" x14ac:dyDescent="0.25">
      <c r="D53">
        <v>50</v>
      </c>
      <c r="E53">
        <v>73000</v>
      </c>
      <c r="F53" s="37">
        <v>20</v>
      </c>
      <c r="G53" s="37">
        <v>20.5</v>
      </c>
      <c r="H53" s="37">
        <v>20.5</v>
      </c>
      <c r="I53" s="37">
        <v>21.000000000000004</v>
      </c>
      <c r="J53" s="37">
        <v>21.499999999999996</v>
      </c>
      <c r="K53" s="37">
        <v>21.499999999999996</v>
      </c>
      <c r="L53" s="37">
        <v>21.999999999999996</v>
      </c>
      <c r="M53" s="37">
        <v>21.999999999999996</v>
      </c>
      <c r="N53" s="37">
        <v>22.499999999999996</v>
      </c>
      <c r="O53" s="37">
        <v>22.499999999999996</v>
      </c>
      <c r="P53" s="37">
        <v>22.499999999999996</v>
      </c>
      <c r="Q53" s="37">
        <v>23</v>
      </c>
      <c r="S53" t="str">
        <f t="shared" si="1"/>
        <v/>
      </c>
      <c r="T53">
        <v>73000</v>
      </c>
      <c r="U53" s="38">
        <v>0.2</v>
      </c>
      <c r="V53" s="38">
        <v>0.20500000000000002</v>
      </c>
      <c r="W53" s="38">
        <v>0.20500000000000002</v>
      </c>
      <c r="X53" s="38">
        <v>0.21000000000000002</v>
      </c>
      <c r="Y53" s="38">
        <v>0.21499999999999997</v>
      </c>
      <c r="Z53" s="38">
        <v>0.21499999999999997</v>
      </c>
      <c r="AA53" s="38">
        <v>0.21999999999999997</v>
      </c>
      <c r="AB53" s="38">
        <v>0.21999999999999997</v>
      </c>
      <c r="AC53" s="38">
        <v>0.22499999999999998</v>
      </c>
      <c r="AD53" s="38">
        <v>0.22499999999999998</v>
      </c>
      <c r="AE53" s="38">
        <v>0.22499999999999998</v>
      </c>
      <c r="AF53" s="38">
        <v>0.22999999999999998</v>
      </c>
      <c r="AH53" s="37">
        <f t="shared" si="3"/>
        <v>20</v>
      </c>
      <c r="AI53" s="37">
        <f t="shared" si="3"/>
        <v>20.5</v>
      </c>
      <c r="AJ53" s="37">
        <f t="shared" si="3"/>
        <v>20.5</v>
      </c>
      <c r="AK53" s="37">
        <f t="shared" si="2"/>
        <v>21.000000000000004</v>
      </c>
      <c r="AL53" s="37">
        <f t="shared" si="2"/>
        <v>21.499999999999996</v>
      </c>
      <c r="AM53" s="37">
        <f t="shared" si="2"/>
        <v>21.499999999999996</v>
      </c>
      <c r="AN53" s="37">
        <f t="shared" ref="AN53:AS84" si="4">AA53*$T$3</f>
        <v>21.999999999999996</v>
      </c>
      <c r="AO53" s="37">
        <f t="shared" si="4"/>
        <v>21.999999999999996</v>
      </c>
      <c r="AP53" s="37">
        <f t="shared" si="4"/>
        <v>22.499999999999996</v>
      </c>
      <c r="AQ53" s="37">
        <f t="shared" si="4"/>
        <v>22.499999999999996</v>
      </c>
      <c r="AR53" s="37">
        <f t="shared" si="4"/>
        <v>22.499999999999996</v>
      </c>
      <c r="AS53" s="37">
        <f t="shared" si="4"/>
        <v>23</v>
      </c>
    </row>
    <row r="54" spans="4:45" x14ac:dyDescent="0.25">
      <c r="D54">
        <v>51</v>
      </c>
      <c r="E54">
        <v>74000</v>
      </c>
      <c r="F54" s="37">
        <v>20</v>
      </c>
      <c r="G54" s="37">
        <v>20.5</v>
      </c>
      <c r="H54" s="37">
        <v>20.5</v>
      </c>
      <c r="I54" s="37">
        <v>21.000000000000004</v>
      </c>
      <c r="J54" s="37">
        <v>21.499999999999996</v>
      </c>
      <c r="K54" s="37">
        <v>21.499999999999996</v>
      </c>
      <c r="L54" s="37">
        <v>21.999999999999996</v>
      </c>
      <c r="M54" s="37">
        <v>21.999999999999996</v>
      </c>
      <c r="N54" s="37">
        <v>22.499999999999996</v>
      </c>
      <c r="O54" s="37">
        <v>22.499999999999996</v>
      </c>
      <c r="P54" s="37">
        <v>23</v>
      </c>
      <c r="Q54" s="37">
        <v>23</v>
      </c>
      <c r="S54" t="str">
        <f t="shared" si="1"/>
        <v/>
      </c>
      <c r="T54">
        <v>74000</v>
      </c>
      <c r="U54" s="38">
        <v>0.2</v>
      </c>
      <c r="V54" s="38">
        <v>0.20500000000000002</v>
      </c>
      <c r="W54" s="38">
        <v>0.20500000000000002</v>
      </c>
      <c r="X54" s="38">
        <v>0.21000000000000002</v>
      </c>
      <c r="Y54" s="38">
        <v>0.21499999999999997</v>
      </c>
      <c r="Z54" s="38">
        <v>0.21499999999999997</v>
      </c>
      <c r="AA54" s="38">
        <v>0.21999999999999997</v>
      </c>
      <c r="AB54" s="38">
        <v>0.21999999999999997</v>
      </c>
      <c r="AC54" s="38">
        <v>0.22499999999999998</v>
      </c>
      <c r="AD54" s="38">
        <v>0.22499999999999998</v>
      </c>
      <c r="AE54" s="38">
        <v>0.22999999999999998</v>
      </c>
      <c r="AF54" s="38">
        <v>0.22999999999999998</v>
      </c>
      <c r="AH54" s="37">
        <f t="shared" si="3"/>
        <v>20</v>
      </c>
      <c r="AI54" s="37">
        <f t="shared" si="3"/>
        <v>20.5</v>
      </c>
      <c r="AJ54" s="37">
        <f t="shared" si="3"/>
        <v>20.5</v>
      </c>
      <c r="AK54" s="37">
        <f t="shared" si="3"/>
        <v>21.000000000000004</v>
      </c>
      <c r="AL54" s="37">
        <f t="shared" si="3"/>
        <v>21.499999999999996</v>
      </c>
      <c r="AM54" s="37">
        <f t="shared" si="3"/>
        <v>21.499999999999996</v>
      </c>
      <c r="AN54" s="37">
        <f t="shared" si="4"/>
        <v>21.999999999999996</v>
      </c>
      <c r="AO54" s="37">
        <f t="shared" si="4"/>
        <v>21.999999999999996</v>
      </c>
      <c r="AP54" s="37">
        <f t="shared" si="4"/>
        <v>22.499999999999996</v>
      </c>
      <c r="AQ54" s="37">
        <f t="shared" si="4"/>
        <v>22.499999999999996</v>
      </c>
      <c r="AR54" s="37">
        <f t="shared" si="4"/>
        <v>23</v>
      </c>
      <c r="AS54" s="37">
        <f t="shared" si="4"/>
        <v>23</v>
      </c>
    </row>
    <row r="55" spans="4:45" x14ac:dyDescent="0.25">
      <c r="D55">
        <v>52</v>
      </c>
      <c r="E55">
        <v>75000</v>
      </c>
      <c r="F55" s="37">
        <v>20</v>
      </c>
      <c r="G55" s="37">
        <v>20.5</v>
      </c>
      <c r="H55" s="37">
        <v>21.000000000000004</v>
      </c>
      <c r="I55" s="37">
        <v>21.000000000000004</v>
      </c>
      <c r="J55" s="37">
        <v>21.499999999999996</v>
      </c>
      <c r="K55" s="37">
        <v>21.499999999999996</v>
      </c>
      <c r="L55" s="37">
        <v>21.999999999999996</v>
      </c>
      <c r="M55" s="37">
        <v>21.999999999999996</v>
      </c>
      <c r="N55" s="37">
        <v>22.499999999999996</v>
      </c>
      <c r="O55" s="37">
        <v>22.499999999999996</v>
      </c>
      <c r="P55" s="37">
        <v>23</v>
      </c>
      <c r="Q55" s="37">
        <v>23</v>
      </c>
      <c r="S55" t="str">
        <f t="shared" si="1"/>
        <v/>
      </c>
      <c r="T55">
        <v>75000</v>
      </c>
      <c r="U55" s="38">
        <v>0.2</v>
      </c>
      <c r="V55" s="38">
        <v>0.20500000000000002</v>
      </c>
      <c r="W55" s="38">
        <v>0.21000000000000002</v>
      </c>
      <c r="X55" s="38">
        <v>0.21000000000000002</v>
      </c>
      <c r="Y55" s="38">
        <v>0.21499999999999997</v>
      </c>
      <c r="Z55" s="38">
        <v>0.21499999999999997</v>
      </c>
      <c r="AA55" s="38">
        <v>0.21999999999999997</v>
      </c>
      <c r="AB55" s="38">
        <v>0.21999999999999997</v>
      </c>
      <c r="AC55" s="38">
        <v>0.22499999999999998</v>
      </c>
      <c r="AD55" s="38">
        <v>0.22499999999999998</v>
      </c>
      <c r="AE55" s="38">
        <v>0.22999999999999998</v>
      </c>
      <c r="AF55" s="38">
        <v>0.22999999999999998</v>
      </c>
      <c r="AH55" s="37">
        <f t="shared" si="3"/>
        <v>20</v>
      </c>
      <c r="AI55" s="37">
        <f t="shared" si="3"/>
        <v>20.5</v>
      </c>
      <c r="AJ55" s="37">
        <f t="shared" si="3"/>
        <v>21.000000000000004</v>
      </c>
      <c r="AK55" s="37">
        <f t="shared" si="3"/>
        <v>21.000000000000004</v>
      </c>
      <c r="AL55" s="37">
        <f t="shared" si="3"/>
        <v>21.499999999999996</v>
      </c>
      <c r="AM55" s="37">
        <f t="shared" si="3"/>
        <v>21.499999999999996</v>
      </c>
      <c r="AN55" s="37">
        <f t="shared" si="4"/>
        <v>21.999999999999996</v>
      </c>
      <c r="AO55" s="37">
        <f t="shared" si="4"/>
        <v>21.999999999999996</v>
      </c>
      <c r="AP55" s="37">
        <f t="shared" si="4"/>
        <v>22.499999999999996</v>
      </c>
      <c r="AQ55" s="37">
        <f t="shared" si="4"/>
        <v>22.499999999999996</v>
      </c>
      <c r="AR55" s="37">
        <f t="shared" si="4"/>
        <v>23</v>
      </c>
      <c r="AS55" s="37">
        <f t="shared" si="4"/>
        <v>23</v>
      </c>
    </row>
    <row r="56" spans="4:45" x14ac:dyDescent="0.25">
      <c r="D56">
        <v>53</v>
      </c>
      <c r="E56">
        <v>76000</v>
      </c>
      <c r="F56" s="37">
        <v>20</v>
      </c>
      <c r="G56" s="37">
        <v>20.5</v>
      </c>
      <c r="H56" s="37">
        <v>21.000000000000004</v>
      </c>
      <c r="I56" s="37">
        <v>21.000000000000004</v>
      </c>
      <c r="J56" s="37">
        <v>21.499999999999996</v>
      </c>
      <c r="K56" s="37">
        <v>21.999999999999996</v>
      </c>
      <c r="L56" s="37">
        <v>21.999999999999996</v>
      </c>
      <c r="M56" s="37">
        <v>22.499999999999996</v>
      </c>
      <c r="N56" s="37">
        <v>22.499999999999996</v>
      </c>
      <c r="O56" s="37">
        <v>23</v>
      </c>
      <c r="P56" s="37">
        <v>23</v>
      </c>
      <c r="Q56" s="37">
        <v>23</v>
      </c>
      <c r="S56" t="str">
        <f t="shared" si="1"/>
        <v/>
      </c>
      <c r="T56">
        <v>76000</v>
      </c>
      <c r="U56" s="38">
        <v>0.2</v>
      </c>
      <c r="V56" s="38">
        <v>0.20500000000000002</v>
      </c>
      <c r="W56" s="38">
        <v>0.21000000000000002</v>
      </c>
      <c r="X56" s="38">
        <v>0.21000000000000002</v>
      </c>
      <c r="Y56" s="38">
        <v>0.21499999999999997</v>
      </c>
      <c r="Z56" s="38">
        <v>0.21999999999999997</v>
      </c>
      <c r="AA56" s="38">
        <v>0.21999999999999997</v>
      </c>
      <c r="AB56" s="38">
        <v>0.22499999999999998</v>
      </c>
      <c r="AC56" s="38">
        <v>0.22499999999999998</v>
      </c>
      <c r="AD56" s="38">
        <v>0.22999999999999998</v>
      </c>
      <c r="AE56" s="38">
        <v>0.22999999999999998</v>
      </c>
      <c r="AF56" s="38">
        <v>0.22999999999999998</v>
      </c>
      <c r="AH56" s="37">
        <f t="shared" si="3"/>
        <v>20</v>
      </c>
      <c r="AI56" s="37">
        <f t="shared" si="3"/>
        <v>20.5</v>
      </c>
      <c r="AJ56" s="37">
        <f t="shared" si="3"/>
        <v>21.000000000000004</v>
      </c>
      <c r="AK56" s="37">
        <f t="shared" si="3"/>
        <v>21.000000000000004</v>
      </c>
      <c r="AL56" s="37">
        <f t="shared" si="3"/>
        <v>21.499999999999996</v>
      </c>
      <c r="AM56" s="37">
        <f t="shared" si="3"/>
        <v>21.999999999999996</v>
      </c>
      <c r="AN56" s="37">
        <f t="shared" si="4"/>
        <v>21.999999999999996</v>
      </c>
      <c r="AO56" s="37">
        <f t="shared" si="4"/>
        <v>22.499999999999996</v>
      </c>
      <c r="AP56" s="37">
        <f t="shared" si="4"/>
        <v>22.499999999999996</v>
      </c>
      <c r="AQ56" s="37">
        <f t="shared" si="4"/>
        <v>23</v>
      </c>
      <c r="AR56" s="37">
        <f t="shared" si="4"/>
        <v>23</v>
      </c>
      <c r="AS56" s="37">
        <f t="shared" si="4"/>
        <v>23</v>
      </c>
    </row>
    <row r="57" spans="4:45" x14ac:dyDescent="0.25">
      <c r="D57">
        <v>54</v>
      </c>
      <c r="E57">
        <v>77000</v>
      </c>
      <c r="F57" s="37">
        <v>20</v>
      </c>
      <c r="G57" s="37">
        <v>20.5</v>
      </c>
      <c r="H57" s="37">
        <v>21.000000000000004</v>
      </c>
      <c r="I57" s="37">
        <v>21.499999999999996</v>
      </c>
      <c r="J57" s="37">
        <v>21.499999999999996</v>
      </c>
      <c r="K57" s="37">
        <v>21.999999999999996</v>
      </c>
      <c r="L57" s="37">
        <v>21.999999999999996</v>
      </c>
      <c r="M57" s="37">
        <v>22.499999999999996</v>
      </c>
      <c r="N57" s="37">
        <v>22.499999999999996</v>
      </c>
      <c r="O57" s="37">
        <v>23</v>
      </c>
      <c r="P57" s="37">
        <v>23</v>
      </c>
      <c r="Q57" s="37">
        <v>23</v>
      </c>
      <c r="S57" t="str">
        <f t="shared" si="1"/>
        <v/>
      </c>
      <c r="T57">
        <v>77000</v>
      </c>
      <c r="U57" s="38">
        <v>0.2</v>
      </c>
      <c r="V57" s="38">
        <v>0.20500000000000002</v>
      </c>
      <c r="W57" s="38">
        <v>0.21000000000000002</v>
      </c>
      <c r="X57" s="38">
        <v>0.21499999999999997</v>
      </c>
      <c r="Y57" s="38">
        <v>0.21499999999999997</v>
      </c>
      <c r="Z57" s="38">
        <v>0.21999999999999997</v>
      </c>
      <c r="AA57" s="38">
        <v>0.21999999999999997</v>
      </c>
      <c r="AB57" s="38">
        <v>0.22499999999999998</v>
      </c>
      <c r="AC57" s="38">
        <v>0.22499999999999998</v>
      </c>
      <c r="AD57" s="38">
        <v>0.22999999999999998</v>
      </c>
      <c r="AE57" s="38">
        <v>0.22999999999999998</v>
      </c>
      <c r="AF57" s="38">
        <v>0.22999999999999998</v>
      </c>
      <c r="AH57" s="37">
        <f t="shared" si="3"/>
        <v>20</v>
      </c>
      <c r="AI57" s="37">
        <f t="shared" si="3"/>
        <v>20.5</v>
      </c>
      <c r="AJ57" s="37">
        <f t="shared" si="3"/>
        <v>21.000000000000004</v>
      </c>
      <c r="AK57" s="37">
        <f t="shared" si="3"/>
        <v>21.499999999999996</v>
      </c>
      <c r="AL57" s="37">
        <f t="shared" si="3"/>
        <v>21.499999999999996</v>
      </c>
      <c r="AM57" s="37">
        <f t="shared" si="3"/>
        <v>21.999999999999996</v>
      </c>
      <c r="AN57" s="37">
        <f t="shared" si="4"/>
        <v>21.999999999999996</v>
      </c>
      <c r="AO57" s="37">
        <f t="shared" si="4"/>
        <v>22.499999999999996</v>
      </c>
      <c r="AP57" s="37">
        <f t="shared" si="4"/>
        <v>22.499999999999996</v>
      </c>
      <c r="AQ57" s="37">
        <f t="shared" si="4"/>
        <v>23</v>
      </c>
      <c r="AR57" s="37">
        <f t="shared" si="4"/>
        <v>23</v>
      </c>
      <c r="AS57" s="37">
        <f t="shared" si="4"/>
        <v>23</v>
      </c>
    </row>
    <row r="58" spans="4:45" x14ac:dyDescent="0.25">
      <c r="D58">
        <v>55</v>
      </c>
      <c r="E58">
        <v>78000</v>
      </c>
      <c r="F58" s="37">
        <v>20.5</v>
      </c>
      <c r="G58" s="37">
        <v>20.5</v>
      </c>
      <c r="H58" s="37">
        <v>21.000000000000004</v>
      </c>
      <c r="I58" s="37">
        <v>21.499999999999996</v>
      </c>
      <c r="J58" s="37">
        <v>21.499999999999996</v>
      </c>
      <c r="K58" s="37">
        <v>21.999999999999996</v>
      </c>
      <c r="L58" s="37">
        <v>21.999999999999996</v>
      </c>
      <c r="M58" s="37">
        <v>22.499999999999996</v>
      </c>
      <c r="N58" s="37">
        <v>22.499999999999996</v>
      </c>
      <c r="O58" s="37">
        <v>23</v>
      </c>
      <c r="P58" s="37">
        <v>23</v>
      </c>
      <c r="Q58" s="37">
        <v>23.5</v>
      </c>
      <c r="S58" t="str">
        <f t="shared" si="1"/>
        <v/>
      </c>
      <c r="T58">
        <v>78000</v>
      </c>
      <c r="U58" s="38">
        <v>0.20500000000000002</v>
      </c>
      <c r="V58" s="38">
        <v>0.20500000000000002</v>
      </c>
      <c r="W58" s="38">
        <v>0.21000000000000002</v>
      </c>
      <c r="X58" s="38">
        <v>0.21499999999999997</v>
      </c>
      <c r="Y58" s="38">
        <v>0.21499999999999997</v>
      </c>
      <c r="Z58" s="38">
        <v>0.21999999999999997</v>
      </c>
      <c r="AA58" s="38">
        <v>0.21999999999999997</v>
      </c>
      <c r="AB58" s="38">
        <v>0.22499999999999998</v>
      </c>
      <c r="AC58" s="38">
        <v>0.22499999999999998</v>
      </c>
      <c r="AD58" s="38">
        <v>0.22999999999999998</v>
      </c>
      <c r="AE58" s="38">
        <v>0.22999999999999998</v>
      </c>
      <c r="AF58" s="38">
        <v>0.23499999999999999</v>
      </c>
      <c r="AH58" s="37">
        <f t="shared" ref="AH58:AS89" si="5">U58*$T$3</f>
        <v>20.5</v>
      </c>
      <c r="AI58" s="37">
        <f t="shared" si="5"/>
        <v>20.5</v>
      </c>
      <c r="AJ58" s="37">
        <f t="shared" si="5"/>
        <v>21.000000000000004</v>
      </c>
      <c r="AK58" s="37">
        <f t="shared" si="5"/>
        <v>21.499999999999996</v>
      </c>
      <c r="AL58" s="37">
        <f t="shared" si="5"/>
        <v>21.499999999999996</v>
      </c>
      <c r="AM58" s="37">
        <f t="shared" si="5"/>
        <v>21.999999999999996</v>
      </c>
      <c r="AN58" s="37">
        <f t="shared" si="4"/>
        <v>21.999999999999996</v>
      </c>
      <c r="AO58" s="37">
        <f t="shared" si="4"/>
        <v>22.499999999999996</v>
      </c>
      <c r="AP58" s="37">
        <f t="shared" si="4"/>
        <v>22.499999999999996</v>
      </c>
      <c r="AQ58" s="37">
        <f t="shared" si="4"/>
        <v>23</v>
      </c>
      <c r="AR58" s="37">
        <f t="shared" si="4"/>
        <v>23</v>
      </c>
      <c r="AS58" s="37">
        <f t="shared" si="4"/>
        <v>23.5</v>
      </c>
    </row>
    <row r="59" spans="4:45" x14ac:dyDescent="0.25">
      <c r="D59">
        <v>56</v>
      </c>
      <c r="E59">
        <v>79000</v>
      </c>
      <c r="F59" s="37">
        <v>20.5</v>
      </c>
      <c r="G59" s="37">
        <v>20.5</v>
      </c>
      <c r="H59" s="37">
        <v>21.000000000000004</v>
      </c>
      <c r="I59" s="37">
        <v>21.499999999999996</v>
      </c>
      <c r="J59" s="37">
        <v>21.499999999999996</v>
      </c>
      <c r="K59" s="37">
        <v>21.999999999999996</v>
      </c>
      <c r="L59" s="37">
        <v>21.999999999999996</v>
      </c>
      <c r="M59" s="37">
        <v>22.499999999999996</v>
      </c>
      <c r="N59" s="37">
        <v>22.499999999999996</v>
      </c>
      <c r="O59" s="37">
        <v>23</v>
      </c>
      <c r="P59" s="37">
        <v>23</v>
      </c>
      <c r="Q59" s="37">
        <v>23.5</v>
      </c>
      <c r="S59" t="str">
        <f t="shared" si="1"/>
        <v/>
      </c>
      <c r="T59">
        <v>79000</v>
      </c>
      <c r="U59" s="38">
        <v>0.20500000000000002</v>
      </c>
      <c r="V59" s="38">
        <v>0.20500000000000002</v>
      </c>
      <c r="W59" s="38">
        <v>0.21000000000000002</v>
      </c>
      <c r="X59" s="38">
        <v>0.21499999999999997</v>
      </c>
      <c r="Y59" s="38">
        <v>0.21499999999999997</v>
      </c>
      <c r="Z59" s="38">
        <v>0.21999999999999997</v>
      </c>
      <c r="AA59" s="38">
        <v>0.21999999999999997</v>
      </c>
      <c r="AB59" s="38">
        <v>0.22499999999999998</v>
      </c>
      <c r="AC59" s="38">
        <v>0.22499999999999998</v>
      </c>
      <c r="AD59" s="38">
        <v>0.22999999999999998</v>
      </c>
      <c r="AE59" s="38">
        <v>0.22999999999999998</v>
      </c>
      <c r="AF59" s="38">
        <v>0.23499999999999999</v>
      </c>
      <c r="AH59" s="37">
        <f t="shared" si="5"/>
        <v>20.5</v>
      </c>
      <c r="AI59" s="37">
        <f t="shared" si="5"/>
        <v>20.5</v>
      </c>
      <c r="AJ59" s="37">
        <f t="shared" si="5"/>
        <v>21.000000000000004</v>
      </c>
      <c r="AK59" s="37">
        <f t="shared" si="5"/>
        <v>21.499999999999996</v>
      </c>
      <c r="AL59" s="37">
        <f t="shared" si="5"/>
        <v>21.499999999999996</v>
      </c>
      <c r="AM59" s="37">
        <f t="shared" si="5"/>
        <v>21.999999999999996</v>
      </c>
      <c r="AN59" s="37">
        <f t="shared" si="4"/>
        <v>21.999999999999996</v>
      </c>
      <c r="AO59" s="37">
        <f t="shared" si="4"/>
        <v>22.499999999999996</v>
      </c>
      <c r="AP59" s="37">
        <f t="shared" si="4"/>
        <v>22.499999999999996</v>
      </c>
      <c r="AQ59" s="37">
        <f t="shared" si="4"/>
        <v>23</v>
      </c>
      <c r="AR59" s="37">
        <f t="shared" si="4"/>
        <v>23</v>
      </c>
      <c r="AS59" s="37">
        <f t="shared" si="4"/>
        <v>23.5</v>
      </c>
    </row>
    <row r="60" spans="4:45" x14ac:dyDescent="0.25">
      <c r="D60">
        <v>57</v>
      </c>
      <c r="E60">
        <v>80000</v>
      </c>
      <c r="F60" s="37">
        <v>20.5</v>
      </c>
      <c r="G60" s="37">
        <v>21.000000000000004</v>
      </c>
      <c r="H60" s="37">
        <v>21.000000000000004</v>
      </c>
      <c r="I60" s="37">
        <v>21.499999999999996</v>
      </c>
      <c r="J60" s="37">
        <v>21.499999999999996</v>
      </c>
      <c r="K60" s="37">
        <v>21.999999999999996</v>
      </c>
      <c r="L60" s="37">
        <v>22.499999999999996</v>
      </c>
      <c r="M60" s="37">
        <v>22.499999999999996</v>
      </c>
      <c r="N60" s="37">
        <v>23</v>
      </c>
      <c r="O60" s="37">
        <v>23</v>
      </c>
      <c r="P60" s="37">
        <v>23</v>
      </c>
      <c r="Q60" s="37">
        <v>23.5</v>
      </c>
      <c r="S60" t="str">
        <f t="shared" si="1"/>
        <v/>
      </c>
      <c r="T60">
        <v>80000</v>
      </c>
      <c r="U60" s="38">
        <v>0.20500000000000002</v>
      </c>
      <c r="V60" s="38">
        <v>0.21000000000000002</v>
      </c>
      <c r="W60" s="38">
        <v>0.21000000000000002</v>
      </c>
      <c r="X60" s="38">
        <v>0.21499999999999997</v>
      </c>
      <c r="Y60" s="38">
        <v>0.21499999999999997</v>
      </c>
      <c r="Z60" s="38">
        <v>0.21999999999999997</v>
      </c>
      <c r="AA60" s="38">
        <v>0.22499999999999998</v>
      </c>
      <c r="AB60" s="38">
        <v>0.22499999999999998</v>
      </c>
      <c r="AC60" s="38">
        <v>0.22999999999999998</v>
      </c>
      <c r="AD60" s="38">
        <v>0.22999999999999998</v>
      </c>
      <c r="AE60" s="38">
        <v>0.22999999999999998</v>
      </c>
      <c r="AF60" s="38">
        <v>0.23499999999999999</v>
      </c>
      <c r="AH60" s="37">
        <f t="shared" si="5"/>
        <v>20.5</v>
      </c>
      <c r="AI60" s="37">
        <f t="shared" si="5"/>
        <v>21.000000000000004</v>
      </c>
      <c r="AJ60" s="37">
        <f t="shared" si="5"/>
        <v>21.000000000000004</v>
      </c>
      <c r="AK60" s="37">
        <f t="shared" si="5"/>
        <v>21.499999999999996</v>
      </c>
      <c r="AL60" s="37">
        <f t="shared" si="5"/>
        <v>21.499999999999996</v>
      </c>
      <c r="AM60" s="37">
        <f t="shared" si="5"/>
        <v>21.999999999999996</v>
      </c>
      <c r="AN60" s="37">
        <f t="shared" si="4"/>
        <v>22.499999999999996</v>
      </c>
      <c r="AO60" s="37">
        <f t="shared" si="4"/>
        <v>22.499999999999996</v>
      </c>
      <c r="AP60" s="37">
        <f t="shared" si="4"/>
        <v>23</v>
      </c>
      <c r="AQ60" s="37">
        <f t="shared" si="4"/>
        <v>23</v>
      </c>
      <c r="AR60" s="37">
        <f t="shared" si="4"/>
        <v>23</v>
      </c>
      <c r="AS60" s="37">
        <f t="shared" si="4"/>
        <v>23.5</v>
      </c>
    </row>
    <row r="61" spans="4:45" x14ac:dyDescent="0.25">
      <c r="D61">
        <v>58</v>
      </c>
      <c r="E61">
        <v>81000</v>
      </c>
      <c r="F61" s="37">
        <v>20.5</v>
      </c>
      <c r="G61" s="37">
        <v>21.000000000000004</v>
      </c>
      <c r="H61" s="37">
        <v>21.000000000000004</v>
      </c>
      <c r="I61" s="37">
        <v>21.499999999999996</v>
      </c>
      <c r="J61" s="37">
        <v>21.999999999999996</v>
      </c>
      <c r="K61" s="37">
        <v>21.999999999999996</v>
      </c>
      <c r="L61" s="37">
        <v>22.499999999999996</v>
      </c>
      <c r="M61" s="37">
        <v>22.499999999999996</v>
      </c>
      <c r="N61" s="37">
        <v>23</v>
      </c>
      <c r="O61" s="37">
        <v>23</v>
      </c>
      <c r="P61" s="37">
        <v>23.5</v>
      </c>
      <c r="Q61" s="37">
        <v>23.5</v>
      </c>
      <c r="S61" t="str">
        <f t="shared" si="1"/>
        <v/>
      </c>
      <c r="T61">
        <v>81000</v>
      </c>
      <c r="U61" s="38">
        <v>0.20500000000000002</v>
      </c>
      <c r="V61" s="38">
        <v>0.21000000000000002</v>
      </c>
      <c r="W61" s="38">
        <v>0.21000000000000002</v>
      </c>
      <c r="X61" s="38">
        <v>0.21499999999999997</v>
      </c>
      <c r="Y61" s="38">
        <v>0.21999999999999997</v>
      </c>
      <c r="Z61" s="38">
        <v>0.21999999999999997</v>
      </c>
      <c r="AA61" s="38">
        <v>0.22499999999999998</v>
      </c>
      <c r="AB61" s="38">
        <v>0.22499999999999998</v>
      </c>
      <c r="AC61" s="38">
        <v>0.22999999999999998</v>
      </c>
      <c r="AD61" s="38">
        <v>0.22999999999999998</v>
      </c>
      <c r="AE61" s="38">
        <v>0.23499999999999999</v>
      </c>
      <c r="AF61" s="38">
        <v>0.23499999999999999</v>
      </c>
      <c r="AH61" s="37">
        <f t="shared" si="5"/>
        <v>20.5</v>
      </c>
      <c r="AI61" s="37">
        <f t="shared" si="5"/>
        <v>21.000000000000004</v>
      </c>
      <c r="AJ61" s="37">
        <f t="shared" si="5"/>
        <v>21.000000000000004</v>
      </c>
      <c r="AK61" s="37">
        <f t="shared" si="5"/>
        <v>21.499999999999996</v>
      </c>
      <c r="AL61" s="37">
        <f t="shared" si="5"/>
        <v>21.999999999999996</v>
      </c>
      <c r="AM61" s="37">
        <f t="shared" si="5"/>
        <v>21.999999999999996</v>
      </c>
      <c r="AN61" s="37">
        <f t="shared" si="4"/>
        <v>22.499999999999996</v>
      </c>
      <c r="AO61" s="37">
        <f t="shared" si="4"/>
        <v>22.499999999999996</v>
      </c>
      <c r="AP61" s="37">
        <f t="shared" si="4"/>
        <v>23</v>
      </c>
      <c r="AQ61" s="37">
        <f t="shared" si="4"/>
        <v>23</v>
      </c>
      <c r="AR61" s="37">
        <f t="shared" si="4"/>
        <v>23.5</v>
      </c>
      <c r="AS61" s="37">
        <f t="shared" si="4"/>
        <v>23.5</v>
      </c>
    </row>
    <row r="62" spans="4:45" x14ac:dyDescent="0.25">
      <c r="D62">
        <v>59</v>
      </c>
      <c r="E62">
        <v>82000</v>
      </c>
      <c r="F62" s="37">
        <v>20.5</v>
      </c>
      <c r="G62" s="37">
        <v>21.000000000000004</v>
      </c>
      <c r="H62" s="37">
        <v>21.000000000000004</v>
      </c>
      <c r="I62" s="37">
        <v>21.499999999999996</v>
      </c>
      <c r="J62" s="37">
        <v>21.999999999999996</v>
      </c>
      <c r="K62" s="37">
        <v>21.999999999999996</v>
      </c>
      <c r="L62" s="37">
        <v>22.499999999999996</v>
      </c>
      <c r="M62" s="37">
        <v>22.499999999999996</v>
      </c>
      <c r="N62" s="37">
        <v>23</v>
      </c>
      <c r="O62" s="37">
        <v>23</v>
      </c>
      <c r="P62" s="37">
        <v>23.5</v>
      </c>
      <c r="Q62" s="37">
        <v>23.5</v>
      </c>
      <c r="S62" t="str">
        <f t="shared" si="1"/>
        <v/>
      </c>
      <c r="T62">
        <v>82000</v>
      </c>
      <c r="U62" s="38">
        <v>0.20500000000000002</v>
      </c>
      <c r="V62" s="38">
        <v>0.21000000000000002</v>
      </c>
      <c r="W62" s="38">
        <v>0.21000000000000002</v>
      </c>
      <c r="X62" s="38">
        <v>0.21499999999999997</v>
      </c>
      <c r="Y62" s="38">
        <v>0.21999999999999997</v>
      </c>
      <c r="Z62" s="38">
        <v>0.21999999999999997</v>
      </c>
      <c r="AA62" s="38">
        <v>0.22499999999999998</v>
      </c>
      <c r="AB62" s="38">
        <v>0.22499999999999998</v>
      </c>
      <c r="AC62" s="38">
        <v>0.22999999999999998</v>
      </c>
      <c r="AD62" s="38">
        <v>0.22999999999999998</v>
      </c>
      <c r="AE62" s="38">
        <v>0.23499999999999999</v>
      </c>
      <c r="AF62" s="38">
        <v>0.23499999999999999</v>
      </c>
      <c r="AH62" s="37">
        <f t="shared" si="5"/>
        <v>20.5</v>
      </c>
      <c r="AI62" s="37">
        <f t="shared" si="5"/>
        <v>21.000000000000004</v>
      </c>
      <c r="AJ62" s="37">
        <f t="shared" si="5"/>
        <v>21.000000000000004</v>
      </c>
      <c r="AK62" s="37">
        <f t="shared" si="5"/>
        <v>21.499999999999996</v>
      </c>
      <c r="AL62" s="37">
        <f t="shared" si="5"/>
        <v>21.999999999999996</v>
      </c>
      <c r="AM62" s="37">
        <f t="shared" si="5"/>
        <v>21.999999999999996</v>
      </c>
      <c r="AN62" s="37">
        <f t="shared" si="4"/>
        <v>22.499999999999996</v>
      </c>
      <c r="AO62" s="37">
        <f t="shared" si="4"/>
        <v>22.499999999999996</v>
      </c>
      <c r="AP62" s="37">
        <f t="shared" si="4"/>
        <v>23</v>
      </c>
      <c r="AQ62" s="37">
        <f t="shared" si="4"/>
        <v>23</v>
      </c>
      <c r="AR62" s="37">
        <f t="shared" si="4"/>
        <v>23.5</v>
      </c>
      <c r="AS62" s="37">
        <f t="shared" si="4"/>
        <v>23.5</v>
      </c>
    </row>
    <row r="63" spans="4:45" x14ac:dyDescent="0.25">
      <c r="D63">
        <v>60</v>
      </c>
      <c r="E63">
        <v>83000</v>
      </c>
      <c r="F63" s="37">
        <v>20.5</v>
      </c>
      <c r="G63" s="37">
        <v>21.000000000000004</v>
      </c>
      <c r="H63" s="37">
        <v>21.499999999999996</v>
      </c>
      <c r="I63" s="37">
        <v>21.499999999999996</v>
      </c>
      <c r="J63" s="37">
        <v>21.999999999999996</v>
      </c>
      <c r="K63" s="37">
        <v>21.999999999999996</v>
      </c>
      <c r="L63" s="37">
        <v>22.499999999999996</v>
      </c>
      <c r="M63" s="37">
        <v>22.499999999999996</v>
      </c>
      <c r="N63" s="37">
        <v>23</v>
      </c>
      <c r="O63" s="37">
        <v>23</v>
      </c>
      <c r="P63" s="37">
        <v>23.5</v>
      </c>
      <c r="Q63" s="37">
        <v>23.5</v>
      </c>
      <c r="S63" t="str">
        <f t="shared" si="1"/>
        <v/>
      </c>
      <c r="T63">
        <v>83000</v>
      </c>
      <c r="U63" s="38">
        <v>0.20500000000000002</v>
      </c>
      <c r="V63" s="38">
        <v>0.21000000000000002</v>
      </c>
      <c r="W63" s="38">
        <v>0.21499999999999997</v>
      </c>
      <c r="X63" s="38">
        <v>0.21499999999999997</v>
      </c>
      <c r="Y63" s="38">
        <v>0.21999999999999997</v>
      </c>
      <c r="Z63" s="38">
        <v>0.21999999999999997</v>
      </c>
      <c r="AA63" s="38">
        <v>0.22499999999999998</v>
      </c>
      <c r="AB63" s="38">
        <v>0.22499999999999998</v>
      </c>
      <c r="AC63" s="38">
        <v>0.22999999999999998</v>
      </c>
      <c r="AD63" s="38">
        <v>0.22999999999999998</v>
      </c>
      <c r="AE63" s="38">
        <v>0.23499999999999999</v>
      </c>
      <c r="AF63" s="38">
        <v>0.23499999999999999</v>
      </c>
      <c r="AH63" s="37">
        <f t="shared" si="5"/>
        <v>20.5</v>
      </c>
      <c r="AI63" s="37">
        <f t="shared" si="5"/>
        <v>21.000000000000004</v>
      </c>
      <c r="AJ63" s="37">
        <f t="shared" si="5"/>
        <v>21.499999999999996</v>
      </c>
      <c r="AK63" s="37">
        <f t="shared" si="5"/>
        <v>21.499999999999996</v>
      </c>
      <c r="AL63" s="37">
        <f t="shared" si="5"/>
        <v>21.999999999999996</v>
      </c>
      <c r="AM63" s="37">
        <f t="shared" si="5"/>
        <v>21.999999999999996</v>
      </c>
      <c r="AN63" s="37">
        <f t="shared" si="4"/>
        <v>22.499999999999996</v>
      </c>
      <c r="AO63" s="37">
        <f t="shared" si="4"/>
        <v>22.499999999999996</v>
      </c>
      <c r="AP63" s="37">
        <f t="shared" si="4"/>
        <v>23</v>
      </c>
      <c r="AQ63" s="37">
        <f t="shared" si="4"/>
        <v>23</v>
      </c>
      <c r="AR63" s="37">
        <f t="shared" si="4"/>
        <v>23.5</v>
      </c>
      <c r="AS63" s="37">
        <f t="shared" si="4"/>
        <v>23.5</v>
      </c>
    </row>
    <row r="64" spans="4:45" x14ac:dyDescent="0.25">
      <c r="D64">
        <v>61</v>
      </c>
      <c r="E64">
        <v>84000</v>
      </c>
      <c r="F64" s="37">
        <v>20.5</v>
      </c>
      <c r="G64" s="37">
        <v>21.000000000000004</v>
      </c>
      <c r="H64" s="37">
        <v>21.499999999999996</v>
      </c>
      <c r="I64" s="37">
        <v>21.499999999999996</v>
      </c>
      <c r="J64" s="37">
        <v>21.999999999999996</v>
      </c>
      <c r="K64" s="37">
        <v>21.999999999999996</v>
      </c>
      <c r="L64" s="37">
        <v>22.499999999999996</v>
      </c>
      <c r="M64" s="37">
        <v>23</v>
      </c>
      <c r="N64" s="37">
        <v>23</v>
      </c>
      <c r="O64" s="37">
        <v>23</v>
      </c>
      <c r="P64" s="37">
        <v>23.5</v>
      </c>
      <c r="Q64" s="37">
        <v>23.5</v>
      </c>
      <c r="S64" t="str">
        <f t="shared" si="1"/>
        <v/>
      </c>
      <c r="T64">
        <v>84000</v>
      </c>
      <c r="U64" s="38">
        <v>0.20500000000000002</v>
      </c>
      <c r="V64" s="38">
        <v>0.21000000000000002</v>
      </c>
      <c r="W64" s="38">
        <v>0.21499999999999997</v>
      </c>
      <c r="X64" s="38">
        <v>0.21499999999999997</v>
      </c>
      <c r="Y64" s="38">
        <v>0.21999999999999997</v>
      </c>
      <c r="Z64" s="38">
        <v>0.21999999999999997</v>
      </c>
      <c r="AA64" s="38">
        <v>0.22499999999999998</v>
      </c>
      <c r="AB64" s="38">
        <v>0.22999999999999998</v>
      </c>
      <c r="AC64" s="38">
        <v>0.22999999999999998</v>
      </c>
      <c r="AD64" s="38">
        <v>0.22999999999999998</v>
      </c>
      <c r="AE64" s="38">
        <v>0.23499999999999999</v>
      </c>
      <c r="AF64" s="38">
        <v>0.23499999999999999</v>
      </c>
      <c r="AH64" s="37">
        <f t="shared" si="5"/>
        <v>20.5</v>
      </c>
      <c r="AI64" s="37">
        <f t="shared" si="5"/>
        <v>21.000000000000004</v>
      </c>
      <c r="AJ64" s="37">
        <f t="shared" si="5"/>
        <v>21.499999999999996</v>
      </c>
      <c r="AK64" s="37">
        <f t="shared" si="5"/>
        <v>21.499999999999996</v>
      </c>
      <c r="AL64" s="37">
        <f t="shared" si="5"/>
        <v>21.999999999999996</v>
      </c>
      <c r="AM64" s="37">
        <f t="shared" si="5"/>
        <v>21.999999999999996</v>
      </c>
      <c r="AN64" s="37">
        <f t="shared" si="4"/>
        <v>22.499999999999996</v>
      </c>
      <c r="AO64" s="37">
        <f t="shared" si="4"/>
        <v>23</v>
      </c>
      <c r="AP64" s="37">
        <f t="shared" si="4"/>
        <v>23</v>
      </c>
      <c r="AQ64" s="37">
        <f t="shared" si="4"/>
        <v>23</v>
      </c>
      <c r="AR64" s="37">
        <f t="shared" si="4"/>
        <v>23.5</v>
      </c>
      <c r="AS64" s="37">
        <f t="shared" si="4"/>
        <v>23.5</v>
      </c>
    </row>
    <row r="65" spans="4:45" x14ac:dyDescent="0.25">
      <c r="D65">
        <v>62</v>
      </c>
      <c r="E65">
        <v>85000</v>
      </c>
      <c r="F65" s="37">
        <v>20.5</v>
      </c>
      <c r="G65" s="37">
        <v>21.000000000000004</v>
      </c>
      <c r="H65" s="37">
        <v>21.499999999999996</v>
      </c>
      <c r="I65" s="37">
        <v>21.499999999999996</v>
      </c>
      <c r="J65" s="37">
        <v>21.999999999999996</v>
      </c>
      <c r="K65" s="37">
        <v>22.499999999999996</v>
      </c>
      <c r="L65" s="37">
        <v>22.499999999999996</v>
      </c>
      <c r="M65" s="37">
        <v>23</v>
      </c>
      <c r="N65" s="37">
        <v>23</v>
      </c>
      <c r="O65" s="37">
        <v>23.5</v>
      </c>
      <c r="P65" s="37">
        <v>23.5</v>
      </c>
      <c r="Q65" s="37">
        <v>23.5</v>
      </c>
      <c r="S65" t="str">
        <f t="shared" si="1"/>
        <v/>
      </c>
      <c r="T65">
        <v>85000</v>
      </c>
      <c r="U65" s="38">
        <v>0.20500000000000002</v>
      </c>
      <c r="V65" s="38">
        <v>0.21000000000000002</v>
      </c>
      <c r="W65" s="38">
        <v>0.21499999999999997</v>
      </c>
      <c r="X65" s="38">
        <v>0.21499999999999997</v>
      </c>
      <c r="Y65" s="38">
        <v>0.21999999999999997</v>
      </c>
      <c r="Z65" s="38">
        <v>0.22499999999999998</v>
      </c>
      <c r="AA65" s="38">
        <v>0.22499999999999998</v>
      </c>
      <c r="AB65" s="38">
        <v>0.22999999999999998</v>
      </c>
      <c r="AC65" s="38">
        <v>0.22999999999999998</v>
      </c>
      <c r="AD65" s="38">
        <v>0.23499999999999999</v>
      </c>
      <c r="AE65" s="38">
        <v>0.23499999999999999</v>
      </c>
      <c r="AF65" s="38">
        <v>0.23499999999999999</v>
      </c>
      <c r="AH65" s="37">
        <f t="shared" si="5"/>
        <v>20.5</v>
      </c>
      <c r="AI65" s="37">
        <f t="shared" si="5"/>
        <v>21.000000000000004</v>
      </c>
      <c r="AJ65" s="37">
        <f t="shared" si="5"/>
        <v>21.499999999999996</v>
      </c>
      <c r="AK65" s="37">
        <f t="shared" si="5"/>
        <v>21.499999999999996</v>
      </c>
      <c r="AL65" s="37">
        <f t="shared" si="5"/>
        <v>21.999999999999996</v>
      </c>
      <c r="AM65" s="37">
        <f t="shared" si="5"/>
        <v>22.499999999999996</v>
      </c>
      <c r="AN65" s="37">
        <f t="shared" si="4"/>
        <v>22.499999999999996</v>
      </c>
      <c r="AO65" s="37">
        <f t="shared" si="4"/>
        <v>23</v>
      </c>
      <c r="AP65" s="37">
        <f t="shared" si="4"/>
        <v>23</v>
      </c>
      <c r="AQ65" s="37">
        <f t="shared" si="4"/>
        <v>23.5</v>
      </c>
      <c r="AR65" s="37">
        <f t="shared" si="4"/>
        <v>23.5</v>
      </c>
      <c r="AS65" s="37">
        <f t="shared" si="4"/>
        <v>23.5</v>
      </c>
    </row>
    <row r="66" spans="4:45" x14ac:dyDescent="0.25">
      <c r="D66">
        <v>63</v>
      </c>
      <c r="E66">
        <v>86000</v>
      </c>
      <c r="F66" s="37">
        <v>20.5</v>
      </c>
      <c r="G66" s="37">
        <v>21.000000000000004</v>
      </c>
      <c r="H66" s="37">
        <v>21.499999999999996</v>
      </c>
      <c r="I66" s="37">
        <v>21.999999999999996</v>
      </c>
      <c r="J66" s="37">
        <v>21.999999999999996</v>
      </c>
      <c r="K66" s="37">
        <v>22.499999999999996</v>
      </c>
      <c r="L66" s="37">
        <v>22.499999999999996</v>
      </c>
      <c r="M66" s="37">
        <v>23</v>
      </c>
      <c r="N66" s="37">
        <v>23</v>
      </c>
      <c r="O66" s="37">
        <v>23.5</v>
      </c>
      <c r="P66" s="37">
        <v>23.5</v>
      </c>
      <c r="Q66" s="37">
        <v>23.5</v>
      </c>
      <c r="S66" t="str">
        <f t="shared" si="1"/>
        <v/>
      </c>
      <c r="T66">
        <v>86000</v>
      </c>
      <c r="U66" s="38">
        <v>0.20500000000000002</v>
      </c>
      <c r="V66" s="38">
        <v>0.21000000000000002</v>
      </c>
      <c r="W66" s="38">
        <v>0.21499999999999997</v>
      </c>
      <c r="X66" s="38">
        <v>0.21999999999999997</v>
      </c>
      <c r="Y66" s="38">
        <v>0.21999999999999997</v>
      </c>
      <c r="Z66" s="38">
        <v>0.22499999999999998</v>
      </c>
      <c r="AA66" s="38">
        <v>0.22499999999999998</v>
      </c>
      <c r="AB66" s="38">
        <v>0.22999999999999998</v>
      </c>
      <c r="AC66" s="38">
        <v>0.22999999999999998</v>
      </c>
      <c r="AD66" s="38">
        <v>0.23499999999999999</v>
      </c>
      <c r="AE66" s="38">
        <v>0.23499999999999999</v>
      </c>
      <c r="AF66" s="38">
        <v>0.23499999999999999</v>
      </c>
      <c r="AH66" s="37">
        <f t="shared" si="5"/>
        <v>20.5</v>
      </c>
      <c r="AI66" s="37">
        <f t="shared" si="5"/>
        <v>21.000000000000004</v>
      </c>
      <c r="AJ66" s="37">
        <f t="shared" si="5"/>
        <v>21.499999999999996</v>
      </c>
      <c r="AK66" s="37">
        <f t="shared" si="5"/>
        <v>21.999999999999996</v>
      </c>
      <c r="AL66" s="37">
        <f t="shared" si="5"/>
        <v>21.999999999999996</v>
      </c>
      <c r="AM66" s="37">
        <f t="shared" si="5"/>
        <v>22.499999999999996</v>
      </c>
      <c r="AN66" s="37">
        <f t="shared" si="4"/>
        <v>22.499999999999996</v>
      </c>
      <c r="AO66" s="37">
        <f t="shared" si="4"/>
        <v>23</v>
      </c>
      <c r="AP66" s="37">
        <f t="shared" si="4"/>
        <v>23</v>
      </c>
      <c r="AQ66" s="37">
        <f t="shared" si="4"/>
        <v>23.5</v>
      </c>
      <c r="AR66" s="37">
        <f t="shared" si="4"/>
        <v>23.5</v>
      </c>
      <c r="AS66" s="37">
        <f t="shared" si="4"/>
        <v>23.5</v>
      </c>
    </row>
    <row r="67" spans="4:45" x14ac:dyDescent="0.25">
      <c r="D67">
        <v>64</v>
      </c>
      <c r="E67">
        <v>87000</v>
      </c>
      <c r="F67" s="37">
        <v>21.000000000000004</v>
      </c>
      <c r="G67" s="37">
        <v>21.000000000000004</v>
      </c>
      <c r="H67" s="37">
        <v>21.499999999999996</v>
      </c>
      <c r="I67" s="37">
        <v>21.999999999999996</v>
      </c>
      <c r="J67" s="37">
        <v>21.999999999999996</v>
      </c>
      <c r="K67" s="37">
        <v>22.499999999999996</v>
      </c>
      <c r="L67" s="37">
        <v>22.499999999999996</v>
      </c>
      <c r="M67" s="37">
        <v>23</v>
      </c>
      <c r="N67" s="37">
        <v>23</v>
      </c>
      <c r="O67" s="37">
        <v>23.5</v>
      </c>
      <c r="P67" s="37">
        <v>23.5</v>
      </c>
      <c r="Q67" s="37">
        <v>24</v>
      </c>
      <c r="S67" t="str">
        <f t="shared" si="1"/>
        <v/>
      </c>
      <c r="T67">
        <v>87000</v>
      </c>
      <c r="U67" s="38">
        <v>0.21000000000000002</v>
      </c>
      <c r="V67" s="38">
        <v>0.21000000000000002</v>
      </c>
      <c r="W67" s="38">
        <v>0.21499999999999997</v>
      </c>
      <c r="X67" s="38">
        <v>0.21999999999999997</v>
      </c>
      <c r="Y67" s="38">
        <v>0.21999999999999997</v>
      </c>
      <c r="Z67" s="38">
        <v>0.22499999999999998</v>
      </c>
      <c r="AA67" s="38">
        <v>0.22499999999999998</v>
      </c>
      <c r="AB67" s="38">
        <v>0.22999999999999998</v>
      </c>
      <c r="AC67" s="38">
        <v>0.22999999999999998</v>
      </c>
      <c r="AD67" s="38">
        <v>0.23499999999999999</v>
      </c>
      <c r="AE67" s="38">
        <v>0.23499999999999999</v>
      </c>
      <c r="AF67" s="38">
        <v>0.24</v>
      </c>
      <c r="AH67" s="37">
        <f t="shared" si="5"/>
        <v>21.000000000000004</v>
      </c>
      <c r="AI67" s="37">
        <f t="shared" si="5"/>
        <v>21.000000000000004</v>
      </c>
      <c r="AJ67" s="37">
        <f t="shared" si="5"/>
        <v>21.499999999999996</v>
      </c>
      <c r="AK67" s="37">
        <f t="shared" si="5"/>
        <v>21.999999999999996</v>
      </c>
      <c r="AL67" s="37">
        <f t="shared" si="5"/>
        <v>21.999999999999996</v>
      </c>
      <c r="AM67" s="37">
        <f t="shared" si="5"/>
        <v>22.499999999999996</v>
      </c>
      <c r="AN67" s="37">
        <f t="shared" si="4"/>
        <v>22.499999999999996</v>
      </c>
      <c r="AO67" s="37">
        <f t="shared" si="4"/>
        <v>23</v>
      </c>
      <c r="AP67" s="37">
        <f t="shared" si="4"/>
        <v>23</v>
      </c>
      <c r="AQ67" s="37">
        <f t="shared" si="4"/>
        <v>23.5</v>
      </c>
      <c r="AR67" s="37">
        <f t="shared" si="4"/>
        <v>23.5</v>
      </c>
      <c r="AS67" s="37">
        <f t="shared" si="4"/>
        <v>24</v>
      </c>
    </row>
    <row r="68" spans="4:45" x14ac:dyDescent="0.25">
      <c r="D68">
        <v>65</v>
      </c>
      <c r="E68">
        <v>88000</v>
      </c>
      <c r="F68" s="37">
        <v>21.000000000000004</v>
      </c>
      <c r="G68" s="37">
        <v>21.000000000000004</v>
      </c>
      <c r="H68" s="37">
        <v>21.499999999999996</v>
      </c>
      <c r="I68" s="37">
        <v>21.999999999999996</v>
      </c>
      <c r="J68" s="37">
        <v>21.999999999999996</v>
      </c>
      <c r="K68" s="37">
        <v>22.499999999999996</v>
      </c>
      <c r="L68" s="37">
        <v>22.499999999999996</v>
      </c>
      <c r="M68" s="37">
        <v>23</v>
      </c>
      <c r="N68" s="37">
        <v>23</v>
      </c>
      <c r="O68" s="37">
        <v>23.5</v>
      </c>
      <c r="P68" s="37">
        <v>23.5</v>
      </c>
      <c r="Q68" s="37">
        <v>24</v>
      </c>
      <c r="S68" t="str">
        <f t="shared" si="1"/>
        <v/>
      </c>
      <c r="T68">
        <v>88000</v>
      </c>
      <c r="U68" s="38">
        <v>0.21000000000000002</v>
      </c>
      <c r="V68" s="38">
        <v>0.21000000000000002</v>
      </c>
      <c r="W68" s="38">
        <v>0.21499999999999997</v>
      </c>
      <c r="X68" s="38">
        <v>0.21999999999999997</v>
      </c>
      <c r="Y68" s="38">
        <v>0.21999999999999997</v>
      </c>
      <c r="Z68" s="38">
        <v>0.22499999999999998</v>
      </c>
      <c r="AA68" s="38">
        <v>0.22499999999999998</v>
      </c>
      <c r="AB68" s="38">
        <v>0.22999999999999998</v>
      </c>
      <c r="AC68" s="38">
        <v>0.22999999999999998</v>
      </c>
      <c r="AD68" s="38">
        <v>0.23499999999999999</v>
      </c>
      <c r="AE68" s="38">
        <v>0.23499999999999999</v>
      </c>
      <c r="AF68" s="38">
        <v>0.24</v>
      </c>
      <c r="AH68" s="37">
        <f t="shared" si="5"/>
        <v>21.000000000000004</v>
      </c>
      <c r="AI68" s="37">
        <f t="shared" si="5"/>
        <v>21.000000000000004</v>
      </c>
      <c r="AJ68" s="37">
        <f t="shared" si="5"/>
        <v>21.499999999999996</v>
      </c>
      <c r="AK68" s="37">
        <f t="shared" si="5"/>
        <v>21.999999999999996</v>
      </c>
      <c r="AL68" s="37">
        <f t="shared" si="5"/>
        <v>21.999999999999996</v>
      </c>
      <c r="AM68" s="37">
        <f t="shared" si="5"/>
        <v>22.499999999999996</v>
      </c>
      <c r="AN68" s="37">
        <f t="shared" si="4"/>
        <v>22.499999999999996</v>
      </c>
      <c r="AO68" s="37">
        <f t="shared" si="4"/>
        <v>23</v>
      </c>
      <c r="AP68" s="37">
        <f t="shared" si="4"/>
        <v>23</v>
      </c>
      <c r="AQ68" s="37">
        <f t="shared" si="4"/>
        <v>23.5</v>
      </c>
      <c r="AR68" s="37">
        <f t="shared" si="4"/>
        <v>23.5</v>
      </c>
      <c r="AS68" s="37">
        <f t="shared" si="4"/>
        <v>24</v>
      </c>
    </row>
    <row r="69" spans="4:45" x14ac:dyDescent="0.25">
      <c r="D69">
        <v>66</v>
      </c>
      <c r="E69">
        <v>89000</v>
      </c>
      <c r="F69" s="37">
        <v>21.000000000000004</v>
      </c>
      <c r="G69" s="37">
        <v>21.000000000000004</v>
      </c>
      <c r="H69" s="37">
        <v>21.499999999999996</v>
      </c>
      <c r="I69" s="37">
        <v>21.999999999999996</v>
      </c>
      <c r="J69" s="37">
        <v>21.999999999999996</v>
      </c>
      <c r="K69" s="37">
        <v>22.499999999999996</v>
      </c>
      <c r="L69" s="37">
        <v>23</v>
      </c>
      <c r="M69" s="37">
        <v>23</v>
      </c>
      <c r="N69" s="37">
        <v>23.5</v>
      </c>
      <c r="O69" s="37">
        <v>23.5</v>
      </c>
      <c r="P69" s="37">
        <v>23.5</v>
      </c>
      <c r="Q69" s="37">
        <v>24</v>
      </c>
      <c r="S69" t="str">
        <f t="shared" si="1"/>
        <v/>
      </c>
      <c r="T69">
        <v>89000</v>
      </c>
      <c r="U69" s="38">
        <v>0.21000000000000002</v>
      </c>
      <c r="V69" s="38">
        <v>0.21000000000000002</v>
      </c>
      <c r="W69" s="38">
        <v>0.21499999999999997</v>
      </c>
      <c r="X69" s="38">
        <v>0.21999999999999997</v>
      </c>
      <c r="Y69" s="38">
        <v>0.21999999999999997</v>
      </c>
      <c r="Z69" s="38">
        <v>0.22499999999999998</v>
      </c>
      <c r="AA69" s="38">
        <v>0.22999999999999998</v>
      </c>
      <c r="AB69" s="38">
        <v>0.22999999999999998</v>
      </c>
      <c r="AC69" s="38">
        <v>0.23499999999999999</v>
      </c>
      <c r="AD69" s="38">
        <v>0.23499999999999999</v>
      </c>
      <c r="AE69" s="38">
        <v>0.23499999999999999</v>
      </c>
      <c r="AF69" s="38">
        <v>0.24</v>
      </c>
      <c r="AH69" s="37">
        <f t="shared" si="5"/>
        <v>21.000000000000004</v>
      </c>
      <c r="AI69" s="37">
        <f t="shared" si="5"/>
        <v>21.000000000000004</v>
      </c>
      <c r="AJ69" s="37">
        <f t="shared" si="5"/>
        <v>21.499999999999996</v>
      </c>
      <c r="AK69" s="37">
        <f t="shared" si="5"/>
        <v>21.999999999999996</v>
      </c>
      <c r="AL69" s="37">
        <f t="shared" si="5"/>
        <v>21.999999999999996</v>
      </c>
      <c r="AM69" s="37">
        <f t="shared" si="5"/>
        <v>22.499999999999996</v>
      </c>
      <c r="AN69" s="37">
        <f t="shared" si="4"/>
        <v>23</v>
      </c>
      <c r="AO69" s="37">
        <f t="shared" si="4"/>
        <v>23</v>
      </c>
      <c r="AP69" s="37">
        <f t="shared" si="4"/>
        <v>23.5</v>
      </c>
      <c r="AQ69" s="37">
        <f t="shared" si="4"/>
        <v>23.5</v>
      </c>
      <c r="AR69" s="37">
        <f t="shared" si="4"/>
        <v>23.5</v>
      </c>
      <c r="AS69" s="37">
        <f t="shared" si="4"/>
        <v>24</v>
      </c>
    </row>
    <row r="70" spans="4:45" x14ac:dyDescent="0.25">
      <c r="D70">
        <v>67</v>
      </c>
      <c r="E70">
        <v>90000</v>
      </c>
      <c r="F70" s="37">
        <v>21.000000000000004</v>
      </c>
      <c r="G70" s="37">
        <v>21.499999999999996</v>
      </c>
      <c r="H70" s="37">
        <v>21.499999999999996</v>
      </c>
      <c r="I70" s="37">
        <v>21.999999999999996</v>
      </c>
      <c r="J70" s="37">
        <v>21.999999999999996</v>
      </c>
      <c r="K70" s="37">
        <v>22.499999999999996</v>
      </c>
      <c r="L70" s="37">
        <v>23</v>
      </c>
      <c r="M70" s="37">
        <v>23</v>
      </c>
      <c r="N70" s="37">
        <v>23.5</v>
      </c>
      <c r="O70" s="37">
        <v>23.5</v>
      </c>
      <c r="P70" s="37">
        <v>23.5</v>
      </c>
      <c r="Q70" s="37">
        <v>24</v>
      </c>
      <c r="S70" t="str">
        <f t="shared" ref="S70:S90" si="6">IF(E70&lt;&gt;T70,"x","")</f>
        <v/>
      </c>
      <c r="T70">
        <v>90000</v>
      </c>
      <c r="U70" s="38">
        <v>0.21000000000000002</v>
      </c>
      <c r="V70" s="38">
        <v>0.21499999999999997</v>
      </c>
      <c r="W70" s="38">
        <v>0.21499999999999997</v>
      </c>
      <c r="X70" s="38">
        <v>0.21999999999999997</v>
      </c>
      <c r="Y70" s="38">
        <v>0.21999999999999997</v>
      </c>
      <c r="Z70" s="38">
        <v>0.22499999999999998</v>
      </c>
      <c r="AA70" s="38">
        <v>0.22999999999999998</v>
      </c>
      <c r="AB70" s="38">
        <v>0.22999999999999998</v>
      </c>
      <c r="AC70" s="38">
        <v>0.23499999999999999</v>
      </c>
      <c r="AD70" s="38">
        <v>0.23499999999999999</v>
      </c>
      <c r="AE70" s="38">
        <v>0.23499999999999999</v>
      </c>
      <c r="AF70" s="38">
        <v>0.24</v>
      </c>
      <c r="AH70" s="37">
        <f t="shared" si="5"/>
        <v>21.000000000000004</v>
      </c>
      <c r="AI70" s="37">
        <f t="shared" si="5"/>
        <v>21.499999999999996</v>
      </c>
      <c r="AJ70" s="37">
        <f t="shared" si="5"/>
        <v>21.499999999999996</v>
      </c>
      <c r="AK70" s="37">
        <f t="shared" si="5"/>
        <v>21.999999999999996</v>
      </c>
      <c r="AL70" s="37">
        <f t="shared" si="5"/>
        <v>21.999999999999996</v>
      </c>
      <c r="AM70" s="37">
        <f t="shared" si="5"/>
        <v>22.499999999999996</v>
      </c>
      <c r="AN70" s="37">
        <f t="shared" si="4"/>
        <v>23</v>
      </c>
      <c r="AO70" s="37">
        <f t="shared" si="4"/>
        <v>23</v>
      </c>
      <c r="AP70" s="37">
        <f t="shared" si="4"/>
        <v>23.5</v>
      </c>
      <c r="AQ70" s="37">
        <f t="shared" si="4"/>
        <v>23.5</v>
      </c>
      <c r="AR70" s="37">
        <f t="shared" si="4"/>
        <v>23.5</v>
      </c>
      <c r="AS70" s="37">
        <f t="shared" si="4"/>
        <v>24</v>
      </c>
    </row>
    <row r="71" spans="4:45" x14ac:dyDescent="0.25">
      <c r="D71">
        <v>68</v>
      </c>
      <c r="E71">
        <v>91000</v>
      </c>
      <c r="F71" s="37">
        <v>21.000000000000004</v>
      </c>
      <c r="G71" s="37">
        <v>21.499999999999996</v>
      </c>
      <c r="H71" s="37">
        <v>21.499999999999996</v>
      </c>
      <c r="I71" s="37">
        <v>21.999999999999996</v>
      </c>
      <c r="J71" s="37">
        <v>22.499999999999996</v>
      </c>
      <c r="K71" s="37">
        <v>22.499999999999996</v>
      </c>
      <c r="L71" s="37">
        <v>23</v>
      </c>
      <c r="M71" s="37">
        <v>23</v>
      </c>
      <c r="N71" s="37">
        <v>23.5</v>
      </c>
      <c r="O71" s="37">
        <v>23.5</v>
      </c>
      <c r="P71" s="37">
        <v>24</v>
      </c>
      <c r="Q71" s="37">
        <v>24</v>
      </c>
      <c r="S71" t="str">
        <f t="shared" si="6"/>
        <v/>
      </c>
      <c r="T71">
        <v>91000</v>
      </c>
      <c r="U71" s="38">
        <v>0.21000000000000002</v>
      </c>
      <c r="V71" s="38">
        <v>0.21499999999999997</v>
      </c>
      <c r="W71" s="38">
        <v>0.21499999999999997</v>
      </c>
      <c r="X71" s="38">
        <v>0.21999999999999997</v>
      </c>
      <c r="Y71" s="38">
        <v>0.22499999999999998</v>
      </c>
      <c r="Z71" s="38">
        <v>0.22499999999999998</v>
      </c>
      <c r="AA71" s="38">
        <v>0.22999999999999998</v>
      </c>
      <c r="AB71" s="38">
        <v>0.22999999999999998</v>
      </c>
      <c r="AC71" s="38">
        <v>0.23499999999999999</v>
      </c>
      <c r="AD71" s="38">
        <v>0.23499999999999999</v>
      </c>
      <c r="AE71" s="38">
        <v>0.24</v>
      </c>
      <c r="AF71" s="38">
        <v>0.24</v>
      </c>
      <c r="AH71" s="37">
        <f t="shared" si="5"/>
        <v>21.000000000000004</v>
      </c>
      <c r="AI71" s="37">
        <f t="shared" si="5"/>
        <v>21.499999999999996</v>
      </c>
      <c r="AJ71" s="37">
        <f t="shared" si="5"/>
        <v>21.499999999999996</v>
      </c>
      <c r="AK71" s="37">
        <f t="shared" si="5"/>
        <v>21.999999999999996</v>
      </c>
      <c r="AL71" s="37">
        <f t="shared" si="5"/>
        <v>22.499999999999996</v>
      </c>
      <c r="AM71" s="37">
        <f t="shared" si="5"/>
        <v>22.499999999999996</v>
      </c>
      <c r="AN71" s="37">
        <f t="shared" si="4"/>
        <v>23</v>
      </c>
      <c r="AO71" s="37">
        <f t="shared" si="4"/>
        <v>23</v>
      </c>
      <c r="AP71" s="37">
        <f t="shared" si="4"/>
        <v>23.5</v>
      </c>
      <c r="AQ71" s="37">
        <f t="shared" si="4"/>
        <v>23.5</v>
      </c>
      <c r="AR71" s="37">
        <f t="shared" si="4"/>
        <v>24</v>
      </c>
      <c r="AS71" s="37">
        <f t="shared" si="4"/>
        <v>24</v>
      </c>
    </row>
    <row r="72" spans="4:45" x14ac:dyDescent="0.25">
      <c r="D72">
        <v>69</v>
      </c>
      <c r="E72">
        <v>92000</v>
      </c>
      <c r="F72" s="37">
        <v>21.000000000000004</v>
      </c>
      <c r="G72" s="37">
        <v>21.499999999999996</v>
      </c>
      <c r="H72" s="37">
        <v>21.499999999999996</v>
      </c>
      <c r="I72" s="37">
        <v>21.999999999999996</v>
      </c>
      <c r="J72" s="37">
        <v>22.499999999999996</v>
      </c>
      <c r="K72" s="37">
        <v>22.499999999999996</v>
      </c>
      <c r="L72" s="37">
        <v>23</v>
      </c>
      <c r="M72" s="37">
        <v>23</v>
      </c>
      <c r="N72" s="37">
        <v>23.5</v>
      </c>
      <c r="O72" s="37">
        <v>23.5</v>
      </c>
      <c r="P72" s="37">
        <v>24</v>
      </c>
      <c r="Q72" s="37">
        <v>24</v>
      </c>
      <c r="S72" t="str">
        <f t="shared" si="6"/>
        <v/>
      </c>
      <c r="T72">
        <v>92000</v>
      </c>
      <c r="U72" s="38">
        <v>0.21000000000000002</v>
      </c>
      <c r="V72" s="38">
        <v>0.21499999999999997</v>
      </c>
      <c r="W72" s="38">
        <v>0.21499999999999997</v>
      </c>
      <c r="X72" s="38">
        <v>0.21999999999999997</v>
      </c>
      <c r="Y72" s="38">
        <v>0.22499999999999998</v>
      </c>
      <c r="Z72" s="38">
        <v>0.22499999999999998</v>
      </c>
      <c r="AA72" s="38">
        <v>0.22999999999999998</v>
      </c>
      <c r="AB72" s="38">
        <v>0.22999999999999998</v>
      </c>
      <c r="AC72" s="38">
        <v>0.23499999999999999</v>
      </c>
      <c r="AD72" s="38">
        <v>0.23499999999999999</v>
      </c>
      <c r="AE72" s="38">
        <v>0.24</v>
      </c>
      <c r="AF72" s="38">
        <v>0.24</v>
      </c>
      <c r="AH72" s="37">
        <f t="shared" si="5"/>
        <v>21.000000000000004</v>
      </c>
      <c r="AI72" s="37">
        <f t="shared" si="5"/>
        <v>21.499999999999996</v>
      </c>
      <c r="AJ72" s="37">
        <f t="shared" si="5"/>
        <v>21.499999999999996</v>
      </c>
      <c r="AK72" s="37">
        <f t="shared" si="5"/>
        <v>21.999999999999996</v>
      </c>
      <c r="AL72" s="37">
        <f t="shared" si="5"/>
        <v>22.499999999999996</v>
      </c>
      <c r="AM72" s="37">
        <f t="shared" si="5"/>
        <v>22.499999999999996</v>
      </c>
      <c r="AN72" s="37">
        <f t="shared" si="4"/>
        <v>23</v>
      </c>
      <c r="AO72" s="37">
        <f t="shared" si="4"/>
        <v>23</v>
      </c>
      <c r="AP72" s="37">
        <f t="shared" si="4"/>
        <v>23.5</v>
      </c>
      <c r="AQ72" s="37">
        <f t="shared" si="4"/>
        <v>23.5</v>
      </c>
      <c r="AR72" s="37">
        <f t="shared" si="4"/>
        <v>24</v>
      </c>
      <c r="AS72" s="37">
        <f t="shared" si="4"/>
        <v>24</v>
      </c>
    </row>
    <row r="73" spans="4:45" x14ac:dyDescent="0.25">
      <c r="D73">
        <v>70</v>
      </c>
      <c r="E73">
        <v>93000</v>
      </c>
      <c r="F73" s="37">
        <v>21.000000000000004</v>
      </c>
      <c r="G73" s="37">
        <v>21.499999999999996</v>
      </c>
      <c r="H73" s="37">
        <v>21.499999999999996</v>
      </c>
      <c r="I73" s="37">
        <v>21.999999999999996</v>
      </c>
      <c r="J73" s="37">
        <v>22.499999999999996</v>
      </c>
      <c r="K73" s="37">
        <v>22.499999999999996</v>
      </c>
      <c r="L73" s="37">
        <v>23</v>
      </c>
      <c r="M73" s="37">
        <v>23</v>
      </c>
      <c r="N73" s="37">
        <v>23.5</v>
      </c>
      <c r="O73" s="37">
        <v>23.5</v>
      </c>
      <c r="P73" s="37">
        <v>24</v>
      </c>
      <c r="Q73" s="37">
        <v>24</v>
      </c>
      <c r="S73" t="str">
        <f t="shared" si="6"/>
        <v/>
      </c>
      <c r="T73">
        <v>93000</v>
      </c>
      <c r="U73" s="38">
        <v>0.21000000000000002</v>
      </c>
      <c r="V73" s="38">
        <v>0.21499999999999997</v>
      </c>
      <c r="W73" s="38">
        <v>0.21499999999999997</v>
      </c>
      <c r="X73" s="38">
        <v>0.21999999999999997</v>
      </c>
      <c r="Y73" s="38">
        <v>0.22499999999999998</v>
      </c>
      <c r="Z73" s="38">
        <v>0.22499999999999998</v>
      </c>
      <c r="AA73" s="38">
        <v>0.22999999999999998</v>
      </c>
      <c r="AB73" s="38">
        <v>0.22999999999999998</v>
      </c>
      <c r="AC73" s="38">
        <v>0.23499999999999999</v>
      </c>
      <c r="AD73" s="38">
        <v>0.23499999999999999</v>
      </c>
      <c r="AE73" s="38">
        <v>0.24</v>
      </c>
      <c r="AF73" s="38">
        <v>0.24</v>
      </c>
      <c r="AH73" s="37">
        <f t="shared" si="5"/>
        <v>21.000000000000004</v>
      </c>
      <c r="AI73" s="37">
        <f t="shared" si="5"/>
        <v>21.499999999999996</v>
      </c>
      <c r="AJ73" s="37">
        <f t="shared" si="5"/>
        <v>21.499999999999996</v>
      </c>
      <c r="AK73" s="37">
        <f t="shared" si="5"/>
        <v>21.999999999999996</v>
      </c>
      <c r="AL73" s="37">
        <f t="shared" si="5"/>
        <v>22.499999999999996</v>
      </c>
      <c r="AM73" s="37">
        <f t="shared" si="5"/>
        <v>22.499999999999996</v>
      </c>
      <c r="AN73" s="37">
        <f t="shared" si="4"/>
        <v>23</v>
      </c>
      <c r="AO73" s="37">
        <f t="shared" si="4"/>
        <v>23</v>
      </c>
      <c r="AP73" s="37">
        <f t="shared" si="4"/>
        <v>23.5</v>
      </c>
      <c r="AQ73" s="37">
        <f t="shared" si="4"/>
        <v>23.5</v>
      </c>
      <c r="AR73" s="37">
        <f t="shared" si="4"/>
        <v>24</v>
      </c>
      <c r="AS73" s="37">
        <f t="shared" si="4"/>
        <v>24</v>
      </c>
    </row>
    <row r="74" spans="4:45" x14ac:dyDescent="0.25">
      <c r="D74">
        <v>71</v>
      </c>
      <c r="E74">
        <v>94000</v>
      </c>
      <c r="F74" s="37">
        <v>21.000000000000004</v>
      </c>
      <c r="G74" s="37">
        <v>21.499999999999996</v>
      </c>
      <c r="H74" s="37">
        <v>21.999999999999996</v>
      </c>
      <c r="I74" s="37">
        <v>21.999999999999996</v>
      </c>
      <c r="J74" s="37">
        <v>22.499999999999996</v>
      </c>
      <c r="K74" s="37">
        <v>22.499999999999996</v>
      </c>
      <c r="L74" s="37">
        <v>23</v>
      </c>
      <c r="M74" s="37">
        <v>23</v>
      </c>
      <c r="N74" s="37">
        <v>23.5</v>
      </c>
      <c r="O74" s="37">
        <v>23.5</v>
      </c>
      <c r="P74" s="37">
        <v>24</v>
      </c>
      <c r="Q74" s="37">
        <v>24</v>
      </c>
      <c r="S74" t="str">
        <f t="shared" si="6"/>
        <v/>
      </c>
      <c r="T74">
        <v>94000</v>
      </c>
      <c r="U74" s="38">
        <v>0.21000000000000002</v>
      </c>
      <c r="V74" s="38">
        <v>0.21499999999999997</v>
      </c>
      <c r="W74" s="38">
        <v>0.21999999999999997</v>
      </c>
      <c r="X74" s="38">
        <v>0.21999999999999997</v>
      </c>
      <c r="Y74" s="38">
        <v>0.22499999999999998</v>
      </c>
      <c r="Z74" s="38">
        <v>0.22499999999999998</v>
      </c>
      <c r="AA74" s="38">
        <v>0.22999999999999998</v>
      </c>
      <c r="AB74" s="38">
        <v>0.22999999999999998</v>
      </c>
      <c r="AC74" s="38">
        <v>0.23499999999999999</v>
      </c>
      <c r="AD74" s="38">
        <v>0.23499999999999999</v>
      </c>
      <c r="AE74" s="38">
        <v>0.24</v>
      </c>
      <c r="AF74" s="38">
        <v>0.24</v>
      </c>
      <c r="AH74" s="37">
        <f t="shared" si="5"/>
        <v>21.000000000000004</v>
      </c>
      <c r="AI74" s="37">
        <f t="shared" si="5"/>
        <v>21.499999999999996</v>
      </c>
      <c r="AJ74" s="37">
        <f t="shared" si="5"/>
        <v>21.999999999999996</v>
      </c>
      <c r="AK74" s="37">
        <f t="shared" si="5"/>
        <v>21.999999999999996</v>
      </c>
      <c r="AL74" s="37">
        <f t="shared" si="5"/>
        <v>22.499999999999996</v>
      </c>
      <c r="AM74" s="37">
        <f t="shared" si="5"/>
        <v>22.499999999999996</v>
      </c>
      <c r="AN74" s="37">
        <f t="shared" si="4"/>
        <v>23</v>
      </c>
      <c r="AO74" s="37">
        <f t="shared" si="4"/>
        <v>23</v>
      </c>
      <c r="AP74" s="37">
        <f t="shared" si="4"/>
        <v>23.5</v>
      </c>
      <c r="AQ74" s="37">
        <f t="shared" si="4"/>
        <v>23.5</v>
      </c>
      <c r="AR74" s="37">
        <f t="shared" si="4"/>
        <v>24</v>
      </c>
      <c r="AS74" s="37">
        <f t="shared" si="4"/>
        <v>24</v>
      </c>
    </row>
    <row r="75" spans="4:45" x14ac:dyDescent="0.25">
      <c r="D75">
        <v>72</v>
      </c>
      <c r="E75">
        <v>95000</v>
      </c>
      <c r="F75" s="37">
        <v>21.000000000000004</v>
      </c>
      <c r="G75" s="37">
        <v>21.499999999999996</v>
      </c>
      <c r="H75" s="37">
        <v>21.999999999999996</v>
      </c>
      <c r="I75" s="37">
        <v>21.999999999999996</v>
      </c>
      <c r="J75" s="37">
        <v>22.499999999999996</v>
      </c>
      <c r="K75" s="37">
        <v>22.499999999999996</v>
      </c>
      <c r="L75" s="37">
        <v>23</v>
      </c>
      <c r="M75" s="37">
        <v>23.5</v>
      </c>
      <c r="N75" s="37">
        <v>23.5</v>
      </c>
      <c r="O75" s="37">
        <v>24</v>
      </c>
      <c r="P75" s="37">
        <v>24</v>
      </c>
      <c r="Q75" s="37">
        <v>24</v>
      </c>
      <c r="S75" t="str">
        <f t="shared" si="6"/>
        <v/>
      </c>
      <c r="T75">
        <v>95000</v>
      </c>
      <c r="U75" s="38">
        <v>0.21000000000000002</v>
      </c>
      <c r="V75" s="38">
        <v>0.21499999999999997</v>
      </c>
      <c r="W75" s="38">
        <v>0.21999999999999997</v>
      </c>
      <c r="X75" s="38">
        <v>0.21999999999999997</v>
      </c>
      <c r="Y75" s="38">
        <v>0.22499999999999998</v>
      </c>
      <c r="Z75" s="38">
        <v>0.22499999999999998</v>
      </c>
      <c r="AA75" s="38">
        <v>0.22999999999999998</v>
      </c>
      <c r="AB75" s="38">
        <v>0.23499999999999999</v>
      </c>
      <c r="AC75" s="38">
        <v>0.23499999999999999</v>
      </c>
      <c r="AD75" s="38">
        <v>0.24</v>
      </c>
      <c r="AE75" s="38">
        <v>0.24</v>
      </c>
      <c r="AF75" s="38">
        <v>0.24</v>
      </c>
      <c r="AH75" s="37">
        <f t="shared" si="5"/>
        <v>21.000000000000004</v>
      </c>
      <c r="AI75" s="37">
        <f t="shared" si="5"/>
        <v>21.499999999999996</v>
      </c>
      <c r="AJ75" s="37">
        <f t="shared" si="5"/>
        <v>21.999999999999996</v>
      </c>
      <c r="AK75" s="37">
        <f t="shared" si="5"/>
        <v>21.999999999999996</v>
      </c>
      <c r="AL75" s="37">
        <f t="shared" si="5"/>
        <v>22.499999999999996</v>
      </c>
      <c r="AM75" s="37">
        <f t="shared" si="5"/>
        <v>22.499999999999996</v>
      </c>
      <c r="AN75" s="37">
        <f t="shared" si="4"/>
        <v>23</v>
      </c>
      <c r="AO75" s="37">
        <f t="shared" si="4"/>
        <v>23.5</v>
      </c>
      <c r="AP75" s="37">
        <f t="shared" si="4"/>
        <v>23.5</v>
      </c>
      <c r="AQ75" s="37">
        <f t="shared" si="4"/>
        <v>24</v>
      </c>
      <c r="AR75" s="37">
        <f t="shared" si="4"/>
        <v>24</v>
      </c>
      <c r="AS75" s="37">
        <f t="shared" si="4"/>
        <v>24</v>
      </c>
    </row>
    <row r="76" spans="4:45" x14ac:dyDescent="0.25">
      <c r="D76">
        <v>73</v>
      </c>
      <c r="E76">
        <v>96000</v>
      </c>
      <c r="F76" s="37">
        <v>21.000000000000004</v>
      </c>
      <c r="G76" s="37">
        <v>21.499999999999996</v>
      </c>
      <c r="H76" s="37">
        <v>21.999999999999996</v>
      </c>
      <c r="I76" s="37">
        <v>21.999999999999996</v>
      </c>
      <c r="J76" s="37">
        <v>22.499999999999996</v>
      </c>
      <c r="K76" s="37">
        <v>23</v>
      </c>
      <c r="L76" s="37">
        <v>23</v>
      </c>
      <c r="M76" s="37">
        <v>23.5</v>
      </c>
      <c r="N76" s="37">
        <v>23.5</v>
      </c>
      <c r="O76" s="37">
        <v>24</v>
      </c>
      <c r="P76" s="37">
        <v>24</v>
      </c>
      <c r="Q76" s="37">
        <v>24</v>
      </c>
      <c r="S76" t="str">
        <f t="shared" si="6"/>
        <v/>
      </c>
      <c r="T76">
        <v>96000</v>
      </c>
      <c r="U76" s="38">
        <v>0.21000000000000002</v>
      </c>
      <c r="V76" s="38">
        <v>0.21499999999999997</v>
      </c>
      <c r="W76" s="38">
        <v>0.21999999999999997</v>
      </c>
      <c r="X76" s="38">
        <v>0.21999999999999997</v>
      </c>
      <c r="Y76" s="38">
        <v>0.22499999999999998</v>
      </c>
      <c r="Z76" s="38">
        <v>0.22999999999999998</v>
      </c>
      <c r="AA76" s="38">
        <v>0.22999999999999998</v>
      </c>
      <c r="AB76" s="38">
        <v>0.23499999999999999</v>
      </c>
      <c r="AC76" s="38">
        <v>0.23499999999999999</v>
      </c>
      <c r="AD76" s="38">
        <v>0.24</v>
      </c>
      <c r="AE76" s="38">
        <v>0.24</v>
      </c>
      <c r="AF76" s="38">
        <v>0.24</v>
      </c>
      <c r="AH76" s="37">
        <f t="shared" si="5"/>
        <v>21.000000000000004</v>
      </c>
      <c r="AI76" s="37">
        <f t="shared" si="5"/>
        <v>21.499999999999996</v>
      </c>
      <c r="AJ76" s="37">
        <f t="shared" si="5"/>
        <v>21.999999999999996</v>
      </c>
      <c r="AK76" s="37">
        <f t="shared" si="5"/>
        <v>21.999999999999996</v>
      </c>
      <c r="AL76" s="37">
        <f t="shared" si="5"/>
        <v>22.499999999999996</v>
      </c>
      <c r="AM76" s="37">
        <f t="shared" si="5"/>
        <v>23</v>
      </c>
      <c r="AN76" s="37">
        <f t="shared" si="4"/>
        <v>23</v>
      </c>
      <c r="AO76" s="37">
        <f t="shared" si="4"/>
        <v>23.5</v>
      </c>
      <c r="AP76" s="37">
        <f t="shared" si="4"/>
        <v>23.5</v>
      </c>
      <c r="AQ76" s="37">
        <f t="shared" si="4"/>
        <v>24</v>
      </c>
      <c r="AR76" s="37">
        <f t="shared" si="4"/>
        <v>24</v>
      </c>
      <c r="AS76" s="37">
        <f t="shared" si="4"/>
        <v>24</v>
      </c>
    </row>
    <row r="77" spans="4:45" x14ac:dyDescent="0.25">
      <c r="D77">
        <v>74</v>
      </c>
      <c r="E77">
        <v>97000</v>
      </c>
      <c r="F77" s="37">
        <v>21.000000000000004</v>
      </c>
      <c r="G77" s="37">
        <v>21.499999999999996</v>
      </c>
      <c r="H77" s="37">
        <v>21.999999999999996</v>
      </c>
      <c r="I77" s="37">
        <v>21.999999999999996</v>
      </c>
      <c r="J77" s="37">
        <v>22.499999999999996</v>
      </c>
      <c r="K77" s="37">
        <v>23</v>
      </c>
      <c r="L77" s="37">
        <v>23</v>
      </c>
      <c r="M77" s="37">
        <v>23.5</v>
      </c>
      <c r="N77" s="37">
        <v>23.5</v>
      </c>
      <c r="O77" s="37">
        <v>24</v>
      </c>
      <c r="P77" s="37">
        <v>24</v>
      </c>
      <c r="Q77" s="37">
        <v>24</v>
      </c>
      <c r="S77" t="str">
        <f t="shared" si="6"/>
        <v/>
      </c>
      <c r="T77">
        <v>97000</v>
      </c>
      <c r="U77" s="38">
        <v>0.21000000000000002</v>
      </c>
      <c r="V77" s="38">
        <v>0.21499999999999997</v>
      </c>
      <c r="W77" s="38">
        <v>0.21999999999999997</v>
      </c>
      <c r="X77" s="38">
        <v>0.21999999999999997</v>
      </c>
      <c r="Y77" s="38">
        <v>0.22499999999999998</v>
      </c>
      <c r="Z77" s="38">
        <v>0.22999999999999998</v>
      </c>
      <c r="AA77" s="38">
        <v>0.22999999999999998</v>
      </c>
      <c r="AB77" s="38">
        <v>0.23499999999999999</v>
      </c>
      <c r="AC77" s="38">
        <v>0.23499999999999999</v>
      </c>
      <c r="AD77" s="38">
        <v>0.24</v>
      </c>
      <c r="AE77" s="38">
        <v>0.24</v>
      </c>
      <c r="AF77" s="38">
        <v>0.24</v>
      </c>
      <c r="AH77" s="37">
        <f t="shared" si="5"/>
        <v>21.000000000000004</v>
      </c>
      <c r="AI77" s="37">
        <f t="shared" si="5"/>
        <v>21.499999999999996</v>
      </c>
      <c r="AJ77" s="37">
        <f t="shared" si="5"/>
        <v>21.999999999999996</v>
      </c>
      <c r="AK77" s="37">
        <f t="shared" si="5"/>
        <v>21.999999999999996</v>
      </c>
      <c r="AL77" s="37">
        <f t="shared" si="5"/>
        <v>22.499999999999996</v>
      </c>
      <c r="AM77" s="37">
        <f t="shared" si="5"/>
        <v>23</v>
      </c>
      <c r="AN77" s="37">
        <f t="shared" si="4"/>
        <v>23</v>
      </c>
      <c r="AO77" s="37">
        <f t="shared" si="4"/>
        <v>23.5</v>
      </c>
      <c r="AP77" s="37">
        <f t="shared" si="4"/>
        <v>23.5</v>
      </c>
      <c r="AQ77" s="37">
        <f t="shared" si="4"/>
        <v>24</v>
      </c>
      <c r="AR77" s="37">
        <f t="shared" si="4"/>
        <v>24</v>
      </c>
      <c r="AS77" s="37">
        <f t="shared" si="4"/>
        <v>24</v>
      </c>
    </row>
    <row r="78" spans="4:45" x14ac:dyDescent="0.25">
      <c r="D78">
        <v>75</v>
      </c>
      <c r="E78">
        <v>98000</v>
      </c>
      <c r="F78" s="37">
        <v>21.000000000000004</v>
      </c>
      <c r="G78" s="37">
        <v>21.499999999999996</v>
      </c>
      <c r="H78" s="37">
        <v>21.999999999999996</v>
      </c>
      <c r="I78" s="37">
        <v>22.499999999999996</v>
      </c>
      <c r="J78" s="37">
        <v>22.499999999999996</v>
      </c>
      <c r="K78" s="37">
        <v>23</v>
      </c>
      <c r="L78" s="37">
        <v>23</v>
      </c>
      <c r="M78" s="37">
        <v>23.5</v>
      </c>
      <c r="N78" s="37">
        <v>23.5</v>
      </c>
      <c r="O78" s="37">
        <v>24</v>
      </c>
      <c r="P78" s="37">
        <v>24</v>
      </c>
      <c r="Q78" s="37">
        <v>24.5</v>
      </c>
      <c r="S78" t="str">
        <f t="shared" si="6"/>
        <v/>
      </c>
      <c r="T78">
        <v>98000</v>
      </c>
      <c r="U78" s="38">
        <v>0.21000000000000002</v>
      </c>
      <c r="V78" s="38">
        <v>0.21499999999999997</v>
      </c>
      <c r="W78" s="38">
        <v>0.21999999999999997</v>
      </c>
      <c r="X78" s="38">
        <v>0.22499999999999998</v>
      </c>
      <c r="Y78" s="38">
        <v>0.22499999999999998</v>
      </c>
      <c r="Z78" s="38">
        <v>0.22999999999999998</v>
      </c>
      <c r="AA78" s="38">
        <v>0.22999999999999998</v>
      </c>
      <c r="AB78" s="38">
        <v>0.23499999999999999</v>
      </c>
      <c r="AC78" s="38">
        <v>0.23499999999999999</v>
      </c>
      <c r="AD78" s="38">
        <v>0.24</v>
      </c>
      <c r="AE78" s="38">
        <v>0.24</v>
      </c>
      <c r="AF78" s="38">
        <v>0.245</v>
      </c>
      <c r="AH78" s="37">
        <f t="shared" si="5"/>
        <v>21.000000000000004</v>
      </c>
      <c r="AI78" s="37">
        <f t="shared" si="5"/>
        <v>21.499999999999996</v>
      </c>
      <c r="AJ78" s="37">
        <f t="shared" si="5"/>
        <v>21.999999999999996</v>
      </c>
      <c r="AK78" s="37">
        <f t="shared" si="5"/>
        <v>22.499999999999996</v>
      </c>
      <c r="AL78" s="37">
        <f t="shared" si="5"/>
        <v>22.499999999999996</v>
      </c>
      <c r="AM78" s="37">
        <f t="shared" si="5"/>
        <v>23</v>
      </c>
      <c r="AN78" s="37">
        <f t="shared" si="4"/>
        <v>23</v>
      </c>
      <c r="AO78" s="37">
        <f t="shared" si="4"/>
        <v>23.5</v>
      </c>
      <c r="AP78" s="37">
        <f t="shared" si="4"/>
        <v>23.5</v>
      </c>
      <c r="AQ78" s="37">
        <f t="shared" si="4"/>
        <v>24</v>
      </c>
      <c r="AR78" s="37">
        <f t="shared" si="4"/>
        <v>24</v>
      </c>
      <c r="AS78" s="37">
        <f t="shared" si="4"/>
        <v>24.5</v>
      </c>
    </row>
    <row r="79" spans="4:45" x14ac:dyDescent="0.25">
      <c r="D79">
        <v>76</v>
      </c>
      <c r="E79">
        <v>99000</v>
      </c>
      <c r="F79" s="37">
        <v>21.000000000000004</v>
      </c>
      <c r="G79" s="37">
        <v>21.499999999999996</v>
      </c>
      <c r="H79" s="37">
        <v>21.999999999999996</v>
      </c>
      <c r="I79" s="37">
        <v>22.499999999999996</v>
      </c>
      <c r="J79" s="37">
        <v>22.499999999999996</v>
      </c>
      <c r="K79" s="37">
        <v>23</v>
      </c>
      <c r="L79" s="37">
        <v>23</v>
      </c>
      <c r="M79" s="37">
        <v>23.5</v>
      </c>
      <c r="N79" s="37">
        <v>23.5</v>
      </c>
      <c r="O79" s="37">
        <v>24</v>
      </c>
      <c r="P79" s="37">
        <v>24</v>
      </c>
      <c r="Q79" s="37">
        <v>24.5</v>
      </c>
      <c r="S79" t="str">
        <f t="shared" si="6"/>
        <v/>
      </c>
      <c r="T79">
        <v>99000</v>
      </c>
      <c r="U79" s="38">
        <v>0.21000000000000002</v>
      </c>
      <c r="V79" s="38">
        <v>0.21499999999999997</v>
      </c>
      <c r="W79" s="38">
        <v>0.21999999999999997</v>
      </c>
      <c r="X79" s="38">
        <v>0.22499999999999998</v>
      </c>
      <c r="Y79" s="38">
        <v>0.22499999999999998</v>
      </c>
      <c r="Z79" s="38">
        <v>0.22999999999999998</v>
      </c>
      <c r="AA79" s="38">
        <v>0.22999999999999998</v>
      </c>
      <c r="AB79" s="38">
        <v>0.23499999999999999</v>
      </c>
      <c r="AC79" s="38">
        <v>0.23499999999999999</v>
      </c>
      <c r="AD79" s="38">
        <v>0.24</v>
      </c>
      <c r="AE79" s="38">
        <v>0.24</v>
      </c>
      <c r="AF79" s="38">
        <v>0.245</v>
      </c>
      <c r="AH79" s="37">
        <f t="shared" si="5"/>
        <v>21.000000000000004</v>
      </c>
      <c r="AI79" s="37">
        <f t="shared" si="5"/>
        <v>21.499999999999996</v>
      </c>
      <c r="AJ79" s="37">
        <f t="shared" si="5"/>
        <v>21.999999999999996</v>
      </c>
      <c r="AK79" s="37">
        <f t="shared" si="5"/>
        <v>22.499999999999996</v>
      </c>
      <c r="AL79" s="37">
        <f t="shared" si="5"/>
        <v>22.499999999999996</v>
      </c>
      <c r="AM79" s="37">
        <f t="shared" si="5"/>
        <v>23</v>
      </c>
      <c r="AN79" s="37">
        <f t="shared" si="4"/>
        <v>23</v>
      </c>
      <c r="AO79" s="37">
        <f t="shared" si="4"/>
        <v>23.5</v>
      </c>
      <c r="AP79" s="37">
        <f t="shared" si="4"/>
        <v>23.5</v>
      </c>
      <c r="AQ79" s="37">
        <f t="shared" si="4"/>
        <v>24</v>
      </c>
      <c r="AR79" s="37">
        <f t="shared" si="4"/>
        <v>24</v>
      </c>
      <c r="AS79" s="37">
        <f t="shared" si="4"/>
        <v>24.5</v>
      </c>
    </row>
    <row r="80" spans="4:45" x14ac:dyDescent="0.25">
      <c r="D80">
        <v>77</v>
      </c>
      <c r="E80">
        <v>100000</v>
      </c>
      <c r="F80" s="37">
        <v>21.499999999999996</v>
      </c>
      <c r="G80" s="37">
        <v>21.499999999999996</v>
      </c>
      <c r="H80" s="37">
        <v>21.999999999999996</v>
      </c>
      <c r="I80" s="37">
        <v>22.499999999999996</v>
      </c>
      <c r="J80" s="37">
        <v>22.499999999999996</v>
      </c>
      <c r="K80" s="37">
        <v>23</v>
      </c>
      <c r="L80" s="37">
        <v>23</v>
      </c>
      <c r="M80" s="37">
        <v>23.5</v>
      </c>
      <c r="N80" s="37">
        <v>24</v>
      </c>
      <c r="O80" s="37">
        <v>24</v>
      </c>
      <c r="P80" s="37">
        <v>24</v>
      </c>
      <c r="Q80" s="37">
        <v>24.5</v>
      </c>
      <c r="S80" t="str">
        <f t="shared" si="6"/>
        <v/>
      </c>
      <c r="T80">
        <v>100000</v>
      </c>
      <c r="U80" s="38">
        <v>0.21499999999999997</v>
      </c>
      <c r="V80" s="38">
        <v>0.21499999999999997</v>
      </c>
      <c r="W80" s="38">
        <v>0.21999999999999997</v>
      </c>
      <c r="X80" s="38">
        <v>0.22499999999999998</v>
      </c>
      <c r="Y80" s="38">
        <v>0.22499999999999998</v>
      </c>
      <c r="Z80" s="38">
        <v>0.22999999999999998</v>
      </c>
      <c r="AA80" s="38">
        <v>0.22999999999999998</v>
      </c>
      <c r="AB80" s="38">
        <v>0.23499999999999999</v>
      </c>
      <c r="AC80" s="38">
        <v>0.24</v>
      </c>
      <c r="AD80" s="38">
        <v>0.24</v>
      </c>
      <c r="AE80" s="38">
        <v>0.24</v>
      </c>
      <c r="AF80" s="38">
        <v>0.245</v>
      </c>
      <c r="AH80" s="37">
        <f t="shared" si="5"/>
        <v>21.499999999999996</v>
      </c>
      <c r="AI80" s="37">
        <f t="shared" si="5"/>
        <v>21.499999999999996</v>
      </c>
      <c r="AJ80" s="37">
        <f t="shared" si="5"/>
        <v>21.999999999999996</v>
      </c>
      <c r="AK80" s="37">
        <f t="shared" si="5"/>
        <v>22.499999999999996</v>
      </c>
      <c r="AL80" s="37">
        <f t="shared" si="5"/>
        <v>22.499999999999996</v>
      </c>
      <c r="AM80" s="37">
        <f t="shared" si="5"/>
        <v>23</v>
      </c>
      <c r="AN80" s="37">
        <f t="shared" si="4"/>
        <v>23</v>
      </c>
      <c r="AO80" s="37">
        <f t="shared" si="4"/>
        <v>23.5</v>
      </c>
      <c r="AP80" s="37">
        <f t="shared" si="4"/>
        <v>24</v>
      </c>
      <c r="AQ80" s="37">
        <f t="shared" si="4"/>
        <v>24</v>
      </c>
      <c r="AR80" s="37">
        <f t="shared" si="4"/>
        <v>24</v>
      </c>
      <c r="AS80" s="37">
        <f t="shared" si="4"/>
        <v>24.5</v>
      </c>
    </row>
    <row r="81" spans="4:45" x14ac:dyDescent="0.25">
      <c r="D81">
        <v>78</v>
      </c>
      <c r="E81">
        <v>101000</v>
      </c>
      <c r="F81" s="37">
        <v>21.499999999999996</v>
      </c>
      <c r="G81" s="37">
        <v>21.499999999999996</v>
      </c>
      <c r="H81" s="37">
        <v>21.999999999999996</v>
      </c>
      <c r="I81" s="37">
        <v>22.499999999999996</v>
      </c>
      <c r="J81" s="37">
        <v>22.499999999999996</v>
      </c>
      <c r="K81" s="37">
        <v>23</v>
      </c>
      <c r="L81" s="37">
        <v>23.5</v>
      </c>
      <c r="M81" s="37">
        <v>23.5</v>
      </c>
      <c r="N81" s="37">
        <v>24</v>
      </c>
      <c r="O81" s="37">
        <v>24</v>
      </c>
      <c r="P81" s="37">
        <v>24</v>
      </c>
      <c r="Q81" s="37">
        <v>24.5</v>
      </c>
      <c r="S81" t="str">
        <f t="shared" si="6"/>
        <v/>
      </c>
      <c r="T81">
        <v>101000</v>
      </c>
      <c r="U81" s="38">
        <v>0.21499999999999997</v>
      </c>
      <c r="V81" s="38">
        <v>0.21499999999999997</v>
      </c>
      <c r="W81" s="38">
        <v>0.21999999999999997</v>
      </c>
      <c r="X81" s="38">
        <v>0.22499999999999998</v>
      </c>
      <c r="Y81" s="38">
        <v>0.22499999999999998</v>
      </c>
      <c r="Z81" s="38">
        <v>0.22999999999999998</v>
      </c>
      <c r="AA81" s="38">
        <v>0.23499999999999999</v>
      </c>
      <c r="AB81" s="38">
        <v>0.23499999999999999</v>
      </c>
      <c r="AC81" s="38">
        <v>0.24</v>
      </c>
      <c r="AD81" s="38">
        <v>0.24</v>
      </c>
      <c r="AE81" s="38">
        <v>0.24</v>
      </c>
      <c r="AF81" s="38">
        <v>0.245</v>
      </c>
      <c r="AH81" s="37">
        <f t="shared" si="5"/>
        <v>21.499999999999996</v>
      </c>
      <c r="AI81" s="37">
        <f t="shared" si="5"/>
        <v>21.499999999999996</v>
      </c>
      <c r="AJ81" s="37">
        <f t="shared" si="5"/>
        <v>21.999999999999996</v>
      </c>
      <c r="AK81" s="37">
        <f t="shared" si="5"/>
        <v>22.499999999999996</v>
      </c>
      <c r="AL81" s="37">
        <f t="shared" si="5"/>
        <v>22.499999999999996</v>
      </c>
      <c r="AM81" s="37">
        <f t="shared" si="5"/>
        <v>23</v>
      </c>
      <c r="AN81" s="37">
        <f t="shared" si="4"/>
        <v>23.5</v>
      </c>
      <c r="AO81" s="37">
        <f t="shared" si="4"/>
        <v>23.5</v>
      </c>
      <c r="AP81" s="37">
        <f t="shared" si="4"/>
        <v>24</v>
      </c>
      <c r="AQ81" s="37">
        <f t="shared" si="4"/>
        <v>24</v>
      </c>
      <c r="AR81" s="37">
        <f t="shared" si="4"/>
        <v>24</v>
      </c>
      <c r="AS81" s="37">
        <f t="shared" si="4"/>
        <v>24.5</v>
      </c>
    </row>
    <row r="82" spans="4:45" x14ac:dyDescent="0.25">
      <c r="D82">
        <v>79</v>
      </c>
      <c r="E82">
        <v>102000</v>
      </c>
      <c r="F82" s="37">
        <v>21.499999999999996</v>
      </c>
      <c r="G82" s="37">
        <v>21.999999999999996</v>
      </c>
      <c r="H82" s="37">
        <v>21.999999999999996</v>
      </c>
      <c r="I82" s="37">
        <v>22.499999999999996</v>
      </c>
      <c r="J82" s="37">
        <v>23</v>
      </c>
      <c r="K82" s="37">
        <v>23</v>
      </c>
      <c r="L82" s="37">
        <v>23.5</v>
      </c>
      <c r="M82" s="37">
        <v>23.5</v>
      </c>
      <c r="N82" s="37">
        <v>24</v>
      </c>
      <c r="O82" s="37">
        <v>24</v>
      </c>
      <c r="P82" s="37">
        <v>24.5</v>
      </c>
      <c r="Q82" s="37">
        <v>24.5</v>
      </c>
      <c r="S82" t="str">
        <f t="shared" si="6"/>
        <v/>
      </c>
      <c r="T82">
        <v>102000</v>
      </c>
      <c r="U82" s="38">
        <v>0.21499999999999997</v>
      </c>
      <c r="V82" s="38">
        <v>0.21999999999999997</v>
      </c>
      <c r="W82" s="38">
        <v>0.21999999999999997</v>
      </c>
      <c r="X82" s="38">
        <v>0.22499999999999998</v>
      </c>
      <c r="Y82" s="38">
        <v>0.22999999999999998</v>
      </c>
      <c r="Z82" s="38">
        <v>0.22999999999999998</v>
      </c>
      <c r="AA82" s="38">
        <v>0.23499999999999999</v>
      </c>
      <c r="AB82" s="38">
        <v>0.23499999999999999</v>
      </c>
      <c r="AC82" s="38">
        <v>0.24</v>
      </c>
      <c r="AD82" s="38">
        <v>0.24</v>
      </c>
      <c r="AE82" s="38">
        <v>0.245</v>
      </c>
      <c r="AF82" s="38">
        <v>0.245</v>
      </c>
      <c r="AH82" s="37">
        <f t="shared" si="5"/>
        <v>21.499999999999996</v>
      </c>
      <c r="AI82" s="37">
        <f t="shared" si="5"/>
        <v>21.999999999999996</v>
      </c>
      <c r="AJ82" s="37">
        <f t="shared" si="5"/>
        <v>21.999999999999996</v>
      </c>
      <c r="AK82" s="37">
        <f t="shared" si="5"/>
        <v>22.499999999999996</v>
      </c>
      <c r="AL82" s="37">
        <f t="shared" si="5"/>
        <v>23</v>
      </c>
      <c r="AM82" s="37">
        <f t="shared" si="5"/>
        <v>23</v>
      </c>
      <c r="AN82" s="37">
        <f t="shared" si="4"/>
        <v>23.5</v>
      </c>
      <c r="AO82" s="37">
        <f t="shared" si="4"/>
        <v>23.5</v>
      </c>
      <c r="AP82" s="37">
        <f t="shared" si="4"/>
        <v>24</v>
      </c>
      <c r="AQ82" s="37">
        <f t="shared" si="4"/>
        <v>24</v>
      </c>
      <c r="AR82" s="37">
        <f t="shared" si="4"/>
        <v>24.5</v>
      </c>
      <c r="AS82" s="37">
        <f t="shared" si="4"/>
        <v>24.5</v>
      </c>
    </row>
    <row r="83" spans="4:45" x14ac:dyDescent="0.25">
      <c r="D83">
        <v>80</v>
      </c>
      <c r="E83">
        <v>103000</v>
      </c>
      <c r="F83" s="37">
        <v>21.499999999999996</v>
      </c>
      <c r="G83" s="37">
        <v>21.999999999999996</v>
      </c>
      <c r="H83" s="37">
        <v>21.999999999999996</v>
      </c>
      <c r="I83" s="37">
        <v>22.499999999999996</v>
      </c>
      <c r="J83" s="37">
        <v>23</v>
      </c>
      <c r="K83" s="37">
        <v>23</v>
      </c>
      <c r="L83" s="37">
        <v>23.5</v>
      </c>
      <c r="M83" s="37">
        <v>23.5</v>
      </c>
      <c r="N83" s="37">
        <v>24</v>
      </c>
      <c r="O83" s="37">
        <v>24</v>
      </c>
      <c r="P83" s="37">
        <v>24.5</v>
      </c>
      <c r="Q83" s="37">
        <v>24.5</v>
      </c>
      <c r="S83" t="str">
        <f t="shared" si="6"/>
        <v/>
      </c>
      <c r="T83">
        <v>103000</v>
      </c>
      <c r="U83" s="38">
        <v>0.21499999999999997</v>
      </c>
      <c r="V83" s="38">
        <v>0.21999999999999997</v>
      </c>
      <c r="W83" s="38">
        <v>0.21999999999999997</v>
      </c>
      <c r="X83" s="38">
        <v>0.22499999999999998</v>
      </c>
      <c r="Y83" s="38">
        <v>0.22999999999999998</v>
      </c>
      <c r="Z83" s="38">
        <v>0.22999999999999998</v>
      </c>
      <c r="AA83" s="38">
        <v>0.23499999999999999</v>
      </c>
      <c r="AB83" s="38">
        <v>0.23499999999999999</v>
      </c>
      <c r="AC83" s="38">
        <v>0.24</v>
      </c>
      <c r="AD83" s="38">
        <v>0.24</v>
      </c>
      <c r="AE83" s="38">
        <v>0.245</v>
      </c>
      <c r="AF83" s="38">
        <v>0.245</v>
      </c>
      <c r="AH83" s="37">
        <f t="shared" si="5"/>
        <v>21.499999999999996</v>
      </c>
      <c r="AI83" s="37">
        <f t="shared" si="5"/>
        <v>21.999999999999996</v>
      </c>
      <c r="AJ83" s="37">
        <f t="shared" si="5"/>
        <v>21.999999999999996</v>
      </c>
      <c r="AK83" s="37">
        <f t="shared" si="5"/>
        <v>22.499999999999996</v>
      </c>
      <c r="AL83" s="37">
        <f t="shared" si="5"/>
        <v>23</v>
      </c>
      <c r="AM83" s="37">
        <f t="shared" si="5"/>
        <v>23</v>
      </c>
      <c r="AN83" s="37">
        <f t="shared" si="4"/>
        <v>23.5</v>
      </c>
      <c r="AO83" s="37">
        <f t="shared" si="4"/>
        <v>23.5</v>
      </c>
      <c r="AP83" s="37">
        <f t="shared" si="4"/>
        <v>24</v>
      </c>
      <c r="AQ83" s="37">
        <f t="shared" si="4"/>
        <v>24</v>
      </c>
      <c r="AR83" s="37">
        <f t="shared" si="4"/>
        <v>24.5</v>
      </c>
      <c r="AS83" s="37">
        <f t="shared" si="4"/>
        <v>24.5</v>
      </c>
    </row>
    <row r="84" spans="4:45" x14ac:dyDescent="0.25">
      <c r="D84">
        <v>81</v>
      </c>
      <c r="E84">
        <v>104000</v>
      </c>
      <c r="F84" s="37">
        <v>21.499999999999996</v>
      </c>
      <c r="G84" s="37">
        <v>21.999999999999996</v>
      </c>
      <c r="H84" s="37">
        <v>21.999999999999996</v>
      </c>
      <c r="I84" s="37">
        <v>22.499999999999996</v>
      </c>
      <c r="J84" s="37">
        <v>23</v>
      </c>
      <c r="K84" s="37">
        <v>23</v>
      </c>
      <c r="L84" s="37">
        <v>23.5</v>
      </c>
      <c r="M84" s="37">
        <v>23.5</v>
      </c>
      <c r="N84" s="37">
        <v>24</v>
      </c>
      <c r="O84" s="37">
        <v>24</v>
      </c>
      <c r="P84" s="37">
        <v>24.5</v>
      </c>
      <c r="Q84" s="37">
        <v>24.5</v>
      </c>
      <c r="S84" t="str">
        <f t="shared" si="6"/>
        <v/>
      </c>
      <c r="T84">
        <v>104000</v>
      </c>
      <c r="U84" s="38">
        <v>0.21499999999999997</v>
      </c>
      <c r="V84" s="38">
        <v>0.21999999999999997</v>
      </c>
      <c r="W84" s="38">
        <v>0.21999999999999997</v>
      </c>
      <c r="X84" s="38">
        <v>0.22499999999999998</v>
      </c>
      <c r="Y84" s="38">
        <v>0.22999999999999998</v>
      </c>
      <c r="Z84" s="38">
        <v>0.22999999999999998</v>
      </c>
      <c r="AA84" s="38">
        <v>0.23499999999999999</v>
      </c>
      <c r="AB84" s="38">
        <v>0.23499999999999999</v>
      </c>
      <c r="AC84" s="38">
        <v>0.24</v>
      </c>
      <c r="AD84" s="38">
        <v>0.24</v>
      </c>
      <c r="AE84" s="38">
        <v>0.245</v>
      </c>
      <c r="AF84" s="38">
        <v>0.245</v>
      </c>
      <c r="AH84" s="37">
        <f t="shared" si="5"/>
        <v>21.499999999999996</v>
      </c>
      <c r="AI84" s="37">
        <f t="shared" si="5"/>
        <v>21.999999999999996</v>
      </c>
      <c r="AJ84" s="37">
        <f t="shared" si="5"/>
        <v>21.999999999999996</v>
      </c>
      <c r="AK84" s="37">
        <f t="shared" si="5"/>
        <v>22.499999999999996</v>
      </c>
      <c r="AL84" s="37">
        <f t="shared" si="5"/>
        <v>23</v>
      </c>
      <c r="AM84" s="37">
        <f t="shared" si="5"/>
        <v>23</v>
      </c>
      <c r="AN84" s="37">
        <f t="shared" si="4"/>
        <v>23.5</v>
      </c>
      <c r="AO84" s="37">
        <f t="shared" si="4"/>
        <v>23.5</v>
      </c>
      <c r="AP84" s="37">
        <f t="shared" si="4"/>
        <v>24</v>
      </c>
      <c r="AQ84" s="37">
        <f t="shared" si="4"/>
        <v>24</v>
      </c>
      <c r="AR84" s="37">
        <f t="shared" si="4"/>
        <v>24.5</v>
      </c>
      <c r="AS84" s="37">
        <f t="shared" si="4"/>
        <v>24.5</v>
      </c>
    </row>
    <row r="85" spans="4:45" x14ac:dyDescent="0.25">
      <c r="D85">
        <v>82</v>
      </c>
      <c r="E85">
        <v>105000</v>
      </c>
      <c r="F85" s="37">
        <v>21.499999999999996</v>
      </c>
      <c r="G85" s="37">
        <v>21.999999999999996</v>
      </c>
      <c r="H85" s="37">
        <v>21.999999999999996</v>
      </c>
      <c r="I85" s="37">
        <v>22.499999999999996</v>
      </c>
      <c r="J85" s="37">
        <v>23</v>
      </c>
      <c r="K85" s="37">
        <v>23</v>
      </c>
      <c r="L85" s="37">
        <v>23.5</v>
      </c>
      <c r="M85" s="37">
        <v>23.5</v>
      </c>
      <c r="N85" s="37">
        <v>24</v>
      </c>
      <c r="O85" s="37">
        <v>24</v>
      </c>
      <c r="P85" s="37">
        <v>24.5</v>
      </c>
      <c r="Q85" s="37">
        <v>24.5</v>
      </c>
      <c r="S85" t="str">
        <f t="shared" si="6"/>
        <v/>
      </c>
      <c r="T85">
        <v>105000</v>
      </c>
      <c r="U85" s="38">
        <v>0.21499999999999997</v>
      </c>
      <c r="V85" s="38">
        <v>0.21999999999999997</v>
      </c>
      <c r="W85" s="38">
        <v>0.21999999999999997</v>
      </c>
      <c r="X85" s="38">
        <v>0.22499999999999998</v>
      </c>
      <c r="Y85" s="38">
        <v>0.22999999999999998</v>
      </c>
      <c r="Z85" s="38">
        <v>0.22999999999999998</v>
      </c>
      <c r="AA85" s="38">
        <v>0.23499999999999999</v>
      </c>
      <c r="AB85" s="38">
        <v>0.23499999999999999</v>
      </c>
      <c r="AC85" s="38">
        <v>0.24</v>
      </c>
      <c r="AD85" s="38">
        <v>0.24</v>
      </c>
      <c r="AE85" s="38">
        <v>0.245</v>
      </c>
      <c r="AF85" s="38">
        <v>0.245</v>
      </c>
      <c r="AH85" s="37">
        <f t="shared" si="5"/>
        <v>21.499999999999996</v>
      </c>
      <c r="AI85" s="37">
        <f t="shared" si="5"/>
        <v>21.999999999999996</v>
      </c>
      <c r="AJ85" s="37">
        <f t="shared" si="5"/>
        <v>21.999999999999996</v>
      </c>
      <c r="AK85" s="37">
        <f t="shared" si="5"/>
        <v>22.499999999999996</v>
      </c>
      <c r="AL85" s="37">
        <f t="shared" si="5"/>
        <v>23</v>
      </c>
      <c r="AM85" s="37">
        <f t="shared" si="5"/>
        <v>23</v>
      </c>
      <c r="AN85" s="37">
        <f t="shared" si="5"/>
        <v>23.5</v>
      </c>
      <c r="AO85" s="37">
        <f t="shared" si="5"/>
        <v>23.5</v>
      </c>
      <c r="AP85" s="37">
        <f t="shared" si="5"/>
        <v>24</v>
      </c>
      <c r="AQ85" s="37">
        <f t="shared" si="5"/>
        <v>24</v>
      </c>
      <c r="AR85" s="37">
        <f t="shared" si="5"/>
        <v>24.5</v>
      </c>
      <c r="AS85" s="37">
        <f t="shared" si="5"/>
        <v>24.5</v>
      </c>
    </row>
    <row r="86" spans="4:45" x14ac:dyDescent="0.25">
      <c r="D86">
        <v>83</v>
      </c>
      <c r="E86">
        <v>106000</v>
      </c>
      <c r="F86" s="37">
        <v>21.499999999999996</v>
      </c>
      <c r="G86" s="37">
        <v>21.999999999999996</v>
      </c>
      <c r="H86" s="37">
        <v>22.499999999999996</v>
      </c>
      <c r="I86" s="37">
        <v>22.499999999999996</v>
      </c>
      <c r="J86" s="37">
        <v>23</v>
      </c>
      <c r="K86" s="37">
        <v>23</v>
      </c>
      <c r="L86" s="37">
        <v>23.5</v>
      </c>
      <c r="M86" s="37">
        <v>24</v>
      </c>
      <c r="N86" s="37">
        <v>24</v>
      </c>
      <c r="O86" s="37">
        <v>24.5</v>
      </c>
      <c r="P86" s="37">
        <v>24.5</v>
      </c>
      <c r="Q86" s="37">
        <v>24.5</v>
      </c>
      <c r="S86" t="str">
        <f t="shared" si="6"/>
        <v/>
      </c>
      <c r="T86">
        <v>106000</v>
      </c>
      <c r="U86" s="38">
        <v>0.21499999999999997</v>
      </c>
      <c r="V86" s="38">
        <v>0.21999999999999997</v>
      </c>
      <c r="W86" s="38">
        <v>0.22499999999999998</v>
      </c>
      <c r="X86" s="38">
        <v>0.22499999999999998</v>
      </c>
      <c r="Y86" s="38">
        <v>0.22999999999999998</v>
      </c>
      <c r="Z86" s="38">
        <v>0.22999999999999998</v>
      </c>
      <c r="AA86" s="38">
        <v>0.23499999999999999</v>
      </c>
      <c r="AB86" s="38">
        <v>0.24</v>
      </c>
      <c r="AC86" s="38">
        <v>0.24</v>
      </c>
      <c r="AD86" s="38">
        <v>0.245</v>
      </c>
      <c r="AE86" s="38">
        <v>0.245</v>
      </c>
      <c r="AF86" s="38">
        <v>0.245</v>
      </c>
      <c r="AH86" s="37">
        <f t="shared" si="5"/>
        <v>21.499999999999996</v>
      </c>
      <c r="AI86" s="37">
        <f t="shared" si="5"/>
        <v>21.999999999999996</v>
      </c>
      <c r="AJ86" s="37">
        <f t="shared" si="5"/>
        <v>22.499999999999996</v>
      </c>
      <c r="AK86" s="37">
        <f t="shared" si="5"/>
        <v>22.499999999999996</v>
      </c>
      <c r="AL86" s="37">
        <f t="shared" si="5"/>
        <v>23</v>
      </c>
      <c r="AM86" s="37">
        <f t="shared" si="5"/>
        <v>23</v>
      </c>
      <c r="AN86" s="37">
        <f t="shared" si="5"/>
        <v>23.5</v>
      </c>
      <c r="AO86" s="37">
        <f t="shared" si="5"/>
        <v>24</v>
      </c>
      <c r="AP86" s="37">
        <f t="shared" si="5"/>
        <v>24</v>
      </c>
      <c r="AQ86" s="37">
        <f t="shared" si="5"/>
        <v>24.5</v>
      </c>
      <c r="AR86" s="37">
        <f t="shared" si="5"/>
        <v>24.5</v>
      </c>
      <c r="AS86" s="37">
        <f t="shared" si="5"/>
        <v>24.5</v>
      </c>
    </row>
    <row r="87" spans="4:45" x14ac:dyDescent="0.25">
      <c r="D87">
        <v>84</v>
      </c>
      <c r="E87">
        <v>107000</v>
      </c>
      <c r="F87" s="37">
        <v>21.499999999999996</v>
      </c>
      <c r="G87" s="37">
        <v>21.999999999999996</v>
      </c>
      <c r="H87" s="37">
        <v>22.499999999999996</v>
      </c>
      <c r="I87" s="37">
        <v>22.499999999999996</v>
      </c>
      <c r="J87" s="37">
        <v>23</v>
      </c>
      <c r="K87" s="37">
        <v>23.5</v>
      </c>
      <c r="L87" s="37">
        <v>23.5</v>
      </c>
      <c r="M87" s="37">
        <v>24</v>
      </c>
      <c r="N87" s="37">
        <v>24</v>
      </c>
      <c r="O87" s="37">
        <v>24.5</v>
      </c>
      <c r="P87" s="37">
        <v>24.5</v>
      </c>
      <c r="Q87" s="37">
        <v>24.5</v>
      </c>
      <c r="S87" t="str">
        <f t="shared" si="6"/>
        <v/>
      </c>
      <c r="T87">
        <v>107000</v>
      </c>
      <c r="U87" s="38">
        <v>0.21499999999999997</v>
      </c>
      <c r="V87" s="38">
        <v>0.21999999999999997</v>
      </c>
      <c r="W87" s="38">
        <v>0.22499999999999998</v>
      </c>
      <c r="X87" s="38">
        <v>0.22499999999999998</v>
      </c>
      <c r="Y87" s="38">
        <v>0.22999999999999998</v>
      </c>
      <c r="Z87" s="38">
        <v>0.23499999999999999</v>
      </c>
      <c r="AA87" s="38">
        <v>0.23499999999999999</v>
      </c>
      <c r="AB87" s="38">
        <v>0.24</v>
      </c>
      <c r="AC87" s="38">
        <v>0.24</v>
      </c>
      <c r="AD87" s="38">
        <v>0.245</v>
      </c>
      <c r="AE87" s="38">
        <v>0.245</v>
      </c>
      <c r="AF87" s="38">
        <v>0.245</v>
      </c>
      <c r="AH87" s="37">
        <f t="shared" si="5"/>
        <v>21.499999999999996</v>
      </c>
      <c r="AI87" s="37">
        <f t="shared" si="5"/>
        <v>21.999999999999996</v>
      </c>
      <c r="AJ87" s="37">
        <f t="shared" si="5"/>
        <v>22.499999999999996</v>
      </c>
      <c r="AK87" s="37">
        <f t="shared" si="5"/>
        <v>22.499999999999996</v>
      </c>
      <c r="AL87" s="37">
        <f t="shared" si="5"/>
        <v>23</v>
      </c>
      <c r="AM87" s="37">
        <f t="shared" si="5"/>
        <v>23.5</v>
      </c>
      <c r="AN87" s="37">
        <f t="shared" si="5"/>
        <v>23.5</v>
      </c>
      <c r="AO87" s="37">
        <f t="shared" si="5"/>
        <v>24</v>
      </c>
      <c r="AP87" s="37">
        <f t="shared" si="5"/>
        <v>24</v>
      </c>
      <c r="AQ87" s="37">
        <f t="shared" si="5"/>
        <v>24.5</v>
      </c>
      <c r="AR87" s="37">
        <f t="shared" si="5"/>
        <v>24.5</v>
      </c>
      <c r="AS87" s="37">
        <f t="shared" si="5"/>
        <v>24.5</v>
      </c>
    </row>
    <row r="88" spans="4:45" x14ac:dyDescent="0.25">
      <c r="D88">
        <v>85</v>
      </c>
      <c r="E88">
        <v>108000</v>
      </c>
      <c r="F88" s="37">
        <v>21.499999999999996</v>
      </c>
      <c r="G88" s="37">
        <v>21.999999999999996</v>
      </c>
      <c r="H88" s="37">
        <v>22.499999999999996</v>
      </c>
      <c r="I88" s="37">
        <v>22.499999999999996</v>
      </c>
      <c r="J88" s="37">
        <v>23</v>
      </c>
      <c r="K88" s="37">
        <v>23.5</v>
      </c>
      <c r="L88" s="37">
        <v>23.5</v>
      </c>
      <c r="M88" s="37">
        <v>24</v>
      </c>
      <c r="N88" s="37">
        <v>24</v>
      </c>
      <c r="O88" s="37">
        <v>24.5</v>
      </c>
      <c r="P88" s="37">
        <v>24.5</v>
      </c>
      <c r="Q88" s="37">
        <v>25</v>
      </c>
      <c r="S88" t="str">
        <f t="shared" si="6"/>
        <v/>
      </c>
      <c r="T88">
        <v>108000</v>
      </c>
      <c r="U88" s="38">
        <v>0.21499999999999997</v>
      </c>
      <c r="V88" s="38">
        <v>0.21999999999999997</v>
      </c>
      <c r="W88" s="38">
        <v>0.22499999999999998</v>
      </c>
      <c r="X88" s="38">
        <v>0.22499999999999998</v>
      </c>
      <c r="Y88" s="38">
        <v>0.22999999999999998</v>
      </c>
      <c r="Z88" s="38">
        <v>0.23499999999999999</v>
      </c>
      <c r="AA88" s="38">
        <v>0.23499999999999999</v>
      </c>
      <c r="AB88" s="38">
        <v>0.24</v>
      </c>
      <c r="AC88" s="38">
        <v>0.24</v>
      </c>
      <c r="AD88" s="38">
        <v>0.245</v>
      </c>
      <c r="AE88" s="38">
        <v>0.245</v>
      </c>
      <c r="AF88" s="38">
        <v>0.25</v>
      </c>
      <c r="AH88" s="37">
        <f t="shared" si="5"/>
        <v>21.499999999999996</v>
      </c>
      <c r="AI88" s="37">
        <f t="shared" si="5"/>
        <v>21.999999999999996</v>
      </c>
      <c r="AJ88" s="37">
        <f t="shared" si="5"/>
        <v>22.499999999999996</v>
      </c>
      <c r="AK88" s="37">
        <f t="shared" si="5"/>
        <v>22.499999999999996</v>
      </c>
      <c r="AL88" s="37">
        <f t="shared" si="5"/>
        <v>23</v>
      </c>
      <c r="AM88" s="37">
        <f t="shared" si="5"/>
        <v>23.5</v>
      </c>
      <c r="AN88" s="37">
        <f t="shared" si="5"/>
        <v>23.5</v>
      </c>
      <c r="AO88" s="37">
        <f t="shared" si="5"/>
        <v>24</v>
      </c>
      <c r="AP88" s="37">
        <f t="shared" si="5"/>
        <v>24</v>
      </c>
      <c r="AQ88" s="37">
        <f t="shared" si="5"/>
        <v>24.5</v>
      </c>
      <c r="AR88" s="37">
        <f t="shared" si="5"/>
        <v>24.5</v>
      </c>
      <c r="AS88" s="37">
        <f t="shared" si="5"/>
        <v>25</v>
      </c>
    </row>
    <row r="89" spans="4:45" x14ac:dyDescent="0.25">
      <c r="D89">
        <v>86</v>
      </c>
      <c r="E89">
        <v>109000</v>
      </c>
      <c r="F89" s="37">
        <v>21.499999999999996</v>
      </c>
      <c r="G89" s="37">
        <v>21.999999999999996</v>
      </c>
      <c r="H89" s="37">
        <v>22.499999999999996</v>
      </c>
      <c r="I89" s="37">
        <v>23</v>
      </c>
      <c r="J89" s="37">
        <v>23</v>
      </c>
      <c r="K89" s="37">
        <v>23.5</v>
      </c>
      <c r="L89" s="37">
        <v>23.5</v>
      </c>
      <c r="M89" s="37">
        <v>24</v>
      </c>
      <c r="N89" s="37">
        <v>24</v>
      </c>
      <c r="O89" s="37">
        <v>24.5</v>
      </c>
      <c r="P89" s="37">
        <v>24.5</v>
      </c>
      <c r="Q89" s="37">
        <v>25</v>
      </c>
      <c r="S89" t="str">
        <f t="shared" si="6"/>
        <v/>
      </c>
      <c r="T89">
        <v>109000</v>
      </c>
      <c r="U89" s="38">
        <v>0.21499999999999997</v>
      </c>
      <c r="V89" s="38">
        <v>0.21999999999999997</v>
      </c>
      <c r="W89" s="38">
        <v>0.22499999999999998</v>
      </c>
      <c r="X89" s="38">
        <v>0.22999999999999998</v>
      </c>
      <c r="Y89" s="38">
        <v>0.22999999999999998</v>
      </c>
      <c r="Z89" s="38">
        <v>0.23499999999999999</v>
      </c>
      <c r="AA89" s="38">
        <v>0.23499999999999999</v>
      </c>
      <c r="AB89" s="38">
        <v>0.24</v>
      </c>
      <c r="AC89" s="38">
        <v>0.24</v>
      </c>
      <c r="AD89" s="38">
        <v>0.245</v>
      </c>
      <c r="AE89" s="38">
        <v>0.245</v>
      </c>
      <c r="AF89" s="38">
        <v>0.25</v>
      </c>
      <c r="AH89" s="37">
        <f t="shared" si="5"/>
        <v>21.499999999999996</v>
      </c>
      <c r="AI89" s="37">
        <f t="shared" si="5"/>
        <v>21.999999999999996</v>
      </c>
      <c r="AJ89" s="37">
        <f t="shared" si="5"/>
        <v>22.499999999999996</v>
      </c>
      <c r="AK89" s="37">
        <f t="shared" si="5"/>
        <v>23</v>
      </c>
      <c r="AL89" s="37">
        <f t="shared" si="5"/>
        <v>23</v>
      </c>
      <c r="AM89" s="37">
        <f t="shared" si="5"/>
        <v>23.5</v>
      </c>
      <c r="AN89" s="37">
        <f t="shared" si="5"/>
        <v>23.5</v>
      </c>
      <c r="AO89" s="37">
        <f t="shared" si="5"/>
        <v>24</v>
      </c>
      <c r="AP89" s="37">
        <f t="shared" si="5"/>
        <v>24</v>
      </c>
      <c r="AQ89" s="37">
        <f t="shared" si="5"/>
        <v>24.5</v>
      </c>
      <c r="AR89" s="37">
        <f t="shared" si="5"/>
        <v>24.5</v>
      </c>
      <c r="AS89" s="37">
        <f t="shared" si="5"/>
        <v>25</v>
      </c>
    </row>
    <row r="90" spans="4:45" x14ac:dyDescent="0.25">
      <c r="D90">
        <v>87</v>
      </c>
      <c r="E90">
        <v>110000</v>
      </c>
      <c r="F90" s="37">
        <v>21.499999999999996</v>
      </c>
      <c r="G90" s="37">
        <v>21.999999999999996</v>
      </c>
      <c r="H90" s="37">
        <v>22.499999999999996</v>
      </c>
      <c r="I90" s="37">
        <v>23</v>
      </c>
      <c r="J90" s="37">
        <v>23</v>
      </c>
      <c r="K90" s="37">
        <v>23.5</v>
      </c>
      <c r="L90" s="37">
        <v>23.5</v>
      </c>
      <c r="M90" s="37">
        <v>24</v>
      </c>
      <c r="N90" s="37">
        <v>24</v>
      </c>
      <c r="O90" s="37">
        <v>24.5</v>
      </c>
      <c r="P90" s="37">
        <v>24.5</v>
      </c>
      <c r="Q90" s="37">
        <v>25</v>
      </c>
      <c r="S90" t="str">
        <f t="shared" si="6"/>
        <v/>
      </c>
      <c r="T90">
        <v>110000</v>
      </c>
      <c r="U90" s="38">
        <v>0.21499999999999997</v>
      </c>
      <c r="V90" s="38">
        <v>0.21999999999999997</v>
      </c>
      <c r="W90" s="38">
        <v>0.22499999999999998</v>
      </c>
      <c r="X90" s="38">
        <v>0.22999999999999998</v>
      </c>
      <c r="Y90" s="38">
        <v>0.22999999999999998</v>
      </c>
      <c r="Z90" s="38">
        <v>0.23499999999999999</v>
      </c>
      <c r="AA90" s="38">
        <v>0.23499999999999999</v>
      </c>
      <c r="AB90" s="38">
        <v>0.24</v>
      </c>
      <c r="AC90" s="38">
        <v>0.24</v>
      </c>
      <c r="AD90" s="38">
        <v>0.245</v>
      </c>
      <c r="AE90" s="38">
        <v>0.245</v>
      </c>
      <c r="AF90" s="38">
        <v>0.25</v>
      </c>
      <c r="AH90" s="37">
        <f t="shared" ref="AH90:AS90" si="7">U90*$T$3</f>
        <v>21.499999999999996</v>
      </c>
      <c r="AI90" s="37">
        <f t="shared" si="7"/>
        <v>21.999999999999996</v>
      </c>
      <c r="AJ90" s="37">
        <f t="shared" si="7"/>
        <v>22.499999999999996</v>
      </c>
      <c r="AK90" s="37">
        <f t="shared" si="7"/>
        <v>23</v>
      </c>
      <c r="AL90" s="37">
        <f t="shared" si="7"/>
        <v>23</v>
      </c>
      <c r="AM90" s="37">
        <f t="shared" si="7"/>
        <v>23.5</v>
      </c>
      <c r="AN90" s="37">
        <f t="shared" si="7"/>
        <v>23.5</v>
      </c>
      <c r="AO90" s="37">
        <f t="shared" si="7"/>
        <v>24</v>
      </c>
      <c r="AP90" s="37">
        <f t="shared" si="7"/>
        <v>24</v>
      </c>
      <c r="AQ90" s="37">
        <f t="shared" si="7"/>
        <v>24.5</v>
      </c>
      <c r="AR90" s="37">
        <f t="shared" si="7"/>
        <v>24.5</v>
      </c>
      <c r="AS90" s="37">
        <f t="shared" si="7"/>
        <v>25</v>
      </c>
    </row>
    <row r="91" spans="4:45" x14ac:dyDescent="0.25"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</row>
    <row r="92" spans="4:45" x14ac:dyDescent="0.25"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</row>
    <row r="93" spans="4:45" x14ac:dyDescent="0.25"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</row>
    <row r="94" spans="4:45" x14ac:dyDescent="0.25"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</row>
    <row r="95" spans="4:45" x14ac:dyDescent="0.25"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</row>
    <row r="96" spans="4:45" x14ac:dyDescent="0.25"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</row>
    <row r="97" spans="6:45" x14ac:dyDescent="0.25"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02AF4-A63F-41BF-B166-B0E176F01D57}">
  <sheetPr>
    <outlinePr summaryBelow="0" summaryRight="0"/>
  </sheetPr>
  <dimension ref="A1:AJ85"/>
  <sheetViews>
    <sheetView zoomScaleNormal="100" workbookViewId="0">
      <selection activeCell="B1" sqref="B1"/>
    </sheetView>
  </sheetViews>
  <sheetFormatPr defaultRowHeight="15" x14ac:dyDescent="0.25"/>
  <cols>
    <col min="1" max="1" width="9.140625" style="83"/>
    <col min="2" max="2" width="28.85546875" style="83" bestFit="1" customWidth="1"/>
    <col min="3" max="29" width="11.140625" style="83" customWidth="1"/>
    <col min="30" max="30" width="28.85546875" style="85" bestFit="1" customWidth="1"/>
    <col min="31" max="31" width="11.140625" style="83" customWidth="1"/>
    <col min="32" max="32" width="11.140625" style="80" bestFit="1" customWidth="1"/>
    <col min="33" max="36" width="11.140625" style="80" customWidth="1"/>
    <col min="37" max="16384" width="9.140625" style="80"/>
  </cols>
  <sheetData>
    <row r="1" spans="1:36" x14ac:dyDescent="0.25">
      <c r="A1" s="83" t="s">
        <v>190</v>
      </c>
      <c r="B1" s="95" t="s">
        <v>222</v>
      </c>
    </row>
    <row r="2" spans="1:36" x14ac:dyDescent="0.25">
      <c r="A2" s="84" t="s">
        <v>59</v>
      </c>
      <c r="B2" s="95">
        <v>50000</v>
      </c>
    </row>
    <row r="3" spans="1:36" x14ac:dyDescent="0.25">
      <c r="A3" s="83" t="s">
        <v>189</v>
      </c>
      <c r="B3" s="95">
        <v>30</v>
      </c>
      <c r="AI3" s="83" t="str">
        <f>VLOOKUP(B1,AD4:AE11,2,0)</f>
        <v>2024JR2BX1</v>
      </c>
    </row>
    <row r="4" spans="1:36" s="81" customFormat="1" x14ac:dyDescent="0.25">
      <c r="AD4" s="86" t="s">
        <v>222</v>
      </c>
      <c r="AE4" s="81" t="s">
        <v>217</v>
      </c>
      <c r="AG4" s="82">
        <v>0</v>
      </c>
      <c r="AH4" s="80">
        <f t="shared" ref="AH4:AH35" ca="1" si="0">HLOOKUP(AG4,INDIRECT("'"&amp;$AI$3&amp;"'!"&amp;"$F2:$Q3"),2,1)</f>
        <v>2</v>
      </c>
      <c r="AI4" s="87">
        <f t="shared" ref="AI4:AI35" ca="1" si="1">VLOOKUP($B$2,INDIRECT("'"&amp;$AI$3&amp;"'!"&amp;"$E:$Q"),AH4,1)</f>
        <v>18</v>
      </c>
      <c r="AJ4" s="87">
        <f t="shared" ref="AJ4:AJ35" ca="1" si="2">$B$2*AI4/100*PV($AG4/1200,$B$3*12,-1/12,0,0)</f>
        <v>270000</v>
      </c>
    </row>
    <row r="5" spans="1:36" x14ac:dyDescent="0.25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6" t="s">
        <v>223</v>
      </c>
      <c r="AE5" s="81" t="s">
        <v>218</v>
      </c>
      <c r="AG5" s="82">
        <v>0.1</v>
      </c>
      <c r="AH5" s="80">
        <f t="shared" ca="1" si="0"/>
        <v>2</v>
      </c>
      <c r="AI5" s="87">
        <f t="shared" ca="1" si="1"/>
        <v>18</v>
      </c>
      <c r="AJ5" s="87">
        <f t="shared" ca="1" si="2"/>
        <v>265979.2811510067</v>
      </c>
    </row>
    <row r="6" spans="1:36" x14ac:dyDescent="0.25">
      <c r="AD6" s="86" t="s">
        <v>224</v>
      </c>
      <c r="AE6" s="81" t="s">
        <v>219</v>
      </c>
      <c r="AG6" s="82">
        <v>0.2</v>
      </c>
      <c r="AH6" s="80">
        <f t="shared" ca="1" si="0"/>
        <v>2</v>
      </c>
      <c r="AI6" s="87">
        <f t="shared" ca="1" si="1"/>
        <v>18</v>
      </c>
      <c r="AJ6" s="87">
        <f t="shared" ca="1" si="2"/>
        <v>262038.41147006361</v>
      </c>
    </row>
    <row r="7" spans="1:36" x14ac:dyDescent="0.25">
      <c r="AD7" s="86" t="s">
        <v>225</v>
      </c>
      <c r="AE7" s="81" t="s">
        <v>220</v>
      </c>
      <c r="AG7" s="82">
        <v>0.3</v>
      </c>
      <c r="AH7" s="80">
        <f t="shared" ca="1" si="0"/>
        <v>2</v>
      </c>
      <c r="AI7" s="87">
        <f t="shared" ca="1" si="1"/>
        <v>18</v>
      </c>
      <c r="AJ7" s="87">
        <f t="shared" ca="1" si="2"/>
        <v>258175.60397535752</v>
      </c>
    </row>
    <row r="8" spans="1:36" x14ac:dyDescent="0.25">
      <c r="AG8" s="82">
        <v>0.4</v>
      </c>
      <c r="AH8" s="80">
        <f t="shared" ca="1" si="0"/>
        <v>2</v>
      </c>
      <c r="AI8" s="87">
        <f t="shared" ca="1" si="1"/>
        <v>18</v>
      </c>
      <c r="AJ8" s="87">
        <f t="shared" ca="1" si="2"/>
        <v>254389.11443480535</v>
      </c>
    </row>
    <row r="9" spans="1:36" x14ac:dyDescent="0.25">
      <c r="AD9" s="86"/>
      <c r="AE9" s="81"/>
      <c r="AG9" s="82">
        <v>0.5</v>
      </c>
      <c r="AH9" s="80">
        <f t="shared" ca="1" si="0"/>
        <v>2</v>
      </c>
      <c r="AI9" s="87">
        <f t="shared" ca="1" si="1"/>
        <v>18</v>
      </c>
      <c r="AJ9" s="87">
        <f t="shared" ca="1" si="2"/>
        <v>250677.24029952759</v>
      </c>
    </row>
    <row r="10" spans="1:36" x14ac:dyDescent="0.25">
      <c r="AG10" s="82">
        <v>0.6</v>
      </c>
      <c r="AH10" s="80">
        <f t="shared" ca="1" si="0"/>
        <v>2</v>
      </c>
      <c r="AI10" s="87">
        <f t="shared" ca="1" si="1"/>
        <v>18</v>
      </c>
      <c r="AJ10" s="87">
        <f t="shared" ca="1" si="2"/>
        <v>247038.31966260381</v>
      </c>
    </row>
    <row r="11" spans="1:36" x14ac:dyDescent="0.25">
      <c r="AD11" s="86"/>
      <c r="AE11" s="81"/>
      <c r="AG11" s="82">
        <v>0.7</v>
      </c>
      <c r="AH11" s="80">
        <f t="shared" ca="1" si="0"/>
        <v>2</v>
      </c>
      <c r="AI11" s="87">
        <f t="shared" ca="1" si="1"/>
        <v>18</v>
      </c>
      <c r="AJ11" s="87">
        <f t="shared" ca="1" si="2"/>
        <v>243470.73024597467</v>
      </c>
    </row>
    <row r="12" spans="1:36" x14ac:dyDescent="0.25">
      <c r="AG12" s="82">
        <v>0.8</v>
      </c>
      <c r="AH12" s="80">
        <f t="shared" ca="1" si="0"/>
        <v>2</v>
      </c>
      <c r="AI12" s="87">
        <f t="shared" ca="1" si="1"/>
        <v>18</v>
      </c>
      <c r="AJ12" s="87">
        <f t="shared" ca="1" si="2"/>
        <v>239972.88841256927</v>
      </c>
    </row>
    <row r="13" spans="1:36" x14ac:dyDescent="0.25">
      <c r="AG13" s="82">
        <v>0.9</v>
      </c>
      <c r="AH13" s="80">
        <f t="shared" ca="1" si="0"/>
        <v>2</v>
      </c>
      <c r="AI13" s="87">
        <f t="shared" ca="1" si="1"/>
        <v>18</v>
      </c>
      <c r="AJ13" s="87">
        <f t="shared" ca="1" si="2"/>
        <v>236543.24820456046</v>
      </c>
    </row>
    <row r="14" spans="1:36" x14ac:dyDescent="0.25">
      <c r="AG14" s="82">
        <v>1</v>
      </c>
      <c r="AH14" s="80">
        <f t="shared" ca="1" si="0"/>
        <v>2</v>
      </c>
      <c r="AI14" s="87">
        <f t="shared" ca="1" si="1"/>
        <v>18</v>
      </c>
      <c r="AJ14" s="87">
        <f t="shared" ca="1" si="2"/>
        <v>233180.30040550773</v>
      </c>
    </row>
    <row r="15" spans="1:36" x14ac:dyDescent="0.25">
      <c r="AG15" s="82">
        <v>1.0009999999999999</v>
      </c>
      <c r="AH15" s="80">
        <f t="shared" ca="1" si="0"/>
        <v>2</v>
      </c>
      <c r="AI15" s="87">
        <f t="shared" ca="1" si="1"/>
        <v>18</v>
      </c>
      <c r="AJ15" s="87">
        <f t="shared" ca="1" si="2"/>
        <v>233147.00270944971</v>
      </c>
    </row>
    <row r="16" spans="1:36" x14ac:dyDescent="0.25">
      <c r="AG16" s="82">
        <v>1.1000000000000001</v>
      </c>
      <c r="AH16" s="80">
        <f t="shared" ca="1" si="0"/>
        <v>2</v>
      </c>
      <c r="AI16" s="87">
        <f t="shared" ca="1" si="1"/>
        <v>18</v>
      </c>
      <c r="AJ16" s="87">
        <f t="shared" ca="1" si="2"/>
        <v>229882.57162743356</v>
      </c>
    </row>
    <row r="17" spans="33:36" x14ac:dyDescent="0.25">
      <c r="AG17" s="82">
        <v>1.2</v>
      </c>
      <c r="AH17" s="80">
        <f t="shared" ca="1" si="0"/>
        <v>2</v>
      </c>
      <c r="AI17" s="87">
        <f t="shared" ca="1" si="1"/>
        <v>18</v>
      </c>
      <c r="AJ17" s="87">
        <f t="shared" ca="1" si="2"/>
        <v>226648.62342051035</v>
      </c>
    </row>
    <row r="18" spans="33:36" x14ac:dyDescent="0.25">
      <c r="AG18" s="82">
        <v>1.3</v>
      </c>
      <c r="AH18" s="80">
        <f t="shared" ca="1" si="0"/>
        <v>2</v>
      </c>
      <c r="AI18" s="87">
        <f t="shared" ca="1" si="1"/>
        <v>18</v>
      </c>
      <c r="AJ18" s="87">
        <f t="shared" ca="1" si="2"/>
        <v>223477.05140641096</v>
      </c>
    </row>
    <row r="19" spans="33:36" x14ac:dyDescent="0.25">
      <c r="AG19" s="82">
        <v>1.4</v>
      </c>
      <c r="AH19" s="80">
        <f t="shared" ca="1" si="0"/>
        <v>2</v>
      </c>
      <c r="AI19" s="87">
        <f t="shared" ca="1" si="1"/>
        <v>18</v>
      </c>
      <c r="AJ19" s="87">
        <f t="shared" ca="1" si="2"/>
        <v>220366.48443299465</v>
      </c>
    </row>
    <row r="20" spans="33:36" x14ac:dyDescent="0.25">
      <c r="AG20" s="82">
        <v>1.5</v>
      </c>
      <c r="AH20" s="80">
        <f t="shared" ca="1" si="0"/>
        <v>2</v>
      </c>
      <c r="AI20" s="87">
        <f t="shared" ca="1" si="1"/>
        <v>18</v>
      </c>
      <c r="AJ20" s="87">
        <f t="shared" ca="1" si="2"/>
        <v>217315.58375138135</v>
      </c>
    </row>
    <row r="21" spans="33:36" x14ac:dyDescent="0.25">
      <c r="AG21" s="82">
        <v>1.5009999999999999</v>
      </c>
      <c r="AH21" s="80">
        <f t="shared" ca="1" si="0"/>
        <v>3</v>
      </c>
      <c r="AI21" s="87">
        <f t="shared" ca="1" si="1"/>
        <v>19</v>
      </c>
      <c r="AJ21" s="87">
        <f t="shared" ca="1" si="2"/>
        <v>229356.7811444629</v>
      </c>
    </row>
    <row r="22" spans="33:36" x14ac:dyDescent="0.25">
      <c r="AG22" s="82">
        <v>1.6</v>
      </c>
      <c r="AH22" s="80">
        <f t="shared" ca="1" si="0"/>
        <v>3</v>
      </c>
      <c r="AI22" s="87">
        <f t="shared" ca="1" si="1"/>
        <v>19</v>
      </c>
      <c r="AJ22" s="87">
        <f t="shared" ca="1" si="2"/>
        <v>226229.87789229871</v>
      </c>
    </row>
    <row r="23" spans="33:36" x14ac:dyDescent="0.25">
      <c r="AG23" s="82">
        <v>1.7</v>
      </c>
      <c r="AH23" s="80">
        <f t="shared" ca="1" si="0"/>
        <v>3</v>
      </c>
      <c r="AI23" s="87">
        <f t="shared" ca="1" si="1"/>
        <v>19</v>
      </c>
      <c r="AJ23" s="87">
        <f t="shared" ca="1" si="2"/>
        <v>223131.33812995645</v>
      </c>
    </row>
    <row r="24" spans="33:36" x14ac:dyDescent="0.25">
      <c r="AG24" s="82">
        <v>1.8</v>
      </c>
      <c r="AH24" s="80">
        <f t="shared" ca="1" si="0"/>
        <v>3</v>
      </c>
      <c r="AI24" s="87">
        <f t="shared" ca="1" si="1"/>
        <v>19</v>
      </c>
      <c r="AJ24" s="87">
        <f t="shared" ca="1" si="2"/>
        <v>220091.73694256996</v>
      </c>
    </row>
    <row r="25" spans="33:36" x14ac:dyDescent="0.25">
      <c r="AG25" s="82">
        <v>1.9</v>
      </c>
      <c r="AH25" s="80">
        <f t="shared" ca="1" si="0"/>
        <v>3</v>
      </c>
      <c r="AI25" s="87">
        <f t="shared" ca="1" si="1"/>
        <v>19</v>
      </c>
      <c r="AJ25" s="87">
        <f t="shared" ca="1" si="2"/>
        <v>217109.78976612215</v>
      </c>
    </row>
    <row r="26" spans="33:36" x14ac:dyDescent="0.25">
      <c r="AG26" s="82">
        <v>2</v>
      </c>
      <c r="AH26" s="80">
        <f ca="1">HLOOKUP(AG26,INDIRECT("'"&amp;$AI$3&amp;"'!"&amp;"$F2:$Q3"),2,1)</f>
        <v>3</v>
      </c>
      <c r="AI26" s="87">
        <f ca="1">VLOOKUP($B$2,INDIRECT("'"&amp;$AI$3&amp;"'!"&amp;"$E:$Q"),AH26,1)</f>
        <v>19</v>
      </c>
      <c r="AJ26" s="87">
        <f t="shared" ca="1" si="2"/>
        <v>214184.24221745151</v>
      </c>
    </row>
    <row r="27" spans="33:36" x14ac:dyDescent="0.25">
      <c r="AG27" s="82">
        <v>2.0009999999999999</v>
      </c>
      <c r="AH27" s="80">
        <f t="shared" ca="1" si="0"/>
        <v>4</v>
      </c>
      <c r="AI27" s="87">
        <f t="shared" ca="1" si="1"/>
        <v>20</v>
      </c>
      <c r="AJ27" s="87">
        <f t="shared" ca="1" si="2"/>
        <v>225426.59725387377</v>
      </c>
    </row>
    <row r="28" spans="33:36" x14ac:dyDescent="0.25">
      <c r="AG28" s="82">
        <v>2.1</v>
      </c>
      <c r="AH28" s="80">
        <f t="shared" ca="1" si="0"/>
        <v>4</v>
      </c>
      <c r="AI28" s="87">
        <f t="shared" ca="1" si="1"/>
        <v>20</v>
      </c>
      <c r="AJ28" s="87">
        <f t="shared" ca="1" si="2"/>
        <v>222435.65194738458</v>
      </c>
    </row>
    <row r="29" spans="33:36" x14ac:dyDescent="0.25">
      <c r="AG29" s="82">
        <v>2.2000000000000002</v>
      </c>
      <c r="AH29" s="80">
        <f t="shared" ca="1" si="0"/>
        <v>4</v>
      </c>
      <c r="AI29" s="87">
        <f t="shared" ca="1" si="1"/>
        <v>20</v>
      </c>
      <c r="AJ29" s="87">
        <f t="shared" ca="1" si="2"/>
        <v>219471.02624116192</v>
      </c>
    </row>
    <row r="30" spans="33:36" x14ac:dyDescent="0.25">
      <c r="AG30" s="82">
        <v>2.2999999999999998</v>
      </c>
      <c r="AH30" s="80">
        <f t="shared" ca="1" si="0"/>
        <v>4</v>
      </c>
      <c r="AI30" s="87">
        <f t="shared" ca="1" si="1"/>
        <v>20</v>
      </c>
      <c r="AJ30" s="87">
        <f t="shared" ca="1" si="2"/>
        <v>216561.99023697394</v>
      </c>
    </row>
    <row r="31" spans="33:36" x14ac:dyDescent="0.25">
      <c r="AG31" s="82">
        <v>2.4</v>
      </c>
      <c r="AH31" s="80">
        <f t="shared" ca="1" si="0"/>
        <v>4</v>
      </c>
      <c r="AI31" s="87">
        <f t="shared" ca="1" si="1"/>
        <v>20</v>
      </c>
      <c r="AJ31" s="87">
        <f t="shared" ca="1" si="2"/>
        <v>213707.34297394249</v>
      </c>
    </row>
    <row r="32" spans="33:36" x14ac:dyDescent="0.25">
      <c r="AG32" s="82">
        <v>2.5</v>
      </c>
      <c r="AH32" s="80">
        <f t="shared" ca="1" si="0"/>
        <v>4</v>
      </c>
      <c r="AI32" s="87">
        <f t="shared" ca="1" si="1"/>
        <v>20</v>
      </c>
      <c r="AJ32" s="87">
        <f t="shared" ca="1" si="2"/>
        <v>210905.91153918719</v>
      </c>
    </row>
    <row r="33" spans="33:36" x14ac:dyDescent="0.25">
      <c r="AG33" s="82">
        <v>2.5009999999999999</v>
      </c>
      <c r="AH33" s="80">
        <f t="shared" ca="1" si="0"/>
        <v>5</v>
      </c>
      <c r="AI33" s="87">
        <f t="shared" ca="1" si="1"/>
        <v>21</v>
      </c>
      <c r="AJ33" s="87">
        <f t="shared" ca="1" si="2"/>
        <v>221422.07016952641</v>
      </c>
    </row>
    <row r="34" spans="33:36" x14ac:dyDescent="0.25">
      <c r="AG34" s="82">
        <v>2.6</v>
      </c>
      <c r="AH34" s="80">
        <f t="shared" ca="1" si="0"/>
        <v>5</v>
      </c>
      <c r="AI34" s="87">
        <f t="shared" ca="1" si="1"/>
        <v>21</v>
      </c>
      <c r="AJ34" s="87">
        <f t="shared" ca="1" si="2"/>
        <v>218564.37789847309</v>
      </c>
    </row>
    <row r="35" spans="33:36" x14ac:dyDescent="0.25">
      <c r="AG35" s="82">
        <v>2.7</v>
      </c>
      <c r="AH35" s="80">
        <f t="shared" ca="1" si="0"/>
        <v>5</v>
      </c>
      <c r="AI35" s="87">
        <f t="shared" ca="1" si="1"/>
        <v>21</v>
      </c>
      <c r="AJ35" s="87">
        <f t="shared" ca="1" si="2"/>
        <v>215731.04766203431</v>
      </c>
    </row>
    <row r="36" spans="33:36" x14ac:dyDescent="0.25">
      <c r="AG36" s="82">
        <v>2.8</v>
      </c>
      <c r="AH36" s="80">
        <f t="shared" ref="AH36:AH67" ca="1" si="3">HLOOKUP(AG36,INDIRECT("'"&amp;$AI$3&amp;"'!"&amp;"$F2:$Q3"),2,1)</f>
        <v>5</v>
      </c>
      <c r="AI36" s="87">
        <f t="shared" ref="AI36:AI67" ca="1" si="4">VLOOKUP($B$2,INDIRECT("'"&amp;$AI$3&amp;"'!"&amp;"$E:$Q"),AH36,1)</f>
        <v>21</v>
      </c>
      <c r="AJ36" s="87">
        <f t="shared" ref="AJ36:AJ67" ca="1" si="5">$B$2*AI36/100*PV($AG36/1200,$B$3*12,-1/12,0,0)</f>
        <v>212950.06893585503</v>
      </c>
    </row>
    <row r="37" spans="33:36" x14ac:dyDescent="0.25">
      <c r="AG37" s="82">
        <v>2.9</v>
      </c>
      <c r="AH37" s="80">
        <f t="shared" ca="1" si="3"/>
        <v>5</v>
      </c>
      <c r="AI37" s="87">
        <f t="shared" ca="1" si="4"/>
        <v>21</v>
      </c>
      <c r="AJ37" s="87">
        <f t="shared" ca="1" si="5"/>
        <v>210220.32091659989</v>
      </c>
    </row>
    <row r="38" spans="33:36" x14ac:dyDescent="0.25">
      <c r="AG38" s="82">
        <v>3</v>
      </c>
      <c r="AH38" s="80">
        <f t="shared" ca="1" si="3"/>
        <v>5</v>
      </c>
      <c r="AI38" s="87">
        <f t="shared" ca="1" si="4"/>
        <v>21</v>
      </c>
      <c r="AJ38" s="87">
        <f t="shared" ca="1" si="5"/>
        <v>207540.70881624694</v>
      </c>
    </row>
    <row r="39" spans="33:36" x14ac:dyDescent="0.25">
      <c r="AG39" s="82">
        <v>3.0009999999999999</v>
      </c>
      <c r="AH39" s="80">
        <f t="shared" ca="1" si="3"/>
        <v>6</v>
      </c>
      <c r="AI39" s="87">
        <f t="shared" ca="1" si="4"/>
        <v>22</v>
      </c>
      <c r="AJ39" s="87">
        <f t="shared" ca="1" si="5"/>
        <v>217395.78901580352</v>
      </c>
    </row>
    <row r="40" spans="33:36" x14ac:dyDescent="0.25">
      <c r="AG40" s="82">
        <v>3.1</v>
      </c>
      <c r="AH40" s="80">
        <f t="shared" ca="1" si="3"/>
        <v>6</v>
      </c>
      <c r="AI40" s="87">
        <f t="shared" ca="1" si="4"/>
        <v>22</v>
      </c>
      <c r="AJ40" s="87">
        <f t="shared" ca="1" si="5"/>
        <v>214667.79004692339</v>
      </c>
    </row>
    <row r="41" spans="33:36" x14ac:dyDescent="0.25">
      <c r="AG41" s="82">
        <v>3.2</v>
      </c>
      <c r="AH41" s="80">
        <f t="shared" ca="1" si="3"/>
        <v>6</v>
      </c>
      <c r="AI41" s="87">
        <f t="shared" ca="1" si="4"/>
        <v>22</v>
      </c>
      <c r="AJ41" s="87">
        <f t="shared" ca="1" si="5"/>
        <v>211962.28899966032</v>
      </c>
    </row>
    <row r="42" spans="33:36" x14ac:dyDescent="0.25">
      <c r="AG42" s="82">
        <v>3.3</v>
      </c>
      <c r="AH42" s="80">
        <f t="shared" ca="1" si="3"/>
        <v>6</v>
      </c>
      <c r="AI42" s="87">
        <f t="shared" ca="1" si="4"/>
        <v>22</v>
      </c>
      <c r="AJ42" s="87">
        <f t="shared" ca="1" si="5"/>
        <v>209306.02748401606</v>
      </c>
    </row>
    <row r="43" spans="33:36" x14ac:dyDescent="0.25">
      <c r="AG43" s="82">
        <v>3.4</v>
      </c>
      <c r="AH43" s="80">
        <f t="shared" ca="1" si="3"/>
        <v>6</v>
      </c>
      <c r="AI43" s="87">
        <f t="shared" ca="1" si="4"/>
        <v>22</v>
      </c>
      <c r="AJ43" s="87">
        <f t="shared" ca="1" si="5"/>
        <v>206697.961103548</v>
      </c>
    </row>
    <row r="44" spans="33:36" x14ac:dyDescent="0.25">
      <c r="AG44" s="82">
        <v>3.5</v>
      </c>
      <c r="AH44" s="80">
        <f t="shared" ca="1" si="3"/>
        <v>6</v>
      </c>
      <c r="AI44" s="87">
        <f t="shared" ca="1" si="4"/>
        <v>22</v>
      </c>
      <c r="AJ44" s="87">
        <f t="shared" ca="1" si="5"/>
        <v>204137.06955084292</v>
      </c>
    </row>
    <row r="45" spans="33:36" x14ac:dyDescent="0.25">
      <c r="AG45" s="82">
        <v>3.5009999999999999</v>
      </c>
      <c r="AH45" s="80">
        <f t="shared" ca="1" si="3"/>
        <v>7</v>
      </c>
      <c r="AI45" s="87">
        <f t="shared" ca="1" si="4"/>
        <v>23</v>
      </c>
      <c r="AJ45" s="87">
        <f t="shared" ca="1" si="5"/>
        <v>213389.49981593847</v>
      </c>
    </row>
    <row r="46" spans="33:36" x14ac:dyDescent="0.25">
      <c r="AG46" s="82">
        <v>3.6</v>
      </c>
      <c r="AH46" s="80">
        <f t="shared" ca="1" si="3"/>
        <v>7</v>
      </c>
      <c r="AI46" s="87">
        <f t="shared" ca="1" si="4"/>
        <v>23</v>
      </c>
      <c r="AJ46" s="87">
        <f t="shared" ca="1" si="5"/>
        <v>210787.00856804039</v>
      </c>
    </row>
    <row r="47" spans="33:36" x14ac:dyDescent="0.25">
      <c r="AG47" s="82">
        <v>3.7</v>
      </c>
      <c r="AH47" s="80">
        <f t="shared" ca="1" si="3"/>
        <v>7</v>
      </c>
      <c r="AI47" s="87">
        <f t="shared" ca="1" si="4"/>
        <v>23</v>
      </c>
      <c r="AJ47" s="87">
        <f t="shared" ca="1" si="5"/>
        <v>208205.24876377461</v>
      </c>
    </row>
    <row r="48" spans="33:36" x14ac:dyDescent="0.25">
      <c r="AG48" s="82">
        <v>3.8</v>
      </c>
      <c r="AH48" s="80">
        <f t="shared" ca="1" si="3"/>
        <v>7</v>
      </c>
      <c r="AI48" s="87">
        <f t="shared" ca="1" si="4"/>
        <v>23</v>
      </c>
      <c r="AJ48" s="87">
        <f t="shared" ca="1" si="5"/>
        <v>205669.75309817819</v>
      </c>
    </row>
    <row r="49" spans="33:36" x14ac:dyDescent="0.25">
      <c r="AG49" s="82">
        <v>3.9</v>
      </c>
      <c r="AH49" s="80">
        <f t="shared" ca="1" si="3"/>
        <v>7</v>
      </c>
      <c r="AI49" s="87">
        <f t="shared" ca="1" si="4"/>
        <v>23</v>
      </c>
      <c r="AJ49" s="87">
        <f t="shared" ca="1" si="5"/>
        <v>203179.54964962896</v>
      </c>
    </row>
    <row r="50" spans="33:36" x14ac:dyDescent="0.25">
      <c r="AG50" s="82">
        <v>4</v>
      </c>
      <c r="AH50" s="80">
        <f t="shared" ca="1" si="3"/>
        <v>7</v>
      </c>
      <c r="AI50" s="87">
        <f t="shared" ca="1" si="4"/>
        <v>23</v>
      </c>
      <c r="AJ50" s="87">
        <f t="shared" ca="1" si="5"/>
        <v>200733.68876860401</v>
      </c>
    </row>
    <row r="51" spans="33:36" x14ac:dyDescent="0.25">
      <c r="AG51" s="82">
        <v>4.0010000000000003</v>
      </c>
      <c r="AH51" s="80">
        <f t="shared" ca="1" si="3"/>
        <v>8</v>
      </c>
      <c r="AI51" s="87">
        <f t="shared" ca="1" si="4"/>
        <v>24</v>
      </c>
      <c r="AJ51" s="87">
        <f t="shared" ca="1" si="5"/>
        <v>209435.94879883496</v>
      </c>
    </row>
    <row r="52" spans="33:36" x14ac:dyDescent="0.25">
      <c r="AG52" s="82">
        <v>4.0999999999999996</v>
      </c>
      <c r="AH52" s="80">
        <f t="shared" ca="1" si="3"/>
        <v>8</v>
      </c>
      <c r="AI52" s="87">
        <f t="shared" ca="1" si="4"/>
        <v>24</v>
      </c>
      <c r="AJ52" s="87">
        <f t="shared" ca="1" si="5"/>
        <v>206954.34004016803</v>
      </c>
    </row>
    <row r="53" spans="33:36" x14ac:dyDescent="0.25">
      <c r="AG53" s="82">
        <v>4.2</v>
      </c>
      <c r="AH53" s="80">
        <f t="shared" ca="1" si="3"/>
        <v>8</v>
      </c>
      <c r="AI53" s="87">
        <f t="shared" ca="1" si="4"/>
        <v>24</v>
      </c>
      <c r="AJ53" s="87">
        <f t="shared" ca="1" si="5"/>
        <v>204491.79573922697</v>
      </c>
    </row>
    <row r="54" spans="33:36" x14ac:dyDescent="0.25">
      <c r="AG54" s="82">
        <v>4.3</v>
      </c>
      <c r="AH54" s="80">
        <f t="shared" ca="1" si="3"/>
        <v>8</v>
      </c>
      <c r="AI54" s="87">
        <f t="shared" ca="1" si="4"/>
        <v>24</v>
      </c>
      <c r="AJ54" s="87">
        <f t="shared" ca="1" si="5"/>
        <v>202072.6830147907</v>
      </c>
    </row>
    <row r="55" spans="33:36" x14ac:dyDescent="0.25">
      <c r="AG55" s="82">
        <v>4.4000000000000004</v>
      </c>
      <c r="AH55" s="80">
        <f t="shared" ca="1" si="3"/>
        <v>8</v>
      </c>
      <c r="AI55" s="87">
        <f t="shared" ca="1" si="4"/>
        <v>24</v>
      </c>
      <c r="AJ55" s="87">
        <f t="shared" ca="1" si="5"/>
        <v>199696.09840386629</v>
      </c>
    </row>
    <row r="56" spans="33:36" x14ac:dyDescent="0.25">
      <c r="AG56" s="82">
        <v>4.5</v>
      </c>
      <c r="AH56" s="80">
        <f t="shared" ca="1" si="3"/>
        <v>8</v>
      </c>
      <c r="AI56" s="87">
        <f t="shared" ca="1" si="4"/>
        <v>24</v>
      </c>
      <c r="AJ56" s="87">
        <f t="shared" ca="1" si="5"/>
        <v>197361.15900885977</v>
      </c>
    </row>
    <row r="57" spans="33:36" x14ac:dyDescent="0.25">
      <c r="AG57" s="82">
        <v>4.5010000000000003</v>
      </c>
      <c r="AH57" s="80">
        <f t="shared" ca="1" si="3"/>
        <v>9</v>
      </c>
      <c r="AI57" s="87">
        <f t="shared" ca="1" si="4"/>
        <v>25</v>
      </c>
      <c r="AJ57" s="87">
        <f t="shared" ca="1" si="5"/>
        <v>205560.43436178498</v>
      </c>
    </row>
    <row r="58" spans="33:36" x14ac:dyDescent="0.25">
      <c r="AG58" s="82">
        <v>4.5999999999999996</v>
      </c>
      <c r="AH58" s="80">
        <f t="shared" ca="1" si="3"/>
        <v>9</v>
      </c>
      <c r="AI58" s="87">
        <f t="shared" ca="1" si="4"/>
        <v>25</v>
      </c>
      <c r="AJ58" s="87">
        <f t="shared" ca="1" si="5"/>
        <v>203194.79375229997</v>
      </c>
    </row>
    <row r="59" spans="33:36" x14ac:dyDescent="0.25">
      <c r="AG59" s="82">
        <v>4.7</v>
      </c>
      <c r="AH59" s="80">
        <f t="shared" ca="1" si="3"/>
        <v>9</v>
      </c>
      <c r="AI59" s="87">
        <f t="shared" ca="1" si="4"/>
        <v>25</v>
      </c>
      <c r="AJ59" s="87">
        <f t="shared" ca="1" si="5"/>
        <v>200846.65014931647</v>
      </c>
    </row>
    <row r="60" spans="33:36" x14ac:dyDescent="0.25">
      <c r="AG60" s="82">
        <v>4.8</v>
      </c>
      <c r="AH60" s="80">
        <f t="shared" ca="1" si="3"/>
        <v>9</v>
      </c>
      <c r="AI60" s="87">
        <f t="shared" ca="1" si="4"/>
        <v>25</v>
      </c>
      <c r="AJ60" s="87">
        <f t="shared" ca="1" si="5"/>
        <v>198539.25136230467</v>
      </c>
    </row>
    <row r="61" spans="33:36" x14ac:dyDescent="0.25">
      <c r="AG61" s="82">
        <v>4.9000000000000004</v>
      </c>
      <c r="AH61" s="80">
        <f t="shared" ca="1" si="3"/>
        <v>9</v>
      </c>
      <c r="AI61" s="87">
        <f t="shared" ca="1" si="4"/>
        <v>25</v>
      </c>
      <c r="AJ61" s="87">
        <f t="shared" ca="1" si="5"/>
        <v>196271.75836262337</v>
      </c>
    </row>
    <row r="62" spans="33:36" x14ac:dyDescent="0.25">
      <c r="AG62" s="82">
        <v>5</v>
      </c>
      <c r="AH62" s="80">
        <f t="shared" ca="1" si="3"/>
        <v>9</v>
      </c>
      <c r="AI62" s="87">
        <f t="shared" ca="1" si="4"/>
        <v>25</v>
      </c>
      <c r="AJ62" s="87">
        <f t="shared" ca="1" si="5"/>
        <v>194043.35108966229</v>
      </c>
    </row>
    <row r="63" spans="33:36" x14ac:dyDescent="0.25">
      <c r="AG63" s="82">
        <v>5.0010000000000003</v>
      </c>
      <c r="AH63" s="80">
        <f t="shared" ca="1" si="3"/>
        <v>10</v>
      </c>
      <c r="AI63" s="87">
        <f t="shared" ca="1" si="4"/>
        <v>26</v>
      </c>
      <c r="AJ63" s="87">
        <f t="shared" ca="1" si="5"/>
        <v>201782.11213944331</v>
      </c>
    </row>
    <row r="64" spans="33:36" x14ac:dyDescent="0.25">
      <c r="AG64" s="82">
        <v>5.0999999999999996</v>
      </c>
      <c r="AH64" s="80">
        <f t="shared" ca="1" si="3"/>
        <v>10</v>
      </c>
      <c r="AI64" s="87">
        <f t="shared" ca="1" si="4"/>
        <v>26</v>
      </c>
      <c r="AJ64" s="87">
        <f t="shared" ca="1" si="5"/>
        <v>199527.35711603498</v>
      </c>
    </row>
    <row r="65" spans="33:36" x14ac:dyDescent="0.25">
      <c r="AG65" s="82">
        <v>5.2</v>
      </c>
      <c r="AH65" s="80">
        <f t="shared" ca="1" si="3"/>
        <v>10</v>
      </c>
      <c r="AI65" s="87">
        <f t="shared" ca="1" si="4"/>
        <v>26</v>
      </c>
      <c r="AJ65" s="87">
        <f t="shared" ca="1" si="5"/>
        <v>197288.62982920103</v>
      </c>
    </row>
    <row r="66" spans="33:36" x14ac:dyDescent="0.25">
      <c r="AG66" s="82">
        <v>5.3</v>
      </c>
      <c r="AH66" s="80">
        <f t="shared" ca="1" si="3"/>
        <v>10</v>
      </c>
      <c r="AI66" s="87">
        <f t="shared" ca="1" si="4"/>
        <v>26</v>
      </c>
      <c r="AJ66" s="87">
        <f t="shared" ca="1" si="5"/>
        <v>195088.10679975987</v>
      </c>
    </row>
    <row r="67" spans="33:36" x14ac:dyDescent="0.25">
      <c r="AG67" s="82">
        <v>5.4</v>
      </c>
      <c r="AH67" s="80">
        <f t="shared" ca="1" si="3"/>
        <v>10</v>
      </c>
      <c r="AI67" s="87">
        <f t="shared" ca="1" si="4"/>
        <v>26</v>
      </c>
      <c r="AJ67" s="87">
        <f t="shared" ca="1" si="5"/>
        <v>192925.00945965375</v>
      </c>
    </row>
    <row r="68" spans="33:36" x14ac:dyDescent="0.25">
      <c r="AG68" s="82">
        <v>5.5</v>
      </c>
      <c r="AH68" s="80">
        <f t="shared" ref="AH68:AH85" ca="1" si="6">HLOOKUP(AG68,INDIRECT("'"&amp;$AI$3&amp;"'!"&amp;"$F2:$Q3"),2,1)</f>
        <v>10</v>
      </c>
      <c r="AI68" s="87">
        <f t="shared" ref="AI68:AI85" ca="1" si="7">VLOOKUP($B$2,INDIRECT("'"&amp;$AI$3&amp;"'!"&amp;"$E:$Q"),AH68,1)</f>
        <v>26</v>
      </c>
      <c r="AJ68" s="87">
        <f t="shared" ref="AJ68:AJ85" ca="1" si="8">$B$2*AI68/100*PV($AG68/1200,$B$3*12,-1/12,0,0)</f>
        <v>190798.57671833583</v>
      </c>
    </row>
    <row r="69" spans="33:36" x14ac:dyDescent="0.25">
      <c r="AG69" s="82">
        <v>5.5010000000000003</v>
      </c>
      <c r="AH69" s="80">
        <f t="shared" ca="1" si="6"/>
        <v>11</v>
      </c>
      <c r="AI69" s="87">
        <f t="shared" ca="1" si="7"/>
        <v>27</v>
      </c>
      <c r="AJ69" s="87">
        <f t="shared" ca="1" si="8"/>
        <v>198115.0909777809</v>
      </c>
    </row>
    <row r="70" spans="33:36" x14ac:dyDescent="0.25">
      <c r="AG70" s="82">
        <v>5.6</v>
      </c>
      <c r="AH70" s="80">
        <f t="shared" ca="1" si="6"/>
        <v>11</v>
      </c>
      <c r="AI70" s="87">
        <f t="shared" ca="1" si="7"/>
        <v>27</v>
      </c>
      <c r="AJ70" s="87">
        <f t="shared" ca="1" si="8"/>
        <v>195966.0670284642</v>
      </c>
    </row>
    <row r="71" spans="33:36" x14ac:dyDescent="0.25">
      <c r="AG71" s="82">
        <v>5.7</v>
      </c>
      <c r="AH71" s="80">
        <f t="shared" ca="1" si="6"/>
        <v>11</v>
      </c>
      <c r="AI71" s="87">
        <f t="shared" ca="1" si="7"/>
        <v>27</v>
      </c>
      <c r="AJ71" s="87">
        <f t="shared" ca="1" si="8"/>
        <v>193831.69731937934</v>
      </c>
    </row>
    <row r="72" spans="33:36" x14ac:dyDescent="0.25">
      <c r="AG72" s="82">
        <v>5.8</v>
      </c>
      <c r="AH72" s="80">
        <f t="shared" ca="1" si="6"/>
        <v>11</v>
      </c>
      <c r="AI72" s="87">
        <f t="shared" ca="1" si="7"/>
        <v>27</v>
      </c>
      <c r="AJ72" s="87">
        <f t="shared" ca="1" si="8"/>
        <v>191733.13591950983</v>
      </c>
    </row>
    <row r="73" spans="33:36" x14ac:dyDescent="0.25">
      <c r="AG73" s="82">
        <v>5.9</v>
      </c>
      <c r="AH73" s="80">
        <f t="shared" ca="1" si="6"/>
        <v>11</v>
      </c>
      <c r="AI73" s="87">
        <f t="shared" ca="1" si="7"/>
        <v>27</v>
      </c>
      <c r="AJ73" s="87">
        <f t="shared" ca="1" si="8"/>
        <v>189669.66084225319</v>
      </c>
    </row>
    <row r="74" spans="33:36" x14ac:dyDescent="0.25">
      <c r="AG74" s="82">
        <v>6</v>
      </c>
      <c r="AH74" s="80">
        <f t="shared" ca="1" si="6"/>
        <v>11</v>
      </c>
      <c r="AI74" s="87">
        <f t="shared" ca="1" si="7"/>
        <v>27</v>
      </c>
      <c r="AJ74" s="87">
        <f t="shared" ca="1" si="8"/>
        <v>187640.56619137514</v>
      </c>
    </row>
    <row r="75" spans="33:36" x14ac:dyDescent="0.25">
      <c r="AG75" s="82">
        <v>6.0010000000000003</v>
      </c>
      <c r="AH75" s="80">
        <f t="shared" ca="1" si="6"/>
        <v>12</v>
      </c>
      <c r="AI75" s="87">
        <f t="shared" ca="1" si="7"/>
        <v>27.500000000000004</v>
      </c>
      <c r="AJ75" s="87">
        <f t="shared" ca="1" si="8"/>
        <v>191094.89923110037</v>
      </c>
    </row>
    <row r="76" spans="33:36" x14ac:dyDescent="0.25">
      <c r="AG76" s="82">
        <v>6.1</v>
      </c>
      <c r="AH76" s="80">
        <f t="shared" ca="1" si="6"/>
        <v>12</v>
      </c>
      <c r="AI76" s="87">
        <f t="shared" ca="1" si="7"/>
        <v>27.500000000000004</v>
      </c>
      <c r="AJ76" s="87">
        <f t="shared" ca="1" si="8"/>
        <v>189083.03514559517</v>
      </c>
    </row>
    <row r="77" spans="33:36" x14ac:dyDescent="0.25">
      <c r="AG77" s="82">
        <v>6.2</v>
      </c>
      <c r="AH77" s="80">
        <f t="shared" ca="1" si="6"/>
        <v>12</v>
      </c>
      <c r="AI77" s="87">
        <f t="shared" ca="1" si="7"/>
        <v>27.500000000000004</v>
      </c>
      <c r="AJ77" s="87">
        <f t="shared" ca="1" si="8"/>
        <v>187084.30558366058</v>
      </c>
    </row>
    <row r="78" spans="33:36" x14ac:dyDescent="0.25">
      <c r="AG78" s="82">
        <v>6.3</v>
      </c>
      <c r="AH78" s="80">
        <f t="shared" ca="1" si="6"/>
        <v>12</v>
      </c>
      <c r="AI78" s="87">
        <f t="shared" ca="1" si="7"/>
        <v>27.500000000000004</v>
      </c>
      <c r="AJ78" s="87">
        <f t="shared" ca="1" si="8"/>
        <v>185118.53070756869</v>
      </c>
    </row>
    <row r="79" spans="33:36" x14ac:dyDescent="0.25">
      <c r="AG79" s="82">
        <v>6.4</v>
      </c>
      <c r="AH79" s="80">
        <f t="shared" ca="1" si="6"/>
        <v>12</v>
      </c>
      <c r="AI79" s="87">
        <f t="shared" ca="1" si="7"/>
        <v>27.500000000000004</v>
      </c>
      <c r="AJ79" s="87">
        <f t="shared" ca="1" si="8"/>
        <v>183185.05330943398</v>
      </c>
    </row>
    <row r="80" spans="33:36" x14ac:dyDescent="0.25">
      <c r="AG80" s="82">
        <v>6.5</v>
      </c>
      <c r="AH80" s="80">
        <f t="shared" ca="1" si="6"/>
        <v>12</v>
      </c>
      <c r="AI80" s="87">
        <f t="shared" ca="1" si="7"/>
        <v>27.500000000000004</v>
      </c>
      <c r="AJ80" s="87">
        <f t="shared" ca="1" si="8"/>
        <v>181283.23071956271</v>
      </c>
    </row>
    <row r="81" spans="33:36" x14ac:dyDescent="0.25">
      <c r="AG81" s="82">
        <v>6.6</v>
      </c>
      <c r="AH81" s="80">
        <f t="shared" ca="1" si="6"/>
        <v>13</v>
      </c>
      <c r="AI81" s="87">
        <f t="shared" ca="1" si="7"/>
        <v>28.499999999999996</v>
      </c>
      <c r="AJ81" s="87">
        <f t="shared" ca="1" si="8"/>
        <v>185936.52298936309</v>
      </c>
    </row>
    <row r="82" spans="33:36" x14ac:dyDescent="0.25">
      <c r="AG82" s="82">
        <v>6.7</v>
      </c>
      <c r="AH82" s="80">
        <f t="shared" ca="1" si="6"/>
        <v>13</v>
      </c>
      <c r="AI82" s="87">
        <f t="shared" ca="1" si="7"/>
        <v>28.499999999999996</v>
      </c>
      <c r="AJ82" s="87">
        <f t="shared" ca="1" si="8"/>
        <v>184029.21537889607</v>
      </c>
    </row>
    <row r="83" spans="33:36" x14ac:dyDescent="0.25">
      <c r="AG83" s="82">
        <v>6.8</v>
      </c>
      <c r="AH83" s="80">
        <f t="shared" ca="1" si="6"/>
        <v>13</v>
      </c>
      <c r="AI83" s="87">
        <f t="shared" ca="1" si="7"/>
        <v>28.499999999999996</v>
      </c>
      <c r="AJ83" s="87">
        <f t="shared" ca="1" si="8"/>
        <v>182152.80243162034</v>
      </c>
    </row>
    <row r="84" spans="33:36" x14ac:dyDescent="0.25">
      <c r="AG84" s="82">
        <v>6.9</v>
      </c>
      <c r="AH84" s="80">
        <f t="shared" ca="1" si="6"/>
        <v>13</v>
      </c>
      <c r="AI84" s="87">
        <f t="shared" ca="1" si="7"/>
        <v>28.499999999999996</v>
      </c>
      <c r="AJ84" s="87">
        <f t="shared" ca="1" si="8"/>
        <v>180306.6749067184</v>
      </c>
    </row>
    <row r="85" spans="33:36" x14ac:dyDescent="0.25">
      <c r="AG85" s="82">
        <v>7</v>
      </c>
      <c r="AH85" s="80">
        <f t="shared" ca="1" si="6"/>
        <v>13</v>
      </c>
      <c r="AI85" s="87">
        <f t="shared" ca="1" si="7"/>
        <v>28.499999999999996</v>
      </c>
      <c r="AJ85" s="87">
        <f t="shared" ca="1" si="8"/>
        <v>178490.23693803771</v>
      </c>
    </row>
  </sheetData>
  <sheetProtection algorithmName="SHA-512" hashValue="dlVf0k7n20QjcbMC+DZ27JmmmrmIU+hWM4Hi4ybroFRX/aCM/DK3VyCXz81WhDsYJRL11+lEjki29VoshV2LRg==" saltValue="oqiVOjxof25nvMxgUtpoDA==" spinCount="100000" sheet="1" selectLockedCells="1"/>
  <dataValidations count="1">
    <dataValidation type="list" allowBlank="1" showInputMessage="1" showErrorMessage="1" sqref="B1" xr:uid="{B4892C15-FBB0-4FB8-87A0-C35A68D3476C}">
      <formula1>$AD$4:$AD$7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C1D77-1EEA-4D6E-A0F1-0E92522D7DBE}">
  <dimension ref="D1:AS90"/>
  <sheetViews>
    <sheetView zoomScale="85" zoomScaleNormal="85" workbookViewId="0"/>
  </sheetViews>
  <sheetFormatPr defaultColWidth="9.140625" defaultRowHeight="15" x14ac:dyDescent="0.25"/>
  <cols>
    <col min="4" max="5" width="9.140625" style="4"/>
  </cols>
  <sheetData>
    <row r="1" spans="4:45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  <c r="U1" s="48" t="s">
        <v>209</v>
      </c>
      <c r="AH1" t="s">
        <v>168</v>
      </c>
    </row>
    <row r="2" spans="4:45" x14ac:dyDescent="0.25">
      <c r="D2" s="4" t="s">
        <v>210</v>
      </c>
      <c r="F2" s="74">
        <v>0</v>
      </c>
      <c r="G2" s="96">
        <v>1.5009999999999999</v>
      </c>
      <c r="H2" s="96">
        <v>2.0009999999999999</v>
      </c>
      <c r="I2" s="96">
        <v>2.5009999999999999</v>
      </c>
      <c r="J2" s="96">
        <v>3.0009999999999999</v>
      </c>
      <c r="K2" s="96">
        <v>3.5009999999999999</v>
      </c>
      <c r="L2" s="96">
        <v>4.0010000000000003</v>
      </c>
      <c r="M2" s="96">
        <v>4.5010000000000003</v>
      </c>
      <c r="N2" s="96">
        <v>5.0010000000000003</v>
      </c>
      <c r="O2" s="96">
        <v>5.5010000000000003</v>
      </c>
      <c r="P2" s="96">
        <v>6.0010000000000003</v>
      </c>
      <c r="Q2" s="96">
        <v>6.5010000000000003</v>
      </c>
    </row>
    <row r="3" spans="4:45" x14ac:dyDescent="0.25">
      <c r="E3" s="4" t="s">
        <v>59</v>
      </c>
      <c r="F3" s="74">
        <v>2</v>
      </c>
      <c r="G3" s="74">
        <v>3</v>
      </c>
      <c r="H3" s="74">
        <v>4</v>
      </c>
      <c r="I3" s="74">
        <v>5</v>
      </c>
      <c r="J3" s="74">
        <v>6</v>
      </c>
      <c r="K3" s="74">
        <v>7</v>
      </c>
      <c r="L3" s="74">
        <v>8</v>
      </c>
      <c r="M3" s="74">
        <v>9</v>
      </c>
      <c r="N3" s="74">
        <v>10</v>
      </c>
      <c r="O3" s="74">
        <v>11</v>
      </c>
      <c r="P3" s="74">
        <v>12</v>
      </c>
      <c r="Q3" s="74">
        <v>13</v>
      </c>
      <c r="S3" t="s">
        <v>166</v>
      </c>
      <c r="T3" s="76">
        <v>100</v>
      </c>
    </row>
    <row r="4" spans="4:45" x14ac:dyDescent="0.25">
      <c r="D4" s="4">
        <v>1</v>
      </c>
      <c r="E4" s="4">
        <v>0</v>
      </c>
      <c r="F4" s="37">
        <v>14.500000000000002</v>
      </c>
      <c r="G4" s="37">
        <v>14.500000000000002</v>
      </c>
      <c r="H4" s="37">
        <v>14.500000000000002</v>
      </c>
      <c r="I4" s="37">
        <v>15</v>
      </c>
      <c r="J4" s="37">
        <v>15</v>
      </c>
      <c r="K4" s="37">
        <v>15.5</v>
      </c>
      <c r="L4" s="37">
        <v>15.5</v>
      </c>
      <c r="M4" s="37">
        <v>15.5</v>
      </c>
      <c r="N4" s="37">
        <v>16</v>
      </c>
      <c r="O4" s="37">
        <v>16</v>
      </c>
      <c r="P4" s="37">
        <v>16</v>
      </c>
      <c r="Q4" s="37">
        <v>16.5</v>
      </c>
      <c r="S4" t="str">
        <f>IF(E4&lt;&gt;T4,"x","")</f>
        <v>x</v>
      </c>
      <c r="T4" t="s">
        <v>167</v>
      </c>
      <c r="U4" s="38">
        <v>0.14500000000000002</v>
      </c>
      <c r="V4" s="38">
        <v>0.14500000000000002</v>
      </c>
      <c r="W4" s="38">
        <v>0.14500000000000002</v>
      </c>
      <c r="X4" s="38">
        <v>0.15</v>
      </c>
      <c r="Y4" s="38">
        <v>0.15</v>
      </c>
      <c r="Z4" s="38">
        <v>0.155</v>
      </c>
      <c r="AA4" s="38">
        <v>0.155</v>
      </c>
      <c r="AB4" s="38">
        <v>0.155</v>
      </c>
      <c r="AC4" s="38">
        <v>0.16</v>
      </c>
      <c r="AD4" s="38">
        <v>0.16</v>
      </c>
      <c r="AE4" s="38">
        <v>0.16</v>
      </c>
      <c r="AF4" s="38">
        <v>0.16500000000000001</v>
      </c>
      <c r="AH4" s="37">
        <f>U4*$T$3</f>
        <v>14.500000000000002</v>
      </c>
      <c r="AI4" s="37">
        <f t="shared" ref="AI4:AS4" si="0">V4*$T$3</f>
        <v>14.500000000000002</v>
      </c>
      <c r="AJ4" s="37">
        <f t="shared" si="0"/>
        <v>14.500000000000002</v>
      </c>
      <c r="AK4" s="37">
        <f t="shared" si="0"/>
        <v>15</v>
      </c>
      <c r="AL4" s="37">
        <f t="shared" si="0"/>
        <v>15</v>
      </c>
      <c r="AM4" s="37">
        <f t="shared" si="0"/>
        <v>15.5</v>
      </c>
      <c r="AN4" s="37">
        <f t="shared" si="0"/>
        <v>15.5</v>
      </c>
      <c r="AO4" s="37">
        <f t="shared" si="0"/>
        <v>15.5</v>
      </c>
      <c r="AP4" s="37">
        <f t="shared" si="0"/>
        <v>16</v>
      </c>
      <c r="AQ4" s="37">
        <f t="shared" si="0"/>
        <v>16</v>
      </c>
      <c r="AR4" s="37">
        <f t="shared" si="0"/>
        <v>16</v>
      </c>
      <c r="AS4" s="37">
        <f t="shared" si="0"/>
        <v>16.5</v>
      </c>
    </row>
    <row r="5" spans="4:45" x14ac:dyDescent="0.25">
      <c r="D5" s="4">
        <v>2</v>
      </c>
      <c r="E5" s="4">
        <v>22500</v>
      </c>
      <c r="F5" s="37">
        <v>17</v>
      </c>
      <c r="G5" s="37">
        <v>17.5</v>
      </c>
      <c r="H5" s="37">
        <v>17.5</v>
      </c>
      <c r="I5" s="37">
        <v>18</v>
      </c>
      <c r="J5" s="37">
        <v>18</v>
      </c>
      <c r="K5" s="37">
        <v>18.5</v>
      </c>
      <c r="L5" s="37">
        <v>18.5</v>
      </c>
      <c r="M5" s="37">
        <v>18.5</v>
      </c>
      <c r="N5" s="37">
        <v>19</v>
      </c>
      <c r="O5" s="37">
        <v>19</v>
      </c>
      <c r="P5" s="37">
        <v>19</v>
      </c>
      <c r="Q5" s="37">
        <v>19.5</v>
      </c>
      <c r="S5" t="str">
        <f>IF(E5&lt;&gt;T5,"x","")</f>
        <v/>
      </c>
      <c r="T5" s="17">
        <v>22500</v>
      </c>
      <c r="U5" s="48">
        <v>0.14500000000000002</v>
      </c>
      <c r="V5" s="48">
        <v>0.14500000000000002</v>
      </c>
      <c r="W5" s="48">
        <v>0.14500000000000002</v>
      </c>
      <c r="X5" s="48">
        <v>0.15</v>
      </c>
      <c r="Y5" s="48">
        <v>0.15</v>
      </c>
      <c r="Z5" s="48">
        <v>0.155</v>
      </c>
      <c r="AA5" s="48">
        <v>0.155</v>
      </c>
      <c r="AB5" s="48">
        <v>0.155</v>
      </c>
      <c r="AC5" s="48">
        <v>0.16</v>
      </c>
      <c r="AD5" s="48">
        <v>0.16</v>
      </c>
      <c r="AE5" s="48">
        <v>0.16</v>
      </c>
      <c r="AF5" s="48">
        <v>0.16500000000000001</v>
      </c>
      <c r="AH5" s="66">
        <f>IF(U5*$T$3+3&lt;AH$11,U5*$T$3+3,AH$11)</f>
        <v>17</v>
      </c>
      <c r="AI5" s="66">
        <f t="shared" ref="AI5:AI10" si="1">IF(V5*$T$3+3&lt;AI$11,V5*$T$3+3,AI$11)</f>
        <v>17.5</v>
      </c>
      <c r="AJ5" s="66">
        <f t="shared" ref="AJ5:AJ10" si="2">IF(W5*$T$3+3&lt;AJ$11,W5*$T$3+3,AJ$11)</f>
        <v>17.5</v>
      </c>
      <c r="AK5" s="66">
        <f t="shared" ref="AK5:AK10" si="3">IF(X5*$T$3+3&lt;AK$11,X5*$T$3+3,AK$11)</f>
        <v>18</v>
      </c>
      <c r="AL5" s="66">
        <f t="shared" ref="AL5:AL10" si="4">IF(Y5*$T$3+3&lt;AL$11,Y5*$T$3+3,AL$11)</f>
        <v>18</v>
      </c>
      <c r="AM5" s="66">
        <f t="shared" ref="AM5:AM10" si="5">IF(Z5*$T$3+3&lt;AM$11,Z5*$T$3+3,AM$11)</f>
        <v>18.5</v>
      </c>
      <c r="AN5" s="66">
        <f t="shared" ref="AN5:AN10" si="6">IF(AA5*$T$3+3&lt;AN$11,AA5*$T$3+3,AN$11)</f>
        <v>18.5</v>
      </c>
      <c r="AO5" s="66">
        <f t="shared" ref="AO5:AO10" si="7">IF(AB5*$T$3+3&lt;AO$11,AB5*$T$3+3,AO$11)</f>
        <v>18.5</v>
      </c>
      <c r="AP5" s="66">
        <f t="shared" ref="AP5:AP10" si="8">IF(AC5*$T$3+3&lt;AP$11,AC5*$T$3+3,AP$11)</f>
        <v>19</v>
      </c>
      <c r="AQ5" s="66">
        <f t="shared" ref="AQ5:AQ10" si="9">IF(AD5*$T$3+3&lt;AQ$11,AD5*$T$3+3,AQ$11)</f>
        <v>19</v>
      </c>
      <c r="AR5" s="66">
        <f t="shared" ref="AR5:AR10" si="10">IF(AE5*$T$3+3&lt;AR$11,AE5*$T$3+3,AR$11)</f>
        <v>19</v>
      </c>
      <c r="AS5" s="66">
        <f t="shared" ref="AS5:AS10" si="11">IF(AF5*$T$3+3&lt;AS$11,AF5*$T$3+3,AS$11)</f>
        <v>19.5</v>
      </c>
    </row>
    <row r="6" spans="4:45" x14ac:dyDescent="0.25">
      <c r="D6" s="4">
        <v>3</v>
      </c>
      <c r="E6" s="4">
        <v>26000</v>
      </c>
      <c r="F6" s="37">
        <v>17</v>
      </c>
      <c r="G6" s="37">
        <v>17.5</v>
      </c>
      <c r="H6" s="37">
        <v>17.5</v>
      </c>
      <c r="I6" s="37">
        <v>18</v>
      </c>
      <c r="J6" s="37">
        <v>18</v>
      </c>
      <c r="K6" s="37">
        <v>18.5</v>
      </c>
      <c r="L6" s="37">
        <v>18.5</v>
      </c>
      <c r="M6" s="37">
        <v>18.5</v>
      </c>
      <c r="N6" s="37">
        <v>19</v>
      </c>
      <c r="O6" s="37">
        <v>19</v>
      </c>
      <c r="P6" s="37">
        <v>19</v>
      </c>
      <c r="Q6" s="37">
        <v>19.5</v>
      </c>
      <c r="S6" t="str">
        <f t="shared" ref="S6:S69" si="12">IF(E6&lt;&gt;T6,"x","")</f>
        <v/>
      </c>
      <c r="T6">
        <v>26000</v>
      </c>
      <c r="U6" s="38">
        <v>0.14500000000000002</v>
      </c>
      <c r="V6" s="38">
        <v>0.14500000000000002</v>
      </c>
      <c r="W6" s="38">
        <v>0.14500000000000002</v>
      </c>
      <c r="X6" s="38">
        <v>0.15</v>
      </c>
      <c r="Y6" s="38">
        <v>0.15</v>
      </c>
      <c r="Z6" s="38">
        <v>0.155</v>
      </c>
      <c r="AA6" s="38">
        <v>0.155</v>
      </c>
      <c r="AB6" s="38">
        <v>0.155</v>
      </c>
      <c r="AC6" s="38">
        <v>0.16</v>
      </c>
      <c r="AD6" s="38">
        <v>0.16</v>
      </c>
      <c r="AE6" s="38">
        <v>0.16</v>
      </c>
      <c r="AF6" s="38">
        <v>0.16500000000000001</v>
      </c>
      <c r="AH6" s="66">
        <f t="shared" ref="AH6:AH10" si="13">IF(U6*$T$3+3&lt;AH$11,U6*$T$3+3,AH$11)</f>
        <v>17</v>
      </c>
      <c r="AI6" s="66">
        <f t="shared" si="1"/>
        <v>17.5</v>
      </c>
      <c r="AJ6" s="66">
        <f t="shared" si="2"/>
        <v>17.5</v>
      </c>
      <c r="AK6" s="66">
        <f t="shared" si="3"/>
        <v>18</v>
      </c>
      <c r="AL6" s="66">
        <f t="shared" si="4"/>
        <v>18</v>
      </c>
      <c r="AM6" s="66">
        <f t="shared" si="5"/>
        <v>18.5</v>
      </c>
      <c r="AN6" s="66">
        <f t="shared" si="6"/>
        <v>18.5</v>
      </c>
      <c r="AO6" s="66">
        <f t="shared" si="7"/>
        <v>18.5</v>
      </c>
      <c r="AP6" s="66">
        <f t="shared" si="8"/>
        <v>19</v>
      </c>
      <c r="AQ6" s="66">
        <f t="shared" si="9"/>
        <v>19</v>
      </c>
      <c r="AR6" s="66">
        <f t="shared" si="10"/>
        <v>19</v>
      </c>
      <c r="AS6" s="66">
        <f t="shared" si="11"/>
        <v>19.5</v>
      </c>
    </row>
    <row r="7" spans="4:45" x14ac:dyDescent="0.25">
      <c r="D7" s="4">
        <v>4</v>
      </c>
      <c r="E7" s="4">
        <v>27000</v>
      </c>
      <c r="F7" s="37">
        <v>17</v>
      </c>
      <c r="G7" s="37">
        <v>17.5</v>
      </c>
      <c r="H7" s="37">
        <v>17.5</v>
      </c>
      <c r="I7" s="37">
        <v>18</v>
      </c>
      <c r="J7" s="37">
        <v>18</v>
      </c>
      <c r="K7" s="37">
        <v>18.5</v>
      </c>
      <c r="L7" s="37">
        <v>18.5</v>
      </c>
      <c r="M7" s="37">
        <v>18.5</v>
      </c>
      <c r="N7" s="37">
        <v>19</v>
      </c>
      <c r="O7" s="37">
        <v>19</v>
      </c>
      <c r="P7" s="37">
        <v>19</v>
      </c>
      <c r="Q7" s="37">
        <v>19.5</v>
      </c>
      <c r="S7" t="str">
        <f t="shared" si="12"/>
        <v/>
      </c>
      <c r="T7">
        <v>27000</v>
      </c>
      <c r="U7" s="38">
        <v>0.15</v>
      </c>
      <c r="V7" s="38">
        <v>0.15</v>
      </c>
      <c r="W7" s="38">
        <v>0.155</v>
      </c>
      <c r="X7" s="38">
        <v>0.155</v>
      </c>
      <c r="Y7" s="38">
        <v>0.16</v>
      </c>
      <c r="Z7" s="38">
        <v>0.16</v>
      </c>
      <c r="AA7" s="38">
        <v>0.16500000000000001</v>
      </c>
      <c r="AB7" s="38">
        <v>0.16500000000000001</v>
      </c>
      <c r="AC7" s="38">
        <v>0.16500000000000001</v>
      </c>
      <c r="AD7" s="38">
        <v>0.17</v>
      </c>
      <c r="AE7" s="38">
        <v>0.17</v>
      </c>
      <c r="AF7" s="38">
        <v>0.17</v>
      </c>
      <c r="AH7" s="66">
        <f t="shared" si="13"/>
        <v>17</v>
      </c>
      <c r="AI7" s="66">
        <f t="shared" si="1"/>
        <v>17.5</v>
      </c>
      <c r="AJ7" s="66">
        <f t="shared" si="2"/>
        <v>17.5</v>
      </c>
      <c r="AK7" s="66">
        <f t="shared" si="3"/>
        <v>18</v>
      </c>
      <c r="AL7" s="66">
        <f t="shared" si="4"/>
        <v>18</v>
      </c>
      <c r="AM7" s="66">
        <f t="shared" si="5"/>
        <v>18.5</v>
      </c>
      <c r="AN7" s="66">
        <f t="shared" si="6"/>
        <v>18.5</v>
      </c>
      <c r="AO7" s="66">
        <f t="shared" si="7"/>
        <v>18.5</v>
      </c>
      <c r="AP7" s="66">
        <f t="shared" si="8"/>
        <v>19</v>
      </c>
      <c r="AQ7" s="66">
        <f t="shared" si="9"/>
        <v>19</v>
      </c>
      <c r="AR7" s="66">
        <f t="shared" si="10"/>
        <v>19</v>
      </c>
      <c r="AS7" s="66">
        <f t="shared" si="11"/>
        <v>19.5</v>
      </c>
    </row>
    <row r="8" spans="4:45" x14ac:dyDescent="0.25">
      <c r="D8" s="4">
        <v>5</v>
      </c>
      <c r="E8" s="4">
        <v>28000</v>
      </c>
      <c r="F8" s="37">
        <v>17</v>
      </c>
      <c r="G8" s="37">
        <v>17.5</v>
      </c>
      <c r="H8" s="37">
        <v>17.5</v>
      </c>
      <c r="I8" s="37">
        <v>18</v>
      </c>
      <c r="J8" s="37">
        <v>18</v>
      </c>
      <c r="K8" s="37">
        <v>18.5</v>
      </c>
      <c r="L8" s="37">
        <v>18.5</v>
      </c>
      <c r="M8" s="37">
        <v>18.5</v>
      </c>
      <c r="N8" s="37">
        <v>19</v>
      </c>
      <c r="O8" s="37">
        <v>19</v>
      </c>
      <c r="P8" s="37">
        <v>19</v>
      </c>
      <c r="Q8" s="37">
        <v>19.5</v>
      </c>
      <c r="S8" t="str">
        <f t="shared" si="12"/>
        <v/>
      </c>
      <c r="T8">
        <v>28000</v>
      </c>
      <c r="U8" s="38">
        <v>0.155</v>
      </c>
      <c r="V8" s="38">
        <v>0.16</v>
      </c>
      <c r="W8" s="38">
        <v>0.16</v>
      </c>
      <c r="X8" s="38">
        <v>0.16500000000000001</v>
      </c>
      <c r="Y8" s="38">
        <v>0.16500000000000001</v>
      </c>
      <c r="Z8" s="38">
        <v>0.16500000000000001</v>
      </c>
      <c r="AA8" s="38">
        <v>0.17</v>
      </c>
      <c r="AB8" s="38">
        <v>0.17</v>
      </c>
      <c r="AC8" s="38">
        <v>0.17500000000000002</v>
      </c>
      <c r="AD8" s="38">
        <v>0.17500000000000002</v>
      </c>
      <c r="AE8" s="38">
        <v>0.17500000000000002</v>
      </c>
      <c r="AF8" s="38">
        <v>0.17500000000000002</v>
      </c>
      <c r="AH8" s="66">
        <f t="shared" si="13"/>
        <v>17</v>
      </c>
      <c r="AI8" s="66">
        <f t="shared" si="1"/>
        <v>17.5</v>
      </c>
      <c r="AJ8" s="66">
        <f t="shared" si="2"/>
        <v>17.5</v>
      </c>
      <c r="AK8" s="66">
        <f t="shared" si="3"/>
        <v>18</v>
      </c>
      <c r="AL8" s="66">
        <f t="shared" si="4"/>
        <v>18</v>
      </c>
      <c r="AM8" s="66">
        <f t="shared" si="5"/>
        <v>18.5</v>
      </c>
      <c r="AN8" s="66">
        <f t="shared" si="6"/>
        <v>18.5</v>
      </c>
      <c r="AO8" s="66">
        <f t="shared" si="7"/>
        <v>18.5</v>
      </c>
      <c r="AP8" s="66">
        <f t="shared" si="8"/>
        <v>19</v>
      </c>
      <c r="AQ8" s="66">
        <f t="shared" si="9"/>
        <v>19</v>
      </c>
      <c r="AR8" s="66">
        <f t="shared" si="10"/>
        <v>19</v>
      </c>
      <c r="AS8" s="66">
        <f t="shared" si="11"/>
        <v>19.5</v>
      </c>
    </row>
    <row r="9" spans="4:45" x14ac:dyDescent="0.25">
      <c r="D9" s="4">
        <v>6</v>
      </c>
      <c r="E9" s="4">
        <v>29000</v>
      </c>
      <c r="F9" s="37">
        <v>17</v>
      </c>
      <c r="G9" s="37">
        <v>17.5</v>
      </c>
      <c r="H9" s="37">
        <v>17.5</v>
      </c>
      <c r="I9" s="37">
        <v>18</v>
      </c>
      <c r="J9" s="37">
        <v>18</v>
      </c>
      <c r="K9" s="37">
        <v>18.5</v>
      </c>
      <c r="L9" s="37">
        <v>18.5</v>
      </c>
      <c r="M9" s="37">
        <v>18.5</v>
      </c>
      <c r="N9" s="37">
        <v>19</v>
      </c>
      <c r="O9" s="37">
        <v>19</v>
      </c>
      <c r="P9" s="37">
        <v>19</v>
      </c>
      <c r="Q9" s="37">
        <v>19.5</v>
      </c>
      <c r="S9" t="str">
        <f t="shared" si="12"/>
        <v/>
      </c>
      <c r="T9">
        <v>29000</v>
      </c>
      <c r="U9" s="38">
        <v>0.16</v>
      </c>
      <c r="V9" s="38">
        <v>0.16500000000000001</v>
      </c>
      <c r="W9" s="38">
        <v>0.16500000000000001</v>
      </c>
      <c r="X9" s="38">
        <v>0.17</v>
      </c>
      <c r="Y9" s="38">
        <v>0.17</v>
      </c>
      <c r="Z9" s="38">
        <v>0.17500000000000002</v>
      </c>
      <c r="AA9" s="38">
        <v>0.17500000000000002</v>
      </c>
      <c r="AB9" s="38">
        <v>0.17500000000000002</v>
      </c>
      <c r="AC9" s="38">
        <v>0.18</v>
      </c>
      <c r="AD9" s="38">
        <v>0.18</v>
      </c>
      <c r="AE9" s="38">
        <v>0.18</v>
      </c>
      <c r="AF9" s="38">
        <v>0.185</v>
      </c>
      <c r="AH9" s="66">
        <f t="shared" si="13"/>
        <v>17</v>
      </c>
      <c r="AI9" s="66">
        <f t="shared" si="1"/>
        <v>17.5</v>
      </c>
      <c r="AJ9" s="66">
        <f t="shared" si="2"/>
        <v>17.5</v>
      </c>
      <c r="AK9" s="66">
        <f t="shared" si="3"/>
        <v>18</v>
      </c>
      <c r="AL9" s="66">
        <f t="shared" si="4"/>
        <v>18</v>
      </c>
      <c r="AM9" s="66">
        <f t="shared" si="5"/>
        <v>18.5</v>
      </c>
      <c r="AN9" s="66">
        <f t="shared" si="6"/>
        <v>18.5</v>
      </c>
      <c r="AO9" s="66">
        <f t="shared" si="7"/>
        <v>18.5</v>
      </c>
      <c r="AP9" s="66">
        <f t="shared" si="8"/>
        <v>19</v>
      </c>
      <c r="AQ9" s="66">
        <f t="shared" si="9"/>
        <v>19</v>
      </c>
      <c r="AR9" s="66">
        <f t="shared" si="10"/>
        <v>19</v>
      </c>
      <c r="AS9" s="66">
        <f t="shared" si="11"/>
        <v>19.5</v>
      </c>
    </row>
    <row r="10" spans="4:45" x14ac:dyDescent="0.25">
      <c r="D10" s="4">
        <v>7</v>
      </c>
      <c r="E10" s="4">
        <v>30000</v>
      </c>
      <c r="F10" s="37">
        <v>17</v>
      </c>
      <c r="G10" s="37">
        <v>17.5</v>
      </c>
      <c r="H10" s="37">
        <v>17.5</v>
      </c>
      <c r="I10" s="37">
        <v>18</v>
      </c>
      <c r="J10" s="37">
        <v>18</v>
      </c>
      <c r="K10" s="37">
        <v>18.5</v>
      </c>
      <c r="L10" s="37">
        <v>18.5</v>
      </c>
      <c r="M10" s="37">
        <v>18.5</v>
      </c>
      <c r="N10" s="37">
        <v>19</v>
      </c>
      <c r="O10" s="37">
        <v>19</v>
      </c>
      <c r="P10" s="37">
        <v>19</v>
      </c>
      <c r="Q10" s="37">
        <v>19.5</v>
      </c>
      <c r="S10" t="str">
        <f t="shared" si="12"/>
        <v/>
      </c>
      <c r="T10">
        <v>30000</v>
      </c>
      <c r="U10" s="38">
        <v>0.16500000000000001</v>
      </c>
      <c r="V10" s="38">
        <v>0.17</v>
      </c>
      <c r="W10" s="38">
        <v>0.17</v>
      </c>
      <c r="X10" s="38">
        <v>0.17500000000000002</v>
      </c>
      <c r="Y10" s="38">
        <v>0.17500000000000002</v>
      </c>
      <c r="Z10" s="38">
        <v>0.18</v>
      </c>
      <c r="AA10" s="38">
        <v>0.18</v>
      </c>
      <c r="AB10" s="38">
        <v>0.18</v>
      </c>
      <c r="AC10" s="38">
        <v>0.185</v>
      </c>
      <c r="AD10" s="38">
        <v>0.185</v>
      </c>
      <c r="AE10" s="38">
        <v>0.185</v>
      </c>
      <c r="AF10" s="38">
        <v>0.19</v>
      </c>
      <c r="AH10" s="66">
        <f t="shared" si="13"/>
        <v>17</v>
      </c>
      <c r="AI10" s="66">
        <f t="shared" si="1"/>
        <v>17.5</v>
      </c>
      <c r="AJ10" s="66">
        <f t="shared" si="2"/>
        <v>17.5</v>
      </c>
      <c r="AK10" s="66">
        <f t="shared" si="3"/>
        <v>18</v>
      </c>
      <c r="AL10" s="66">
        <f t="shared" si="4"/>
        <v>18</v>
      </c>
      <c r="AM10" s="66">
        <f t="shared" si="5"/>
        <v>18.5</v>
      </c>
      <c r="AN10" s="66">
        <f t="shared" si="6"/>
        <v>18.5</v>
      </c>
      <c r="AO10" s="66">
        <f t="shared" si="7"/>
        <v>18.5</v>
      </c>
      <c r="AP10" s="66">
        <f t="shared" si="8"/>
        <v>19</v>
      </c>
      <c r="AQ10" s="66">
        <f t="shared" si="9"/>
        <v>19</v>
      </c>
      <c r="AR10" s="66">
        <f t="shared" si="10"/>
        <v>19</v>
      </c>
      <c r="AS10" s="66">
        <f t="shared" si="11"/>
        <v>19.5</v>
      </c>
    </row>
    <row r="11" spans="4:45" x14ac:dyDescent="0.25">
      <c r="D11" s="4">
        <v>8</v>
      </c>
      <c r="E11" s="4">
        <v>31000</v>
      </c>
      <c r="F11" s="37">
        <v>17</v>
      </c>
      <c r="G11" s="37">
        <v>17.5</v>
      </c>
      <c r="H11" s="37">
        <v>17.5</v>
      </c>
      <c r="I11" s="37">
        <v>18</v>
      </c>
      <c r="J11" s="37">
        <v>18</v>
      </c>
      <c r="K11" s="37">
        <v>18.5</v>
      </c>
      <c r="L11" s="37">
        <v>18.5</v>
      </c>
      <c r="M11" s="37">
        <v>18.5</v>
      </c>
      <c r="N11" s="37">
        <v>19</v>
      </c>
      <c r="O11" s="37">
        <v>19</v>
      </c>
      <c r="P11" s="37">
        <v>19</v>
      </c>
      <c r="Q11" s="37">
        <v>19.5</v>
      </c>
      <c r="S11" t="str">
        <f t="shared" si="12"/>
        <v/>
      </c>
      <c r="T11">
        <v>31000</v>
      </c>
      <c r="U11" s="38">
        <v>0.17</v>
      </c>
      <c r="V11" s="38">
        <v>0.17500000000000002</v>
      </c>
      <c r="W11" s="38">
        <v>0.17500000000000002</v>
      </c>
      <c r="X11" s="38">
        <v>0.18</v>
      </c>
      <c r="Y11" s="38">
        <v>0.18</v>
      </c>
      <c r="Z11" s="38">
        <v>0.185</v>
      </c>
      <c r="AA11" s="38">
        <v>0.185</v>
      </c>
      <c r="AB11" s="38">
        <v>0.185</v>
      </c>
      <c r="AC11" s="38">
        <v>0.19</v>
      </c>
      <c r="AD11" s="38">
        <v>0.19</v>
      </c>
      <c r="AE11" s="38">
        <v>0.19</v>
      </c>
      <c r="AF11" s="38">
        <v>0.19500000000000001</v>
      </c>
      <c r="AH11" s="51">
        <f>U11*$T$3</f>
        <v>17</v>
      </c>
      <c r="AI11" s="51">
        <f t="shared" ref="AI11:AI18" si="14">V11*$T$3</f>
        <v>17.5</v>
      </c>
      <c r="AJ11" s="51">
        <f t="shared" ref="AJ11:AJ18" si="15">W11*$T$3</f>
        <v>17.5</v>
      </c>
      <c r="AK11" s="51">
        <f t="shared" ref="AK11:AK18" si="16">X11*$T$3</f>
        <v>18</v>
      </c>
      <c r="AL11" s="51">
        <f t="shared" ref="AL11:AL18" si="17">Y11*$T$3</f>
        <v>18</v>
      </c>
      <c r="AM11" s="51">
        <f t="shared" ref="AM11:AM18" si="18">Z11*$T$3</f>
        <v>18.5</v>
      </c>
      <c r="AN11" s="51">
        <f t="shared" ref="AN11:AN18" si="19">AA11*$T$3</f>
        <v>18.5</v>
      </c>
      <c r="AO11" s="51">
        <f t="shared" ref="AO11:AO18" si="20">AB11*$T$3</f>
        <v>18.5</v>
      </c>
      <c r="AP11" s="51">
        <f t="shared" ref="AP11:AP18" si="21">AC11*$T$3</f>
        <v>19</v>
      </c>
      <c r="AQ11" s="51">
        <f t="shared" ref="AQ11:AQ18" si="22">AD11*$T$3</f>
        <v>19</v>
      </c>
      <c r="AR11" s="51">
        <f t="shared" ref="AR11:AR18" si="23">AE11*$T$3</f>
        <v>19</v>
      </c>
      <c r="AS11" s="51">
        <f t="shared" ref="AS11:AS18" si="24">AF11*$T$3</f>
        <v>19.5</v>
      </c>
    </row>
    <row r="12" spans="4:45" x14ac:dyDescent="0.25">
      <c r="D12" s="4">
        <v>9</v>
      </c>
      <c r="E12" s="4">
        <v>32000</v>
      </c>
      <c r="F12" s="37">
        <v>17</v>
      </c>
      <c r="G12" s="37">
        <v>17.5</v>
      </c>
      <c r="H12" s="37">
        <v>17.5</v>
      </c>
      <c r="I12" s="37">
        <v>18</v>
      </c>
      <c r="J12" s="37">
        <v>18</v>
      </c>
      <c r="K12" s="37">
        <v>18.5</v>
      </c>
      <c r="L12" s="37">
        <v>18.5</v>
      </c>
      <c r="M12" s="37">
        <v>19</v>
      </c>
      <c r="N12" s="37">
        <v>19</v>
      </c>
      <c r="O12" s="37">
        <v>19</v>
      </c>
      <c r="P12" s="37">
        <v>19.5</v>
      </c>
      <c r="Q12" s="37">
        <v>19.5</v>
      </c>
      <c r="S12" t="str">
        <f t="shared" si="12"/>
        <v/>
      </c>
      <c r="T12">
        <v>32000</v>
      </c>
      <c r="U12" s="38">
        <v>0.17</v>
      </c>
      <c r="V12" s="38">
        <v>0.17500000000000002</v>
      </c>
      <c r="W12" s="38">
        <v>0.17500000000000002</v>
      </c>
      <c r="X12" s="38">
        <v>0.18</v>
      </c>
      <c r="Y12" s="38">
        <v>0.18</v>
      </c>
      <c r="Z12" s="38">
        <v>0.185</v>
      </c>
      <c r="AA12" s="38">
        <v>0.185</v>
      </c>
      <c r="AB12" s="38">
        <v>0.19</v>
      </c>
      <c r="AC12" s="38">
        <v>0.19</v>
      </c>
      <c r="AD12" s="38">
        <v>0.19</v>
      </c>
      <c r="AE12" s="38">
        <v>0.19500000000000001</v>
      </c>
      <c r="AF12" s="38">
        <v>0.19500000000000001</v>
      </c>
      <c r="AH12" s="37">
        <f t="shared" ref="AH12:AH18" si="25">U12*$T$3</f>
        <v>17</v>
      </c>
      <c r="AI12" s="37">
        <f t="shared" si="14"/>
        <v>17.5</v>
      </c>
      <c r="AJ12" s="37">
        <f t="shared" si="15"/>
        <v>17.5</v>
      </c>
      <c r="AK12" s="37">
        <f t="shared" si="16"/>
        <v>18</v>
      </c>
      <c r="AL12" s="37">
        <f t="shared" si="17"/>
        <v>18</v>
      </c>
      <c r="AM12" s="37">
        <f t="shared" si="18"/>
        <v>18.5</v>
      </c>
      <c r="AN12" s="37">
        <f t="shared" si="19"/>
        <v>18.5</v>
      </c>
      <c r="AO12" s="37">
        <f t="shared" si="20"/>
        <v>19</v>
      </c>
      <c r="AP12" s="37">
        <f t="shared" si="21"/>
        <v>19</v>
      </c>
      <c r="AQ12" s="37">
        <f t="shared" si="22"/>
        <v>19</v>
      </c>
      <c r="AR12" s="37">
        <f t="shared" si="23"/>
        <v>19.5</v>
      </c>
      <c r="AS12" s="37">
        <f t="shared" si="24"/>
        <v>19.5</v>
      </c>
    </row>
    <row r="13" spans="4:45" x14ac:dyDescent="0.25">
      <c r="D13" s="4">
        <v>10</v>
      </c>
      <c r="E13" s="4">
        <v>33000</v>
      </c>
      <c r="F13" s="37">
        <v>17</v>
      </c>
      <c r="G13" s="37">
        <v>17.5</v>
      </c>
      <c r="H13" s="37">
        <v>18</v>
      </c>
      <c r="I13" s="37">
        <v>18</v>
      </c>
      <c r="J13" s="37">
        <v>18.5</v>
      </c>
      <c r="K13" s="37">
        <v>18.5</v>
      </c>
      <c r="L13" s="37">
        <v>18.5</v>
      </c>
      <c r="M13" s="37">
        <v>19</v>
      </c>
      <c r="N13" s="37">
        <v>19</v>
      </c>
      <c r="O13" s="37">
        <v>19.5</v>
      </c>
      <c r="P13" s="37">
        <v>19.5</v>
      </c>
      <c r="Q13" s="37">
        <v>19.5</v>
      </c>
      <c r="S13" t="str">
        <f t="shared" si="12"/>
        <v/>
      </c>
      <c r="T13">
        <v>33000</v>
      </c>
      <c r="U13" s="38">
        <v>0.17</v>
      </c>
      <c r="V13" s="38">
        <v>0.17500000000000002</v>
      </c>
      <c r="W13" s="38">
        <v>0.18</v>
      </c>
      <c r="X13" s="38">
        <v>0.18</v>
      </c>
      <c r="Y13" s="38">
        <v>0.185</v>
      </c>
      <c r="Z13" s="38">
        <v>0.185</v>
      </c>
      <c r="AA13" s="38">
        <v>0.185</v>
      </c>
      <c r="AB13" s="38">
        <v>0.19</v>
      </c>
      <c r="AC13" s="38">
        <v>0.19</v>
      </c>
      <c r="AD13" s="38">
        <v>0.19500000000000001</v>
      </c>
      <c r="AE13" s="38">
        <v>0.19500000000000001</v>
      </c>
      <c r="AF13" s="38">
        <v>0.19500000000000001</v>
      </c>
      <c r="AH13" s="37">
        <f t="shared" si="25"/>
        <v>17</v>
      </c>
      <c r="AI13" s="37">
        <f t="shared" si="14"/>
        <v>17.5</v>
      </c>
      <c r="AJ13" s="37">
        <f t="shared" si="15"/>
        <v>18</v>
      </c>
      <c r="AK13" s="37">
        <f t="shared" si="16"/>
        <v>18</v>
      </c>
      <c r="AL13" s="37">
        <f t="shared" si="17"/>
        <v>18.5</v>
      </c>
      <c r="AM13" s="37">
        <f t="shared" si="18"/>
        <v>18.5</v>
      </c>
      <c r="AN13" s="37">
        <f t="shared" si="19"/>
        <v>18.5</v>
      </c>
      <c r="AO13" s="37">
        <f t="shared" si="20"/>
        <v>19</v>
      </c>
      <c r="AP13" s="37">
        <f t="shared" si="21"/>
        <v>19</v>
      </c>
      <c r="AQ13" s="37">
        <f t="shared" si="22"/>
        <v>19.5</v>
      </c>
      <c r="AR13" s="37">
        <f t="shared" si="23"/>
        <v>19.5</v>
      </c>
      <c r="AS13" s="37">
        <f t="shared" si="24"/>
        <v>19.5</v>
      </c>
    </row>
    <row r="14" spans="4:45" x14ac:dyDescent="0.25">
      <c r="D14" s="4">
        <v>11</v>
      </c>
      <c r="E14" s="4">
        <v>34000</v>
      </c>
      <c r="F14" s="37">
        <v>17</v>
      </c>
      <c r="G14" s="37">
        <v>17.5</v>
      </c>
      <c r="H14" s="37">
        <v>18</v>
      </c>
      <c r="I14" s="37">
        <v>18</v>
      </c>
      <c r="J14" s="37">
        <v>18.5</v>
      </c>
      <c r="K14" s="37">
        <v>18.5</v>
      </c>
      <c r="L14" s="37">
        <v>18.5</v>
      </c>
      <c r="M14" s="37">
        <v>19</v>
      </c>
      <c r="N14" s="37">
        <v>19</v>
      </c>
      <c r="O14" s="37">
        <v>19.5</v>
      </c>
      <c r="P14" s="37">
        <v>19.5</v>
      </c>
      <c r="Q14" s="37">
        <v>19.5</v>
      </c>
      <c r="S14" t="str">
        <f t="shared" si="12"/>
        <v/>
      </c>
      <c r="T14">
        <v>34000</v>
      </c>
      <c r="U14" s="38">
        <v>0.17</v>
      </c>
      <c r="V14" s="38">
        <v>0.17500000000000002</v>
      </c>
      <c r="W14" s="38">
        <v>0.18</v>
      </c>
      <c r="X14" s="38">
        <v>0.18</v>
      </c>
      <c r="Y14" s="38">
        <v>0.185</v>
      </c>
      <c r="Z14" s="38">
        <v>0.185</v>
      </c>
      <c r="AA14" s="38">
        <v>0.185</v>
      </c>
      <c r="AB14" s="38">
        <v>0.19</v>
      </c>
      <c r="AC14" s="38">
        <v>0.19</v>
      </c>
      <c r="AD14" s="38">
        <v>0.19500000000000001</v>
      </c>
      <c r="AE14" s="38">
        <v>0.19500000000000001</v>
      </c>
      <c r="AF14" s="38">
        <v>0.19500000000000001</v>
      </c>
      <c r="AH14" s="37">
        <f t="shared" si="25"/>
        <v>17</v>
      </c>
      <c r="AI14" s="37">
        <f t="shared" si="14"/>
        <v>17.5</v>
      </c>
      <c r="AJ14" s="37">
        <f t="shared" si="15"/>
        <v>18</v>
      </c>
      <c r="AK14" s="37">
        <f t="shared" si="16"/>
        <v>18</v>
      </c>
      <c r="AL14" s="37">
        <f t="shared" si="17"/>
        <v>18.5</v>
      </c>
      <c r="AM14" s="37">
        <f t="shared" si="18"/>
        <v>18.5</v>
      </c>
      <c r="AN14" s="37">
        <f t="shared" si="19"/>
        <v>18.5</v>
      </c>
      <c r="AO14" s="37">
        <f t="shared" si="20"/>
        <v>19</v>
      </c>
      <c r="AP14" s="37">
        <f t="shared" si="21"/>
        <v>19</v>
      </c>
      <c r="AQ14" s="37">
        <f t="shared" si="22"/>
        <v>19.5</v>
      </c>
      <c r="AR14" s="37">
        <f t="shared" si="23"/>
        <v>19.5</v>
      </c>
      <c r="AS14" s="37">
        <f t="shared" si="24"/>
        <v>19.5</v>
      </c>
    </row>
    <row r="15" spans="4:45" x14ac:dyDescent="0.25">
      <c r="D15" s="4">
        <v>12</v>
      </c>
      <c r="E15" s="4">
        <v>35000</v>
      </c>
      <c r="F15" s="37">
        <v>17</v>
      </c>
      <c r="G15" s="37">
        <v>17.5</v>
      </c>
      <c r="H15" s="37">
        <v>18</v>
      </c>
      <c r="I15" s="37">
        <v>18</v>
      </c>
      <c r="J15" s="37">
        <v>18.5</v>
      </c>
      <c r="K15" s="37">
        <v>18.5</v>
      </c>
      <c r="L15" s="37">
        <v>19</v>
      </c>
      <c r="M15" s="37">
        <v>19</v>
      </c>
      <c r="N15" s="37">
        <v>19</v>
      </c>
      <c r="O15" s="37">
        <v>19.5</v>
      </c>
      <c r="P15" s="37">
        <v>19.5</v>
      </c>
      <c r="Q15" s="37">
        <v>19.5</v>
      </c>
      <c r="S15" t="str">
        <f t="shared" si="12"/>
        <v/>
      </c>
      <c r="T15">
        <v>35000</v>
      </c>
      <c r="U15" s="38">
        <v>0.17</v>
      </c>
      <c r="V15" s="38">
        <v>0.17500000000000002</v>
      </c>
      <c r="W15" s="38">
        <v>0.18</v>
      </c>
      <c r="X15" s="38">
        <v>0.18</v>
      </c>
      <c r="Y15" s="38">
        <v>0.185</v>
      </c>
      <c r="Z15" s="38">
        <v>0.185</v>
      </c>
      <c r="AA15" s="38">
        <v>0.19</v>
      </c>
      <c r="AB15" s="38">
        <v>0.19</v>
      </c>
      <c r="AC15" s="38">
        <v>0.19</v>
      </c>
      <c r="AD15" s="38">
        <v>0.19500000000000001</v>
      </c>
      <c r="AE15" s="38">
        <v>0.19500000000000001</v>
      </c>
      <c r="AF15" s="38">
        <v>0.19500000000000001</v>
      </c>
      <c r="AH15" s="37">
        <f t="shared" si="25"/>
        <v>17</v>
      </c>
      <c r="AI15" s="37">
        <f t="shared" si="14"/>
        <v>17.5</v>
      </c>
      <c r="AJ15" s="37">
        <f t="shared" si="15"/>
        <v>18</v>
      </c>
      <c r="AK15" s="37">
        <f t="shared" si="16"/>
        <v>18</v>
      </c>
      <c r="AL15" s="37">
        <f t="shared" si="17"/>
        <v>18.5</v>
      </c>
      <c r="AM15" s="37">
        <f t="shared" si="18"/>
        <v>18.5</v>
      </c>
      <c r="AN15" s="37">
        <f t="shared" si="19"/>
        <v>19</v>
      </c>
      <c r="AO15" s="37">
        <f t="shared" si="20"/>
        <v>19</v>
      </c>
      <c r="AP15" s="37">
        <f t="shared" si="21"/>
        <v>19</v>
      </c>
      <c r="AQ15" s="37">
        <f t="shared" si="22"/>
        <v>19.5</v>
      </c>
      <c r="AR15" s="37">
        <f t="shared" si="23"/>
        <v>19.5</v>
      </c>
      <c r="AS15" s="37">
        <f t="shared" si="24"/>
        <v>19.5</v>
      </c>
    </row>
    <row r="16" spans="4:45" x14ac:dyDescent="0.25">
      <c r="D16" s="4">
        <v>13</v>
      </c>
      <c r="E16" s="4">
        <v>36000</v>
      </c>
      <c r="F16" s="37">
        <v>17</v>
      </c>
      <c r="G16" s="37">
        <v>17.5</v>
      </c>
      <c r="H16" s="37">
        <v>18</v>
      </c>
      <c r="I16" s="37">
        <v>18</v>
      </c>
      <c r="J16" s="37">
        <v>18.5</v>
      </c>
      <c r="K16" s="37">
        <v>18.5</v>
      </c>
      <c r="L16" s="37">
        <v>19</v>
      </c>
      <c r="M16" s="37">
        <v>19</v>
      </c>
      <c r="N16" s="37">
        <v>19</v>
      </c>
      <c r="O16" s="37">
        <v>19.5</v>
      </c>
      <c r="P16" s="37">
        <v>19.5</v>
      </c>
      <c r="Q16" s="37">
        <v>19.5</v>
      </c>
      <c r="S16" t="str">
        <f t="shared" si="12"/>
        <v/>
      </c>
      <c r="T16">
        <v>36000</v>
      </c>
      <c r="U16" s="38">
        <v>0.17</v>
      </c>
      <c r="V16" s="38">
        <v>0.17500000000000002</v>
      </c>
      <c r="W16" s="38">
        <v>0.18</v>
      </c>
      <c r="X16" s="38">
        <v>0.18</v>
      </c>
      <c r="Y16" s="38">
        <v>0.185</v>
      </c>
      <c r="Z16" s="38">
        <v>0.185</v>
      </c>
      <c r="AA16" s="38">
        <v>0.19</v>
      </c>
      <c r="AB16" s="38">
        <v>0.19</v>
      </c>
      <c r="AC16" s="38">
        <v>0.19</v>
      </c>
      <c r="AD16" s="38">
        <v>0.19500000000000001</v>
      </c>
      <c r="AE16" s="38">
        <v>0.19500000000000001</v>
      </c>
      <c r="AF16" s="38">
        <v>0.19500000000000001</v>
      </c>
      <c r="AH16" s="37">
        <f t="shared" si="25"/>
        <v>17</v>
      </c>
      <c r="AI16" s="37">
        <f t="shared" si="14"/>
        <v>17.5</v>
      </c>
      <c r="AJ16" s="37">
        <f t="shared" si="15"/>
        <v>18</v>
      </c>
      <c r="AK16" s="37">
        <f t="shared" si="16"/>
        <v>18</v>
      </c>
      <c r="AL16" s="37">
        <f t="shared" si="17"/>
        <v>18.5</v>
      </c>
      <c r="AM16" s="37">
        <f t="shared" si="18"/>
        <v>18.5</v>
      </c>
      <c r="AN16" s="37">
        <f t="shared" si="19"/>
        <v>19</v>
      </c>
      <c r="AO16" s="37">
        <f t="shared" si="20"/>
        <v>19</v>
      </c>
      <c r="AP16" s="37">
        <f t="shared" si="21"/>
        <v>19</v>
      </c>
      <c r="AQ16" s="37">
        <f t="shared" si="22"/>
        <v>19.5</v>
      </c>
      <c r="AR16" s="37">
        <f t="shared" si="23"/>
        <v>19.5</v>
      </c>
      <c r="AS16" s="37">
        <f t="shared" si="24"/>
        <v>19.5</v>
      </c>
    </row>
    <row r="17" spans="4:45" x14ac:dyDescent="0.25">
      <c r="D17" s="4">
        <v>14</v>
      </c>
      <c r="E17" s="4">
        <v>37000</v>
      </c>
      <c r="F17" s="37">
        <v>17</v>
      </c>
      <c r="G17" s="37">
        <v>17.5</v>
      </c>
      <c r="H17" s="37">
        <v>18</v>
      </c>
      <c r="I17" s="37">
        <v>18</v>
      </c>
      <c r="J17" s="37">
        <v>18.5</v>
      </c>
      <c r="K17" s="37">
        <v>18.5</v>
      </c>
      <c r="L17" s="37">
        <v>19</v>
      </c>
      <c r="M17" s="37">
        <v>19</v>
      </c>
      <c r="N17" s="37">
        <v>19</v>
      </c>
      <c r="O17" s="37">
        <v>19.5</v>
      </c>
      <c r="P17" s="37">
        <v>19.5</v>
      </c>
      <c r="Q17" s="37">
        <v>19.5</v>
      </c>
      <c r="S17" t="str">
        <f t="shared" si="12"/>
        <v/>
      </c>
      <c r="T17">
        <v>37000</v>
      </c>
      <c r="U17" s="38">
        <v>0.17</v>
      </c>
      <c r="V17" s="38">
        <v>0.17500000000000002</v>
      </c>
      <c r="W17" s="38">
        <v>0.18</v>
      </c>
      <c r="X17" s="38">
        <v>0.18</v>
      </c>
      <c r="Y17" s="38">
        <v>0.185</v>
      </c>
      <c r="Z17" s="38">
        <v>0.185</v>
      </c>
      <c r="AA17" s="38">
        <v>0.19</v>
      </c>
      <c r="AB17" s="38">
        <v>0.19</v>
      </c>
      <c r="AC17" s="38">
        <v>0.19</v>
      </c>
      <c r="AD17" s="38">
        <v>0.19500000000000001</v>
      </c>
      <c r="AE17" s="38">
        <v>0.19500000000000001</v>
      </c>
      <c r="AF17" s="38">
        <v>0.19500000000000001</v>
      </c>
      <c r="AH17" s="37">
        <f t="shared" si="25"/>
        <v>17</v>
      </c>
      <c r="AI17" s="37">
        <f t="shared" si="14"/>
        <v>17.5</v>
      </c>
      <c r="AJ17" s="37">
        <f t="shared" si="15"/>
        <v>18</v>
      </c>
      <c r="AK17" s="37">
        <f t="shared" si="16"/>
        <v>18</v>
      </c>
      <c r="AL17" s="37">
        <f t="shared" si="17"/>
        <v>18.5</v>
      </c>
      <c r="AM17" s="37">
        <f t="shared" si="18"/>
        <v>18.5</v>
      </c>
      <c r="AN17" s="37">
        <f t="shared" si="19"/>
        <v>19</v>
      </c>
      <c r="AO17" s="37">
        <f t="shared" si="20"/>
        <v>19</v>
      </c>
      <c r="AP17" s="37">
        <f t="shared" si="21"/>
        <v>19</v>
      </c>
      <c r="AQ17" s="37">
        <f t="shared" si="22"/>
        <v>19.5</v>
      </c>
      <c r="AR17" s="37">
        <f t="shared" si="23"/>
        <v>19.5</v>
      </c>
      <c r="AS17" s="37">
        <f t="shared" si="24"/>
        <v>19.5</v>
      </c>
    </row>
    <row r="18" spans="4:45" x14ac:dyDescent="0.25">
      <c r="D18" s="4">
        <v>15</v>
      </c>
      <c r="E18" s="4">
        <v>38000</v>
      </c>
      <c r="F18" s="37">
        <v>17</v>
      </c>
      <c r="G18" s="37">
        <v>17.5</v>
      </c>
      <c r="H18" s="37">
        <v>18</v>
      </c>
      <c r="I18" s="37">
        <v>18</v>
      </c>
      <c r="J18" s="37">
        <v>18.5</v>
      </c>
      <c r="K18" s="37">
        <v>18.5</v>
      </c>
      <c r="L18" s="37">
        <v>19</v>
      </c>
      <c r="M18" s="37">
        <v>19</v>
      </c>
      <c r="N18" s="37">
        <v>19</v>
      </c>
      <c r="O18" s="37">
        <v>19.5</v>
      </c>
      <c r="P18" s="37">
        <v>19.5</v>
      </c>
      <c r="Q18" s="37">
        <v>19.5</v>
      </c>
      <c r="S18" t="str">
        <f t="shared" si="12"/>
        <v/>
      </c>
      <c r="T18">
        <v>38000</v>
      </c>
      <c r="U18" s="38">
        <v>0.17</v>
      </c>
      <c r="V18" s="38">
        <v>0.17500000000000002</v>
      </c>
      <c r="W18" s="38">
        <v>0.18</v>
      </c>
      <c r="X18" s="38">
        <v>0.18</v>
      </c>
      <c r="Y18" s="38">
        <v>0.185</v>
      </c>
      <c r="Z18" s="38">
        <v>0.185</v>
      </c>
      <c r="AA18" s="38">
        <v>0.19</v>
      </c>
      <c r="AB18" s="38">
        <v>0.19</v>
      </c>
      <c r="AC18" s="38">
        <v>0.19</v>
      </c>
      <c r="AD18" s="38">
        <v>0.19500000000000001</v>
      </c>
      <c r="AE18" s="38">
        <v>0.19500000000000001</v>
      </c>
      <c r="AF18" s="38">
        <v>0.19500000000000001</v>
      </c>
      <c r="AH18" s="37">
        <f t="shared" si="25"/>
        <v>17</v>
      </c>
      <c r="AI18" s="37">
        <f t="shared" si="14"/>
        <v>17.5</v>
      </c>
      <c r="AJ18" s="37">
        <f t="shared" si="15"/>
        <v>18</v>
      </c>
      <c r="AK18" s="37">
        <f t="shared" si="16"/>
        <v>18</v>
      </c>
      <c r="AL18" s="37">
        <f t="shared" si="17"/>
        <v>18.5</v>
      </c>
      <c r="AM18" s="37">
        <f t="shared" si="18"/>
        <v>18.5</v>
      </c>
      <c r="AN18" s="37">
        <f t="shared" si="19"/>
        <v>19</v>
      </c>
      <c r="AO18" s="37">
        <f t="shared" si="20"/>
        <v>19</v>
      </c>
      <c r="AP18" s="37">
        <f t="shared" si="21"/>
        <v>19</v>
      </c>
      <c r="AQ18" s="37">
        <f t="shared" si="22"/>
        <v>19.5</v>
      </c>
      <c r="AR18" s="37">
        <f t="shared" si="23"/>
        <v>19.5</v>
      </c>
      <c r="AS18" s="37">
        <f t="shared" si="24"/>
        <v>19.5</v>
      </c>
    </row>
    <row r="19" spans="4:45" x14ac:dyDescent="0.25">
      <c r="D19" s="4">
        <v>16</v>
      </c>
      <c r="E19" s="4">
        <v>39000</v>
      </c>
      <c r="F19" s="37">
        <v>17</v>
      </c>
      <c r="G19" s="37">
        <v>17.5</v>
      </c>
      <c r="H19" s="37">
        <v>18</v>
      </c>
      <c r="I19" s="37">
        <v>18</v>
      </c>
      <c r="J19" s="37">
        <v>18.5</v>
      </c>
      <c r="K19" s="37">
        <v>18.5</v>
      </c>
      <c r="L19" s="37">
        <v>19</v>
      </c>
      <c r="M19" s="37">
        <v>19</v>
      </c>
      <c r="N19" s="37">
        <v>19</v>
      </c>
      <c r="O19" s="37">
        <v>19.5</v>
      </c>
      <c r="P19" s="37">
        <v>19.5</v>
      </c>
      <c r="Q19" s="37">
        <v>19.5</v>
      </c>
      <c r="S19" t="str">
        <f t="shared" si="12"/>
        <v/>
      </c>
      <c r="T19">
        <v>39000</v>
      </c>
      <c r="U19" s="38">
        <v>0.17</v>
      </c>
      <c r="V19" s="38">
        <v>0.17500000000000002</v>
      </c>
      <c r="W19" s="38">
        <v>0.18</v>
      </c>
      <c r="X19" s="38">
        <v>0.18</v>
      </c>
      <c r="Y19" s="38">
        <v>0.185</v>
      </c>
      <c r="Z19" s="38">
        <v>0.185</v>
      </c>
      <c r="AA19" s="38">
        <v>0.19</v>
      </c>
      <c r="AB19" s="38">
        <v>0.19</v>
      </c>
      <c r="AC19" s="38">
        <v>0.19</v>
      </c>
      <c r="AD19" s="38">
        <v>0.19500000000000001</v>
      </c>
      <c r="AE19" s="38">
        <v>0.19500000000000001</v>
      </c>
      <c r="AF19" s="38">
        <v>0.19500000000000001</v>
      </c>
      <c r="AH19" s="37">
        <f>U19*$T$3</f>
        <v>17</v>
      </c>
      <c r="AI19" s="37">
        <f t="shared" ref="AI19:AS33" si="26">V19*$T$3</f>
        <v>17.5</v>
      </c>
      <c r="AJ19" s="37">
        <f t="shared" si="26"/>
        <v>18</v>
      </c>
      <c r="AK19" s="37">
        <f t="shared" si="26"/>
        <v>18</v>
      </c>
      <c r="AL19" s="37">
        <f t="shared" si="26"/>
        <v>18.5</v>
      </c>
      <c r="AM19" s="37">
        <f t="shared" si="26"/>
        <v>18.5</v>
      </c>
      <c r="AN19" s="37">
        <f t="shared" si="26"/>
        <v>19</v>
      </c>
      <c r="AO19" s="37">
        <f t="shared" si="26"/>
        <v>19</v>
      </c>
      <c r="AP19" s="37">
        <f t="shared" si="26"/>
        <v>19</v>
      </c>
      <c r="AQ19" s="37">
        <f t="shared" si="26"/>
        <v>19.5</v>
      </c>
      <c r="AR19" s="37">
        <f t="shared" si="26"/>
        <v>19.5</v>
      </c>
      <c r="AS19" s="37">
        <f t="shared" si="26"/>
        <v>19.5</v>
      </c>
    </row>
    <row r="20" spans="4:45" x14ac:dyDescent="0.25">
      <c r="D20" s="4">
        <v>17</v>
      </c>
      <c r="E20" s="4">
        <v>40000</v>
      </c>
      <c r="F20" s="37">
        <v>17</v>
      </c>
      <c r="G20" s="37">
        <v>17.5</v>
      </c>
      <c r="H20" s="37">
        <v>18</v>
      </c>
      <c r="I20" s="37">
        <v>18</v>
      </c>
      <c r="J20" s="37">
        <v>18.5</v>
      </c>
      <c r="K20" s="37">
        <v>18.5</v>
      </c>
      <c r="L20" s="37">
        <v>19</v>
      </c>
      <c r="M20" s="37">
        <v>19</v>
      </c>
      <c r="N20" s="37">
        <v>19</v>
      </c>
      <c r="O20" s="37">
        <v>19.5</v>
      </c>
      <c r="P20" s="37">
        <v>19.5</v>
      </c>
      <c r="Q20" s="37">
        <v>19.5</v>
      </c>
      <c r="S20" t="str">
        <f t="shared" si="12"/>
        <v/>
      </c>
      <c r="T20">
        <v>40000</v>
      </c>
      <c r="U20" s="38">
        <v>0.17</v>
      </c>
      <c r="V20" s="38">
        <v>0.17500000000000002</v>
      </c>
      <c r="W20" s="38">
        <v>0.18</v>
      </c>
      <c r="X20" s="38">
        <v>0.18</v>
      </c>
      <c r="Y20" s="38">
        <v>0.185</v>
      </c>
      <c r="Z20" s="38">
        <v>0.185</v>
      </c>
      <c r="AA20" s="38">
        <v>0.19</v>
      </c>
      <c r="AB20" s="38">
        <v>0.19</v>
      </c>
      <c r="AC20" s="38">
        <v>0.19</v>
      </c>
      <c r="AD20" s="38">
        <v>0.19500000000000001</v>
      </c>
      <c r="AE20" s="38">
        <v>0.19500000000000001</v>
      </c>
      <c r="AF20" s="38">
        <v>0.19500000000000001</v>
      </c>
      <c r="AH20" s="37">
        <f t="shared" ref="AH20:AS54" si="27">U20*$T$3</f>
        <v>17</v>
      </c>
      <c r="AI20" s="37">
        <f t="shared" si="26"/>
        <v>17.5</v>
      </c>
      <c r="AJ20" s="37">
        <f t="shared" si="26"/>
        <v>18</v>
      </c>
      <c r="AK20" s="37">
        <f t="shared" si="26"/>
        <v>18</v>
      </c>
      <c r="AL20" s="37">
        <f t="shared" si="26"/>
        <v>18.5</v>
      </c>
      <c r="AM20" s="37">
        <f t="shared" si="26"/>
        <v>18.5</v>
      </c>
      <c r="AN20" s="37">
        <f t="shared" si="26"/>
        <v>19</v>
      </c>
      <c r="AO20" s="37">
        <f t="shared" si="26"/>
        <v>19</v>
      </c>
      <c r="AP20" s="37">
        <f t="shared" si="26"/>
        <v>19</v>
      </c>
      <c r="AQ20" s="37">
        <f t="shared" si="26"/>
        <v>19.5</v>
      </c>
      <c r="AR20" s="37">
        <f t="shared" si="26"/>
        <v>19.5</v>
      </c>
      <c r="AS20" s="37">
        <f t="shared" si="26"/>
        <v>19.5</v>
      </c>
    </row>
    <row r="21" spans="4:45" x14ac:dyDescent="0.25">
      <c r="D21" s="4">
        <v>18</v>
      </c>
      <c r="E21" s="4">
        <v>41000</v>
      </c>
      <c r="F21" s="37">
        <v>17</v>
      </c>
      <c r="G21" s="37">
        <v>17.5</v>
      </c>
      <c r="H21" s="37">
        <v>18</v>
      </c>
      <c r="I21" s="37">
        <v>18</v>
      </c>
      <c r="J21" s="37">
        <v>18.5</v>
      </c>
      <c r="K21" s="37">
        <v>18.5</v>
      </c>
      <c r="L21" s="37">
        <v>19</v>
      </c>
      <c r="M21" s="37">
        <v>19</v>
      </c>
      <c r="N21" s="37">
        <v>19</v>
      </c>
      <c r="O21" s="37">
        <v>19.5</v>
      </c>
      <c r="P21" s="37">
        <v>19.5</v>
      </c>
      <c r="Q21" s="37">
        <v>19.5</v>
      </c>
      <c r="S21" t="str">
        <f t="shared" si="12"/>
        <v/>
      </c>
      <c r="T21">
        <v>41000</v>
      </c>
      <c r="U21" s="38">
        <v>0.17</v>
      </c>
      <c r="V21" s="38">
        <v>0.17500000000000002</v>
      </c>
      <c r="W21" s="38">
        <v>0.18</v>
      </c>
      <c r="X21" s="38">
        <v>0.18</v>
      </c>
      <c r="Y21" s="38">
        <v>0.185</v>
      </c>
      <c r="Z21" s="38">
        <v>0.185</v>
      </c>
      <c r="AA21" s="38">
        <v>0.19</v>
      </c>
      <c r="AB21" s="38">
        <v>0.19</v>
      </c>
      <c r="AC21" s="38">
        <v>0.19</v>
      </c>
      <c r="AD21" s="38">
        <v>0.19500000000000001</v>
      </c>
      <c r="AE21" s="38">
        <v>0.19500000000000001</v>
      </c>
      <c r="AF21" s="38">
        <v>0.19500000000000001</v>
      </c>
      <c r="AH21" s="37">
        <f t="shared" si="27"/>
        <v>17</v>
      </c>
      <c r="AI21" s="37">
        <f t="shared" si="26"/>
        <v>17.5</v>
      </c>
      <c r="AJ21" s="37">
        <f t="shared" si="26"/>
        <v>18</v>
      </c>
      <c r="AK21" s="37">
        <f t="shared" si="26"/>
        <v>18</v>
      </c>
      <c r="AL21" s="37">
        <f t="shared" si="26"/>
        <v>18.5</v>
      </c>
      <c r="AM21" s="37">
        <f t="shared" si="26"/>
        <v>18.5</v>
      </c>
      <c r="AN21" s="37">
        <f t="shared" si="26"/>
        <v>19</v>
      </c>
      <c r="AO21" s="37">
        <f t="shared" si="26"/>
        <v>19</v>
      </c>
      <c r="AP21" s="37">
        <f t="shared" si="26"/>
        <v>19</v>
      </c>
      <c r="AQ21" s="37">
        <f t="shared" si="26"/>
        <v>19.5</v>
      </c>
      <c r="AR21" s="37">
        <f t="shared" si="26"/>
        <v>19.5</v>
      </c>
      <c r="AS21" s="37">
        <f t="shared" si="26"/>
        <v>19.5</v>
      </c>
    </row>
    <row r="22" spans="4:45" x14ac:dyDescent="0.25">
      <c r="D22" s="4">
        <v>19</v>
      </c>
      <c r="E22" s="4">
        <v>42000</v>
      </c>
      <c r="F22" s="37">
        <v>17</v>
      </c>
      <c r="G22" s="37">
        <v>17.5</v>
      </c>
      <c r="H22" s="37">
        <v>18</v>
      </c>
      <c r="I22" s="37">
        <v>18</v>
      </c>
      <c r="J22" s="37">
        <v>18.5</v>
      </c>
      <c r="K22" s="37">
        <v>18.5</v>
      </c>
      <c r="L22" s="37">
        <v>19</v>
      </c>
      <c r="M22" s="37">
        <v>19</v>
      </c>
      <c r="N22" s="37">
        <v>19</v>
      </c>
      <c r="O22" s="37">
        <v>19.5</v>
      </c>
      <c r="P22" s="37">
        <v>19.5</v>
      </c>
      <c r="Q22" s="37">
        <v>19.5</v>
      </c>
      <c r="S22" t="str">
        <f t="shared" si="12"/>
        <v/>
      </c>
      <c r="T22">
        <v>42000</v>
      </c>
      <c r="U22" s="38">
        <v>0.17</v>
      </c>
      <c r="V22" s="38">
        <v>0.17500000000000002</v>
      </c>
      <c r="W22" s="38">
        <v>0.18</v>
      </c>
      <c r="X22" s="38">
        <v>0.18</v>
      </c>
      <c r="Y22" s="38">
        <v>0.185</v>
      </c>
      <c r="Z22" s="38">
        <v>0.185</v>
      </c>
      <c r="AA22" s="38">
        <v>0.19</v>
      </c>
      <c r="AB22" s="38">
        <v>0.19</v>
      </c>
      <c r="AC22" s="38">
        <v>0.19</v>
      </c>
      <c r="AD22" s="38">
        <v>0.19500000000000001</v>
      </c>
      <c r="AE22" s="38">
        <v>0.19500000000000001</v>
      </c>
      <c r="AF22" s="38">
        <v>0.19500000000000001</v>
      </c>
      <c r="AH22" s="37">
        <f t="shared" si="27"/>
        <v>17</v>
      </c>
      <c r="AI22" s="37">
        <f t="shared" si="26"/>
        <v>17.5</v>
      </c>
      <c r="AJ22" s="37">
        <f t="shared" si="26"/>
        <v>18</v>
      </c>
      <c r="AK22" s="37">
        <f t="shared" si="26"/>
        <v>18</v>
      </c>
      <c r="AL22" s="37">
        <f t="shared" si="26"/>
        <v>18.5</v>
      </c>
      <c r="AM22" s="37">
        <f t="shared" si="26"/>
        <v>18.5</v>
      </c>
      <c r="AN22" s="37">
        <f t="shared" si="26"/>
        <v>19</v>
      </c>
      <c r="AO22" s="37">
        <f t="shared" si="26"/>
        <v>19</v>
      </c>
      <c r="AP22" s="37">
        <f t="shared" si="26"/>
        <v>19</v>
      </c>
      <c r="AQ22" s="37">
        <f t="shared" si="26"/>
        <v>19.5</v>
      </c>
      <c r="AR22" s="37">
        <f t="shared" si="26"/>
        <v>19.5</v>
      </c>
      <c r="AS22" s="37">
        <f t="shared" si="26"/>
        <v>19.5</v>
      </c>
    </row>
    <row r="23" spans="4:45" x14ac:dyDescent="0.25">
      <c r="D23" s="4">
        <v>20</v>
      </c>
      <c r="E23" s="4">
        <v>43000</v>
      </c>
      <c r="F23" s="37">
        <v>17</v>
      </c>
      <c r="G23" s="37">
        <v>17.5</v>
      </c>
      <c r="H23" s="37">
        <v>18</v>
      </c>
      <c r="I23" s="37">
        <v>18</v>
      </c>
      <c r="J23" s="37">
        <v>18.5</v>
      </c>
      <c r="K23" s="37">
        <v>18.5</v>
      </c>
      <c r="L23" s="37">
        <v>19</v>
      </c>
      <c r="M23" s="37">
        <v>19</v>
      </c>
      <c r="N23" s="37">
        <v>19</v>
      </c>
      <c r="O23" s="37">
        <v>19.5</v>
      </c>
      <c r="P23" s="37">
        <v>19.5</v>
      </c>
      <c r="Q23" s="37">
        <v>19.5</v>
      </c>
      <c r="S23" t="str">
        <f t="shared" si="12"/>
        <v/>
      </c>
      <c r="T23">
        <v>43000</v>
      </c>
      <c r="U23" s="38">
        <v>0.17</v>
      </c>
      <c r="V23" s="38">
        <v>0.17500000000000002</v>
      </c>
      <c r="W23" s="38">
        <v>0.18</v>
      </c>
      <c r="X23" s="38">
        <v>0.18</v>
      </c>
      <c r="Y23" s="38">
        <v>0.185</v>
      </c>
      <c r="Z23" s="38">
        <v>0.185</v>
      </c>
      <c r="AA23" s="38">
        <v>0.19</v>
      </c>
      <c r="AB23" s="38">
        <v>0.19</v>
      </c>
      <c r="AC23" s="38">
        <v>0.19</v>
      </c>
      <c r="AD23" s="38">
        <v>0.19500000000000001</v>
      </c>
      <c r="AE23" s="38">
        <v>0.19500000000000001</v>
      </c>
      <c r="AF23" s="38">
        <v>0.19500000000000001</v>
      </c>
      <c r="AH23" s="37">
        <f t="shared" si="27"/>
        <v>17</v>
      </c>
      <c r="AI23" s="37">
        <f t="shared" si="26"/>
        <v>17.5</v>
      </c>
      <c r="AJ23" s="37">
        <f t="shared" si="26"/>
        <v>18</v>
      </c>
      <c r="AK23" s="37">
        <f t="shared" si="26"/>
        <v>18</v>
      </c>
      <c r="AL23" s="37">
        <f t="shared" si="26"/>
        <v>18.5</v>
      </c>
      <c r="AM23" s="37">
        <f t="shared" si="26"/>
        <v>18.5</v>
      </c>
      <c r="AN23" s="37">
        <f t="shared" si="26"/>
        <v>19</v>
      </c>
      <c r="AO23" s="37">
        <f t="shared" si="26"/>
        <v>19</v>
      </c>
      <c r="AP23" s="37">
        <f t="shared" si="26"/>
        <v>19</v>
      </c>
      <c r="AQ23" s="37">
        <f t="shared" si="26"/>
        <v>19.5</v>
      </c>
      <c r="AR23" s="37">
        <f t="shared" si="26"/>
        <v>19.5</v>
      </c>
      <c r="AS23" s="37">
        <f t="shared" si="26"/>
        <v>19.5</v>
      </c>
    </row>
    <row r="24" spans="4:45" x14ac:dyDescent="0.25">
      <c r="D24" s="4">
        <v>21</v>
      </c>
      <c r="E24" s="4">
        <v>44000</v>
      </c>
      <c r="F24" s="37">
        <v>17</v>
      </c>
      <c r="G24" s="37">
        <v>17.5</v>
      </c>
      <c r="H24" s="37">
        <v>18</v>
      </c>
      <c r="I24" s="37">
        <v>18</v>
      </c>
      <c r="J24" s="37">
        <v>18.5</v>
      </c>
      <c r="K24" s="37">
        <v>18.5</v>
      </c>
      <c r="L24" s="37">
        <v>19</v>
      </c>
      <c r="M24" s="37">
        <v>19</v>
      </c>
      <c r="N24" s="37">
        <v>19</v>
      </c>
      <c r="O24" s="37">
        <v>19.5</v>
      </c>
      <c r="P24" s="37">
        <v>19.5</v>
      </c>
      <c r="Q24" s="37">
        <v>19.5</v>
      </c>
      <c r="S24" t="str">
        <f t="shared" si="12"/>
        <v/>
      </c>
      <c r="T24">
        <v>44000</v>
      </c>
      <c r="U24" s="38">
        <v>0.17</v>
      </c>
      <c r="V24" s="38">
        <v>0.17500000000000002</v>
      </c>
      <c r="W24" s="38">
        <v>0.18</v>
      </c>
      <c r="X24" s="38">
        <v>0.18</v>
      </c>
      <c r="Y24" s="38">
        <v>0.185</v>
      </c>
      <c r="Z24" s="38">
        <v>0.185</v>
      </c>
      <c r="AA24" s="38">
        <v>0.19</v>
      </c>
      <c r="AB24" s="38">
        <v>0.19</v>
      </c>
      <c r="AC24" s="38">
        <v>0.19</v>
      </c>
      <c r="AD24" s="38">
        <v>0.19500000000000001</v>
      </c>
      <c r="AE24" s="38">
        <v>0.19500000000000001</v>
      </c>
      <c r="AF24" s="38">
        <v>0.19500000000000001</v>
      </c>
      <c r="AH24" s="37">
        <f t="shared" si="27"/>
        <v>17</v>
      </c>
      <c r="AI24" s="37">
        <f t="shared" si="26"/>
        <v>17.5</v>
      </c>
      <c r="AJ24" s="37">
        <f t="shared" si="26"/>
        <v>18</v>
      </c>
      <c r="AK24" s="37">
        <f t="shared" si="26"/>
        <v>18</v>
      </c>
      <c r="AL24" s="37">
        <f t="shared" si="26"/>
        <v>18.5</v>
      </c>
      <c r="AM24" s="37">
        <f t="shared" si="26"/>
        <v>18.5</v>
      </c>
      <c r="AN24" s="37">
        <f t="shared" si="26"/>
        <v>19</v>
      </c>
      <c r="AO24" s="37">
        <f t="shared" si="26"/>
        <v>19</v>
      </c>
      <c r="AP24" s="37">
        <f t="shared" si="26"/>
        <v>19</v>
      </c>
      <c r="AQ24" s="37">
        <f t="shared" si="26"/>
        <v>19.5</v>
      </c>
      <c r="AR24" s="37">
        <f t="shared" si="26"/>
        <v>19.5</v>
      </c>
      <c r="AS24" s="37">
        <f t="shared" si="26"/>
        <v>19.5</v>
      </c>
    </row>
    <row r="25" spans="4:45" x14ac:dyDescent="0.25">
      <c r="D25" s="4">
        <v>22</v>
      </c>
      <c r="E25" s="4">
        <v>45000</v>
      </c>
      <c r="F25" s="37">
        <v>17</v>
      </c>
      <c r="G25" s="37">
        <v>17.5</v>
      </c>
      <c r="H25" s="37">
        <v>18</v>
      </c>
      <c r="I25" s="37">
        <v>18</v>
      </c>
      <c r="J25" s="37">
        <v>18.5</v>
      </c>
      <c r="K25" s="37">
        <v>18.5</v>
      </c>
      <c r="L25" s="37">
        <v>19</v>
      </c>
      <c r="M25" s="37">
        <v>19</v>
      </c>
      <c r="N25" s="37">
        <v>19</v>
      </c>
      <c r="O25" s="37">
        <v>19.5</v>
      </c>
      <c r="P25" s="37">
        <v>19.5</v>
      </c>
      <c r="Q25" s="37">
        <v>19.5</v>
      </c>
      <c r="S25" t="str">
        <f t="shared" si="12"/>
        <v/>
      </c>
      <c r="T25">
        <v>45000</v>
      </c>
      <c r="U25" s="38">
        <v>0.17</v>
      </c>
      <c r="V25" s="38">
        <v>0.17500000000000002</v>
      </c>
      <c r="W25" s="38">
        <v>0.18</v>
      </c>
      <c r="X25" s="38">
        <v>0.18</v>
      </c>
      <c r="Y25" s="38">
        <v>0.185</v>
      </c>
      <c r="Z25" s="38">
        <v>0.185</v>
      </c>
      <c r="AA25" s="38">
        <v>0.19</v>
      </c>
      <c r="AB25" s="38">
        <v>0.19</v>
      </c>
      <c r="AC25" s="38">
        <v>0.19</v>
      </c>
      <c r="AD25" s="38">
        <v>0.19500000000000001</v>
      </c>
      <c r="AE25" s="38">
        <v>0.19500000000000001</v>
      </c>
      <c r="AF25" s="38">
        <v>0.19500000000000001</v>
      </c>
      <c r="AH25" s="37">
        <f t="shared" si="27"/>
        <v>17</v>
      </c>
      <c r="AI25" s="37">
        <f t="shared" si="26"/>
        <v>17.5</v>
      </c>
      <c r="AJ25" s="37">
        <f t="shared" si="26"/>
        <v>18</v>
      </c>
      <c r="AK25" s="37">
        <f t="shared" si="26"/>
        <v>18</v>
      </c>
      <c r="AL25" s="37">
        <f t="shared" si="26"/>
        <v>18.5</v>
      </c>
      <c r="AM25" s="37">
        <f t="shared" si="26"/>
        <v>18.5</v>
      </c>
      <c r="AN25" s="37">
        <f t="shared" si="26"/>
        <v>19</v>
      </c>
      <c r="AO25" s="37">
        <f t="shared" si="26"/>
        <v>19</v>
      </c>
      <c r="AP25" s="37">
        <f t="shared" si="26"/>
        <v>19</v>
      </c>
      <c r="AQ25" s="37">
        <f t="shared" si="26"/>
        <v>19.5</v>
      </c>
      <c r="AR25" s="37">
        <f t="shared" si="26"/>
        <v>19.5</v>
      </c>
      <c r="AS25" s="37">
        <f t="shared" si="26"/>
        <v>19.5</v>
      </c>
    </row>
    <row r="26" spans="4:45" x14ac:dyDescent="0.25">
      <c r="D26" s="4">
        <v>23</v>
      </c>
      <c r="E26" s="4">
        <v>46000</v>
      </c>
      <c r="F26" s="37">
        <v>17</v>
      </c>
      <c r="G26" s="37">
        <v>17.5</v>
      </c>
      <c r="H26" s="37">
        <v>18</v>
      </c>
      <c r="I26" s="37">
        <v>18</v>
      </c>
      <c r="J26" s="37">
        <v>18.5</v>
      </c>
      <c r="K26" s="37">
        <v>18.5</v>
      </c>
      <c r="L26" s="37">
        <v>19</v>
      </c>
      <c r="M26" s="37">
        <v>19</v>
      </c>
      <c r="N26" s="37">
        <v>19</v>
      </c>
      <c r="O26" s="37">
        <v>19.5</v>
      </c>
      <c r="P26" s="37">
        <v>19.5</v>
      </c>
      <c r="Q26" s="37">
        <v>19.5</v>
      </c>
      <c r="S26" t="str">
        <f t="shared" si="12"/>
        <v/>
      </c>
      <c r="T26">
        <v>46000</v>
      </c>
      <c r="U26" s="38">
        <v>0.17</v>
      </c>
      <c r="V26" s="38">
        <v>0.17500000000000002</v>
      </c>
      <c r="W26" s="38">
        <v>0.18</v>
      </c>
      <c r="X26" s="38">
        <v>0.18</v>
      </c>
      <c r="Y26" s="38">
        <v>0.185</v>
      </c>
      <c r="Z26" s="38">
        <v>0.185</v>
      </c>
      <c r="AA26" s="38">
        <v>0.19</v>
      </c>
      <c r="AB26" s="38">
        <v>0.19</v>
      </c>
      <c r="AC26" s="38">
        <v>0.19</v>
      </c>
      <c r="AD26" s="38">
        <v>0.19500000000000001</v>
      </c>
      <c r="AE26" s="38">
        <v>0.19500000000000001</v>
      </c>
      <c r="AF26" s="38">
        <v>0.19500000000000001</v>
      </c>
      <c r="AH26" s="37">
        <f t="shared" si="27"/>
        <v>17</v>
      </c>
      <c r="AI26" s="37">
        <f t="shared" si="26"/>
        <v>17.5</v>
      </c>
      <c r="AJ26" s="37">
        <f t="shared" si="26"/>
        <v>18</v>
      </c>
      <c r="AK26" s="37">
        <f t="shared" si="26"/>
        <v>18</v>
      </c>
      <c r="AL26" s="37">
        <f t="shared" si="26"/>
        <v>18.5</v>
      </c>
      <c r="AM26" s="37">
        <f t="shared" si="26"/>
        <v>18.5</v>
      </c>
      <c r="AN26" s="37">
        <f t="shared" si="26"/>
        <v>19</v>
      </c>
      <c r="AO26" s="37">
        <f t="shared" si="26"/>
        <v>19</v>
      </c>
      <c r="AP26" s="37">
        <f t="shared" si="26"/>
        <v>19</v>
      </c>
      <c r="AQ26" s="37">
        <f t="shared" si="26"/>
        <v>19.5</v>
      </c>
      <c r="AR26" s="37">
        <f t="shared" si="26"/>
        <v>19.5</v>
      </c>
      <c r="AS26" s="37">
        <f t="shared" si="26"/>
        <v>19.5</v>
      </c>
    </row>
    <row r="27" spans="4:45" x14ac:dyDescent="0.25">
      <c r="D27" s="4">
        <v>24</v>
      </c>
      <c r="E27" s="4">
        <v>47000</v>
      </c>
      <c r="F27" s="37">
        <v>17</v>
      </c>
      <c r="G27" s="37">
        <v>17.5</v>
      </c>
      <c r="H27" s="37">
        <v>18</v>
      </c>
      <c r="I27" s="37">
        <v>18</v>
      </c>
      <c r="J27" s="37">
        <v>18.5</v>
      </c>
      <c r="K27" s="37">
        <v>18.5</v>
      </c>
      <c r="L27" s="37">
        <v>19</v>
      </c>
      <c r="M27" s="37">
        <v>19</v>
      </c>
      <c r="N27" s="37">
        <v>19</v>
      </c>
      <c r="O27" s="37">
        <v>19.5</v>
      </c>
      <c r="P27" s="37">
        <v>19.5</v>
      </c>
      <c r="Q27" s="37">
        <v>19.5</v>
      </c>
      <c r="S27" t="str">
        <f t="shared" si="12"/>
        <v/>
      </c>
      <c r="T27">
        <v>47000</v>
      </c>
      <c r="U27" s="38">
        <v>0.17</v>
      </c>
      <c r="V27" s="38">
        <v>0.17500000000000002</v>
      </c>
      <c r="W27" s="38">
        <v>0.18</v>
      </c>
      <c r="X27" s="38">
        <v>0.18</v>
      </c>
      <c r="Y27" s="38">
        <v>0.185</v>
      </c>
      <c r="Z27" s="38">
        <v>0.185</v>
      </c>
      <c r="AA27" s="38">
        <v>0.19</v>
      </c>
      <c r="AB27" s="38">
        <v>0.19</v>
      </c>
      <c r="AC27" s="38">
        <v>0.19</v>
      </c>
      <c r="AD27" s="38">
        <v>0.19500000000000001</v>
      </c>
      <c r="AE27" s="38">
        <v>0.19500000000000001</v>
      </c>
      <c r="AF27" s="38">
        <v>0.19500000000000001</v>
      </c>
      <c r="AH27" s="37">
        <f t="shared" si="27"/>
        <v>17</v>
      </c>
      <c r="AI27" s="37">
        <f t="shared" si="26"/>
        <v>17.5</v>
      </c>
      <c r="AJ27" s="37">
        <f t="shared" si="26"/>
        <v>18</v>
      </c>
      <c r="AK27" s="37">
        <f t="shared" si="26"/>
        <v>18</v>
      </c>
      <c r="AL27" s="37">
        <f t="shared" si="26"/>
        <v>18.5</v>
      </c>
      <c r="AM27" s="37">
        <f t="shared" si="26"/>
        <v>18.5</v>
      </c>
      <c r="AN27" s="37">
        <f t="shared" si="26"/>
        <v>19</v>
      </c>
      <c r="AO27" s="37">
        <f t="shared" si="26"/>
        <v>19</v>
      </c>
      <c r="AP27" s="37">
        <f t="shared" si="26"/>
        <v>19</v>
      </c>
      <c r="AQ27" s="37">
        <f t="shared" si="26"/>
        <v>19.5</v>
      </c>
      <c r="AR27" s="37">
        <f t="shared" si="26"/>
        <v>19.5</v>
      </c>
      <c r="AS27" s="37">
        <f t="shared" si="26"/>
        <v>19.5</v>
      </c>
    </row>
    <row r="28" spans="4:45" x14ac:dyDescent="0.25">
      <c r="D28" s="4">
        <v>25</v>
      </c>
      <c r="E28" s="4">
        <v>48000</v>
      </c>
      <c r="F28" s="37">
        <v>17</v>
      </c>
      <c r="G28" s="37">
        <v>17.5</v>
      </c>
      <c r="H28" s="37">
        <v>18</v>
      </c>
      <c r="I28" s="37">
        <v>18</v>
      </c>
      <c r="J28" s="37">
        <v>18.5</v>
      </c>
      <c r="K28" s="37">
        <v>18.5</v>
      </c>
      <c r="L28" s="37">
        <v>19</v>
      </c>
      <c r="M28" s="37">
        <v>19</v>
      </c>
      <c r="N28" s="37">
        <v>19</v>
      </c>
      <c r="O28" s="37">
        <v>19.5</v>
      </c>
      <c r="P28" s="37">
        <v>19.5</v>
      </c>
      <c r="Q28" s="37">
        <v>19.5</v>
      </c>
      <c r="S28" t="str">
        <f t="shared" si="12"/>
        <v/>
      </c>
      <c r="T28">
        <v>48000</v>
      </c>
      <c r="U28" s="38">
        <v>0.17</v>
      </c>
      <c r="V28" s="38">
        <v>0.17500000000000002</v>
      </c>
      <c r="W28" s="38">
        <v>0.18</v>
      </c>
      <c r="X28" s="38">
        <v>0.18</v>
      </c>
      <c r="Y28" s="38">
        <v>0.185</v>
      </c>
      <c r="Z28" s="38">
        <v>0.185</v>
      </c>
      <c r="AA28" s="38">
        <v>0.19</v>
      </c>
      <c r="AB28" s="38">
        <v>0.19</v>
      </c>
      <c r="AC28" s="38">
        <v>0.19</v>
      </c>
      <c r="AD28" s="38">
        <v>0.19500000000000001</v>
      </c>
      <c r="AE28" s="38">
        <v>0.19500000000000001</v>
      </c>
      <c r="AF28" s="38">
        <v>0.19500000000000001</v>
      </c>
      <c r="AH28" s="37">
        <f t="shared" si="27"/>
        <v>17</v>
      </c>
      <c r="AI28" s="37">
        <f t="shared" si="26"/>
        <v>17.5</v>
      </c>
      <c r="AJ28" s="37">
        <f t="shared" si="26"/>
        <v>18</v>
      </c>
      <c r="AK28" s="37">
        <f t="shared" si="26"/>
        <v>18</v>
      </c>
      <c r="AL28" s="37">
        <f t="shared" si="26"/>
        <v>18.5</v>
      </c>
      <c r="AM28" s="37">
        <f t="shared" si="26"/>
        <v>18.5</v>
      </c>
      <c r="AN28" s="37">
        <f t="shared" si="26"/>
        <v>19</v>
      </c>
      <c r="AO28" s="37">
        <f t="shared" si="26"/>
        <v>19</v>
      </c>
      <c r="AP28" s="37">
        <f t="shared" si="26"/>
        <v>19</v>
      </c>
      <c r="AQ28" s="37">
        <f t="shared" si="26"/>
        <v>19.5</v>
      </c>
      <c r="AR28" s="37">
        <f t="shared" si="26"/>
        <v>19.5</v>
      </c>
      <c r="AS28" s="37">
        <f t="shared" si="26"/>
        <v>19.5</v>
      </c>
    </row>
    <row r="29" spans="4:45" x14ac:dyDescent="0.25">
      <c r="D29" s="4">
        <v>26</v>
      </c>
      <c r="E29" s="4">
        <v>49000</v>
      </c>
      <c r="F29" s="37">
        <v>17</v>
      </c>
      <c r="G29" s="37">
        <v>17.5</v>
      </c>
      <c r="H29" s="37">
        <v>18</v>
      </c>
      <c r="I29" s="37">
        <v>18</v>
      </c>
      <c r="J29" s="37">
        <v>18.5</v>
      </c>
      <c r="K29" s="37">
        <v>18.5</v>
      </c>
      <c r="L29" s="37">
        <v>19</v>
      </c>
      <c r="M29" s="37">
        <v>19</v>
      </c>
      <c r="N29" s="37">
        <v>19</v>
      </c>
      <c r="O29" s="37">
        <v>19.5</v>
      </c>
      <c r="P29" s="37">
        <v>19.5</v>
      </c>
      <c r="Q29" s="37">
        <v>19.5</v>
      </c>
      <c r="S29" t="str">
        <f t="shared" si="12"/>
        <v/>
      </c>
      <c r="T29">
        <v>49000</v>
      </c>
      <c r="U29" s="38">
        <v>0.17</v>
      </c>
      <c r="V29" s="38">
        <v>0.17500000000000002</v>
      </c>
      <c r="W29" s="38">
        <v>0.18</v>
      </c>
      <c r="X29" s="38">
        <v>0.18</v>
      </c>
      <c r="Y29" s="38">
        <v>0.185</v>
      </c>
      <c r="Z29" s="38">
        <v>0.185</v>
      </c>
      <c r="AA29" s="38">
        <v>0.19</v>
      </c>
      <c r="AB29" s="38">
        <v>0.19</v>
      </c>
      <c r="AC29" s="38">
        <v>0.19</v>
      </c>
      <c r="AD29" s="38">
        <v>0.19500000000000001</v>
      </c>
      <c r="AE29" s="38">
        <v>0.19500000000000001</v>
      </c>
      <c r="AF29" s="38">
        <v>0.19500000000000001</v>
      </c>
      <c r="AH29" s="37">
        <f t="shared" si="27"/>
        <v>17</v>
      </c>
      <c r="AI29" s="37">
        <f t="shared" si="26"/>
        <v>17.5</v>
      </c>
      <c r="AJ29" s="37">
        <f t="shared" si="26"/>
        <v>18</v>
      </c>
      <c r="AK29" s="37">
        <f t="shared" si="26"/>
        <v>18</v>
      </c>
      <c r="AL29" s="37">
        <f t="shared" si="26"/>
        <v>18.5</v>
      </c>
      <c r="AM29" s="37">
        <f t="shared" si="26"/>
        <v>18.5</v>
      </c>
      <c r="AN29" s="37">
        <f t="shared" si="26"/>
        <v>19</v>
      </c>
      <c r="AO29" s="37">
        <f t="shared" si="26"/>
        <v>19</v>
      </c>
      <c r="AP29" s="37">
        <f t="shared" si="26"/>
        <v>19</v>
      </c>
      <c r="AQ29" s="37">
        <f t="shared" si="26"/>
        <v>19.5</v>
      </c>
      <c r="AR29" s="37">
        <f t="shared" si="26"/>
        <v>19.5</v>
      </c>
      <c r="AS29" s="37">
        <f t="shared" si="26"/>
        <v>19.5</v>
      </c>
    </row>
    <row r="30" spans="4:45" x14ac:dyDescent="0.25">
      <c r="D30" s="4">
        <v>27</v>
      </c>
      <c r="E30" s="4">
        <v>50000</v>
      </c>
      <c r="F30" s="37">
        <v>17</v>
      </c>
      <c r="G30" s="37">
        <v>17.5</v>
      </c>
      <c r="H30" s="37">
        <v>18</v>
      </c>
      <c r="I30" s="37">
        <v>18</v>
      </c>
      <c r="J30" s="37">
        <v>18.5</v>
      </c>
      <c r="K30" s="37">
        <v>18.5</v>
      </c>
      <c r="L30" s="37">
        <v>19</v>
      </c>
      <c r="M30" s="37">
        <v>19</v>
      </c>
      <c r="N30" s="37">
        <v>19</v>
      </c>
      <c r="O30" s="37">
        <v>19.5</v>
      </c>
      <c r="P30" s="37">
        <v>19.5</v>
      </c>
      <c r="Q30" s="37">
        <v>19.5</v>
      </c>
      <c r="S30" t="str">
        <f t="shared" si="12"/>
        <v/>
      </c>
      <c r="T30">
        <v>50000</v>
      </c>
      <c r="U30" s="38">
        <v>0.17</v>
      </c>
      <c r="V30" s="38">
        <v>0.17500000000000002</v>
      </c>
      <c r="W30" s="38">
        <v>0.18</v>
      </c>
      <c r="X30" s="38">
        <v>0.18</v>
      </c>
      <c r="Y30" s="38">
        <v>0.185</v>
      </c>
      <c r="Z30" s="38">
        <v>0.185</v>
      </c>
      <c r="AA30" s="38">
        <v>0.19</v>
      </c>
      <c r="AB30" s="38">
        <v>0.19</v>
      </c>
      <c r="AC30" s="38">
        <v>0.19</v>
      </c>
      <c r="AD30" s="38">
        <v>0.19500000000000001</v>
      </c>
      <c r="AE30" s="38">
        <v>0.19500000000000001</v>
      </c>
      <c r="AF30" s="38">
        <v>0.19500000000000001</v>
      </c>
      <c r="AH30" s="37">
        <f t="shared" si="27"/>
        <v>17</v>
      </c>
      <c r="AI30" s="37">
        <f t="shared" si="26"/>
        <v>17.5</v>
      </c>
      <c r="AJ30" s="37">
        <f t="shared" si="26"/>
        <v>18</v>
      </c>
      <c r="AK30" s="37">
        <f t="shared" si="26"/>
        <v>18</v>
      </c>
      <c r="AL30" s="37">
        <f t="shared" si="26"/>
        <v>18.5</v>
      </c>
      <c r="AM30" s="37">
        <f t="shared" si="26"/>
        <v>18.5</v>
      </c>
      <c r="AN30" s="37">
        <f t="shared" si="26"/>
        <v>19</v>
      </c>
      <c r="AO30" s="37">
        <f t="shared" si="26"/>
        <v>19</v>
      </c>
      <c r="AP30" s="37">
        <f t="shared" si="26"/>
        <v>19</v>
      </c>
      <c r="AQ30" s="37">
        <f t="shared" si="26"/>
        <v>19.5</v>
      </c>
      <c r="AR30" s="37">
        <f t="shared" si="26"/>
        <v>19.5</v>
      </c>
      <c r="AS30" s="37">
        <f t="shared" si="26"/>
        <v>19.5</v>
      </c>
    </row>
    <row r="31" spans="4:45" x14ac:dyDescent="0.25">
      <c r="D31" s="4">
        <v>28</v>
      </c>
      <c r="E31" s="4">
        <v>51000</v>
      </c>
      <c r="F31" s="37">
        <v>17</v>
      </c>
      <c r="G31" s="37">
        <v>17.5</v>
      </c>
      <c r="H31" s="37">
        <v>18</v>
      </c>
      <c r="I31" s="37">
        <v>18</v>
      </c>
      <c r="J31" s="37">
        <v>18.5</v>
      </c>
      <c r="K31" s="37">
        <v>18.5</v>
      </c>
      <c r="L31" s="37">
        <v>19</v>
      </c>
      <c r="M31" s="37">
        <v>19</v>
      </c>
      <c r="N31" s="37">
        <v>19</v>
      </c>
      <c r="O31" s="37">
        <v>19.5</v>
      </c>
      <c r="P31" s="37">
        <v>19.5</v>
      </c>
      <c r="Q31" s="37">
        <v>19.5</v>
      </c>
      <c r="S31" t="str">
        <f t="shared" si="12"/>
        <v/>
      </c>
      <c r="T31">
        <v>51000</v>
      </c>
      <c r="U31" s="38">
        <v>0.17</v>
      </c>
      <c r="V31" s="38">
        <v>0.17500000000000002</v>
      </c>
      <c r="W31" s="38">
        <v>0.18</v>
      </c>
      <c r="X31" s="38">
        <v>0.18</v>
      </c>
      <c r="Y31" s="38">
        <v>0.185</v>
      </c>
      <c r="Z31" s="38">
        <v>0.185</v>
      </c>
      <c r="AA31" s="38">
        <v>0.19</v>
      </c>
      <c r="AB31" s="38">
        <v>0.19</v>
      </c>
      <c r="AC31" s="38">
        <v>0.19</v>
      </c>
      <c r="AD31" s="38">
        <v>0.19500000000000001</v>
      </c>
      <c r="AE31" s="38">
        <v>0.19500000000000001</v>
      </c>
      <c r="AF31" s="38">
        <v>0.19500000000000001</v>
      </c>
      <c r="AH31" s="37">
        <f t="shared" si="27"/>
        <v>17</v>
      </c>
      <c r="AI31" s="37">
        <f t="shared" si="26"/>
        <v>17.5</v>
      </c>
      <c r="AJ31" s="37">
        <f t="shared" si="26"/>
        <v>18</v>
      </c>
      <c r="AK31" s="37">
        <f t="shared" si="26"/>
        <v>18</v>
      </c>
      <c r="AL31" s="37">
        <f t="shared" si="26"/>
        <v>18.5</v>
      </c>
      <c r="AM31" s="37">
        <f t="shared" si="26"/>
        <v>18.5</v>
      </c>
      <c r="AN31" s="37">
        <f t="shared" si="26"/>
        <v>19</v>
      </c>
      <c r="AO31" s="37">
        <f t="shared" si="26"/>
        <v>19</v>
      </c>
      <c r="AP31" s="37">
        <f t="shared" si="26"/>
        <v>19</v>
      </c>
      <c r="AQ31" s="37">
        <f t="shared" si="26"/>
        <v>19.5</v>
      </c>
      <c r="AR31" s="37">
        <f t="shared" si="26"/>
        <v>19.5</v>
      </c>
      <c r="AS31" s="37">
        <f t="shared" si="26"/>
        <v>19.5</v>
      </c>
    </row>
    <row r="32" spans="4:45" x14ac:dyDescent="0.25">
      <c r="D32" s="4">
        <v>29</v>
      </c>
      <c r="E32" s="4">
        <v>52000</v>
      </c>
      <c r="F32" s="37">
        <v>17</v>
      </c>
      <c r="G32" s="37">
        <v>17.5</v>
      </c>
      <c r="H32" s="37">
        <v>18</v>
      </c>
      <c r="I32" s="37">
        <v>18</v>
      </c>
      <c r="J32" s="37">
        <v>18.5</v>
      </c>
      <c r="K32" s="37">
        <v>18.5</v>
      </c>
      <c r="L32" s="37">
        <v>19</v>
      </c>
      <c r="M32" s="37">
        <v>19</v>
      </c>
      <c r="N32" s="37">
        <v>19</v>
      </c>
      <c r="O32" s="37">
        <v>19.5</v>
      </c>
      <c r="P32" s="37">
        <v>19.5</v>
      </c>
      <c r="Q32" s="37">
        <v>19.5</v>
      </c>
      <c r="S32" t="str">
        <f t="shared" si="12"/>
        <v/>
      </c>
      <c r="T32">
        <v>52000</v>
      </c>
      <c r="U32" s="38">
        <v>0.17</v>
      </c>
      <c r="V32" s="38">
        <v>0.17500000000000002</v>
      </c>
      <c r="W32" s="38">
        <v>0.18</v>
      </c>
      <c r="X32" s="38">
        <v>0.18</v>
      </c>
      <c r="Y32" s="38">
        <v>0.185</v>
      </c>
      <c r="Z32" s="38">
        <v>0.185</v>
      </c>
      <c r="AA32" s="38">
        <v>0.19</v>
      </c>
      <c r="AB32" s="38">
        <v>0.19</v>
      </c>
      <c r="AC32" s="38">
        <v>0.19</v>
      </c>
      <c r="AD32" s="38">
        <v>0.19500000000000001</v>
      </c>
      <c r="AE32" s="38">
        <v>0.19500000000000001</v>
      </c>
      <c r="AF32" s="38">
        <v>0.19500000000000001</v>
      </c>
      <c r="AH32" s="37">
        <f t="shared" si="27"/>
        <v>17</v>
      </c>
      <c r="AI32" s="37">
        <f t="shared" si="26"/>
        <v>17.5</v>
      </c>
      <c r="AJ32" s="37">
        <f t="shared" si="26"/>
        <v>18</v>
      </c>
      <c r="AK32" s="37">
        <f t="shared" si="26"/>
        <v>18</v>
      </c>
      <c r="AL32" s="37">
        <f t="shared" si="26"/>
        <v>18.5</v>
      </c>
      <c r="AM32" s="37">
        <f t="shared" si="26"/>
        <v>18.5</v>
      </c>
      <c r="AN32" s="37">
        <f t="shared" si="26"/>
        <v>19</v>
      </c>
      <c r="AO32" s="37">
        <f t="shared" si="26"/>
        <v>19</v>
      </c>
      <c r="AP32" s="37">
        <f t="shared" si="26"/>
        <v>19</v>
      </c>
      <c r="AQ32" s="37">
        <f t="shared" si="26"/>
        <v>19.5</v>
      </c>
      <c r="AR32" s="37">
        <f t="shared" si="26"/>
        <v>19.5</v>
      </c>
      <c r="AS32" s="37">
        <f t="shared" si="26"/>
        <v>19.5</v>
      </c>
    </row>
    <row r="33" spans="4:45" x14ac:dyDescent="0.25">
      <c r="D33" s="4">
        <v>30</v>
      </c>
      <c r="E33" s="4">
        <v>53000</v>
      </c>
      <c r="F33" s="37">
        <v>17</v>
      </c>
      <c r="G33" s="37">
        <v>17.5</v>
      </c>
      <c r="H33" s="37">
        <v>18</v>
      </c>
      <c r="I33" s="37">
        <v>18</v>
      </c>
      <c r="J33" s="37">
        <v>18.5</v>
      </c>
      <c r="K33" s="37">
        <v>18.5</v>
      </c>
      <c r="L33" s="37">
        <v>19</v>
      </c>
      <c r="M33" s="37">
        <v>19</v>
      </c>
      <c r="N33" s="37">
        <v>19</v>
      </c>
      <c r="O33" s="37">
        <v>19.5</v>
      </c>
      <c r="P33" s="37">
        <v>19.5</v>
      </c>
      <c r="Q33" s="37">
        <v>19.5</v>
      </c>
      <c r="S33" t="str">
        <f t="shared" si="12"/>
        <v/>
      </c>
      <c r="T33">
        <v>53000</v>
      </c>
      <c r="U33" s="38">
        <v>0.17</v>
      </c>
      <c r="V33" s="38">
        <v>0.17500000000000002</v>
      </c>
      <c r="W33" s="38">
        <v>0.18</v>
      </c>
      <c r="X33" s="38">
        <v>0.18</v>
      </c>
      <c r="Y33" s="38">
        <v>0.185</v>
      </c>
      <c r="Z33" s="38">
        <v>0.185</v>
      </c>
      <c r="AA33" s="38">
        <v>0.19</v>
      </c>
      <c r="AB33" s="38">
        <v>0.19</v>
      </c>
      <c r="AC33" s="38">
        <v>0.19</v>
      </c>
      <c r="AD33" s="38">
        <v>0.19500000000000001</v>
      </c>
      <c r="AE33" s="38">
        <v>0.19500000000000001</v>
      </c>
      <c r="AF33" s="38">
        <v>0.19500000000000001</v>
      </c>
      <c r="AH33" s="37">
        <f t="shared" si="27"/>
        <v>17</v>
      </c>
      <c r="AI33" s="37">
        <f t="shared" si="26"/>
        <v>17.5</v>
      </c>
      <c r="AJ33" s="37">
        <f t="shared" si="26"/>
        <v>18</v>
      </c>
      <c r="AK33" s="37">
        <f t="shared" si="26"/>
        <v>18</v>
      </c>
      <c r="AL33" s="37">
        <f t="shared" si="26"/>
        <v>18.5</v>
      </c>
      <c r="AM33" s="37">
        <f t="shared" si="26"/>
        <v>18.5</v>
      </c>
      <c r="AN33" s="37">
        <f t="shared" si="26"/>
        <v>19</v>
      </c>
      <c r="AO33" s="37">
        <f t="shared" si="26"/>
        <v>19</v>
      </c>
      <c r="AP33" s="37">
        <f t="shared" si="26"/>
        <v>19</v>
      </c>
      <c r="AQ33" s="37">
        <f t="shared" si="26"/>
        <v>19.5</v>
      </c>
      <c r="AR33" s="37">
        <f t="shared" si="26"/>
        <v>19.5</v>
      </c>
      <c r="AS33" s="37">
        <f t="shared" si="26"/>
        <v>19.5</v>
      </c>
    </row>
    <row r="34" spans="4:45" x14ac:dyDescent="0.25">
      <c r="D34" s="4">
        <v>31</v>
      </c>
      <c r="E34" s="4">
        <v>54000</v>
      </c>
      <c r="F34" s="37">
        <v>17</v>
      </c>
      <c r="G34" s="37">
        <v>17.5</v>
      </c>
      <c r="H34" s="37">
        <v>18</v>
      </c>
      <c r="I34" s="37">
        <v>18</v>
      </c>
      <c r="J34" s="37">
        <v>18.5</v>
      </c>
      <c r="K34" s="37">
        <v>18.5</v>
      </c>
      <c r="L34" s="37">
        <v>19</v>
      </c>
      <c r="M34" s="37">
        <v>19</v>
      </c>
      <c r="N34" s="37">
        <v>19</v>
      </c>
      <c r="O34" s="37">
        <v>19.5</v>
      </c>
      <c r="P34" s="37">
        <v>19.5</v>
      </c>
      <c r="Q34" s="37">
        <v>19.5</v>
      </c>
      <c r="S34" t="str">
        <f t="shared" si="12"/>
        <v/>
      </c>
      <c r="T34">
        <v>54000</v>
      </c>
      <c r="U34" s="38">
        <v>0.17</v>
      </c>
      <c r="V34" s="38">
        <v>0.17500000000000002</v>
      </c>
      <c r="W34" s="38">
        <v>0.18</v>
      </c>
      <c r="X34" s="38">
        <v>0.18</v>
      </c>
      <c r="Y34" s="38">
        <v>0.185</v>
      </c>
      <c r="Z34" s="38">
        <v>0.185</v>
      </c>
      <c r="AA34" s="38">
        <v>0.19</v>
      </c>
      <c r="AB34" s="38">
        <v>0.19</v>
      </c>
      <c r="AC34" s="38">
        <v>0.19</v>
      </c>
      <c r="AD34" s="38">
        <v>0.19500000000000001</v>
      </c>
      <c r="AE34" s="38">
        <v>0.19500000000000001</v>
      </c>
      <c r="AF34" s="38">
        <v>0.19500000000000001</v>
      </c>
      <c r="AH34" s="37">
        <f t="shared" si="27"/>
        <v>17</v>
      </c>
      <c r="AI34" s="37">
        <f t="shared" si="27"/>
        <v>17.5</v>
      </c>
      <c r="AJ34" s="37">
        <f t="shared" si="27"/>
        <v>18</v>
      </c>
      <c r="AK34" s="37">
        <f t="shared" si="27"/>
        <v>18</v>
      </c>
      <c r="AL34" s="37">
        <f t="shared" si="27"/>
        <v>18.5</v>
      </c>
      <c r="AM34" s="37">
        <f t="shared" si="27"/>
        <v>18.5</v>
      </c>
      <c r="AN34" s="37">
        <f t="shared" si="27"/>
        <v>19</v>
      </c>
      <c r="AO34" s="37">
        <f t="shared" si="27"/>
        <v>19</v>
      </c>
      <c r="AP34" s="37">
        <f t="shared" si="27"/>
        <v>19</v>
      </c>
      <c r="AQ34" s="37">
        <f t="shared" si="27"/>
        <v>19.5</v>
      </c>
      <c r="AR34" s="37">
        <f t="shared" si="27"/>
        <v>19.5</v>
      </c>
      <c r="AS34" s="37">
        <f t="shared" si="27"/>
        <v>19.5</v>
      </c>
    </row>
    <row r="35" spans="4:45" x14ac:dyDescent="0.25">
      <c r="D35" s="4">
        <v>32</v>
      </c>
      <c r="E35" s="4">
        <v>55000</v>
      </c>
      <c r="F35" s="37">
        <v>17.5</v>
      </c>
      <c r="G35" s="37">
        <v>17.5</v>
      </c>
      <c r="H35" s="37">
        <v>18</v>
      </c>
      <c r="I35" s="37">
        <v>18</v>
      </c>
      <c r="J35" s="37">
        <v>18.5</v>
      </c>
      <c r="K35" s="37">
        <v>18.5</v>
      </c>
      <c r="L35" s="37">
        <v>19</v>
      </c>
      <c r="M35" s="37">
        <v>19</v>
      </c>
      <c r="N35" s="37">
        <v>19.5</v>
      </c>
      <c r="O35" s="37">
        <v>19.5</v>
      </c>
      <c r="P35" s="37">
        <v>19.5</v>
      </c>
      <c r="Q35" s="37">
        <v>20</v>
      </c>
      <c r="S35" t="str">
        <f t="shared" si="12"/>
        <v/>
      </c>
      <c r="T35">
        <v>55000</v>
      </c>
      <c r="U35" s="38">
        <v>0.17500000000000002</v>
      </c>
      <c r="V35" s="38">
        <v>0.17500000000000002</v>
      </c>
      <c r="W35" s="38">
        <v>0.18</v>
      </c>
      <c r="X35" s="38">
        <v>0.18</v>
      </c>
      <c r="Y35" s="38">
        <v>0.185</v>
      </c>
      <c r="Z35" s="38">
        <v>0.185</v>
      </c>
      <c r="AA35" s="38">
        <v>0.19</v>
      </c>
      <c r="AB35" s="38">
        <v>0.19</v>
      </c>
      <c r="AC35" s="38">
        <v>0.19500000000000001</v>
      </c>
      <c r="AD35" s="38">
        <v>0.19500000000000001</v>
      </c>
      <c r="AE35" s="38">
        <v>0.19500000000000001</v>
      </c>
      <c r="AF35" s="38">
        <v>0.2</v>
      </c>
      <c r="AH35" s="37">
        <f t="shared" si="27"/>
        <v>17.5</v>
      </c>
      <c r="AI35" s="37">
        <f t="shared" si="27"/>
        <v>17.5</v>
      </c>
      <c r="AJ35" s="37">
        <f t="shared" si="27"/>
        <v>18</v>
      </c>
      <c r="AK35" s="37">
        <f t="shared" si="27"/>
        <v>18</v>
      </c>
      <c r="AL35" s="37">
        <f t="shared" si="27"/>
        <v>18.5</v>
      </c>
      <c r="AM35" s="37">
        <f t="shared" si="27"/>
        <v>18.5</v>
      </c>
      <c r="AN35" s="37">
        <f t="shared" si="27"/>
        <v>19</v>
      </c>
      <c r="AO35" s="37">
        <f t="shared" si="27"/>
        <v>19</v>
      </c>
      <c r="AP35" s="37">
        <f t="shared" si="27"/>
        <v>19.5</v>
      </c>
      <c r="AQ35" s="37">
        <f t="shared" si="27"/>
        <v>19.5</v>
      </c>
      <c r="AR35" s="37">
        <f t="shared" si="27"/>
        <v>19.5</v>
      </c>
      <c r="AS35" s="37">
        <f t="shared" si="27"/>
        <v>20</v>
      </c>
    </row>
    <row r="36" spans="4:45" x14ac:dyDescent="0.25">
      <c r="D36" s="4">
        <v>33</v>
      </c>
      <c r="E36" s="4">
        <v>56000</v>
      </c>
      <c r="F36" s="37">
        <v>17.5</v>
      </c>
      <c r="G36" s="37">
        <v>18</v>
      </c>
      <c r="H36" s="37">
        <v>18</v>
      </c>
      <c r="I36" s="37">
        <v>18.5</v>
      </c>
      <c r="J36" s="37">
        <v>18.5</v>
      </c>
      <c r="K36" s="37">
        <v>19</v>
      </c>
      <c r="L36" s="37">
        <v>19</v>
      </c>
      <c r="M36" s="37">
        <v>19.5</v>
      </c>
      <c r="N36" s="37">
        <v>19.5</v>
      </c>
      <c r="O36" s="37">
        <v>19.5</v>
      </c>
      <c r="P36" s="37">
        <v>20</v>
      </c>
      <c r="Q36" s="37">
        <v>20</v>
      </c>
      <c r="S36" t="str">
        <f t="shared" si="12"/>
        <v/>
      </c>
      <c r="T36">
        <v>56000</v>
      </c>
      <c r="U36" s="38">
        <v>0.17500000000000002</v>
      </c>
      <c r="V36" s="38">
        <v>0.18</v>
      </c>
      <c r="W36" s="38">
        <v>0.18</v>
      </c>
      <c r="X36" s="38">
        <v>0.185</v>
      </c>
      <c r="Y36" s="38">
        <v>0.185</v>
      </c>
      <c r="Z36" s="38">
        <v>0.19</v>
      </c>
      <c r="AA36" s="38">
        <v>0.19</v>
      </c>
      <c r="AB36" s="38">
        <v>0.19500000000000001</v>
      </c>
      <c r="AC36" s="38">
        <v>0.19500000000000001</v>
      </c>
      <c r="AD36" s="38">
        <v>0.19500000000000001</v>
      </c>
      <c r="AE36" s="38">
        <v>0.2</v>
      </c>
      <c r="AF36" s="38">
        <v>0.2</v>
      </c>
      <c r="AH36" s="37">
        <f t="shared" si="27"/>
        <v>17.5</v>
      </c>
      <c r="AI36" s="37">
        <f t="shared" si="27"/>
        <v>18</v>
      </c>
      <c r="AJ36" s="37">
        <f t="shared" si="27"/>
        <v>18</v>
      </c>
      <c r="AK36" s="37">
        <f t="shared" si="27"/>
        <v>18.5</v>
      </c>
      <c r="AL36" s="37">
        <f t="shared" si="27"/>
        <v>18.5</v>
      </c>
      <c r="AM36" s="37">
        <f t="shared" si="27"/>
        <v>19</v>
      </c>
      <c r="AN36" s="37">
        <f t="shared" si="27"/>
        <v>19</v>
      </c>
      <c r="AO36" s="37">
        <f t="shared" si="27"/>
        <v>19.5</v>
      </c>
      <c r="AP36" s="37">
        <f t="shared" si="27"/>
        <v>19.5</v>
      </c>
      <c r="AQ36" s="37">
        <f t="shared" si="27"/>
        <v>19.5</v>
      </c>
      <c r="AR36" s="37">
        <f t="shared" si="27"/>
        <v>20</v>
      </c>
      <c r="AS36" s="37">
        <f t="shared" si="27"/>
        <v>20</v>
      </c>
    </row>
    <row r="37" spans="4:45" x14ac:dyDescent="0.25">
      <c r="D37" s="4">
        <v>34</v>
      </c>
      <c r="E37" s="4">
        <v>57000</v>
      </c>
      <c r="F37" s="37">
        <v>17.5</v>
      </c>
      <c r="G37" s="37">
        <v>18</v>
      </c>
      <c r="H37" s="37">
        <v>18.5</v>
      </c>
      <c r="I37" s="37">
        <v>18.5</v>
      </c>
      <c r="J37" s="37">
        <v>19</v>
      </c>
      <c r="K37" s="37">
        <v>19</v>
      </c>
      <c r="L37" s="37">
        <v>19.5</v>
      </c>
      <c r="M37" s="37">
        <v>19.5</v>
      </c>
      <c r="N37" s="37">
        <v>20</v>
      </c>
      <c r="O37" s="37">
        <v>20</v>
      </c>
      <c r="P37" s="37">
        <v>20</v>
      </c>
      <c r="Q37" s="37">
        <v>20.5</v>
      </c>
      <c r="S37" t="str">
        <f t="shared" si="12"/>
        <v/>
      </c>
      <c r="T37">
        <v>57000</v>
      </c>
      <c r="U37" s="38">
        <v>0.17500000000000002</v>
      </c>
      <c r="V37" s="38">
        <v>0.18</v>
      </c>
      <c r="W37" s="38">
        <v>0.185</v>
      </c>
      <c r="X37" s="38">
        <v>0.185</v>
      </c>
      <c r="Y37" s="38">
        <v>0.19</v>
      </c>
      <c r="Z37" s="38">
        <v>0.19</v>
      </c>
      <c r="AA37" s="38">
        <v>0.19500000000000001</v>
      </c>
      <c r="AB37" s="38">
        <v>0.19500000000000001</v>
      </c>
      <c r="AC37" s="38">
        <v>0.2</v>
      </c>
      <c r="AD37" s="38">
        <v>0.2</v>
      </c>
      <c r="AE37" s="38">
        <v>0.2</v>
      </c>
      <c r="AF37" s="38">
        <v>0.20500000000000002</v>
      </c>
      <c r="AH37" s="37">
        <f t="shared" si="27"/>
        <v>17.5</v>
      </c>
      <c r="AI37" s="37">
        <f t="shared" si="27"/>
        <v>18</v>
      </c>
      <c r="AJ37" s="37">
        <f t="shared" si="27"/>
        <v>18.5</v>
      </c>
      <c r="AK37" s="37">
        <f t="shared" si="27"/>
        <v>18.5</v>
      </c>
      <c r="AL37" s="37">
        <f t="shared" si="27"/>
        <v>19</v>
      </c>
      <c r="AM37" s="37">
        <f t="shared" si="27"/>
        <v>19</v>
      </c>
      <c r="AN37" s="37">
        <f t="shared" si="27"/>
        <v>19.5</v>
      </c>
      <c r="AO37" s="37">
        <f t="shared" si="27"/>
        <v>19.5</v>
      </c>
      <c r="AP37" s="37">
        <f t="shared" si="27"/>
        <v>20</v>
      </c>
      <c r="AQ37" s="37">
        <f t="shared" si="27"/>
        <v>20</v>
      </c>
      <c r="AR37" s="37">
        <f t="shared" si="27"/>
        <v>20</v>
      </c>
      <c r="AS37" s="37">
        <f t="shared" si="27"/>
        <v>20.5</v>
      </c>
    </row>
    <row r="38" spans="4:45" x14ac:dyDescent="0.25">
      <c r="D38" s="4">
        <v>35</v>
      </c>
      <c r="E38" s="4">
        <v>58000</v>
      </c>
      <c r="F38" s="37">
        <v>18</v>
      </c>
      <c r="G38" s="37">
        <v>18</v>
      </c>
      <c r="H38" s="37">
        <v>18.5</v>
      </c>
      <c r="I38" s="37">
        <v>19</v>
      </c>
      <c r="J38" s="37">
        <v>19</v>
      </c>
      <c r="K38" s="37">
        <v>19.5</v>
      </c>
      <c r="L38" s="37">
        <v>19.5</v>
      </c>
      <c r="M38" s="37">
        <v>20</v>
      </c>
      <c r="N38" s="37">
        <v>20</v>
      </c>
      <c r="O38" s="37">
        <v>20</v>
      </c>
      <c r="P38" s="37">
        <v>20.5</v>
      </c>
      <c r="Q38" s="37">
        <v>20.5</v>
      </c>
      <c r="S38" t="str">
        <f t="shared" si="12"/>
        <v/>
      </c>
      <c r="T38">
        <v>58000</v>
      </c>
      <c r="U38" s="38">
        <v>0.18</v>
      </c>
      <c r="V38" s="38">
        <v>0.18</v>
      </c>
      <c r="W38" s="38">
        <v>0.185</v>
      </c>
      <c r="X38" s="38">
        <v>0.19</v>
      </c>
      <c r="Y38" s="38">
        <v>0.19</v>
      </c>
      <c r="Z38" s="38">
        <v>0.19500000000000001</v>
      </c>
      <c r="AA38" s="38">
        <v>0.19500000000000001</v>
      </c>
      <c r="AB38" s="38">
        <v>0.2</v>
      </c>
      <c r="AC38" s="38">
        <v>0.2</v>
      </c>
      <c r="AD38" s="38">
        <v>0.2</v>
      </c>
      <c r="AE38" s="38">
        <v>0.20500000000000002</v>
      </c>
      <c r="AF38" s="38">
        <v>0.20500000000000002</v>
      </c>
      <c r="AH38" s="37">
        <f t="shared" si="27"/>
        <v>18</v>
      </c>
      <c r="AI38" s="37">
        <f t="shared" si="27"/>
        <v>18</v>
      </c>
      <c r="AJ38" s="37">
        <f t="shared" si="27"/>
        <v>18.5</v>
      </c>
      <c r="AK38" s="37">
        <f t="shared" si="27"/>
        <v>19</v>
      </c>
      <c r="AL38" s="37">
        <f t="shared" si="27"/>
        <v>19</v>
      </c>
      <c r="AM38" s="37">
        <f t="shared" si="27"/>
        <v>19.5</v>
      </c>
      <c r="AN38" s="37">
        <f t="shared" si="27"/>
        <v>19.5</v>
      </c>
      <c r="AO38" s="37">
        <f t="shared" si="27"/>
        <v>20</v>
      </c>
      <c r="AP38" s="37">
        <f t="shared" si="27"/>
        <v>20</v>
      </c>
      <c r="AQ38" s="37">
        <f t="shared" si="27"/>
        <v>20</v>
      </c>
      <c r="AR38" s="37">
        <f t="shared" si="27"/>
        <v>20.5</v>
      </c>
      <c r="AS38" s="37">
        <f t="shared" si="27"/>
        <v>20.5</v>
      </c>
    </row>
    <row r="39" spans="4:45" x14ac:dyDescent="0.25">
      <c r="D39" s="4">
        <v>36</v>
      </c>
      <c r="E39" s="4">
        <v>59000</v>
      </c>
      <c r="F39" s="37">
        <v>18</v>
      </c>
      <c r="G39" s="37">
        <v>18.5</v>
      </c>
      <c r="H39" s="37">
        <v>18.5</v>
      </c>
      <c r="I39" s="37">
        <v>19</v>
      </c>
      <c r="J39" s="37">
        <v>19</v>
      </c>
      <c r="K39" s="37">
        <v>19.5</v>
      </c>
      <c r="L39" s="37">
        <v>19.5</v>
      </c>
      <c r="M39" s="37">
        <v>20</v>
      </c>
      <c r="N39" s="37">
        <v>20</v>
      </c>
      <c r="O39" s="37">
        <v>20.5</v>
      </c>
      <c r="P39" s="37">
        <v>20.5</v>
      </c>
      <c r="Q39" s="37">
        <v>20.5</v>
      </c>
      <c r="S39" t="str">
        <f t="shared" si="12"/>
        <v/>
      </c>
      <c r="T39">
        <v>59000</v>
      </c>
      <c r="U39" s="38">
        <v>0.18</v>
      </c>
      <c r="V39" s="38">
        <v>0.185</v>
      </c>
      <c r="W39" s="38">
        <v>0.185</v>
      </c>
      <c r="X39" s="38">
        <v>0.19</v>
      </c>
      <c r="Y39" s="38">
        <v>0.19</v>
      </c>
      <c r="Z39" s="38">
        <v>0.19500000000000001</v>
      </c>
      <c r="AA39" s="38">
        <v>0.19500000000000001</v>
      </c>
      <c r="AB39" s="38">
        <v>0.2</v>
      </c>
      <c r="AC39" s="38">
        <v>0.2</v>
      </c>
      <c r="AD39" s="38">
        <v>0.20500000000000002</v>
      </c>
      <c r="AE39" s="38">
        <v>0.20500000000000002</v>
      </c>
      <c r="AF39" s="38">
        <v>0.20500000000000002</v>
      </c>
      <c r="AH39" s="37">
        <f t="shared" si="27"/>
        <v>18</v>
      </c>
      <c r="AI39" s="37">
        <f t="shared" si="27"/>
        <v>18.5</v>
      </c>
      <c r="AJ39" s="37">
        <f t="shared" si="27"/>
        <v>18.5</v>
      </c>
      <c r="AK39" s="37">
        <f t="shared" si="27"/>
        <v>19</v>
      </c>
      <c r="AL39" s="37">
        <f t="shared" si="27"/>
        <v>19</v>
      </c>
      <c r="AM39" s="37">
        <f t="shared" si="27"/>
        <v>19.5</v>
      </c>
      <c r="AN39" s="37">
        <f t="shared" si="27"/>
        <v>19.5</v>
      </c>
      <c r="AO39" s="37">
        <f t="shared" si="27"/>
        <v>20</v>
      </c>
      <c r="AP39" s="37">
        <f t="shared" si="27"/>
        <v>20</v>
      </c>
      <c r="AQ39" s="37">
        <f t="shared" si="27"/>
        <v>20.5</v>
      </c>
      <c r="AR39" s="37">
        <f t="shared" si="27"/>
        <v>20.5</v>
      </c>
      <c r="AS39" s="37">
        <f t="shared" si="27"/>
        <v>20.5</v>
      </c>
    </row>
    <row r="40" spans="4:45" x14ac:dyDescent="0.25">
      <c r="D40" s="4">
        <v>37</v>
      </c>
      <c r="E40" s="4">
        <v>60000</v>
      </c>
      <c r="F40" s="37">
        <v>18</v>
      </c>
      <c r="G40" s="37">
        <v>18.5</v>
      </c>
      <c r="H40" s="37">
        <v>19</v>
      </c>
      <c r="I40" s="37">
        <v>19</v>
      </c>
      <c r="J40" s="37">
        <v>19.5</v>
      </c>
      <c r="K40" s="37">
        <v>19.5</v>
      </c>
      <c r="L40" s="37">
        <v>20</v>
      </c>
      <c r="M40" s="37">
        <v>20</v>
      </c>
      <c r="N40" s="37">
        <v>20.5</v>
      </c>
      <c r="O40" s="37">
        <v>20.5</v>
      </c>
      <c r="P40" s="37">
        <v>20.5</v>
      </c>
      <c r="Q40" s="37">
        <v>21.000000000000004</v>
      </c>
      <c r="S40" t="str">
        <f t="shared" si="12"/>
        <v/>
      </c>
      <c r="T40">
        <v>60000</v>
      </c>
      <c r="U40" s="38">
        <v>0.18</v>
      </c>
      <c r="V40" s="38">
        <v>0.185</v>
      </c>
      <c r="W40" s="38">
        <v>0.19</v>
      </c>
      <c r="X40" s="38">
        <v>0.19</v>
      </c>
      <c r="Y40" s="38">
        <v>0.19500000000000001</v>
      </c>
      <c r="Z40" s="38">
        <v>0.19500000000000001</v>
      </c>
      <c r="AA40" s="38">
        <v>0.2</v>
      </c>
      <c r="AB40" s="38">
        <v>0.2</v>
      </c>
      <c r="AC40" s="38">
        <v>0.20500000000000002</v>
      </c>
      <c r="AD40" s="38">
        <v>0.20500000000000002</v>
      </c>
      <c r="AE40" s="38">
        <v>0.20500000000000002</v>
      </c>
      <c r="AF40" s="38">
        <v>0.21000000000000002</v>
      </c>
      <c r="AH40" s="37">
        <f t="shared" si="27"/>
        <v>18</v>
      </c>
      <c r="AI40" s="37">
        <f t="shared" si="27"/>
        <v>18.5</v>
      </c>
      <c r="AJ40" s="37">
        <f t="shared" si="27"/>
        <v>19</v>
      </c>
      <c r="AK40" s="37">
        <f t="shared" si="27"/>
        <v>19</v>
      </c>
      <c r="AL40" s="37">
        <f t="shared" si="27"/>
        <v>19.5</v>
      </c>
      <c r="AM40" s="37">
        <f t="shared" si="27"/>
        <v>19.5</v>
      </c>
      <c r="AN40" s="37">
        <f t="shared" si="27"/>
        <v>20</v>
      </c>
      <c r="AO40" s="37">
        <f t="shared" si="27"/>
        <v>20</v>
      </c>
      <c r="AP40" s="37">
        <f t="shared" si="27"/>
        <v>20.5</v>
      </c>
      <c r="AQ40" s="37">
        <f t="shared" si="27"/>
        <v>20.5</v>
      </c>
      <c r="AR40" s="37">
        <f t="shared" si="27"/>
        <v>20.5</v>
      </c>
      <c r="AS40" s="37">
        <f t="shared" si="27"/>
        <v>21.000000000000004</v>
      </c>
    </row>
    <row r="41" spans="4:45" x14ac:dyDescent="0.25">
      <c r="D41" s="4">
        <v>38</v>
      </c>
      <c r="E41" s="4">
        <v>61000</v>
      </c>
      <c r="F41" s="37">
        <v>18.5</v>
      </c>
      <c r="G41" s="37">
        <v>18.5</v>
      </c>
      <c r="H41" s="37">
        <v>19</v>
      </c>
      <c r="I41" s="37">
        <v>19.5</v>
      </c>
      <c r="J41" s="37">
        <v>19.5</v>
      </c>
      <c r="K41" s="37">
        <v>20</v>
      </c>
      <c r="L41" s="37">
        <v>20</v>
      </c>
      <c r="M41" s="37">
        <v>20.5</v>
      </c>
      <c r="N41" s="37">
        <v>20.5</v>
      </c>
      <c r="O41" s="37">
        <v>20.5</v>
      </c>
      <c r="P41" s="37">
        <v>21.000000000000004</v>
      </c>
      <c r="Q41" s="37">
        <v>21.000000000000004</v>
      </c>
      <c r="S41" t="str">
        <f t="shared" si="12"/>
        <v/>
      </c>
      <c r="T41">
        <v>61000</v>
      </c>
      <c r="U41" s="38">
        <v>0.185</v>
      </c>
      <c r="V41" s="38">
        <v>0.185</v>
      </c>
      <c r="W41" s="38">
        <v>0.19</v>
      </c>
      <c r="X41" s="38">
        <v>0.19500000000000001</v>
      </c>
      <c r="Y41" s="38">
        <v>0.19500000000000001</v>
      </c>
      <c r="Z41" s="38">
        <v>0.2</v>
      </c>
      <c r="AA41" s="38">
        <v>0.2</v>
      </c>
      <c r="AB41" s="38">
        <v>0.20500000000000002</v>
      </c>
      <c r="AC41" s="38">
        <v>0.20500000000000002</v>
      </c>
      <c r="AD41" s="38">
        <v>0.20500000000000002</v>
      </c>
      <c r="AE41" s="38">
        <v>0.21000000000000002</v>
      </c>
      <c r="AF41" s="38">
        <v>0.21000000000000002</v>
      </c>
      <c r="AH41" s="37">
        <f t="shared" si="27"/>
        <v>18.5</v>
      </c>
      <c r="AI41" s="37">
        <f t="shared" si="27"/>
        <v>18.5</v>
      </c>
      <c r="AJ41" s="37">
        <f t="shared" si="27"/>
        <v>19</v>
      </c>
      <c r="AK41" s="37">
        <f t="shared" si="27"/>
        <v>19.5</v>
      </c>
      <c r="AL41" s="37">
        <f t="shared" si="27"/>
        <v>19.5</v>
      </c>
      <c r="AM41" s="37">
        <f t="shared" si="27"/>
        <v>20</v>
      </c>
      <c r="AN41" s="37">
        <f t="shared" si="27"/>
        <v>20</v>
      </c>
      <c r="AO41" s="37">
        <f t="shared" si="27"/>
        <v>20.5</v>
      </c>
      <c r="AP41" s="37">
        <f t="shared" si="27"/>
        <v>20.5</v>
      </c>
      <c r="AQ41" s="37">
        <f t="shared" si="27"/>
        <v>20.5</v>
      </c>
      <c r="AR41" s="37">
        <f t="shared" si="27"/>
        <v>21.000000000000004</v>
      </c>
      <c r="AS41" s="37">
        <f t="shared" si="27"/>
        <v>21.000000000000004</v>
      </c>
    </row>
    <row r="42" spans="4:45" x14ac:dyDescent="0.25">
      <c r="D42" s="4">
        <v>39</v>
      </c>
      <c r="E42" s="4">
        <v>62000</v>
      </c>
      <c r="F42" s="37">
        <v>18.5</v>
      </c>
      <c r="G42" s="37">
        <v>19</v>
      </c>
      <c r="H42" s="37">
        <v>19</v>
      </c>
      <c r="I42" s="37">
        <v>19.5</v>
      </c>
      <c r="J42" s="37">
        <v>19.5</v>
      </c>
      <c r="K42" s="37">
        <v>20</v>
      </c>
      <c r="L42" s="37">
        <v>20</v>
      </c>
      <c r="M42" s="37">
        <v>20.5</v>
      </c>
      <c r="N42" s="37">
        <v>20.5</v>
      </c>
      <c r="O42" s="37">
        <v>21.000000000000004</v>
      </c>
      <c r="P42" s="37">
        <v>21.000000000000004</v>
      </c>
      <c r="Q42" s="37">
        <v>21.000000000000004</v>
      </c>
      <c r="S42" t="str">
        <f t="shared" si="12"/>
        <v/>
      </c>
      <c r="T42">
        <v>62000</v>
      </c>
      <c r="U42" s="38">
        <v>0.185</v>
      </c>
      <c r="V42" s="38">
        <v>0.19</v>
      </c>
      <c r="W42" s="38">
        <v>0.19</v>
      </c>
      <c r="X42" s="38">
        <v>0.19500000000000001</v>
      </c>
      <c r="Y42" s="38">
        <v>0.19500000000000001</v>
      </c>
      <c r="Z42" s="38">
        <v>0.2</v>
      </c>
      <c r="AA42" s="38">
        <v>0.2</v>
      </c>
      <c r="AB42" s="38">
        <v>0.20500000000000002</v>
      </c>
      <c r="AC42" s="38">
        <v>0.20500000000000002</v>
      </c>
      <c r="AD42" s="38">
        <v>0.21000000000000002</v>
      </c>
      <c r="AE42" s="38">
        <v>0.21000000000000002</v>
      </c>
      <c r="AF42" s="38">
        <v>0.21000000000000002</v>
      </c>
      <c r="AH42" s="37">
        <f t="shared" si="27"/>
        <v>18.5</v>
      </c>
      <c r="AI42" s="37">
        <f t="shared" si="27"/>
        <v>19</v>
      </c>
      <c r="AJ42" s="37">
        <f t="shared" si="27"/>
        <v>19</v>
      </c>
      <c r="AK42" s="37">
        <f t="shared" si="27"/>
        <v>19.5</v>
      </c>
      <c r="AL42" s="37">
        <f t="shared" si="27"/>
        <v>19.5</v>
      </c>
      <c r="AM42" s="37">
        <f t="shared" si="27"/>
        <v>20</v>
      </c>
      <c r="AN42" s="37">
        <f t="shared" si="27"/>
        <v>20</v>
      </c>
      <c r="AO42" s="37">
        <f t="shared" si="27"/>
        <v>20.5</v>
      </c>
      <c r="AP42" s="37">
        <f t="shared" si="27"/>
        <v>20.5</v>
      </c>
      <c r="AQ42" s="37">
        <f t="shared" si="27"/>
        <v>21.000000000000004</v>
      </c>
      <c r="AR42" s="37">
        <f t="shared" si="27"/>
        <v>21.000000000000004</v>
      </c>
      <c r="AS42" s="37">
        <f t="shared" si="27"/>
        <v>21.000000000000004</v>
      </c>
    </row>
    <row r="43" spans="4:45" x14ac:dyDescent="0.25">
      <c r="D43" s="4">
        <v>40</v>
      </c>
      <c r="E43" s="4">
        <v>63000</v>
      </c>
      <c r="F43" s="37">
        <v>18.5</v>
      </c>
      <c r="G43" s="37">
        <v>19</v>
      </c>
      <c r="H43" s="37">
        <v>19.5</v>
      </c>
      <c r="I43" s="37">
        <v>19.5</v>
      </c>
      <c r="J43" s="37">
        <v>20</v>
      </c>
      <c r="K43" s="37">
        <v>20</v>
      </c>
      <c r="L43" s="37">
        <v>20.5</v>
      </c>
      <c r="M43" s="37">
        <v>20.5</v>
      </c>
      <c r="N43" s="37">
        <v>21.000000000000004</v>
      </c>
      <c r="O43" s="37">
        <v>21.000000000000004</v>
      </c>
      <c r="P43" s="37">
        <v>21.000000000000004</v>
      </c>
      <c r="Q43" s="37">
        <v>21.499999999999996</v>
      </c>
      <c r="S43" t="str">
        <f t="shared" si="12"/>
        <v/>
      </c>
      <c r="T43">
        <v>63000</v>
      </c>
      <c r="U43" s="38">
        <v>0.185</v>
      </c>
      <c r="V43" s="38">
        <v>0.19</v>
      </c>
      <c r="W43" s="38">
        <v>0.19500000000000001</v>
      </c>
      <c r="X43" s="38">
        <v>0.19500000000000001</v>
      </c>
      <c r="Y43" s="38">
        <v>0.2</v>
      </c>
      <c r="Z43" s="38">
        <v>0.2</v>
      </c>
      <c r="AA43" s="38">
        <v>0.20500000000000002</v>
      </c>
      <c r="AB43" s="38">
        <v>0.20500000000000002</v>
      </c>
      <c r="AC43" s="38">
        <v>0.21000000000000002</v>
      </c>
      <c r="AD43" s="38">
        <v>0.21000000000000002</v>
      </c>
      <c r="AE43" s="38">
        <v>0.21000000000000002</v>
      </c>
      <c r="AF43" s="38">
        <v>0.21499999999999997</v>
      </c>
      <c r="AH43" s="37">
        <f t="shared" si="27"/>
        <v>18.5</v>
      </c>
      <c r="AI43" s="37">
        <f t="shared" si="27"/>
        <v>19</v>
      </c>
      <c r="AJ43" s="37">
        <f t="shared" si="27"/>
        <v>19.5</v>
      </c>
      <c r="AK43" s="37">
        <f t="shared" si="27"/>
        <v>19.5</v>
      </c>
      <c r="AL43" s="37">
        <f t="shared" si="27"/>
        <v>20</v>
      </c>
      <c r="AM43" s="37">
        <f t="shared" si="27"/>
        <v>20</v>
      </c>
      <c r="AN43" s="37">
        <f t="shared" si="27"/>
        <v>20.5</v>
      </c>
      <c r="AO43" s="37">
        <f t="shared" si="27"/>
        <v>20.5</v>
      </c>
      <c r="AP43" s="37">
        <f t="shared" si="27"/>
        <v>21.000000000000004</v>
      </c>
      <c r="AQ43" s="37">
        <f t="shared" si="27"/>
        <v>21.000000000000004</v>
      </c>
      <c r="AR43" s="37">
        <f t="shared" si="27"/>
        <v>21.000000000000004</v>
      </c>
      <c r="AS43" s="37">
        <f t="shared" si="27"/>
        <v>21.499999999999996</v>
      </c>
    </row>
    <row r="44" spans="4:45" x14ac:dyDescent="0.25">
      <c r="D44" s="4">
        <v>41</v>
      </c>
      <c r="E44" s="4">
        <v>64000</v>
      </c>
      <c r="F44" s="37">
        <v>19</v>
      </c>
      <c r="G44" s="37">
        <v>19</v>
      </c>
      <c r="H44" s="37">
        <v>19.5</v>
      </c>
      <c r="I44" s="37">
        <v>19.5</v>
      </c>
      <c r="J44" s="37">
        <v>20</v>
      </c>
      <c r="K44" s="37">
        <v>20.5</v>
      </c>
      <c r="L44" s="37">
        <v>20.5</v>
      </c>
      <c r="M44" s="37">
        <v>21.000000000000004</v>
      </c>
      <c r="N44" s="37">
        <v>21.000000000000004</v>
      </c>
      <c r="O44" s="37">
        <v>21.000000000000004</v>
      </c>
      <c r="P44" s="37">
        <v>21.499999999999996</v>
      </c>
      <c r="Q44" s="37">
        <v>21.499999999999996</v>
      </c>
      <c r="S44" t="str">
        <f t="shared" si="12"/>
        <v/>
      </c>
      <c r="T44">
        <v>64000</v>
      </c>
      <c r="U44" s="38">
        <v>0.19</v>
      </c>
      <c r="V44" s="38">
        <v>0.19</v>
      </c>
      <c r="W44" s="38">
        <v>0.19500000000000001</v>
      </c>
      <c r="X44" s="38">
        <v>0.19500000000000001</v>
      </c>
      <c r="Y44" s="38">
        <v>0.2</v>
      </c>
      <c r="Z44" s="38">
        <v>0.20500000000000002</v>
      </c>
      <c r="AA44" s="38">
        <v>0.20500000000000002</v>
      </c>
      <c r="AB44" s="38">
        <v>0.21000000000000002</v>
      </c>
      <c r="AC44" s="38">
        <v>0.21000000000000002</v>
      </c>
      <c r="AD44" s="38">
        <v>0.21000000000000002</v>
      </c>
      <c r="AE44" s="38">
        <v>0.21499999999999997</v>
      </c>
      <c r="AF44" s="38">
        <v>0.21499999999999997</v>
      </c>
      <c r="AH44" s="37">
        <f t="shared" si="27"/>
        <v>19</v>
      </c>
      <c r="AI44" s="37">
        <f t="shared" si="27"/>
        <v>19</v>
      </c>
      <c r="AJ44" s="37">
        <f t="shared" si="27"/>
        <v>19.5</v>
      </c>
      <c r="AK44" s="37">
        <f t="shared" si="27"/>
        <v>19.5</v>
      </c>
      <c r="AL44" s="37">
        <f t="shared" si="27"/>
        <v>20</v>
      </c>
      <c r="AM44" s="37">
        <f t="shared" si="27"/>
        <v>20.5</v>
      </c>
      <c r="AN44" s="37">
        <f t="shared" si="27"/>
        <v>20.5</v>
      </c>
      <c r="AO44" s="37">
        <f t="shared" si="27"/>
        <v>21.000000000000004</v>
      </c>
      <c r="AP44" s="37">
        <f t="shared" si="27"/>
        <v>21.000000000000004</v>
      </c>
      <c r="AQ44" s="37">
        <f t="shared" si="27"/>
        <v>21.000000000000004</v>
      </c>
      <c r="AR44" s="37">
        <f t="shared" si="27"/>
        <v>21.499999999999996</v>
      </c>
      <c r="AS44" s="37">
        <f t="shared" si="27"/>
        <v>21.499999999999996</v>
      </c>
    </row>
    <row r="45" spans="4:45" x14ac:dyDescent="0.25">
      <c r="D45" s="4">
        <v>42</v>
      </c>
      <c r="E45" s="4">
        <v>65000</v>
      </c>
      <c r="F45" s="37">
        <v>19</v>
      </c>
      <c r="G45" s="37">
        <v>19.5</v>
      </c>
      <c r="H45" s="37">
        <v>19.5</v>
      </c>
      <c r="I45" s="37">
        <v>20</v>
      </c>
      <c r="J45" s="37">
        <v>20</v>
      </c>
      <c r="K45" s="37">
        <v>20.5</v>
      </c>
      <c r="L45" s="37">
        <v>20.5</v>
      </c>
      <c r="M45" s="37">
        <v>21.000000000000004</v>
      </c>
      <c r="N45" s="37">
        <v>21.000000000000004</v>
      </c>
      <c r="O45" s="37">
        <v>21.499999999999996</v>
      </c>
      <c r="P45" s="37">
        <v>21.499999999999996</v>
      </c>
      <c r="Q45" s="37">
        <v>21.499999999999996</v>
      </c>
      <c r="S45" t="str">
        <f t="shared" si="12"/>
        <v/>
      </c>
      <c r="T45">
        <v>65000</v>
      </c>
      <c r="U45" s="38">
        <v>0.19</v>
      </c>
      <c r="V45" s="38">
        <v>0.19500000000000001</v>
      </c>
      <c r="W45" s="38">
        <v>0.19500000000000001</v>
      </c>
      <c r="X45" s="38">
        <v>0.2</v>
      </c>
      <c r="Y45" s="38">
        <v>0.2</v>
      </c>
      <c r="Z45" s="38">
        <v>0.20500000000000002</v>
      </c>
      <c r="AA45" s="38">
        <v>0.20500000000000002</v>
      </c>
      <c r="AB45" s="38">
        <v>0.21000000000000002</v>
      </c>
      <c r="AC45" s="38">
        <v>0.21000000000000002</v>
      </c>
      <c r="AD45" s="38">
        <v>0.21499999999999997</v>
      </c>
      <c r="AE45" s="38">
        <v>0.21499999999999997</v>
      </c>
      <c r="AF45" s="38">
        <v>0.21499999999999997</v>
      </c>
      <c r="AH45" s="37">
        <f t="shared" si="27"/>
        <v>19</v>
      </c>
      <c r="AI45" s="37">
        <f t="shared" si="27"/>
        <v>19.5</v>
      </c>
      <c r="AJ45" s="37">
        <f t="shared" si="27"/>
        <v>19.5</v>
      </c>
      <c r="AK45" s="37">
        <f t="shared" si="27"/>
        <v>20</v>
      </c>
      <c r="AL45" s="37">
        <f t="shared" si="27"/>
        <v>20</v>
      </c>
      <c r="AM45" s="37">
        <f t="shared" si="27"/>
        <v>20.5</v>
      </c>
      <c r="AN45" s="37">
        <f t="shared" si="27"/>
        <v>20.5</v>
      </c>
      <c r="AO45" s="37">
        <f t="shared" si="27"/>
        <v>21.000000000000004</v>
      </c>
      <c r="AP45" s="37">
        <f t="shared" si="27"/>
        <v>21.000000000000004</v>
      </c>
      <c r="AQ45" s="37">
        <f t="shared" si="27"/>
        <v>21.499999999999996</v>
      </c>
      <c r="AR45" s="37">
        <f t="shared" si="27"/>
        <v>21.499999999999996</v>
      </c>
      <c r="AS45" s="37">
        <f t="shared" si="27"/>
        <v>21.499999999999996</v>
      </c>
    </row>
    <row r="46" spans="4:45" x14ac:dyDescent="0.25">
      <c r="D46" s="4">
        <v>43</v>
      </c>
      <c r="E46" s="4">
        <v>66000</v>
      </c>
      <c r="F46" s="37">
        <v>19</v>
      </c>
      <c r="G46" s="37">
        <v>19.5</v>
      </c>
      <c r="H46" s="37">
        <v>19.5</v>
      </c>
      <c r="I46" s="37">
        <v>20</v>
      </c>
      <c r="J46" s="37">
        <v>20.5</v>
      </c>
      <c r="K46" s="37">
        <v>20.5</v>
      </c>
      <c r="L46" s="37">
        <v>21.000000000000004</v>
      </c>
      <c r="M46" s="37">
        <v>21.000000000000004</v>
      </c>
      <c r="N46" s="37">
        <v>21.499999999999996</v>
      </c>
      <c r="O46" s="37">
        <v>21.499999999999996</v>
      </c>
      <c r="P46" s="37">
        <v>21.499999999999996</v>
      </c>
      <c r="Q46" s="37">
        <v>21.999999999999996</v>
      </c>
      <c r="S46" t="str">
        <f t="shared" si="12"/>
        <v/>
      </c>
      <c r="T46">
        <v>66000</v>
      </c>
      <c r="U46" s="38">
        <v>0.19</v>
      </c>
      <c r="V46" s="38">
        <v>0.19500000000000001</v>
      </c>
      <c r="W46" s="38">
        <v>0.19500000000000001</v>
      </c>
      <c r="X46" s="38">
        <v>0.2</v>
      </c>
      <c r="Y46" s="38">
        <v>0.20500000000000002</v>
      </c>
      <c r="Z46" s="38">
        <v>0.20500000000000002</v>
      </c>
      <c r="AA46" s="38">
        <v>0.21000000000000002</v>
      </c>
      <c r="AB46" s="38">
        <v>0.21000000000000002</v>
      </c>
      <c r="AC46" s="38">
        <v>0.21499999999999997</v>
      </c>
      <c r="AD46" s="38">
        <v>0.21499999999999997</v>
      </c>
      <c r="AE46" s="38">
        <v>0.21499999999999997</v>
      </c>
      <c r="AF46" s="38">
        <v>0.21999999999999997</v>
      </c>
      <c r="AH46" s="37">
        <f t="shared" si="27"/>
        <v>19</v>
      </c>
      <c r="AI46" s="37">
        <f t="shared" si="27"/>
        <v>19.5</v>
      </c>
      <c r="AJ46" s="37">
        <f t="shared" si="27"/>
        <v>19.5</v>
      </c>
      <c r="AK46" s="37">
        <f t="shared" si="27"/>
        <v>20</v>
      </c>
      <c r="AL46" s="37">
        <f t="shared" si="27"/>
        <v>20.5</v>
      </c>
      <c r="AM46" s="37">
        <f t="shared" si="27"/>
        <v>20.5</v>
      </c>
      <c r="AN46" s="37">
        <f t="shared" si="27"/>
        <v>21.000000000000004</v>
      </c>
      <c r="AO46" s="37">
        <f t="shared" si="27"/>
        <v>21.000000000000004</v>
      </c>
      <c r="AP46" s="37">
        <f t="shared" si="27"/>
        <v>21.499999999999996</v>
      </c>
      <c r="AQ46" s="37">
        <f t="shared" si="27"/>
        <v>21.499999999999996</v>
      </c>
      <c r="AR46" s="37">
        <f t="shared" si="27"/>
        <v>21.499999999999996</v>
      </c>
      <c r="AS46" s="37">
        <f t="shared" si="27"/>
        <v>21.999999999999996</v>
      </c>
    </row>
    <row r="47" spans="4:45" x14ac:dyDescent="0.25">
      <c r="D47" s="4">
        <v>44</v>
      </c>
      <c r="E47" s="4">
        <v>67000</v>
      </c>
      <c r="F47" s="37">
        <v>19</v>
      </c>
      <c r="G47" s="37">
        <v>19.5</v>
      </c>
      <c r="H47" s="37">
        <v>20</v>
      </c>
      <c r="I47" s="37">
        <v>20</v>
      </c>
      <c r="J47" s="37">
        <v>20.5</v>
      </c>
      <c r="K47" s="37">
        <v>20.5</v>
      </c>
      <c r="L47" s="37">
        <v>21.000000000000004</v>
      </c>
      <c r="M47" s="37">
        <v>21.000000000000004</v>
      </c>
      <c r="N47" s="37">
        <v>21.499999999999996</v>
      </c>
      <c r="O47" s="37">
        <v>21.499999999999996</v>
      </c>
      <c r="P47" s="37">
        <v>21.999999999999996</v>
      </c>
      <c r="Q47" s="37">
        <v>21.999999999999996</v>
      </c>
      <c r="S47" t="str">
        <f t="shared" si="12"/>
        <v/>
      </c>
      <c r="T47">
        <v>67000</v>
      </c>
      <c r="U47" s="38">
        <v>0.19</v>
      </c>
      <c r="V47" s="38">
        <v>0.19500000000000001</v>
      </c>
      <c r="W47" s="38">
        <v>0.2</v>
      </c>
      <c r="X47" s="38">
        <v>0.2</v>
      </c>
      <c r="Y47" s="38">
        <v>0.20500000000000002</v>
      </c>
      <c r="Z47" s="38">
        <v>0.20500000000000002</v>
      </c>
      <c r="AA47" s="38">
        <v>0.21000000000000002</v>
      </c>
      <c r="AB47" s="38">
        <v>0.21000000000000002</v>
      </c>
      <c r="AC47" s="38">
        <v>0.21499999999999997</v>
      </c>
      <c r="AD47" s="38">
        <v>0.21499999999999997</v>
      </c>
      <c r="AE47" s="38">
        <v>0.21999999999999997</v>
      </c>
      <c r="AF47" s="38">
        <v>0.21999999999999997</v>
      </c>
      <c r="AH47" s="37">
        <f t="shared" si="27"/>
        <v>19</v>
      </c>
      <c r="AI47" s="37">
        <f t="shared" si="27"/>
        <v>19.5</v>
      </c>
      <c r="AJ47" s="37">
        <f t="shared" si="27"/>
        <v>20</v>
      </c>
      <c r="AK47" s="37">
        <f t="shared" si="27"/>
        <v>20</v>
      </c>
      <c r="AL47" s="37">
        <f t="shared" si="27"/>
        <v>20.5</v>
      </c>
      <c r="AM47" s="37">
        <f t="shared" si="27"/>
        <v>20.5</v>
      </c>
      <c r="AN47" s="37">
        <f t="shared" si="27"/>
        <v>21.000000000000004</v>
      </c>
      <c r="AO47" s="37">
        <f t="shared" si="27"/>
        <v>21.000000000000004</v>
      </c>
      <c r="AP47" s="37">
        <f t="shared" si="27"/>
        <v>21.499999999999996</v>
      </c>
      <c r="AQ47" s="37">
        <f t="shared" si="27"/>
        <v>21.499999999999996</v>
      </c>
      <c r="AR47" s="37">
        <f t="shared" si="27"/>
        <v>21.999999999999996</v>
      </c>
      <c r="AS47" s="37">
        <f t="shared" si="27"/>
        <v>21.999999999999996</v>
      </c>
    </row>
    <row r="48" spans="4:45" x14ac:dyDescent="0.25">
      <c r="D48" s="4">
        <v>45</v>
      </c>
      <c r="E48" s="4">
        <v>68000</v>
      </c>
      <c r="F48" s="37">
        <v>19.5</v>
      </c>
      <c r="G48" s="37">
        <v>19.5</v>
      </c>
      <c r="H48" s="37">
        <v>20</v>
      </c>
      <c r="I48" s="37">
        <v>20.5</v>
      </c>
      <c r="J48" s="37">
        <v>20.5</v>
      </c>
      <c r="K48" s="37">
        <v>21.000000000000004</v>
      </c>
      <c r="L48" s="37">
        <v>21.000000000000004</v>
      </c>
      <c r="M48" s="37">
        <v>21.499999999999996</v>
      </c>
      <c r="N48" s="37">
        <v>21.499999999999996</v>
      </c>
      <c r="O48" s="37">
        <v>21.999999999999996</v>
      </c>
      <c r="P48" s="37">
        <v>21.999999999999996</v>
      </c>
      <c r="Q48" s="37">
        <v>21.999999999999996</v>
      </c>
      <c r="S48" t="str">
        <f t="shared" si="12"/>
        <v/>
      </c>
      <c r="T48">
        <v>68000</v>
      </c>
      <c r="U48" s="38">
        <v>0.19500000000000001</v>
      </c>
      <c r="V48" s="38">
        <v>0.19500000000000001</v>
      </c>
      <c r="W48" s="38">
        <v>0.2</v>
      </c>
      <c r="X48" s="38">
        <v>0.20500000000000002</v>
      </c>
      <c r="Y48" s="38">
        <v>0.20500000000000002</v>
      </c>
      <c r="Z48" s="38">
        <v>0.21000000000000002</v>
      </c>
      <c r="AA48" s="38">
        <v>0.21000000000000002</v>
      </c>
      <c r="AB48" s="38">
        <v>0.21499999999999997</v>
      </c>
      <c r="AC48" s="38">
        <v>0.21499999999999997</v>
      </c>
      <c r="AD48" s="38">
        <v>0.21999999999999997</v>
      </c>
      <c r="AE48" s="38">
        <v>0.21999999999999997</v>
      </c>
      <c r="AF48" s="38">
        <v>0.21999999999999997</v>
      </c>
      <c r="AH48" s="37">
        <f t="shared" si="27"/>
        <v>19.5</v>
      </c>
      <c r="AI48" s="37">
        <f t="shared" si="27"/>
        <v>19.5</v>
      </c>
      <c r="AJ48" s="37">
        <f t="shared" si="27"/>
        <v>20</v>
      </c>
      <c r="AK48" s="37">
        <f t="shared" si="27"/>
        <v>20.5</v>
      </c>
      <c r="AL48" s="37">
        <f t="shared" si="27"/>
        <v>20.5</v>
      </c>
      <c r="AM48" s="37">
        <f t="shared" si="27"/>
        <v>21.000000000000004</v>
      </c>
      <c r="AN48" s="37">
        <f t="shared" si="27"/>
        <v>21.000000000000004</v>
      </c>
      <c r="AO48" s="37">
        <f t="shared" si="27"/>
        <v>21.499999999999996</v>
      </c>
      <c r="AP48" s="37">
        <f t="shared" si="27"/>
        <v>21.499999999999996</v>
      </c>
      <c r="AQ48" s="37">
        <f t="shared" si="27"/>
        <v>21.999999999999996</v>
      </c>
      <c r="AR48" s="37">
        <f t="shared" si="27"/>
        <v>21.999999999999996</v>
      </c>
      <c r="AS48" s="37">
        <f t="shared" si="27"/>
        <v>21.999999999999996</v>
      </c>
    </row>
    <row r="49" spans="4:45" x14ac:dyDescent="0.25">
      <c r="D49" s="4">
        <v>46</v>
      </c>
      <c r="E49" s="4">
        <v>69000</v>
      </c>
      <c r="F49" s="37">
        <v>19.5</v>
      </c>
      <c r="G49" s="37">
        <v>20</v>
      </c>
      <c r="H49" s="37">
        <v>20</v>
      </c>
      <c r="I49" s="37">
        <v>20.5</v>
      </c>
      <c r="J49" s="37">
        <v>20.5</v>
      </c>
      <c r="K49" s="37">
        <v>21.000000000000004</v>
      </c>
      <c r="L49" s="37">
        <v>21.499999999999996</v>
      </c>
      <c r="M49" s="37">
        <v>21.499999999999996</v>
      </c>
      <c r="N49" s="37">
        <v>21.499999999999996</v>
      </c>
      <c r="O49" s="37">
        <v>21.999999999999996</v>
      </c>
      <c r="P49" s="37">
        <v>21.999999999999996</v>
      </c>
      <c r="Q49" s="37">
        <v>22.499999999999996</v>
      </c>
      <c r="S49" t="str">
        <f t="shared" si="12"/>
        <v/>
      </c>
      <c r="T49">
        <v>69000</v>
      </c>
      <c r="U49" s="38">
        <v>0.19500000000000001</v>
      </c>
      <c r="V49" s="38">
        <v>0.2</v>
      </c>
      <c r="W49" s="38">
        <v>0.2</v>
      </c>
      <c r="X49" s="38">
        <v>0.20500000000000002</v>
      </c>
      <c r="Y49" s="38">
        <v>0.20500000000000002</v>
      </c>
      <c r="Z49" s="38">
        <v>0.21000000000000002</v>
      </c>
      <c r="AA49" s="38">
        <v>0.21499999999999997</v>
      </c>
      <c r="AB49" s="38">
        <v>0.21499999999999997</v>
      </c>
      <c r="AC49" s="38">
        <v>0.21499999999999997</v>
      </c>
      <c r="AD49" s="38">
        <v>0.21999999999999997</v>
      </c>
      <c r="AE49" s="38">
        <v>0.21999999999999997</v>
      </c>
      <c r="AF49" s="38">
        <v>0.22499999999999998</v>
      </c>
      <c r="AH49" s="37">
        <f t="shared" si="27"/>
        <v>19.5</v>
      </c>
      <c r="AI49" s="37">
        <f t="shared" si="27"/>
        <v>20</v>
      </c>
      <c r="AJ49" s="37">
        <f t="shared" si="27"/>
        <v>20</v>
      </c>
      <c r="AK49" s="37">
        <f t="shared" si="27"/>
        <v>20.5</v>
      </c>
      <c r="AL49" s="37">
        <f t="shared" si="27"/>
        <v>20.5</v>
      </c>
      <c r="AM49" s="37">
        <f t="shared" si="27"/>
        <v>21.000000000000004</v>
      </c>
      <c r="AN49" s="37">
        <f t="shared" si="27"/>
        <v>21.499999999999996</v>
      </c>
      <c r="AO49" s="37">
        <f t="shared" si="27"/>
        <v>21.499999999999996</v>
      </c>
      <c r="AP49" s="37">
        <f t="shared" si="27"/>
        <v>21.499999999999996</v>
      </c>
      <c r="AQ49" s="37">
        <f t="shared" si="27"/>
        <v>21.999999999999996</v>
      </c>
      <c r="AR49" s="37">
        <f t="shared" si="27"/>
        <v>21.999999999999996</v>
      </c>
      <c r="AS49" s="37">
        <f t="shared" si="27"/>
        <v>22.499999999999996</v>
      </c>
    </row>
    <row r="50" spans="4:45" x14ac:dyDescent="0.25">
      <c r="D50" s="4">
        <v>47</v>
      </c>
      <c r="E50" s="4">
        <v>70000</v>
      </c>
      <c r="F50" s="37">
        <v>19.5</v>
      </c>
      <c r="G50" s="37">
        <v>20</v>
      </c>
      <c r="H50" s="37">
        <v>20.5</v>
      </c>
      <c r="I50" s="37">
        <v>20.5</v>
      </c>
      <c r="J50" s="37">
        <v>21.000000000000004</v>
      </c>
      <c r="K50" s="37">
        <v>21.000000000000004</v>
      </c>
      <c r="L50" s="37">
        <v>21.499999999999996</v>
      </c>
      <c r="M50" s="37">
        <v>21.499999999999996</v>
      </c>
      <c r="N50" s="37">
        <v>21.999999999999996</v>
      </c>
      <c r="O50" s="37">
        <v>21.999999999999996</v>
      </c>
      <c r="P50" s="37">
        <v>22.499999999999996</v>
      </c>
      <c r="Q50" s="37">
        <v>22.499999999999996</v>
      </c>
      <c r="S50" t="str">
        <f t="shared" si="12"/>
        <v/>
      </c>
      <c r="T50">
        <v>70000</v>
      </c>
      <c r="U50" s="38">
        <v>0.19500000000000001</v>
      </c>
      <c r="V50" s="38">
        <v>0.2</v>
      </c>
      <c r="W50" s="38">
        <v>0.20500000000000002</v>
      </c>
      <c r="X50" s="38">
        <v>0.20500000000000002</v>
      </c>
      <c r="Y50" s="38">
        <v>0.21000000000000002</v>
      </c>
      <c r="Z50" s="38">
        <v>0.21000000000000002</v>
      </c>
      <c r="AA50" s="38">
        <v>0.21499999999999997</v>
      </c>
      <c r="AB50" s="38">
        <v>0.21499999999999997</v>
      </c>
      <c r="AC50" s="38">
        <v>0.21999999999999997</v>
      </c>
      <c r="AD50" s="38">
        <v>0.21999999999999997</v>
      </c>
      <c r="AE50" s="38">
        <v>0.22499999999999998</v>
      </c>
      <c r="AF50" s="38">
        <v>0.22499999999999998</v>
      </c>
      <c r="AH50" s="37">
        <f t="shared" si="27"/>
        <v>19.5</v>
      </c>
      <c r="AI50" s="37">
        <f t="shared" si="27"/>
        <v>20</v>
      </c>
      <c r="AJ50" s="37">
        <f t="shared" si="27"/>
        <v>20.5</v>
      </c>
      <c r="AK50" s="37">
        <f t="shared" si="27"/>
        <v>20.5</v>
      </c>
      <c r="AL50" s="37">
        <f t="shared" si="27"/>
        <v>21.000000000000004</v>
      </c>
      <c r="AM50" s="37">
        <f t="shared" si="27"/>
        <v>21.000000000000004</v>
      </c>
      <c r="AN50" s="37">
        <f t="shared" si="27"/>
        <v>21.499999999999996</v>
      </c>
      <c r="AO50" s="37">
        <f t="shared" si="27"/>
        <v>21.499999999999996</v>
      </c>
      <c r="AP50" s="37">
        <f t="shared" si="27"/>
        <v>21.999999999999996</v>
      </c>
      <c r="AQ50" s="37">
        <f t="shared" si="27"/>
        <v>21.999999999999996</v>
      </c>
      <c r="AR50" s="37">
        <f t="shared" si="27"/>
        <v>22.499999999999996</v>
      </c>
      <c r="AS50" s="37">
        <f t="shared" si="27"/>
        <v>22.499999999999996</v>
      </c>
    </row>
    <row r="51" spans="4:45" x14ac:dyDescent="0.25">
      <c r="D51" s="4">
        <v>48</v>
      </c>
      <c r="E51" s="4">
        <v>71000</v>
      </c>
      <c r="F51" s="37">
        <v>19.5</v>
      </c>
      <c r="G51" s="37">
        <v>20</v>
      </c>
      <c r="H51" s="37">
        <v>20.5</v>
      </c>
      <c r="I51" s="37">
        <v>20.5</v>
      </c>
      <c r="J51" s="37">
        <v>21.000000000000004</v>
      </c>
      <c r="K51" s="37">
        <v>21.499999999999996</v>
      </c>
      <c r="L51" s="37">
        <v>21.499999999999996</v>
      </c>
      <c r="M51" s="37">
        <v>21.999999999999996</v>
      </c>
      <c r="N51" s="37">
        <v>21.999999999999996</v>
      </c>
      <c r="O51" s="37">
        <v>21.999999999999996</v>
      </c>
      <c r="P51" s="37">
        <v>22.499999999999996</v>
      </c>
      <c r="Q51" s="37">
        <v>22.499999999999996</v>
      </c>
      <c r="S51" t="str">
        <f t="shared" si="12"/>
        <v/>
      </c>
      <c r="T51">
        <v>71000</v>
      </c>
      <c r="U51" s="38">
        <v>0.19500000000000001</v>
      </c>
      <c r="V51" s="38">
        <v>0.2</v>
      </c>
      <c r="W51" s="38">
        <v>0.20500000000000002</v>
      </c>
      <c r="X51" s="38">
        <v>0.20500000000000002</v>
      </c>
      <c r="Y51" s="38">
        <v>0.21000000000000002</v>
      </c>
      <c r="Z51" s="38">
        <v>0.21499999999999997</v>
      </c>
      <c r="AA51" s="38">
        <v>0.21499999999999997</v>
      </c>
      <c r="AB51" s="38">
        <v>0.21999999999999997</v>
      </c>
      <c r="AC51" s="38">
        <v>0.21999999999999997</v>
      </c>
      <c r="AD51" s="38">
        <v>0.21999999999999997</v>
      </c>
      <c r="AE51" s="38">
        <v>0.22499999999999998</v>
      </c>
      <c r="AF51" s="38">
        <v>0.22499999999999998</v>
      </c>
      <c r="AH51" s="37">
        <f t="shared" si="27"/>
        <v>19.5</v>
      </c>
      <c r="AI51" s="37">
        <f t="shared" si="27"/>
        <v>20</v>
      </c>
      <c r="AJ51" s="37">
        <f t="shared" si="27"/>
        <v>20.5</v>
      </c>
      <c r="AK51" s="37">
        <f t="shared" si="27"/>
        <v>20.5</v>
      </c>
      <c r="AL51" s="37">
        <f t="shared" si="27"/>
        <v>21.000000000000004</v>
      </c>
      <c r="AM51" s="37">
        <f t="shared" si="27"/>
        <v>21.499999999999996</v>
      </c>
      <c r="AN51" s="37">
        <f t="shared" si="27"/>
        <v>21.499999999999996</v>
      </c>
      <c r="AO51" s="37">
        <f t="shared" si="27"/>
        <v>21.999999999999996</v>
      </c>
      <c r="AP51" s="37">
        <f t="shared" si="27"/>
        <v>21.999999999999996</v>
      </c>
      <c r="AQ51" s="37">
        <f t="shared" si="27"/>
        <v>21.999999999999996</v>
      </c>
      <c r="AR51" s="37">
        <f t="shared" si="27"/>
        <v>22.499999999999996</v>
      </c>
      <c r="AS51" s="37">
        <f t="shared" si="27"/>
        <v>22.499999999999996</v>
      </c>
    </row>
    <row r="52" spans="4:45" x14ac:dyDescent="0.25">
      <c r="D52" s="4">
        <v>49</v>
      </c>
      <c r="E52" s="4">
        <v>72000</v>
      </c>
      <c r="F52" s="37">
        <v>20</v>
      </c>
      <c r="G52" s="37">
        <v>20</v>
      </c>
      <c r="H52" s="37">
        <v>20.5</v>
      </c>
      <c r="I52" s="37">
        <v>21.000000000000004</v>
      </c>
      <c r="J52" s="37">
        <v>21.000000000000004</v>
      </c>
      <c r="K52" s="37">
        <v>21.499999999999996</v>
      </c>
      <c r="L52" s="37">
        <v>21.499999999999996</v>
      </c>
      <c r="M52" s="37">
        <v>21.999999999999996</v>
      </c>
      <c r="N52" s="37">
        <v>21.999999999999996</v>
      </c>
      <c r="O52" s="37">
        <v>22.499999999999996</v>
      </c>
      <c r="P52" s="37">
        <v>22.499999999999996</v>
      </c>
      <c r="Q52" s="37">
        <v>22.499999999999996</v>
      </c>
      <c r="S52" t="str">
        <f t="shared" si="12"/>
        <v/>
      </c>
      <c r="T52">
        <v>72000</v>
      </c>
      <c r="U52" s="38">
        <v>0.2</v>
      </c>
      <c r="V52" s="38">
        <v>0.2</v>
      </c>
      <c r="W52" s="38">
        <v>0.20500000000000002</v>
      </c>
      <c r="X52" s="38">
        <v>0.21000000000000002</v>
      </c>
      <c r="Y52" s="38">
        <v>0.21000000000000002</v>
      </c>
      <c r="Z52" s="38">
        <v>0.21499999999999997</v>
      </c>
      <c r="AA52" s="38">
        <v>0.21499999999999997</v>
      </c>
      <c r="AB52" s="38">
        <v>0.21999999999999997</v>
      </c>
      <c r="AC52" s="38">
        <v>0.21999999999999997</v>
      </c>
      <c r="AD52" s="38">
        <v>0.22499999999999998</v>
      </c>
      <c r="AE52" s="38">
        <v>0.22499999999999998</v>
      </c>
      <c r="AF52" s="38">
        <v>0.22499999999999998</v>
      </c>
      <c r="AH52" s="37">
        <f t="shared" si="27"/>
        <v>20</v>
      </c>
      <c r="AI52" s="37">
        <f t="shared" si="27"/>
        <v>20</v>
      </c>
      <c r="AJ52" s="37">
        <f t="shared" si="27"/>
        <v>20.5</v>
      </c>
      <c r="AK52" s="37">
        <f t="shared" si="27"/>
        <v>21.000000000000004</v>
      </c>
      <c r="AL52" s="37">
        <f t="shared" si="27"/>
        <v>21.000000000000004</v>
      </c>
      <c r="AM52" s="37">
        <f t="shared" si="27"/>
        <v>21.499999999999996</v>
      </c>
      <c r="AN52" s="37">
        <f t="shared" si="27"/>
        <v>21.499999999999996</v>
      </c>
      <c r="AO52" s="37">
        <f t="shared" si="27"/>
        <v>21.999999999999996</v>
      </c>
      <c r="AP52" s="37">
        <f t="shared" si="27"/>
        <v>21.999999999999996</v>
      </c>
      <c r="AQ52" s="37">
        <f t="shared" si="27"/>
        <v>22.499999999999996</v>
      </c>
      <c r="AR52" s="37">
        <f t="shared" si="27"/>
        <v>22.499999999999996</v>
      </c>
      <c r="AS52" s="37">
        <f t="shared" si="27"/>
        <v>22.499999999999996</v>
      </c>
    </row>
    <row r="53" spans="4:45" x14ac:dyDescent="0.25">
      <c r="D53" s="4">
        <v>50</v>
      </c>
      <c r="E53" s="4">
        <v>73000</v>
      </c>
      <c r="F53" s="37">
        <v>20</v>
      </c>
      <c r="G53" s="37">
        <v>20.5</v>
      </c>
      <c r="H53" s="37">
        <v>20.5</v>
      </c>
      <c r="I53" s="37">
        <v>21.000000000000004</v>
      </c>
      <c r="J53" s="37">
        <v>21.499999999999996</v>
      </c>
      <c r="K53" s="37">
        <v>21.499999999999996</v>
      </c>
      <c r="L53" s="37">
        <v>21.999999999999996</v>
      </c>
      <c r="M53" s="37">
        <v>21.999999999999996</v>
      </c>
      <c r="N53" s="37">
        <v>22.499999999999996</v>
      </c>
      <c r="O53" s="37">
        <v>22.499999999999996</v>
      </c>
      <c r="P53" s="37">
        <v>22.499999999999996</v>
      </c>
      <c r="Q53" s="37">
        <v>23</v>
      </c>
      <c r="S53" t="str">
        <f t="shared" si="12"/>
        <v/>
      </c>
      <c r="T53">
        <v>73000</v>
      </c>
      <c r="U53" s="38">
        <v>0.2</v>
      </c>
      <c r="V53" s="38">
        <v>0.20500000000000002</v>
      </c>
      <c r="W53" s="38">
        <v>0.20500000000000002</v>
      </c>
      <c r="X53" s="38">
        <v>0.21000000000000002</v>
      </c>
      <c r="Y53" s="38">
        <v>0.21499999999999997</v>
      </c>
      <c r="Z53" s="38">
        <v>0.21499999999999997</v>
      </c>
      <c r="AA53" s="38">
        <v>0.21999999999999997</v>
      </c>
      <c r="AB53" s="38">
        <v>0.21999999999999997</v>
      </c>
      <c r="AC53" s="38">
        <v>0.22499999999999998</v>
      </c>
      <c r="AD53" s="38">
        <v>0.22499999999999998</v>
      </c>
      <c r="AE53" s="38">
        <v>0.22499999999999998</v>
      </c>
      <c r="AF53" s="38">
        <v>0.22999999999999998</v>
      </c>
      <c r="AH53" s="37">
        <f t="shared" si="27"/>
        <v>20</v>
      </c>
      <c r="AI53" s="37">
        <f t="shared" si="27"/>
        <v>20.5</v>
      </c>
      <c r="AJ53" s="37">
        <f t="shared" si="27"/>
        <v>20.5</v>
      </c>
      <c r="AK53" s="37">
        <f t="shared" si="27"/>
        <v>21.000000000000004</v>
      </c>
      <c r="AL53" s="37">
        <f t="shared" si="27"/>
        <v>21.499999999999996</v>
      </c>
      <c r="AM53" s="37">
        <f t="shared" si="27"/>
        <v>21.499999999999996</v>
      </c>
      <c r="AN53" s="37">
        <f t="shared" si="27"/>
        <v>21.999999999999996</v>
      </c>
      <c r="AO53" s="37">
        <f t="shared" si="27"/>
        <v>21.999999999999996</v>
      </c>
      <c r="AP53" s="37">
        <f t="shared" si="27"/>
        <v>22.499999999999996</v>
      </c>
      <c r="AQ53" s="37">
        <f t="shared" si="27"/>
        <v>22.499999999999996</v>
      </c>
      <c r="AR53" s="37">
        <f t="shared" si="27"/>
        <v>22.499999999999996</v>
      </c>
      <c r="AS53" s="37">
        <f t="shared" si="27"/>
        <v>23</v>
      </c>
    </row>
    <row r="54" spans="4:45" x14ac:dyDescent="0.25">
      <c r="D54" s="4">
        <v>51</v>
      </c>
      <c r="E54" s="4">
        <v>74000</v>
      </c>
      <c r="F54" s="37">
        <v>20</v>
      </c>
      <c r="G54" s="37">
        <v>20.5</v>
      </c>
      <c r="H54" s="37">
        <v>20.5</v>
      </c>
      <c r="I54" s="37">
        <v>21.000000000000004</v>
      </c>
      <c r="J54" s="37">
        <v>21.499999999999996</v>
      </c>
      <c r="K54" s="37">
        <v>21.499999999999996</v>
      </c>
      <c r="L54" s="37">
        <v>21.999999999999996</v>
      </c>
      <c r="M54" s="37">
        <v>21.999999999999996</v>
      </c>
      <c r="N54" s="37">
        <v>22.499999999999996</v>
      </c>
      <c r="O54" s="37">
        <v>22.499999999999996</v>
      </c>
      <c r="P54" s="37">
        <v>23</v>
      </c>
      <c r="Q54" s="37">
        <v>23</v>
      </c>
      <c r="S54" t="str">
        <f t="shared" si="12"/>
        <v/>
      </c>
      <c r="T54">
        <v>74000</v>
      </c>
      <c r="U54" s="38">
        <v>0.2</v>
      </c>
      <c r="V54" s="38">
        <v>0.20500000000000002</v>
      </c>
      <c r="W54" s="38">
        <v>0.20500000000000002</v>
      </c>
      <c r="X54" s="38">
        <v>0.21000000000000002</v>
      </c>
      <c r="Y54" s="38">
        <v>0.21499999999999997</v>
      </c>
      <c r="Z54" s="38">
        <v>0.21499999999999997</v>
      </c>
      <c r="AA54" s="38">
        <v>0.21999999999999997</v>
      </c>
      <c r="AB54" s="38">
        <v>0.21999999999999997</v>
      </c>
      <c r="AC54" s="38">
        <v>0.22499999999999998</v>
      </c>
      <c r="AD54" s="38">
        <v>0.22499999999999998</v>
      </c>
      <c r="AE54" s="38">
        <v>0.22999999999999998</v>
      </c>
      <c r="AF54" s="38">
        <v>0.22999999999999998</v>
      </c>
      <c r="AH54" s="37">
        <f t="shared" si="27"/>
        <v>20</v>
      </c>
      <c r="AI54" s="37">
        <f t="shared" ref="AI54:AS77" si="28">V54*$T$3</f>
        <v>20.5</v>
      </c>
      <c r="AJ54" s="37">
        <f t="shared" si="28"/>
        <v>20.5</v>
      </c>
      <c r="AK54" s="37">
        <f t="shared" si="28"/>
        <v>21.000000000000004</v>
      </c>
      <c r="AL54" s="37">
        <f t="shared" si="28"/>
        <v>21.499999999999996</v>
      </c>
      <c r="AM54" s="37">
        <f t="shared" si="28"/>
        <v>21.499999999999996</v>
      </c>
      <c r="AN54" s="37">
        <f t="shared" si="28"/>
        <v>21.999999999999996</v>
      </c>
      <c r="AO54" s="37">
        <f t="shared" si="28"/>
        <v>21.999999999999996</v>
      </c>
      <c r="AP54" s="37">
        <f t="shared" si="28"/>
        <v>22.499999999999996</v>
      </c>
      <c r="AQ54" s="37">
        <f t="shared" si="28"/>
        <v>22.499999999999996</v>
      </c>
      <c r="AR54" s="37">
        <f t="shared" si="28"/>
        <v>23</v>
      </c>
      <c r="AS54" s="37">
        <f t="shared" si="28"/>
        <v>23</v>
      </c>
    </row>
    <row r="55" spans="4:45" x14ac:dyDescent="0.25">
      <c r="D55" s="4">
        <v>52</v>
      </c>
      <c r="E55" s="4">
        <v>75000</v>
      </c>
      <c r="F55" s="37">
        <v>20</v>
      </c>
      <c r="G55" s="37">
        <v>20.5</v>
      </c>
      <c r="H55" s="37">
        <v>21.000000000000004</v>
      </c>
      <c r="I55" s="37">
        <v>21.000000000000004</v>
      </c>
      <c r="J55" s="37">
        <v>21.499999999999996</v>
      </c>
      <c r="K55" s="37">
        <v>21.499999999999996</v>
      </c>
      <c r="L55" s="37">
        <v>21.999999999999996</v>
      </c>
      <c r="M55" s="37">
        <v>21.999999999999996</v>
      </c>
      <c r="N55" s="37">
        <v>22.499999999999996</v>
      </c>
      <c r="O55" s="37">
        <v>22.499999999999996</v>
      </c>
      <c r="P55" s="37">
        <v>23</v>
      </c>
      <c r="Q55" s="37">
        <v>23</v>
      </c>
      <c r="S55" t="str">
        <f t="shared" si="12"/>
        <v/>
      </c>
      <c r="T55">
        <v>75000</v>
      </c>
      <c r="U55" s="38">
        <v>0.2</v>
      </c>
      <c r="V55" s="38">
        <v>0.20500000000000002</v>
      </c>
      <c r="W55" s="38">
        <v>0.21000000000000002</v>
      </c>
      <c r="X55" s="38">
        <v>0.21000000000000002</v>
      </c>
      <c r="Y55" s="38">
        <v>0.21499999999999997</v>
      </c>
      <c r="Z55" s="38">
        <v>0.21499999999999997</v>
      </c>
      <c r="AA55" s="38">
        <v>0.21999999999999997</v>
      </c>
      <c r="AB55" s="38">
        <v>0.21999999999999997</v>
      </c>
      <c r="AC55" s="38">
        <v>0.22499999999999998</v>
      </c>
      <c r="AD55" s="38">
        <v>0.22499999999999998</v>
      </c>
      <c r="AE55" s="38">
        <v>0.22999999999999998</v>
      </c>
      <c r="AF55" s="38">
        <v>0.22999999999999998</v>
      </c>
      <c r="AH55" s="37">
        <f t="shared" ref="AH55:AJ90" si="29">U55*$T$3</f>
        <v>20</v>
      </c>
      <c r="AI55" s="37">
        <f t="shared" si="28"/>
        <v>20.5</v>
      </c>
      <c r="AJ55" s="37">
        <f t="shared" si="28"/>
        <v>21.000000000000004</v>
      </c>
      <c r="AK55" s="37">
        <f t="shared" si="28"/>
        <v>21.000000000000004</v>
      </c>
      <c r="AL55" s="37">
        <f t="shared" si="28"/>
        <v>21.499999999999996</v>
      </c>
      <c r="AM55" s="37">
        <f t="shared" si="28"/>
        <v>21.499999999999996</v>
      </c>
      <c r="AN55" s="37">
        <f t="shared" si="28"/>
        <v>21.999999999999996</v>
      </c>
      <c r="AO55" s="37">
        <f t="shared" si="28"/>
        <v>21.999999999999996</v>
      </c>
      <c r="AP55" s="37">
        <f t="shared" si="28"/>
        <v>22.499999999999996</v>
      </c>
      <c r="AQ55" s="37">
        <f t="shared" si="28"/>
        <v>22.499999999999996</v>
      </c>
      <c r="AR55" s="37">
        <f t="shared" si="28"/>
        <v>23</v>
      </c>
      <c r="AS55" s="37">
        <f t="shared" si="28"/>
        <v>23</v>
      </c>
    </row>
    <row r="56" spans="4:45" x14ac:dyDescent="0.25">
      <c r="D56" s="4">
        <v>53</v>
      </c>
      <c r="E56" s="4">
        <v>76000</v>
      </c>
      <c r="F56" s="37">
        <v>20</v>
      </c>
      <c r="G56" s="37">
        <v>20.5</v>
      </c>
      <c r="H56" s="37">
        <v>21.000000000000004</v>
      </c>
      <c r="I56" s="37">
        <v>21.000000000000004</v>
      </c>
      <c r="J56" s="37">
        <v>21.499999999999996</v>
      </c>
      <c r="K56" s="37">
        <v>21.999999999999996</v>
      </c>
      <c r="L56" s="37">
        <v>21.999999999999996</v>
      </c>
      <c r="M56" s="37">
        <v>22.499999999999996</v>
      </c>
      <c r="N56" s="37">
        <v>22.499999999999996</v>
      </c>
      <c r="O56" s="37">
        <v>23</v>
      </c>
      <c r="P56" s="37">
        <v>23</v>
      </c>
      <c r="Q56" s="37">
        <v>23</v>
      </c>
      <c r="S56" t="str">
        <f t="shared" si="12"/>
        <v/>
      </c>
      <c r="T56">
        <v>76000</v>
      </c>
      <c r="U56" s="38">
        <v>0.2</v>
      </c>
      <c r="V56" s="38">
        <v>0.20500000000000002</v>
      </c>
      <c r="W56" s="38">
        <v>0.21000000000000002</v>
      </c>
      <c r="X56" s="38">
        <v>0.21000000000000002</v>
      </c>
      <c r="Y56" s="38">
        <v>0.21499999999999997</v>
      </c>
      <c r="Z56" s="38">
        <v>0.21999999999999997</v>
      </c>
      <c r="AA56" s="38">
        <v>0.21999999999999997</v>
      </c>
      <c r="AB56" s="38">
        <v>0.22499999999999998</v>
      </c>
      <c r="AC56" s="38">
        <v>0.22499999999999998</v>
      </c>
      <c r="AD56" s="38">
        <v>0.22999999999999998</v>
      </c>
      <c r="AE56" s="38">
        <v>0.22999999999999998</v>
      </c>
      <c r="AF56" s="38">
        <v>0.22999999999999998</v>
      </c>
      <c r="AH56" s="37">
        <f t="shared" si="29"/>
        <v>20</v>
      </c>
      <c r="AI56" s="37">
        <f t="shared" si="28"/>
        <v>20.5</v>
      </c>
      <c r="AJ56" s="37">
        <f t="shared" si="28"/>
        <v>21.000000000000004</v>
      </c>
      <c r="AK56" s="37">
        <f t="shared" si="28"/>
        <v>21.000000000000004</v>
      </c>
      <c r="AL56" s="37">
        <f t="shared" si="28"/>
        <v>21.499999999999996</v>
      </c>
      <c r="AM56" s="37">
        <f t="shared" si="28"/>
        <v>21.999999999999996</v>
      </c>
      <c r="AN56" s="37">
        <f t="shared" si="28"/>
        <v>21.999999999999996</v>
      </c>
      <c r="AO56" s="37">
        <f t="shared" si="28"/>
        <v>22.499999999999996</v>
      </c>
      <c r="AP56" s="37">
        <f t="shared" si="28"/>
        <v>22.499999999999996</v>
      </c>
      <c r="AQ56" s="37">
        <f t="shared" si="28"/>
        <v>23</v>
      </c>
      <c r="AR56" s="37">
        <f t="shared" si="28"/>
        <v>23</v>
      </c>
      <c r="AS56" s="37">
        <f t="shared" si="28"/>
        <v>23</v>
      </c>
    </row>
    <row r="57" spans="4:45" x14ac:dyDescent="0.25">
      <c r="D57" s="4">
        <v>54</v>
      </c>
      <c r="E57" s="4">
        <v>77000</v>
      </c>
      <c r="F57" s="37">
        <v>20</v>
      </c>
      <c r="G57" s="37">
        <v>20.5</v>
      </c>
      <c r="H57" s="37">
        <v>21.000000000000004</v>
      </c>
      <c r="I57" s="37">
        <v>21.499999999999996</v>
      </c>
      <c r="J57" s="37">
        <v>21.499999999999996</v>
      </c>
      <c r="K57" s="37">
        <v>21.999999999999996</v>
      </c>
      <c r="L57" s="37">
        <v>21.999999999999996</v>
      </c>
      <c r="M57" s="37">
        <v>22.499999999999996</v>
      </c>
      <c r="N57" s="37">
        <v>22.499999999999996</v>
      </c>
      <c r="O57" s="37">
        <v>23</v>
      </c>
      <c r="P57" s="37">
        <v>23</v>
      </c>
      <c r="Q57" s="37">
        <v>23</v>
      </c>
      <c r="S57" t="str">
        <f t="shared" si="12"/>
        <v/>
      </c>
      <c r="T57">
        <v>77000</v>
      </c>
      <c r="U57" s="38">
        <v>0.2</v>
      </c>
      <c r="V57" s="38">
        <v>0.20500000000000002</v>
      </c>
      <c r="W57" s="38">
        <v>0.21000000000000002</v>
      </c>
      <c r="X57" s="38">
        <v>0.21499999999999997</v>
      </c>
      <c r="Y57" s="38">
        <v>0.21499999999999997</v>
      </c>
      <c r="Z57" s="38">
        <v>0.21999999999999997</v>
      </c>
      <c r="AA57" s="38">
        <v>0.21999999999999997</v>
      </c>
      <c r="AB57" s="38">
        <v>0.22499999999999998</v>
      </c>
      <c r="AC57" s="38">
        <v>0.22499999999999998</v>
      </c>
      <c r="AD57" s="38">
        <v>0.22999999999999998</v>
      </c>
      <c r="AE57" s="38">
        <v>0.22999999999999998</v>
      </c>
      <c r="AF57" s="38">
        <v>0.22999999999999998</v>
      </c>
      <c r="AH57" s="37">
        <f t="shared" si="29"/>
        <v>20</v>
      </c>
      <c r="AI57" s="37">
        <f t="shared" si="28"/>
        <v>20.5</v>
      </c>
      <c r="AJ57" s="37">
        <f t="shared" si="28"/>
        <v>21.000000000000004</v>
      </c>
      <c r="AK57" s="37">
        <f t="shared" si="28"/>
        <v>21.499999999999996</v>
      </c>
      <c r="AL57" s="37">
        <f t="shared" si="28"/>
        <v>21.499999999999996</v>
      </c>
      <c r="AM57" s="37">
        <f t="shared" si="28"/>
        <v>21.999999999999996</v>
      </c>
      <c r="AN57" s="37">
        <f t="shared" si="28"/>
        <v>21.999999999999996</v>
      </c>
      <c r="AO57" s="37">
        <f t="shared" si="28"/>
        <v>22.499999999999996</v>
      </c>
      <c r="AP57" s="37">
        <f t="shared" si="28"/>
        <v>22.499999999999996</v>
      </c>
      <c r="AQ57" s="37">
        <f t="shared" si="28"/>
        <v>23</v>
      </c>
      <c r="AR57" s="37">
        <f t="shared" si="28"/>
        <v>23</v>
      </c>
      <c r="AS57" s="37">
        <f t="shared" si="28"/>
        <v>23</v>
      </c>
    </row>
    <row r="58" spans="4:45" x14ac:dyDescent="0.25">
      <c r="D58" s="4">
        <v>55</v>
      </c>
      <c r="E58" s="4">
        <v>78000</v>
      </c>
      <c r="F58" s="37">
        <v>20.5</v>
      </c>
      <c r="G58" s="37">
        <v>20.5</v>
      </c>
      <c r="H58" s="37">
        <v>21.000000000000004</v>
      </c>
      <c r="I58" s="37">
        <v>21.499999999999996</v>
      </c>
      <c r="J58" s="37">
        <v>21.499999999999996</v>
      </c>
      <c r="K58" s="37">
        <v>21.999999999999996</v>
      </c>
      <c r="L58" s="37">
        <v>21.999999999999996</v>
      </c>
      <c r="M58" s="37">
        <v>22.499999999999996</v>
      </c>
      <c r="N58" s="37">
        <v>22.499999999999996</v>
      </c>
      <c r="O58" s="37">
        <v>23</v>
      </c>
      <c r="P58" s="37">
        <v>23</v>
      </c>
      <c r="Q58" s="37">
        <v>23.5</v>
      </c>
      <c r="S58" t="str">
        <f t="shared" si="12"/>
        <v/>
      </c>
      <c r="T58">
        <v>78000</v>
      </c>
      <c r="U58" s="38">
        <v>0.20500000000000002</v>
      </c>
      <c r="V58" s="38">
        <v>0.20500000000000002</v>
      </c>
      <c r="W58" s="38">
        <v>0.21000000000000002</v>
      </c>
      <c r="X58" s="38">
        <v>0.21499999999999997</v>
      </c>
      <c r="Y58" s="38">
        <v>0.21499999999999997</v>
      </c>
      <c r="Z58" s="38">
        <v>0.21999999999999997</v>
      </c>
      <c r="AA58" s="38">
        <v>0.21999999999999997</v>
      </c>
      <c r="AB58" s="38">
        <v>0.22499999999999998</v>
      </c>
      <c r="AC58" s="38">
        <v>0.22499999999999998</v>
      </c>
      <c r="AD58" s="38">
        <v>0.22999999999999998</v>
      </c>
      <c r="AE58" s="38">
        <v>0.22999999999999998</v>
      </c>
      <c r="AF58" s="38">
        <v>0.23499999999999999</v>
      </c>
      <c r="AH58" s="37">
        <f t="shared" si="29"/>
        <v>20.5</v>
      </c>
      <c r="AI58" s="37">
        <f t="shared" si="28"/>
        <v>20.5</v>
      </c>
      <c r="AJ58" s="37">
        <f t="shared" si="28"/>
        <v>21.000000000000004</v>
      </c>
      <c r="AK58" s="37">
        <f t="shared" si="28"/>
        <v>21.499999999999996</v>
      </c>
      <c r="AL58" s="37">
        <f t="shared" si="28"/>
        <v>21.499999999999996</v>
      </c>
      <c r="AM58" s="37">
        <f t="shared" si="28"/>
        <v>21.999999999999996</v>
      </c>
      <c r="AN58" s="37">
        <f t="shared" si="28"/>
        <v>21.999999999999996</v>
      </c>
      <c r="AO58" s="37">
        <f t="shared" si="28"/>
        <v>22.499999999999996</v>
      </c>
      <c r="AP58" s="37">
        <f t="shared" si="28"/>
        <v>22.499999999999996</v>
      </c>
      <c r="AQ58" s="37">
        <f t="shared" si="28"/>
        <v>23</v>
      </c>
      <c r="AR58" s="37">
        <f t="shared" si="28"/>
        <v>23</v>
      </c>
      <c r="AS58" s="37">
        <f t="shared" si="28"/>
        <v>23.5</v>
      </c>
    </row>
    <row r="59" spans="4:45" x14ac:dyDescent="0.25">
      <c r="D59" s="4">
        <v>56</v>
      </c>
      <c r="E59" s="4">
        <v>79000</v>
      </c>
      <c r="F59" s="37">
        <v>20.5</v>
      </c>
      <c r="G59" s="37">
        <v>20.5</v>
      </c>
      <c r="H59" s="37">
        <v>21.000000000000004</v>
      </c>
      <c r="I59" s="37">
        <v>21.499999999999996</v>
      </c>
      <c r="J59" s="37">
        <v>21.499999999999996</v>
      </c>
      <c r="K59" s="37">
        <v>21.999999999999996</v>
      </c>
      <c r="L59" s="37">
        <v>21.999999999999996</v>
      </c>
      <c r="M59" s="37">
        <v>22.499999999999996</v>
      </c>
      <c r="N59" s="37">
        <v>22.499999999999996</v>
      </c>
      <c r="O59" s="37">
        <v>23</v>
      </c>
      <c r="P59" s="37">
        <v>23</v>
      </c>
      <c r="Q59" s="37">
        <v>23.5</v>
      </c>
      <c r="S59" t="str">
        <f t="shared" si="12"/>
        <v/>
      </c>
      <c r="T59">
        <v>79000</v>
      </c>
      <c r="U59" s="38">
        <v>0.20500000000000002</v>
      </c>
      <c r="V59" s="38">
        <v>0.20500000000000002</v>
      </c>
      <c r="W59" s="38">
        <v>0.21000000000000002</v>
      </c>
      <c r="X59" s="38">
        <v>0.21499999999999997</v>
      </c>
      <c r="Y59" s="38">
        <v>0.21499999999999997</v>
      </c>
      <c r="Z59" s="38">
        <v>0.21999999999999997</v>
      </c>
      <c r="AA59" s="38">
        <v>0.21999999999999997</v>
      </c>
      <c r="AB59" s="38">
        <v>0.22499999999999998</v>
      </c>
      <c r="AC59" s="38">
        <v>0.22499999999999998</v>
      </c>
      <c r="AD59" s="38">
        <v>0.22999999999999998</v>
      </c>
      <c r="AE59" s="38">
        <v>0.22999999999999998</v>
      </c>
      <c r="AF59" s="38">
        <v>0.23499999999999999</v>
      </c>
      <c r="AH59" s="37">
        <f t="shared" si="29"/>
        <v>20.5</v>
      </c>
      <c r="AI59" s="37">
        <f t="shared" si="28"/>
        <v>20.5</v>
      </c>
      <c r="AJ59" s="37">
        <f t="shared" si="28"/>
        <v>21.000000000000004</v>
      </c>
      <c r="AK59" s="37">
        <f t="shared" si="28"/>
        <v>21.499999999999996</v>
      </c>
      <c r="AL59" s="37">
        <f t="shared" si="28"/>
        <v>21.499999999999996</v>
      </c>
      <c r="AM59" s="37">
        <f t="shared" si="28"/>
        <v>21.999999999999996</v>
      </c>
      <c r="AN59" s="37">
        <f t="shared" si="28"/>
        <v>21.999999999999996</v>
      </c>
      <c r="AO59" s="37">
        <f t="shared" si="28"/>
        <v>22.499999999999996</v>
      </c>
      <c r="AP59" s="37">
        <f t="shared" si="28"/>
        <v>22.499999999999996</v>
      </c>
      <c r="AQ59" s="37">
        <f t="shared" si="28"/>
        <v>23</v>
      </c>
      <c r="AR59" s="37">
        <f t="shared" si="28"/>
        <v>23</v>
      </c>
      <c r="AS59" s="37">
        <f t="shared" si="28"/>
        <v>23.5</v>
      </c>
    </row>
    <row r="60" spans="4:45" x14ac:dyDescent="0.25">
      <c r="D60" s="4">
        <v>57</v>
      </c>
      <c r="E60" s="4">
        <v>80000</v>
      </c>
      <c r="F60" s="37">
        <v>20.5</v>
      </c>
      <c r="G60" s="37">
        <v>21.000000000000004</v>
      </c>
      <c r="H60" s="37">
        <v>21.000000000000004</v>
      </c>
      <c r="I60" s="37">
        <v>21.499999999999996</v>
      </c>
      <c r="J60" s="37">
        <v>21.499999999999996</v>
      </c>
      <c r="K60" s="37">
        <v>21.999999999999996</v>
      </c>
      <c r="L60" s="37">
        <v>22.499999999999996</v>
      </c>
      <c r="M60" s="37">
        <v>22.499999999999996</v>
      </c>
      <c r="N60" s="37">
        <v>23</v>
      </c>
      <c r="O60" s="37">
        <v>23</v>
      </c>
      <c r="P60" s="37">
        <v>23</v>
      </c>
      <c r="Q60" s="37">
        <v>23.5</v>
      </c>
      <c r="S60" t="str">
        <f t="shared" si="12"/>
        <v/>
      </c>
      <c r="T60">
        <v>80000</v>
      </c>
      <c r="U60" s="38">
        <v>0.20500000000000002</v>
      </c>
      <c r="V60" s="38">
        <v>0.21000000000000002</v>
      </c>
      <c r="W60" s="38">
        <v>0.21000000000000002</v>
      </c>
      <c r="X60" s="38">
        <v>0.21499999999999997</v>
      </c>
      <c r="Y60" s="38">
        <v>0.21499999999999997</v>
      </c>
      <c r="Z60" s="38">
        <v>0.21999999999999997</v>
      </c>
      <c r="AA60" s="38">
        <v>0.22499999999999998</v>
      </c>
      <c r="AB60" s="38">
        <v>0.22499999999999998</v>
      </c>
      <c r="AC60" s="38">
        <v>0.22999999999999998</v>
      </c>
      <c r="AD60" s="38">
        <v>0.22999999999999998</v>
      </c>
      <c r="AE60" s="38">
        <v>0.22999999999999998</v>
      </c>
      <c r="AF60" s="38">
        <v>0.23499999999999999</v>
      </c>
      <c r="AH60" s="37">
        <f t="shared" si="29"/>
        <v>20.5</v>
      </c>
      <c r="AI60" s="37">
        <f t="shared" si="28"/>
        <v>21.000000000000004</v>
      </c>
      <c r="AJ60" s="37">
        <f t="shared" si="28"/>
        <v>21.000000000000004</v>
      </c>
      <c r="AK60" s="37">
        <f t="shared" si="28"/>
        <v>21.499999999999996</v>
      </c>
      <c r="AL60" s="37">
        <f t="shared" si="28"/>
        <v>21.499999999999996</v>
      </c>
      <c r="AM60" s="37">
        <f t="shared" si="28"/>
        <v>21.999999999999996</v>
      </c>
      <c r="AN60" s="37">
        <f t="shared" si="28"/>
        <v>22.499999999999996</v>
      </c>
      <c r="AO60" s="37">
        <f t="shared" si="28"/>
        <v>22.499999999999996</v>
      </c>
      <c r="AP60" s="37">
        <f t="shared" si="28"/>
        <v>23</v>
      </c>
      <c r="AQ60" s="37">
        <f t="shared" si="28"/>
        <v>23</v>
      </c>
      <c r="AR60" s="37">
        <f t="shared" si="28"/>
        <v>23</v>
      </c>
      <c r="AS60" s="37">
        <f t="shared" si="28"/>
        <v>23.5</v>
      </c>
    </row>
    <row r="61" spans="4:45" x14ac:dyDescent="0.25">
      <c r="D61" s="4">
        <v>58</v>
      </c>
      <c r="E61" s="4">
        <v>81000</v>
      </c>
      <c r="F61" s="37">
        <v>20.5</v>
      </c>
      <c r="G61" s="37">
        <v>21.000000000000004</v>
      </c>
      <c r="H61" s="37">
        <v>21.000000000000004</v>
      </c>
      <c r="I61" s="37">
        <v>21.499999999999996</v>
      </c>
      <c r="J61" s="37">
        <v>21.999999999999996</v>
      </c>
      <c r="K61" s="37">
        <v>21.999999999999996</v>
      </c>
      <c r="L61" s="37">
        <v>22.499999999999996</v>
      </c>
      <c r="M61" s="37">
        <v>22.499999999999996</v>
      </c>
      <c r="N61" s="37">
        <v>23</v>
      </c>
      <c r="O61" s="37">
        <v>23</v>
      </c>
      <c r="P61" s="37">
        <v>23.5</v>
      </c>
      <c r="Q61" s="37">
        <v>23.5</v>
      </c>
      <c r="S61" t="str">
        <f t="shared" si="12"/>
        <v/>
      </c>
      <c r="T61">
        <v>81000</v>
      </c>
      <c r="U61" s="38">
        <v>0.20500000000000002</v>
      </c>
      <c r="V61" s="38">
        <v>0.21000000000000002</v>
      </c>
      <c r="W61" s="38">
        <v>0.21000000000000002</v>
      </c>
      <c r="X61" s="38">
        <v>0.21499999999999997</v>
      </c>
      <c r="Y61" s="38">
        <v>0.21999999999999997</v>
      </c>
      <c r="Z61" s="38">
        <v>0.21999999999999997</v>
      </c>
      <c r="AA61" s="38">
        <v>0.22499999999999998</v>
      </c>
      <c r="AB61" s="38">
        <v>0.22499999999999998</v>
      </c>
      <c r="AC61" s="38">
        <v>0.22999999999999998</v>
      </c>
      <c r="AD61" s="38">
        <v>0.22999999999999998</v>
      </c>
      <c r="AE61" s="38">
        <v>0.23499999999999999</v>
      </c>
      <c r="AF61" s="38">
        <v>0.23499999999999999</v>
      </c>
      <c r="AH61" s="37">
        <f t="shared" si="29"/>
        <v>20.5</v>
      </c>
      <c r="AI61" s="37">
        <f t="shared" si="28"/>
        <v>21.000000000000004</v>
      </c>
      <c r="AJ61" s="37">
        <f t="shared" si="28"/>
        <v>21.000000000000004</v>
      </c>
      <c r="AK61" s="37">
        <f t="shared" si="28"/>
        <v>21.499999999999996</v>
      </c>
      <c r="AL61" s="37">
        <f t="shared" si="28"/>
        <v>21.999999999999996</v>
      </c>
      <c r="AM61" s="37">
        <f t="shared" si="28"/>
        <v>21.999999999999996</v>
      </c>
      <c r="AN61" s="37">
        <f t="shared" si="28"/>
        <v>22.499999999999996</v>
      </c>
      <c r="AO61" s="37">
        <f t="shared" si="28"/>
        <v>22.499999999999996</v>
      </c>
      <c r="AP61" s="37">
        <f t="shared" si="28"/>
        <v>23</v>
      </c>
      <c r="AQ61" s="37">
        <f t="shared" si="28"/>
        <v>23</v>
      </c>
      <c r="AR61" s="37">
        <f t="shared" si="28"/>
        <v>23.5</v>
      </c>
      <c r="AS61" s="37">
        <f t="shared" si="28"/>
        <v>23.5</v>
      </c>
    </row>
    <row r="62" spans="4:45" x14ac:dyDescent="0.25">
      <c r="D62" s="4">
        <v>59</v>
      </c>
      <c r="E62" s="4">
        <v>82000</v>
      </c>
      <c r="F62" s="37">
        <v>20.5</v>
      </c>
      <c r="G62" s="37">
        <v>21.000000000000004</v>
      </c>
      <c r="H62" s="37">
        <v>21.000000000000004</v>
      </c>
      <c r="I62" s="37">
        <v>21.499999999999996</v>
      </c>
      <c r="J62" s="37">
        <v>21.999999999999996</v>
      </c>
      <c r="K62" s="37">
        <v>21.999999999999996</v>
      </c>
      <c r="L62" s="37">
        <v>22.499999999999996</v>
      </c>
      <c r="M62" s="37">
        <v>22.499999999999996</v>
      </c>
      <c r="N62" s="37">
        <v>23</v>
      </c>
      <c r="O62" s="37">
        <v>23</v>
      </c>
      <c r="P62" s="37">
        <v>23.5</v>
      </c>
      <c r="Q62" s="37">
        <v>23.5</v>
      </c>
      <c r="S62" t="str">
        <f t="shared" si="12"/>
        <v/>
      </c>
      <c r="T62">
        <v>82000</v>
      </c>
      <c r="U62" s="38">
        <v>0.20500000000000002</v>
      </c>
      <c r="V62" s="38">
        <v>0.21000000000000002</v>
      </c>
      <c r="W62" s="38">
        <v>0.21000000000000002</v>
      </c>
      <c r="X62" s="38">
        <v>0.21499999999999997</v>
      </c>
      <c r="Y62" s="38">
        <v>0.21999999999999997</v>
      </c>
      <c r="Z62" s="38">
        <v>0.21999999999999997</v>
      </c>
      <c r="AA62" s="38">
        <v>0.22499999999999998</v>
      </c>
      <c r="AB62" s="38">
        <v>0.22499999999999998</v>
      </c>
      <c r="AC62" s="38">
        <v>0.22999999999999998</v>
      </c>
      <c r="AD62" s="38">
        <v>0.22999999999999998</v>
      </c>
      <c r="AE62" s="38">
        <v>0.23499999999999999</v>
      </c>
      <c r="AF62" s="38">
        <v>0.23499999999999999</v>
      </c>
      <c r="AH62" s="37">
        <f t="shared" si="29"/>
        <v>20.5</v>
      </c>
      <c r="AI62" s="37">
        <f t="shared" si="28"/>
        <v>21.000000000000004</v>
      </c>
      <c r="AJ62" s="37">
        <f t="shared" si="28"/>
        <v>21.000000000000004</v>
      </c>
      <c r="AK62" s="37">
        <f t="shared" si="28"/>
        <v>21.499999999999996</v>
      </c>
      <c r="AL62" s="37">
        <f t="shared" si="28"/>
        <v>21.999999999999996</v>
      </c>
      <c r="AM62" s="37">
        <f t="shared" si="28"/>
        <v>21.999999999999996</v>
      </c>
      <c r="AN62" s="37">
        <f t="shared" si="28"/>
        <v>22.499999999999996</v>
      </c>
      <c r="AO62" s="37">
        <f t="shared" si="28"/>
        <v>22.499999999999996</v>
      </c>
      <c r="AP62" s="37">
        <f t="shared" si="28"/>
        <v>23</v>
      </c>
      <c r="AQ62" s="37">
        <f t="shared" si="28"/>
        <v>23</v>
      </c>
      <c r="AR62" s="37">
        <f t="shared" si="28"/>
        <v>23.5</v>
      </c>
      <c r="AS62" s="37">
        <f t="shared" si="28"/>
        <v>23.5</v>
      </c>
    </row>
    <row r="63" spans="4:45" x14ac:dyDescent="0.25">
      <c r="D63" s="4">
        <v>60</v>
      </c>
      <c r="E63" s="4">
        <v>83000</v>
      </c>
      <c r="F63" s="37">
        <v>20.5</v>
      </c>
      <c r="G63" s="37">
        <v>21.000000000000004</v>
      </c>
      <c r="H63" s="37">
        <v>21.499999999999996</v>
      </c>
      <c r="I63" s="37">
        <v>21.499999999999996</v>
      </c>
      <c r="J63" s="37">
        <v>21.999999999999996</v>
      </c>
      <c r="K63" s="37">
        <v>21.999999999999996</v>
      </c>
      <c r="L63" s="37">
        <v>22.499999999999996</v>
      </c>
      <c r="M63" s="37">
        <v>22.499999999999996</v>
      </c>
      <c r="N63" s="37">
        <v>23</v>
      </c>
      <c r="O63" s="37">
        <v>23</v>
      </c>
      <c r="P63" s="37">
        <v>23.5</v>
      </c>
      <c r="Q63" s="37">
        <v>23.5</v>
      </c>
      <c r="S63" t="str">
        <f t="shared" si="12"/>
        <v/>
      </c>
      <c r="T63">
        <v>83000</v>
      </c>
      <c r="U63" s="38">
        <v>0.20500000000000002</v>
      </c>
      <c r="V63" s="38">
        <v>0.21000000000000002</v>
      </c>
      <c r="W63" s="38">
        <v>0.21499999999999997</v>
      </c>
      <c r="X63" s="38">
        <v>0.21499999999999997</v>
      </c>
      <c r="Y63" s="38">
        <v>0.21999999999999997</v>
      </c>
      <c r="Z63" s="38">
        <v>0.21999999999999997</v>
      </c>
      <c r="AA63" s="38">
        <v>0.22499999999999998</v>
      </c>
      <c r="AB63" s="38">
        <v>0.22499999999999998</v>
      </c>
      <c r="AC63" s="38">
        <v>0.22999999999999998</v>
      </c>
      <c r="AD63" s="38">
        <v>0.22999999999999998</v>
      </c>
      <c r="AE63" s="38">
        <v>0.23499999999999999</v>
      </c>
      <c r="AF63" s="38">
        <v>0.23499999999999999</v>
      </c>
      <c r="AH63" s="37">
        <f t="shared" si="29"/>
        <v>20.5</v>
      </c>
      <c r="AI63" s="37">
        <f t="shared" si="28"/>
        <v>21.000000000000004</v>
      </c>
      <c r="AJ63" s="37">
        <f t="shared" si="28"/>
        <v>21.499999999999996</v>
      </c>
      <c r="AK63" s="37">
        <f t="shared" si="28"/>
        <v>21.499999999999996</v>
      </c>
      <c r="AL63" s="37">
        <f t="shared" si="28"/>
        <v>21.999999999999996</v>
      </c>
      <c r="AM63" s="37">
        <f t="shared" si="28"/>
        <v>21.999999999999996</v>
      </c>
      <c r="AN63" s="37">
        <f t="shared" si="28"/>
        <v>22.499999999999996</v>
      </c>
      <c r="AO63" s="37">
        <f t="shared" si="28"/>
        <v>22.499999999999996</v>
      </c>
      <c r="AP63" s="37">
        <f t="shared" si="28"/>
        <v>23</v>
      </c>
      <c r="AQ63" s="37">
        <f t="shared" si="28"/>
        <v>23</v>
      </c>
      <c r="AR63" s="37">
        <f t="shared" si="28"/>
        <v>23.5</v>
      </c>
      <c r="AS63" s="37">
        <f t="shared" si="28"/>
        <v>23.5</v>
      </c>
    </row>
    <row r="64" spans="4:45" x14ac:dyDescent="0.25">
      <c r="D64" s="4">
        <v>61</v>
      </c>
      <c r="E64" s="4">
        <v>84000</v>
      </c>
      <c r="F64" s="37">
        <v>20.5</v>
      </c>
      <c r="G64" s="37">
        <v>21.000000000000004</v>
      </c>
      <c r="H64" s="37">
        <v>21.499999999999996</v>
      </c>
      <c r="I64" s="37">
        <v>21.499999999999996</v>
      </c>
      <c r="J64" s="37">
        <v>21.999999999999996</v>
      </c>
      <c r="K64" s="37">
        <v>21.999999999999996</v>
      </c>
      <c r="L64" s="37">
        <v>22.499999999999996</v>
      </c>
      <c r="M64" s="37">
        <v>23</v>
      </c>
      <c r="N64" s="37">
        <v>23</v>
      </c>
      <c r="O64" s="37">
        <v>23</v>
      </c>
      <c r="P64" s="37">
        <v>23.5</v>
      </c>
      <c r="Q64" s="37">
        <v>23.5</v>
      </c>
      <c r="S64" t="str">
        <f t="shared" si="12"/>
        <v/>
      </c>
      <c r="T64">
        <v>84000</v>
      </c>
      <c r="U64" s="38">
        <v>0.20500000000000002</v>
      </c>
      <c r="V64" s="38">
        <v>0.21000000000000002</v>
      </c>
      <c r="W64" s="38">
        <v>0.21499999999999997</v>
      </c>
      <c r="X64" s="38">
        <v>0.21499999999999997</v>
      </c>
      <c r="Y64" s="38">
        <v>0.21999999999999997</v>
      </c>
      <c r="Z64" s="38">
        <v>0.21999999999999997</v>
      </c>
      <c r="AA64" s="38">
        <v>0.22499999999999998</v>
      </c>
      <c r="AB64" s="38">
        <v>0.22999999999999998</v>
      </c>
      <c r="AC64" s="38">
        <v>0.22999999999999998</v>
      </c>
      <c r="AD64" s="38">
        <v>0.22999999999999998</v>
      </c>
      <c r="AE64" s="38">
        <v>0.23499999999999999</v>
      </c>
      <c r="AF64" s="38">
        <v>0.23499999999999999</v>
      </c>
      <c r="AH64" s="37">
        <f t="shared" si="29"/>
        <v>20.5</v>
      </c>
      <c r="AI64" s="37">
        <f t="shared" si="28"/>
        <v>21.000000000000004</v>
      </c>
      <c r="AJ64" s="37">
        <f t="shared" si="28"/>
        <v>21.499999999999996</v>
      </c>
      <c r="AK64" s="37">
        <f t="shared" si="28"/>
        <v>21.499999999999996</v>
      </c>
      <c r="AL64" s="37">
        <f t="shared" si="28"/>
        <v>21.999999999999996</v>
      </c>
      <c r="AM64" s="37">
        <f t="shared" si="28"/>
        <v>21.999999999999996</v>
      </c>
      <c r="AN64" s="37">
        <f t="shared" si="28"/>
        <v>22.499999999999996</v>
      </c>
      <c r="AO64" s="37">
        <f t="shared" si="28"/>
        <v>23</v>
      </c>
      <c r="AP64" s="37">
        <f t="shared" si="28"/>
        <v>23</v>
      </c>
      <c r="AQ64" s="37">
        <f t="shared" si="28"/>
        <v>23</v>
      </c>
      <c r="AR64" s="37">
        <f t="shared" si="28"/>
        <v>23.5</v>
      </c>
      <c r="AS64" s="37">
        <f t="shared" si="28"/>
        <v>23.5</v>
      </c>
    </row>
    <row r="65" spans="4:45" x14ac:dyDescent="0.25">
      <c r="D65" s="4">
        <v>62</v>
      </c>
      <c r="E65" s="4">
        <v>85000</v>
      </c>
      <c r="F65" s="37">
        <v>20.5</v>
      </c>
      <c r="G65" s="37">
        <v>21.000000000000004</v>
      </c>
      <c r="H65" s="37">
        <v>21.499999999999996</v>
      </c>
      <c r="I65" s="37">
        <v>21.499999999999996</v>
      </c>
      <c r="J65" s="37">
        <v>21.999999999999996</v>
      </c>
      <c r="K65" s="37">
        <v>22.499999999999996</v>
      </c>
      <c r="L65" s="37">
        <v>22.499999999999996</v>
      </c>
      <c r="M65" s="37">
        <v>23</v>
      </c>
      <c r="N65" s="37">
        <v>23</v>
      </c>
      <c r="O65" s="37">
        <v>23.5</v>
      </c>
      <c r="P65" s="37">
        <v>23.5</v>
      </c>
      <c r="Q65" s="37">
        <v>23.5</v>
      </c>
      <c r="S65" t="str">
        <f t="shared" si="12"/>
        <v/>
      </c>
      <c r="T65">
        <v>85000</v>
      </c>
      <c r="U65" s="38">
        <v>0.20500000000000002</v>
      </c>
      <c r="V65" s="38">
        <v>0.21000000000000002</v>
      </c>
      <c r="W65" s="38">
        <v>0.21499999999999997</v>
      </c>
      <c r="X65" s="38">
        <v>0.21499999999999997</v>
      </c>
      <c r="Y65" s="38">
        <v>0.21999999999999997</v>
      </c>
      <c r="Z65" s="38">
        <v>0.22499999999999998</v>
      </c>
      <c r="AA65" s="38">
        <v>0.22499999999999998</v>
      </c>
      <c r="AB65" s="38">
        <v>0.22999999999999998</v>
      </c>
      <c r="AC65" s="38">
        <v>0.22999999999999998</v>
      </c>
      <c r="AD65" s="38">
        <v>0.23499999999999999</v>
      </c>
      <c r="AE65" s="38">
        <v>0.23499999999999999</v>
      </c>
      <c r="AF65" s="38">
        <v>0.23499999999999999</v>
      </c>
      <c r="AH65" s="37">
        <f t="shared" si="29"/>
        <v>20.5</v>
      </c>
      <c r="AI65" s="37">
        <f t="shared" si="28"/>
        <v>21.000000000000004</v>
      </c>
      <c r="AJ65" s="37">
        <f t="shared" si="28"/>
        <v>21.499999999999996</v>
      </c>
      <c r="AK65" s="37">
        <f t="shared" si="28"/>
        <v>21.499999999999996</v>
      </c>
      <c r="AL65" s="37">
        <f t="shared" si="28"/>
        <v>21.999999999999996</v>
      </c>
      <c r="AM65" s="37">
        <f t="shared" si="28"/>
        <v>22.499999999999996</v>
      </c>
      <c r="AN65" s="37">
        <f t="shared" si="28"/>
        <v>22.499999999999996</v>
      </c>
      <c r="AO65" s="37">
        <f t="shared" si="28"/>
        <v>23</v>
      </c>
      <c r="AP65" s="37">
        <f t="shared" si="28"/>
        <v>23</v>
      </c>
      <c r="AQ65" s="37">
        <f t="shared" si="28"/>
        <v>23.5</v>
      </c>
      <c r="AR65" s="37">
        <f t="shared" si="28"/>
        <v>23.5</v>
      </c>
      <c r="AS65" s="37">
        <f t="shared" si="28"/>
        <v>23.5</v>
      </c>
    </row>
    <row r="66" spans="4:45" x14ac:dyDescent="0.25">
      <c r="D66" s="4">
        <v>63</v>
      </c>
      <c r="E66" s="4">
        <v>86000</v>
      </c>
      <c r="F66" s="37">
        <v>20.5</v>
      </c>
      <c r="G66" s="37">
        <v>21.000000000000004</v>
      </c>
      <c r="H66" s="37">
        <v>21.499999999999996</v>
      </c>
      <c r="I66" s="37">
        <v>21.999999999999996</v>
      </c>
      <c r="J66" s="37">
        <v>21.999999999999996</v>
      </c>
      <c r="K66" s="37">
        <v>22.499999999999996</v>
      </c>
      <c r="L66" s="37">
        <v>22.499999999999996</v>
      </c>
      <c r="M66" s="37">
        <v>23</v>
      </c>
      <c r="N66" s="37">
        <v>23</v>
      </c>
      <c r="O66" s="37">
        <v>23.5</v>
      </c>
      <c r="P66" s="37">
        <v>23.5</v>
      </c>
      <c r="Q66" s="37">
        <v>23.5</v>
      </c>
      <c r="S66" t="str">
        <f t="shared" si="12"/>
        <v/>
      </c>
      <c r="T66">
        <v>86000</v>
      </c>
      <c r="U66" s="38">
        <v>0.20500000000000002</v>
      </c>
      <c r="V66" s="38">
        <v>0.21000000000000002</v>
      </c>
      <c r="W66" s="38">
        <v>0.21499999999999997</v>
      </c>
      <c r="X66" s="38">
        <v>0.21999999999999997</v>
      </c>
      <c r="Y66" s="38">
        <v>0.21999999999999997</v>
      </c>
      <c r="Z66" s="38">
        <v>0.22499999999999998</v>
      </c>
      <c r="AA66" s="38">
        <v>0.22499999999999998</v>
      </c>
      <c r="AB66" s="38">
        <v>0.22999999999999998</v>
      </c>
      <c r="AC66" s="38">
        <v>0.22999999999999998</v>
      </c>
      <c r="AD66" s="38">
        <v>0.23499999999999999</v>
      </c>
      <c r="AE66" s="38">
        <v>0.23499999999999999</v>
      </c>
      <c r="AF66" s="38">
        <v>0.23499999999999999</v>
      </c>
      <c r="AH66" s="37">
        <f t="shared" si="29"/>
        <v>20.5</v>
      </c>
      <c r="AI66" s="37">
        <f t="shared" si="28"/>
        <v>21.000000000000004</v>
      </c>
      <c r="AJ66" s="37">
        <f t="shared" si="28"/>
        <v>21.499999999999996</v>
      </c>
      <c r="AK66" s="37">
        <f t="shared" si="28"/>
        <v>21.999999999999996</v>
      </c>
      <c r="AL66" s="37">
        <f t="shared" si="28"/>
        <v>21.999999999999996</v>
      </c>
      <c r="AM66" s="37">
        <f t="shared" si="28"/>
        <v>22.499999999999996</v>
      </c>
      <c r="AN66" s="37">
        <f t="shared" si="28"/>
        <v>22.499999999999996</v>
      </c>
      <c r="AO66" s="37">
        <f t="shared" si="28"/>
        <v>23</v>
      </c>
      <c r="AP66" s="37">
        <f t="shared" si="28"/>
        <v>23</v>
      </c>
      <c r="AQ66" s="37">
        <f t="shared" si="28"/>
        <v>23.5</v>
      </c>
      <c r="AR66" s="37">
        <f t="shared" si="28"/>
        <v>23.5</v>
      </c>
      <c r="AS66" s="37">
        <f t="shared" si="28"/>
        <v>23.5</v>
      </c>
    </row>
    <row r="67" spans="4:45" x14ac:dyDescent="0.25">
      <c r="D67" s="4">
        <v>64</v>
      </c>
      <c r="E67" s="4">
        <v>87000</v>
      </c>
      <c r="F67" s="37">
        <v>21.000000000000004</v>
      </c>
      <c r="G67" s="37">
        <v>21.000000000000004</v>
      </c>
      <c r="H67" s="37">
        <v>21.499999999999996</v>
      </c>
      <c r="I67" s="37">
        <v>21.999999999999996</v>
      </c>
      <c r="J67" s="37">
        <v>21.999999999999996</v>
      </c>
      <c r="K67" s="37">
        <v>22.499999999999996</v>
      </c>
      <c r="L67" s="37">
        <v>22.499999999999996</v>
      </c>
      <c r="M67" s="37">
        <v>23</v>
      </c>
      <c r="N67" s="37">
        <v>23</v>
      </c>
      <c r="O67" s="37">
        <v>23.5</v>
      </c>
      <c r="P67" s="37">
        <v>23.5</v>
      </c>
      <c r="Q67" s="37">
        <v>24</v>
      </c>
      <c r="S67" t="str">
        <f t="shared" si="12"/>
        <v/>
      </c>
      <c r="T67">
        <v>87000</v>
      </c>
      <c r="U67" s="38">
        <v>0.21000000000000002</v>
      </c>
      <c r="V67" s="38">
        <v>0.21000000000000002</v>
      </c>
      <c r="W67" s="38">
        <v>0.21499999999999997</v>
      </c>
      <c r="X67" s="38">
        <v>0.21999999999999997</v>
      </c>
      <c r="Y67" s="38">
        <v>0.21999999999999997</v>
      </c>
      <c r="Z67" s="38">
        <v>0.22499999999999998</v>
      </c>
      <c r="AA67" s="38">
        <v>0.22499999999999998</v>
      </c>
      <c r="AB67" s="38">
        <v>0.22999999999999998</v>
      </c>
      <c r="AC67" s="38">
        <v>0.22999999999999998</v>
      </c>
      <c r="AD67" s="38">
        <v>0.23499999999999999</v>
      </c>
      <c r="AE67" s="38">
        <v>0.23499999999999999</v>
      </c>
      <c r="AF67" s="38">
        <v>0.24</v>
      </c>
      <c r="AH67" s="37">
        <f t="shared" si="29"/>
        <v>21.000000000000004</v>
      </c>
      <c r="AI67" s="37">
        <f t="shared" si="28"/>
        <v>21.000000000000004</v>
      </c>
      <c r="AJ67" s="37">
        <f t="shared" si="28"/>
        <v>21.499999999999996</v>
      </c>
      <c r="AK67" s="37">
        <f t="shared" si="28"/>
        <v>21.999999999999996</v>
      </c>
      <c r="AL67" s="37">
        <f t="shared" si="28"/>
        <v>21.999999999999996</v>
      </c>
      <c r="AM67" s="37">
        <f t="shared" si="28"/>
        <v>22.499999999999996</v>
      </c>
      <c r="AN67" s="37">
        <f t="shared" si="28"/>
        <v>22.499999999999996</v>
      </c>
      <c r="AO67" s="37">
        <f t="shared" si="28"/>
        <v>23</v>
      </c>
      <c r="AP67" s="37">
        <f t="shared" si="28"/>
        <v>23</v>
      </c>
      <c r="AQ67" s="37">
        <f t="shared" si="28"/>
        <v>23.5</v>
      </c>
      <c r="AR67" s="37">
        <f t="shared" si="28"/>
        <v>23.5</v>
      </c>
      <c r="AS67" s="37">
        <f t="shared" si="28"/>
        <v>24</v>
      </c>
    </row>
    <row r="68" spans="4:45" x14ac:dyDescent="0.25">
      <c r="D68" s="4">
        <v>65</v>
      </c>
      <c r="E68" s="4">
        <v>88000</v>
      </c>
      <c r="F68" s="37">
        <v>21.000000000000004</v>
      </c>
      <c r="G68" s="37">
        <v>21.000000000000004</v>
      </c>
      <c r="H68" s="37">
        <v>21.499999999999996</v>
      </c>
      <c r="I68" s="37">
        <v>21.999999999999996</v>
      </c>
      <c r="J68" s="37">
        <v>21.999999999999996</v>
      </c>
      <c r="K68" s="37">
        <v>22.499999999999996</v>
      </c>
      <c r="L68" s="37">
        <v>22.499999999999996</v>
      </c>
      <c r="M68" s="37">
        <v>23</v>
      </c>
      <c r="N68" s="37">
        <v>23</v>
      </c>
      <c r="O68" s="37">
        <v>23.5</v>
      </c>
      <c r="P68" s="37">
        <v>23.5</v>
      </c>
      <c r="Q68" s="37">
        <v>24</v>
      </c>
      <c r="S68" t="str">
        <f t="shared" si="12"/>
        <v/>
      </c>
      <c r="T68">
        <v>88000</v>
      </c>
      <c r="U68" s="38">
        <v>0.21000000000000002</v>
      </c>
      <c r="V68" s="38">
        <v>0.21000000000000002</v>
      </c>
      <c r="W68" s="38">
        <v>0.21499999999999997</v>
      </c>
      <c r="X68" s="38">
        <v>0.21999999999999997</v>
      </c>
      <c r="Y68" s="38">
        <v>0.21999999999999997</v>
      </c>
      <c r="Z68" s="38">
        <v>0.22499999999999998</v>
      </c>
      <c r="AA68" s="38">
        <v>0.22499999999999998</v>
      </c>
      <c r="AB68" s="38">
        <v>0.22999999999999998</v>
      </c>
      <c r="AC68" s="38">
        <v>0.22999999999999998</v>
      </c>
      <c r="AD68" s="38">
        <v>0.23499999999999999</v>
      </c>
      <c r="AE68" s="38">
        <v>0.23499999999999999</v>
      </c>
      <c r="AF68" s="38">
        <v>0.24</v>
      </c>
      <c r="AH68" s="37">
        <f t="shared" si="29"/>
        <v>21.000000000000004</v>
      </c>
      <c r="AI68" s="37">
        <f t="shared" si="28"/>
        <v>21.000000000000004</v>
      </c>
      <c r="AJ68" s="37">
        <f t="shared" si="28"/>
        <v>21.499999999999996</v>
      </c>
      <c r="AK68" s="37">
        <f t="shared" si="28"/>
        <v>21.999999999999996</v>
      </c>
      <c r="AL68" s="37">
        <f t="shared" si="28"/>
        <v>21.999999999999996</v>
      </c>
      <c r="AM68" s="37">
        <f t="shared" si="28"/>
        <v>22.499999999999996</v>
      </c>
      <c r="AN68" s="37">
        <f t="shared" si="28"/>
        <v>22.499999999999996</v>
      </c>
      <c r="AO68" s="37">
        <f t="shared" si="28"/>
        <v>23</v>
      </c>
      <c r="AP68" s="37">
        <f t="shared" si="28"/>
        <v>23</v>
      </c>
      <c r="AQ68" s="37">
        <f t="shared" si="28"/>
        <v>23.5</v>
      </c>
      <c r="AR68" s="37">
        <f t="shared" si="28"/>
        <v>23.5</v>
      </c>
      <c r="AS68" s="37">
        <f t="shared" si="28"/>
        <v>24</v>
      </c>
    </row>
    <row r="69" spans="4:45" x14ac:dyDescent="0.25">
      <c r="D69" s="4">
        <v>66</v>
      </c>
      <c r="E69" s="4">
        <v>89000</v>
      </c>
      <c r="F69" s="37">
        <v>21.000000000000004</v>
      </c>
      <c r="G69" s="37">
        <v>21.000000000000004</v>
      </c>
      <c r="H69" s="37">
        <v>21.499999999999996</v>
      </c>
      <c r="I69" s="37">
        <v>21.999999999999996</v>
      </c>
      <c r="J69" s="37">
        <v>21.999999999999996</v>
      </c>
      <c r="K69" s="37">
        <v>22.499999999999996</v>
      </c>
      <c r="L69" s="37">
        <v>23</v>
      </c>
      <c r="M69" s="37">
        <v>23</v>
      </c>
      <c r="N69" s="37">
        <v>23.5</v>
      </c>
      <c r="O69" s="37">
        <v>23.5</v>
      </c>
      <c r="P69" s="37">
        <v>23.5</v>
      </c>
      <c r="Q69" s="37">
        <v>24</v>
      </c>
      <c r="S69" t="str">
        <f t="shared" si="12"/>
        <v/>
      </c>
      <c r="T69">
        <v>89000</v>
      </c>
      <c r="U69" s="38">
        <v>0.21000000000000002</v>
      </c>
      <c r="V69" s="38">
        <v>0.21000000000000002</v>
      </c>
      <c r="W69" s="38">
        <v>0.21499999999999997</v>
      </c>
      <c r="X69" s="38">
        <v>0.21999999999999997</v>
      </c>
      <c r="Y69" s="38">
        <v>0.21999999999999997</v>
      </c>
      <c r="Z69" s="38">
        <v>0.22499999999999998</v>
      </c>
      <c r="AA69" s="38">
        <v>0.22999999999999998</v>
      </c>
      <c r="AB69" s="38">
        <v>0.22999999999999998</v>
      </c>
      <c r="AC69" s="38">
        <v>0.23499999999999999</v>
      </c>
      <c r="AD69" s="38">
        <v>0.23499999999999999</v>
      </c>
      <c r="AE69" s="38">
        <v>0.23499999999999999</v>
      </c>
      <c r="AF69" s="38">
        <v>0.24</v>
      </c>
      <c r="AH69" s="37">
        <f t="shared" si="29"/>
        <v>21.000000000000004</v>
      </c>
      <c r="AI69" s="37">
        <f t="shared" si="28"/>
        <v>21.000000000000004</v>
      </c>
      <c r="AJ69" s="37">
        <f t="shared" si="28"/>
        <v>21.499999999999996</v>
      </c>
      <c r="AK69" s="37">
        <f t="shared" si="28"/>
        <v>21.999999999999996</v>
      </c>
      <c r="AL69" s="37">
        <f t="shared" si="28"/>
        <v>21.999999999999996</v>
      </c>
      <c r="AM69" s="37">
        <f t="shared" si="28"/>
        <v>22.499999999999996</v>
      </c>
      <c r="AN69" s="37">
        <f t="shared" si="28"/>
        <v>23</v>
      </c>
      <c r="AO69" s="37">
        <f t="shared" si="28"/>
        <v>23</v>
      </c>
      <c r="AP69" s="37">
        <f t="shared" si="28"/>
        <v>23.5</v>
      </c>
      <c r="AQ69" s="37">
        <f t="shared" si="28"/>
        <v>23.5</v>
      </c>
      <c r="AR69" s="37">
        <f t="shared" si="28"/>
        <v>23.5</v>
      </c>
      <c r="AS69" s="37">
        <f t="shared" si="28"/>
        <v>24</v>
      </c>
    </row>
    <row r="70" spans="4:45" x14ac:dyDescent="0.25">
      <c r="D70" s="4">
        <v>67</v>
      </c>
      <c r="E70" s="4">
        <v>90000</v>
      </c>
      <c r="F70" s="37">
        <v>21.000000000000004</v>
      </c>
      <c r="G70" s="37">
        <v>21.499999999999996</v>
      </c>
      <c r="H70" s="37">
        <v>21.499999999999996</v>
      </c>
      <c r="I70" s="37">
        <v>21.999999999999996</v>
      </c>
      <c r="J70" s="37">
        <v>21.999999999999996</v>
      </c>
      <c r="K70" s="37">
        <v>22.499999999999996</v>
      </c>
      <c r="L70" s="37">
        <v>23</v>
      </c>
      <c r="M70" s="37">
        <v>23</v>
      </c>
      <c r="N70" s="37">
        <v>23.5</v>
      </c>
      <c r="O70" s="37">
        <v>23.5</v>
      </c>
      <c r="P70" s="37">
        <v>23.5</v>
      </c>
      <c r="Q70" s="37">
        <v>24</v>
      </c>
      <c r="S70" t="str">
        <f t="shared" ref="S70:S90" si="30">IF(E70&lt;&gt;T70,"x","")</f>
        <v/>
      </c>
      <c r="T70">
        <v>90000</v>
      </c>
      <c r="U70" s="38">
        <v>0.21000000000000002</v>
      </c>
      <c r="V70" s="38">
        <v>0.21499999999999997</v>
      </c>
      <c r="W70" s="38">
        <v>0.21499999999999997</v>
      </c>
      <c r="X70" s="38">
        <v>0.21999999999999997</v>
      </c>
      <c r="Y70" s="38">
        <v>0.21999999999999997</v>
      </c>
      <c r="Z70" s="38">
        <v>0.22499999999999998</v>
      </c>
      <c r="AA70" s="38">
        <v>0.22999999999999998</v>
      </c>
      <c r="AB70" s="38">
        <v>0.22999999999999998</v>
      </c>
      <c r="AC70" s="38">
        <v>0.23499999999999999</v>
      </c>
      <c r="AD70" s="38">
        <v>0.23499999999999999</v>
      </c>
      <c r="AE70" s="38">
        <v>0.23499999999999999</v>
      </c>
      <c r="AF70" s="38">
        <v>0.24</v>
      </c>
      <c r="AH70" s="37">
        <f t="shared" si="29"/>
        <v>21.000000000000004</v>
      </c>
      <c r="AI70" s="37">
        <f t="shared" si="28"/>
        <v>21.499999999999996</v>
      </c>
      <c r="AJ70" s="37">
        <f t="shared" si="28"/>
        <v>21.499999999999996</v>
      </c>
      <c r="AK70" s="37">
        <f t="shared" si="28"/>
        <v>21.999999999999996</v>
      </c>
      <c r="AL70" s="37">
        <f t="shared" si="28"/>
        <v>21.999999999999996</v>
      </c>
      <c r="AM70" s="37">
        <f t="shared" si="28"/>
        <v>22.499999999999996</v>
      </c>
      <c r="AN70" s="37">
        <f t="shared" si="28"/>
        <v>23</v>
      </c>
      <c r="AO70" s="37">
        <f t="shared" si="28"/>
        <v>23</v>
      </c>
      <c r="AP70" s="37">
        <f t="shared" si="28"/>
        <v>23.5</v>
      </c>
      <c r="AQ70" s="37">
        <f t="shared" si="28"/>
        <v>23.5</v>
      </c>
      <c r="AR70" s="37">
        <f t="shared" si="28"/>
        <v>23.5</v>
      </c>
      <c r="AS70" s="37">
        <f t="shared" si="28"/>
        <v>24</v>
      </c>
    </row>
    <row r="71" spans="4:45" x14ac:dyDescent="0.25">
      <c r="D71" s="4">
        <v>68</v>
      </c>
      <c r="E71" s="4">
        <v>91000</v>
      </c>
      <c r="F71" s="37">
        <v>21.000000000000004</v>
      </c>
      <c r="G71" s="37">
        <v>21.499999999999996</v>
      </c>
      <c r="H71" s="37">
        <v>21.499999999999996</v>
      </c>
      <c r="I71" s="37">
        <v>21.999999999999996</v>
      </c>
      <c r="J71" s="37">
        <v>22.499999999999996</v>
      </c>
      <c r="K71" s="37">
        <v>22.499999999999996</v>
      </c>
      <c r="L71" s="37">
        <v>23</v>
      </c>
      <c r="M71" s="37">
        <v>23</v>
      </c>
      <c r="N71" s="37">
        <v>23.5</v>
      </c>
      <c r="O71" s="37">
        <v>23.5</v>
      </c>
      <c r="P71" s="37">
        <v>24</v>
      </c>
      <c r="Q71" s="37">
        <v>24</v>
      </c>
      <c r="S71" t="str">
        <f t="shared" si="30"/>
        <v/>
      </c>
      <c r="T71">
        <v>91000</v>
      </c>
      <c r="U71" s="38">
        <v>0.21000000000000002</v>
      </c>
      <c r="V71" s="38">
        <v>0.21499999999999997</v>
      </c>
      <c r="W71" s="38">
        <v>0.21499999999999997</v>
      </c>
      <c r="X71" s="38">
        <v>0.21999999999999997</v>
      </c>
      <c r="Y71" s="38">
        <v>0.22499999999999998</v>
      </c>
      <c r="Z71" s="38">
        <v>0.22499999999999998</v>
      </c>
      <c r="AA71" s="38">
        <v>0.22999999999999998</v>
      </c>
      <c r="AB71" s="38">
        <v>0.22999999999999998</v>
      </c>
      <c r="AC71" s="38">
        <v>0.23499999999999999</v>
      </c>
      <c r="AD71" s="38">
        <v>0.23499999999999999</v>
      </c>
      <c r="AE71" s="38">
        <v>0.24</v>
      </c>
      <c r="AF71" s="38">
        <v>0.24</v>
      </c>
      <c r="AH71" s="37">
        <f t="shared" si="29"/>
        <v>21.000000000000004</v>
      </c>
      <c r="AI71" s="37">
        <f t="shared" si="28"/>
        <v>21.499999999999996</v>
      </c>
      <c r="AJ71" s="37">
        <f t="shared" si="28"/>
        <v>21.499999999999996</v>
      </c>
      <c r="AK71" s="37">
        <f t="shared" si="28"/>
        <v>21.999999999999996</v>
      </c>
      <c r="AL71" s="37">
        <f t="shared" si="28"/>
        <v>22.499999999999996</v>
      </c>
      <c r="AM71" s="37">
        <f t="shared" si="28"/>
        <v>22.499999999999996</v>
      </c>
      <c r="AN71" s="37">
        <f t="shared" si="28"/>
        <v>23</v>
      </c>
      <c r="AO71" s="37">
        <f t="shared" si="28"/>
        <v>23</v>
      </c>
      <c r="AP71" s="37">
        <f t="shared" si="28"/>
        <v>23.5</v>
      </c>
      <c r="AQ71" s="37">
        <f t="shared" si="28"/>
        <v>23.5</v>
      </c>
      <c r="AR71" s="37">
        <f t="shared" si="28"/>
        <v>24</v>
      </c>
      <c r="AS71" s="37">
        <f t="shared" si="28"/>
        <v>24</v>
      </c>
    </row>
    <row r="72" spans="4:45" x14ac:dyDescent="0.25">
      <c r="D72" s="4">
        <v>69</v>
      </c>
      <c r="E72" s="4">
        <v>92000</v>
      </c>
      <c r="F72" s="37">
        <v>21.000000000000004</v>
      </c>
      <c r="G72" s="37">
        <v>21.499999999999996</v>
      </c>
      <c r="H72" s="37">
        <v>21.499999999999996</v>
      </c>
      <c r="I72" s="37">
        <v>21.999999999999996</v>
      </c>
      <c r="J72" s="37">
        <v>22.499999999999996</v>
      </c>
      <c r="K72" s="37">
        <v>22.499999999999996</v>
      </c>
      <c r="L72" s="37">
        <v>23</v>
      </c>
      <c r="M72" s="37">
        <v>23</v>
      </c>
      <c r="N72" s="37">
        <v>23.5</v>
      </c>
      <c r="O72" s="37">
        <v>23.5</v>
      </c>
      <c r="P72" s="37">
        <v>24</v>
      </c>
      <c r="Q72" s="37">
        <v>24</v>
      </c>
      <c r="S72" t="str">
        <f t="shared" si="30"/>
        <v/>
      </c>
      <c r="T72">
        <v>92000</v>
      </c>
      <c r="U72" s="38">
        <v>0.21000000000000002</v>
      </c>
      <c r="V72" s="38">
        <v>0.21499999999999997</v>
      </c>
      <c r="W72" s="38">
        <v>0.21499999999999997</v>
      </c>
      <c r="X72" s="38">
        <v>0.21999999999999997</v>
      </c>
      <c r="Y72" s="38">
        <v>0.22499999999999998</v>
      </c>
      <c r="Z72" s="38">
        <v>0.22499999999999998</v>
      </c>
      <c r="AA72" s="38">
        <v>0.22999999999999998</v>
      </c>
      <c r="AB72" s="38">
        <v>0.22999999999999998</v>
      </c>
      <c r="AC72" s="38">
        <v>0.23499999999999999</v>
      </c>
      <c r="AD72" s="38">
        <v>0.23499999999999999</v>
      </c>
      <c r="AE72" s="38">
        <v>0.24</v>
      </c>
      <c r="AF72" s="38">
        <v>0.24</v>
      </c>
      <c r="AH72" s="37">
        <f t="shared" si="29"/>
        <v>21.000000000000004</v>
      </c>
      <c r="AI72" s="37">
        <f t="shared" si="28"/>
        <v>21.499999999999996</v>
      </c>
      <c r="AJ72" s="37">
        <f t="shared" si="28"/>
        <v>21.499999999999996</v>
      </c>
      <c r="AK72" s="37">
        <f t="shared" si="28"/>
        <v>21.999999999999996</v>
      </c>
      <c r="AL72" s="37">
        <f t="shared" si="28"/>
        <v>22.499999999999996</v>
      </c>
      <c r="AM72" s="37">
        <f t="shared" si="28"/>
        <v>22.499999999999996</v>
      </c>
      <c r="AN72" s="37">
        <f t="shared" si="28"/>
        <v>23</v>
      </c>
      <c r="AO72" s="37">
        <f t="shared" si="28"/>
        <v>23</v>
      </c>
      <c r="AP72" s="37">
        <f t="shared" si="28"/>
        <v>23.5</v>
      </c>
      <c r="AQ72" s="37">
        <f t="shared" si="28"/>
        <v>23.5</v>
      </c>
      <c r="AR72" s="37">
        <f t="shared" si="28"/>
        <v>24</v>
      </c>
      <c r="AS72" s="37">
        <f t="shared" si="28"/>
        <v>24</v>
      </c>
    </row>
    <row r="73" spans="4:45" x14ac:dyDescent="0.25">
      <c r="D73" s="4">
        <v>70</v>
      </c>
      <c r="E73" s="4">
        <v>93000</v>
      </c>
      <c r="F73" s="37">
        <v>21.000000000000004</v>
      </c>
      <c r="G73" s="37">
        <v>21.499999999999996</v>
      </c>
      <c r="H73" s="37">
        <v>21.499999999999996</v>
      </c>
      <c r="I73" s="37">
        <v>21.999999999999996</v>
      </c>
      <c r="J73" s="37">
        <v>22.499999999999996</v>
      </c>
      <c r="K73" s="37">
        <v>22.499999999999996</v>
      </c>
      <c r="L73" s="37">
        <v>23</v>
      </c>
      <c r="M73" s="37">
        <v>23</v>
      </c>
      <c r="N73" s="37">
        <v>23.5</v>
      </c>
      <c r="O73" s="37">
        <v>23.5</v>
      </c>
      <c r="P73" s="37">
        <v>24</v>
      </c>
      <c r="Q73" s="37">
        <v>24</v>
      </c>
      <c r="S73" t="str">
        <f t="shared" si="30"/>
        <v/>
      </c>
      <c r="T73">
        <v>93000</v>
      </c>
      <c r="U73" s="38">
        <v>0.21000000000000002</v>
      </c>
      <c r="V73" s="38">
        <v>0.21499999999999997</v>
      </c>
      <c r="W73" s="38">
        <v>0.21499999999999997</v>
      </c>
      <c r="X73" s="38">
        <v>0.21999999999999997</v>
      </c>
      <c r="Y73" s="38">
        <v>0.22499999999999998</v>
      </c>
      <c r="Z73" s="38">
        <v>0.22499999999999998</v>
      </c>
      <c r="AA73" s="38">
        <v>0.22999999999999998</v>
      </c>
      <c r="AB73" s="38">
        <v>0.22999999999999998</v>
      </c>
      <c r="AC73" s="38">
        <v>0.23499999999999999</v>
      </c>
      <c r="AD73" s="38">
        <v>0.23499999999999999</v>
      </c>
      <c r="AE73" s="38">
        <v>0.24</v>
      </c>
      <c r="AF73" s="38">
        <v>0.24</v>
      </c>
      <c r="AH73" s="37">
        <f t="shared" si="29"/>
        <v>21.000000000000004</v>
      </c>
      <c r="AI73" s="37">
        <f t="shared" si="28"/>
        <v>21.499999999999996</v>
      </c>
      <c r="AJ73" s="37">
        <f t="shared" si="28"/>
        <v>21.499999999999996</v>
      </c>
      <c r="AK73" s="37">
        <f t="shared" si="28"/>
        <v>21.999999999999996</v>
      </c>
      <c r="AL73" s="37">
        <f t="shared" si="28"/>
        <v>22.499999999999996</v>
      </c>
      <c r="AM73" s="37">
        <f t="shared" si="28"/>
        <v>22.499999999999996</v>
      </c>
      <c r="AN73" s="37">
        <f t="shared" si="28"/>
        <v>23</v>
      </c>
      <c r="AO73" s="37">
        <f t="shared" si="28"/>
        <v>23</v>
      </c>
      <c r="AP73" s="37">
        <f t="shared" si="28"/>
        <v>23.5</v>
      </c>
      <c r="AQ73" s="37">
        <f t="shared" si="28"/>
        <v>23.5</v>
      </c>
      <c r="AR73" s="37">
        <f t="shared" si="28"/>
        <v>24</v>
      </c>
      <c r="AS73" s="37">
        <f t="shared" si="28"/>
        <v>24</v>
      </c>
    </row>
    <row r="74" spans="4:45" x14ac:dyDescent="0.25">
      <c r="D74" s="4">
        <v>71</v>
      </c>
      <c r="E74" s="4">
        <v>94000</v>
      </c>
      <c r="F74" s="37">
        <v>21.000000000000004</v>
      </c>
      <c r="G74" s="37">
        <v>21.499999999999996</v>
      </c>
      <c r="H74" s="37">
        <v>21.999999999999996</v>
      </c>
      <c r="I74" s="37">
        <v>21.999999999999996</v>
      </c>
      <c r="J74" s="37">
        <v>22.499999999999996</v>
      </c>
      <c r="K74" s="37">
        <v>22.499999999999996</v>
      </c>
      <c r="L74" s="37">
        <v>23</v>
      </c>
      <c r="M74" s="37">
        <v>23</v>
      </c>
      <c r="N74" s="37">
        <v>23.5</v>
      </c>
      <c r="O74" s="37">
        <v>23.5</v>
      </c>
      <c r="P74" s="37">
        <v>24</v>
      </c>
      <c r="Q74" s="37">
        <v>24</v>
      </c>
      <c r="S74" t="str">
        <f t="shared" si="30"/>
        <v/>
      </c>
      <c r="T74">
        <v>94000</v>
      </c>
      <c r="U74" s="38">
        <v>0.21000000000000002</v>
      </c>
      <c r="V74" s="38">
        <v>0.21499999999999997</v>
      </c>
      <c r="W74" s="38">
        <v>0.21999999999999997</v>
      </c>
      <c r="X74" s="38">
        <v>0.21999999999999997</v>
      </c>
      <c r="Y74" s="38">
        <v>0.22499999999999998</v>
      </c>
      <c r="Z74" s="38">
        <v>0.22499999999999998</v>
      </c>
      <c r="AA74" s="38">
        <v>0.22999999999999998</v>
      </c>
      <c r="AB74" s="38">
        <v>0.22999999999999998</v>
      </c>
      <c r="AC74" s="38">
        <v>0.23499999999999999</v>
      </c>
      <c r="AD74" s="38">
        <v>0.23499999999999999</v>
      </c>
      <c r="AE74" s="38">
        <v>0.24</v>
      </c>
      <c r="AF74" s="38">
        <v>0.24</v>
      </c>
      <c r="AH74" s="37">
        <f t="shared" si="29"/>
        <v>21.000000000000004</v>
      </c>
      <c r="AI74" s="37">
        <f t="shared" si="28"/>
        <v>21.499999999999996</v>
      </c>
      <c r="AJ74" s="37">
        <f t="shared" si="28"/>
        <v>21.999999999999996</v>
      </c>
      <c r="AK74" s="37">
        <f t="shared" si="28"/>
        <v>21.999999999999996</v>
      </c>
      <c r="AL74" s="37">
        <f t="shared" si="28"/>
        <v>22.499999999999996</v>
      </c>
      <c r="AM74" s="37">
        <f t="shared" si="28"/>
        <v>22.499999999999996</v>
      </c>
      <c r="AN74" s="37">
        <f t="shared" si="28"/>
        <v>23</v>
      </c>
      <c r="AO74" s="37">
        <f t="shared" si="28"/>
        <v>23</v>
      </c>
      <c r="AP74" s="37">
        <f t="shared" si="28"/>
        <v>23.5</v>
      </c>
      <c r="AQ74" s="37">
        <f t="shared" si="28"/>
        <v>23.5</v>
      </c>
      <c r="AR74" s="37">
        <f t="shared" si="28"/>
        <v>24</v>
      </c>
      <c r="AS74" s="37">
        <f t="shared" si="28"/>
        <v>24</v>
      </c>
    </row>
    <row r="75" spans="4:45" x14ac:dyDescent="0.25">
      <c r="D75" s="4">
        <v>72</v>
      </c>
      <c r="E75" s="4">
        <v>95000</v>
      </c>
      <c r="F75" s="37">
        <v>21.000000000000004</v>
      </c>
      <c r="G75" s="37">
        <v>21.499999999999996</v>
      </c>
      <c r="H75" s="37">
        <v>21.999999999999996</v>
      </c>
      <c r="I75" s="37">
        <v>21.999999999999996</v>
      </c>
      <c r="J75" s="37">
        <v>22.499999999999996</v>
      </c>
      <c r="K75" s="37">
        <v>22.499999999999996</v>
      </c>
      <c r="L75" s="37">
        <v>23</v>
      </c>
      <c r="M75" s="37">
        <v>23.5</v>
      </c>
      <c r="N75" s="37">
        <v>23.5</v>
      </c>
      <c r="O75" s="37">
        <v>24</v>
      </c>
      <c r="P75" s="37">
        <v>24</v>
      </c>
      <c r="Q75" s="37">
        <v>24</v>
      </c>
      <c r="S75" t="str">
        <f t="shared" si="30"/>
        <v/>
      </c>
      <c r="T75">
        <v>95000</v>
      </c>
      <c r="U75" s="38">
        <v>0.21000000000000002</v>
      </c>
      <c r="V75" s="38">
        <v>0.21499999999999997</v>
      </c>
      <c r="W75" s="38">
        <v>0.21999999999999997</v>
      </c>
      <c r="X75" s="38">
        <v>0.21999999999999997</v>
      </c>
      <c r="Y75" s="38">
        <v>0.22499999999999998</v>
      </c>
      <c r="Z75" s="38">
        <v>0.22499999999999998</v>
      </c>
      <c r="AA75" s="38">
        <v>0.22999999999999998</v>
      </c>
      <c r="AB75" s="38">
        <v>0.23499999999999999</v>
      </c>
      <c r="AC75" s="38">
        <v>0.23499999999999999</v>
      </c>
      <c r="AD75" s="38">
        <v>0.24</v>
      </c>
      <c r="AE75" s="38">
        <v>0.24</v>
      </c>
      <c r="AF75" s="38">
        <v>0.24</v>
      </c>
      <c r="AH75" s="37">
        <f t="shared" si="29"/>
        <v>21.000000000000004</v>
      </c>
      <c r="AI75" s="37">
        <f t="shared" si="28"/>
        <v>21.499999999999996</v>
      </c>
      <c r="AJ75" s="37">
        <f t="shared" si="28"/>
        <v>21.999999999999996</v>
      </c>
      <c r="AK75" s="37">
        <f t="shared" si="28"/>
        <v>21.999999999999996</v>
      </c>
      <c r="AL75" s="37">
        <f t="shared" si="28"/>
        <v>22.499999999999996</v>
      </c>
      <c r="AM75" s="37">
        <f t="shared" si="28"/>
        <v>22.499999999999996</v>
      </c>
      <c r="AN75" s="37">
        <f t="shared" si="28"/>
        <v>23</v>
      </c>
      <c r="AO75" s="37">
        <f t="shared" si="28"/>
        <v>23.5</v>
      </c>
      <c r="AP75" s="37">
        <f t="shared" si="28"/>
        <v>23.5</v>
      </c>
      <c r="AQ75" s="37">
        <f t="shared" si="28"/>
        <v>24</v>
      </c>
      <c r="AR75" s="37">
        <f t="shared" si="28"/>
        <v>24</v>
      </c>
      <c r="AS75" s="37">
        <f t="shared" si="28"/>
        <v>24</v>
      </c>
    </row>
    <row r="76" spans="4:45" x14ac:dyDescent="0.25">
      <c r="D76" s="4">
        <v>73</v>
      </c>
      <c r="E76" s="4">
        <v>96000</v>
      </c>
      <c r="F76" s="37">
        <v>21.000000000000004</v>
      </c>
      <c r="G76" s="37">
        <v>21.499999999999996</v>
      </c>
      <c r="H76" s="37">
        <v>21.999999999999996</v>
      </c>
      <c r="I76" s="37">
        <v>21.999999999999996</v>
      </c>
      <c r="J76" s="37">
        <v>22.499999999999996</v>
      </c>
      <c r="K76" s="37">
        <v>23</v>
      </c>
      <c r="L76" s="37">
        <v>23</v>
      </c>
      <c r="M76" s="37">
        <v>23.5</v>
      </c>
      <c r="N76" s="37">
        <v>23.5</v>
      </c>
      <c r="O76" s="37">
        <v>24</v>
      </c>
      <c r="P76" s="37">
        <v>24</v>
      </c>
      <c r="Q76" s="37">
        <v>24</v>
      </c>
      <c r="S76" t="str">
        <f t="shared" si="30"/>
        <v/>
      </c>
      <c r="T76">
        <v>96000</v>
      </c>
      <c r="U76" s="38">
        <v>0.21000000000000002</v>
      </c>
      <c r="V76" s="38">
        <v>0.21499999999999997</v>
      </c>
      <c r="W76" s="38">
        <v>0.21999999999999997</v>
      </c>
      <c r="X76" s="38">
        <v>0.21999999999999997</v>
      </c>
      <c r="Y76" s="38">
        <v>0.22499999999999998</v>
      </c>
      <c r="Z76" s="38">
        <v>0.22999999999999998</v>
      </c>
      <c r="AA76" s="38">
        <v>0.22999999999999998</v>
      </c>
      <c r="AB76" s="38">
        <v>0.23499999999999999</v>
      </c>
      <c r="AC76" s="38">
        <v>0.23499999999999999</v>
      </c>
      <c r="AD76" s="38">
        <v>0.24</v>
      </c>
      <c r="AE76" s="38">
        <v>0.24</v>
      </c>
      <c r="AF76" s="38">
        <v>0.24</v>
      </c>
      <c r="AH76" s="37">
        <f t="shared" si="29"/>
        <v>21.000000000000004</v>
      </c>
      <c r="AI76" s="37">
        <f t="shared" si="28"/>
        <v>21.499999999999996</v>
      </c>
      <c r="AJ76" s="37">
        <f t="shared" si="28"/>
        <v>21.999999999999996</v>
      </c>
      <c r="AK76" s="37">
        <f t="shared" si="28"/>
        <v>21.999999999999996</v>
      </c>
      <c r="AL76" s="37">
        <f t="shared" si="28"/>
        <v>22.499999999999996</v>
      </c>
      <c r="AM76" s="37">
        <f t="shared" si="28"/>
        <v>23</v>
      </c>
      <c r="AN76" s="37">
        <f t="shared" si="28"/>
        <v>23</v>
      </c>
      <c r="AO76" s="37">
        <f t="shared" si="28"/>
        <v>23.5</v>
      </c>
      <c r="AP76" s="37">
        <f t="shared" si="28"/>
        <v>23.5</v>
      </c>
      <c r="AQ76" s="37">
        <f t="shared" si="28"/>
        <v>24</v>
      </c>
      <c r="AR76" s="37">
        <f t="shared" si="28"/>
        <v>24</v>
      </c>
      <c r="AS76" s="37">
        <f t="shared" si="28"/>
        <v>24</v>
      </c>
    </row>
    <row r="77" spans="4:45" x14ac:dyDescent="0.25">
      <c r="D77" s="4">
        <v>74</v>
      </c>
      <c r="E77" s="4">
        <v>97000</v>
      </c>
      <c r="F77" s="37">
        <v>21.000000000000004</v>
      </c>
      <c r="G77" s="37">
        <v>21.499999999999996</v>
      </c>
      <c r="H77" s="37">
        <v>21.999999999999996</v>
      </c>
      <c r="I77" s="37">
        <v>21.999999999999996</v>
      </c>
      <c r="J77" s="37">
        <v>22.499999999999996</v>
      </c>
      <c r="K77" s="37">
        <v>23</v>
      </c>
      <c r="L77" s="37">
        <v>23</v>
      </c>
      <c r="M77" s="37">
        <v>23.5</v>
      </c>
      <c r="N77" s="37">
        <v>23.5</v>
      </c>
      <c r="O77" s="37">
        <v>24</v>
      </c>
      <c r="P77" s="37">
        <v>24</v>
      </c>
      <c r="Q77" s="37">
        <v>24</v>
      </c>
      <c r="S77" t="str">
        <f t="shared" si="30"/>
        <v/>
      </c>
      <c r="T77">
        <v>97000</v>
      </c>
      <c r="U77" s="38">
        <v>0.21000000000000002</v>
      </c>
      <c r="V77" s="38">
        <v>0.21499999999999997</v>
      </c>
      <c r="W77" s="38">
        <v>0.21999999999999997</v>
      </c>
      <c r="X77" s="38">
        <v>0.21999999999999997</v>
      </c>
      <c r="Y77" s="38">
        <v>0.22499999999999998</v>
      </c>
      <c r="Z77" s="38">
        <v>0.22999999999999998</v>
      </c>
      <c r="AA77" s="38">
        <v>0.22999999999999998</v>
      </c>
      <c r="AB77" s="38">
        <v>0.23499999999999999</v>
      </c>
      <c r="AC77" s="38">
        <v>0.23499999999999999</v>
      </c>
      <c r="AD77" s="38">
        <v>0.24</v>
      </c>
      <c r="AE77" s="38">
        <v>0.24</v>
      </c>
      <c r="AF77" s="38">
        <v>0.24</v>
      </c>
      <c r="AH77" s="37">
        <f t="shared" si="29"/>
        <v>21.000000000000004</v>
      </c>
      <c r="AI77" s="37">
        <f t="shared" si="28"/>
        <v>21.499999999999996</v>
      </c>
      <c r="AJ77" s="37">
        <f t="shared" si="28"/>
        <v>21.999999999999996</v>
      </c>
      <c r="AK77" s="37">
        <f t="shared" ref="AK77:AS90" si="31">X77*$T$3</f>
        <v>21.999999999999996</v>
      </c>
      <c r="AL77" s="37">
        <f t="shared" si="31"/>
        <v>22.499999999999996</v>
      </c>
      <c r="AM77" s="37">
        <f t="shared" si="31"/>
        <v>23</v>
      </c>
      <c r="AN77" s="37">
        <f t="shared" si="31"/>
        <v>23</v>
      </c>
      <c r="AO77" s="37">
        <f t="shared" si="31"/>
        <v>23.5</v>
      </c>
      <c r="AP77" s="37">
        <f t="shared" si="31"/>
        <v>23.5</v>
      </c>
      <c r="AQ77" s="37">
        <f t="shared" si="31"/>
        <v>24</v>
      </c>
      <c r="AR77" s="37">
        <f t="shared" si="31"/>
        <v>24</v>
      </c>
      <c r="AS77" s="37">
        <f t="shared" si="31"/>
        <v>24</v>
      </c>
    </row>
    <row r="78" spans="4:45" x14ac:dyDescent="0.25">
      <c r="D78" s="4">
        <v>75</v>
      </c>
      <c r="E78" s="4">
        <v>98000</v>
      </c>
      <c r="F78" s="37">
        <v>21.000000000000004</v>
      </c>
      <c r="G78" s="37">
        <v>21.499999999999996</v>
      </c>
      <c r="H78" s="37">
        <v>21.999999999999996</v>
      </c>
      <c r="I78" s="37">
        <v>22.499999999999996</v>
      </c>
      <c r="J78" s="37">
        <v>22.499999999999996</v>
      </c>
      <c r="K78" s="37">
        <v>23</v>
      </c>
      <c r="L78" s="37">
        <v>23</v>
      </c>
      <c r="M78" s="37">
        <v>23.5</v>
      </c>
      <c r="N78" s="37">
        <v>23.5</v>
      </c>
      <c r="O78" s="37">
        <v>24</v>
      </c>
      <c r="P78" s="37">
        <v>24</v>
      </c>
      <c r="Q78" s="37">
        <v>24.5</v>
      </c>
      <c r="S78" t="str">
        <f t="shared" si="30"/>
        <v/>
      </c>
      <c r="T78">
        <v>98000</v>
      </c>
      <c r="U78" s="38">
        <v>0.21000000000000002</v>
      </c>
      <c r="V78" s="38">
        <v>0.21499999999999997</v>
      </c>
      <c r="W78" s="38">
        <v>0.21999999999999997</v>
      </c>
      <c r="X78" s="38">
        <v>0.22499999999999998</v>
      </c>
      <c r="Y78" s="38">
        <v>0.22499999999999998</v>
      </c>
      <c r="Z78" s="38">
        <v>0.22999999999999998</v>
      </c>
      <c r="AA78" s="38">
        <v>0.22999999999999998</v>
      </c>
      <c r="AB78" s="38">
        <v>0.23499999999999999</v>
      </c>
      <c r="AC78" s="38">
        <v>0.23499999999999999</v>
      </c>
      <c r="AD78" s="38">
        <v>0.24</v>
      </c>
      <c r="AE78" s="38">
        <v>0.24</v>
      </c>
      <c r="AF78" s="38">
        <v>0.245</v>
      </c>
      <c r="AH78" s="37">
        <f t="shared" si="29"/>
        <v>21.000000000000004</v>
      </c>
      <c r="AI78" s="37">
        <f t="shared" si="29"/>
        <v>21.499999999999996</v>
      </c>
      <c r="AJ78" s="37">
        <f t="shared" si="29"/>
        <v>21.999999999999996</v>
      </c>
      <c r="AK78" s="37">
        <f t="shared" si="31"/>
        <v>22.499999999999996</v>
      </c>
      <c r="AL78" s="37">
        <f t="shared" si="31"/>
        <v>22.499999999999996</v>
      </c>
      <c r="AM78" s="37">
        <f t="shared" si="31"/>
        <v>23</v>
      </c>
      <c r="AN78" s="37">
        <f t="shared" si="31"/>
        <v>23</v>
      </c>
      <c r="AO78" s="37">
        <f t="shared" si="31"/>
        <v>23.5</v>
      </c>
      <c r="AP78" s="37">
        <f t="shared" si="31"/>
        <v>23.5</v>
      </c>
      <c r="AQ78" s="37">
        <f t="shared" si="31"/>
        <v>24</v>
      </c>
      <c r="AR78" s="37">
        <f t="shared" si="31"/>
        <v>24</v>
      </c>
      <c r="AS78" s="37">
        <f t="shared" si="31"/>
        <v>24.5</v>
      </c>
    </row>
    <row r="79" spans="4:45" x14ac:dyDescent="0.25">
      <c r="D79" s="4">
        <v>76</v>
      </c>
      <c r="E79" s="4">
        <v>99000</v>
      </c>
      <c r="F79" s="37">
        <v>21.000000000000004</v>
      </c>
      <c r="G79" s="37">
        <v>21.499999999999996</v>
      </c>
      <c r="H79" s="37">
        <v>21.999999999999996</v>
      </c>
      <c r="I79" s="37">
        <v>22.499999999999996</v>
      </c>
      <c r="J79" s="37">
        <v>22.499999999999996</v>
      </c>
      <c r="K79" s="37">
        <v>23</v>
      </c>
      <c r="L79" s="37">
        <v>23</v>
      </c>
      <c r="M79" s="37">
        <v>23.5</v>
      </c>
      <c r="N79" s="37">
        <v>23.5</v>
      </c>
      <c r="O79" s="37">
        <v>24</v>
      </c>
      <c r="P79" s="37">
        <v>24</v>
      </c>
      <c r="Q79" s="37">
        <v>24.5</v>
      </c>
      <c r="S79" t="str">
        <f t="shared" si="30"/>
        <v/>
      </c>
      <c r="T79">
        <v>99000</v>
      </c>
      <c r="U79" s="38">
        <v>0.21000000000000002</v>
      </c>
      <c r="V79" s="38">
        <v>0.21499999999999997</v>
      </c>
      <c r="W79" s="38">
        <v>0.21999999999999997</v>
      </c>
      <c r="X79" s="38">
        <v>0.22499999999999998</v>
      </c>
      <c r="Y79" s="38">
        <v>0.22499999999999998</v>
      </c>
      <c r="Z79" s="38">
        <v>0.22999999999999998</v>
      </c>
      <c r="AA79" s="38">
        <v>0.22999999999999998</v>
      </c>
      <c r="AB79" s="38">
        <v>0.23499999999999999</v>
      </c>
      <c r="AC79" s="38">
        <v>0.23499999999999999</v>
      </c>
      <c r="AD79" s="38">
        <v>0.24</v>
      </c>
      <c r="AE79" s="38">
        <v>0.24</v>
      </c>
      <c r="AF79" s="38">
        <v>0.245</v>
      </c>
      <c r="AH79" s="37">
        <f t="shared" si="29"/>
        <v>21.000000000000004</v>
      </c>
      <c r="AI79" s="37">
        <f t="shared" si="29"/>
        <v>21.499999999999996</v>
      </c>
      <c r="AJ79" s="37">
        <f t="shared" si="29"/>
        <v>21.999999999999996</v>
      </c>
      <c r="AK79" s="37">
        <f t="shared" si="31"/>
        <v>22.499999999999996</v>
      </c>
      <c r="AL79" s="37">
        <f t="shared" si="31"/>
        <v>22.499999999999996</v>
      </c>
      <c r="AM79" s="37">
        <f t="shared" si="31"/>
        <v>23</v>
      </c>
      <c r="AN79" s="37">
        <f t="shared" si="31"/>
        <v>23</v>
      </c>
      <c r="AO79" s="37">
        <f t="shared" si="31"/>
        <v>23.5</v>
      </c>
      <c r="AP79" s="37">
        <f t="shared" si="31"/>
        <v>23.5</v>
      </c>
      <c r="AQ79" s="37">
        <f t="shared" si="31"/>
        <v>24</v>
      </c>
      <c r="AR79" s="37">
        <f t="shared" si="31"/>
        <v>24</v>
      </c>
      <c r="AS79" s="37">
        <f t="shared" si="31"/>
        <v>24.5</v>
      </c>
    </row>
    <row r="80" spans="4:45" x14ac:dyDescent="0.25">
      <c r="D80" s="4">
        <v>77</v>
      </c>
      <c r="E80" s="4">
        <v>100000</v>
      </c>
      <c r="F80" s="37">
        <v>21.499999999999996</v>
      </c>
      <c r="G80" s="37">
        <v>21.499999999999996</v>
      </c>
      <c r="H80" s="37">
        <v>21.999999999999996</v>
      </c>
      <c r="I80" s="37">
        <v>22.499999999999996</v>
      </c>
      <c r="J80" s="37">
        <v>22.499999999999996</v>
      </c>
      <c r="K80" s="37">
        <v>23</v>
      </c>
      <c r="L80" s="37">
        <v>23</v>
      </c>
      <c r="M80" s="37">
        <v>23.5</v>
      </c>
      <c r="N80" s="37">
        <v>24</v>
      </c>
      <c r="O80" s="37">
        <v>24</v>
      </c>
      <c r="P80" s="37">
        <v>24</v>
      </c>
      <c r="Q80" s="37">
        <v>24.5</v>
      </c>
      <c r="S80" t="str">
        <f t="shared" si="30"/>
        <v/>
      </c>
      <c r="T80">
        <v>100000</v>
      </c>
      <c r="U80" s="38">
        <v>0.21499999999999997</v>
      </c>
      <c r="V80" s="38">
        <v>0.21499999999999997</v>
      </c>
      <c r="W80" s="38">
        <v>0.21999999999999997</v>
      </c>
      <c r="X80" s="38">
        <v>0.22499999999999998</v>
      </c>
      <c r="Y80" s="38">
        <v>0.22499999999999998</v>
      </c>
      <c r="Z80" s="38">
        <v>0.22999999999999998</v>
      </c>
      <c r="AA80" s="38">
        <v>0.22999999999999998</v>
      </c>
      <c r="AB80" s="38">
        <v>0.23499999999999999</v>
      </c>
      <c r="AC80" s="38">
        <v>0.24</v>
      </c>
      <c r="AD80" s="38">
        <v>0.24</v>
      </c>
      <c r="AE80" s="38">
        <v>0.24</v>
      </c>
      <c r="AF80" s="38">
        <v>0.245</v>
      </c>
      <c r="AH80" s="37">
        <f t="shared" si="29"/>
        <v>21.499999999999996</v>
      </c>
      <c r="AI80" s="37">
        <f t="shared" si="29"/>
        <v>21.499999999999996</v>
      </c>
      <c r="AJ80" s="37">
        <f t="shared" si="29"/>
        <v>21.999999999999996</v>
      </c>
      <c r="AK80" s="37">
        <f t="shared" si="31"/>
        <v>22.499999999999996</v>
      </c>
      <c r="AL80" s="37">
        <f t="shared" si="31"/>
        <v>22.499999999999996</v>
      </c>
      <c r="AM80" s="37">
        <f t="shared" si="31"/>
        <v>23</v>
      </c>
      <c r="AN80" s="37">
        <f t="shared" si="31"/>
        <v>23</v>
      </c>
      <c r="AO80" s="37">
        <f t="shared" si="31"/>
        <v>23.5</v>
      </c>
      <c r="AP80" s="37">
        <f t="shared" si="31"/>
        <v>24</v>
      </c>
      <c r="AQ80" s="37">
        <f t="shared" si="31"/>
        <v>24</v>
      </c>
      <c r="AR80" s="37">
        <f t="shared" si="31"/>
        <v>24</v>
      </c>
      <c r="AS80" s="37">
        <f t="shared" si="31"/>
        <v>24.5</v>
      </c>
    </row>
    <row r="81" spans="4:45" x14ac:dyDescent="0.25">
      <c r="D81" s="4">
        <v>78</v>
      </c>
      <c r="E81" s="4">
        <v>101000</v>
      </c>
      <c r="F81" s="37">
        <v>21.499999999999996</v>
      </c>
      <c r="G81" s="37">
        <v>21.499999999999996</v>
      </c>
      <c r="H81" s="37">
        <v>21.999999999999996</v>
      </c>
      <c r="I81" s="37">
        <v>22.499999999999996</v>
      </c>
      <c r="J81" s="37">
        <v>22.499999999999996</v>
      </c>
      <c r="K81" s="37">
        <v>23</v>
      </c>
      <c r="L81" s="37">
        <v>23.5</v>
      </c>
      <c r="M81" s="37">
        <v>23.5</v>
      </c>
      <c r="N81" s="37">
        <v>24</v>
      </c>
      <c r="O81" s="37">
        <v>24</v>
      </c>
      <c r="P81" s="37">
        <v>24</v>
      </c>
      <c r="Q81" s="37">
        <v>24.5</v>
      </c>
      <c r="S81" t="str">
        <f t="shared" si="30"/>
        <v/>
      </c>
      <c r="T81">
        <v>101000</v>
      </c>
      <c r="U81" s="38">
        <v>0.21499999999999997</v>
      </c>
      <c r="V81" s="38">
        <v>0.21499999999999997</v>
      </c>
      <c r="W81" s="38">
        <v>0.21999999999999997</v>
      </c>
      <c r="X81" s="38">
        <v>0.22499999999999998</v>
      </c>
      <c r="Y81" s="38">
        <v>0.22499999999999998</v>
      </c>
      <c r="Z81" s="38">
        <v>0.22999999999999998</v>
      </c>
      <c r="AA81" s="38">
        <v>0.23499999999999999</v>
      </c>
      <c r="AB81" s="38">
        <v>0.23499999999999999</v>
      </c>
      <c r="AC81" s="38">
        <v>0.24</v>
      </c>
      <c r="AD81" s="38">
        <v>0.24</v>
      </c>
      <c r="AE81" s="38">
        <v>0.24</v>
      </c>
      <c r="AF81" s="38">
        <v>0.245</v>
      </c>
      <c r="AH81" s="37">
        <f t="shared" si="29"/>
        <v>21.499999999999996</v>
      </c>
      <c r="AI81" s="37">
        <f t="shared" si="29"/>
        <v>21.499999999999996</v>
      </c>
      <c r="AJ81" s="37">
        <f t="shared" si="29"/>
        <v>21.999999999999996</v>
      </c>
      <c r="AK81" s="37">
        <f t="shared" si="31"/>
        <v>22.499999999999996</v>
      </c>
      <c r="AL81" s="37">
        <f t="shared" si="31"/>
        <v>22.499999999999996</v>
      </c>
      <c r="AM81" s="37">
        <f t="shared" si="31"/>
        <v>23</v>
      </c>
      <c r="AN81" s="37">
        <f t="shared" si="31"/>
        <v>23.5</v>
      </c>
      <c r="AO81" s="37">
        <f t="shared" si="31"/>
        <v>23.5</v>
      </c>
      <c r="AP81" s="37">
        <f t="shared" si="31"/>
        <v>24</v>
      </c>
      <c r="AQ81" s="37">
        <f t="shared" si="31"/>
        <v>24</v>
      </c>
      <c r="AR81" s="37">
        <f t="shared" si="31"/>
        <v>24</v>
      </c>
      <c r="AS81" s="37">
        <f t="shared" si="31"/>
        <v>24.5</v>
      </c>
    </row>
    <row r="82" spans="4:45" x14ac:dyDescent="0.25">
      <c r="D82" s="4">
        <v>79</v>
      </c>
      <c r="E82" s="4">
        <v>102000</v>
      </c>
      <c r="F82" s="37">
        <v>21.499999999999996</v>
      </c>
      <c r="G82" s="37">
        <v>21.999999999999996</v>
      </c>
      <c r="H82" s="37">
        <v>21.999999999999996</v>
      </c>
      <c r="I82" s="37">
        <v>22.499999999999996</v>
      </c>
      <c r="J82" s="37">
        <v>23</v>
      </c>
      <c r="K82" s="37">
        <v>23</v>
      </c>
      <c r="L82" s="37">
        <v>23.5</v>
      </c>
      <c r="M82" s="37">
        <v>23.5</v>
      </c>
      <c r="N82" s="37">
        <v>24</v>
      </c>
      <c r="O82" s="37">
        <v>24</v>
      </c>
      <c r="P82" s="37">
        <v>24.5</v>
      </c>
      <c r="Q82" s="37">
        <v>24.5</v>
      </c>
      <c r="S82" t="str">
        <f t="shared" si="30"/>
        <v/>
      </c>
      <c r="T82">
        <v>102000</v>
      </c>
      <c r="U82" s="38">
        <v>0.21499999999999997</v>
      </c>
      <c r="V82" s="38">
        <v>0.21999999999999997</v>
      </c>
      <c r="W82" s="38">
        <v>0.21999999999999997</v>
      </c>
      <c r="X82" s="38">
        <v>0.22499999999999998</v>
      </c>
      <c r="Y82" s="38">
        <v>0.22999999999999998</v>
      </c>
      <c r="Z82" s="38">
        <v>0.22999999999999998</v>
      </c>
      <c r="AA82" s="38">
        <v>0.23499999999999999</v>
      </c>
      <c r="AB82" s="38">
        <v>0.23499999999999999</v>
      </c>
      <c r="AC82" s="38">
        <v>0.24</v>
      </c>
      <c r="AD82" s="38">
        <v>0.24</v>
      </c>
      <c r="AE82" s="38">
        <v>0.245</v>
      </c>
      <c r="AF82" s="38">
        <v>0.245</v>
      </c>
      <c r="AH82" s="37">
        <f t="shared" si="29"/>
        <v>21.499999999999996</v>
      </c>
      <c r="AI82" s="37">
        <f t="shared" si="29"/>
        <v>21.999999999999996</v>
      </c>
      <c r="AJ82" s="37">
        <f t="shared" si="29"/>
        <v>21.999999999999996</v>
      </c>
      <c r="AK82" s="37">
        <f t="shared" si="31"/>
        <v>22.499999999999996</v>
      </c>
      <c r="AL82" s="37">
        <f t="shared" si="31"/>
        <v>23</v>
      </c>
      <c r="AM82" s="37">
        <f t="shared" si="31"/>
        <v>23</v>
      </c>
      <c r="AN82" s="37">
        <f t="shared" si="31"/>
        <v>23.5</v>
      </c>
      <c r="AO82" s="37">
        <f t="shared" si="31"/>
        <v>23.5</v>
      </c>
      <c r="AP82" s="37">
        <f t="shared" si="31"/>
        <v>24</v>
      </c>
      <c r="AQ82" s="37">
        <f t="shared" si="31"/>
        <v>24</v>
      </c>
      <c r="AR82" s="37">
        <f t="shared" si="31"/>
        <v>24.5</v>
      </c>
      <c r="AS82" s="37">
        <f t="shared" si="31"/>
        <v>24.5</v>
      </c>
    </row>
    <row r="83" spans="4:45" x14ac:dyDescent="0.25">
      <c r="D83" s="4">
        <v>80</v>
      </c>
      <c r="E83" s="4">
        <v>103000</v>
      </c>
      <c r="F83" s="37">
        <v>21.499999999999996</v>
      </c>
      <c r="G83" s="37">
        <v>21.999999999999996</v>
      </c>
      <c r="H83" s="37">
        <v>21.999999999999996</v>
      </c>
      <c r="I83" s="37">
        <v>22.499999999999996</v>
      </c>
      <c r="J83" s="37">
        <v>23</v>
      </c>
      <c r="K83" s="37">
        <v>23</v>
      </c>
      <c r="L83" s="37">
        <v>23.5</v>
      </c>
      <c r="M83" s="37">
        <v>23.5</v>
      </c>
      <c r="N83" s="37">
        <v>24</v>
      </c>
      <c r="O83" s="37">
        <v>24</v>
      </c>
      <c r="P83" s="37">
        <v>24.5</v>
      </c>
      <c r="Q83" s="37">
        <v>24.5</v>
      </c>
      <c r="S83" t="str">
        <f t="shared" si="30"/>
        <v/>
      </c>
      <c r="T83">
        <v>103000</v>
      </c>
      <c r="U83" s="38">
        <v>0.21499999999999997</v>
      </c>
      <c r="V83" s="38">
        <v>0.21999999999999997</v>
      </c>
      <c r="W83" s="38">
        <v>0.21999999999999997</v>
      </c>
      <c r="X83" s="38">
        <v>0.22499999999999998</v>
      </c>
      <c r="Y83" s="38">
        <v>0.22999999999999998</v>
      </c>
      <c r="Z83" s="38">
        <v>0.22999999999999998</v>
      </c>
      <c r="AA83" s="38">
        <v>0.23499999999999999</v>
      </c>
      <c r="AB83" s="38">
        <v>0.23499999999999999</v>
      </c>
      <c r="AC83" s="38">
        <v>0.24</v>
      </c>
      <c r="AD83" s="38">
        <v>0.24</v>
      </c>
      <c r="AE83" s="38">
        <v>0.245</v>
      </c>
      <c r="AF83" s="38">
        <v>0.245</v>
      </c>
      <c r="AH83" s="37">
        <f t="shared" si="29"/>
        <v>21.499999999999996</v>
      </c>
      <c r="AI83" s="37">
        <f t="shared" si="29"/>
        <v>21.999999999999996</v>
      </c>
      <c r="AJ83" s="37">
        <f t="shared" si="29"/>
        <v>21.999999999999996</v>
      </c>
      <c r="AK83" s="37">
        <f t="shared" si="31"/>
        <v>22.499999999999996</v>
      </c>
      <c r="AL83" s="37">
        <f t="shared" si="31"/>
        <v>23</v>
      </c>
      <c r="AM83" s="37">
        <f t="shared" si="31"/>
        <v>23</v>
      </c>
      <c r="AN83" s="37">
        <f t="shared" si="31"/>
        <v>23.5</v>
      </c>
      <c r="AO83" s="37">
        <f t="shared" si="31"/>
        <v>23.5</v>
      </c>
      <c r="AP83" s="37">
        <f t="shared" si="31"/>
        <v>24</v>
      </c>
      <c r="AQ83" s="37">
        <f t="shared" si="31"/>
        <v>24</v>
      </c>
      <c r="AR83" s="37">
        <f t="shared" si="31"/>
        <v>24.5</v>
      </c>
      <c r="AS83" s="37">
        <f t="shared" si="31"/>
        <v>24.5</v>
      </c>
    </row>
    <row r="84" spans="4:45" x14ac:dyDescent="0.25">
      <c r="D84" s="4">
        <v>81</v>
      </c>
      <c r="E84" s="4">
        <v>104000</v>
      </c>
      <c r="F84" s="37">
        <v>21.499999999999996</v>
      </c>
      <c r="G84" s="37">
        <v>21.999999999999996</v>
      </c>
      <c r="H84" s="37">
        <v>21.999999999999996</v>
      </c>
      <c r="I84" s="37">
        <v>22.499999999999996</v>
      </c>
      <c r="J84" s="37">
        <v>23</v>
      </c>
      <c r="K84" s="37">
        <v>23</v>
      </c>
      <c r="L84" s="37">
        <v>23.5</v>
      </c>
      <c r="M84" s="37">
        <v>23.5</v>
      </c>
      <c r="N84" s="37">
        <v>24</v>
      </c>
      <c r="O84" s="37">
        <v>24</v>
      </c>
      <c r="P84" s="37">
        <v>24.5</v>
      </c>
      <c r="Q84" s="37">
        <v>24.5</v>
      </c>
      <c r="S84" t="str">
        <f t="shared" si="30"/>
        <v/>
      </c>
      <c r="T84">
        <v>104000</v>
      </c>
      <c r="U84" s="38">
        <v>0.21499999999999997</v>
      </c>
      <c r="V84" s="38">
        <v>0.21999999999999997</v>
      </c>
      <c r="W84" s="38">
        <v>0.21999999999999997</v>
      </c>
      <c r="X84" s="38">
        <v>0.22499999999999998</v>
      </c>
      <c r="Y84" s="38">
        <v>0.22999999999999998</v>
      </c>
      <c r="Z84" s="38">
        <v>0.22999999999999998</v>
      </c>
      <c r="AA84" s="38">
        <v>0.23499999999999999</v>
      </c>
      <c r="AB84" s="38">
        <v>0.23499999999999999</v>
      </c>
      <c r="AC84" s="38">
        <v>0.24</v>
      </c>
      <c r="AD84" s="38">
        <v>0.24</v>
      </c>
      <c r="AE84" s="38">
        <v>0.245</v>
      </c>
      <c r="AF84" s="38">
        <v>0.245</v>
      </c>
      <c r="AH84" s="37">
        <f t="shared" si="29"/>
        <v>21.499999999999996</v>
      </c>
      <c r="AI84" s="37">
        <f t="shared" si="29"/>
        <v>21.999999999999996</v>
      </c>
      <c r="AJ84" s="37">
        <f t="shared" si="29"/>
        <v>21.999999999999996</v>
      </c>
      <c r="AK84" s="37">
        <f t="shared" si="31"/>
        <v>22.499999999999996</v>
      </c>
      <c r="AL84" s="37">
        <f t="shared" si="31"/>
        <v>23</v>
      </c>
      <c r="AM84" s="37">
        <f t="shared" si="31"/>
        <v>23</v>
      </c>
      <c r="AN84" s="37">
        <f t="shared" si="31"/>
        <v>23.5</v>
      </c>
      <c r="AO84" s="37">
        <f t="shared" si="31"/>
        <v>23.5</v>
      </c>
      <c r="AP84" s="37">
        <f t="shared" si="31"/>
        <v>24</v>
      </c>
      <c r="AQ84" s="37">
        <f t="shared" si="31"/>
        <v>24</v>
      </c>
      <c r="AR84" s="37">
        <f t="shared" si="31"/>
        <v>24.5</v>
      </c>
      <c r="AS84" s="37">
        <f t="shared" si="31"/>
        <v>24.5</v>
      </c>
    </row>
    <row r="85" spans="4:45" x14ac:dyDescent="0.25">
      <c r="D85" s="4">
        <v>82</v>
      </c>
      <c r="E85" s="4">
        <v>105000</v>
      </c>
      <c r="F85" s="37">
        <v>21.499999999999996</v>
      </c>
      <c r="G85" s="37">
        <v>21.999999999999996</v>
      </c>
      <c r="H85" s="37">
        <v>21.999999999999996</v>
      </c>
      <c r="I85" s="37">
        <v>22.499999999999996</v>
      </c>
      <c r="J85" s="37">
        <v>23</v>
      </c>
      <c r="K85" s="37">
        <v>23</v>
      </c>
      <c r="L85" s="37">
        <v>23.5</v>
      </c>
      <c r="M85" s="37">
        <v>23.5</v>
      </c>
      <c r="N85" s="37">
        <v>24</v>
      </c>
      <c r="O85" s="37">
        <v>24</v>
      </c>
      <c r="P85" s="37">
        <v>24.5</v>
      </c>
      <c r="Q85" s="37">
        <v>24.5</v>
      </c>
      <c r="S85" t="str">
        <f t="shared" si="30"/>
        <v/>
      </c>
      <c r="T85">
        <v>105000</v>
      </c>
      <c r="U85" s="38">
        <v>0.21499999999999997</v>
      </c>
      <c r="V85" s="38">
        <v>0.21999999999999997</v>
      </c>
      <c r="W85" s="38">
        <v>0.21999999999999997</v>
      </c>
      <c r="X85" s="38">
        <v>0.22499999999999998</v>
      </c>
      <c r="Y85" s="38">
        <v>0.22999999999999998</v>
      </c>
      <c r="Z85" s="38">
        <v>0.22999999999999998</v>
      </c>
      <c r="AA85" s="38">
        <v>0.23499999999999999</v>
      </c>
      <c r="AB85" s="38">
        <v>0.23499999999999999</v>
      </c>
      <c r="AC85" s="38">
        <v>0.24</v>
      </c>
      <c r="AD85" s="38">
        <v>0.24</v>
      </c>
      <c r="AE85" s="38">
        <v>0.245</v>
      </c>
      <c r="AF85" s="38">
        <v>0.245</v>
      </c>
      <c r="AH85" s="37">
        <f t="shared" si="29"/>
        <v>21.499999999999996</v>
      </c>
      <c r="AI85" s="37">
        <f t="shared" si="29"/>
        <v>21.999999999999996</v>
      </c>
      <c r="AJ85" s="37">
        <f t="shared" si="29"/>
        <v>21.999999999999996</v>
      </c>
      <c r="AK85" s="37">
        <f t="shared" si="31"/>
        <v>22.499999999999996</v>
      </c>
      <c r="AL85" s="37">
        <f t="shared" si="31"/>
        <v>23</v>
      </c>
      <c r="AM85" s="37">
        <f t="shared" si="31"/>
        <v>23</v>
      </c>
      <c r="AN85" s="37">
        <f t="shared" si="31"/>
        <v>23.5</v>
      </c>
      <c r="AO85" s="37">
        <f t="shared" si="31"/>
        <v>23.5</v>
      </c>
      <c r="AP85" s="37">
        <f t="shared" si="31"/>
        <v>24</v>
      </c>
      <c r="AQ85" s="37">
        <f t="shared" si="31"/>
        <v>24</v>
      </c>
      <c r="AR85" s="37">
        <f t="shared" si="31"/>
        <v>24.5</v>
      </c>
      <c r="AS85" s="37">
        <f t="shared" si="31"/>
        <v>24.5</v>
      </c>
    </row>
    <row r="86" spans="4:45" x14ac:dyDescent="0.25">
      <c r="D86" s="4">
        <v>83</v>
      </c>
      <c r="E86" s="4">
        <v>106000</v>
      </c>
      <c r="F86" s="37">
        <v>21.499999999999996</v>
      </c>
      <c r="G86" s="37">
        <v>21.999999999999996</v>
      </c>
      <c r="H86" s="37">
        <v>22.499999999999996</v>
      </c>
      <c r="I86" s="37">
        <v>22.499999999999996</v>
      </c>
      <c r="J86" s="37">
        <v>23</v>
      </c>
      <c r="K86" s="37">
        <v>23</v>
      </c>
      <c r="L86" s="37">
        <v>23.5</v>
      </c>
      <c r="M86" s="37">
        <v>24</v>
      </c>
      <c r="N86" s="37">
        <v>24</v>
      </c>
      <c r="O86" s="37">
        <v>24.5</v>
      </c>
      <c r="P86" s="37">
        <v>24.5</v>
      </c>
      <c r="Q86" s="37">
        <v>24.5</v>
      </c>
      <c r="S86" t="str">
        <f t="shared" si="30"/>
        <v/>
      </c>
      <c r="T86">
        <v>106000</v>
      </c>
      <c r="U86" s="38">
        <v>0.21499999999999997</v>
      </c>
      <c r="V86" s="38">
        <v>0.21999999999999997</v>
      </c>
      <c r="W86" s="38">
        <v>0.22499999999999998</v>
      </c>
      <c r="X86" s="38">
        <v>0.22499999999999998</v>
      </c>
      <c r="Y86" s="38">
        <v>0.22999999999999998</v>
      </c>
      <c r="Z86" s="38">
        <v>0.22999999999999998</v>
      </c>
      <c r="AA86" s="38">
        <v>0.23499999999999999</v>
      </c>
      <c r="AB86" s="38">
        <v>0.24</v>
      </c>
      <c r="AC86" s="38">
        <v>0.24</v>
      </c>
      <c r="AD86" s="38">
        <v>0.245</v>
      </c>
      <c r="AE86" s="38">
        <v>0.245</v>
      </c>
      <c r="AF86" s="38">
        <v>0.245</v>
      </c>
      <c r="AH86" s="37">
        <f t="shared" si="29"/>
        <v>21.499999999999996</v>
      </c>
      <c r="AI86" s="37">
        <f t="shared" si="29"/>
        <v>21.999999999999996</v>
      </c>
      <c r="AJ86" s="37">
        <f t="shared" si="29"/>
        <v>22.499999999999996</v>
      </c>
      <c r="AK86" s="37">
        <f t="shared" si="31"/>
        <v>22.499999999999996</v>
      </c>
      <c r="AL86" s="37">
        <f t="shared" si="31"/>
        <v>23</v>
      </c>
      <c r="AM86" s="37">
        <f t="shared" si="31"/>
        <v>23</v>
      </c>
      <c r="AN86" s="37">
        <f t="shared" si="31"/>
        <v>23.5</v>
      </c>
      <c r="AO86" s="37">
        <f t="shared" si="31"/>
        <v>24</v>
      </c>
      <c r="AP86" s="37">
        <f t="shared" si="31"/>
        <v>24</v>
      </c>
      <c r="AQ86" s="37">
        <f t="shared" si="31"/>
        <v>24.5</v>
      </c>
      <c r="AR86" s="37">
        <f t="shared" si="31"/>
        <v>24.5</v>
      </c>
      <c r="AS86" s="37">
        <f t="shared" si="31"/>
        <v>24.5</v>
      </c>
    </row>
    <row r="87" spans="4:45" x14ac:dyDescent="0.25">
      <c r="D87" s="4">
        <v>84</v>
      </c>
      <c r="E87" s="4">
        <v>107000</v>
      </c>
      <c r="F87" s="37">
        <v>21.499999999999996</v>
      </c>
      <c r="G87" s="37">
        <v>21.999999999999996</v>
      </c>
      <c r="H87" s="37">
        <v>22.499999999999996</v>
      </c>
      <c r="I87" s="37">
        <v>22.499999999999996</v>
      </c>
      <c r="J87" s="37">
        <v>23</v>
      </c>
      <c r="K87" s="37">
        <v>23.5</v>
      </c>
      <c r="L87" s="37">
        <v>23.5</v>
      </c>
      <c r="M87" s="37">
        <v>24</v>
      </c>
      <c r="N87" s="37">
        <v>24</v>
      </c>
      <c r="O87" s="37">
        <v>24.5</v>
      </c>
      <c r="P87" s="37">
        <v>24.5</v>
      </c>
      <c r="Q87" s="37">
        <v>24.5</v>
      </c>
      <c r="S87" t="str">
        <f t="shared" si="30"/>
        <v/>
      </c>
      <c r="T87">
        <v>107000</v>
      </c>
      <c r="U87" s="38">
        <v>0.21499999999999997</v>
      </c>
      <c r="V87" s="38">
        <v>0.21999999999999997</v>
      </c>
      <c r="W87" s="38">
        <v>0.22499999999999998</v>
      </c>
      <c r="X87" s="38">
        <v>0.22499999999999998</v>
      </c>
      <c r="Y87" s="38">
        <v>0.22999999999999998</v>
      </c>
      <c r="Z87" s="38">
        <v>0.23499999999999999</v>
      </c>
      <c r="AA87" s="38">
        <v>0.23499999999999999</v>
      </c>
      <c r="AB87" s="38">
        <v>0.24</v>
      </c>
      <c r="AC87" s="38">
        <v>0.24</v>
      </c>
      <c r="AD87" s="38">
        <v>0.245</v>
      </c>
      <c r="AE87" s="38">
        <v>0.245</v>
      </c>
      <c r="AF87" s="38">
        <v>0.245</v>
      </c>
      <c r="AH87" s="37">
        <f t="shared" si="29"/>
        <v>21.499999999999996</v>
      </c>
      <c r="AI87" s="37">
        <f t="shared" si="29"/>
        <v>21.999999999999996</v>
      </c>
      <c r="AJ87" s="37">
        <f t="shared" si="29"/>
        <v>22.499999999999996</v>
      </c>
      <c r="AK87" s="37">
        <f t="shared" si="31"/>
        <v>22.499999999999996</v>
      </c>
      <c r="AL87" s="37">
        <f t="shared" si="31"/>
        <v>23</v>
      </c>
      <c r="AM87" s="37">
        <f t="shared" si="31"/>
        <v>23.5</v>
      </c>
      <c r="AN87" s="37">
        <f t="shared" si="31"/>
        <v>23.5</v>
      </c>
      <c r="AO87" s="37">
        <f t="shared" si="31"/>
        <v>24</v>
      </c>
      <c r="AP87" s="37">
        <f t="shared" si="31"/>
        <v>24</v>
      </c>
      <c r="AQ87" s="37">
        <f t="shared" si="31"/>
        <v>24.5</v>
      </c>
      <c r="AR87" s="37">
        <f t="shared" si="31"/>
        <v>24.5</v>
      </c>
      <c r="AS87" s="37">
        <f t="shared" si="31"/>
        <v>24.5</v>
      </c>
    </row>
    <row r="88" spans="4:45" x14ac:dyDescent="0.25">
      <c r="D88" s="4">
        <v>85</v>
      </c>
      <c r="E88" s="4">
        <v>108000</v>
      </c>
      <c r="F88" s="37">
        <v>21.499999999999996</v>
      </c>
      <c r="G88" s="37">
        <v>21.999999999999996</v>
      </c>
      <c r="H88" s="37">
        <v>22.499999999999996</v>
      </c>
      <c r="I88" s="37">
        <v>22.499999999999996</v>
      </c>
      <c r="J88" s="37">
        <v>23</v>
      </c>
      <c r="K88" s="37">
        <v>23.5</v>
      </c>
      <c r="L88" s="37">
        <v>23.5</v>
      </c>
      <c r="M88" s="37">
        <v>24</v>
      </c>
      <c r="N88" s="37">
        <v>24</v>
      </c>
      <c r="O88" s="37">
        <v>24.5</v>
      </c>
      <c r="P88" s="37">
        <v>24.5</v>
      </c>
      <c r="Q88" s="37">
        <v>25</v>
      </c>
      <c r="S88" t="str">
        <f t="shared" si="30"/>
        <v/>
      </c>
      <c r="T88">
        <v>108000</v>
      </c>
      <c r="U88" s="38">
        <v>0.21499999999999997</v>
      </c>
      <c r="V88" s="38">
        <v>0.21999999999999997</v>
      </c>
      <c r="W88" s="38">
        <v>0.22499999999999998</v>
      </c>
      <c r="X88" s="38">
        <v>0.22499999999999998</v>
      </c>
      <c r="Y88" s="38">
        <v>0.22999999999999998</v>
      </c>
      <c r="Z88" s="38">
        <v>0.23499999999999999</v>
      </c>
      <c r="AA88" s="38">
        <v>0.23499999999999999</v>
      </c>
      <c r="AB88" s="38">
        <v>0.24</v>
      </c>
      <c r="AC88" s="38">
        <v>0.24</v>
      </c>
      <c r="AD88" s="38">
        <v>0.245</v>
      </c>
      <c r="AE88" s="38">
        <v>0.245</v>
      </c>
      <c r="AF88" s="38">
        <v>0.25</v>
      </c>
      <c r="AH88" s="37">
        <f t="shared" si="29"/>
        <v>21.499999999999996</v>
      </c>
      <c r="AI88" s="37">
        <f t="shared" si="29"/>
        <v>21.999999999999996</v>
      </c>
      <c r="AJ88" s="37">
        <f t="shared" si="29"/>
        <v>22.499999999999996</v>
      </c>
      <c r="AK88" s="37">
        <f t="shared" si="31"/>
        <v>22.499999999999996</v>
      </c>
      <c r="AL88" s="37">
        <f t="shared" si="31"/>
        <v>23</v>
      </c>
      <c r="AM88" s="37">
        <f t="shared" si="31"/>
        <v>23.5</v>
      </c>
      <c r="AN88" s="37">
        <f t="shared" si="31"/>
        <v>23.5</v>
      </c>
      <c r="AO88" s="37">
        <f t="shared" si="31"/>
        <v>24</v>
      </c>
      <c r="AP88" s="37">
        <f t="shared" si="31"/>
        <v>24</v>
      </c>
      <c r="AQ88" s="37">
        <f t="shared" si="31"/>
        <v>24.5</v>
      </c>
      <c r="AR88" s="37">
        <f t="shared" si="31"/>
        <v>24.5</v>
      </c>
      <c r="AS88" s="37">
        <f t="shared" si="31"/>
        <v>25</v>
      </c>
    </row>
    <row r="89" spans="4:45" x14ac:dyDescent="0.25">
      <c r="D89" s="4">
        <v>86</v>
      </c>
      <c r="E89" s="4">
        <v>109000</v>
      </c>
      <c r="F89" s="37">
        <v>21.499999999999996</v>
      </c>
      <c r="G89" s="37">
        <v>21.999999999999996</v>
      </c>
      <c r="H89" s="37">
        <v>22.499999999999996</v>
      </c>
      <c r="I89" s="37">
        <v>23</v>
      </c>
      <c r="J89" s="37">
        <v>23</v>
      </c>
      <c r="K89" s="37">
        <v>23.5</v>
      </c>
      <c r="L89" s="37">
        <v>23.5</v>
      </c>
      <c r="M89" s="37">
        <v>24</v>
      </c>
      <c r="N89" s="37">
        <v>24</v>
      </c>
      <c r="O89" s="37">
        <v>24.5</v>
      </c>
      <c r="P89" s="37">
        <v>24.5</v>
      </c>
      <c r="Q89" s="37">
        <v>25</v>
      </c>
      <c r="S89" t="str">
        <f t="shared" si="30"/>
        <v/>
      </c>
      <c r="T89">
        <v>109000</v>
      </c>
      <c r="U89" s="38">
        <v>0.21499999999999997</v>
      </c>
      <c r="V89" s="38">
        <v>0.21999999999999997</v>
      </c>
      <c r="W89" s="38">
        <v>0.22499999999999998</v>
      </c>
      <c r="X89" s="38">
        <v>0.22999999999999998</v>
      </c>
      <c r="Y89" s="38">
        <v>0.22999999999999998</v>
      </c>
      <c r="Z89" s="38">
        <v>0.23499999999999999</v>
      </c>
      <c r="AA89" s="38">
        <v>0.23499999999999999</v>
      </c>
      <c r="AB89" s="38">
        <v>0.24</v>
      </c>
      <c r="AC89" s="38">
        <v>0.24</v>
      </c>
      <c r="AD89" s="38">
        <v>0.245</v>
      </c>
      <c r="AE89" s="38">
        <v>0.245</v>
      </c>
      <c r="AF89" s="38">
        <v>0.25</v>
      </c>
      <c r="AH89" s="37">
        <f t="shared" si="29"/>
        <v>21.499999999999996</v>
      </c>
      <c r="AI89" s="37">
        <f t="shared" si="29"/>
        <v>21.999999999999996</v>
      </c>
      <c r="AJ89" s="37">
        <f t="shared" si="29"/>
        <v>22.499999999999996</v>
      </c>
      <c r="AK89" s="37">
        <f t="shared" si="31"/>
        <v>23</v>
      </c>
      <c r="AL89" s="37">
        <f t="shared" si="31"/>
        <v>23</v>
      </c>
      <c r="AM89" s="37">
        <f t="shared" si="31"/>
        <v>23.5</v>
      </c>
      <c r="AN89" s="37">
        <f t="shared" si="31"/>
        <v>23.5</v>
      </c>
      <c r="AO89" s="37">
        <f t="shared" si="31"/>
        <v>24</v>
      </c>
      <c r="AP89" s="37">
        <f t="shared" si="31"/>
        <v>24</v>
      </c>
      <c r="AQ89" s="37">
        <f t="shared" si="31"/>
        <v>24.5</v>
      </c>
      <c r="AR89" s="37">
        <f t="shared" si="31"/>
        <v>24.5</v>
      </c>
      <c r="AS89" s="37">
        <f t="shared" si="31"/>
        <v>25</v>
      </c>
    </row>
    <row r="90" spans="4:45" x14ac:dyDescent="0.25">
      <c r="D90" s="4">
        <v>87</v>
      </c>
      <c r="E90" s="4">
        <v>110000</v>
      </c>
      <c r="F90" s="37">
        <v>21.499999999999996</v>
      </c>
      <c r="G90" s="37">
        <v>21.999999999999996</v>
      </c>
      <c r="H90" s="37">
        <v>22.499999999999996</v>
      </c>
      <c r="I90" s="37">
        <v>23</v>
      </c>
      <c r="J90" s="37">
        <v>23</v>
      </c>
      <c r="K90" s="37">
        <v>23.5</v>
      </c>
      <c r="L90" s="37">
        <v>23.5</v>
      </c>
      <c r="M90" s="37">
        <v>24</v>
      </c>
      <c r="N90" s="37">
        <v>24</v>
      </c>
      <c r="O90" s="37">
        <v>24.5</v>
      </c>
      <c r="P90" s="37">
        <v>24.5</v>
      </c>
      <c r="Q90" s="37">
        <v>25</v>
      </c>
      <c r="S90" t="str">
        <f t="shared" si="30"/>
        <v/>
      </c>
      <c r="T90">
        <v>110000</v>
      </c>
      <c r="U90" s="38">
        <v>0.21499999999999997</v>
      </c>
      <c r="V90" s="38">
        <v>0.21999999999999997</v>
      </c>
      <c r="W90" s="38">
        <v>0.22499999999999998</v>
      </c>
      <c r="X90" s="38">
        <v>0.22999999999999998</v>
      </c>
      <c r="Y90" s="38">
        <v>0.22999999999999998</v>
      </c>
      <c r="Z90" s="38">
        <v>0.23499999999999999</v>
      </c>
      <c r="AA90" s="38">
        <v>0.23499999999999999</v>
      </c>
      <c r="AB90" s="38">
        <v>0.24</v>
      </c>
      <c r="AC90" s="38">
        <v>0.24</v>
      </c>
      <c r="AD90" s="38">
        <v>0.245</v>
      </c>
      <c r="AE90" s="38">
        <v>0.245</v>
      </c>
      <c r="AF90" s="38">
        <v>0.25</v>
      </c>
      <c r="AH90" s="37">
        <f t="shared" si="29"/>
        <v>21.499999999999996</v>
      </c>
      <c r="AI90" s="37">
        <f t="shared" si="29"/>
        <v>21.999999999999996</v>
      </c>
      <c r="AJ90" s="37">
        <f t="shared" si="29"/>
        <v>22.499999999999996</v>
      </c>
      <c r="AK90" s="37">
        <f t="shared" si="31"/>
        <v>23</v>
      </c>
      <c r="AL90" s="37">
        <f t="shared" si="31"/>
        <v>23</v>
      </c>
      <c r="AM90" s="37">
        <f t="shared" si="31"/>
        <v>23.5</v>
      </c>
      <c r="AN90" s="37">
        <f t="shared" si="31"/>
        <v>23.5</v>
      </c>
      <c r="AO90" s="37">
        <f t="shared" si="31"/>
        <v>24</v>
      </c>
      <c r="AP90" s="37">
        <f t="shared" si="31"/>
        <v>24</v>
      </c>
      <c r="AQ90" s="37">
        <f t="shared" si="31"/>
        <v>24.5</v>
      </c>
      <c r="AR90" s="37">
        <f t="shared" si="31"/>
        <v>24.5</v>
      </c>
      <c r="AS90" s="37">
        <f t="shared" si="31"/>
        <v>25</v>
      </c>
    </row>
  </sheetData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ABBB1-AE31-4BA1-91AF-E2AD821CC718}">
  <dimension ref="D1:AS97"/>
  <sheetViews>
    <sheetView zoomScale="85" zoomScaleNormal="85" workbookViewId="0"/>
  </sheetViews>
  <sheetFormatPr defaultColWidth="9.140625" defaultRowHeight="15" x14ac:dyDescent="0.25"/>
  <sheetData>
    <row r="1" spans="4:45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  <c r="U1" s="48" t="s">
        <v>204</v>
      </c>
      <c r="AH1" t="s">
        <v>164</v>
      </c>
    </row>
    <row r="2" spans="4:45" x14ac:dyDescent="0.25">
      <c r="D2" t="s">
        <v>211</v>
      </c>
      <c r="F2" s="74">
        <v>0</v>
      </c>
      <c r="G2" s="96">
        <v>1.5009999999999999</v>
      </c>
      <c r="H2" s="96">
        <v>2.0009999999999999</v>
      </c>
      <c r="I2" s="96">
        <v>2.5009999999999999</v>
      </c>
      <c r="J2" s="96">
        <v>3.0009999999999999</v>
      </c>
      <c r="K2" s="96">
        <v>3.5009999999999999</v>
      </c>
      <c r="L2" s="96">
        <v>4.0010000000000003</v>
      </c>
      <c r="M2" s="96">
        <v>4.5010000000000003</v>
      </c>
      <c r="N2" s="96">
        <v>5.0010000000000003</v>
      </c>
      <c r="O2" s="96">
        <v>5.5010000000000003</v>
      </c>
      <c r="P2" s="96">
        <v>6.0010000000000003</v>
      </c>
      <c r="Q2" s="96">
        <v>6.5010000000000003</v>
      </c>
    </row>
    <row r="3" spans="4:45" x14ac:dyDescent="0.25">
      <c r="E3" t="s">
        <v>59</v>
      </c>
      <c r="F3" s="74">
        <v>2</v>
      </c>
      <c r="G3" s="74">
        <v>3</v>
      </c>
      <c r="H3" s="74">
        <v>4</v>
      </c>
      <c r="I3" s="74">
        <v>5</v>
      </c>
      <c r="J3" s="74">
        <v>6</v>
      </c>
      <c r="K3" s="74">
        <v>7</v>
      </c>
      <c r="L3" s="74">
        <v>8</v>
      </c>
      <c r="M3" s="74">
        <v>9</v>
      </c>
      <c r="N3" s="74">
        <v>10</v>
      </c>
      <c r="O3" s="74">
        <v>11</v>
      </c>
      <c r="P3" s="74">
        <v>12</v>
      </c>
      <c r="Q3" s="74">
        <v>13</v>
      </c>
      <c r="S3" t="s">
        <v>166</v>
      </c>
      <c r="T3" s="76">
        <v>100</v>
      </c>
    </row>
    <row r="4" spans="4:45" x14ac:dyDescent="0.25">
      <c r="D4">
        <v>1</v>
      </c>
      <c r="E4" s="77">
        <v>0</v>
      </c>
      <c r="F4" s="37">
        <v>18</v>
      </c>
      <c r="G4" s="37">
        <v>18</v>
      </c>
      <c r="H4" s="37">
        <v>18.5</v>
      </c>
      <c r="I4" s="37">
        <v>18.5</v>
      </c>
      <c r="J4" s="37">
        <v>19</v>
      </c>
      <c r="K4" s="37">
        <v>19</v>
      </c>
      <c r="L4" s="37">
        <v>19.5</v>
      </c>
      <c r="M4" s="37">
        <v>19.5</v>
      </c>
      <c r="N4" s="37">
        <v>20</v>
      </c>
      <c r="O4" s="37">
        <v>20</v>
      </c>
      <c r="P4" s="37">
        <v>20</v>
      </c>
      <c r="Q4" s="37">
        <v>20.5</v>
      </c>
      <c r="S4" t="str">
        <f>IF(E4&lt;&gt;T4,"x","")</f>
        <v>x</v>
      </c>
      <c r="T4" t="s">
        <v>167</v>
      </c>
      <c r="U4" s="38">
        <v>0.18</v>
      </c>
      <c r="V4" s="38">
        <v>0.18</v>
      </c>
      <c r="W4" s="38">
        <v>0.185</v>
      </c>
      <c r="X4" s="38">
        <v>0.185</v>
      </c>
      <c r="Y4" s="38">
        <v>0.19</v>
      </c>
      <c r="Z4" s="38">
        <v>0.19</v>
      </c>
      <c r="AA4" s="38">
        <v>0.19500000000000001</v>
      </c>
      <c r="AB4" s="38">
        <v>0.19500000000000001</v>
      </c>
      <c r="AC4" s="38">
        <v>0.2</v>
      </c>
      <c r="AD4" s="38">
        <v>0.2</v>
      </c>
      <c r="AE4" s="38">
        <v>0.2</v>
      </c>
      <c r="AF4" s="38">
        <v>0.20500000000000002</v>
      </c>
      <c r="AH4" s="37">
        <f t="shared" ref="AH4:AS25" si="0">U4*$T$3</f>
        <v>18</v>
      </c>
      <c r="AI4" s="37">
        <f t="shared" si="0"/>
        <v>18</v>
      </c>
      <c r="AJ4" s="37">
        <f t="shared" si="0"/>
        <v>18.5</v>
      </c>
      <c r="AK4" s="37">
        <f t="shared" si="0"/>
        <v>18.5</v>
      </c>
      <c r="AL4" s="37">
        <f t="shared" si="0"/>
        <v>19</v>
      </c>
      <c r="AM4" s="37">
        <f t="shared" si="0"/>
        <v>19</v>
      </c>
      <c r="AN4" s="37">
        <f t="shared" si="0"/>
        <v>19.5</v>
      </c>
      <c r="AO4" s="37">
        <f t="shared" si="0"/>
        <v>19.5</v>
      </c>
      <c r="AP4" s="37">
        <f t="shared" si="0"/>
        <v>20</v>
      </c>
      <c r="AQ4" s="37">
        <f t="shared" si="0"/>
        <v>20</v>
      </c>
      <c r="AR4" s="37">
        <f t="shared" si="0"/>
        <v>20</v>
      </c>
      <c r="AS4" s="37">
        <f t="shared" si="0"/>
        <v>20.5</v>
      </c>
    </row>
    <row r="5" spans="4:45" x14ac:dyDescent="0.25">
      <c r="D5">
        <v>2</v>
      </c>
      <c r="E5" s="77">
        <v>22500</v>
      </c>
      <c r="F5" s="37">
        <v>18</v>
      </c>
      <c r="G5" s="37">
        <v>18</v>
      </c>
      <c r="H5" s="37">
        <v>18.5</v>
      </c>
      <c r="I5" s="37">
        <v>18.5</v>
      </c>
      <c r="J5" s="37">
        <v>19</v>
      </c>
      <c r="K5" s="37">
        <v>19</v>
      </c>
      <c r="L5" s="37">
        <v>19.5</v>
      </c>
      <c r="M5" s="37">
        <v>19.5</v>
      </c>
      <c r="N5" s="37">
        <v>20</v>
      </c>
      <c r="O5" s="37">
        <v>20</v>
      </c>
      <c r="P5" s="37">
        <v>20</v>
      </c>
      <c r="Q5" s="37">
        <v>20.5</v>
      </c>
      <c r="S5" t="str">
        <f>IF(E5&lt;&gt;T5,"x","")</f>
        <v/>
      </c>
      <c r="T5" s="17">
        <v>22500</v>
      </c>
      <c r="U5" s="48">
        <v>0.18</v>
      </c>
      <c r="V5" s="48">
        <v>0.18</v>
      </c>
      <c r="W5" s="48">
        <v>0.185</v>
      </c>
      <c r="X5" s="48">
        <v>0.185</v>
      </c>
      <c r="Y5" s="48">
        <v>0.19</v>
      </c>
      <c r="Z5" s="48">
        <v>0.19</v>
      </c>
      <c r="AA5" s="48">
        <v>0.19500000000000001</v>
      </c>
      <c r="AB5" s="48">
        <v>0.19500000000000001</v>
      </c>
      <c r="AC5" s="48">
        <v>0.2</v>
      </c>
      <c r="AD5" s="48">
        <v>0.2</v>
      </c>
      <c r="AE5" s="48">
        <v>0.2</v>
      </c>
      <c r="AF5" s="48">
        <v>0.20500000000000002</v>
      </c>
      <c r="AH5" s="37">
        <f t="shared" si="0"/>
        <v>18</v>
      </c>
      <c r="AI5" s="37">
        <f t="shared" si="0"/>
        <v>18</v>
      </c>
      <c r="AJ5" s="37">
        <f t="shared" si="0"/>
        <v>18.5</v>
      </c>
      <c r="AK5" s="37">
        <f t="shared" si="0"/>
        <v>18.5</v>
      </c>
      <c r="AL5" s="37">
        <f t="shared" si="0"/>
        <v>19</v>
      </c>
      <c r="AM5" s="37">
        <f t="shared" si="0"/>
        <v>19</v>
      </c>
      <c r="AN5" s="37">
        <f t="shared" si="0"/>
        <v>19.5</v>
      </c>
      <c r="AO5" s="37">
        <f t="shared" si="0"/>
        <v>19.5</v>
      </c>
      <c r="AP5" s="37">
        <f t="shared" si="0"/>
        <v>20</v>
      </c>
      <c r="AQ5" s="37">
        <f t="shared" si="0"/>
        <v>20</v>
      </c>
      <c r="AR5" s="37">
        <f t="shared" si="0"/>
        <v>20</v>
      </c>
      <c r="AS5" s="37">
        <f t="shared" si="0"/>
        <v>20.5</v>
      </c>
    </row>
    <row r="6" spans="4:45" x14ac:dyDescent="0.25">
      <c r="D6">
        <v>3</v>
      </c>
      <c r="E6" s="77">
        <v>26000</v>
      </c>
      <c r="F6" s="37">
        <v>18</v>
      </c>
      <c r="G6" s="37">
        <v>18</v>
      </c>
      <c r="H6" s="37">
        <v>18.5</v>
      </c>
      <c r="I6" s="37">
        <v>18.5</v>
      </c>
      <c r="J6" s="37">
        <v>19</v>
      </c>
      <c r="K6" s="37">
        <v>19</v>
      </c>
      <c r="L6" s="37">
        <v>19.5</v>
      </c>
      <c r="M6" s="37">
        <v>19.5</v>
      </c>
      <c r="N6" s="37">
        <v>20</v>
      </c>
      <c r="O6" s="37">
        <v>20</v>
      </c>
      <c r="P6" s="37">
        <v>20</v>
      </c>
      <c r="Q6" s="37">
        <v>20.5</v>
      </c>
      <c r="S6" t="str">
        <f t="shared" ref="S6:S69" si="1">IF(E6&lt;&gt;T6,"x","")</f>
        <v/>
      </c>
      <c r="T6">
        <v>26000</v>
      </c>
      <c r="U6" s="38">
        <v>0.18</v>
      </c>
      <c r="V6" s="38">
        <v>0.18</v>
      </c>
      <c r="W6" s="38">
        <v>0.185</v>
      </c>
      <c r="X6" s="38">
        <v>0.185</v>
      </c>
      <c r="Y6" s="38">
        <v>0.19</v>
      </c>
      <c r="Z6" s="38">
        <v>0.19</v>
      </c>
      <c r="AA6" s="38">
        <v>0.19500000000000001</v>
      </c>
      <c r="AB6" s="38">
        <v>0.19500000000000001</v>
      </c>
      <c r="AC6" s="38">
        <v>0.2</v>
      </c>
      <c r="AD6" s="38">
        <v>0.2</v>
      </c>
      <c r="AE6" s="38">
        <v>0.2</v>
      </c>
      <c r="AF6" s="38">
        <v>0.20500000000000002</v>
      </c>
      <c r="AH6" s="37">
        <f t="shared" si="0"/>
        <v>18</v>
      </c>
      <c r="AI6" s="37">
        <f t="shared" si="0"/>
        <v>18</v>
      </c>
      <c r="AJ6" s="37">
        <f t="shared" si="0"/>
        <v>18.5</v>
      </c>
      <c r="AK6" s="37">
        <f t="shared" si="0"/>
        <v>18.5</v>
      </c>
      <c r="AL6" s="37">
        <f t="shared" si="0"/>
        <v>19</v>
      </c>
      <c r="AM6" s="37">
        <f t="shared" si="0"/>
        <v>19</v>
      </c>
      <c r="AN6" s="37">
        <f t="shared" si="0"/>
        <v>19.5</v>
      </c>
      <c r="AO6" s="37">
        <f t="shared" si="0"/>
        <v>19.5</v>
      </c>
      <c r="AP6" s="37">
        <f t="shared" si="0"/>
        <v>20</v>
      </c>
      <c r="AQ6" s="37">
        <f t="shared" si="0"/>
        <v>20</v>
      </c>
      <c r="AR6" s="37">
        <f t="shared" si="0"/>
        <v>20</v>
      </c>
      <c r="AS6" s="37">
        <f t="shared" si="0"/>
        <v>20.5</v>
      </c>
    </row>
    <row r="7" spans="4:45" x14ac:dyDescent="0.25">
      <c r="D7">
        <v>4</v>
      </c>
      <c r="E7" s="77">
        <v>27000</v>
      </c>
      <c r="F7" s="37">
        <v>19.5</v>
      </c>
      <c r="G7" s="37">
        <v>19.5</v>
      </c>
      <c r="H7" s="37">
        <v>20</v>
      </c>
      <c r="I7" s="37">
        <v>20.5</v>
      </c>
      <c r="J7" s="37">
        <v>20.5</v>
      </c>
      <c r="K7" s="37">
        <v>21.000000000000004</v>
      </c>
      <c r="L7" s="37">
        <v>21.000000000000004</v>
      </c>
      <c r="M7" s="37">
        <v>21.499999999999996</v>
      </c>
      <c r="N7" s="37">
        <v>21.499999999999996</v>
      </c>
      <c r="O7" s="37">
        <v>21.499999999999996</v>
      </c>
      <c r="P7" s="37">
        <v>21.999999999999996</v>
      </c>
      <c r="Q7" s="37">
        <v>21.999999999999996</v>
      </c>
      <c r="S7" t="str">
        <f t="shared" si="1"/>
        <v/>
      </c>
      <c r="T7">
        <v>27000</v>
      </c>
      <c r="U7" s="38">
        <v>0.19500000000000001</v>
      </c>
      <c r="V7" s="38">
        <v>0.19500000000000001</v>
      </c>
      <c r="W7" s="38">
        <v>0.2</v>
      </c>
      <c r="X7" s="38">
        <v>0.20500000000000002</v>
      </c>
      <c r="Y7" s="38">
        <v>0.20500000000000002</v>
      </c>
      <c r="Z7" s="38">
        <v>0.21000000000000002</v>
      </c>
      <c r="AA7" s="38">
        <v>0.21000000000000002</v>
      </c>
      <c r="AB7" s="38">
        <v>0.21499999999999997</v>
      </c>
      <c r="AC7" s="38">
        <v>0.21499999999999997</v>
      </c>
      <c r="AD7" s="38">
        <v>0.21499999999999997</v>
      </c>
      <c r="AE7" s="38">
        <v>0.21999999999999997</v>
      </c>
      <c r="AF7" s="38">
        <v>0.21999999999999997</v>
      </c>
      <c r="AH7" s="37">
        <f t="shared" si="0"/>
        <v>19.5</v>
      </c>
      <c r="AI7" s="37">
        <f t="shared" si="0"/>
        <v>19.5</v>
      </c>
      <c r="AJ7" s="37">
        <f t="shared" si="0"/>
        <v>20</v>
      </c>
      <c r="AK7" s="37">
        <f t="shared" si="0"/>
        <v>20.5</v>
      </c>
      <c r="AL7" s="37">
        <f t="shared" si="0"/>
        <v>20.5</v>
      </c>
      <c r="AM7" s="37">
        <f t="shared" si="0"/>
        <v>21.000000000000004</v>
      </c>
      <c r="AN7" s="37">
        <f t="shared" si="0"/>
        <v>21.000000000000004</v>
      </c>
      <c r="AO7" s="37">
        <f t="shared" si="0"/>
        <v>21.499999999999996</v>
      </c>
      <c r="AP7" s="37">
        <f t="shared" si="0"/>
        <v>21.499999999999996</v>
      </c>
      <c r="AQ7" s="37">
        <f t="shared" si="0"/>
        <v>21.499999999999996</v>
      </c>
      <c r="AR7" s="37">
        <f t="shared" si="0"/>
        <v>21.999999999999996</v>
      </c>
      <c r="AS7" s="37">
        <f t="shared" si="0"/>
        <v>21.999999999999996</v>
      </c>
    </row>
    <row r="8" spans="4:45" x14ac:dyDescent="0.25">
      <c r="D8">
        <v>5</v>
      </c>
      <c r="E8" s="77">
        <v>28000</v>
      </c>
      <c r="F8" s="37">
        <v>21.000000000000004</v>
      </c>
      <c r="G8" s="37">
        <v>21.000000000000004</v>
      </c>
      <c r="H8" s="37">
        <v>21.499999999999996</v>
      </c>
      <c r="I8" s="37">
        <v>21.999999999999996</v>
      </c>
      <c r="J8" s="37">
        <v>21.999999999999996</v>
      </c>
      <c r="K8" s="37">
        <v>22.499999999999996</v>
      </c>
      <c r="L8" s="37">
        <v>22.499999999999996</v>
      </c>
      <c r="M8" s="37">
        <v>23</v>
      </c>
      <c r="N8" s="37">
        <v>23</v>
      </c>
      <c r="O8" s="37">
        <v>23.5</v>
      </c>
      <c r="P8" s="37">
        <v>23.5</v>
      </c>
      <c r="Q8" s="37">
        <v>24</v>
      </c>
      <c r="S8" t="str">
        <f t="shared" si="1"/>
        <v/>
      </c>
      <c r="T8">
        <v>28000</v>
      </c>
      <c r="U8" s="38">
        <v>0.21000000000000002</v>
      </c>
      <c r="V8" s="38">
        <v>0.21000000000000002</v>
      </c>
      <c r="W8" s="38">
        <v>0.21499999999999997</v>
      </c>
      <c r="X8" s="38">
        <v>0.21999999999999997</v>
      </c>
      <c r="Y8" s="38">
        <v>0.21999999999999997</v>
      </c>
      <c r="Z8" s="38">
        <v>0.22499999999999998</v>
      </c>
      <c r="AA8" s="38">
        <v>0.22499999999999998</v>
      </c>
      <c r="AB8" s="38">
        <v>0.22999999999999998</v>
      </c>
      <c r="AC8" s="38">
        <v>0.22999999999999998</v>
      </c>
      <c r="AD8" s="38">
        <v>0.23499999999999999</v>
      </c>
      <c r="AE8" s="38">
        <v>0.23499999999999999</v>
      </c>
      <c r="AF8" s="38">
        <v>0.24</v>
      </c>
      <c r="AH8" s="37">
        <f t="shared" si="0"/>
        <v>21.000000000000004</v>
      </c>
      <c r="AI8" s="37">
        <f t="shared" si="0"/>
        <v>21.000000000000004</v>
      </c>
      <c r="AJ8" s="37">
        <f t="shared" si="0"/>
        <v>21.499999999999996</v>
      </c>
      <c r="AK8" s="37">
        <f t="shared" si="0"/>
        <v>21.999999999999996</v>
      </c>
      <c r="AL8" s="37">
        <f t="shared" si="0"/>
        <v>21.999999999999996</v>
      </c>
      <c r="AM8" s="37">
        <f t="shared" si="0"/>
        <v>22.499999999999996</v>
      </c>
      <c r="AN8" s="37">
        <f t="shared" si="0"/>
        <v>22.499999999999996</v>
      </c>
      <c r="AO8" s="37">
        <f t="shared" si="0"/>
        <v>23</v>
      </c>
      <c r="AP8" s="37">
        <f t="shared" si="0"/>
        <v>23</v>
      </c>
      <c r="AQ8" s="37">
        <f t="shared" si="0"/>
        <v>23.5</v>
      </c>
      <c r="AR8" s="37">
        <f t="shared" si="0"/>
        <v>23.5</v>
      </c>
      <c r="AS8" s="37">
        <f t="shared" si="0"/>
        <v>24</v>
      </c>
    </row>
    <row r="9" spans="4:45" x14ac:dyDescent="0.25">
      <c r="D9">
        <v>6</v>
      </c>
      <c r="E9" s="77">
        <v>29000</v>
      </c>
      <c r="F9" s="37">
        <v>21.999999999999996</v>
      </c>
      <c r="G9" s="37">
        <v>21.999999999999996</v>
      </c>
      <c r="H9" s="37">
        <v>22.499999999999996</v>
      </c>
      <c r="I9" s="37">
        <v>23</v>
      </c>
      <c r="J9" s="37">
        <v>23</v>
      </c>
      <c r="K9" s="37">
        <v>23.5</v>
      </c>
      <c r="L9" s="37">
        <v>23.5</v>
      </c>
      <c r="M9" s="37">
        <v>24</v>
      </c>
      <c r="N9" s="37">
        <v>24</v>
      </c>
      <c r="O9" s="37">
        <v>24.5</v>
      </c>
      <c r="P9" s="37">
        <v>24.5</v>
      </c>
      <c r="Q9" s="37">
        <v>25</v>
      </c>
      <c r="S9" t="str">
        <f t="shared" si="1"/>
        <v/>
      </c>
      <c r="T9">
        <v>29000</v>
      </c>
      <c r="U9" s="38">
        <v>0.21999999999999997</v>
      </c>
      <c r="V9" s="38">
        <v>0.21999999999999997</v>
      </c>
      <c r="W9" s="38">
        <v>0.22499999999999998</v>
      </c>
      <c r="X9" s="38">
        <v>0.22999999999999998</v>
      </c>
      <c r="Y9" s="38">
        <v>0.22999999999999998</v>
      </c>
      <c r="Z9" s="38">
        <v>0.23499999999999999</v>
      </c>
      <c r="AA9" s="38">
        <v>0.23499999999999999</v>
      </c>
      <c r="AB9" s="38">
        <v>0.24</v>
      </c>
      <c r="AC9" s="38">
        <v>0.24</v>
      </c>
      <c r="AD9" s="38">
        <v>0.245</v>
      </c>
      <c r="AE9" s="38">
        <v>0.245</v>
      </c>
      <c r="AF9" s="38">
        <v>0.25</v>
      </c>
      <c r="AH9" s="37">
        <f t="shared" si="0"/>
        <v>21.999999999999996</v>
      </c>
      <c r="AI9" s="37">
        <f t="shared" si="0"/>
        <v>21.999999999999996</v>
      </c>
      <c r="AJ9" s="37">
        <f t="shared" si="0"/>
        <v>22.499999999999996</v>
      </c>
      <c r="AK9" s="37">
        <f t="shared" si="0"/>
        <v>23</v>
      </c>
      <c r="AL9" s="37">
        <f t="shared" si="0"/>
        <v>23</v>
      </c>
      <c r="AM9" s="37">
        <f t="shared" si="0"/>
        <v>23.5</v>
      </c>
      <c r="AN9" s="37">
        <f t="shared" si="0"/>
        <v>23.5</v>
      </c>
      <c r="AO9" s="37">
        <f t="shared" si="0"/>
        <v>24</v>
      </c>
      <c r="AP9" s="37">
        <f t="shared" si="0"/>
        <v>24</v>
      </c>
      <c r="AQ9" s="37">
        <f t="shared" si="0"/>
        <v>24.5</v>
      </c>
      <c r="AR9" s="37">
        <f t="shared" si="0"/>
        <v>24.5</v>
      </c>
      <c r="AS9" s="37">
        <f t="shared" si="0"/>
        <v>25</v>
      </c>
    </row>
    <row r="10" spans="4:45" x14ac:dyDescent="0.25">
      <c r="D10">
        <v>7</v>
      </c>
      <c r="E10" s="77">
        <v>30000</v>
      </c>
      <c r="F10" s="37">
        <v>21.999999999999996</v>
      </c>
      <c r="G10" s="37">
        <v>22.499999999999996</v>
      </c>
      <c r="H10" s="37">
        <v>22.499999999999996</v>
      </c>
      <c r="I10" s="37">
        <v>23</v>
      </c>
      <c r="J10" s="37">
        <v>23.5</v>
      </c>
      <c r="K10" s="37">
        <v>23.5</v>
      </c>
      <c r="L10" s="37">
        <v>24</v>
      </c>
      <c r="M10" s="37">
        <v>24</v>
      </c>
      <c r="N10" s="37">
        <v>24.5</v>
      </c>
      <c r="O10" s="37">
        <v>24.5</v>
      </c>
      <c r="P10" s="37">
        <v>25</v>
      </c>
      <c r="Q10" s="37">
        <v>25</v>
      </c>
      <c r="S10" t="str">
        <f t="shared" si="1"/>
        <v/>
      </c>
      <c r="T10">
        <v>30000</v>
      </c>
      <c r="U10" s="38">
        <v>0.21999999999999997</v>
      </c>
      <c r="V10" s="38">
        <v>0.22499999999999998</v>
      </c>
      <c r="W10" s="38">
        <v>0.22499999999999998</v>
      </c>
      <c r="X10" s="38">
        <v>0.22999999999999998</v>
      </c>
      <c r="Y10" s="38">
        <v>0.23499999999999999</v>
      </c>
      <c r="Z10" s="38">
        <v>0.23499999999999999</v>
      </c>
      <c r="AA10" s="38">
        <v>0.24</v>
      </c>
      <c r="AB10" s="38">
        <v>0.24</v>
      </c>
      <c r="AC10" s="38">
        <v>0.245</v>
      </c>
      <c r="AD10" s="38">
        <v>0.245</v>
      </c>
      <c r="AE10" s="38">
        <v>0.25</v>
      </c>
      <c r="AF10" s="38">
        <v>0.25</v>
      </c>
      <c r="AH10" s="37">
        <f t="shared" si="0"/>
        <v>21.999999999999996</v>
      </c>
      <c r="AI10" s="37">
        <f t="shared" si="0"/>
        <v>22.499999999999996</v>
      </c>
      <c r="AJ10" s="37">
        <f t="shared" si="0"/>
        <v>22.499999999999996</v>
      </c>
      <c r="AK10" s="37">
        <f t="shared" si="0"/>
        <v>23</v>
      </c>
      <c r="AL10" s="37">
        <f t="shared" si="0"/>
        <v>23.5</v>
      </c>
      <c r="AM10" s="37">
        <f t="shared" si="0"/>
        <v>23.5</v>
      </c>
      <c r="AN10" s="37">
        <f t="shared" si="0"/>
        <v>24</v>
      </c>
      <c r="AO10" s="37">
        <f t="shared" si="0"/>
        <v>24</v>
      </c>
      <c r="AP10" s="37">
        <f t="shared" si="0"/>
        <v>24.5</v>
      </c>
      <c r="AQ10" s="37">
        <f t="shared" si="0"/>
        <v>24.5</v>
      </c>
      <c r="AR10" s="37">
        <f t="shared" si="0"/>
        <v>25</v>
      </c>
      <c r="AS10" s="37">
        <f t="shared" si="0"/>
        <v>25</v>
      </c>
    </row>
    <row r="11" spans="4:45" x14ac:dyDescent="0.25">
      <c r="D11">
        <v>8</v>
      </c>
      <c r="E11" s="77">
        <v>31000</v>
      </c>
      <c r="F11" s="37">
        <v>21.999999999999996</v>
      </c>
      <c r="G11" s="37">
        <v>22.499999999999996</v>
      </c>
      <c r="H11" s="37">
        <v>23</v>
      </c>
      <c r="I11" s="37">
        <v>23</v>
      </c>
      <c r="J11" s="37">
        <v>23.5</v>
      </c>
      <c r="K11" s="37">
        <v>24</v>
      </c>
      <c r="L11" s="37">
        <v>24</v>
      </c>
      <c r="M11" s="37">
        <v>24.5</v>
      </c>
      <c r="N11" s="37">
        <v>24.5</v>
      </c>
      <c r="O11" s="37">
        <v>25</v>
      </c>
      <c r="P11" s="37">
        <v>25</v>
      </c>
      <c r="Q11" s="37">
        <v>25</v>
      </c>
      <c r="S11" t="str">
        <f t="shared" si="1"/>
        <v/>
      </c>
      <c r="T11">
        <v>31000</v>
      </c>
      <c r="U11" s="38">
        <v>0.21999999999999997</v>
      </c>
      <c r="V11" s="38">
        <v>0.22499999999999998</v>
      </c>
      <c r="W11" s="38">
        <v>0.22999999999999998</v>
      </c>
      <c r="X11" s="38">
        <v>0.22999999999999998</v>
      </c>
      <c r="Y11" s="38">
        <v>0.23499999999999999</v>
      </c>
      <c r="Z11" s="38">
        <v>0.24</v>
      </c>
      <c r="AA11" s="38">
        <v>0.24</v>
      </c>
      <c r="AB11" s="38">
        <v>0.245</v>
      </c>
      <c r="AC11" s="38">
        <v>0.245</v>
      </c>
      <c r="AD11" s="38">
        <v>0.25</v>
      </c>
      <c r="AE11" s="38">
        <v>0.25</v>
      </c>
      <c r="AF11" s="38">
        <v>0.25</v>
      </c>
      <c r="AH11" s="37">
        <f t="shared" si="0"/>
        <v>21.999999999999996</v>
      </c>
      <c r="AI11" s="37">
        <f t="shared" si="0"/>
        <v>22.499999999999996</v>
      </c>
      <c r="AJ11" s="37">
        <f t="shared" si="0"/>
        <v>23</v>
      </c>
      <c r="AK11" s="37">
        <f t="shared" si="0"/>
        <v>23</v>
      </c>
      <c r="AL11" s="37">
        <f t="shared" si="0"/>
        <v>23.5</v>
      </c>
      <c r="AM11" s="37">
        <f t="shared" si="0"/>
        <v>24</v>
      </c>
      <c r="AN11" s="37">
        <f t="shared" si="0"/>
        <v>24</v>
      </c>
      <c r="AO11" s="37">
        <f t="shared" si="0"/>
        <v>24.5</v>
      </c>
      <c r="AP11" s="37">
        <f t="shared" si="0"/>
        <v>24.5</v>
      </c>
      <c r="AQ11" s="37">
        <f t="shared" si="0"/>
        <v>25</v>
      </c>
      <c r="AR11" s="37">
        <f t="shared" si="0"/>
        <v>25</v>
      </c>
      <c r="AS11" s="37">
        <f t="shared" si="0"/>
        <v>25</v>
      </c>
    </row>
    <row r="12" spans="4:45" x14ac:dyDescent="0.25">
      <c r="D12">
        <v>9</v>
      </c>
      <c r="E12" s="77">
        <v>32000</v>
      </c>
      <c r="F12" s="37">
        <v>21.999999999999996</v>
      </c>
      <c r="G12" s="37">
        <v>22.499999999999996</v>
      </c>
      <c r="H12" s="37">
        <v>23</v>
      </c>
      <c r="I12" s="37">
        <v>23.5</v>
      </c>
      <c r="J12" s="37">
        <v>23.5</v>
      </c>
      <c r="K12" s="37">
        <v>24</v>
      </c>
      <c r="L12" s="37">
        <v>24</v>
      </c>
      <c r="M12" s="37">
        <v>24.5</v>
      </c>
      <c r="N12" s="37">
        <v>24.5</v>
      </c>
      <c r="O12" s="37">
        <v>25</v>
      </c>
      <c r="P12" s="37">
        <v>25</v>
      </c>
      <c r="Q12" s="37">
        <v>25.5</v>
      </c>
      <c r="S12" t="str">
        <f t="shared" si="1"/>
        <v/>
      </c>
      <c r="T12">
        <v>32000</v>
      </c>
      <c r="U12" s="38">
        <v>0.21999999999999997</v>
      </c>
      <c r="V12" s="38">
        <v>0.22499999999999998</v>
      </c>
      <c r="W12" s="38">
        <v>0.22999999999999998</v>
      </c>
      <c r="X12" s="38">
        <v>0.23499999999999999</v>
      </c>
      <c r="Y12" s="38">
        <v>0.23499999999999999</v>
      </c>
      <c r="Z12" s="38">
        <v>0.24</v>
      </c>
      <c r="AA12" s="38">
        <v>0.24</v>
      </c>
      <c r="AB12" s="38">
        <v>0.245</v>
      </c>
      <c r="AC12" s="38">
        <v>0.245</v>
      </c>
      <c r="AD12" s="38">
        <v>0.25</v>
      </c>
      <c r="AE12" s="38">
        <v>0.25</v>
      </c>
      <c r="AF12" s="38">
        <v>0.255</v>
      </c>
      <c r="AH12" s="37">
        <f t="shared" si="0"/>
        <v>21.999999999999996</v>
      </c>
      <c r="AI12" s="37">
        <f t="shared" si="0"/>
        <v>22.499999999999996</v>
      </c>
      <c r="AJ12" s="37">
        <f t="shared" si="0"/>
        <v>23</v>
      </c>
      <c r="AK12" s="37">
        <f t="shared" si="0"/>
        <v>23.5</v>
      </c>
      <c r="AL12" s="37">
        <f t="shared" si="0"/>
        <v>23.5</v>
      </c>
      <c r="AM12" s="37">
        <f t="shared" si="0"/>
        <v>24</v>
      </c>
      <c r="AN12" s="37">
        <f t="shared" si="0"/>
        <v>24</v>
      </c>
      <c r="AO12" s="37">
        <f t="shared" si="0"/>
        <v>24.5</v>
      </c>
      <c r="AP12" s="37">
        <f t="shared" si="0"/>
        <v>24.5</v>
      </c>
      <c r="AQ12" s="37">
        <f t="shared" si="0"/>
        <v>25</v>
      </c>
      <c r="AR12" s="37">
        <f t="shared" si="0"/>
        <v>25</v>
      </c>
      <c r="AS12" s="37">
        <f t="shared" si="0"/>
        <v>25.5</v>
      </c>
    </row>
    <row r="13" spans="4:45" x14ac:dyDescent="0.25">
      <c r="D13">
        <v>10</v>
      </c>
      <c r="E13" s="77">
        <v>33000</v>
      </c>
      <c r="F13" s="37">
        <v>21.999999999999996</v>
      </c>
      <c r="G13" s="37">
        <v>22.499999999999996</v>
      </c>
      <c r="H13" s="37">
        <v>23</v>
      </c>
      <c r="I13" s="37">
        <v>23.5</v>
      </c>
      <c r="J13" s="37">
        <v>23.5</v>
      </c>
      <c r="K13" s="37">
        <v>24</v>
      </c>
      <c r="L13" s="37">
        <v>24</v>
      </c>
      <c r="M13" s="37">
        <v>24.5</v>
      </c>
      <c r="N13" s="37">
        <v>24.5</v>
      </c>
      <c r="O13" s="37">
        <v>25</v>
      </c>
      <c r="P13" s="37">
        <v>25</v>
      </c>
      <c r="Q13" s="37">
        <v>25.5</v>
      </c>
      <c r="S13" t="str">
        <f t="shared" si="1"/>
        <v/>
      </c>
      <c r="T13">
        <v>33000</v>
      </c>
      <c r="U13" s="38">
        <v>0.21999999999999997</v>
      </c>
      <c r="V13" s="38">
        <v>0.22499999999999998</v>
      </c>
      <c r="W13" s="38">
        <v>0.22999999999999998</v>
      </c>
      <c r="X13" s="38">
        <v>0.23499999999999999</v>
      </c>
      <c r="Y13" s="38">
        <v>0.23499999999999999</v>
      </c>
      <c r="Z13" s="38">
        <v>0.24</v>
      </c>
      <c r="AA13" s="38">
        <v>0.24</v>
      </c>
      <c r="AB13" s="38">
        <v>0.245</v>
      </c>
      <c r="AC13" s="38">
        <v>0.245</v>
      </c>
      <c r="AD13" s="38">
        <v>0.25</v>
      </c>
      <c r="AE13" s="38">
        <v>0.25</v>
      </c>
      <c r="AF13" s="38">
        <v>0.255</v>
      </c>
      <c r="AH13" s="37">
        <f t="shared" si="0"/>
        <v>21.999999999999996</v>
      </c>
      <c r="AI13" s="37">
        <f t="shared" si="0"/>
        <v>22.499999999999996</v>
      </c>
      <c r="AJ13" s="37">
        <f t="shared" si="0"/>
        <v>23</v>
      </c>
      <c r="AK13" s="37">
        <f t="shared" si="0"/>
        <v>23.5</v>
      </c>
      <c r="AL13" s="37">
        <f t="shared" si="0"/>
        <v>23.5</v>
      </c>
      <c r="AM13" s="37">
        <f t="shared" si="0"/>
        <v>24</v>
      </c>
      <c r="AN13" s="37">
        <f t="shared" si="0"/>
        <v>24</v>
      </c>
      <c r="AO13" s="37">
        <f t="shared" si="0"/>
        <v>24.5</v>
      </c>
      <c r="AP13" s="37">
        <f t="shared" si="0"/>
        <v>24.5</v>
      </c>
      <c r="AQ13" s="37">
        <f t="shared" si="0"/>
        <v>25</v>
      </c>
      <c r="AR13" s="37">
        <f t="shared" si="0"/>
        <v>25</v>
      </c>
      <c r="AS13" s="37">
        <f t="shared" si="0"/>
        <v>25.5</v>
      </c>
    </row>
    <row r="14" spans="4:45" x14ac:dyDescent="0.25">
      <c r="D14">
        <v>11</v>
      </c>
      <c r="E14" s="77">
        <v>34000</v>
      </c>
      <c r="F14" s="37">
        <v>21.999999999999996</v>
      </c>
      <c r="G14" s="37">
        <v>22.499999999999996</v>
      </c>
      <c r="H14" s="37">
        <v>23</v>
      </c>
      <c r="I14" s="37">
        <v>23.5</v>
      </c>
      <c r="J14" s="37">
        <v>23.5</v>
      </c>
      <c r="K14" s="37">
        <v>24</v>
      </c>
      <c r="L14" s="37">
        <v>24</v>
      </c>
      <c r="M14" s="37">
        <v>24.5</v>
      </c>
      <c r="N14" s="37">
        <v>24.5</v>
      </c>
      <c r="O14" s="37">
        <v>25</v>
      </c>
      <c r="P14" s="37">
        <v>25</v>
      </c>
      <c r="Q14" s="37">
        <v>25.5</v>
      </c>
      <c r="S14" t="str">
        <f t="shared" si="1"/>
        <v/>
      </c>
      <c r="T14">
        <v>34000</v>
      </c>
      <c r="U14" s="38">
        <v>0.21999999999999997</v>
      </c>
      <c r="V14" s="38">
        <v>0.22499999999999998</v>
      </c>
      <c r="W14" s="38">
        <v>0.22999999999999998</v>
      </c>
      <c r="X14" s="38">
        <v>0.23499999999999999</v>
      </c>
      <c r="Y14" s="38">
        <v>0.23499999999999999</v>
      </c>
      <c r="Z14" s="38">
        <v>0.24</v>
      </c>
      <c r="AA14" s="38">
        <v>0.24</v>
      </c>
      <c r="AB14" s="38">
        <v>0.245</v>
      </c>
      <c r="AC14" s="38">
        <v>0.245</v>
      </c>
      <c r="AD14" s="38">
        <v>0.25</v>
      </c>
      <c r="AE14" s="38">
        <v>0.25</v>
      </c>
      <c r="AF14" s="38">
        <v>0.255</v>
      </c>
      <c r="AH14" s="37">
        <f t="shared" si="0"/>
        <v>21.999999999999996</v>
      </c>
      <c r="AI14" s="37">
        <f t="shared" si="0"/>
        <v>22.499999999999996</v>
      </c>
      <c r="AJ14" s="37">
        <f t="shared" si="0"/>
        <v>23</v>
      </c>
      <c r="AK14" s="37">
        <f t="shared" si="0"/>
        <v>23.5</v>
      </c>
      <c r="AL14" s="37">
        <f t="shared" si="0"/>
        <v>23.5</v>
      </c>
      <c r="AM14" s="37">
        <f t="shared" si="0"/>
        <v>24</v>
      </c>
      <c r="AN14" s="37">
        <f t="shared" si="0"/>
        <v>24</v>
      </c>
      <c r="AO14" s="37">
        <f t="shared" si="0"/>
        <v>24.5</v>
      </c>
      <c r="AP14" s="37">
        <f t="shared" si="0"/>
        <v>24.5</v>
      </c>
      <c r="AQ14" s="37">
        <f t="shared" si="0"/>
        <v>25</v>
      </c>
      <c r="AR14" s="37">
        <f t="shared" si="0"/>
        <v>25</v>
      </c>
      <c r="AS14" s="37">
        <f t="shared" si="0"/>
        <v>25.5</v>
      </c>
    </row>
    <row r="15" spans="4:45" x14ac:dyDescent="0.25">
      <c r="D15">
        <v>12</v>
      </c>
      <c r="E15" s="77">
        <v>35000</v>
      </c>
      <c r="F15" s="37">
        <v>21.999999999999996</v>
      </c>
      <c r="G15" s="37">
        <v>22.499999999999996</v>
      </c>
      <c r="H15" s="37">
        <v>23</v>
      </c>
      <c r="I15" s="37">
        <v>23.5</v>
      </c>
      <c r="J15" s="37">
        <v>23.5</v>
      </c>
      <c r="K15" s="37">
        <v>24</v>
      </c>
      <c r="L15" s="37">
        <v>24</v>
      </c>
      <c r="M15" s="37">
        <v>24.5</v>
      </c>
      <c r="N15" s="37">
        <v>25</v>
      </c>
      <c r="O15" s="37">
        <v>25</v>
      </c>
      <c r="P15" s="37">
        <v>25</v>
      </c>
      <c r="Q15" s="37">
        <v>25.5</v>
      </c>
      <c r="S15" t="str">
        <f t="shared" si="1"/>
        <v/>
      </c>
      <c r="T15">
        <v>35000</v>
      </c>
      <c r="U15" s="38">
        <v>0.21999999999999997</v>
      </c>
      <c r="V15" s="38">
        <v>0.22499999999999998</v>
      </c>
      <c r="W15" s="38">
        <v>0.22999999999999998</v>
      </c>
      <c r="X15" s="38">
        <v>0.23499999999999999</v>
      </c>
      <c r="Y15" s="38">
        <v>0.23499999999999999</v>
      </c>
      <c r="Z15" s="38">
        <v>0.24</v>
      </c>
      <c r="AA15" s="38">
        <v>0.24</v>
      </c>
      <c r="AB15" s="38">
        <v>0.245</v>
      </c>
      <c r="AC15" s="38">
        <v>0.25</v>
      </c>
      <c r="AD15" s="38">
        <v>0.25</v>
      </c>
      <c r="AE15" s="38">
        <v>0.25</v>
      </c>
      <c r="AF15" s="38">
        <v>0.255</v>
      </c>
      <c r="AH15" s="37">
        <f t="shared" si="0"/>
        <v>21.999999999999996</v>
      </c>
      <c r="AI15" s="37">
        <f t="shared" si="0"/>
        <v>22.499999999999996</v>
      </c>
      <c r="AJ15" s="37">
        <f t="shared" si="0"/>
        <v>23</v>
      </c>
      <c r="AK15" s="37">
        <f t="shared" si="0"/>
        <v>23.5</v>
      </c>
      <c r="AL15" s="37">
        <f t="shared" si="0"/>
        <v>23.5</v>
      </c>
      <c r="AM15" s="37">
        <f t="shared" si="0"/>
        <v>24</v>
      </c>
      <c r="AN15" s="37">
        <f t="shared" si="0"/>
        <v>24</v>
      </c>
      <c r="AO15" s="37">
        <f t="shared" si="0"/>
        <v>24.5</v>
      </c>
      <c r="AP15" s="37">
        <f t="shared" si="0"/>
        <v>25</v>
      </c>
      <c r="AQ15" s="37">
        <f t="shared" si="0"/>
        <v>25</v>
      </c>
      <c r="AR15" s="37">
        <f t="shared" si="0"/>
        <v>25</v>
      </c>
      <c r="AS15" s="37">
        <f t="shared" si="0"/>
        <v>25.5</v>
      </c>
    </row>
    <row r="16" spans="4:45" x14ac:dyDescent="0.25">
      <c r="D16">
        <v>13</v>
      </c>
      <c r="E16" s="77">
        <v>36000</v>
      </c>
      <c r="F16" s="37">
        <v>21.999999999999996</v>
      </c>
      <c r="G16" s="37">
        <v>22.499999999999996</v>
      </c>
      <c r="H16" s="37">
        <v>23</v>
      </c>
      <c r="I16" s="37">
        <v>23.5</v>
      </c>
      <c r="J16" s="37">
        <v>23.5</v>
      </c>
      <c r="K16" s="37">
        <v>24</v>
      </c>
      <c r="L16" s="37">
        <v>24.5</v>
      </c>
      <c r="M16" s="37">
        <v>24.5</v>
      </c>
      <c r="N16" s="37">
        <v>25</v>
      </c>
      <c r="O16" s="37">
        <v>25</v>
      </c>
      <c r="P16" s="37">
        <v>25</v>
      </c>
      <c r="Q16" s="37">
        <v>25.5</v>
      </c>
      <c r="S16" t="str">
        <f t="shared" si="1"/>
        <v/>
      </c>
      <c r="T16">
        <v>36000</v>
      </c>
      <c r="U16" s="38">
        <v>0.21999999999999997</v>
      </c>
      <c r="V16" s="38">
        <v>0.22499999999999998</v>
      </c>
      <c r="W16" s="38">
        <v>0.22999999999999998</v>
      </c>
      <c r="X16" s="38">
        <v>0.23499999999999999</v>
      </c>
      <c r="Y16" s="38">
        <v>0.23499999999999999</v>
      </c>
      <c r="Z16" s="38">
        <v>0.24</v>
      </c>
      <c r="AA16" s="38">
        <v>0.245</v>
      </c>
      <c r="AB16" s="38">
        <v>0.245</v>
      </c>
      <c r="AC16" s="38">
        <v>0.25</v>
      </c>
      <c r="AD16" s="38">
        <v>0.25</v>
      </c>
      <c r="AE16" s="38">
        <v>0.25</v>
      </c>
      <c r="AF16" s="38">
        <v>0.255</v>
      </c>
      <c r="AH16" s="37">
        <f t="shared" si="0"/>
        <v>21.999999999999996</v>
      </c>
      <c r="AI16" s="37">
        <f t="shared" si="0"/>
        <v>22.499999999999996</v>
      </c>
      <c r="AJ16" s="37">
        <f t="shared" si="0"/>
        <v>23</v>
      </c>
      <c r="AK16" s="37">
        <f t="shared" si="0"/>
        <v>23.5</v>
      </c>
      <c r="AL16" s="37">
        <f t="shared" si="0"/>
        <v>23.5</v>
      </c>
      <c r="AM16" s="37">
        <f t="shared" si="0"/>
        <v>24</v>
      </c>
      <c r="AN16" s="37">
        <f t="shared" si="0"/>
        <v>24.5</v>
      </c>
      <c r="AO16" s="37">
        <f t="shared" si="0"/>
        <v>24.5</v>
      </c>
      <c r="AP16" s="37">
        <f t="shared" si="0"/>
        <v>25</v>
      </c>
      <c r="AQ16" s="37">
        <f t="shared" si="0"/>
        <v>25</v>
      </c>
      <c r="AR16" s="37">
        <f t="shared" si="0"/>
        <v>25</v>
      </c>
      <c r="AS16" s="37">
        <f t="shared" si="0"/>
        <v>25.5</v>
      </c>
    </row>
    <row r="17" spans="4:45" x14ac:dyDescent="0.25">
      <c r="D17">
        <v>14</v>
      </c>
      <c r="E17" s="77">
        <v>37000</v>
      </c>
      <c r="F17" s="37">
        <v>21.999999999999996</v>
      </c>
      <c r="G17" s="37">
        <v>22.499999999999996</v>
      </c>
      <c r="H17" s="37">
        <v>23</v>
      </c>
      <c r="I17" s="37">
        <v>23.5</v>
      </c>
      <c r="J17" s="37">
        <v>23.5</v>
      </c>
      <c r="K17" s="37">
        <v>24</v>
      </c>
      <c r="L17" s="37">
        <v>24.5</v>
      </c>
      <c r="M17" s="37">
        <v>24.5</v>
      </c>
      <c r="N17" s="37">
        <v>25</v>
      </c>
      <c r="O17" s="37">
        <v>25</v>
      </c>
      <c r="P17" s="37">
        <v>25</v>
      </c>
      <c r="Q17" s="37">
        <v>25.5</v>
      </c>
      <c r="S17" t="str">
        <f t="shared" si="1"/>
        <v/>
      </c>
      <c r="T17">
        <v>37000</v>
      </c>
      <c r="U17" s="38">
        <v>0.21999999999999997</v>
      </c>
      <c r="V17" s="38">
        <v>0.22499999999999998</v>
      </c>
      <c r="W17" s="38">
        <v>0.22999999999999998</v>
      </c>
      <c r="X17" s="38">
        <v>0.23499999999999999</v>
      </c>
      <c r="Y17" s="38">
        <v>0.23499999999999999</v>
      </c>
      <c r="Z17" s="38">
        <v>0.24</v>
      </c>
      <c r="AA17" s="38">
        <v>0.245</v>
      </c>
      <c r="AB17" s="38">
        <v>0.245</v>
      </c>
      <c r="AC17" s="38">
        <v>0.25</v>
      </c>
      <c r="AD17" s="38">
        <v>0.25</v>
      </c>
      <c r="AE17" s="38">
        <v>0.25</v>
      </c>
      <c r="AF17" s="38">
        <v>0.255</v>
      </c>
      <c r="AH17" s="37">
        <f t="shared" si="0"/>
        <v>21.999999999999996</v>
      </c>
      <c r="AI17" s="37">
        <f t="shared" si="0"/>
        <v>22.499999999999996</v>
      </c>
      <c r="AJ17" s="37">
        <f t="shared" si="0"/>
        <v>23</v>
      </c>
      <c r="AK17" s="37">
        <f t="shared" si="0"/>
        <v>23.5</v>
      </c>
      <c r="AL17" s="37">
        <f t="shared" si="0"/>
        <v>23.5</v>
      </c>
      <c r="AM17" s="37">
        <f t="shared" si="0"/>
        <v>24</v>
      </c>
      <c r="AN17" s="37">
        <f t="shared" si="0"/>
        <v>24.5</v>
      </c>
      <c r="AO17" s="37">
        <f t="shared" si="0"/>
        <v>24.5</v>
      </c>
      <c r="AP17" s="37">
        <f t="shared" si="0"/>
        <v>25</v>
      </c>
      <c r="AQ17" s="37">
        <f t="shared" si="0"/>
        <v>25</v>
      </c>
      <c r="AR17" s="37">
        <f t="shared" si="0"/>
        <v>25</v>
      </c>
      <c r="AS17" s="37">
        <f t="shared" si="0"/>
        <v>25.5</v>
      </c>
    </row>
    <row r="18" spans="4:45" x14ac:dyDescent="0.25">
      <c r="D18">
        <v>15</v>
      </c>
      <c r="E18" s="77">
        <v>38000</v>
      </c>
      <c r="F18" s="37">
        <v>22.499999999999996</v>
      </c>
      <c r="G18" s="37">
        <v>22.499999999999996</v>
      </c>
      <c r="H18" s="37">
        <v>23</v>
      </c>
      <c r="I18" s="37">
        <v>23.5</v>
      </c>
      <c r="J18" s="37">
        <v>23.5</v>
      </c>
      <c r="K18" s="37">
        <v>24</v>
      </c>
      <c r="L18" s="37">
        <v>24.5</v>
      </c>
      <c r="M18" s="37">
        <v>24.5</v>
      </c>
      <c r="N18" s="37">
        <v>25</v>
      </c>
      <c r="O18" s="37">
        <v>25</v>
      </c>
      <c r="P18" s="37">
        <v>25.5</v>
      </c>
      <c r="Q18" s="37">
        <v>25.5</v>
      </c>
      <c r="S18" t="str">
        <f t="shared" si="1"/>
        <v/>
      </c>
      <c r="T18">
        <v>38000</v>
      </c>
      <c r="U18" s="38">
        <v>0.22499999999999998</v>
      </c>
      <c r="V18" s="38">
        <v>0.22499999999999998</v>
      </c>
      <c r="W18" s="38">
        <v>0.22999999999999998</v>
      </c>
      <c r="X18" s="38">
        <v>0.23499999999999999</v>
      </c>
      <c r="Y18" s="38">
        <v>0.23499999999999999</v>
      </c>
      <c r="Z18" s="38">
        <v>0.24</v>
      </c>
      <c r="AA18" s="38">
        <v>0.245</v>
      </c>
      <c r="AB18" s="38">
        <v>0.245</v>
      </c>
      <c r="AC18" s="38">
        <v>0.25</v>
      </c>
      <c r="AD18" s="38">
        <v>0.25</v>
      </c>
      <c r="AE18" s="38">
        <v>0.255</v>
      </c>
      <c r="AF18" s="38">
        <v>0.255</v>
      </c>
      <c r="AH18" s="37">
        <f t="shared" si="0"/>
        <v>22.499999999999996</v>
      </c>
      <c r="AI18" s="37">
        <f t="shared" si="0"/>
        <v>22.499999999999996</v>
      </c>
      <c r="AJ18" s="37">
        <f t="shared" si="0"/>
        <v>23</v>
      </c>
      <c r="AK18" s="37">
        <f t="shared" si="0"/>
        <v>23.5</v>
      </c>
      <c r="AL18" s="37">
        <f t="shared" si="0"/>
        <v>23.5</v>
      </c>
      <c r="AM18" s="37">
        <f t="shared" si="0"/>
        <v>24</v>
      </c>
      <c r="AN18" s="37">
        <f t="shared" si="0"/>
        <v>24.5</v>
      </c>
      <c r="AO18" s="37">
        <f t="shared" si="0"/>
        <v>24.5</v>
      </c>
      <c r="AP18" s="37">
        <f t="shared" si="0"/>
        <v>25</v>
      </c>
      <c r="AQ18" s="37">
        <f t="shared" si="0"/>
        <v>25</v>
      </c>
      <c r="AR18" s="37">
        <f t="shared" si="0"/>
        <v>25.5</v>
      </c>
      <c r="AS18" s="37">
        <f t="shared" si="0"/>
        <v>25.5</v>
      </c>
    </row>
    <row r="19" spans="4:45" x14ac:dyDescent="0.25">
      <c r="D19">
        <v>16</v>
      </c>
      <c r="E19" s="77">
        <v>39000</v>
      </c>
      <c r="F19" s="37">
        <v>22.499999999999996</v>
      </c>
      <c r="G19" s="37">
        <v>22.499999999999996</v>
      </c>
      <c r="H19" s="37">
        <v>23</v>
      </c>
      <c r="I19" s="37">
        <v>23.5</v>
      </c>
      <c r="J19" s="37">
        <v>24</v>
      </c>
      <c r="K19" s="37">
        <v>24</v>
      </c>
      <c r="L19" s="37">
        <v>24.5</v>
      </c>
      <c r="M19" s="37">
        <v>24.5</v>
      </c>
      <c r="N19" s="37">
        <v>25</v>
      </c>
      <c r="O19" s="37">
        <v>25</v>
      </c>
      <c r="P19" s="37">
        <v>25.5</v>
      </c>
      <c r="Q19" s="37">
        <v>25.5</v>
      </c>
      <c r="S19" t="str">
        <f t="shared" si="1"/>
        <v/>
      </c>
      <c r="T19">
        <v>39000</v>
      </c>
      <c r="U19" s="38">
        <v>0.22499999999999998</v>
      </c>
      <c r="V19" s="38">
        <v>0.22499999999999998</v>
      </c>
      <c r="W19" s="38">
        <v>0.22999999999999998</v>
      </c>
      <c r="X19" s="38">
        <v>0.23499999999999999</v>
      </c>
      <c r="Y19" s="38">
        <v>0.24</v>
      </c>
      <c r="Z19" s="38">
        <v>0.24</v>
      </c>
      <c r="AA19" s="38">
        <v>0.245</v>
      </c>
      <c r="AB19" s="38">
        <v>0.245</v>
      </c>
      <c r="AC19" s="38">
        <v>0.25</v>
      </c>
      <c r="AD19" s="38">
        <v>0.25</v>
      </c>
      <c r="AE19" s="38">
        <v>0.255</v>
      </c>
      <c r="AF19" s="38">
        <v>0.255</v>
      </c>
      <c r="AH19" s="37">
        <f t="shared" si="0"/>
        <v>22.499999999999996</v>
      </c>
      <c r="AI19" s="37">
        <f t="shared" si="0"/>
        <v>22.499999999999996</v>
      </c>
      <c r="AJ19" s="37">
        <f t="shared" si="0"/>
        <v>23</v>
      </c>
      <c r="AK19" s="37">
        <f t="shared" si="0"/>
        <v>23.5</v>
      </c>
      <c r="AL19" s="37">
        <f t="shared" si="0"/>
        <v>24</v>
      </c>
      <c r="AM19" s="37">
        <f t="shared" si="0"/>
        <v>24</v>
      </c>
      <c r="AN19" s="37">
        <f t="shared" si="0"/>
        <v>24.5</v>
      </c>
      <c r="AO19" s="37">
        <f t="shared" si="0"/>
        <v>24.5</v>
      </c>
      <c r="AP19" s="37">
        <f t="shared" si="0"/>
        <v>25</v>
      </c>
      <c r="AQ19" s="37">
        <f t="shared" si="0"/>
        <v>25</v>
      </c>
      <c r="AR19" s="37">
        <f t="shared" si="0"/>
        <v>25.5</v>
      </c>
      <c r="AS19" s="37">
        <f t="shared" si="0"/>
        <v>25.5</v>
      </c>
    </row>
    <row r="20" spans="4:45" x14ac:dyDescent="0.25">
      <c r="D20">
        <v>17</v>
      </c>
      <c r="E20" s="77">
        <v>40000</v>
      </c>
      <c r="F20" s="37">
        <v>22.499999999999996</v>
      </c>
      <c r="G20" s="37">
        <v>23</v>
      </c>
      <c r="H20" s="37">
        <v>23</v>
      </c>
      <c r="I20" s="37">
        <v>23.5</v>
      </c>
      <c r="J20" s="37">
        <v>24</v>
      </c>
      <c r="K20" s="37">
        <v>24</v>
      </c>
      <c r="L20" s="37">
        <v>24.5</v>
      </c>
      <c r="M20" s="37">
        <v>24.5</v>
      </c>
      <c r="N20" s="37">
        <v>25</v>
      </c>
      <c r="O20" s="37">
        <v>25</v>
      </c>
      <c r="P20" s="37">
        <v>25.5</v>
      </c>
      <c r="Q20" s="37">
        <v>25.5</v>
      </c>
      <c r="S20" t="str">
        <f t="shared" si="1"/>
        <v/>
      </c>
      <c r="T20">
        <v>40000</v>
      </c>
      <c r="U20" s="38">
        <v>0.22499999999999998</v>
      </c>
      <c r="V20" s="38">
        <v>0.22999999999999998</v>
      </c>
      <c r="W20" s="38">
        <v>0.22999999999999998</v>
      </c>
      <c r="X20" s="38">
        <v>0.23499999999999999</v>
      </c>
      <c r="Y20" s="38">
        <v>0.24</v>
      </c>
      <c r="Z20" s="38">
        <v>0.24</v>
      </c>
      <c r="AA20" s="38">
        <v>0.245</v>
      </c>
      <c r="AB20" s="38">
        <v>0.245</v>
      </c>
      <c r="AC20" s="38">
        <v>0.25</v>
      </c>
      <c r="AD20" s="38">
        <v>0.25</v>
      </c>
      <c r="AE20" s="38">
        <v>0.255</v>
      </c>
      <c r="AF20" s="38">
        <v>0.255</v>
      </c>
      <c r="AH20" s="37">
        <f t="shared" si="0"/>
        <v>22.499999999999996</v>
      </c>
      <c r="AI20" s="37">
        <f t="shared" si="0"/>
        <v>23</v>
      </c>
      <c r="AJ20" s="37">
        <f t="shared" si="0"/>
        <v>23</v>
      </c>
      <c r="AK20" s="37">
        <f t="shared" si="0"/>
        <v>23.5</v>
      </c>
      <c r="AL20" s="37">
        <f t="shared" si="0"/>
        <v>24</v>
      </c>
      <c r="AM20" s="37">
        <f t="shared" si="0"/>
        <v>24</v>
      </c>
      <c r="AN20" s="37">
        <f t="shared" si="0"/>
        <v>24.5</v>
      </c>
      <c r="AO20" s="37">
        <f t="shared" si="0"/>
        <v>24.5</v>
      </c>
      <c r="AP20" s="37">
        <f t="shared" si="0"/>
        <v>25</v>
      </c>
      <c r="AQ20" s="37">
        <f t="shared" si="0"/>
        <v>25</v>
      </c>
      <c r="AR20" s="37">
        <f t="shared" si="0"/>
        <v>25.5</v>
      </c>
      <c r="AS20" s="37">
        <f t="shared" si="0"/>
        <v>25.5</v>
      </c>
    </row>
    <row r="21" spans="4:45" x14ac:dyDescent="0.25">
      <c r="D21">
        <v>18</v>
      </c>
      <c r="E21" s="77">
        <v>41000</v>
      </c>
      <c r="F21" s="37">
        <v>22.499999999999996</v>
      </c>
      <c r="G21" s="37">
        <v>23</v>
      </c>
      <c r="H21" s="37">
        <v>23.5</v>
      </c>
      <c r="I21" s="37">
        <v>23.5</v>
      </c>
      <c r="J21" s="37">
        <v>24</v>
      </c>
      <c r="K21" s="37">
        <v>24.5</v>
      </c>
      <c r="L21" s="37">
        <v>24.5</v>
      </c>
      <c r="M21" s="37">
        <v>25</v>
      </c>
      <c r="N21" s="37">
        <v>25</v>
      </c>
      <c r="O21" s="37">
        <v>25.5</v>
      </c>
      <c r="P21" s="37">
        <v>25.5</v>
      </c>
      <c r="Q21" s="37">
        <v>25.5</v>
      </c>
      <c r="S21" t="str">
        <f t="shared" si="1"/>
        <v/>
      </c>
      <c r="T21">
        <v>41000</v>
      </c>
      <c r="U21" s="38">
        <v>0.22499999999999998</v>
      </c>
      <c r="V21" s="38">
        <v>0.22999999999999998</v>
      </c>
      <c r="W21" s="38">
        <v>0.23499999999999999</v>
      </c>
      <c r="X21" s="38">
        <v>0.23499999999999999</v>
      </c>
      <c r="Y21" s="38">
        <v>0.24</v>
      </c>
      <c r="Z21" s="38">
        <v>0.245</v>
      </c>
      <c r="AA21" s="38">
        <v>0.245</v>
      </c>
      <c r="AB21" s="38">
        <v>0.25</v>
      </c>
      <c r="AC21" s="38">
        <v>0.25</v>
      </c>
      <c r="AD21" s="38">
        <v>0.255</v>
      </c>
      <c r="AE21" s="38">
        <v>0.255</v>
      </c>
      <c r="AF21" s="38">
        <v>0.255</v>
      </c>
      <c r="AH21" s="37">
        <f t="shared" si="0"/>
        <v>22.499999999999996</v>
      </c>
      <c r="AI21" s="37">
        <f t="shared" si="0"/>
        <v>23</v>
      </c>
      <c r="AJ21" s="37">
        <f t="shared" si="0"/>
        <v>23.5</v>
      </c>
      <c r="AK21" s="37">
        <f t="shared" si="0"/>
        <v>23.5</v>
      </c>
      <c r="AL21" s="37">
        <f t="shared" si="0"/>
        <v>24</v>
      </c>
      <c r="AM21" s="37">
        <f t="shared" si="0"/>
        <v>24.5</v>
      </c>
      <c r="AN21" s="37">
        <f t="shared" si="0"/>
        <v>24.5</v>
      </c>
      <c r="AO21" s="37">
        <f t="shared" si="0"/>
        <v>25</v>
      </c>
      <c r="AP21" s="37">
        <f t="shared" si="0"/>
        <v>25</v>
      </c>
      <c r="AQ21" s="37">
        <f t="shared" si="0"/>
        <v>25.5</v>
      </c>
      <c r="AR21" s="37">
        <f t="shared" si="0"/>
        <v>25.5</v>
      </c>
      <c r="AS21" s="37">
        <f t="shared" si="0"/>
        <v>25.5</v>
      </c>
    </row>
    <row r="22" spans="4:45" x14ac:dyDescent="0.25">
      <c r="D22">
        <v>19</v>
      </c>
      <c r="E22" s="77">
        <v>42000</v>
      </c>
      <c r="F22" s="37">
        <v>23</v>
      </c>
      <c r="G22" s="37">
        <v>23</v>
      </c>
      <c r="H22" s="37">
        <v>23.5</v>
      </c>
      <c r="I22" s="37">
        <v>24</v>
      </c>
      <c r="J22" s="37">
        <v>24.5</v>
      </c>
      <c r="K22" s="37">
        <v>24.5</v>
      </c>
      <c r="L22" s="37">
        <v>25</v>
      </c>
      <c r="M22" s="37">
        <v>25</v>
      </c>
      <c r="N22" s="37">
        <v>25.5</v>
      </c>
      <c r="O22" s="37">
        <v>25.5</v>
      </c>
      <c r="P22" s="37">
        <v>26</v>
      </c>
      <c r="Q22" s="37">
        <v>26</v>
      </c>
      <c r="S22" t="str">
        <f t="shared" si="1"/>
        <v/>
      </c>
      <c r="T22">
        <v>42000</v>
      </c>
      <c r="U22" s="38">
        <v>0.22999999999999998</v>
      </c>
      <c r="V22" s="38">
        <v>0.22999999999999998</v>
      </c>
      <c r="W22" s="38">
        <v>0.23499999999999999</v>
      </c>
      <c r="X22" s="38">
        <v>0.24</v>
      </c>
      <c r="Y22" s="38">
        <v>0.245</v>
      </c>
      <c r="Z22" s="38">
        <v>0.245</v>
      </c>
      <c r="AA22" s="38">
        <v>0.25</v>
      </c>
      <c r="AB22" s="38">
        <v>0.25</v>
      </c>
      <c r="AC22" s="38">
        <v>0.255</v>
      </c>
      <c r="AD22" s="38">
        <v>0.255</v>
      </c>
      <c r="AE22" s="38">
        <v>0.26</v>
      </c>
      <c r="AF22" s="38">
        <v>0.26</v>
      </c>
      <c r="AH22" s="37">
        <f t="shared" si="0"/>
        <v>23</v>
      </c>
      <c r="AI22" s="37">
        <f t="shared" si="0"/>
        <v>23</v>
      </c>
      <c r="AJ22" s="37">
        <f t="shared" si="0"/>
        <v>23.5</v>
      </c>
      <c r="AK22" s="37">
        <f t="shared" si="0"/>
        <v>24</v>
      </c>
      <c r="AL22" s="37">
        <f t="shared" si="0"/>
        <v>24.5</v>
      </c>
      <c r="AM22" s="37">
        <f t="shared" si="0"/>
        <v>24.5</v>
      </c>
      <c r="AN22" s="37">
        <f t="shared" si="0"/>
        <v>25</v>
      </c>
      <c r="AO22" s="37">
        <f t="shared" si="0"/>
        <v>25</v>
      </c>
      <c r="AP22" s="37">
        <f t="shared" si="0"/>
        <v>25.5</v>
      </c>
      <c r="AQ22" s="37">
        <f t="shared" si="0"/>
        <v>25.5</v>
      </c>
      <c r="AR22" s="37">
        <f t="shared" si="0"/>
        <v>26</v>
      </c>
      <c r="AS22" s="37">
        <f t="shared" si="0"/>
        <v>26</v>
      </c>
    </row>
    <row r="23" spans="4:45" x14ac:dyDescent="0.25">
      <c r="D23">
        <v>20</v>
      </c>
      <c r="E23" s="77">
        <v>43000</v>
      </c>
      <c r="F23" s="37">
        <v>23.5</v>
      </c>
      <c r="G23" s="37">
        <v>23.5</v>
      </c>
      <c r="H23" s="37">
        <v>24</v>
      </c>
      <c r="I23" s="37">
        <v>24.5</v>
      </c>
      <c r="J23" s="37">
        <v>25</v>
      </c>
      <c r="K23" s="37">
        <v>25</v>
      </c>
      <c r="L23" s="37">
        <v>25.5</v>
      </c>
      <c r="M23" s="37">
        <v>25.5</v>
      </c>
      <c r="N23" s="37">
        <v>26</v>
      </c>
      <c r="O23" s="37">
        <v>26</v>
      </c>
      <c r="P23" s="37">
        <v>26.5</v>
      </c>
      <c r="Q23" s="37">
        <v>26.5</v>
      </c>
      <c r="S23" t="str">
        <f t="shared" si="1"/>
        <v/>
      </c>
      <c r="T23">
        <v>43000</v>
      </c>
      <c r="U23" s="38">
        <v>0.23499999999999999</v>
      </c>
      <c r="V23" s="38">
        <v>0.23499999999999999</v>
      </c>
      <c r="W23" s="38">
        <v>0.24</v>
      </c>
      <c r="X23" s="38">
        <v>0.245</v>
      </c>
      <c r="Y23" s="38">
        <v>0.25</v>
      </c>
      <c r="Z23" s="38">
        <v>0.25</v>
      </c>
      <c r="AA23" s="38">
        <v>0.255</v>
      </c>
      <c r="AB23" s="38">
        <v>0.255</v>
      </c>
      <c r="AC23" s="38">
        <v>0.26</v>
      </c>
      <c r="AD23" s="38">
        <v>0.26</v>
      </c>
      <c r="AE23" s="38">
        <v>0.26500000000000001</v>
      </c>
      <c r="AF23" s="38">
        <v>0.26500000000000001</v>
      </c>
      <c r="AH23" s="37">
        <f t="shared" si="0"/>
        <v>23.5</v>
      </c>
      <c r="AI23" s="37">
        <f t="shared" si="0"/>
        <v>23.5</v>
      </c>
      <c r="AJ23" s="37">
        <f t="shared" si="0"/>
        <v>24</v>
      </c>
      <c r="AK23" s="37">
        <f t="shared" si="0"/>
        <v>24.5</v>
      </c>
      <c r="AL23" s="37">
        <f t="shared" si="0"/>
        <v>25</v>
      </c>
      <c r="AM23" s="37">
        <f t="shared" si="0"/>
        <v>25</v>
      </c>
      <c r="AN23" s="37">
        <f t="shared" si="0"/>
        <v>25.5</v>
      </c>
      <c r="AO23" s="37">
        <f t="shared" si="0"/>
        <v>25.5</v>
      </c>
      <c r="AP23" s="37">
        <f t="shared" si="0"/>
        <v>26</v>
      </c>
      <c r="AQ23" s="37">
        <f t="shared" si="0"/>
        <v>26</v>
      </c>
      <c r="AR23" s="37">
        <f t="shared" si="0"/>
        <v>26.5</v>
      </c>
      <c r="AS23" s="37">
        <f t="shared" si="0"/>
        <v>26.5</v>
      </c>
    </row>
    <row r="24" spans="4:45" x14ac:dyDescent="0.25">
      <c r="D24">
        <v>21</v>
      </c>
      <c r="E24" s="77">
        <v>44000</v>
      </c>
      <c r="F24" s="37">
        <v>24</v>
      </c>
      <c r="G24" s="37">
        <v>24</v>
      </c>
      <c r="H24" s="37">
        <v>24.5</v>
      </c>
      <c r="I24" s="37">
        <v>25</v>
      </c>
      <c r="J24" s="37">
        <v>25.5</v>
      </c>
      <c r="K24" s="37">
        <v>25.5</v>
      </c>
      <c r="L24" s="37">
        <v>26</v>
      </c>
      <c r="M24" s="37">
        <v>26</v>
      </c>
      <c r="N24" s="37">
        <v>26.5</v>
      </c>
      <c r="O24" s="37">
        <v>26.5</v>
      </c>
      <c r="P24" s="37">
        <v>27</v>
      </c>
      <c r="Q24" s="37">
        <v>27</v>
      </c>
      <c r="S24" t="str">
        <f t="shared" si="1"/>
        <v/>
      </c>
      <c r="T24">
        <v>44000</v>
      </c>
      <c r="U24" s="38">
        <v>0.24</v>
      </c>
      <c r="V24" s="38">
        <v>0.24</v>
      </c>
      <c r="W24" s="38">
        <v>0.245</v>
      </c>
      <c r="X24" s="38">
        <v>0.25</v>
      </c>
      <c r="Y24" s="38">
        <v>0.255</v>
      </c>
      <c r="Z24" s="38">
        <v>0.255</v>
      </c>
      <c r="AA24" s="38">
        <v>0.26</v>
      </c>
      <c r="AB24" s="38">
        <v>0.26</v>
      </c>
      <c r="AC24" s="38">
        <v>0.26500000000000001</v>
      </c>
      <c r="AD24" s="38">
        <v>0.26500000000000001</v>
      </c>
      <c r="AE24" s="38">
        <v>0.27</v>
      </c>
      <c r="AF24" s="38">
        <v>0.27</v>
      </c>
      <c r="AH24" s="37">
        <f t="shared" si="0"/>
        <v>24</v>
      </c>
      <c r="AI24" s="37">
        <f t="shared" si="0"/>
        <v>24</v>
      </c>
      <c r="AJ24" s="37">
        <f t="shared" si="0"/>
        <v>24.5</v>
      </c>
      <c r="AK24" s="37">
        <f t="shared" si="0"/>
        <v>25</v>
      </c>
      <c r="AL24" s="37">
        <f t="shared" si="0"/>
        <v>25.5</v>
      </c>
      <c r="AM24" s="37">
        <f t="shared" si="0"/>
        <v>25.5</v>
      </c>
      <c r="AN24" s="37">
        <f t="shared" si="0"/>
        <v>26</v>
      </c>
      <c r="AO24" s="37">
        <f t="shared" si="0"/>
        <v>26</v>
      </c>
      <c r="AP24" s="37">
        <f t="shared" si="0"/>
        <v>26.5</v>
      </c>
      <c r="AQ24" s="37">
        <f t="shared" si="0"/>
        <v>26.5</v>
      </c>
      <c r="AR24" s="37">
        <f t="shared" si="0"/>
        <v>27</v>
      </c>
      <c r="AS24" s="37">
        <f t="shared" si="0"/>
        <v>27</v>
      </c>
    </row>
    <row r="25" spans="4:45" x14ac:dyDescent="0.25">
      <c r="D25">
        <v>22</v>
      </c>
      <c r="E25" s="77">
        <v>45000</v>
      </c>
      <c r="F25" s="37">
        <v>24</v>
      </c>
      <c r="G25" s="37">
        <v>24.5</v>
      </c>
      <c r="H25" s="37">
        <v>25</v>
      </c>
      <c r="I25" s="37">
        <v>25.5</v>
      </c>
      <c r="J25" s="37">
        <v>25.5</v>
      </c>
      <c r="K25" s="37">
        <v>26</v>
      </c>
      <c r="L25" s="37">
        <v>26.5</v>
      </c>
      <c r="M25" s="37">
        <v>26.5</v>
      </c>
      <c r="N25" s="37">
        <v>27</v>
      </c>
      <c r="O25" s="37">
        <v>27</v>
      </c>
      <c r="P25" s="37">
        <v>27.500000000000004</v>
      </c>
      <c r="Q25" s="37">
        <v>27.500000000000004</v>
      </c>
      <c r="S25" t="str">
        <f t="shared" si="1"/>
        <v/>
      </c>
      <c r="T25">
        <v>45000</v>
      </c>
      <c r="U25" s="38">
        <v>0.24</v>
      </c>
      <c r="V25" s="38">
        <v>0.245</v>
      </c>
      <c r="W25" s="38">
        <v>0.25</v>
      </c>
      <c r="X25" s="38">
        <v>0.255</v>
      </c>
      <c r="Y25" s="38">
        <v>0.255</v>
      </c>
      <c r="Z25" s="38">
        <v>0.26</v>
      </c>
      <c r="AA25" s="38">
        <v>0.26500000000000001</v>
      </c>
      <c r="AB25" s="38">
        <v>0.26500000000000001</v>
      </c>
      <c r="AC25" s="38">
        <v>0.27</v>
      </c>
      <c r="AD25" s="38">
        <v>0.27</v>
      </c>
      <c r="AE25" s="38">
        <v>0.27500000000000002</v>
      </c>
      <c r="AF25" s="38">
        <v>0.27500000000000002</v>
      </c>
      <c r="AH25" s="37">
        <f t="shared" si="0"/>
        <v>24</v>
      </c>
      <c r="AI25" s="37">
        <f t="shared" si="0"/>
        <v>24.5</v>
      </c>
      <c r="AJ25" s="37">
        <f t="shared" si="0"/>
        <v>25</v>
      </c>
      <c r="AK25" s="37">
        <f t="shared" ref="AK25:AS53" si="2">X25*$T$3</f>
        <v>25.5</v>
      </c>
      <c r="AL25" s="37">
        <f t="shared" si="2"/>
        <v>25.5</v>
      </c>
      <c r="AM25" s="37">
        <f t="shared" si="2"/>
        <v>26</v>
      </c>
      <c r="AN25" s="37">
        <f t="shared" si="2"/>
        <v>26.5</v>
      </c>
      <c r="AO25" s="37">
        <f t="shared" si="2"/>
        <v>26.5</v>
      </c>
      <c r="AP25" s="37">
        <f t="shared" si="2"/>
        <v>27</v>
      </c>
      <c r="AQ25" s="37">
        <f t="shared" si="2"/>
        <v>27</v>
      </c>
      <c r="AR25" s="37">
        <f t="shared" si="2"/>
        <v>27.500000000000004</v>
      </c>
      <c r="AS25" s="37">
        <f t="shared" si="2"/>
        <v>27.500000000000004</v>
      </c>
    </row>
    <row r="26" spans="4:45" x14ac:dyDescent="0.25">
      <c r="D26">
        <v>23</v>
      </c>
      <c r="E26" s="77">
        <v>46000</v>
      </c>
      <c r="F26" s="37">
        <v>24.5</v>
      </c>
      <c r="G26" s="37">
        <v>25</v>
      </c>
      <c r="H26" s="37">
        <v>25.5</v>
      </c>
      <c r="I26" s="37">
        <v>25.5</v>
      </c>
      <c r="J26" s="37">
        <v>26</v>
      </c>
      <c r="K26" s="37">
        <v>26.5</v>
      </c>
      <c r="L26" s="37">
        <v>26.5</v>
      </c>
      <c r="M26" s="37">
        <v>27</v>
      </c>
      <c r="N26" s="37">
        <v>27.500000000000004</v>
      </c>
      <c r="O26" s="37">
        <v>27.500000000000004</v>
      </c>
      <c r="P26" s="37">
        <v>28.000000000000004</v>
      </c>
      <c r="Q26" s="37">
        <v>28.000000000000004</v>
      </c>
      <c r="S26" t="str">
        <f t="shared" si="1"/>
        <v/>
      </c>
      <c r="T26">
        <v>46000</v>
      </c>
      <c r="U26" s="38">
        <v>0.245</v>
      </c>
      <c r="V26" s="38">
        <v>0.25</v>
      </c>
      <c r="W26" s="38">
        <v>0.255</v>
      </c>
      <c r="X26" s="38">
        <v>0.255</v>
      </c>
      <c r="Y26" s="38">
        <v>0.26</v>
      </c>
      <c r="Z26" s="38">
        <v>0.26500000000000001</v>
      </c>
      <c r="AA26" s="38">
        <v>0.26500000000000001</v>
      </c>
      <c r="AB26" s="38">
        <v>0.27</v>
      </c>
      <c r="AC26" s="38">
        <v>0.27500000000000002</v>
      </c>
      <c r="AD26" s="38">
        <v>0.27500000000000002</v>
      </c>
      <c r="AE26" s="38">
        <v>0.28000000000000003</v>
      </c>
      <c r="AF26" s="38">
        <v>0.28000000000000003</v>
      </c>
      <c r="AH26" s="37">
        <f t="shared" ref="AH26:AM57" si="3">U26*$T$3</f>
        <v>24.5</v>
      </c>
      <c r="AI26" s="37">
        <f t="shared" si="3"/>
        <v>25</v>
      </c>
      <c r="AJ26" s="37">
        <f t="shared" si="3"/>
        <v>25.5</v>
      </c>
      <c r="AK26" s="37">
        <f t="shared" si="2"/>
        <v>25.5</v>
      </c>
      <c r="AL26" s="37">
        <f t="shared" si="2"/>
        <v>26</v>
      </c>
      <c r="AM26" s="37">
        <f t="shared" si="2"/>
        <v>26.5</v>
      </c>
      <c r="AN26" s="37">
        <f t="shared" si="2"/>
        <v>26.5</v>
      </c>
      <c r="AO26" s="37">
        <f t="shared" si="2"/>
        <v>27</v>
      </c>
      <c r="AP26" s="37">
        <f t="shared" si="2"/>
        <v>27.500000000000004</v>
      </c>
      <c r="AQ26" s="37">
        <f t="shared" si="2"/>
        <v>27.500000000000004</v>
      </c>
      <c r="AR26" s="37">
        <f t="shared" si="2"/>
        <v>28.000000000000004</v>
      </c>
      <c r="AS26" s="37">
        <f t="shared" si="2"/>
        <v>28.000000000000004</v>
      </c>
    </row>
    <row r="27" spans="4:45" x14ac:dyDescent="0.25">
      <c r="D27">
        <v>24</v>
      </c>
      <c r="E27" s="77">
        <v>47000</v>
      </c>
      <c r="F27" s="37">
        <v>24.5</v>
      </c>
      <c r="G27" s="37">
        <v>25</v>
      </c>
      <c r="H27" s="37">
        <v>25.5</v>
      </c>
      <c r="I27" s="37">
        <v>26</v>
      </c>
      <c r="J27" s="37">
        <v>26.5</v>
      </c>
      <c r="K27" s="37">
        <v>26.5</v>
      </c>
      <c r="L27" s="37">
        <v>27</v>
      </c>
      <c r="M27" s="37">
        <v>27.500000000000004</v>
      </c>
      <c r="N27" s="37">
        <v>27.500000000000004</v>
      </c>
      <c r="O27" s="37">
        <v>28.000000000000004</v>
      </c>
      <c r="P27" s="37">
        <v>28.000000000000004</v>
      </c>
      <c r="Q27" s="37">
        <v>28.500000000000004</v>
      </c>
      <c r="S27" t="str">
        <f t="shared" si="1"/>
        <v/>
      </c>
      <c r="T27">
        <v>47000</v>
      </c>
      <c r="U27" s="38">
        <v>0.245</v>
      </c>
      <c r="V27" s="38">
        <v>0.25</v>
      </c>
      <c r="W27" s="38">
        <v>0.255</v>
      </c>
      <c r="X27" s="38">
        <v>0.26</v>
      </c>
      <c r="Y27" s="38">
        <v>0.26500000000000001</v>
      </c>
      <c r="Z27" s="38">
        <v>0.26500000000000001</v>
      </c>
      <c r="AA27" s="38">
        <v>0.27</v>
      </c>
      <c r="AB27" s="38">
        <v>0.27500000000000002</v>
      </c>
      <c r="AC27" s="38">
        <v>0.27500000000000002</v>
      </c>
      <c r="AD27" s="38">
        <v>0.28000000000000003</v>
      </c>
      <c r="AE27" s="38">
        <v>0.28000000000000003</v>
      </c>
      <c r="AF27" s="38">
        <v>0.28500000000000003</v>
      </c>
      <c r="AH27" s="37">
        <f t="shared" si="3"/>
        <v>24.5</v>
      </c>
      <c r="AI27" s="37">
        <f t="shared" si="3"/>
        <v>25</v>
      </c>
      <c r="AJ27" s="37">
        <f t="shared" si="3"/>
        <v>25.5</v>
      </c>
      <c r="AK27" s="37">
        <f t="shared" si="2"/>
        <v>26</v>
      </c>
      <c r="AL27" s="37">
        <f t="shared" si="2"/>
        <v>26.5</v>
      </c>
      <c r="AM27" s="37">
        <f t="shared" si="2"/>
        <v>26.5</v>
      </c>
      <c r="AN27" s="37">
        <f t="shared" si="2"/>
        <v>27</v>
      </c>
      <c r="AO27" s="37">
        <f t="shared" si="2"/>
        <v>27.500000000000004</v>
      </c>
      <c r="AP27" s="37">
        <f t="shared" si="2"/>
        <v>27.500000000000004</v>
      </c>
      <c r="AQ27" s="37">
        <f t="shared" si="2"/>
        <v>28.000000000000004</v>
      </c>
      <c r="AR27" s="37">
        <f t="shared" si="2"/>
        <v>28.000000000000004</v>
      </c>
      <c r="AS27" s="37">
        <f t="shared" si="2"/>
        <v>28.500000000000004</v>
      </c>
    </row>
    <row r="28" spans="4:45" x14ac:dyDescent="0.25">
      <c r="D28">
        <v>25</v>
      </c>
      <c r="E28" s="77">
        <v>48000</v>
      </c>
      <c r="F28" s="37">
        <v>25</v>
      </c>
      <c r="G28" s="37">
        <v>25.5</v>
      </c>
      <c r="H28" s="37">
        <v>25.5</v>
      </c>
      <c r="I28" s="37">
        <v>26</v>
      </c>
      <c r="J28" s="37">
        <v>26.5</v>
      </c>
      <c r="K28" s="37">
        <v>27</v>
      </c>
      <c r="L28" s="37">
        <v>27</v>
      </c>
      <c r="M28" s="37">
        <v>27.500000000000004</v>
      </c>
      <c r="N28" s="37">
        <v>27.500000000000004</v>
      </c>
      <c r="O28" s="37">
        <v>28.000000000000004</v>
      </c>
      <c r="P28" s="37">
        <v>28.000000000000004</v>
      </c>
      <c r="Q28" s="37">
        <v>28.500000000000004</v>
      </c>
      <c r="S28" t="str">
        <f t="shared" si="1"/>
        <v/>
      </c>
      <c r="T28">
        <v>48000</v>
      </c>
      <c r="U28" s="38">
        <v>0.25</v>
      </c>
      <c r="V28" s="38">
        <v>0.255</v>
      </c>
      <c r="W28" s="38">
        <v>0.255</v>
      </c>
      <c r="X28" s="38">
        <v>0.26</v>
      </c>
      <c r="Y28" s="38">
        <v>0.26500000000000001</v>
      </c>
      <c r="Z28" s="38">
        <v>0.27</v>
      </c>
      <c r="AA28" s="38">
        <v>0.27</v>
      </c>
      <c r="AB28" s="38">
        <v>0.27500000000000002</v>
      </c>
      <c r="AC28" s="38">
        <v>0.27500000000000002</v>
      </c>
      <c r="AD28" s="38">
        <v>0.28000000000000003</v>
      </c>
      <c r="AE28" s="38">
        <v>0.28000000000000003</v>
      </c>
      <c r="AF28" s="38">
        <v>0.28500000000000003</v>
      </c>
      <c r="AH28" s="37">
        <f t="shared" si="3"/>
        <v>25</v>
      </c>
      <c r="AI28" s="37">
        <f t="shared" si="3"/>
        <v>25.5</v>
      </c>
      <c r="AJ28" s="37">
        <f t="shared" si="3"/>
        <v>25.5</v>
      </c>
      <c r="AK28" s="37">
        <f t="shared" si="2"/>
        <v>26</v>
      </c>
      <c r="AL28" s="37">
        <f t="shared" si="2"/>
        <v>26.5</v>
      </c>
      <c r="AM28" s="37">
        <f t="shared" si="2"/>
        <v>27</v>
      </c>
      <c r="AN28" s="37">
        <f t="shared" si="2"/>
        <v>27</v>
      </c>
      <c r="AO28" s="37">
        <f t="shared" si="2"/>
        <v>27.500000000000004</v>
      </c>
      <c r="AP28" s="37">
        <f t="shared" si="2"/>
        <v>27.500000000000004</v>
      </c>
      <c r="AQ28" s="37">
        <f t="shared" si="2"/>
        <v>28.000000000000004</v>
      </c>
      <c r="AR28" s="37">
        <f t="shared" si="2"/>
        <v>28.000000000000004</v>
      </c>
      <c r="AS28" s="37">
        <f t="shared" si="2"/>
        <v>28.500000000000004</v>
      </c>
    </row>
    <row r="29" spans="4:45" x14ac:dyDescent="0.25">
      <c r="D29">
        <v>26</v>
      </c>
      <c r="E29" s="77">
        <v>49000</v>
      </c>
      <c r="F29" s="37">
        <v>25</v>
      </c>
      <c r="G29" s="37">
        <v>25.5</v>
      </c>
      <c r="H29" s="37">
        <v>26</v>
      </c>
      <c r="I29" s="37">
        <v>26</v>
      </c>
      <c r="J29" s="37">
        <v>26.5</v>
      </c>
      <c r="K29" s="37">
        <v>27</v>
      </c>
      <c r="L29" s="37">
        <v>27</v>
      </c>
      <c r="M29" s="37">
        <v>27.500000000000004</v>
      </c>
      <c r="N29" s="37">
        <v>28.000000000000004</v>
      </c>
      <c r="O29" s="37">
        <v>28.000000000000004</v>
      </c>
      <c r="P29" s="37">
        <v>28.500000000000004</v>
      </c>
      <c r="Q29" s="37">
        <v>28.500000000000004</v>
      </c>
      <c r="S29" t="str">
        <f t="shared" si="1"/>
        <v/>
      </c>
      <c r="T29">
        <v>49000</v>
      </c>
      <c r="U29" s="38">
        <v>0.25</v>
      </c>
      <c r="V29" s="38">
        <v>0.255</v>
      </c>
      <c r="W29" s="38">
        <v>0.26</v>
      </c>
      <c r="X29" s="38">
        <v>0.26</v>
      </c>
      <c r="Y29" s="38">
        <v>0.26500000000000001</v>
      </c>
      <c r="Z29" s="38">
        <v>0.27</v>
      </c>
      <c r="AA29" s="38">
        <v>0.27</v>
      </c>
      <c r="AB29" s="38">
        <v>0.27500000000000002</v>
      </c>
      <c r="AC29" s="38">
        <v>0.28000000000000003</v>
      </c>
      <c r="AD29" s="38">
        <v>0.28000000000000003</v>
      </c>
      <c r="AE29" s="38">
        <v>0.28500000000000003</v>
      </c>
      <c r="AF29" s="38">
        <v>0.28500000000000003</v>
      </c>
      <c r="AH29" s="37">
        <f t="shared" si="3"/>
        <v>25</v>
      </c>
      <c r="AI29" s="37">
        <f t="shared" si="3"/>
        <v>25.5</v>
      </c>
      <c r="AJ29" s="37">
        <f t="shared" si="3"/>
        <v>26</v>
      </c>
      <c r="AK29" s="37">
        <f t="shared" si="2"/>
        <v>26</v>
      </c>
      <c r="AL29" s="37">
        <f t="shared" si="2"/>
        <v>26.5</v>
      </c>
      <c r="AM29" s="37">
        <f t="shared" si="2"/>
        <v>27</v>
      </c>
      <c r="AN29" s="37">
        <f t="shared" si="2"/>
        <v>27</v>
      </c>
      <c r="AO29" s="37">
        <f t="shared" si="2"/>
        <v>27.500000000000004</v>
      </c>
      <c r="AP29" s="37">
        <f t="shared" si="2"/>
        <v>28.000000000000004</v>
      </c>
      <c r="AQ29" s="37">
        <f t="shared" si="2"/>
        <v>28.000000000000004</v>
      </c>
      <c r="AR29" s="37">
        <f t="shared" si="2"/>
        <v>28.500000000000004</v>
      </c>
      <c r="AS29" s="37">
        <f t="shared" si="2"/>
        <v>28.500000000000004</v>
      </c>
    </row>
    <row r="30" spans="4:45" x14ac:dyDescent="0.25">
      <c r="D30">
        <v>27</v>
      </c>
      <c r="E30" s="77">
        <v>50000</v>
      </c>
      <c r="F30" s="37">
        <v>25</v>
      </c>
      <c r="G30" s="37">
        <v>25.5</v>
      </c>
      <c r="H30" s="37">
        <v>26</v>
      </c>
      <c r="I30" s="37">
        <v>26</v>
      </c>
      <c r="J30" s="37">
        <v>26.5</v>
      </c>
      <c r="K30" s="37">
        <v>27</v>
      </c>
      <c r="L30" s="37">
        <v>27</v>
      </c>
      <c r="M30" s="37">
        <v>27.500000000000004</v>
      </c>
      <c r="N30" s="37">
        <v>28.000000000000004</v>
      </c>
      <c r="O30" s="37">
        <v>28.000000000000004</v>
      </c>
      <c r="P30" s="37">
        <v>28.500000000000004</v>
      </c>
      <c r="Q30" s="37">
        <v>28.500000000000004</v>
      </c>
      <c r="S30" t="str">
        <f t="shared" si="1"/>
        <v/>
      </c>
      <c r="T30">
        <v>50000</v>
      </c>
      <c r="U30" s="38">
        <v>0.25</v>
      </c>
      <c r="V30" s="38">
        <v>0.255</v>
      </c>
      <c r="W30" s="38">
        <v>0.26</v>
      </c>
      <c r="X30" s="38">
        <v>0.26</v>
      </c>
      <c r="Y30" s="38">
        <v>0.26500000000000001</v>
      </c>
      <c r="Z30" s="38">
        <v>0.27</v>
      </c>
      <c r="AA30" s="38">
        <v>0.27</v>
      </c>
      <c r="AB30" s="38">
        <v>0.27500000000000002</v>
      </c>
      <c r="AC30" s="38">
        <v>0.28000000000000003</v>
      </c>
      <c r="AD30" s="38">
        <v>0.28000000000000003</v>
      </c>
      <c r="AE30" s="38">
        <v>0.28500000000000003</v>
      </c>
      <c r="AF30" s="38">
        <v>0.28500000000000003</v>
      </c>
      <c r="AH30" s="37">
        <f t="shared" si="3"/>
        <v>25</v>
      </c>
      <c r="AI30" s="37">
        <f t="shared" si="3"/>
        <v>25.5</v>
      </c>
      <c r="AJ30" s="37">
        <f t="shared" si="3"/>
        <v>26</v>
      </c>
      <c r="AK30" s="37">
        <f t="shared" si="2"/>
        <v>26</v>
      </c>
      <c r="AL30" s="37">
        <f t="shared" si="2"/>
        <v>26.5</v>
      </c>
      <c r="AM30" s="37">
        <f t="shared" si="2"/>
        <v>27</v>
      </c>
      <c r="AN30" s="37">
        <f t="shared" si="2"/>
        <v>27</v>
      </c>
      <c r="AO30" s="37">
        <f t="shared" si="2"/>
        <v>27.500000000000004</v>
      </c>
      <c r="AP30" s="37">
        <f t="shared" si="2"/>
        <v>28.000000000000004</v>
      </c>
      <c r="AQ30" s="37">
        <f t="shared" si="2"/>
        <v>28.000000000000004</v>
      </c>
      <c r="AR30" s="37">
        <f t="shared" si="2"/>
        <v>28.500000000000004</v>
      </c>
      <c r="AS30" s="37">
        <f t="shared" si="2"/>
        <v>28.500000000000004</v>
      </c>
    </row>
    <row r="31" spans="4:45" x14ac:dyDescent="0.25">
      <c r="D31">
        <v>28</v>
      </c>
      <c r="E31" s="77">
        <v>51000</v>
      </c>
      <c r="F31" s="37">
        <v>25</v>
      </c>
      <c r="G31" s="37">
        <v>25.5</v>
      </c>
      <c r="H31" s="37">
        <v>26</v>
      </c>
      <c r="I31" s="37">
        <v>26</v>
      </c>
      <c r="J31" s="37">
        <v>26.5</v>
      </c>
      <c r="K31" s="37">
        <v>27</v>
      </c>
      <c r="L31" s="37">
        <v>27</v>
      </c>
      <c r="M31" s="37">
        <v>27.500000000000004</v>
      </c>
      <c r="N31" s="37">
        <v>28.000000000000004</v>
      </c>
      <c r="O31" s="37">
        <v>28.000000000000004</v>
      </c>
      <c r="P31" s="37">
        <v>28.500000000000004</v>
      </c>
      <c r="Q31" s="37">
        <v>28.500000000000004</v>
      </c>
      <c r="S31" t="str">
        <f t="shared" si="1"/>
        <v/>
      </c>
      <c r="T31">
        <v>51000</v>
      </c>
      <c r="U31" s="38">
        <v>0.25</v>
      </c>
      <c r="V31" s="38">
        <v>0.255</v>
      </c>
      <c r="W31" s="38">
        <v>0.26</v>
      </c>
      <c r="X31" s="38">
        <v>0.26</v>
      </c>
      <c r="Y31" s="38">
        <v>0.26500000000000001</v>
      </c>
      <c r="Z31" s="38">
        <v>0.27</v>
      </c>
      <c r="AA31" s="38">
        <v>0.27</v>
      </c>
      <c r="AB31" s="38">
        <v>0.27500000000000002</v>
      </c>
      <c r="AC31" s="38">
        <v>0.28000000000000003</v>
      </c>
      <c r="AD31" s="38">
        <v>0.28000000000000003</v>
      </c>
      <c r="AE31" s="38">
        <v>0.28500000000000003</v>
      </c>
      <c r="AF31" s="38">
        <v>0.28500000000000003</v>
      </c>
      <c r="AH31" s="37">
        <f t="shared" si="3"/>
        <v>25</v>
      </c>
      <c r="AI31" s="37">
        <f t="shared" si="3"/>
        <v>25.5</v>
      </c>
      <c r="AJ31" s="37">
        <f t="shared" si="3"/>
        <v>26</v>
      </c>
      <c r="AK31" s="37">
        <f t="shared" si="2"/>
        <v>26</v>
      </c>
      <c r="AL31" s="37">
        <f t="shared" si="2"/>
        <v>26.5</v>
      </c>
      <c r="AM31" s="37">
        <f t="shared" si="2"/>
        <v>27</v>
      </c>
      <c r="AN31" s="37">
        <f t="shared" si="2"/>
        <v>27</v>
      </c>
      <c r="AO31" s="37">
        <f t="shared" si="2"/>
        <v>27.500000000000004</v>
      </c>
      <c r="AP31" s="37">
        <f t="shared" si="2"/>
        <v>28.000000000000004</v>
      </c>
      <c r="AQ31" s="37">
        <f t="shared" si="2"/>
        <v>28.000000000000004</v>
      </c>
      <c r="AR31" s="37">
        <f t="shared" si="2"/>
        <v>28.500000000000004</v>
      </c>
      <c r="AS31" s="37">
        <f t="shared" si="2"/>
        <v>28.500000000000004</v>
      </c>
    </row>
    <row r="32" spans="4:45" x14ac:dyDescent="0.25">
      <c r="D32">
        <v>29</v>
      </c>
      <c r="E32" s="77">
        <v>52000</v>
      </c>
      <c r="F32" s="37">
        <v>25</v>
      </c>
      <c r="G32" s="37">
        <v>25.5</v>
      </c>
      <c r="H32" s="37">
        <v>26</v>
      </c>
      <c r="I32" s="37">
        <v>26</v>
      </c>
      <c r="J32" s="37">
        <v>26.5</v>
      </c>
      <c r="K32" s="37">
        <v>27</v>
      </c>
      <c r="L32" s="37">
        <v>27</v>
      </c>
      <c r="M32" s="37">
        <v>27.500000000000004</v>
      </c>
      <c r="N32" s="37">
        <v>28.000000000000004</v>
      </c>
      <c r="O32" s="37">
        <v>28.000000000000004</v>
      </c>
      <c r="P32" s="37">
        <v>28.500000000000004</v>
      </c>
      <c r="Q32" s="37">
        <v>28.500000000000004</v>
      </c>
      <c r="S32" t="str">
        <f t="shared" si="1"/>
        <v/>
      </c>
      <c r="T32">
        <v>52000</v>
      </c>
      <c r="U32" s="38">
        <v>0.25</v>
      </c>
      <c r="V32" s="38">
        <v>0.255</v>
      </c>
      <c r="W32" s="38">
        <v>0.26</v>
      </c>
      <c r="X32" s="38">
        <v>0.26</v>
      </c>
      <c r="Y32" s="38">
        <v>0.26500000000000001</v>
      </c>
      <c r="Z32" s="38">
        <v>0.27</v>
      </c>
      <c r="AA32" s="38">
        <v>0.27</v>
      </c>
      <c r="AB32" s="38">
        <v>0.27500000000000002</v>
      </c>
      <c r="AC32" s="38">
        <v>0.28000000000000003</v>
      </c>
      <c r="AD32" s="38">
        <v>0.28000000000000003</v>
      </c>
      <c r="AE32" s="38">
        <v>0.28500000000000003</v>
      </c>
      <c r="AF32" s="38">
        <v>0.28500000000000003</v>
      </c>
      <c r="AH32" s="37">
        <f t="shared" si="3"/>
        <v>25</v>
      </c>
      <c r="AI32" s="37">
        <f t="shared" si="3"/>
        <v>25.5</v>
      </c>
      <c r="AJ32" s="37">
        <f t="shared" si="3"/>
        <v>26</v>
      </c>
      <c r="AK32" s="37">
        <f t="shared" si="2"/>
        <v>26</v>
      </c>
      <c r="AL32" s="37">
        <f t="shared" si="2"/>
        <v>26.5</v>
      </c>
      <c r="AM32" s="37">
        <f t="shared" si="2"/>
        <v>27</v>
      </c>
      <c r="AN32" s="37">
        <f t="shared" si="2"/>
        <v>27</v>
      </c>
      <c r="AO32" s="37">
        <f t="shared" si="2"/>
        <v>27.500000000000004</v>
      </c>
      <c r="AP32" s="37">
        <f t="shared" si="2"/>
        <v>28.000000000000004</v>
      </c>
      <c r="AQ32" s="37">
        <f t="shared" si="2"/>
        <v>28.000000000000004</v>
      </c>
      <c r="AR32" s="37">
        <f t="shared" si="2"/>
        <v>28.500000000000004</v>
      </c>
      <c r="AS32" s="37">
        <f t="shared" si="2"/>
        <v>28.500000000000004</v>
      </c>
    </row>
    <row r="33" spans="4:45" x14ac:dyDescent="0.25">
      <c r="D33">
        <v>30</v>
      </c>
      <c r="E33" s="77">
        <v>53000</v>
      </c>
      <c r="F33" s="37">
        <v>25</v>
      </c>
      <c r="G33" s="37">
        <v>25.5</v>
      </c>
      <c r="H33" s="37">
        <v>26</v>
      </c>
      <c r="I33" s="37">
        <v>26</v>
      </c>
      <c r="J33" s="37">
        <v>26.5</v>
      </c>
      <c r="K33" s="37">
        <v>27</v>
      </c>
      <c r="L33" s="37">
        <v>27</v>
      </c>
      <c r="M33" s="37">
        <v>27.500000000000004</v>
      </c>
      <c r="N33" s="37">
        <v>28.000000000000004</v>
      </c>
      <c r="O33" s="37">
        <v>28.000000000000004</v>
      </c>
      <c r="P33" s="37">
        <v>28.500000000000004</v>
      </c>
      <c r="Q33" s="37">
        <v>28.500000000000004</v>
      </c>
      <c r="S33" t="str">
        <f t="shared" si="1"/>
        <v/>
      </c>
      <c r="T33">
        <v>53000</v>
      </c>
      <c r="U33" s="38">
        <v>0.25</v>
      </c>
      <c r="V33" s="38">
        <v>0.255</v>
      </c>
      <c r="W33" s="38">
        <v>0.26</v>
      </c>
      <c r="X33" s="38">
        <v>0.26</v>
      </c>
      <c r="Y33" s="38">
        <v>0.26500000000000001</v>
      </c>
      <c r="Z33" s="38">
        <v>0.27</v>
      </c>
      <c r="AA33" s="38">
        <v>0.27</v>
      </c>
      <c r="AB33" s="38">
        <v>0.27500000000000002</v>
      </c>
      <c r="AC33" s="38">
        <v>0.28000000000000003</v>
      </c>
      <c r="AD33" s="38">
        <v>0.28000000000000003</v>
      </c>
      <c r="AE33" s="38">
        <v>0.28500000000000003</v>
      </c>
      <c r="AF33" s="38">
        <v>0.28500000000000003</v>
      </c>
      <c r="AH33" s="37">
        <f t="shared" si="3"/>
        <v>25</v>
      </c>
      <c r="AI33" s="37">
        <f t="shared" si="3"/>
        <v>25.5</v>
      </c>
      <c r="AJ33" s="37">
        <f t="shared" si="3"/>
        <v>26</v>
      </c>
      <c r="AK33" s="37">
        <f t="shared" si="2"/>
        <v>26</v>
      </c>
      <c r="AL33" s="37">
        <f t="shared" si="2"/>
        <v>26.5</v>
      </c>
      <c r="AM33" s="37">
        <f t="shared" si="2"/>
        <v>27</v>
      </c>
      <c r="AN33" s="37">
        <f t="shared" si="2"/>
        <v>27</v>
      </c>
      <c r="AO33" s="37">
        <f t="shared" si="2"/>
        <v>27.500000000000004</v>
      </c>
      <c r="AP33" s="37">
        <f t="shared" si="2"/>
        <v>28.000000000000004</v>
      </c>
      <c r="AQ33" s="37">
        <f t="shared" si="2"/>
        <v>28.000000000000004</v>
      </c>
      <c r="AR33" s="37">
        <f t="shared" si="2"/>
        <v>28.500000000000004</v>
      </c>
      <c r="AS33" s="37">
        <f t="shared" si="2"/>
        <v>28.500000000000004</v>
      </c>
    </row>
    <row r="34" spans="4:45" x14ac:dyDescent="0.25">
      <c r="D34">
        <v>31</v>
      </c>
      <c r="E34" s="77">
        <v>54000</v>
      </c>
      <c r="F34" s="37">
        <v>25</v>
      </c>
      <c r="G34" s="37">
        <v>25.5</v>
      </c>
      <c r="H34" s="37">
        <v>26</v>
      </c>
      <c r="I34" s="37">
        <v>26</v>
      </c>
      <c r="J34" s="37">
        <v>26.5</v>
      </c>
      <c r="K34" s="37">
        <v>27</v>
      </c>
      <c r="L34" s="37">
        <v>27</v>
      </c>
      <c r="M34" s="37">
        <v>27.500000000000004</v>
      </c>
      <c r="N34" s="37">
        <v>28.000000000000004</v>
      </c>
      <c r="O34" s="37">
        <v>28.000000000000004</v>
      </c>
      <c r="P34" s="37">
        <v>28.500000000000004</v>
      </c>
      <c r="Q34" s="37">
        <v>28.500000000000004</v>
      </c>
      <c r="S34" t="str">
        <f t="shared" si="1"/>
        <v/>
      </c>
      <c r="T34">
        <v>54000</v>
      </c>
      <c r="U34" s="38">
        <v>0.25</v>
      </c>
      <c r="V34" s="38">
        <v>0.255</v>
      </c>
      <c r="W34" s="38">
        <v>0.26</v>
      </c>
      <c r="X34" s="38">
        <v>0.26</v>
      </c>
      <c r="Y34" s="38">
        <v>0.26500000000000001</v>
      </c>
      <c r="Z34" s="38">
        <v>0.27</v>
      </c>
      <c r="AA34" s="38">
        <v>0.27</v>
      </c>
      <c r="AB34" s="38">
        <v>0.27500000000000002</v>
      </c>
      <c r="AC34" s="38">
        <v>0.28000000000000003</v>
      </c>
      <c r="AD34" s="38">
        <v>0.28000000000000003</v>
      </c>
      <c r="AE34" s="38">
        <v>0.28500000000000003</v>
      </c>
      <c r="AF34" s="38">
        <v>0.28500000000000003</v>
      </c>
      <c r="AH34" s="37">
        <f t="shared" si="3"/>
        <v>25</v>
      </c>
      <c r="AI34" s="37">
        <f t="shared" si="3"/>
        <v>25.5</v>
      </c>
      <c r="AJ34" s="37">
        <f t="shared" si="3"/>
        <v>26</v>
      </c>
      <c r="AK34" s="37">
        <f t="shared" si="2"/>
        <v>26</v>
      </c>
      <c r="AL34" s="37">
        <f t="shared" si="2"/>
        <v>26.5</v>
      </c>
      <c r="AM34" s="37">
        <f t="shared" si="2"/>
        <v>27</v>
      </c>
      <c r="AN34" s="37">
        <f t="shared" si="2"/>
        <v>27</v>
      </c>
      <c r="AO34" s="37">
        <f t="shared" si="2"/>
        <v>27.500000000000004</v>
      </c>
      <c r="AP34" s="37">
        <f t="shared" si="2"/>
        <v>28.000000000000004</v>
      </c>
      <c r="AQ34" s="37">
        <f t="shared" si="2"/>
        <v>28.000000000000004</v>
      </c>
      <c r="AR34" s="37">
        <f t="shared" si="2"/>
        <v>28.500000000000004</v>
      </c>
      <c r="AS34" s="37">
        <f t="shared" si="2"/>
        <v>28.500000000000004</v>
      </c>
    </row>
    <row r="35" spans="4:45" x14ac:dyDescent="0.25">
      <c r="D35">
        <v>32</v>
      </c>
      <c r="E35" s="77">
        <v>55000</v>
      </c>
      <c r="F35" s="37">
        <v>25</v>
      </c>
      <c r="G35" s="37">
        <v>25.5</v>
      </c>
      <c r="H35" s="37">
        <v>26</v>
      </c>
      <c r="I35" s="37">
        <v>26</v>
      </c>
      <c r="J35" s="37">
        <v>26.5</v>
      </c>
      <c r="K35" s="37">
        <v>27</v>
      </c>
      <c r="L35" s="37">
        <v>27</v>
      </c>
      <c r="M35" s="37">
        <v>27.500000000000004</v>
      </c>
      <c r="N35" s="37">
        <v>28.000000000000004</v>
      </c>
      <c r="O35" s="37">
        <v>28.000000000000004</v>
      </c>
      <c r="P35" s="37">
        <v>28.500000000000004</v>
      </c>
      <c r="Q35" s="37">
        <v>28.500000000000004</v>
      </c>
      <c r="S35" t="str">
        <f t="shared" si="1"/>
        <v/>
      </c>
      <c r="T35">
        <v>55000</v>
      </c>
      <c r="U35" s="38">
        <v>0.25</v>
      </c>
      <c r="V35" s="38">
        <v>0.255</v>
      </c>
      <c r="W35" s="38">
        <v>0.26</v>
      </c>
      <c r="X35" s="38">
        <v>0.26</v>
      </c>
      <c r="Y35" s="38">
        <v>0.26500000000000001</v>
      </c>
      <c r="Z35" s="38">
        <v>0.27</v>
      </c>
      <c r="AA35" s="38">
        <v>0.27</v>
      </c>
      <c r="AB35" s="38">
        <v>0.27500000000000002</v>
      </c>
      <c r="AC35" s="38">
        <v>0.28000000000000003</v>
      </c>
      <c r="AD35" s="38">
        <v>0.28000000000000003</v>
      </c>
      <c r="AE35" s="38">
        <v>0.28500000000000003</v>
      </c>
      <c r="AF35" s="38">
        <v>0.28500000000000003</v>
      </c>
      <c r="AH35" s="37">
        <f t="shared" si="3"/>
        <v>25</v>
      </c>
      <c r="AI35" s="37">
        <f t="shared" si="3"/>
        <v>25.5</v>
      </c>
      <c r="AJ35" s="37">
        <f t="shared" si="3"/>
        <v>26</v>
      </c>
      <c r="AK35" s="37">
        <f t="shared" si="2"/>
        <v>26</v>
      </c>
      <c r="AL35" s="37">
        <f t="shared" si="2"/>
        <v>26.5</v>
      </c>
      <c r="AM35" s="37">
        <f t="shared" si="2"/>
        <v>27</v>
      </c>
      <c r="AN35" s="37">
        <f t="shared" si="2"/>
        <v>27</v>
      </c>
      <c r="AO35" s="37">
        <f t="shared" si="2"/>
        <v>27.500000000000004</v>
      </c>
      <c r="AP35" s="37">
        <f t="shared" si="2"/>
        <v>28.000000000000004</v>
      </c>
      <c r="AQ35" s="37">
        <f t="shared" si="2"/>
        <v>28.000000000000004</v>
      </c>
      <c r="AR35" s="37">
        <f t="shared" si="2"/>
        <v>28.500000000000004</v>
      </c>
      <c r="AS35" s="37">
        <f t="shared" si="2"/>
        <v>28.500000000000004</v>
      </c>
    </row>
    <row r="36" spans="4:45" x14ac:dyDescent="0.25">
      <c r="D36">
        <v>33</v>
      </c>
      <c r="E36" s="77">
        <v>56000</v>
      </c>
      <c r="F36" s="37">
        <v>25</v>
      </c>
      <c r="G36" s="37">
        <v>25.5</v>
      </c>
      <c r="H36" s="37">
        <v>26</v>
      </c>
      <c r="I36" s="37">
        <v>26</v>
      </c>
      <c r="J36" s="37">
        <v>26.5</v>
      </c>
      <c r="K36" s="37">
        <v>27</v>
      </c>
      <c r="L36" s="37">
        <v>27</v>
      </c>
      <c r="M36" s="37">
        <v>27.500000000000004</v>
      </c>
      <c r="N36" s="37">
        <v>28.000000000000004</v>
      </c>
      <c r="O36" s="37">
        <v>28.000000000000004</v>
      </c>
      <c r="P36" s="37">
        <v>28.500000000000004</v>
      </c>
      <c r="Q36" s="37">
        <v>28.500000000000004</v>
      </c>
      <c r="S36" t="str">
        <f t="shared" si="1"/>
        <v/>
      </c>
      <c r="T36">
        <v>56000</v>
      </c>
      <c r="U36" s="38">
        <v>0.25</v>
      </c>
      <c r="V36" s="38">
        <v>0.255</v>
      </c>
      <c r="W36" s="38">
        <v>0.26</v>
      </c>
      <c r="X36" s="38">
        <v>0.26</v>
      </c>
      <c r="Y36" s="38">
        <v>0.26500000000000001</v>
      </c>
      <c r="Z36" s="38">
        <v>0.27</v>
      </c>
      <c r="AA36" s="38">
        <v>0.27</v>
      </c>
      <c r="AB36" s="38">
        <v>0.27500000000000002</v>
      </c>
      <c r="AC36" s="38">
        <v>0.28000000000000003</v>
      </c>
      <c r="AD36" s="38">
        <v>0.28000000000000003</v>
      </c>
      <c r="AE36" s="38">
        <v>0.28500000000000003</v>
      </c>
      <c r="AF36" s="38">
        <v>0.28500000000000003</v>
      </c>
      <c r="AH36" s="37">
        <f t="shared" si="3"/>
        <v>25</v>
      </c>
      <c r="AI36" s="37">
        <f t="shared" si="3"/>
        <v>25.5</v>
      </c>
      <c r="AJ36" s="37">
        <f t="shared" si="3"/>
        <v>26</v>
      </c>
      <c r="AK36" s="37">
        <f t="shared" si="2"/>
        <v>26</v>
      </c>
      <c r="AL36" s="37">
        <f t="shared" si="2"/>
        <v>26.5</v>
      </c>
      <c r="AM36" s="37">
        <f t="shared" si="2"/>
        <v>27</v>
      </c>
      <c r="AN36" s="37">
        <f t="shared" si="2"/>
        <v>27</v>
      </c>
      <c r="AO36" s="37">
        <f t="shared" si="2"/>
        <v>27.500000000000004</v>
      </c>
      <c r="AP36" s="37">
        <f t="shared" si="2"/>
        <v>28.000000000000004</v>
      </c>
      <c r="AQ36" s="37">
        <f t="shared" si="2"/>
        <v>28.000000000000004</v>
      </c>
      <c r="AR36" s="37">
        <f t="shared" si="2"/>
        <v>28.500000000000004</v>
      </c>
      <c r="AS36" s="37">
        <f t="shared" si="2"/>
        <v>28.500000000000004</v>
      </c>
    </row>
    <row r="37" spans="4:45" x14ac:dyDescent="0.25">
      <c r="D37">
        <v>34</v>
      </c>
      <c r="E37" s="77">
        <v>57000</v>
      </c>
      <c r="F37" s="37">
        <v>25</v>
      </c>
      <c r="G37" s="37">
        <v>25.5</v>
      </c>
      <c r="H37" s="37">
        <v>26</v>
      </c>
      <c r="I37" s="37">
        <v>26</v>
      </c>
      <c r="J37" s="37">
        <v>26.5</v>
      </c>
      <c r="K37" s="37">
        <v>27</v>
      </c>
      <c r="L37" s="37">
        <v>27</v>
      </c>
      <c r="M37" s="37">
        <v>27.500000000000004</v>
      </c>
      <c r="N37" s="37">
        <v>28.000000000000004</v>
      </c>
      <c r="O37" s="37">
        <v>28.000000000000004</v>
      </c>
      <c r="P37" s="37">
        <v>28.500000000000004</v>
      </c>
      <c r="Q37" s="37">
        <v>28.500000000000004</v>
      </c>
      <c r="S37" t="str">
        <f t="shared" si="1"/>
        <v/>
      </c>
      <c r="T37">
        <v>57000</v>
      </c>
      <c r="U37" s="38">
        <v>0.25</v>
      </c>
      <c r="V37" s="38">
        <v>0.255</v>
      </c>
      <c r="W37" s="38">
        <v>0.26</v>
      </c>
      <c r="X37" s="38">
        <v>0.26</v>
      </c>
      <c r="Y37" s="38">
        <v>0.26500000000000001</v>
      </c>
      <c r="Z37" s="38">
        <v>0.27</v>
      </c>
      <c r="AA37" s="38">
        <v>0.27</v>
      </c>
      <c r="AB37" s="38">
        <v>0.27500000000000002</v>
      </c>
      <c r="AC37" s="38">
        <v>0.28000000000000003</v>
      </c>
      <c r="AD37" s="38">
        <v>0.28000000000000003</v>
      </c>
      <c r="AE37" s="38">
        <v>0.28500000000000003</v>
      </c>
      <c r="AF37" s="38">
        <v>0.28500000000000003</v>
      </c>
      <c r="AH37" s="37">
        <f t="shared" si="3"/>
        <v>25</v>
      </c>
      <c r="AI37" s="37">
        <f t="shared" si="3"/>
        <v>25.5</v>
      </c>
      <c r="AJ37" s="37">
        <f t="shared" si="3"/>
        <v>26</v>
      </c>
      <c r="AK37" s="37">
        <f t="shared" si="2"/>
        <v>26</v>
      </c>
      <c r="AL37" s="37">
        <f t="shared" si="2"/>
        <v>26.5</v>
      </c>
      <c r="AM37" s="37">
        <f t="shared" si="2"/>
        <v>27</v>
      </c>
      <c r="AN37" s="37">
        <f t="shared" si="2"/>
        <v>27</v>
      </c>
      <c r="AO37" s="37">
        <f t="shared" si="2"/>
        <v>27.500000000000004</v>
      </c>
      <c r="AP37" s="37">
        <f t="shared" si="2"/>
        <v>28.000000000000004</v>
      </c>
      <c r="AQ37" s="37">
        <f t="shared" si="2"/>
        <v>28.000000000000004</v>
      </c>
      <c r="AR37" s="37">
        <f t="shared" si="2"/>
        <v>28.500000000000004</v>
      </c>
      <c r="AS37" s="37">
        <f t="shared" si="2"/>
        <v>28.500000000000004</v>
      </c>
    </row>
    <row r="38" spans="4:45" x14ac:dyDescent="0.25">
      <c r="D38">
        <v>35</v>
      </c>
      <c r="E38" s="77">
        <v>58000</v>
      </c>
      <c r="F38" s="37">
        <v>25</v>
      </c>
      <c r="G38" s="37">
        <v>25.5</v>
      </c>
      <c r="H38" s="37">
        <v>26</v>
      </c>
      <c r="I38" s="37">
        <v>26</v>
      </c>
      <c r="J38" s="37">
        <v>26.5</v>
      </c>
      <c r="K38" s="37">
        <v>27</v>
      </c>
      <c r="L38" s="37">
        <v>27</v>
      </c>
      <c r="M38" s="37">
        <v>27.500000000000004</v>
      </c>
      <c r="N38" s="37">
        <v>28.000000000000004</v>
      </c>
      <c r="O38" s="37">
        <v>28.000000000000004</v>
      </c>
      <c r="P38" s="37">
        <v>28.500000000000004</v>
      </c>
      <c r="Q38" s="37">
        <v>28.500000000000004</v>
      </c>
      <c r="S38" t="str">
        <f t="shared" si="1"/>
        <v/>
      </c>
      <c r="T38">
        <v>58000</v>
      </c>
      <c r="U38" s="38">
        <v>0.25</v>
      </c>
      <c r="V38" s="38">
        <v>0.255</v>
      </c>
      <c r="W38" s="38">
        <v>0.26</v>
      </c>
      <c r="X38" s="38">
        <v>0.26</v>
      </c>
      <c r="Y38" s="38">
        <v>0.26500000000000001</v>
      </c>
      <c r="Z38" s="38">
        <v>0.27</v>
      </c>
      <c r="AA38" s="38">
        <v>0.27</v>
      </c>
      <c r="AB38" s="38">
        <v>0.27500000000000002</v>
      </c>
      <c r="AC38" s="38">
        <v>0.28000000000000003</v>
      </c>
      <c r="AD38" s="38">
        <v>0.28000000000000003</v>
      </c>
      <c r="AE38" s="38">
        <v>0.28500000000000003</v>
      </c>
      <c r="AF38" s="38">
        <v>0.28500000000000003</v>
      </c>
      <c r="AH38" s="37">
        <f t="shared" si="3"/>
        <v>25</v>
      </c>
      <c r="AI38" s="37">
        <f t="shared" si="3"/>
        <v>25.5</v>
      </c>
      <c r="AJ38" s="37">
        <f t="shared" si="3"/>
        <v>26</v>
      </c>
      <c r="AK38" s="37">
        <f t="shared" si="2"/>
        <v>26</v>
      </c>
      <c r="AL38" s="37">
        <f t="shared" si="2"/>
        <v>26.5</v>
      </c>
      <c r="AM38" s="37">
        <f t="shared" si="2"/>
        <v>27</v>
      </c>
      <c r="AN38" s="37">
        <f t="shared" si="2"/>
        <v>27</v>
      </c>
      <c r="AO38" s="37">
        <f t="shared" si="2"/>
        <v>27.500000000000004</v>
      </c>
      <c r="AP38" s="37">
        <f t="shared" si="2"/>
        <v>28.000000000000004</v>
      </c>
      <c r="AQ38" s="37">
        <f t="shared" si="2"/>
        <v>28.000000000000004</v>
      </c>
      <c r="AR38" s="37">
        <f t="shared" si="2"/>
        <v>28.500000000000004</v>
      </c>
      <c r="AS38" s="37">
        <f t="shared" si="2"/>
        <v>28.500000000000004</v>
      </c>
    </row>
    <row r="39" spans="4:45" x14ac:dyDescent="0.25">
      <c r="D39">
        <v>36</v>
      </c>
      <c r="E39" s="77">
        <v>59000</v>
      </c>
      <c r="F39" s="37">
        <v>25</v>
      </c>
      <c r="G39" s="37">
        <v>25.5</v>
      </c>
      <c r="H39" s="37">
        <v>26</v>
      </c>
      <c r="I39" s="37">
        <v>26</v>
      </c>
      <c r="J39" s="37">
        <v>26.5</v>
      </c>
      <c r="K39" s="37">
        <v>27</v>
      </c>
      <c r="L39" s="37">
        <v>27</v>
      </c>
      <c r="M39" s="37">
        <v>27.500000000000004</v>
      </c>
      <c r="N39" s="37">
        <v>28.000000000000004</v>
      </c>
      <c r="O39" s="37">
        <v>28.000000000000004</v>
      </c>
      <c r="P39" s="37">
        <v>28.500000000000004</v>
      </c>
      <c r="Q39" s="37">
        <v>28.500000000000004</v>
      </c>
      <c r="S39" t="str">
        <f t="shared" si="1"/>
        <v/>
      </c>
      <c r="T39">
        <v>59000</v>
      </c>
      <c r="U39" s="38">
        <v>0.25</v>
      </c>
      <c r="V39" s="38">
        <v>0.255</v>
      </c>
      <c r="W39" s="38">
        <v>0.26</v>
      </c>
      <c r="X39" s="38">
        <v>0.26</v>
      </c>
      <c r="Y39" s="38">
        <v>0.26500000000000001</v>
      </c>
      <c r="Z39" s="38">
        <v>0.27</v>
      </c>
      <c r="AA39" s="38">
        <v>0.27</v>
      </c>
      <c r="AB39" s="38">
        <v>0.27500000000000002</v>
      </c>
      <c r="AC39" s="38">
        <v>0.28000000000000003</v>
      </c>
      <c r="AD39" s="38">
        <v>0.28000000000000003</v>
      </c>
      <c r="AE39" s="38">
        <v>0.28500000000000003</v>
      </c>
      <c r="AF39" s="38">
        <v>0.28500000000000003</v>
      </c>
      <c r="AH39" s="37">
        <f t="shared" si="3"/>
        <v>25</v>
      </c>
      <c r="AI39" s="37">
        <f t="shared" si="3"/>
        <v>25.5</v>
      </c>
      <c r="AJ39" s="37">
        <f t="shared" si="3"/>
        <v>26</v>
      </c>
      <c r="AK39" s="37">
        <f t="shared" si="2"/>
        <v>26</v>
      </c>
      <c r="AL39" s="37">
        <f t="shared" si="2"/>
        <v>26.5</v>
      </c>
      <c r="AM39" s="37">
        <f t="shared" si="2"/>
        <v>27</v>
      </c>
      <c r="AN39" s="37">
        <f t="shared" si="2"/>
        <v>27</v>
      </c>
      <c r="AO39" s="37">
        <f t="shared" si="2"/>
        <v>27.500000000000004</v>
      </c>
      <c r="AP39" s="37">
        <f t="shared" si="2"/>
        <v>28.000000000000004</v>
      </c>
      <c r="AQ39" s="37">
        <f t="shared" si="2"/>
        <v>28.000000000000004</v>
      </c>
      <c r="AR39" s="37">
        <f t="shared" si="2"/>
        <v>28.500000000000004</v>
      </c>
      <c r="AS39" s="37">
        <f t="shared" si="2"/>
        <v>28.500000000000004</v>
      </c>
    </row>
    <row r="40" spans="4:45" x14ac:dyDescent="0.25">
      <c r="D40">
        <v>37</v>
      </c>
      <c r="E40" s="77">
        <v>60000</v>
      </c>
      <c r="F40" s="37">
        <v>25</v>
      </c>
      <c r="G40" s="37">
        <v>25.5</v>
      </c>
      <c r="H40" s="37">
        <v>26</v>
      </c>
      <c r="I40" s="37">
        <v>26</v>
      </c>
      <c r="J40" s="37">
        <v>26.5</v>
      </c>
      <c r="K40" s="37">
        <v>27</v>
      </c>
      <c r="L40" s="37">
        <v>27</v>
      </c>
      <c r="M40" s="37">
        <v>27.500000000000004</v>
      </c>
      <c r="N40" s="37">
        <v>28.000000000000004</v>
      </c>
      <c r="O40" s="37">
        <v>28.000000000000004</v>
      </c>
      <c r="P40" s="37">
        <v>28.500000000000004</v>
      </c>
      <c r="Q40" s="37">
        <v>28.500000000000004</v>
      </c>
      <c r="S40" t="str">
        <f t="shared" si="1"/>
        <v/>
      </c>
      <c r="T40">
        <v>60000</v>
      </c>
      <c r="U40" s="38">
        <v>0.25</v>
      </c>
      <c r="V40" s="38">
        <v>0.255</v>
      </c>
      <c r="W40" s="38">
        <v>0.26</v>
      </c>
      <c r="X40" s="38">
        <v>0.26</v>
      </c>
      <c r="Y40" s="38">
        <v>0.26500000000000001</v>
      </c>
      <c r="Z40" s="38">
        <v>0.27</v>
      </c>
      <c r="AA40" s="38">
        <v>0.27</v>
      </c>
      <c r="AB40" s="38">
        <v>0.27500000000000002</v>
      </c>
      <c r="AC40" s="38">
        <v>0.28000000000000003</v>
      </c>
      <c r="AD40" s="38">
        <v>0.28000000000000003</v>
      </c>
      <c r="AE40" s="38">
        <v>0.28500000000000003</v>
      </c>
      <c r="AF40" s="38">
        <v>0.28500000000000003</v>
      </c>
      <c r="AH40" s="37">
        <f t="shared" si="3"/>
        <v>25</v>
      </c>
      <c r="AI40" s="37">
        <f t="shared" si="3"/>
        <v>25.5</v>
      </c>
      <c r="AJ40" s="37">
        <f t="shared" si="3"/>
        <v>26</v>
      </c>
      <c r="AK40" s="37">
        <f t="shared" si="2"/>
        <v>26</v>
      </c>
      <c r="AL40" s="37">
        <f t="shared" si="2"/>
        <v>26.5</v>
      </c>
      <c r="AM40" s="37">
        <f t="shared" si="2"/>
        <v>27</v>
      </c>
      <c r="AN40" s="37">
        <f t="shared" si="2"/>
        <v>27</v>
      </c>
      <c r="AO40" s="37">
        <f t="shared" si="2"/>
        <v>27.500000000000004</v>
      </c>
      <c r="AP40" s="37">
        <f t="shared" si="2"/>
        <v>28.000000000000004</v>
      </c>
      <c r="AQ40" s="37">
        <f t="shared" si="2"/>
        <v>28.000000000000004</v>
      </c>
      <c r="AR40" s="37">
        <f t="shared" si="2"/>
        <v>28.500000000000004</v>
      </c>
      <c r="AS40" s="37">
        <f t="shared" si="2"/>
        <v>28.500000000000004</v>
      </c>
    </row>
    <row r="41" spans="4:45" x14ac:dyDescent="0.25">
      <c r="D41">
        <v>38</v>
      </c>
      <c r="E41" s="77">
        <v>61000</v>
      </c>
      <c r="F41" s="37">
        <v>25</v>
      </c>
      <c r="G41" s="37">
        <v>25.5</v>
      </c>
      <c r="H41" s="37">
        <v>26</v>
      </c>
      <c r="I41" s="37">
        <v>26</v>
      </c>
      <c r="J41" s="37">
        <v>26.5</v>
      </c>
      <c r="K41" s="37">
        <v>27</v>
      </c>
      <c r="L41" s="37">
        <v>27</v>
      </c>
      <c r="M41" s="37">
        <v>27.500000000000004</v>
      </c>
      <c r="N41" s="37">
        <v>28.000000000000004</v>
      </c>
      <c r="O41" s="37">
        <v>28.000000000000004</v>
      </c>
      <c r="P41" s="37">
        <v>28.500000000000004</v>
      </c>
      <c r="Q41" s="37">
        <v>28.500000000000004</v>
      </c>
      <c r="S41" t="str">
        <f t="shared" si="1"/>
        <v/>
      </c>
      <c r="T41">
        <v>61000</v>
      </c>
      <c r="U41" s="38">
        <v>0.25</v>
      </c>
      <c r="V41" s="38">
        <v>0.255</v>
      </c>
      <c r="W41" s="38">
        <v>0.26</v>
      </c>
      <c r="X41" s="38">
        <v>0.26</v>
      </c>
      <c r="Y41" s="38">
        <v>0.26500000000000001</v>
      </c>
      <c r="Z41" s="38">
        <v>0.27</v>
      </c>
      <c r="AA41" s="38">
        <v>0.27</v>
      </c>
      <c r="AB41" s="38">
        <v>0.27500000000000002</v>
      </c>
      <c r="AC41" s="38">
        <v>0.28000000000000003</v>
      </c>
      <c r="AD41" s="38">
        <v>0.28000000000000003</v>
      </c>
      <c r="AE41" s="38">
        <v>0.28500000000000003</v>
      </c>
      <c r="AF41" s="38">
        <v>0.28500000000000003</v>
      </c>
      <c r="AH41" s="37">
        <f t="shared" si="3"/>
        <v>25</v>
      </c>
      <c r="AI41" s="37">
        <f t="shared" si="3"/>
        <v>25.5</v>
      </c>
      <c r="AJ41" s="37">
        <f t="shared" si="3"/>
        <v>26</v>
      </c>
      <c r="AK41" s="37">
        <f t="shared" si="2"/>
        <v>26</v>
      </c>
      <c r="AL41" s="37">
        <f t="shared" si="2"/>
        <v>26.5</v>
      </c>
      <c r="AM41" s="37">
        <f t="shared" si="2"/>
        <v>27</v>
      </c>
      <c r="AN41" s="37">
        <f t="shared" si="2"/>
        <v>27</v>
      </c>
      <c r="AO41" s="37">
        <f t="shared" si="2"/>
        <v>27.500000000000004</v>
      </c>
      <c r="AP41" s="37">
        <f t="shared" si="2"/>
        <v>28.000000000000004</v>
      </c>
      <c r="AQ41" s="37">
        <f t="shared" si="2"/>
        <v>28.000000000000004</v>
      </c>
      <c r="AR41" s="37">
        <f t="shared" si="2"/>
        <v>28.500000000000004</v>
      </c>
      <c r="AS41" s="37">
        <f t="shared" si="2"/>
        <v>28.500000000000004</v>
      </c>
    </row>
    <row r="42" spans="4:45" x14ac:dyDescent="0.25">
      <c r="D42">
        <v>39</v>
      </c>
      <c r="E42" s="77">
        <v>62000</v>
      </c>
      <c r="F42" s="37">
        <v>25</v>
      </c>
      <c r="G42" s="37">
        <v>25.5</v>
      </c>
      <c r="H42" s="37">
        <v>26</v>
      </c>
      <c r="I42" s="37">
        <v>26.5</v>
      </c>
      <c r="J42" s="37">
        <v>26.5</v>
      </c>
      <c r="K42" s="37">
        <v>27</v>
      </c>
      <c r="L42" s="37">
        <v>27.500000000000004</v>
      </c>
      <c r="M42" s="37">
        <v>27.500000000000004</v>
      </c>
      <c r="N42" s="37">
        <v>28.000000000000004</v>
      </c>
      <c r="O42" s="37">
        <v>28.000000000000004</v>
      </c>
      <c r="P42" s="37">
        <v>28.500000000000004</v>
      </c>
      <c r="Q42" s="37">
        <v>28.500000000000004</v>
      </c>
      <c r="S42" t="str">
        <f t="shared" si="1"/>
        <v/>
      </c>
      <c r="T42">
        <v>62000</v>
      </c>
      <c r="U42" s="38">
        <v>0.25</v>
      </c>
      <c r="V42" s="38">
        <v>0.255</v>
      </c>
      <c r="W42" s="38">
        <v>0.26</v>
      </c>
      <c r="X42" s="38">
        <v>0.26500000000000001</v>
      </c>
      <c r="Y42" s="38">
        <v>0.26500000000000001</v>
      </c>
      <c r="Z42" s="38">
        <v>0.27</v>
      </c>
      <c r="AA42" s="38">
        <v>0.27500000000000002</v>
      </c>
      <c r="AB42" s="38">
        <v>0.27500000000000002</v>
      </c>
      <c r="AC42" s="38">
        <v>0.28000000000000003</v>
      </c>
      <c r="AD42" s="38">
        <v>0.28000000000000003</v>
      </c>
      <c r="AE42" s="38">
        <v>0.28500000000000003</v>
      </c>
      <c r="AF42" s="38">
        <v>0.28500000000000003</v>
      </c>
      <c r="AH42" s="37">
        <f t="shared" si="3"/>
        <v>25</v>
      </c>
      <c r="AI42" s="37">
        <f t="shared" si="3"/>
        <v>25.5</v>
      </c>
      <c r="AJ42" s="37">
        <f t="shared" si="3"/>
        <v>26</v>
      </c>
      <c r="AK42" s="37">
        <f t="shared" si="2"/>
        <v>26.5</v>
      </c>
      <c r="AL42" s="37">
        <f t="shared" si="2"/>
        <v>26.5</v>
      </c>
      <c r="AM42" s="37">
        <f t="shared" si="2"/>
        <v>27</v>
      </c>
      <c r="AN42" s="37">
        <f t="shared" si="2"/>
        <v>27.500000000000004</v>
      </c>
      <c r="AO42" s="37">
        <f t="shared" si="2"/>
        <v>27.500000000000004</v>
      </c>
      <c r="AP42" s="37">
        <f t="shared" si="2"/>
        <v>28.000000000000004</v>
      </c>
      <c r="AQ42" s="37">
        <f t="shared" si="2"/>
        <v>28.000000000000004</v>
      </c>
      <c r="AR42" s="37">
        <f t="shared" si="2"/>
        <v>28.500000000000004</v>
      </c>
      <c r="AS42" s="37">
        <f t="shared" si="2"/>
        <v>28.500000000000004</v>
      </c>
    </row>
    <row r="43" spans="4:45" x14ac:dyDescent="0.25">
      <c r="D43">
        <v>40</v>
      </c>
      <c r="E43" s="77">
        <v>63000</v>
      </c>
      <c r="F43" s="37">
        <v>25</v>
      </c>
      <c r="G43" s="37">
        <v>25.5</v>
      </c>
      <c r="H43" s="37">
        <v>26</v>
      </c>
      <c r="I43" s="37">
        <v>26.5</v>
      </c>
      <c r="J43" s="37">
        <v>27</v>
      </c>
      <c r="K43" s="37">
        <v>27</v>
      </c>
      <c r="L43" s="37">
        <v>27.500000000000004</v>
      </c>
      <c r="M43" s="37">
        <v>28.000000000000004</v>
      </c>
      <c r="N43" s="37">
        <v>28.000000000000004</v>
      </c>
      <c r="O43" s="37">
        <v>28.500000000000004</v>
      </c>
      <c r="P43" s="37">
        <v>28.500000000000004</v>
      </c>
      <c r="Q43" s="37">
        <v>29.000000000000004</v>
      </c>
      <c r="S43" t="str">
        <f t="shared" si="1"/>
        <v/>
      </c>
      <c r="T43">
        <v>63000</v>
      </c>
      <c r="U43" s="38">
        <v>0.25</v>
      </c>
      <c r="V43" s="38">
        <v>0.255</v>
      </c>
      <c r="W43" s="38">
        <v>0.26</v>
      </c>
      <c r="X43" s="38">
        <v>0.26500000000000001</v>
      </c>
      <c r="Y43" s="38">
        <v>0.27</v>
      </c>
      <c r="Z43" s="38">
        <v>0.27</v>
      </c>
      <c r="AA43" s="38">
        <v>0.27500000000000002</v>
      </c>
      <c r="AB43" s="38">
        <v>0.28000000000000003</v>
      </c>
      <c r="AC43" s="38">
        <v>0.28000000000000003</v>
      </c>
      <c r="AD43" s="38">
        <v>0.28500000000000003</v>
      </c>
      <c r="AE43" s="38">
        <v>0.28500000000000003</v>
      </c>
      <c r="AF43" s="38">
        <v>0.29000000000000004</v>
      </c>
      <c r="AH43" s="37">
        <f t="shared" si="3"/>
        <v>25</v>
      </c>
      <c r="AI43" s="37">
        <f t="shared" si="3"/>
        <v>25.5</v>
      </c>
      <c r="AJ43" s="37">
        <f t="shared" si="3"/>
        <v>26</v>
      </c>
      <c r="AK43" s="37">
        <f t="shared" si="2"/>
        <v>26.5</v>
      </c>
      <c r="AL43" s="37">
        <f t="shared" si="2"/>
        <v>27</v>
      </c>
      <c r="AM43" s="37">
        <f t="shared" si="2"/>
        <v>27</v>
      </c>
      <c r="AN43" s="37">
        <f t="shared" si="2"/>
        <v>27.500000000000004</v>
      </c>
      <c r="AO43" s="37">
        <f t="shared" si="2"/>
        <v>28.000000000000004</v>
      </c>
      <c r="AP43" s="37">
        <f t="shared" si="2"/>
        <v>28.000000000000004</v>
      </c>
      <c r="AQ43" s="37">
        <f t="shared" si="2"/>
        <v>28.500000000000004</v>
      </c>
      <c r="AR43" s="37">
        <f t="shared" si="2"/>
        <v>28.500000000000004</v>
      </c>
      <c r="AS43" s="37">
        <f t="shared" si="2"/>
        <v>29.000000000000004</v>
      </c>
    </row>
    <row r="44" spans="4:45" x14ac:dyDescent="0.25">
      <c r="D44">
        <v>41</v>
      </c>
      <c r="E44" s="77">
        <v>64000</v>
      </c>
      <c r="F44" s="37">
        <v>25.5</v>
      </c>
      <c r="G44" s="37">
        <v>26</v>
      </c>
      <c r="H44" s="37">
        <v>26</v>
      </c>
      <c r="I44" s="37">
        <v>26.5</v>
      </c>
      <c r="J44" s="37">
        <v>27</v>
      </c>
      <c r="K44" s="37">
        <v>27.500000000000004</v>
      </c>
      <c r="L44" s="37">
        <v>27.500000000000004</v>
      </c>
      <c r="M44" s="37">
        <v>28.000000000000004</v>
      </c>
      <c r="N44" s="37">
        <v>28.500000000000004</v>
      </c>
      <c r="O44" s="37">
        <v>28.500000000000004</v>
      </c>
      <c r="P44" s="37">
        <v>29.000000000000004</v>
      </c>
      <c r="Q44" s="37">
        <v>29.000000000000004</v>
      </c>
      <c r="S44" t="str">
        <f t="shared" si="1"/>
        <v/>
      </c>
      <c r="T44">
        <v>64000</v>
      </c>
      <c r="U44" s="38">
        <v>0.255</v>
      </c>
      <c r="V44" s="38">
        <v>0.26</v>
      </c>
      <c r="W44" s="38">
        <v>0.26</v>
      </c>
      <c r="X44" s="38">
        <v>0.26500000000000001</v>
      </c>
      <c r="Y44" s="38">
        <v>0.27</v>
      </c>
      <c r="Z44" s="38">
        <v>0.27500000000000002</v>
      </c>
      <c r="AA44" s="38">
        <v>0.27500000000000002</v>
      </c>
      <c r="AB44" s="38">
        <v>0.28000000000000003</v>
      </c>
      <c r="AC44" s="38">
        <v>0.28500000000000003</v>
      </c>
      <c r="AD44" s="38">
        <v>0.28500000000000003</v>
      </c>
      <c r="AE44" s="38">
        <v>0.29000000000000004</v>
      </c>
      <c r="AF44" s="38">
        <v>0.29000000000000004</v>
      </c>
      <c r="AH44" s="37">
        <f t="shared" si="3"/>
        <v>25.5</v>
      </c>
      <c r="AI44" s="37">
        <f t="shared" si="3"/>
        <v>26</v>
      </c>
      <c r="AJ44" s="37">
        <f t="shared" si="3"/>
        <v>26</v>
      </c>
      <c r="AK44" s="37">
        <f t="shared" si="2"/>
        <v>26.5</v>
      </c>
      <c r="AL44" s="37">
        <f t="shared" si="2"/>
        <v>27</v>
      </c>
      <c r="AM44" s="37">
        <f t="shared" si="2"/>
        <v>27.500000000000004</v>
      </c>
      <c r="AN44" s="37">
        <f t="shared" si="2"/>
        <v>27.500000000000004</v>
      </c>
      <c r="AO44" s="37">
        <f t="shared" si="2"/>
        <v>28.000000000000004</v>
      </c>
      <c r="AP44" s="37">
        <f t="shared" si="2"/>
        <v>28.500000000000004</v>
      </c>
      <c r="AQ44" s="37">
        <f t="shared" si="2"/>
        <v>28.500000000000004</v>
      </c>
      <c r="AR44" s="37">
        <f t="shared" si="2"/>
        <v>29.000000000000004</v>
      </c>
      <c r="AS44" s="37">
        <f t="shared" si="2"/>
        <v>29.000000000000004</v>
      </c>
    </row>
    <row r="45" spans="4:45" x14ac:dyDescent="0.25">
      <c r="D45">
        <v>42</v>
      </c>
      <c r="E45" s="77">
        <v>65000</v>
      </c>
      <c r="F45" s="37">
        <v>25.5</v>
      </c>
      <c r="G45" s="37">
        <v>26</v>
      </c>
      <c r="H45" s="37">
        <v>26.5</v>
      </c>
      <c r="I45" s="37">
        <v>26.5</v>
      </c>
      <c r="J45" s="37">
        <v>27</v>
      </c>
      <c r="K45" s="37">
        <v>27.500000000000004</v>
      </c>
      <c r="L45" s="37">
        <v>28.000000000000004</v>
      </c>
      <c r="M45" s="37">
        <v>28.000000000000004</v>
      </c>
      <c r="N45" s="37">
        <v>28.500000000000004</v>
      </c>
      <c r="O45" s="37">
        <v>28.500000000000004</v>
      </c>
      <c r="P45" s="37">
        <v>29.000000000000004</v>
      </c>
      <c r="Q45" s="37">
        <v>29.000000000000004</v>
      </c>
      <c r="S45" t="str">
        <f t="shared" si="1"/>
        <v/>
      </c>
      <c r="T45">
        <v>65000</v>
      </c>
      <c r="U45" s="38">
        <v>0.255</v>
      </c>
      <c r="V45" s="38">
        <v>0.26</v>
      </c>
      <c r="W45" s="38">
        <v>0.26500000000000001</v>
      </c>
      <c r="X45" s="38">
        <v>0.26500000000000001</v>
      </c>
      <c r="Y45" s="38">
        <v>0.27</v>
      </c>
      <c r="Z45" s="38">
        <v>0.27500000000000002</v>
      </c>
      <c r="AA45" s="38">
        <v>0.28000000000000003</v>
      </c>
      <c r="AB45" s="38">
        <v>0.28000000000000003</v>
      </c>
      <c r="AC45" s="38">
        <v>0.28500000000000003</v>
      </c>
      <c r="AD45" s="38">
        <v>0.28500000000000003</v>
      </c>
      <c r="AE45" s="38">
        <v>0.29000000000000004</v>
      </c>
      <c r="AF45" s="38">
        <v>0.29000000000000004</v>
      </c>
      <c r="AH45" s="37">
        <f t="shared" si="3"/>
        <v>25.5</v>
      </c>
      <c r="AI45" s="37">
        <f t="shared" si="3"/>
        <v>26</v>
      </c>
      <c r="AJ45" s="37">
        <f t="shared" si="3"/>
        <v>26.5</v>
      </c>
      <c r="AK45" s="37">
        <f t="shared" si="2"/>
        <v>26.5</v>
      </c>
      <c r="AL45" s="37">
        <f t="shared" si="2"/>
        <v>27</v>
      </c>
      <c r="AM45" s="37">
        <f t="shared" si="2"/>
        <v>27.500000000000004</v>
      </c>
      <c r="AN45" s="37">
        <f t="shared" si="2"/>
        <v>28.000000000000004</v>
      </c>
      <c r="AO45" s="37">
        <f t="shared" si="2"/>
        <v>28.000000000000004</v>
      </c>
      <c r="AP45" s="37">
        <f t="shared" si="2"/>
        <v>28.500000000000004</v>
      </c>
      <c r="AQ45" s="37">
        <f t="shared" si="2"/>
        <v>28.500000000000004</v>
      </c>
      <c r="AR45" s="37">
        <f t="shared" si="2"/>
        <v>29.000000000000004</v>
      </c>
      <c r="AS45" s="37">
        <f t="shared" si="2"/>
        <v>29.000000000000004</v>
      </c>
    </row>
    <row r="46" spans="4:45" x14ac:dyDescent="0.25">
      <c r="D46">
        <v>43</v>
      </c>
      <c r="E46" s="77">
        <v>66000</v>
      </c>
      <c r="F46" s="37">
        <v>25.5</v>
      </c>
      <c r="G46" s="37">
        <v>26</v>
      </c>
      <c r="H46" s="37">
        <v>26.5</v>
      </c>
      <c r="I46" s="37">
        <v>27</v>
      </c>
      <c r="J46" s="37">
        <v>27</v>
      </c>
      <c r="K46" s="37">
        <v>27.500000000000004</v>
      </c>
      <c r="L46" s="37">
        <v>28.000000000000004</v>
      </c>
      <c r="M46" s="37">
        <v>28.000000000000004</v>
      </c>
      <c r="N46" s="37">
        <v>28.500000000000004</v>
      </c>
      <c r="O46" s="37">
        <v>29.000000000000004</v>
      </c>
      <c r="P46" s="37">
        <v>29.000000000000004</v>
      </c>
      <c r="Q46" s="37">
        <v>29.5</v>
      </c>
      <c r="S46" t="str">
        <f t="shared" si="1"/>
        <v/>
      </c>
      <c r="T46">
        <v>66000</v>
      </c>
      <c r="U46" s="38">
        <v>0.255</v>
      </c>
      <c r="V46" s="38">
        <v>0.26</v>
      </c>
      <c r="W46" s="38">
        <v>0.26500000000000001</v>
      </c>
      <c r="X46" s="38">
        <v>0.27</v>
      </c>
      <c r="Y46" s="38">
        <v>0.27</v>
      </c>
      <c r="Z46" s="38">
        <v>0.27500000000000002</v>
      </c>
      <c r="AA46" s="38">
        <v>0.28000000000000003</v>
      </c>
      <c r="AB46" s="38">
        <v>0.28000000000000003</v>
      </c>
      <c r="AC46" s="38">
        <v>0.28500000000000003</v>
      </c>
      <c r="AD46" s="38">
        <v>0.29000000000000004</v>
      </c>
      <c r="AE46" s="38">
        <v>0.29000000000000004</v>
      </c>
      <c r="AF46" s="38">
        <v>0.29499999999999998</v>
      </c>
      <c r="AH46" s="37">
        <f t="shared" si="3"/>
        <v>25.5</v>
      </c>
      <c r="AI46" s="37">
        <f t="shared" si="3"/>
        <v>26</v>
      </c>
      <c r="AJ46" s="37">
        <f t="shared" si="3"/>
        <v>26.5</v>
      </c>
      <c r="AK46" s="37">
        <f t="shared" si="2"/>
        <v>27</v>
      </c>
      <c r="AL46" s="37">
        <f t="shared" si="2"/>
        <v>27</v>
      </c>
      <c r="AM46" s="37">
        <f t="shared" si="2"/>
        <v>27.500000000000004</v>
      </c>
      <c r="AN46" s="37">
        <f t="shared" si="2"/>
        <v>28.000000000000004</v>
      </c>
      <c r="AO46" s="37">
        <f t="shared" si="2"/>
        <v>28.000000000000004</v>
      </c>
      <c r="AP46" s="37">
        <f t="shared" si="2"/>
        <v>28.500000000000004</v>
      </c>
      <c r="AQ46" s="37">
        <f t="shared" si="2"/>
        <v>29.000000000000004</v>
      </c>
      <c r="AR46" s="37">
        <f t="shared" si="2"/>
        <v>29.000000000000004</v>
      </c>
      <c r="AS46" s="37">
        <f t="shared" si="2"/>
        <v>29.5</v>
      </c>
    </row>
    <row r="47" spans="4:45" x14ac:dyDescent="0.25">
      <c r="D47">
        <v>44</v>
      </c>
      <c r="E47" s="77">
        <v>67000</v>
      </c>
      <c r="F47" s="37">
        <v>25.5</v>
      </c>
      <c r="G47" s="37">
        <v>26</v>
      </c>
      <c r="H47" s="37">
        <v>26.5</v>
      </c>
      <c r="I47" s="37">
        <v>27</v>
      </c>
      <c r="J47" s="37">
        <v>27.500000000000004</v>
      </c>
      <c r="K47" s="37">
        <v>27.500000000000004</v>
      </c>
      <c r="L47" s="37">
        <v>28.000000000000004</v>
      </c>
      <c r="M47" s="37">
        <v>28.500000000000004</v>
      </c>
      <c r="N47" s="37">
        <v>28.500000000000004</v>
      </c>
      <c r="O47" s="37">
        <v>29.000000000000004</v>
      </c>
      <c r="P47" s="37">
        <v>29.000000000000004</v>
      </c>
      <c r="Q47" s="37">
        <v>29.5</v>
      </c>
      <c r="S47" t="str">
        <f t="shared" si="1"/>
        <v/>
      </c>
      <c r="T47">
        <v>67000</v>
      </c>
      <c r="U47" s="38">
        <v>0.255</v>
      </c>
      <c r="V47" s="38">
        <v>0.26</v>
      </c>
      <c r="W47" s="38">
        <v>0.26500000000000001</v>
      </c>
      <c r="X47" s="38">
        <v>0.27</v>
      </c>
      <c r="Y47" s="38">
        <v>0.27500000000000002</v>
      </c>
      <c r="Z47" s="38">
        <v>0.27500000000000002</v>
      </c>
      <c r="AA47" s="38">
        <v>0.28000000000000003</v>
      </c>
      <c r="AB47" s="38">
        <v>0.28500000000000003</v>
      </c>
      <c r="AC47" s="38">
        <v>0.28500000000000003</v>
      </c>
      <c r="AD47" s="38">
        <v>0.29000000000000004</v>
      </c>
      <c r="AE47" s="38">
        <v>0.29000000000000004</v>
      </c>
      <c r="AF47" s="38">
        <v>0.29499999999999998</v>
      </c>
      <c r="AH47" s="37">
        <f t="shared" si="3"/>
        <v>25.5</v>
      </c>
      <c r="AI47" s="37">
        <f t="shared" si="3"/>
        <v>26</v>
      </c>
      <c r="AJ47" s="37">
        <f t="shared" si="3"/>
        <v>26.5</v>
      </c>
      <c r="AK47" s="37">
        <f t="shared" si="2"/>
        <v>27</v>
      </c>
      <c r="AL47" s="37">
        <f t="shared" si="2"/>
        <v>27.500000000000004</v>
      </c>
      <c r="AM47" s="37">
        <f t="shared" si="2"/>
        <v>27.500000000000004</v>
      </c>
      <c r="AN47" s="37">
        <f t="shared" si="2"/>
        <v>28.000000000000004</v>
      </c>
      <c r="AO47" s="37">
        <f t="shared" si="2"/>
        <v>28.500000000000004</v>
      </c>
      <c r="AP47" s="37">
        <f t="shared" si="2"/>
        <v>28.500000000000004</v>
      </c>
      <c r="AQ47" s="37">
        <f t="shared" si="2"/>
        <v>29.000000000000004</v>
      </c>
      <c r="AR47" s="37">
        <f t="shared" si="2"/>
        <v>29.000000000000004</v>
      </c>
      <c r="AS47" s="37">
        <f t="shared" si="2"/>
        <v>29.5</v>
      </c>
    </row>
    <row r="48" spans="4:45" x14ac:dyDescent="0.25">
      <c r="D48">
        <v>45</v>
      </c>
      <c r="E48" s="77">
        <v>68000</v>
      </c>
      <c r="F48" s="37">
        <v>26</v>
      </c>
      <c r="G48" s="37">
        <v>26.5</v>
      </c>
      <c r="H48" s="37">
        <v>26.5</v>
      </c>
      <c r="I48" s="37">
        <v>27</v>
      </c>
      <c r="J48" s="37">
        <v>27.500000000000004</v>
      </c>
      <c r="K48" s="37">
        <v>28.000000000000004</v>
      </c>
      <c r="L48" s="37">
        <v>28.000000000000004</v>
      </c>
      <c r="M48" s="37">
        <v>28.500000000000004</v>
      </c>
      <c r="N48" s="37">
        <v>29.000000000000004</v>
      </c>
      <c r="O48" s="37">
        <v>29.000000000000004</v>
      </c>
      <c r="P48" s="37">
        <v>29.5</v>
      </c>
      <c r="Q48" s="37">
        <v>29.5</v>
      </c>
      <c r="S48" t="str">
        <f t="shared" si="1"/>
        <v/>
      </c>
      <c r="T48">
        <v>68000</v>
      </c>
      <c r="U48" s="38">
        <v>0.26</v>
      </c>
      <c r="V48" s="38">
        <v>0.26500000000000001</v>
      </c>
      <c r="W48" s="38">
        <v>0.26500000000000001</v>
      </c>
      <c r="X48" s="38">
        <v>0.27</v>
      </c>
      <c r="Y48" s="38">
        <v>0.27500000000000002</v>
      </c>
      <c r="Z48" s="38">
        <v>0.28000000000000003</v>
      </c>
      <c r="AA48" s="38">
        <v>0.28000000000000003</v>
      </c>
      <c r="AB48" s="38">
        <v>0.28500000000000003</v>
      </c>
      <c r="AC48" s="38">
        <v>0.29000000000000004</v>
      </c>
      <c r="AD48" s="38">
        <v>0.29000000000000004</v>
      </c>
      <c r="AE48" s="38">
        <v>0.29499999999999998</v>
      </c>
      <c r="AF48" s="38">
        <v>0.29499999999999998</v>
      </c>
      <c r="AH48" s="37">
        <f t="shared" si="3"/>
        <v>26</v>
      </c>
      <c r="AI48" s="37">
        <f t="shared" si="3"/>
        <v>26.5</v>
      </c>
      <c r="AJ48" s="37">
        <f t="shared" si="3"/>
        <v>26.5</v>
      </c>
      <c r="AK48" s="37">
        <f t="shared" si="2"/>
        <v>27</v>
      </c>
      <c r="AL48" s="37">
        <f t="shared" si="2"/>
        <v>27.500000000000004</v>
      </c>
      <c r="AM48" s="37">
        <f t="shared" si="2"/>
        <v>28.000000000000004</v>
      </c>
      <c r="AN48" s="37">
        <f t="shared" si="2"/>
        <v>28.000000000000004</v>
      </c>
      <c r="AO48" s="37">
        <f t="shared" si="2"/>
        <v>28.500000000000004</v>
      </c>
      <c r="AP48" s="37">
        <f t="shared" si="2"/>
        <v>29.000000000000004</v>
      </c>
      <c r="AQ48" s="37">
        <f t="shared" si="2"/>
        <v>29.000000000000004</v>
      </c>
      <c r="AR48" s="37">
        <f t="shared" si="2"/>
        <v>29.5</v>
      </c>
      <c r="AS48" s="37">
        <f t="shared" si="2"/>
        <v>29.5</v>
      </c>
    </row>
    <row r="49" spans="4:45" x14ac:dyDescent="0.25">
      <c r="D49">
        <v>46</v>
      </c>
      <c r="E49" s="77">
        <v>69000</v>
      </c>
      <c r="F49" s="37">
        <v>26</v>
      </c>
      <c r="G49" s="37">
        <v>26.5</v>
      </c>
      <c r="H49" s="37">
        <v>27</v>
      </c>
      <c r="I49" s="37">
        <v>27</v>
      </c>
      <c r="J49" s="37">
        <v>27.500000000000004</v>
      </c>
      <c r="K49" s="37">
        <v>28.000000000000004</v>
      </c>
      <c r="L49" s="37">
        <v>28.500000000000004</v>
      </c>
      <c r="M49" s="37">
        <v>28.500000000000004</v>
      </c>
      <c r="N49" s="37">
        <v>29.000000000000004</v>
      </c>
      <c r="O49" s="37">
        <v>29.000000000000004</v>
      </c>
      <c r="P49" s="37">
        <v>29.5</v>
      </c>
      <c r="Q49" s="37">
        <v>29.5</v>
      </c>
      <c r="S49" t="str">
        <f t="shared" si="1"/>
        <v/>
      </c>
      <c r="T49">
        <v>69000</v>
      </c>
      <c r="U49" s="38">
        <v>0.26</v>
      </c>
      <c r="V49" s="38">
        <v>0.26500000000000001</v>
      </c>
      <c r="W49" s="38">
        <v>0.27</v>
      </c>
      <c r="X49" s="38">
        <v>0.27</v>
      </c>
      <c r="Y49" s="38">
        <v>0.27500000000000002</v>
      </c>
      <c r="Z49" s="38">
        <v>0.28000000000000003</v>
      </c>
      <c r="AA49" s="38">
        <v>0.28500000000000003</v>
      </c>
      <c r="AB49" s="38">
        <v>0.28500000000000003</v>
      </c>
      <c r="AC49" s="38">
        <v>0.29000000000000004</v>
      </c>
      <c r="AD49" s="38">
        <v>0.29000000000000004</v>
      </c>
      <c r="AE49" s="38">
        <v>0.29499999999999998</v>
      </c>
      <c r="AF49" s="38">
        <v>0.29499999999999998</v>
      </c>
      <c r="AH49" s="37">
        <f t="shared" si="3"/>
        <v>26</v>
      </c>
      <c r="AI49" s="37">
        <f t="shared" si="3"/>
        <v>26.5</v>
      </c>
      <c r="AJ49" s="37">
        <f t="shared" si="3"/>
        <v>27</v>
      </c>
      <c r="AK49" s="37">
        <f t="shared" si="2"/>
        <v>27</v>
      </c>
      <c r="AL49" s="37">
        <f t="shared" si="2"/>
        <v>27.500000000000004</v>
      </c>
      <c r="AM49" s="37">
        <f t="shared" si="2"/>
        <v>28.000000000000004</v>
      </c>
      <c r="AN49" s="37">
        <f t="shared" si="2"/>
        <v>28.500000000000004</v>
      </c>
      <c r="AO49" s="37">
        <f t="shared" si="2"/>
        <v>28.500000000000004</v>
      </c>
      <c r="AP49" s="37">
        <f t="shared" si="2"/>
        <v>29.000000000000004</v>
      </c>
      <c r="AQ49" s="37">
        <f t="shared" si="2"/>
        <v>29.000000000000004</v>
      </c>
      <c r="AR49" s="37">
        <f t="shared" si="2"/>
        <v>29.5</v>
      </c>
      <c r="AS49" s="37">
        <f t="shared" si="2"/>
        <v>29.5</v>
      </c>
    </row>
    <row r="50" spans="4:45" x14ac:dyDescent="0.25">
      <c r="D50">
        <v>47</v>
      </c>
      <c r="E50" s="77">
        <v>70000</v>
      </c>
      <c r="F50" s="37">
        <v>26</v>
      </c>
      <c r="G50" s="37">
        <v>26.5</v>
      </c>
      <c r="H50" s="37">
        <v>27</v>
      </c>
      <c r="I50" s="37">
        <v>27.500000000000004</v>
      </c>
      <c r="J50" s="37">
        <v>28.000000000000004</v>
      </c>
      <c r="K50" s="37">
        <v>28.000000000000004</v>
      </c>
      <c r="L50" s="37">
        <v>28.500000000000004</v>
      </c>
      <c r="M50" s="37">
        <v>29.000000000000004</v>
      </c>
      <c r="N50" s="37">
        <v>29.000000000000004</v>
      </c>
      <c r="O50" s="37">
        <v>29.5</v>
      </c>
      <c r="P50" s="37">
        <v>29.5</v>
      </c>
      <c r="Q50" s="37">
        <v>30</v>
      </c>
      <c r="S50" t="str">
        <f t="shared" si="1"/>
        <v/>
      </c>
      <c r="T50">
        <v>70000</v>
      </c>
      <c r="U50" s="38">
        <v>0.26</v>
      </c>
      <c r="V50" s="38">
        <v>0.26500000000000001</v>
      </c>
      <c r="W50" s="38">
        <v>0.27</v>
      </c>
      <c r="X50" s="38">
        <v>0.27500000000000002</v>
      </c>
      <c r="Y50" s="38">
        <v>0.28000000000000003</v>
      </c>
      <c r="Z50" s="38">
        <v>0.28000000000000003</v>
      </c>
      <c r="AA50" s="38">
        <v>0.28500000000000003</v>
      </c>
      <c r="AB50" s="38">
        <v>0.29000000000000004</v>
      </c>
      <c r="AC50" s="38">
        <v>0.29000000000000004</v>
      </c>
      <c r="AD50" s="38">
        <v>0.29499999999999998</v>
      </c>
      <c r="AE50" s="38">
        <v>0.29499999999999998</v>
      </c>
      <c r="AF50" s="38">
        <v>0.3</v>
      </c>
      <c r="AH50" s="37">
        <f t="shared" si="3"/>
        <v>26</v>
      </c>
      <c r="AI50" s="37">
        <f t="shared" si="3"/>
        <v>26.5</v>
      </c>
      <c r="AJ50" s="37">
        <f t="shared" si="3"/>
        <v>27</v>
      </c>
      <c r="AK50" s="37">
        <f t="shared" si="2"/>
        <v>27.500000000000004</v>
      </c>
      <c r="AL50" s="37">
        <f t="shared" si="2"/>
        <v>28.000000000000004</v>
      </c>
      <c r="AM50" s="37">
        <f t="shared" si="2"/>
        <v>28.000000000000004</v>
      </c>
      <c r="AN50" s="37">
        <f t="shared" si="2"/>
        <v>28.500000000000004</v>
      </c>
      <c r="AO50" s="37">
        <f t="shared" si="2"/>
        <v>29.000000000000004</v>
      </c>
      <c r="AP50" s="37">
        <f t="shared" si="2"/>
        <v>29.000000000000004</v>
      </c>
      <c r="AQ50" s="37">
        <f t="shared" si="2"/>
        <v>29.5</v>
      </c>
      <c r="AR50" s="37">
        <f t="shared" si="2"/>
        <v>29.5</v>
      </c>
      <c r="AS50" s="37">
        <f t="shared" si="2"/>
        <v>30</v>
      </c>
    </row>
    <row r="51" spans="4:45" x14ac:dyDescent="0.25">
      <c r="D51">
        <v>48</v>
      </c>
      <c r="E51" s="77">
        <v>71000</v>
      </c>
      <c r="F51" s="37">
        <v>26</v>
      </c>
      <c r="G51" s="37">
        <v>26.5</v>
      </c>
      <c r="H51" s="37">
        <v>27</v>
      </c>
      <c r="I51" s="37">
        <v>27.500000000000004</v>
      </c>
      <c r="J51" s="37">
        <v>28.000000000000004</v>
      </c>
      <c r="K51" s="37">
        <v>28.500000000000004</v>
      </c>
      <c r="L51" s="37">
        <v>28.500000000000004</v>
      </c>
      <c r="M51" s="37">
        <v>29.000000000000004</v>
      </c>
      <c r="N51" s="37">
        <v>29.000000000000004</v>
      </c>
      <c r="O51" s="37">
        <v>29.5</v>
      </c>
      <c r="P51" s="37">
        <v>30</v>
      </c>
      <c r="Q51" s="37">
        <v>30</v>
      </c>
      <c r="S51" t="str">
        <f t="shared" si="1"/>
        <v/>
      </c>
      <c r="T51">
        <v>71000</v>
      </c>
      <c r="U51" s="38">
        <v>0.26</v>
      </c>
      <c r="V51" s="38">
        <v>0.26500000000000001</v>
      </c>
      <c r="W51" s="38">
        <v>0.27</v>
      </c>
      <c r="X51" s="38">
        <v>0.27500000000000002</v>
      </c>
      <c r="Y51" s="38">
        <v>0.28000000000000003</v>
      </c>
      <c r="Z51" s="38">
        <v>0.28500000000000003</v>
      </c>
      <c r="AA51" s="38">
        <v>0.28500000000000003</v>
      </c>
      <c r="AB51" s="38">
        <v>0.29000000000000004</v>
      </c>
      <c r="AC51" s="38">
        <v>0.29000000000000004</v>
      </c>
      <c r="AD51" s="38">
        <v>0.29499999999999998</v>
      </c>
      <c r="AE51" s="38">
        <v>0.3</v>
      </c>
      <c r="AF51" s="38">
        <v>0.3</v>
      </c>
      <c r="AH51" s="37">
        <f t="shared" si="3"/>
        <v>26</v>
      </c>
      <c r="AI51" s="37">
        <f t="shared" si="3"/>
        <v>26.5</v>
      </c>
      <c r="AJ51" s="37">
        <f t="shared" si="3"/>
        <v>27</v>
      </c>
      <c r="AK51" s="37">
        <f t="shared" si="2"/>
        <v>27.500000000000004</v>
      </c>
      <c r="AL51" s="37">
        <f t="shared" si="2"/>
        <v>28.000000000000004</v>
      </c>
      <c r="AM51" s="37">
        <f t="shared" si="2"/>
        <v>28.500000000000004</v>
      </c>
      <c r="AN51" s="37">
        <f t="shared" si="2"/>
        <v>28.500000000000004</v>
      </c>
      <c r="AO51" s="37">
        <f t="shared" si="2"/>
        <v>29.000000000000004</v>
      </c>
      <c r="AP51" s="37">
        <f t="shared" si="2"/>
        <v>29.000000000000004</v>
      </c>
      <c r="AQ51" s="37">
        <f t="shared" si="2"/>
        <v>29.5</v>
      </c>
      <c r="AR51" s="37">
        <f t="shared" si="2"/>
        <v>30</v>
      </c>
      <c r="AS51" s="37">
        <f t="shared" si="2"/>
        <v>30</v>
      </c>
    </row>
    <row r="52" spans="4:45" x14ac:dyDescent="0.25">
      <c r="D52">
        <v>49</v>
      </c>
      <c r="E52" s="77">
        <v>72000</v>
      </c>
      <c r="F52" s="37">
        <v>26.5</v>
      </c>
      <c r="G52" s="37">
        <v>27</v>
      </c>
      <c r="H52" s="37">
        <v>27.500000000000004</v>
      </c>
      <c r="I52" s="37">
        <v>27.500000000000004</v>
      </c>
      <c r="J52" s="37">
        <v>28.000000000000004</v>
      </c>
      <c r="K52" s="37">
        <v>28.500000000000004</v>
      </c>
      <c r="L52" s="37">
        <v>29.000000000000004</v>
      </c>
      <c r="M52" s="37">
        <v>29.000000000000004</v>
      </c>
      <c r="N52" s="37">
        <v>29.5</v>
      </c>
      <c r="O52" s="37">
        <v>29.5</v>
      </c>
      <c r="P52" s="37">
        <v>30</v>
      </c>
      <c r="Q52" s="37">
        <v>30</v>
      </c>
      <c r="S52" t="str">
        <f t="shared" si="1"/>
        <v/>
      </c>
      <c r="T52">
        <v>72000</v>
      </c>
      <c r="U52" s="38">
        <v>0.26500000000000001</v>
      </c>
      <c r="V52" s="38">
        <v>0.27</v>
      </c>
      <c r="W52" s="38">
        <v>0.27500000000000002</v>
      </c>
      <c r="X52" s="38">
        <v>0.27500000000000002</v>
      </c>
      <c r="Y52" s="38">
        <v>0.28000000000000003</v>
      </c>
      <c r="Z52" s="38">
        <v>0.28500000000000003</v>
      </c>
      <c r="AA52" s="38">
        <v>0.29000000000000004</v>
      </c>
      <c r="AB52" s="38">
        <v>0.29000000000000004</v>
      </c>
      <c r="AC52" s="38">
        <v>0.29499999999999998</v>
      </c>
      <c r="AD52" s="38">
        <v>0.29499999999999998</v>
      </c>
      <c r="AE52" s="38">
        <v>0.3</v>
      </c>
      <c r="AF52" s="38">
        <v>0.3</v>
      </c>
      <c r="AH52" s="37">
        <f t="shared" si="3"/>
        <v>26.5</v>
      </c>
      <c r="AI52" s="37">
        <f t="shared" si="3"/>
        <v>27</v>
      </c>
      <c r="AJ52" s="37">
        <f t="shared" si="3"/>
        <v>27.500000000000004</v>
      </c>
      <c r="AK52" s="37">
        <f t="shared" si="2"/>
        <v>27.500000000000004</v>
      </c>
      <c r="AL52" s="37">
        <f t="shared" si="2"/>
        <v>28.000000000000004</v>
      </c>
      <c r="AM52" s="37">
        <f t="shared" si="2"/>
        <v>28.500000000000004</v>
      </c>
      <c r="AN52" s="37">
        <f t="shared" si="2"/>
        <v>29.000000000000004</v>
      </c>
      <c r="AO52" s="37">
        <f t="shared" si="2"/>
        <v>29.000000000000004</v>
      </c>
      <c r="AP52" s="37">
        <f t="shared" si="2"/>
        <v>29.5</v>
      </c>
      <c r="AQ52" s="37">
        <f t="shared" si="2"/>
        <v>29.5</v>
      </c>
      <c r="AR52" s="37">
        <f t="shared" si="2"/>
        <v>30</v>
      </c>
      <c r="AS52" s="37">
        <f t="shared" si="2"/>
        <v>30</v>
      </c>
    </row>
    <row r="53" spans="4:45" x14ac:dyDescent="0.25">
      <c r="D53">
        <v>50</v>
      </c>
      <c r="E53" s="77">
        <v>73000</v>
      </c>
      <c r="F53" s="37">
        <v>26.5</v>
      </c>
      <c r="G53" s="37">
        <v>27</v>
      </c>
      <c r="H53" s="37">
        <v>27.500000000000004</v>
      </c>
      <c r="I53" s="37">
        <v>28.000000000000004</v>
      </c>
      <c r="J53" s="37">
        <v>28.000000000000004</v>
      </c>
      <c r="K53" s="37">
        <v>28.500000000000004</v>
      </c>
      <c r="L53" s="37">
        <v>29.000000000000004</v>
      </c>
      <c r="M53" s="37">
        <v>29.5</v>
      </c>
      <c r="N53" s="37">
        <v>29.5</v>
      </c>
      <c r="O53" s="37">
        <v>30</v>
      </c>
      <c r="P53" s="37">
        <v>30</v>
      </c>
      <c r="Q53" s="37">
        <v>30.5</v>
      </c>
      <c r="S53" t="str">
        <f t="shared" si="1"/>
        <v/>
      </c>
      <c r="T53">
        <v>73000</v>
      </c>
      <c r="U53" s="38">
        <v>0.26500000000000001</v>
      </c>
      <c r="V53" s="38">
        <v>0.27</v>
      </c>
      <c r="W53" s="38">
        <v>0.27500000000000002</v>
      </c>
      <c r="X53" s="38">
        <v>0.28000000000000003</v>
      </c>
      <c r="Y53" s="38">
        <v>0.28000000000000003</v>
      </c>
      <c r="Z53" s="38">
        <v>0.28500000000000003</v>
      </c>
      <c r="AA53" s="38">
        <v>0.29000000000000004</v>
      </c>
      <c r="AB53" s="38">
        <v>0.29499999999999998</v>
      </c>
      <c r="AC53" s="38">
        <v>0.29499999999999998</v>
      </c>
      <c r="AD53" s="38">
        <v>0.3</v>
      </c>
      <c r="AE53" s="38">
        <v>0.3</v>
      </c>
      <c r="AF53" s="38">
        <v>0.30499999999999999</v>
      </c>
      <c r="AH53" s="37">
        <f t="shared" si="3"/>
        <v>26.5</v>
      </c>
      <c r="AI53" s="37">
        <f t="shared" si="3"/>
        <v>27</v>
      </c>
      <c r="AJ53" s="37">
        <f t="shared" si="3"/>
        <v>27.500000000000004</v>
      </c>
      <c r="AK53" s="37">
        <f t="shared" si="2"/>
        <v>28.000000000000004</v>
      </c>
      <c r="AL53" s="37">
        <f t="shared" si="2"/>
        <v>28.000000000000004</v>
      </c>
      <c r="AM53" s="37">
        <f t="shared" si="2"/>
        <v>28.500000000000004</v>
      </c>
      <c r="AN53" s="37">
        <f t="shared" ref="AN53:AS84" si="4">AA53*$T$3</f>
        <v>29.000000000000004</v>
      </c>
      <c r="AO53" s="37">
        <f t="shared" si="4"/>
        <v>29.5</v>
      </c>
      <c r="AP53" s="37">
        <f t="shared" si="4"/>
        <v>29.5</v>
      </c>
      <c r="AQ53" s="37">
        <f t="shared" si="4"/>
        <v>30</v>
      </c>
      <c r="AR53" s="37">
        <f t="shared" si="4"/>
        <v>30</v>
      </c>
      <c r="AS53" s="37">
        <f t="shared" si="4"/>
        <v>30.5</v>
      </c>
    </row>
    <row r="54" spans="4:45" x14ac:dyDescent="0.25">
      <c r="D54">
        <v>51</v>
      </c>
      <c r="E54" s="77">
        <v>74000</v>
      </c>
      <c r="F54" s="37">
        <v>26.5</v>
      </c>
      <c r="G54" s="37">
        <v>27</v>
      </c>
      <c r="H54" s="37">
        <v>27.500000000000004</v>
      </c>
      <c r="I54" s="37">
        <v>28.000000000000004</v>
      </c>
      <c r="J54" s="37">
        <v>28.500000000000004</v>
      </c>
      <c r="K54" s="37">
        <v>28.500000000000004</v>
      </c>
      <c r="L54" s="37">
        <v>29.000000000000004</v>
      </c>
      <c r="M54" s="37">
        <v>29.5</v>
      </c>
      <c r="N54" s="37">
        <v>29.5</v>
      </c>
      <c r="O54" s="37">
        <v>30</v>
      </c>
      <c r="P54" s="37">
        <v>30.5</v>
      </c>
      <c r="Q54" s="37">
        <v>30.5</v>
      </c>
      <c r="S54" t="str">
        <f t="shared" si="1"/>
        <v/>
      </c>
      <c r="T54">
        <v>74000</v>
      </c>
      <c r="U54" s="38">
        <v>0.26500000000000001</v>
      </c>
      <c r="V54" s="38">
        <v>0.27</v>
      </c>
      <c r="W54" s="38">
        <v>0.27500000000000002</v>
      </c>
      <c r="X54" s="38">
        <v>0.28000000000000003</v>
      </c>
      <c r="Y54" s="38">
        <v>0.28500000000000003</v>
      </c>
      <c r="Z54" s="38">
        <v>0.28500000000000003</v>
      </c>
      <c r="AA54" s="38">
        <v>0.29000000000000004</v>
      </c>
      <c r="AB54" s="38">
        <v>0.29499999999999998</v>
      </c>
      <c r="AC54" s="38">
        <v>0.29499999999999998</v>
      </c>
      <c r="AD54" s="38">
        <v>0.3</v>
      </c>
      <c r="AE54" s="38">
        <v>0.30499999999999999</v>
      </c>
      <c r="AF54" s="38">
        <v>0.30499999999999999</v>
      </c>
      <c r="AH54" s="37">
        <f t="shared" si="3"/>
        <v>26.5</v>
      </c>
      <c r="AI54" s="37">
        <f t="shared" si="3"/>
        <v>27</v>
      </c>
      <c r="AJ54" s="37">
        <f t="shared" si="3"/>
        <v>27.500000000000004</v>
      </c>
      <c r="AK54" s="37">
        <f t="shared" si="3"/>
        <v>28.000000000000004</v>
      </c>
      <c r="AL54" s="37">
        <f t="shared" si="3"/>
        <v>28.500000000000004</v>
      </c>
      <c r="AM54" s="37">
        <f t="shared" si="3"/>
        <v>28.500000000000004</v>
      </c>
      <c r="AN54" s="37">
        <f t="shared" si="4"/>
        <v>29.000000000000004</v>
      </c>
      <c r="AO54" s="37">
        <f t="shared" si="4"/>
        <v>29.5</v>
      </c>
      <c r="AP54" s="37">
        <f t="shared" si="4"/>
        <v>29.5</v>
      </c>
      <c r="AQ54" s="37">
        <f t="shared" si="4"/>
        <v>30</v>
      </c>
      <c r="AR54" s="37">
        <f t="shared" si="4"/>
        <v>30.5</v>
      </c>
      <c r="AS54" s="37">
        <f t="shared" si="4"/>
        <v>30.5</v>
      </c>
    </row>
    <row r="55" spans="4:45" x14ac:dyDescent="0.25">
      <c r="D55">
        <v>52</v>
      </c>
      <c r="E55" s="77">
        <v>75000</v>
      </c>
      <c r="F55" s="37">
        <v>27</v>
      </c>
      <c r="G55" s="37">
        <v>27.500000000000004</v>
      </c>
      <c r="H55" s="37">
        <v>27.500000000000004</v>
      </c>
      <c r="I55" s="37">
        <v>28.000000000000004</v>
      </c>
      <c r="J55" s="37">
        <v>28.500000000000004</v>
      </c>
      <c r="K55" s="37">
        <v>29.000000000000004</v>
      </c>
      <c r="L55" s="37">
        <v>29.5</v>
      </c>
      <c r="M55" s="37">
        <v>29.5</v>
      </c>
      <c r="N55" s="37">
        <v>30</v>
      </c>
      <c r="O55" s="37">
        <v>30</v>
      </c>
      <c r="P55" s="37">
        <v>30.5</v>
      </c>
      <c r="Q55" s="37">
        <v>30.5</v>
      </c>
      <c r="S55" t="str">
        <f t="shared" si="1"/>
        <v/>
      </c>
      <c r="T55">
        <v>75000</v>
      </c>
      <c r="U55" s="38">
        <v>0.27</v>
      </c>
      <c r="V55" s="38">
        <v>0.27500000000000002</v>
      </c>
      <c r="W55" s="38">
        <v>0.27500000000000002</v>
      </c>
      <c r="X55" s="38">
        <v>0.28000000000000003</v>
      </c>
      <c r="Y55" s="38">
        <v>0.28500000000000003</v>
      </c>
      <c r="Z55" s="38">
        <v>0.29000000000000004</v>
      </c>
      <c r="AA55" s="38">
        <v>0.29499999999999998</v>
      </c>
      <c r="AB55" s="38">
        <v>0.29499999999999998</v>
      </c>
      <c r="AC55" s="38">
        <v>0.3</v>
      </c>
      <c r="AD55" s="38">
        <v>0.3</v>
      </c>
      <c r="AE55" s="38">
        <v>0.30499999999999999</v>
      </c>
      <c r="AF55" s="38">
        <v>0.30499999999999999</v>
      </c>
      <c r="AH55" s="37">
        <f t="shared" si="3"/>
        <v>27</v>
      </c>
      <c r="AI55" s="37">
        <f t="shared" si="3"/>
        <v>27.500000000000004</v>
      </c>
      <c r="AJ55" s="37">
        <f t="shared" si="3"/>
        <v>27.500000000000004</v>
      </c>
      <c r="AK55" s="37">
        <f t="shared" si="3"/>
        <v>28.000000000000004</v>
      </c>
      <c r="AL55" s="37">
        <f t="shared" si="3"/>
        <v>28.500000000000004</v>
      </c>
      <c r="AM55" s="37">
        <f t="shared" si="3"/>
        <v>29.000000000000004</v>
      </c>
      <c r="AN55" s="37">
        <f t="shared" si="4"/>
        <v>29.5</v>
      </c>
      <c r="AO55" s="37">
        <f t="shared" si="4"/>
        <v>29.5</v>
      </c>
      <c r="AP55" s="37">
        <f t="shared" si="4"/>
        <v>30</v>
      </c>
      <c r="AQ55" s="37">
        <f t="shared" si="4"/>
        <v>30</v>
      </c>
      <c r="AR55" s="37">
        <f t="shared" si="4"/>
        <v>30.5</v>
      </c>
      <c r="AS55" s="37">
        <f t="shared" si="4"/>
        <v>30.5</v>
      </c>
    </row>
    <row r="56" spans="4:45" x14ac:dyDescent="0.25">
      <c r="D56">
        <v>53</v>
      </c>
      <c r="E56" s="77">
        <v>76000</v>
      </c>
      <c r="F56" s="37">
        <v>27</v>
      </c>
      <c r="G56" s="37">
        <v>27.500000000000004</v>
      </c>
      <c r="H56" s="37">
        <v>28.000000000000004</v>
      </c>
      <c r="I56" s="37">
        <v>28.500000000000004</v>
      </c>
      <c r="J56" s="37">
        <v>28.500000000000004</v>
      </c>
      <c r="K56" s="37">
        <v>29.000000000000004</v>
      </c>
      <c r="L56" s="37">
        <v>29.5</v>
      </c>
      <c r="M56" s="37">
        <v>29.5</v>
      </c>
      <c r="N56" s="37">
        <v>30</v>
      </c>
      <c r="O56" s="37">
        <v>30.5</v>
      </c>
      <c r="P56" s="37">
        <v>30.5</v>
      </c>
      <c r="Q56" s="37">
        <v>31</v>
      </c>
      <c r="S56" t="str">
        <f t="shared" si="1"/>
        <v/>
      </c>
      <c r="T56">
        <v>76000</v>
      </c>
      <c r="U56" s="38">
        <v>0.27</v>
      </c>
      <c r="V56" s="38">
        <v>0.27500000000000002</v>
      </c>
      <c r="W56" s="38">
        <v>0.28000000000000003</v>
      </c>
      <c r="X56" s="38">
        <v>0.28500000000000003</v>
      </c>
      <c r="Y56" s="38">
        <v>0.28500000000000003</v>
      </c>
      <c r="Z56" s="38">
        <v>0.29000000000000004</v>
      </c>
      <c r="AA56" s="38">
        <v>0.29499999999999998</v>
      </c>
      <c r="AB56" s="38">
        <v>0.29499999999999998</v>
      </c>
      <c r="AC56" s="38">
        <v>0.3</v>
      </c>
      <c r="AD56" s="38">
        <v>0.30499999999999999</v>
      </c>
      <c r="AE56" s="38">
        <v>0.30499999999999999</v>
      </c>
      <c r="AF56" s="38">
        <v>0.31</v>
      </c>
      <c r="AH56" s="37">
        <f t="shared" si="3"/>
        <v>27</v>
      </c>
      <c r="AI56" s="37">
        <f t="shared" si="3"/>
        <v>27.500000000000004</v>
      </c>
      <c r="AJ56" s="37">
        <f t="shared" si="3"/>
        <v>28.000000000000004</v>
      </c>
      <c r="AK56" s="37">
        <f t="shared" si="3"/>
        <v>28.500000000000004</v>
      </c>
      <c r="AL56" s="37">
        <f t="shared" si="3"/>
        <v>28.500000000000004</v>
      </c>
      <c r="AM56" s="37">
        <f t="shared" si="3"/>
        <v>29.000000000000004</v>
      </c>
      <c r="AN56" s="37">
        <f t="shared" si="4"/>
        <v>29.5</v>
      </c>
      <c r="AO56" s="37">
        <f t="shared" si="4"/>
        <v>29.5</v>
      </c>
      <c r="AP56" s="37">
        <f t="shared" si="4"/>
        <v>30</v>
      </c>
      <c r="AQ56" s="37">
        <f t="shared" si="4"/>
        <v>30.5</v>
      </c>
      <c r="AR56" s="37">
        <f t="shared" si="4"/>
        <v>30.5</v>
      </c>
      <c r="AS56" s="37">
        <f t="shared" si="4"/>
        <v>31</v>
      </c>
    </row>
    <row r="57" spans="4:45" x14ac:dyDescent="0.25">
      <c r="D57">
        <v>54</v>
      </c>
      <c r="E57" s="77">
        <v>77000</v>
      </c>
      <c r="F57" s="37">
        <v>27</v>
      </c>
      <c r="G57" s="37">
        <v>27.500000000000004</v>
      </c>
      <c r="H57" s="37">
        <v>28.000000000000004</v>
      </c>
      <c r="I57" s="37">
        <v>28.500000000000004</v>
      </c>
      <c r="J57" s="37">
        <v>29.000000000000004</v>
      </c>
      <c r="K57" s="37">
        <v>29.000000000000004</v>
      </c>
      <c r="L57" s="37">
        <v>29.5</v>
      </c>
      <c r="M57" s="37">
        <v>30</v>
      </c>
      <c r="N57" s="37">
        <v>30</v>
      </c>
      <c r="O57" s="37">
        <v>30.5</v>
      </c>
      <c r="P57" s="37">
        <v>30.5</v>
      </c>
      <c r="Q57" s="37">
        <v>31</v>
      </c>
      <c r="S57" t="str">
        <f t="shared" si="1"/>
        <v/>
      </c>
      <c r="T57">
        <v>77000</v>
      </c>
      <c r="U57" s="38">
        <v>0.27</v>
      </c>
      <c r="V57" s="38">
        <v>0.27500000000000002</v>
      </c>
      <c r="W57" s="38">
        <v>0.28000000000000003</v>
      </c>
      <c r="X57" s="38">
        <v>0.28500000000000003</v>
      </c>
      <c r="Y57" s="38">
        <v>0.29000000000000004</v>
      </c>
      <c r="Z57" s="38">
        <v>0.29000000000000004</v>
      </c>
      <c r="AA57" s="38">
        <v>0.29499999999999998</v>
      </c>
      <c r="AB57" s="38">
        <v>0.3</v>
      </c>
      <c r="AC57" s="38">
        <v>0.3</v>
      </c>
      <c r="AD57" s="38">
        <v>0.30499999999999999</v>
      </c>
      <c r="AE57" s="38">
        <v>0.30499999999999999</v>
      </c>
      <c r="AF57" s="38">
        <v>0.31</v>
      </c>
      <c r="AH57" s="37">
        <f t="shared" si="3"/>
        <v>27</v>
      </c>
      <c r="AI57" s="37">
        <f t="shared" si="3"/>
        <v>27.500000000000004</v>
      </c>
      <c r="AJ57" s="37">
        <f t="shared" si="3"/>
        <v>28.000000000000004</v>
      </c>
      <c r="AK57" s="37">
        <f t="shared" si="3"/>
        <v>28.500000000000004</v>
      </c>
      <c r="AL57" s="37">
        <f t="shared" si="3"/>
        <v>29.000000000000004</v>
      </c>
      <c r="AM57" s="37">
        <f t="shared" si="3"/>
        <v>29.000000000000004</v>
      </c>
      <c r="AN57" s="37">
        <f t="shared" si="4"/>
        <v>29.5</v>
      </c>
      <c r="AO57" s="37">
        <f t="shared" si="4"/>
        <v>30</v>
      </c>
      <c r="AP57" s="37">
        <f t="shared" si="4"/>
        <v>30</v>
      </c>
      <c r="AQ57" s="37">
        <f t="shared" si="4"/>
        <v>30.5</v>
      </c>
      <c r="AR57" s="37">
        <f t="shared" si="4"/>
        <v>30.5</v>
      </c>
      <c r="AS57" s="37">
        <f t="shared" si="4"/>
        <v>31</v>
      </c>
    </row>
    <row r="58" spans="4:45" x14ac:dyDescent="0.25">
      <c r="D58">
        <v>55</v>
      </c>
      <c r="E58" s="77">
        <v>78000</v>
      </c>
      <c r="F58" s="37">
        <v>27</v>
      </c>
      <c r="G58" s="37">
        <v>27.500000000000004</v>
      </c>
      <c r="H58" s="37">
        <v>28.000000000000004</v>
      </c>
      <c r="I58" s="37">
        <v>28.500000000000004</v>
      </c>
      <c r="J58" s="37">
        <v>29.000000000000004</v>
      </c>
      <c r="K58" s="37">
        <v>28.999999999999996</v>
      </c>
      <c r="L58" s="37">
        <v>29.5</v>
      </c>
      <c r="M58" s="37">
        <v>30</v>
      </c>
      <c r="N58" s="37">
        <v>30</v>
      </c>
      <c r="O58" s="37">
        <v>30.5</v>
      </c>
      <c r="P58" s="37">
        <v>30.5</v>
      </c>
      <c r="Q58" s="37">
        <v>31</v>
      </c>
      <c r="S58" t="str">
        <f t="shared" si="1"/>
        <v/>
      </c>
      <c r="T58">
        <v>78000</v>
      </c>
      <c r="U58" s="38">
        <v>0.27</v>
      </c>
      <c r="V58" s="38">
        <v>0.27500000000000002</v>
      </c>
      <c r="W58" s="38">
        <v>0.28000000000000003</v>
      </c>
      <c r="X58" s="38">
        <v>0.28500000000000003</v>
      </c>
      <c r="Y58" s="38">
        <v>0.29000000000000004</v>
      </c>
      <c r="Z58" s="38">
        <v>0.28999999999999998</v>
      </c>
      <c r="AA58" s="38">
        <v>0.29499999999999998</v>
      </c>
      <c r="AB58" s="38">
        <v>0.3</v>
      </c>
      <c r="AC58" s="38">
        <v>0.3</v>
      </c>
      <c r="AD58" s="38">
        <v>0.30499999999999999</v>
      </c>
      <c r="AE58" s="38">
        <v>0.30499999999999999</v>
      </c>
      <c r="AF58" s="38">
        <v>0.31</v>
      </c>
      <c r="AH58" s="37">
        <f t="shared" ref="AH58:AS89" si="5">U58*$T$3</f>
        <v>27</v>
      </c>
      <c r="AI58" s="37">
        <f t="shared" si="5"/>
        <v>27.500000000000004</v>
      </c>
      <c r="AJ58" s="37">
        <f t="shared" si="5"/>
        <v>28.000000000000004</v>
      </c>
      <c r="AK58" s="37">
        <f t="shared" si="5"/>
        <v>28.500000000000004</v>
      </c>
      <c r="AL58" s="37">
        <f t="shared" si="5"/>
        <v>29.000000000000004</v>
      </c>
      <c r="AM58" s="37">
        <f t="shared" si="5"/>
        <v>28.999999999999996</v>
      </c>
      <c r="AN58" s="37">
        <f t="shared" si="4"/>
        <v>29.5</v>
      </c>
      <c r="AO58" s="37">
        <f t="shared" si="4"/>
        <v>30</v>
      </c>
      <c r="AP58" s="37">
        <f t="shared" si="4"/>
        <v>30</v>
      </c>
      <c r="AQ58" s="37">
        <f t="shared" si="4"/>
        <v>30.5</v>
      </c>
      <c r="AR58" s="37">
        <f t="shared" si="4"/>
        <v>30.5</v>
      </c>
      <c r="AS58" s="37">
        <f t="shared" si="4"/>
        <v>31</v>
      </c>
    </row>
    <row r="59" spans="4:45" x14ac:dyDescent="0.25">
      <c r="D59">
        <v>56</v>
      </c>
      <c r="E59" s="77">
        <v>79000</v>
      </c>
      <c r="F59" s="37">
        <v>27</v>
      </c>
      <c r="G59" s="37">
        <v>27.500000000000004</v>
      </c>
      <c r="H59" s="37">
        <v>28.000000000000004</v>
      </c>
      <c r="I59" s="37">
        <v>28.500000000000004</v>
      </c>
      <c r="J59" s="37">
        <v>29.000000000000004</v>
      </c>
      <c r="K59" s="37">
        <v>28.999999999999996</v>
      </c>
      <c r="L59" s="37">
        <v>29.5</v>
      </c>
      <c r="M59" s="37">
        <v>30</v>
      </c>
      <c r="N59" s="37">
        <v>30</v>
      </c>
      <c r="O59" s="37">
        <v>30.5</v>
      </c>
      <c r="P59" s="37">
        <v>30.5</v>
      </c>
      <c r="Q59" s="37">
        <v>31</v>
      </c>
      <c r="S59" t="str">
        <f t="shared" si="1"/>
        <v/>
      </c>
      <c r="T59">
        <v>79000</v>
      </c>
      <c r="U59" s="38">
        <v>0.27</v>
      </c>
      <c r="V59" s="38">
        <v>0.27500000000000002</v>
      </c>
      <c r="W59" s="38">
        <v>0.28000000000000003</v>
      </c>
      <c r="X59" s="38">
        <v>0.28500000000000003</v>
      </c>
      <c r="Y59" s="38">
        <v>0.29000000000000004</v>
      </c>
      <c r="Z59" s="38">
        <v>0.28999999999999998</v>
      </c>
      <c r="AA59" s="38">
        <v>0.29499999999999998</v>
      </c>
      <c r="AB59" s="38">
        <v>0.3</v>
      </c>
      <c r="AC59" s="38">
        <v>0.3</v>
      </c>
      <c r="AD59" s="38">
        <v>0.30499999999999999</v>
      </c>
      <c r="AE59" s="38">
        <v>0.30499999999999999</v>
      </c>
      <c r="AF59" s="38">
        <v>0.31</v>
      </c>
      <c r="AH59" s="37">
        <f t="shared" si="5"/>
        <v>27</v>
      </c>
      <c r="AI59" s="37">
        <f t="shared" si="5"/>
        <v>27.500000000000004</v>
      </c>
      <c r="AJ59" s="37">
        <f t="shared" si="5"/>
        <v>28.000000000000004</v>
      </c>
      <c r="AK59" s="37">
        <f t="shared" si="5"/>
        <v>28.500000000000004</v>
      </c>
      <c r="AL59" s="37">
        <f t="shared" si="5"/>
        <v>29.000000000000004</v>
      </c>
      <c r="AM59" s="37">
        <f t="shared" si="5"/>
        <v>28.999999999999996</v>
      </c>
      <c r="AN59" s="37">
        <f t="shared" si="4"/>
        <v>29.5</v>
      </c>
      <c r="AO59" s="37">
        <f t="shared" si="4"/>
        <v>30</v>
      </c>
      <c r="AP59" s="37">
        <f t="shared" si="4"/>
        <v>30</v>
      </c>
      <c r="AQ59" s="37">
        <f t="shared" si="4"/>
        <v>30.5</v>
      </c>
      <c r="AR59" s="37">
        <f t="shared" si="4"/>
        <v>30.5</v>
      </c>
      <c r="AS59" s="37">
        <f t="shared" si="4"/>
        <v>31</v>
      </c>
    </row>
    <row r="60" spans="4:45" x14ac:dyDescent="0.25">
      <c r="D60">
        <v>57</v>
      </c>
      <c r="E60" s="77">
        <v>80000</v>
      </c>
      <c r="F60" s="37">
        <v>27</v>
      </c>
      <c r="G60" s="37">
        <v>27.500000000000004</v>
      </c>
      <c r="H60" s="37">
        <v>28.000000000000004</v>
      </c>
      <c r="I60" s="37">
        <v>28.499999999999996</v>
      </c>
      <c r="J60" s="37">
        <v>29.000000000000004</v>
      </c>
      <c r="K60" s="37">
        <v>28.999999999999996</v>
      </c>
      <c r="L60" s="37">
        <v>29.5</v>
      </c>
      <c r="M60" s="37">
        <v>30</v>
      </c>
      <c r="N60" s="37">
        <v>30</v>
      </c>
      <c r="O60" s="37">
        <v>30.5</v>
      </c>
      <c r="P60" s="37">
        <v>30.5</v>
      </c>
      <c r="Q60" s="37">
        <v>31</v>
      </c>
      <c r="S60" t="str">
        <f t="shared" si="1"/>
        <v/>
      </c>
      <c r="T60">
        <v>80000</v>
      </c>
      <c r="U60" s="38">
        <v>0.27</v>
      </c>
      <c r="V60" s="38">
        <v>0.27500000000000002</v>
      </c>
      <c r="W60" s="38">
        <v>0.28000000000000003</v>
      </c>
      <c r="X60" s="38">
        <v>0.28499999999999998</v>
      </c>
      <c r="Y60" s="38">
        <v>0.29000000000000004</v>
      </c>
      <c r="Z60" s="38">
        <v>0.28999999999999998</v>
      </c>
      <c r="AA60" s="38">
        <v>0.29499999999999998</v>
      </c>
      <c r="AB60" s="38">
        <v>0.3</v>
      </c>
      <c r="AC60" s="38">
        <v>0.3</v>
      </c>
      <c r="AD60" s="38">
        <v>0.30499999999999999</v>
      </c>
      <c r="AE60" s="38">
        <v>0.30499999999999999</v>
      </c>
      <c r="AF60" s="38">
        <v>0.31</v>
      </c>
      <c r="AH60" s="37">
        <f t="shared" si="5"/>
        <v>27</v>
      </c>
      <c r="AI60" s="37">
        <f t="shared" si="5"/>
        <v>27.500000000000004</v>
      </c>
      <c r="AJ60" s="37">
        <f t="shared" si="5"/>
        <v>28.000000000000004</v>
      </c>
      <c r="AK60" s="37">
        <f t="shared" si="5"/>
        <v>28.499999999999996</v>
      </c>
      <c r="AL60" s="37">
        <f t="shared" si="5"/>
        <v>29.000000000000004</v>
      </c>
      <c r="AM60" s="37">
        <f t="shared" si="5"/>
        <v>28.999999999999996</v>
      </c>
      <c r="AN60" s="37">
        <f t="shared" si="4"/>
        <v>29.5</v>
      </c>
      <c r="AO60" s="37">
        <f t="shared" si="4"/>
        <v>30</v>
      </c>
      <c r="AP60" s="37">
        <f t="shared" si="4"/>
        <v>30</v>
      </c>
      <c r="AQ60" s="37">
        <f t="shared" si="4"/>
        <v>30.5</v>
      </c>
      <c r="AR60" s="37">
        <f t="shared" si="4"/>
        <v>30.5</v>
      </c>
      <c r="AS60" s="37">
        <f t="shared" si="4"/>
        <v>31</v>
      </c>
    </row>
    <row r="61" spans="4:45" x14ac:dyDescent="0.25">
      <c r="D61">
        <v>58</v>
      </c>
      <c r="E61" s="77">
        <v>81000</v>
      </c>
      <c r="F61" s="37">
        <v>27</v>
      </c>
      <c r="G61" s="37">
        <v>27.500000000000004</v>
      </c>
      <c r="H61" s="37">
        <v>28.000000000000004</v>
      </c>
      <c r="I61" s="37">
        <v>28.499999999999996</v>
      </c>
      <c r="J61" s="37">
        <v>29.000000000000004</v>
      </c>
      <c r="K61" s="37">
        <v>28.999999999999996</v>
      </c>
      <c r="L61" s="37">
        <v>29.5</v>
      </c>
      <c r="M61" s="37">
        <v>30</v>
      </c>
      <c r="N61" s="37">
        <v>30</v>
      </c>
      <c r="O61" s="37">
        <v>30.5</v>
      </c>
      <c r="P61" s="37">
        <v>30.5</v>
      </c>
      <c r="Q61" s="37">
        <v>31</v>
      </c>
      <c r="S61" t="str">
        <f t="shared" si="1"/>
        <v/>
      </c>
      <c r="T61">
        <v>81000</v>
      </c>
      <c r="U61" s="38">
        <v>0.27</v>
      </c>
      <c r="V61" s="38">
        <v>0.27500000000000002</v>
      </c>
      <c r="W61" s="38">
        <v>0.28000000000000003</v>
      </c>
      <c r="X61" s="38">
        <v>0.28499999999999998</v>
      </c>
      <c r="Y61" s="38">
        <v>0.29000000000000004</v>
      </c>
      <c r="Z61" s="38">
        <v>0.28999999999999998</v>
      </c>
      <c r="AA61" s="38">
        <v>0.29499999999999998</v>
      </c>
      <c r="AB61" s="38">
        <v>0.3</v>
      </c>
      <c r="AC61" s="38">
        <v>0.3</v>
      </c>
      <c r="AD61" s="38">
        <v>0.30499999999999999</v>
      </c>
      <c r="AE61" s="38">
        <v>0.30499999999999999</v>
      </c>
      <c r="AF61" s="38">
        <v>0.31</v>
      </c>
      <c r="AH61" s="37">
        <f t="shared" si="5"/>
        <v>27</v>
      </c>
      <c r="AI61" s="37">
        <f t="shared" si="5"/>
        <v>27.500000000000004</v>
      </c>
      <c r="AJ61" s="37">
        <f t="shared" si="5"/>
        <v>28.000000000000004</v>
      </c>
      <c r="AK61" s="37">
        <f t="shared" si="5"/>
        <v>28.499999999999996</v>
      </c>
      <c r="AL61" s="37">
        <f t="shared" si="5"/>
        <v>29.000000000000004</v>
      </c>
      <c r="AM61" s="37">
        <f t="shared" si="5"/>
        <v>28.999999999999996</v>
      </c>
      <c r="AN61" s="37">
        <f t="shared" si="4"/>
        <v>29.5</v>
      </c>
      <c r="AO61" s="37">
        <f t="shared" si="4"/>
        <v>30</v>
      </c>
      <c r="AP61" s="37">
        <f t="shared" si="4"/>
        <v>30</v>
      </c>
      <c r="AQ61" s="37">
        <f t="shared" si="4"/>
        <v>30.5</v>
      </c>
      <c r="AR61" s="37">
        <f t="shared" si="4"/>
        <v>30.5</v>
      </c>
      <c r="AS61" s="37">
        <f t="shared" si="4"/>
        <v>31</v>
      </c>
    </row>
    <row r="62" spans="4:45" x14ac:dyDescent="0.25">
      <c r="D62">
        <v>59</v>
      </c>
      <c r="E62" s="77">
        <v>82000</v>
      </c>
      <c r="F62" s="37">
        <v>27</v>
      </c>
      <c r="G62" s="37">
        <v>27.500000000000004</v>
      </c>
      <c r="H62" s="37">
        <v>28.000000000000004</v>
      </c>
      <c r="I62" s="37">
        <v>28.499999999999996</v>
      </c>
      <c r="J62" s="37">
        <v>28.999999999999996</v>
      </c>
      <c r="K62" s="37">
        <v>28.999999999999996</v>
      </c>
      <c r="L62" s="37">
        <v>29.5</v>
      </c>
      <c r="M62" s="37">
        <v>30</v>
      </c>
      <c r="N62" s="37">
        <v>30</v>
      </c>
      <c r="O62" s="37">
        <v>30.5</v>
      </c>
      <c r="P62" s="37">
        <v>30.5</v>
      </c>
      <c r="Q62" s="37">
        <v>31</v>
      </c>
      <c r="S62" t="str">
        <f t="shared" si="1"/>
        <v/>
      </c>
      <c r="T62">
        <v>82000</v>
      </c>
      <c r="U62" s="38">
        <v>0.27</v>
      </c>
      <c r="V62" s="38">
        <v>0.27500000000000002</v>
      </c>
      <c r="W62" s="38">
        <v>0.28000000000000003</v>
      </c>
      <c r="X62" s="38">
        <v>0.28499999999999998</v>
      </c>
      <c r="Y62" s="38">
        <v>0.28999999999999998</v>
      </c>
      <c r="Z62" s="38">
        <v>0.28999999999999998</v>
      </c>
      <c r="AA62" s="38">
        <v>0.29499999999999998</v>
      </c>
      <c r="AB62" s="38">
        <v>0.3</v>
      </c>
      <c r="AC62" s="38">
        <v>0.3</v>
      </c>
      <c r="AD62" s="38">
        <v>0.30499999999999999</v>
      </c>
      <c r="AE62" s="38">
        <v>0.30499999999999999</v>
      </c>
      <c r="AF62" s="38">
        <v>0.31</v>
      </c>
      <c r="AH62" s="37">
        <f t="shared" si="5"/>
        <v>27</v>
      </c>
      <c r="AI62" s="37">
        <f t="shared" si="5"/>
        <v>27.500000000000004</v>
      </c>
      <c r="AJ62" s="37">
        <f t="shared" si="5"/>
        <v>28.000000000000004</v>
      </c>
      <c r="AK62" s="37">
        <f t="shared" si="5"/>
        <v>28.499999999999996</v>
      </c>
      <c r="AL62" s="37">
        <f t="shared" si="5"/>
        <v>28.999999999999996</v>
      </c>
      <c r="AM62" s="37">
        <f t="shared" si="5"/>
        <v>28.999999999999996</v>
      </c>
      <c r="AN62" s="37">
        <f t="shared" si="4"/>
        <v>29.5</v>
      </c>
      <c r="AO62" s="37">
        <f t="shared" si="4"/>
        <v>30</v>
      </c>
      <c r="AP62" s="37">
        <f t="shared" si="4"/>
        <v>30</v>
      </c>
      <c r="AQ62" s="37">
        <f t="shared" si="4"/>
        <v>30.5</v>
      </c>
      <c r="AR62" s="37">
        <f t="shared" si="4"/>
        <v>30.5</v>
      </c>
      <c r="AS62" s="37">
        <f t="shared" si="4"/>
        <v>31</v>
      </c>
    </row>
    <row r="63" spans="4:45" x14ac:dyDescent="0.25">
      <c r="D63">
        <v>60</v>
      </c>
      <c r="E63" s="77">
        <v>83000</v>
      </c>
      <c r="F63" s="37">
        <v>27</v>
      </c>
      <c r="G63" s="37">
        <v>27.500000000000004</v>
      </c>
      <c r="H63" s="37">
        <v>28.000000000000004</v>
      </c>
      <c r="I63" s="37">
        <v>28.499999999999996</v>
      </c>
      <c r="J63" s="37">
        <v>28.999999999999996</v>
      </c>
      <c r="K63" s="37">
        <v>28.999999999999996</v>
      </c>
      <c r="L63" s="37">
        <v>29.5</v>
      </c>
      <c r="M63" s="37">
        <v>30</v>
      </c>
      <c r="N63" s="37">
        <v>30</v>
      </c>
      <c r="O63" s="37">
        <v>30.5</v>
      </c>
      <c r="P63" s="37">
        <v>30.5</v>
      </c>
      <c r="Q63" s="37">
        <v>31</v>
      </c>
      <c r="S63" t="str">
        <f t="shared" si="1"/>
        <v/>
      </c>
      <c r="T63">
        <v>83000</v>
      </c>
      <c r="U63" s="38">
        <v>0.27</v>
      </c>
      <c r="V63" s="38">
        <v>0.27500000000000002</v>
      </c>
      <c r="W63" s="38">
        <v>0.28000000000000003</v>
      </c>
      <c r="X63" s="38">
        <v>0.28499999999999998</v>
      </c>
      <c r="Y63" s="38">
        <v>0.28999999999999998</v>
      </c>
      <c r="Z63" s="38">
        <v>0.28999999999999998</v>
      </c>
      <c r="AA63" s="38">
        <v>0.29499999999999998</v>
      </c>
      <c r="AB63" s="38">
        <v>0.3</v>
      </c>
      <c r="AC63" s="38">
        <v>0.3</v>
      </c>
      <c r="AD63" s="38">
        <v>0.30499999999999999</v>
      </c>
      <c r="AE63" s="38">
        <v>0.30499999999999999</v>
      </c>
      <c r="AF63" s="38">
        <v>0.31</v>
      </c>
      <c r="AH63" s="37">
        <f t="shared" si="5"/>
        <v>27</v>
      </c>
      <c r="AI63" s="37">
        <f t="shared" si="5"/>
        <v>27.500000000000004</v>
      </c>
      <c r="AJ63" s="37">
        <f t="shared" si="5"/>
        <v>28.000000000000004</v>
      </c>
      <c r="AK63" s="37">
        <f t="shared" si="5"/>
        <v>28.499999999999996</v>
      </c>
      <c r="AL63" s="37">
        <f t="shared" si="5"/>
        <v>28.999999999999996</v>
      </c>
      <c r="AM63" s="37">
        <f t="shared" si="5"/>
        <v>28.999999999999996</v>
      </c>
      <c r="AN63" s="37">
        <f t="shared" si="4"/>
        <v>29.5</v>
      </c>
      <c r="AO63" s="37">
        <f t="shared" si="4"/>
        <v>30</v>
      </c>
      <c r="AP63" s="37">
        <f t="shared" si="4"/>
        <v>30</v>
      </c>
      <c r="AQ63" s="37">
        <f t="shared" si="4"/>
        <v>30.5</v>
      </c>
      <c r="AR63" s="37">
        <f t="shared" si="4"/>
        <v>30.5</v>
      </c>
      <c r="AS63" s="37">
        <f t="shared" si="4"/>
        <v>31</v>
      </c>
    </row>
    <row r="64" spans="4:45" x14ac:dyDescent="0.25">
      <c r="D64">
        <v>61</v>
      </c>
      <c r="E64" s="77">
        <v>84000</v>
      </c>
      <c r="F64" s="37">
        <v>27</v>
      </c>
      <c r="G64" s="37">
        <v>27.500000000000004</v>
      </c>
      <c r="H64" s="37">
        <v>28.000000000000004</v>
      </c>
      <c r="I64" s="37">
        <v>28.499999999999996</v>
      </c>
      <c r="J64" s="37">
        <v>28.999999999999996</v>
      </c>
      <c r="K64" s="37">
        <v>28.999999999999996</v>
      </c>
      <c r="L64" s="37">
        <v>29.5</v>
      </c>
      <c r="M64" s="37">
        <v>30</v>
      </c>
      <c r="N64" s="37">
        <v>30</v>
      </c>
      <c r="O64" s="37">
        <v>30.5</v>
      </c>
      <c r="P64" s="37">
        <v>30.5</v>
      </c>
      <c r="Q64" s="37">
        <v>31</v>
      </c>
      <c r="S64" t="str">
        <f t="shared" si="1"/>
        <v/>
      </c>
      <c r="T64">
        <v>84000</v>
      </c>
      <c r="U64" s="38">
        <v>0.27</v>
      </c>
      <c r="V64" s="38">
        <v>0.27500000000000002</v>
      </c>
      <c r="W64" s="38">
        <v>0.28000000000000003</v>
      </c>
      <c r="X64" s="38">
        <v>0.28499999999999998</v>
      </c>
      <c r="Y64" s="38">
        <v>0.28999999999999998</v>
      </c>
      <c r="Z64" s="38">
        <v>0.28999999999999998</v>
      </c>
      <c r="AA64" s="38">
        <v>0.29499999999999998</v>
      </c>
      <c r="AB64" s="38">
        <v>0.3</v>
      </c>
      <c r="AC64" s="38">
        <v>0.3</v>
      </c>
      <c r="AD64" s="38">
        <v>0.30499999999999999</v>
      </c>
      <c r="AE64" s="38">
        <v>0.30499999999999999</v>
      </c>
      <c r="AF64" s="38">
        <v>0.31</v>
      </c>
      <c r="AH64" s="37">
        <f t="shared" si="5"/>
        <v>27</v>
      </c>
      <c r="AI64" s="37">
        <f t="shared" si="5"/>
        <v>27.500000000000004</v>
      </c>
      <c r="AJ64" s="37">
        <f t="shared" si="5"/>
        <v>28.000000000000004</v>
      </c>
      <c r="AK64" s="37">
        <f t="shared" si="5"/>
        <v>28.499999999999996</v>
      </c>
      <c r="AL64" s="37">
        <f t="shared" si="5"/>
        <v>28.999999999999996</v>
      </c>
      <c r="AM64" s="37">
        <f t="shared" si="5"/>
        <v>28.999999999999996</v>
      </c>
      <c r="AN64" s="37">
        <f t="shared" si="4"/>
        <v>29.5</v>
      </c>
      <c r="AO64" s="37">
        <f t="shared" si="4"/>
        <v>30</v>
      </c>
      <c r="AP64" s="37">
        <f t="shared" si="4"/>
        <v>30</v>
      </c>
      <c r="AQ64" s="37">
        <f t="shared" si="4"/>
        <v>30.5</v>
      </c>
      <c r="AR64" s="37">
        <f t="shared" si="4"/>
        <v>30.5</v>
      </c>
      <c r="AS64" s="37">
        <f t="shared" si="4"/>
        <v>31</v>
      </c>
    </row>
    <row r="65" spans="4:45" x14ac:dyDescent="0.25">
      <c r="D65">
        <v>62</v>
      </c>
      <c r="E65" s="77">
        <v>85000</v>
      </c>
      <c r="F65" s="37">
        <v>27</v>
      </c>
      <c r="G65" s="37">
        <v>27.500000000000004</v>
      </c>
      <c r="H65" s="37">
        <v>28.000000000000004</v>
      </c>
      <c r="I65" s="37">
        <v>28.499999999999996</v>
      </c>
      <c r="J65" s="37">
        <v>28.999999999999996</v>
      </c>
      <c r="K65" s="37">
        <v>28.999999999999996</v>
      </c>
      <c r="L65" s="37">
        <v>29.5</v>
      </c>
      <c r="M65" s="37">
        <v>30</v>
      </c>
      <c r="N65" s="37">
        <v>30</v>
      </c>
      <c r="O65" s="37">
        <v>30.5</v>
      </c>
      <c r="P65" s="37">
        <v>30.5</v>
      </c>
      <c r="Q65" s="37">
        <v>31</v>
      </c>
      <c r="S65" t="str">
        <f t="shared" si="1"/>
        <v/>
      </c>
      <c r="T65">
        <v>85000</v>
      </c>
      <c r="U65" s="38">
        <v>0.27</v>
      </c>
      <c r="V65" s="38">
        <v>0.27500000000000002</v>
      </c>
      <c r="W65" s="38">
        <v>0.28000000000000003</v>
      </c>
      <c r="X65" s="38">
        <v>0.28499999999999998</v>
      </c>
      <c r="Y65" s="38">
        <v>0.28999999999999998</v>
      </c>
      <c r="Z65" s="38">
        <v>0.28999999999999998</v>
      </c>
      <c r="AA65" s="38">
        <v>0.29499999999999998</v>
      </c>
      <c r="AB65" s="38">
        <v>0.3</v>
      </c>
      <c r="AC65" s="38">
        <v>0.3</v>
      </c>
      <c r="AD65" s="38">
        <v>0.30499999999999999</v>
      </c>
      <c r="AE65" s="38">
        <v>0.30499999999999999</v>
      </c>
      <c r="AF65" s="38">
        <v>0.31</v>
      </c>
      <c r="AH65" s="37">
        <f t="shared" si="5"/>
        <v>27</v>
      </c>
      <c r="AI65" s="37">
        <f t="shared" si="5"/>
        <v>27.500000000000004</v>
      </c>
      <c r="AJ65" s="37">
        <f t="shared" si="5"/>
        <v>28.000000000000004</v>
      </c>
      <c r="AK65" s="37">
        <f t="shared" si="5"/>
        <v>28.499999999999996</v>
      </c>
      <c r="AL65" s="37">
        <f t="shared" si="5"/>
        <v>28.999999999999996</v>
      </c>
      <c r="AM65" s="37">
        <f t="shared" si="5"/>
        <v>28.999999999999996</v>
      </c>
      <c r="AN65" s="37">
        <f t="shared" si="4"/>
        <v>29.5</v>
      </c>
      <c r="AO65" s="37">
        <f t="shared" si="4"/>
        <v>30</v>
      </c>
      <c r="AP65" s="37">
        <f t="shared" si="4"/>
        <v>30</v>
      </c>
      <c r="AQ65" s="37">
        <f t="shared" si="4"/>
        <v>30.5</v>
      </c>
      <c r="AR65" s="37">
        <f t="shared" si="4"/>
        <v>30.5</v>
      </c>
      <c r="AS65" s="37">
        <f t="shared" si="4"/>
        <v>31</v>
      </c>
    </row>
    <row r="66" spans="4:45" x14ac:dyDescent="0.25">
      <c r="D66">
        <v>63</v>
      </c>
      <c r="E66" s="77">
        <v>86000</v>
      </c>
      <c r="F66" s="37">
        <v>27</v>
      </c>
      <c r="G66" s="37">
        <v>27.500000000000004</v>
      </c>
      <c r="H66" s="37">
        <v>28.000000000000004</v>
      </c>
      <c r="I66" s="37">
        <v>28.499999999999996</v>
      </c>
      <c r="J66" s="37">
        <v>28.999999999999996</v>
      </c>
      <c r="K66" s="37">
        <v>28.999999999999996</v>
      </c>
      <c r="L66" s="37">
        <v>29.5</v>
      </c>
      <c r="M66" s="37">
        <v>30</v>
      </c>
      <c r="N66" s="37">
        <v>30</v>
      </c>
      <c r="O66" s="37">
        <v>30.5</v>
      </c>
      <c r="P66" s="37">
        <v>30.5</v>
      </c>
      <c r="Q66" s="37">
        <v>31</v>
      </c>
      <c r="S66" t="str">
        <f t="shared" si="1"/>
        <v/>
      </c>
      <c r="T66">
        <v>86000</v>
      </c>
      <c r="U66" s="38">
        <v>0.27</v>
      </c>
      <c r="V66" s="38">
        <v>0.27500000000000002</v>
      </c>
      <c r="W66" s="38">
        <v>0.28000000000000003</v>
      </c>
      <c r="X66" s="38">
        <v>0.28499999999999998</v>
      </c>
      <c r="Y66" s="38">
        <v>0.28999999999999998</v>
      </c>
      <c r="Z66" s="38">
        <v>0.28999999999999998</v>
      </c>
      <c r="AA66" s="38">
        <v>0.29499999999999998</v>
      </c>
      <c r="AB66" s="38">
        <v>0.3</v>
      </c>
      <c r="AC66" s="38">
        <v>0.3</v>
      </c>
      <c r="AD66" s="38">
        <v>0.30499999999999999</v>
      </c>
      <c r="AE66" s="38">
        <v>0.30499999999999999</v>
      </c>
      <c r="AF66" s="38">
        <v>0.31</v>
      </c>
      <c r="AH66" s="37">
        <f t="shared" si="5"/>
        <v>27</v>
      </c>
      <c r="AI66" s="37">
        <f t="shared" si="5"/>
        <v>27.500000000000004</v>
      </c>
      <c r="AJ66" s="37">
        <f t="shared" si="5"/>
        <v>28.000000000000004</v>
      </c>
      <c r="AK66" s="37">
        <f t="shared" si="5"/>
        <v>28.499999999999996</v>
      </c>
      <c r="AL66" s="37">
        <f t="shared" si="5"/>
        <v>28.999999999999996</v>
      </c>
      <c r="AM66" s="37">
        <f t="shared" si="5"/>
        <v>28.999999999999996</v>
      </c>
      <c r="AN66" s="37">
        <f t="shared" si="4"/>
        <v>29.5</v>
      </c>
      <c r="AO66" s="37">
        <f t="shared" si="4"/>
        <v>30</v>
      </c>
      <c r="AP66" s="37">
        <f t="shared" si="4"/>
        <v>30</v>
      </c>
      <c r="AQ66" s="37">
        <f t="shared" si="4"/>
        <v>30.5</v>
      </c>
      <c r="AR66" s="37">
        <f t="shared" si="4"/>
        <v>30.5</v>
      </c>
      <c r="AS66" s="37">
        <f t="shared" si="4"/>
        <v>31</v>
      </c>
    </row>
    <row r="67" spans="4:45" x14ac:dyDescent="0.25">
      <c r="D67">
        <v>64</v>
      </c>
      <c r="E67" s="77">
        <v>87000</v>
      </c>
      <c r="F67" s="37">
        <v>27</v>
      </c>
      <c r="G67" s="37">
        <v>27.500000000000004</v>
      </c>
      <c r="H67" s="37">
        <v>28.000000000000004</v>
      </c>
      <c r="I67" s="37">
        <v>28.499999999999996</v>
      </c>
      <c r="J67" s="37">
        <v>28.999999999999996</v>
      </c>
      <c r="K67" s="37">
        <v>28.999999999999996</v>
      </c>
      <c r="L67" s="37">
        <v>29.5</v>
      </c>
      <c r="M67" s="37">
        <v>30</v>
      </c>
      <c r="N67" s="37">
        <v>30</v>
      </c>
      <c r="O67" s="37">
        <v>30.5</v>
      </c>
      <c r="P67" s="37">
        <v>30.5</v>
      </c>
      <c r="Q67" s="37">
        <v>31</v>
      </c>
      <c r="S67" t="str">
        <f t="shared" si="1"/>
        <v/>
      </c>
      <c r="T67">
        <v>87000</v>
      </c>
      <c r="U67" s="38">
        <v>0.27</v>
      </c>
      <c r="V67" s="38">
        <v>0.27500000000000002</v>
      </c>
      <c r="W67" s="38">
        <v>0.28000000000000003</v>
      </c>
      <c r="X67" s="38">
        <v>0.28499999999999998</v>
      </c>
      <c r="Y67" s="38">
        <v>0.28999999999999998</v>
      </c>
      <c r="Z67" s="38">
        <v>0.28999999999999998</v>
      </c>
      <c r="AA67" s="38">
        <v>0.29499999999999998</v>
      </c>
      <c r="AB67" s="38">
        <v>0.3</v>
      </c>
      <c r="AC67" s="38">
        <v>0.3</v>
      </c>
      <c r="AD67" s="38">
        <v>0.30499999999999999</v>
      </c>
      <c r="AE67" s="38">
        <v>0.30499999999999999</v>
      </c>
      <c r="AF67" s="38">
        <v>0.31</v>
      </c>
      <c r="AH67" s="37">
        <f t="shared" si="5"/>
        <v>27</v>
      </c>
      <c r="AI67" s="37">
        <f t="shared" si="5"/>
        <v>27.500000000000004</v>
      </c>
      <c r="AJ67" s="37">
        <f t="shared" si="5"/>
        <v>28.000000000000004</v>
      </c>
      <c r="AK67" s="37">
        <f t="shared" si="5"/>
        <v>28.499999999999996</v>
      </c>
      <c r="AL67" s="37">
        <f t="shared" si="5"/>
        <v>28.999999999999996</v>
      </c>
      <c r="AM67" s="37">
        <f t="shared" si="5"/>
        <v>28.999999999999996</v>
      </c>
      <c r="AN67" s="37">
        <f t="shared" si="4"/>
        <v>29.5</v>
      </c>
      <c r="AO67" s="37">
        <f t="shared" si="4"/>
        <v>30</v>
      </c>
      <c r="AP67" s="37">
        <f t="shared" si="4"/>
        <v>30</v>
      </c>
      <c r="AQ67" s="37">
        <f t="shared" si="4"/>
        <v>30.5</v>
      </c>
      <c r="AR67" s="37">
        <f t="shared" si="4"/>
        <v>30.5</v>
      </c>
      <c r="AS67" s="37">
        <f t="shared" si="4"/>
        <v>31</v>
      </c>
    </row>
    <row r="68" spans="4:45" x14ac:dyDescent="0.25">
      <c r="D68">
        <v>65</v>
      </c>
      <c r="E68" s="77">
        <v>88000</v>
      </c>
      <c r="F68" s="37">
        <v>27</v>
      </c>
      <c r="G68" s="37">
        <v>27.500000000000004</v>
      </c>
      <c r="H68" s="37">
        <v>28.000000000000004</v>
      </c>
      <c r="I68" s="37">
        <v>28.499999999999996</v>
      </c>
      <c r="J68" s="37">
        <v>28.999999999999996</v>
      </c>
      <c r="K68" s="37">
        <v>28.999999999999996</v>
      </c>
      <c r="L68" s="37">
        <v>29.5</v>
      </c>
      <c r="M68" s="37">
        <v>30</v>
      </c>
      <c r="N68" s="37">
        <v>30</v>
      </c>
      <c r="O68" s="37">
        <v>30.5</v>
      </c>
      <c r="P68" s="37">
        <v>30.5</v>
      </c>
      <c r="Q68" s="37">
        <v>31</v>
      </c>
      <c r="S68" t="str">
        <f t="shared" si="1"/>
        <v/>
      </c>
      <c r="T68">
        <v>88000</v>
      </c>
      <c r="U68" s="38">
        <v>0.27</v>
      </c>
      <c r="V68" s="38">
        <v>0.27500000000000002</v>
      </c>
      <c r="W68" s="38">
        <v>0.28000000000000003</v>
      </c>
      <c r="X68" s="38">
        <v>0.28499999999999998</v>
      </c>
      <c r="Y68" s="38">
        <v>0.28999999999999998</v>
      </c>
      <c r="Z68" s="38">
        <v>0.28999999999999998</v>
      </c>
      <c r="AA68" s="38">
        <v>0.29499999999999998</v>
      </c>
      <c r="AB68" s="38">
        <v>0.3</v>
      </c>
      <c r="AC68" s="38">
        <v>0.3</v>
      </c>
      <c r="AD68" s="38">
        <v>0.30499999999999999</v>
      </c>
      <c r="AE68" s="38">
        <v>0.30499999999999999</v>
      </c>
      <c r="AF68" s="38">
        <v>0.31</v>
      </c>
      <c r="AH68" s="37">
        <f t="shared" si="5"/>
        <v>27</v>
      </c>
      <c r="AI68" s="37">
        <f t="shared" si="5"/>
        <v>27.500000000000004</v>
      </c>
      <c r="AJ68" s="37">
        <f t="shared" si="5"/>
        <v>28.000000000000004</v>
      </c>
      <c r="AK68" s="37">
        <f t="shared" si="5"/>
        <v>28.499999999999996</v>
      </c>
      <c r="AL68" s="37">
        <f t="shared" si="5"/>
        <v>28.999999999999996</v>
      </c>
      <c r="AM68" s="37">
        <f t="shared" si="5"/>
        <v>28.999999999999996</v>
      </c>
      <c r="AN68" s="37">
        <f t="shared" si="4"/>
        <v>29.5</v>
      </c>
      <c r="AO68" s="37">
        <f t="shared" si="4"/>
        <v>30</v>
      </c>
      <c r="AP68" s="37">
        <f t="shared" si="4"/>
        <v>30</v>
      </c>
      <c r="AQ68" s="37">
        <f t="shared" si="4"/>
        <v>30.5</v>
      </c>
      <c r="AR68" s="37">
        <f t="shared" si="4"/>
        <v>30.5</v>
      </c>
      <c r="AS68" s="37">
        <f t="shared" si="4"/>
        <v>31</v>
      </c>
    </row>
    <row r="69" spans="4:45" x14ac:dyDescent="0.25">
      <c r="D69">
        <v>66</v>
      </c>
      <c r="E69" s="77">
        <v>89000</v>
      </c>
      <c r="F69" s="37">
        <v>27</v>
      </c>
      <c r="G69" s="37">
        <v>27.500000000000004</v>
      </c>
      <c r="H69" s="37">
        <v>28.000000000000004</v>
      </c>
      <c r="I69" s="37">
        <v>28.499999999999996</v>
      </c>
      <c r="J69" s="37">
        <v>28.999999999999996</v>
      </c>
      <c r="K69" s="37">
        <v>28.999999999999996</v>
      </c>
      <c r="L69" s="37">
        <v>29.5</v>
      </c>
      <c r="M69" s="37">
        <v>30</v>
      </c>
      <c r="N69" s="37">
        <v>30</v>
      </c>
      <c r="O69" s="37">
        <v>30.5</v>
      </c>
      <c r="P69" s="37">
        <v>30.5</v>
      </c>
      <c r="Q69" s="37">
        <v>31</v>
      </c>
      <c r="S69" t="str">
        <f t="shared" si="1"/>
        <v/>
      </c>
      <c r="T69">
        <v>89000</v>
      </c>
      <c r="U69" s="38">
        <v>0.27</v>
      </c>
      <c r="V69" s="38">
        <v>0.27500000000000002</v>
      </c>
      <c r="W69" s="38">
        <v>0.28000000000000003</v>
      </c>
      <c r="X69" s="38">
        <v>0.28499999999999998</v>
      </c>
      <c r="Y69" s="38">
        <v>0.28999999999999998</v>
      </c>
      <c r="Z69" s="38">
        <v>0.28999999999999998</v>
      </c>
      <c r="AA69" s="38">
        <v>0.29499999999999998</v>
      </c>
      <c r="AB69" s="38">
        <v>0.3</v>
      </c>
      <c r="AC69" s="38">
        <v>0.3</v>
      </c>
      <c r="AD69" s="38">
        <v>0.30499999999999999</v>
      </c>
      <c r="AE69" s="38">
        <v>0.30499999999999999</v>
      </c>
      <c r="AF69" s="38">
        <v>0.31</v>
      </c>
      <c r="AH69" s="37">
        <f t="shared" si="5"/>
        <v>27</v>
      </c>
      <c r="AI69" s="37">
        <f t="shared" si="5"/>
        <v>27.500000000000004</v>
      </c>
      <c r="AJ69" s="37">
        <f t="shared" si="5"/>
        <v>28.000000000000004</v>
      </c>
      <c r="AK69" s="37">
        <f t="shared" si="5"/>
        <v>28.499999999999996</v>
      </c>
      <c r="AL69" s="37">
        <f t="shared" si="5"/>
        <v>28.999999999999996</v>
      </c>
      <c r="AM69" s="37">
        <f t="shared" si="5"/>
        <v>28.999999999999996</v>
      </c>
      <c r="AN69" s="37">
        <f t="shared" si="4"/>
        <v>29.5</v>
      </c>
      <c r="AO69" s="37">
        <f t="shared" si="4"/>
        <v>30</v>
      </c>
      <c r="AP69" s="37">
        <f t="shared" si="4"/>
        <v>30</v>
      </c>
      <c r="AQ69" s="37">
        <f t="shared" si="4"/>
        <v>30.5</v>
      </c>
      <c r="AR69" s="37">
        <f t="shared" si="4"/>
        <v>30.5</v>
      </c>
      <c r="AS69" s="37">
        <f t="shared" si="4"/>
        <v>31</v>
      </c>
    </row>
    <row r="70" spans="4:45" x14ac:dyDescent="0.25">
      <c r="D70">
        <v>67</v>
      </c>
      <c r="E70" s="77">
        <v>90000</v>
      </c>
      <c r="F70" s="37">
        <v>27</v>
      </c>
      <c r="G70" s="37">
        <v>27.500000000000004</v>
      </c>
      <c r="H70" s="37">
        <v>28.000000000000004</v>
      </c>
      <c r="I70" s="37">
        <v>28.499999999999996</v>
      </c>
      <c r="J70" s="37">
        <v>28.999999999999996</v>
      </c>
      <c r="K70" s="37">
        <v>28.999999999999996</v>
      </c>
      <c r="L70" s="37">
        <v>29.5</v>
      </c>
      <c r="M70" s="37">
        <v>30</v>
      </c>
      <c r="N70" s="37">
        <v>30</v>
      </c>
      <c r="O70" s="37">
        <v>30.5</v>
      </c>
      <c r="P70" s="37">
        <v>30.5</v>
      </c>
      <c r="Q70" s="37">
        <v>31</v>
      </c>
      <c r="S70" t="str">
        <f t="shared" ref="S70:S90" si="6">IF(E70&lt;&gt;T70,"x","")</f>
        <v/>
      </c>
      <c r="T70">
        <v>90000</v>
      </c>
      <c r="U70" s="38">
        <v>0.27</v>
      </c>
      <c r="V70" s="38">
        <v>0.27500000000000002</v>
      </c>
      <c r="W70" s="38">
        <v>0.28000000000000003</v>
      </c>
      <c r="X70" s="38">
        <v>0.28499999999999998</v>
      </c>
      <c r="Y70" s="38">
        <v>0.28999999999999998</v>
      </c>
      <c r="Z70" s="38">
        <v>0.28999999999999998</v>
      </c>
      <c r="AA70" s="38">
        <v>0.29499999999999998</v>
      </c>
      <c r="AB70" s="38">
        <v>0.3</v>
      </c>
      <c r="AC70" s="38">
        <v>0.3</v>
      </c>
      <c r="AD70" s="38">
        <v>0.30499999999999999</v>
      </c>
      <c r="AE70" s="38">
        <v>0.30499999999999999</v>
      </c>
      <c r="AF70" s="38">
        <v>0.31</v>
      </c>
      <c r="AH70" s="37">
        <f t="shared" si="5"/>
        <v>27</v>
      </c>
      <c r="AI70" s="37">
        <f t="shared" si="5"/>
        <v>27.500000000000004</v>
      </c>
      <c r="AJ70" s="37">
        <f t="shared" si="5"/>
        <v>28.000000000000004</v>
      </c>
      <c r="AK70" s="37">
        <f t="shared" si="5"/>
        <v>28.499999999999996</v>
      </c>
      <c r="AL70" s="37">
        <f t="shared" si="5"/>
        <v>28.999999999999996</v>
      </c>
      <c r="AM70" s="37">
        <f t="shared" si="5"/>
        <v>28.999999999999996</v>
      </c>
      <c r="AN70" s="37">
        <f t="shared" si="4"/>
        <v>29.5</v>
      </c>
      <c r="AO70" s="37">
        <f t="shared" si="4"/>
        <v>30</v>
      </c>
      <c r="AP70" s="37">
        <f t="shared" si="4"/>
        <v>30</v>
      </c>
      <c r="AQ70" s="37">
        <f t="shared" si="4"/>
        <v>30.5</v>
      </c>
      <c r="AR70" s="37">
        <f t="shared" si="4"/>
        <v>30.5</v>
      </c>
      <c r="AS70" s="37">
        <f t="shared" si="4"/>
        <v>31</v>
      </c>
    </row>
    <row r="71" spans="4:45" x14ac:dyDescent="0.25">
      <c r="D71">
        <v>68</v>
      </c>
      <c r="E71" s="77">
        <v>91000</v>
      </c>
      <c r="F71" s="37">
        <v>27</v>
      </c>
      <c r="G71" s="37">
        <v>27.500000000000004</v>
      </c>
      <c r="H71" s="37">
        <v>28.000000000000004</v>
      </c>
      <c r="I71" s="37">
        <v>28.499999999999996</v>
      </c>
      <c r="J71" s="37">
        <v>28.999999999999996</v>
      </c>
      <c r="K71" s="37">
        <v>28.999999999999996</v>
      </c>
      <c r="L71" s="37">
        <v>29.5</v>
      </c>
      <c r="M71" s="37">
        <v>30</v>
      </c>
      <c r="N71" s="37">
        <v>30</v>
      </c>
      <c r="O71" s="37">
        <v>30.5</v>
      </c>
      <c r="P71" s="37">
        <v>30.5</v>
      </c>
      <c r="Q71" s="37">
        <v>31</v>
      </c>
      <c r="S71" t="str">
        <f t="shared" si="6"/>
        <v/>
      </c>
      <c r="T71">
        <v>91000</v>
      </c>
      <c r="U71" s="38">
        <v>0.27</v>
      </c>
      <c r="V71" s="38">
        <v>0.27500000000000002</v>
      </c>
      <c r="W71" s="38">
        <v>0.28000000000000003</v>
      </c>
      <c r="X71" s="38">
        <v>0.28499999999999998</v>
      </c>
      <c r="Y71" s="38">
        <v>0.28999999999999998</v>
      </c>
      <c r="Z71" s="38">
        <v>0.28999999999999998</v>
      </c>
      <c r="AA71" s="38">
        <v>0.29499999999999998</v>
      </c>
      <c r="AB71" s="38">
        <v>0.3</v>
      </c>
      <c r="AC71" s="38">
        <v>0.3</v>
      </c>
      <c r="AD71" s="38">
        <v>0.30499999999999999</v>
      </c>
      <c r="AE71" s="38">
        <v>0.30499999999999999</v>
      </c>
      <c r="AF71" s="38">
        <v>0.31</v>
      </c>
      <c r="AH71" s="37">
        <f t="shared" si="5"/>
        <v>27</v>
      </c>
      <c r="AI71" s="37">
        <f t="shared" si="5"/>
        <v>27.500000000000004</v>
      </c>
      <c r="AJ71" s="37">
        <f t="shared" si="5"/>
        <v>28.000000000000004</v>
      </c>
      <c r="AK71" s="37">
        <f t="shared" si="5"/>
        <v>28.499999999999996</v>
      </c>
      <c r="AL71" s="37">
        <f t="shared" si="5"/>
        <v>28.999999999999996</v>
      </c>
      <c r="AM71" s="37">
        <f t="shared" si="5"/>
        <v>28.999999999999996</v>
      </c>
      <c r="AN71" s="37">
        <f t="shared" si="4"/>
        <v>29.5</v>
      </c>
      <c r="AO71" s="37">
        <f t="shared" si="4"/>
        <v>30</v>
      </c>
      <c r="AP71" s="37">
        <f t="shared" si="4"/>
        <v>30</v>
      </c>
      <c r="AQ71" s="37">
        <f t="shared" si="4"/>
        <v>30.5</v>
      </c>
      <c r="AR71" s="37">
        <f t="shared" si="4"/>
        <v>30.5</v>
      </c>
      <c r="AS71" s="37">
        <f t="shared" si="4"/>
        <v>31</v>
      </c>
    </row>
    <row r="72" spans="4:45" x14ac:dyDescent="0.25">
      <c r="D72">
        <v>69</v>
      </c>
      <c r="E72" s="77">
        <v>92000</v>
      </c>
      <c r="F72" s="37">
        <v>27</v>
      </c>
      <c r="G72" s="37">
        <v>27.500000000000004</v>
      </c>
      <c r="H72" s="37">
        <v>28.000000000000004</v>
      </c>
      <c r="I72" s="37">
        <v>28.499999999999996</v>
      </c>
      <c r="J72" s="37">
        <v>28.999999999999996</v>
      </c>
      <c r="K72" s="37">
        <v>28.999999999999996</v>
      </c>
      <c r="L72" s="37">
        <v>29.5</v>
      </c>
      <c r="M72" s="37">
        <v>30</v>
      </c>
      <c r="N72" s="37">
        <v>30</v>
      </c>
      <c r="O72" s="37">
        <v>30.5</v>
      </c>
      <c r="P72" s="37">
        <v>30.5</v>
      </c>
      <c r="Q72" s="37">
        <v>31</v>
      </c>
      <c r="S72" t="str">
        <f t="shared" si="6"/>
        <v/>
      </c>
      <c r="T72">
        <v>92000</v>
      </c>
      <c r="U72" s="38">
        <v>0.27</v>
      </c>
      <c r="V72" s="38">
        <v>0.27500000000000002</v>
      </c>
      <c r="W72" s="38">
        <v>0.28000000000000003</v>
      </c>
      <c r="X72" s="38">
        <v>0.28499999999999998</v>
      </c>
      <c r="Y72" s="38">
        <v>0.28999999999999998</v>
      </c>
      <c r="Z72" s="38">
        <v>0.28999999999999998</v>
      </c>
      <c r="AA72" s="38">
        <v>0.29499999999999998</v>
      </c>
      <c r="AB72" s="38">
        <v>0.3</v>
      </c>
      <c r="AC72" s="38">
        <v>0.3</v>
      </c>
      <c r="AD72" s="38">
        <v>0.30499999999999999</v>
      </c>
      <c r="AE72" s="38">
        <v>0.30499999999999999</v>
      </c>
      <c r="AF72" s="38">
        <v>0.31</v>
      </c>
      <c r="AH72" s="37">
        <f t="shared" si="5"/>
        <v>27</v>
      </c>
      <c r="AI72" s="37">
        <f t="shared" si="5"/>
        <v>27.500000000000004</v>
      </c>
      <c r="AJ72" s="37">
        <f t="shared" si="5"/>
        <v>28.000000000000004</v>
      </c>
      <c r="AK72" s="37">
        <f t="shared" si="5"/>
        <v>28.499999999999996</v>
      </c>
      <c r="AL72" s="37">
        <f t="shared" si="5"/>
        <v>28.999999999999996</v>
      </c>
      <c r="AM72" s="37">
        <f t="shared" si="5"/>
        <v>28.999999999999996</v>
      </c>
      <c r="AN72" s="37">
        <f t="shared" si="4"/>
        <v>29.5</v>
      </c>
      <c r="AO72" s="37">
        <f t="shared" si="4"/>
        <v>30</v>
      </c>
      <c r="AP72" s="37">
        <f t="shared" si="4"/>
        <v>30</v>
      </c>
      <c r="AQ72" s="37">
        <f t="shared" si="4"/>
        <v>30.5</v>
      </c>
      <c r="AR72" s="37">
        <f t="shared" si="4"/>
        <v>30.5</v>
      </c>
      <c r="AS72" s="37">
        <f t="shared" si="4"/>
        <v>31</v>
      </c>
    </row>
    <row r="73" spans="4:45" x14ac:dyDescent="0.25">
      <c r="D73">
        <v>70</v>
      </c>
      <c r="E73" s="77">
        <v>93000</v>
      </c>
      <c r="F73" s="37">
        <v>27</v>
      </c>
      <c r="G73" s="37">
        <v>27.500000000000004</v>
      </c>
      <c r="H73" s="37">
        <v>28.000000000000004</v>
      </c>
      <c r="I73" s="37">
        <v>28.499999999999996</v>
      </c>
      <c r="J73" s="37">
        <v>28.999999999999996</v>
      </c>
      <c r="K73" s="37">
        <v>28.999999999999996</v>
      </c>
      <c r="L73" s="37">
        <v>29.5</v>
      </c>
      <c r="M73" s="37">
        <v>30</v>
      </c>
      <c r="N73" s="37">
        <v>30</v>
      </c>
      <c r="O73" s="37">
        <v>30.5</v>
      </c>
      <c r="P73" s="37">
        <v>30.5</v>
      </c>
      <c r="Q73" s="37">
        <v>31</v>
      </c>
      <c r="S73" t="str">
        <f t="shared" si="6"/>
        <v/>
      </c>
      <c r="T73">
        <v>93000</v>
      </c>
      <c r="U73" s="38">
        <v>0.27</v>
      </c>
      <c r="V73" s="38">
        <v>0.27500000000000002</v>
      </c>
      <c r="W73" s="38">
        <v>0.28000000000000003</v>
      </c>
      <c r="X73" s="38">
        <v>0.28499999999999998</v>
      </c>
      <c r="Y73" s="38">
        <v>0.28999999999999998</v>
      </c>
      <c r="Z73" s="38">
        <v>0.28999999999999998</v>
      </c>
      <c r="AA73" s="38">
        <v>0.29499999999999998</v>
      </c>
      <c r="AB73" s="38">
        <v>0.3</v>
      </c>
      <c r="AC73" s="38">
        <v>0.3</v>
      </c>
      <c r="AD73" s="38">
        <v>0.30499999999999999</v>
      </c>
      <c r="AE73" s="38">
        <v>0.30499999999999999</v>
      </c>
      <c r="AF73" s="38">
        <v>0.31</v>
      </c>
      <c r="AH73" s="37">
        <f t="shared" si="5"/>
        <v>27</v>
      </c>
      <c r="AI73" s="37">
        <f t="shared" si="5"/>
        <v>27.500000000000004</v>
      </c>
      <c r="AJ73" s="37">
        <f t="shared" si="5"/>
        <v>28.000000000000004</v>
      </c>
      <c r="AK73" s="37">
        <f t="shared" si="5"/>
        <v>28.499999999999996</v>
      </c>
      <c r="AL73" s="37">
        <f t="shared" si="5"/>
        <v>28.999999999999996</v>
      </c>
      <c r="AM73" s="37">
        <f t="shared" si="5"/>
        <v>28.999999999999996</v>
      </c>
      <c r="AN73" s="37">
        <f t="shared" si="4"/>
        <v>29.5</v>
      </c>
      <c r="AO73" s="37">
        <f t="shared" si="4"/>
        <v>30</v>
      </c>
      <c r="AP73" s="37">
        <f t="shared" si="4"/>
        <v>30</v>
      </c>
      <c r="AQ73" s="37">
        <f t="shared" si="4"/>
        <v>30.5</v>
      </c>
      <c r="AR73" s="37">
        <f t="shared" si="4"/>
        <v>30.5</v>
      </c>
      <c r="AS73" s="37">
        <f t="shared" si="4"/>
        <v>31</v>
      </c>
    </row>
    <row r="74" spans="4:45" x14ac:dyDescent="0.25">
      <c r="D74">
        <v>71</v>
      </c>
      <c r="E74" s="77">
        <v>94000</v>
      </c>
      <c r="F74" s="37">
        <v>27</v>
      </c>
      <c r="G74" s="37">
        <v>27.500000000000004</v>
      </c>
      <c r="H74" s="37">
        <v>28.000000000000004</v>
      </c>
      <c r="I74" s="37">
        <v>28.499999999999996</v>
      </c>
      <c r="J74" s="37">
        <v>28.999999999999996</v>
      </c>
      <c r="K74" s="37">
        <v>28.999999999999996</v>
      </c>
      <c r="L74" s="37">
        <v>29.5</v>
      </c>
      <c r="M74" s="37">
        <v>30</v>
      </c>
      <c r="N74" s="37">
        <v>30</v>
      </c>
      <c r="O74" s="37">
        <v>30.5</v>
      </c>
      <c r="P74" s="37">
        <v>30.5</v>
      </c>
      <c r="Q74" s="37">
        <v>31</v>
      </c>
      <c r="S74" t="str">
        <f t="shared" si="6"/>
        <v/>
      </c>
      <c r="T74">
        <v>94000</v>
      </c>
      <c r="U74" s="38">
        <v>0.27</v>
      </c>
      <c r="V74" s="38">
        <v>0.27500000000000002</v>
      </c>
      <c r="W74" s="38">
        <v>0.28000000000000003</v>
      </c>
      <c r="X74" s="38">
        <v>0.28499999999999998</v>
      </c>
      <c r="Y74" s="38">
        <v>0.28999999999999998</v>
      </c>
      <c r="Z74" s="38">
        <v>0.28999999999999998</v>
      </c>
      <c r="AA74" s="38">
        <v>0.29499999999999998</v>
      </c>
      <c r="AB74" s="38">
        <v>0.3</v>
      </c>
      <c r="AC74" s="38">
        <v>0.3</v>
      </c>
      <c r="AD74" s="38">
        <v>0.30499999999999999</v>
      </c>
      <c r="AE74" s="38">
        <v>0.30499999999999999</v>
      </c>
      <c r="AF74" s="38">
        <v>0.31</v>
      </c>
      <c r="AH74" s="37">
        <f t="shared" si="5"/>
        <v>27</v>
      </c>
      <c r="AI74" s="37">
        <f t="shared" si="5"/>
        <v>27.500000000000004</v>
      </c>
      <c r="AJ74" s="37">
        <f t="shared" si="5"/>
        <v>28.000000000000004</v>
      </c>
      <c r="AK74" s="37">
        <f t="shared" si="5"/>
        <v>28.499999999999996</v>
      </c>
      <c r="AL74" s="37">
        <f t="shared" si="5"/>
        <v>28.999999999999996</v>
      </c>
      <c r="AM74" s="37">
        <f t="shared" si="5"/>
        <v>28.999999999999996</v>
      </c>
      <c r="AN74" s="37">
        <f t="shared" si="4"/>
        <v>29.5</v>
      </c>
      <c r="AO74" s="37">
        <f t="shared" si="4"/>
        <v>30</v>
      </c>
      <c r="AP74" s="37">
        <f t="shared" si="4"/>
        <v>30</v>
      </c>
      <c r="AQ74" s="37">
        <f t="shared" si="4"/>
        <v>30.5</v>
      </c>
      <c r="AR74" s="37">
        <f t="shared" si="4"/>
        <v>30.5</v>
      </c>
      <c r="AS74" s="37">
        <f t="shared" si="4"/>
        <v>31</v>
      </c>
    </row>
    <row r="75" spans="4:45" x14ac:dyDescent="0.25">
      <c r="D75">
        <v>72</v>
      </c>
      <c r="E75" s="77">
        <v>95000</v>
      </c>
      <c r="F75" s="37">
        <v>27</v>
      </c>
      <c r="G75" s="37">
        <v>27.500000000000004</v>
      </c>
      <c r="H75" s="37">
        <v>28.000000000000004</v>
      </c>
      <c r="I75" s="37">
        <v>28.499999999999996</v>
      </c>
      <c r="J75" s="37">
        <v>28.999999999999996</v>
      </c>
      <c r="K75" s="37">
        <v>28.999999999999996</v>
      </c>
      <c r="L75" s="37">
        <v>29.5</v>
      </c>
      <c r="M75" s="37">
        <v>30</v>
      </c>
      <c r="N75" s="37">
        <v>30</v>
      </c>
      <c r="O75" s="37">
        <v>30.5</v>
      </c>
      <c r="P75" s="37">
        <v>30.5</v>
      </c>
      <c r="Q75" s="37">
        <v>31</v>
      </c>
      <c r="S75" t="str">
        <f t="shared" si="6"/>
        <v/>
      </c>
      <c r="T75">
        <v>95000</v>
      </c>
      <c r="U75" s="38">
        <v>0.27</v>
      </c>
      <c r="V75" s="38">
        <v>0.27500000000000002</v>
      </c>
      <c r="W75" s="38">
        <v>0.28000000000000003</v>
      </c>
      <c r="X75" s="38">
        <v>0.28499999999999998</v>
      </c>
      <c r="Y75" s="38">
        <v>0.28999999999999998</v>
      </c>
      <c r="Z75" s="38">
        <v>0.28999999999999998</v>
      </c>
      <c r="AA75" s="38">
        <v>0.29499999999999998</v>
      </c>
      <c r="AB75" s="38">
        <v>0.3</v>
      </c>
      <c r="AC75" s="38">
        <v>0.3</v>
      </c>
      <c r="AD75" s="38">
        <v>0.30499999999999999</v>
      </c>
      <c r="AE75" s="38">
        <v>0.30499999999999999</v>
      </c>
      <c r="AF75" s="38">
        <v>0.31</v>
      </c>
      <c r="AH75" s="37">
        <f t="shared" si="5"/>
        <v>27</v>
      </c>
      <c r="AI75" s="37">
        <f t="shared" si="5"/>
        <v>27.500000000000004</v>
      </c>
      <c r="AJ75" s="37">
        <f t="shared" si="5"/>
        <v>28.000000000000004</v>
      </c>
      <c r="AK75" s="37">
        <f t="shared" si="5"/>
        <v>28.499999999999996</v>
      </c>
      <c r="AL75" s="37">
        <f t="shared" si="5"/>
        <v>28.999999999999996</v>
      </c>
      <c r="AM75" s="37">
        <f t="shared" si="5"/>
        <v>28.999999999999996</v>
      </c>
      <c r="AN75" s="37">
        <f t="shared" si="4"/>
        <v>29.5</v>
      </c>
      <c r="AO75" s="37">
        <f t="shared" si="4"/>
        <v>30</v>
      </c>
      <c r="AP75" s="37">
        <f t="shared" si="4"/>
        <v>30</v>
      </c>
      <c r="AQ75" s="37">
        <f t="shared" si="4"/>
        <v>30.5</v>
      </c>
      <c r="AR75" s="37">
        <f t="shared" si="4"/>
        <v>30.5</v>
      </c>
      <c r="AS75" s="37">
        <f t="shared" si="4"/>
        <v>31</v>
      </c>
    </row>
    <row r="76" spans="4:45" x14ac:dyDescent="0.25">
      <c r="D76">
        <v>73</v>
      </c>
      <c r="E76" s="77">
        <v>96000</v>
      </c>
      <c r="F76" s="37">
        <v>27</v>
      </c>
      <c r="G76" s="37">
        <v>27.500000000000004</v>
      </c>
      <c r="H76" s="37">
        <v>28.000000000000004</v>
      </c>
      <c r="I76" s="37">
        <v>28.499999999999996</v>
      </c>
      <c r="J76" s="37">
        <v>28.999999999999996</v>
      </c>
      <c r="K76" s="37">
        <v>28.999999999999996</v>
      </c>
      <c r="L76" s="37">
        <v>29.5</v>
      </c>
      <c r="M76" s="37">
        <v>30</v>
      </c>
      <c r="N76" s="37">
        <v>30</v>
      </c>
      <c r="O76" s="37">
        <v>30.5</v>
      </c>
      <c r="P76" s="37">
        <v>30.5</v>
      </c>
      <c r="Q76" s="37">
        <v>31</v>
      </c>
      <c r="S76" t="str">
        <f t="shared" si="6"/>
        <v/>
      </c>
      <c r="T76">
        <v>96000</v>
      </c>
      <c r="U76" s="38">
        <v>0.27</v>
      </c>
      <c r="V76" s="38">
        <v>0.27500000000000002</v>
      </c>
      <c r="W76" s="38">
        <v>0.28000000000000003</v>
      </c>
      <c r="X76" s="38">
        <v>0.28499999999999998</v>
      </c>
      <c r="Y76" s="38">
        <v>0.28999999999999998</v>
      </c>
      <c r="Z76" s="38">
        <v>0.28999999999999998</v>
      </c>
      <c r="AA76" s="38">
        <v>0.29499999999999998</v>
      </c>
      <c r="AB76" s="38">
        <v>0.3</v>
      </c>
      <c r="AC76" s="38">
        <v>0.3</v>
      </c>
      <c r="AD76" s="38">
        <v>0.30499999999999999</v>
      </c>
      <c r="AE76" s="38">
        <v>0.30499999999999999</v>
      </c>
      <c r="AF76" s="38">
        <v>0.31</v>
      </c>
      <c r="AH76" s="37">
        <f t="shared" si="5"/>
        <v>27</v>
      </c>
      <c r="AI76" s="37">
        <f t="shared" si="5"/>
        <v>27.500000000000004</v>
      </c>
      <c r="AJ76" s="37">
        <f t="shared" si="5"/>
        <v>28.000000000000004</v>
      </c>
      <c r="AK76" s="37">
        <f t="shared" si="5"/>
        <v>28.499999999999996</v>
      </c>
      <c r="AL76" s="37">
        <f t="shared" si="5"/>
        <v>28.999999999999996</v>
      </c>
      <c r="AM76" s="37">
        <f t="shared" si="5"/>
        <v>28.999999999999996</v>
      </c>
      <c r="AN76" s="37">
        <f t="shared" si="4"/>
        <v>29.5</v>
      </c>
      <c r="AO76" s="37">
        <f t="shared" si="4"/>
        <v>30</v>
      </c>
      <c r="AP76" s="37">
        <f t="shared" si="4"/>
        <v>30</v>
      </c>
      <c r="AQ76" s="37">
        <f t="shared" si="4"/>
        <v>30.5</v>
      </c>
      <c r="AR76" s="37">
        <f t="shared" si="4"/>
        <v>30.5</v>
      </c>
      <c r="AS76" s="37">
        <f t="shared" si="4"/>
        <v>31</v>
      </c>
    </row>
    <row r="77" spans="4:45" x14ac:dyDescent="0.25">
      <c r="D77">
        <v>74</v>
      </c>
      <c r="E77" s="77">
        <v>97000</v>
      </c>
      <c r="F77" s="37">
        <v>27</v>
      </c>
      <c r="G77" s="37">
        <v>27.500000000000004</v>
      </c>
      <c r="H77" s="37">
        <v>28.000000000000004</v>
      </c>
      <c r="I77" s="37">
        <v>28.499999999999996</v>
      </c>
      <c r="J77" s="37">
        <v>28.999999999999996</v>
      </c>
      <c r="K77" s="37">
        <v>28.999999999999996</v>
      </c>
      <c r="L77" s="37">
        <v>29.5</v>
      </c>
      <c r="M77" s="37">
        <v>30</v>
      </c>
      <c r="N77" s="37">
        <v>30</v>
      </c>
      <c r="O77" s="37">
        <v>30.5</v>
      </c>
      <c r="P77" s="37">
        <v>30.5</v>
      </c>
      <c r="Q77" s="37">
        <v>31</v>
      </c>
      <c r="S77" t="str">
        <f t="shared" si="6"/>
        <v/>
      </c>
      <c r="T77">
        <v>97000</v>
      </c>
      <c r="U77" s="38">
        <v>0.27</v>
      </c>
      <c r="V77" s="38">
        <v>0.27500000000000002</v>
      </c>
      <c r="W77" s="38">
        <v>0.28000000000000003</v>
      </c>
      <c r="X77" s="38">
        <v>0.28499999999999998</v>
      </c>
      <c r="Y77" s="38">
        <v>0.28999999999999998</v>
      </c>
      <c r="Z77" s="38">
        <v>0.28999999999999998</v>
      </c>
      <c r="AA77" s="38">
        <v>0.29499999999999998</v>
      </c>
      <c r="AB77" s="38">
        <v>0.3</v>
      </c>
      <c r="AC77" s="38">
        <v>0.3</v>
      </c>
      <c r="AD77" s="38">
        <v>0.30499999999999999</v>
      </c>
      <c r="AE77" s="38">
        <v>0.30499999999999999</v>
      </c>
      <c r="AF77" s="38">
        <v>0.31</v>
      </c>
      <c r="AH77" s="37">
        <f t="shared" si="5"/>
        <v>27</v>
      </c>
      <c r="AI77" s="37">
        <f t="shared" si="5"/>
        <v>27.500000000000004</v>
      </c>
      <c r="AJ77" s="37">
        <f t="shared" si="5"/>
        <v>28.000000000000004</v>
      </c>
      <c r="AK77" s="37">
        <f t="shared" si="5"/>
        <v>28.499999999999996</v>
      </c>
      <c r="AL77" s="37">
        <f t="shared" si="5"/>
        <v>28.999999999999996</v>
      </c>
      <c r="AM77" s="37">
        <f t="shared" si="5"/>
        <v>28.999999999999996</v>
      </c>
      <c r="AN77" s="37">
        <f t="shared" si="4"/>
        <v>29.5</v>
      </c>
      <c r="AO77" s="37">
        <f t="shared" si="4"/>
        <v>30</v>
      </c>
      <c r="AP77" s="37">
        <f t="shared" si="4"/>
        <v>30</v>
      </c>
      <c r="AQ77" s="37">
        <f t="shared" si="4"/>
        <v>30.5</v>
      </c>
      <c r="AR77" s="37">
        <f t="shared" si="4"/>
        <v>30.5</v>
      </c>
      <c r="AS77" s="37">
        <f t="shared" si="4"/>
        <v>31</v>
      </c>
    </row>
    <row r="78" spans="4:45" x14ac:dyDescent="0.25">
      <c r="D78">
        <v>75</v>
      </c>
      <c r="E78" s="77">
        <v>98000</v>
      </c>
      <c r="F78" s="37">
        <v>27</v>
      </c>
      <c r="G78" s="37">
        <v>27.500000000000004</v>
      </c>
      <c r="H78" s="37">
        <v>28.000000000000004</v>
      </c>
      <c r="I78" s="37">
        <v>28.499999999999996</v>
      </c>
      <c r="J78" s="37">
        <v>28.999999999999996</v>
      </c>
      <c r="K78" s="37">
        <v>28.999999999999996</v>
      </c>
      <c r="L78" s="37">
        <v>29.5</v>
      </c>
      <c r="M78" s="37">
        <v>30</v>
      </c>
      <c r="N78" s="37">
        <v>30</v>
      </c>
      <c r="O78" s="37">
        <v>30.5</v>
      </c>
      <c r="P78" s="37">
        <v>30.5</v>
      </c>
      <c r="Q78" s="37">
        <v>31</v>
      </c>
      <c r="S78" t="str">
        <f t="shared" si="6"/>
        <v/>
      </c>
      <c r="T78">
        <v>98000</v>
      </c>
      <c r="U78" s="38">
        <v>0.27</v>
      </c>
      <c r="V78" s="38">
        <v>0.27500000000000002</v>
      </c>
      <c r="W78" s="38">
        <v>0.28000000000000003</v>
      </c>
      <c r="X78" s="38">
        <v>0.28499999999999998</v>
      </c>
      <c r="Y78" s="38">
        <v>0.28999999999999998</v>
      </c>
      <c r="Z78" s="38">
        <v>0.28999999999999998</v>
      </c>
      <c r="AA78" s="38">
        <v>0.29499999999999998</v>
      </c>
      <c r="AB78" s="38">
        <v>0.3</v>
      </c>
      <c r="AC78" s="38">
        <v>0.3</v>
      </c>
      <c r="AD78" s="38">
        <v>0.30499999999999999</v>
      </c>
      <c r="AE78" s="38">
        <v>0.30499999999999999</v>
      </c>
      <c r="AF78" s="38">
        <v>0.31</v>
      </c>
      <c r="AH78" s="37">
        <f t="shared" si="5"/>
        <v>27</v>
      </c>
      <c r="AI78" s="37">
        <f t="shared" si="5"/>
        <v>27.500000000000004</v>
      </c>
      <c r="AJ78" s="37">
        <f t="shared" si="5"/>
        <v>28.000000000000004</v>
      </c>
      <c r="AK78" s="37">
        <f t="shared" si="5"/>
        <v>28.499999999999996</v>
      </c>
      <c r="AL78" s="37">
        <f t="shared" si="5"/>
        <v>28.999999999999996</v>
      </c>
      <c r="AM78" s="37">
        <f t="shared" si="5"/>
        <v>28.999999999999996</v>
      </c>
      <c r="AN78" s="37">
        <f t="shared" si="4"/>
        <v>29.5</v>
      </c>
      <c r="AO78" s="37">
        <f t="shared" si="4"/>
        <v>30</v>
      </c>
      <c r="AP78" s="37">
        <f t="shared" si="4"/>
        <v>30</v>
      </c>
      <c r="AQ78" s="37">
        <f t="shared" si="4"/>
        <v>30.5</v>
      </c>
      <c r="AR78" s="37">
        <f t="shared" si="4"/>
        <v>30.5</v>
      </c>
      <c r="AS78" s="37">
        <f t="shared" si="4"/>
        <v>31</v>
      </c>
    </row>
    <row r="79" spans="4:45" x14ac:dyDescent="0.25">
      <c r="D79">
        <v>76</v>
      </c>
      <c r="E79" s="77">
        <v>99000</v>
      </c>
      <c r="F79" s="37">
        <v>27</v>
      </c>
      <c r="G79" s="37">
        <v>27.500000000000004</v>
      </c>
      <c r="H79" s="37">
        <v>28.000000000000004</v>
      </c>
      <c r="I79" s="37">
        <v>28.499999999999996</v>
      </c>
      <c r="J79" s="37">
        <v>28.999999999999996</v>
      </c>
      <c r="K79" s="37">
        <v>28.999999999999996</v>
      </c>
      <c r="L79" s="37">
        <v>29.5</v>
      </c>
      <c r="M79" s="37">
        <v>30</v>
      </c>
      <c r="N79" s="37">
        <v>30</v>
      </c>
      <c r="O79" s="37">
        <v>30.5</v>
      </c>
      <c r="P79" s="37">
        <v>30.5</v>
      </c>
      <c r="Q79" s="37">
        <v>31</v>
      </c>
      <c r="S79" t="str">
        <f t="shared" si="6"/>
        <v/>
      </c>
      <c r="T79">
        <v>99000</v>
      </c>
      <c r="U79" s="38">
        <v>0.27</v>
      </c>
      <c r="V79" s="38">
        <v>0.27500000000000002</v>
      </c>
      <c r="W79" s="38">
        <v>0.28000000000000003</v>
      </c>
      <c r="X79" s="38">
        <v>0.28499999999999998</v>
      </c>
      <c r="Y79" s="38">
        <v>0.28999999999999998</v>
      </c>
      <c r="Z79" s="38">
        <v>0.28999999999999998</v>
      </c>
      <c r="AA79" s="38">
        <v>0.29499999999999998</v>
      </c>
      <c r="AB79" s="38">
        <v>0.3</v>
      </c>
      <c r="AC79" s="38">
        <v>0.3</v>
      </c>
      <c r="AD79" s="38">
        <v>0.30499999999999999</v>
      </c>
      <c r="AE79" s="38">
        <v>0.30499999999999999</v>
      </c>
      <c r="AF79" s="38">
        <v>0.31</v>
      </c>
      <c r="AH79" s="37">
        <f t="shared" si="5"/>
        <v>27</v>
      </c>
      <c r="AI79" s="37">
        <f t="shared" si="5"/>
        <v>27.500000000000004</v>
      </c>
      <c r="AJ79" s="37">
        <f t="shared" si="5"/>
        <v>28.000000000000004</v>
      </c>
      <c r="AK79" s="37">
        <f t="shared" si="5"/>
        <v>28.499999999999996</v>
      </c>
      <c r="AL79" s="37">
        <f t="shared" si="5"/>
        <v>28.999999999999996</v>
      </c>
      <c r="AM79" s="37">
        <f t="shared" si="5"/>
        <v>28.999999999999996</v>
      </c>
      <c r="AN79" s="37">
        <f t="shared" si="4"/>
        <v>29.5</v>
      </c>
      <c r="AO79" s="37">
        <f t="shared" si="4"/>
        <v>30</v>
      </c>
      <c r="AP79" s="37">
        <f t="shared" si="4"/>
        <v>30</v>
      </c>
      <c r="AQ79" s="37">
        <f t="shared" si="4"/>
        <v>30.5</v>
      </c>
      <c r="AR79" s="37">
        <f t="shared" si="4"/>
        <v>30.5</v>
      </c>
      <c r="AS79" s="37">
        <f t="shared" si="4"/>
        <v>31</v>
      </c>
    </row>
    <row r="80" spans="4:45" x14ac:dyDescent="0.25">
      <c r="D80">
        <v>77</v>
      </c>
      <c r="E80" s="77">
        <v>100000</v>
      </c>
      <c r="F80" s="37">
        <v>27</v>
      </c>
      <c r="G80" s="37">
        <v>27.500000000000004</v>
      </c>
      <c r="H80" s="37">
        <v>28.000000000000004</v>
      </c>
      <c r="I80" s="37">
        <v>28.499999999999996</v>
      </c>
      <c r="J80" s="37">
        <v>28.999999999999996</v>
      </c>
      <c r="K80" s="37">
        <v>28.999999999999996</v>
      </c>
      <c r="L80" s="37">
        <v>29.5</v>
      </c>
      <c r="M80" s="37">
        <v>30</v>
      </c>
      <c r="N80" s="37">
        <v>30</v>
      </c>
      <c r="O80" s="37">
        <v>30.5</v>
      </c>
      <c r="P80" s="37">
        <v>30.5</v>
      </c>
      <c r="Q80" s="37">
        <v>31</v>
      </c>
      <c r="S80" t="str">
        <f t="shared" si="6"/>
        <v/>
      </c>
      <c r="T80">
        <v>100000</v>
      </c>
      <c r="U80" s="38">
        <v>0.27</v>
      </c>
      <c r="V80" s="38">
        <v>0.27500000000000002</v>
      </c>
      <c r="W80" s="38">
        <v>0.28000000000000003</v>
      </c>
      <c r="X80" s="38">
        <v>0.28499999999999998</v>
      </c>
      <c r="Y80" s="38">
        <v>0.28999999999999998</v>
      </c>
      <c r="Z80" s="38">
        <v>0.28999999999999998</v>
      </c>
      <c r="AA80" s="38">
        <v>0.29499999999999998</v>
      </c>
      <c r="AB80" s="38">
        <v>0.3</v>
      </c>
      <c r="AC80" s="38">
        <v>0.3</v>
      </c>
      <c r="AD80" s="38">
        <v>0.30499999999999999</v>
      </c>
      <c r="AE80" s="38">
        <v>0.30499999999999999</v>
      </c>
      <c r="AF80" s="38">
        <v>0.31</v>
      </c>
      <c r="AH80" s="37">
        <f t="shared" si="5"/>
        <v>27</v>
      </c>
      <c r="AI80" s="37">
        <f t="shared" si="5"/>
        <v>27.500000000000004</v>
      </c>
      <c r="AJ80" s="37">
        <f t="shared" si="5"/>
        <v>28.000000000000004</v>
      </c>
      <c r="AK80" s="37">
        <f t="shared" si="5"/>
        <v>28.499999999999996</v>
      </c>
      <c r="AL80" s="37">
        <f t="shared" si="5"/>
        <v>28.999999999999996</v>
      </c>
      <c r="AM80" s="37">
        <f t="shared" si="5"/>
        <v>28.999999999999996</v>
      </c>
      <c r="AN80" s="37">
        <f t="shared" si="4"/>
        <v>29.5</v>
      </c>
      <c r="AO80" s="37">
        <f t="shared" si="4"/>
        <v>30</v>
      </c>
      <c r="AP80" s="37">
        <f t="shared" si="4"/>
        <v>30</v>
      </c>
      <c r="AQ80" s="37">
        <f t="shared" si="4"/>
        <v>30.5</v>
      </c>
      <c r="AR80" s="37">
        <f t="shared" si="4"/>
        <v>30.5</v>
      </c>
      <c r="AS80" s="37">
        <f t="shared" si="4"/>
        <v>31</v>
      </c>
    </row>
    <row r="81" spans="4:45" x14ac:dyDescent="0.25">
      <c r="D81">
        <v>78</v>
      </c>
      <c r="E81" s="77">
        <v>101000</v>
      </c>
      <c r="F81" s="37">
        <v>27</v>
      </c>
      <c r="G81" s="37">
        <v>27.500000000000004</v>
      </c>
      <c r="H81" s="37">
        <v>28.000000000000004</v>
      </c>
      <c r="I81" s="37">
        <v>28.499999999999996</v>
      </c>
      <c r="J81" s="37">
        <v>28.999999999999996</v>
      </c>
      <c r="K81" s="37">
        <v>28.999999999999996</v>
      </c>
      <c r="L81" s="37">
        <v>29.5</v>
      </c>
      <c r="M81" s="37">
        <v>30</v>
      </c>
      <c r="N81" s="37">
        <v>30</v>
      </c>
      <c r="O81" s="37">
        <v>30.5</v>
      </c>
      <c r="P81" s="37">
        <v>30.5</v>
      </c>
      <c r="Q81" s="37">
        <v>31</v>
      </c>
      <c r="S81" t="str">
        <f t="shared" si="6"/>
        <v/>
      </c>
      <c r="T81">
        <v>101000</v>
      </c>
      <c r="U81" s="38">
        <v>0.27</v>
      </c>
      <c r="V81" s="38">
        <v>0.27500000000000002</v>
      </c>
      <c r="W81" s="38">
        <v>0.28000000000000003</v>
      </c>
      <c r="X81" s="38">
        <v>0.28499999999999998</v>
      </c>
      <c r="Y81" s="38">
        <v>0.28999999999999998</v>
      </c>
      <c r="Z81" s="38">
        <v>0.28999999999999998</v>
      </c>
      <c r="AA81" s="38">
        <v>0.29499999999999998</v>
      </c>
      <c r="AB81" s="38">
        <v>0.3</v>
      </c>
      <c r="AC81" s="38">
        <v>0.3</v>
      </c>
      <c r="AD81" s="38">
        <v>0.30499999999999999</v>
      </c>
      <c r="AE81" s="38">
        <v>0.30499999999999999</v>
      </c>
      <c r="AF81" s="38">
        <v>0.31</v>
      </c>
      <c r="AH81" s="37">
        <f t="shared" si="5"/>
        <v>27</v>
      </c>
      <c r="AI81" s="37">
        <f t="shared" si="5"/>
        <v>27.500000000000004</v>
      </c>
      <c r="AJ81" s="37">
        <f t="shared" si="5"/>
        <v>28.000000000000004</v>
      </c>
      <c r="AK81" s="37">
        <f t="shared" si="5"/>
        <v>28.499999999999996</v>
      </c>
      <c r="AL81" s="37">
        <f t="shared" si="5"/>
        <v>28.999999999999996</v>
      </c>
      <c r="AM81" s="37">
        <f t="shared" si="5"/>
        <v>28.999999999999996</v>
      </c>
      <c r="AN81" s="37">
        <f t="shared" si="4"/>
        <v>29.5</v>
      </c>
      <c r="AO81" s="37">
        <f t="shared" si="4"/>
        <v>30</v>
      </c>
      <c r="AP81" s="37">
        <f t="shared" si="4"/>
        <v>30</v>
      </c>
      <c r="AQ81" s="37">
        <f t="shared" si="4"/>
        <v>30.5</v>
      </c>
      <c r="AR81" s="37">
        <f t="shared" si="4"/>
        <v>30.5</v>
      </c>
      <c r="AS81" s="37">
        <f t="shared" si="4"/>
        <v>31</v>
      </c>
    </row>
    <row r="82" spans="4:45" x14ac:dyDescent="0.25">
      <c r="D82">
        <v>79</v>
      </c>
      <c r="E82" s="77">
        <v>102000</v>
      </c>
      <c r="F82" s="37">
        <v>27</v>
      </c>
      <c r="G82" s="37">
        <v>27.500000000000004</v>
      </c>
      <c r="H82" s="37">
        <v>28.000000000000004</v>
      </c>
      <c r="I82" s="37">
        <v>28.499999999999996</v>
      </c>
      <c r="J82" s="37">
        <v>28.999999999999996</v>
      </c>
      <c r="K82" s="37">
        <v>28.999999999999996</v>
      </c>
      <c r="L82" s="37">
        <v>29.5</v>
      </c>
      <c r="M82" s="37">
        <v>30</v>
      </c>
      <c r="N82" s="37">
        <v>30</v>
      </c>
      <c r="O82" s="37">
        <v>30.5</v>
      </c>
      <c r="P82" s="37">
        <v>30.5</v>
      </c>
      <c r="Q82" s="37">
        <v>31</v>
      </c>
      <c r="S82" t="str">
        <f t="shared" si="6"/>
        <v/>
      </c>
      <c r="T82">
        <v>102000</v>
      </c>
      <c r="U82" s="38">
        <v>0.27</v>
      </c>
      <c r="V82" s="38">
        <v>0.27500000000000002</v>
      </c>
      <c r="W82" s="38">
        <v>0.28000000000000003</v>
      </c>
      <c r="X82" s="38">
        <v>0.28499999999999998</v>
      </c>
      <c r="Y82" s="38">
        <v>0.28999999999999998</v>
      </c>
      <c r="Z82" s="38">
        <v>0.28999999999999998</v>
      </c>
      <c r="AA82" s="38">
        <v>0.29499999999999998</v>
      </c>
      <c r="AB82" s="38">
        <v>0.3</v>
      </c>
      <c r="AC82" s="38">
        <v>0.3</v>
      </c>
      <c r="AD82" s="38">
        <v>0.30499999999999999</v>
      </c>
      <c r="AE82" s="38">
        <v>0.30499999999999999</v>
      </c>
      <c r="AF82" s="38">
        <v>0.31</v>
      </c>
      <c r="AH82" s="37">
        <f t="shared" si="5"/>
        <v>27</v>
      </c>
      <c r="AI82" s="37">
        <f t="shared" si="5"/>
        <v>27.500000000000004</v>
      </c>
      <c r="AJ82" s="37">
        <f t="shared" si="5"/>
        <v>28.000000000000004</v>
      </c>
      <c r="AK82" s="37">
        <f t="shared" si="5"/>
        <v>28.499999999999996</v>
      </c>
      <c r="AL82" s="37">
        <f t="shared" si="5"/>
        <v>28.999999999999996</v>
      </c>
      <c r="AM82" s="37">
        <f t="shared" si="5"/>
        <v>28.999999999999996</v>
      </c>
      <c r="AN82" s="37">
        <f t="shared" si="4"/>
        <v>29.5</v>
      </c>
      <c r="AO82" s="37">
        <f t="shared" si="4"/>
        <v>30</v>
      </c>
      <c r="AP82" s="37">
        <f t="shared" si="4"/>
        <v>30</v>
      </c>
      <c r="AQ82" s="37">
        <f t="shared" si="4"/>
        <v>30.5</v>
      </c>
      <c r="AR82" s="37">
        <f t="shared" si="4"/>
        <v>30.5</v>
      </c>
      <c r="AS82" s="37">
        <f t="shared" si="4"/>
        <v>31</v>
      </c>
    </row>
    <row r="83" spans="4:45" x14ac:dyDescent="0.25">
      <c r="D83">
        <v>80</v>
      </c>
      <c r="E83" s="77">
        <v>103000</v>
      </c>
      <c r="F83" s="37">
        <v>27</v>
      </c>
      <c r="G83" s="37">
        <v>27.500000000000004</v>
      </c>
      <c r="H83" s="37">
        <v>28.000000000000004</v>
      </c>
      <c r="I83" s="37">
        <v>28.499999999999996</v>
      </c>
      <c r="J83" s="37">
        <v>28.999999999999996</v>
      </c>
      <c r="K83" s="37">
        <v>28.999999999999996</v>
      </c>
      <c r="L83" s="37">
        <v>29.5</v>
      </c>
      <c r="M83" s="37">
        <v>30</v>
      </c>
      <c r="N83" s="37">
        <v>30</v>
      </c>
      <c r="O83" s="37">
        <v>30.5</v>
      </c>
      <c r="P83" s="37">
        <v>30.5</v>
      </c>
      <c r="Q83" s="37">
        <v>31</v>
      </c>
      <c r="S83" t="str">
        <f t="shared" si="6"/>
        <v/>
      </c>
      <c r="T83">
        <v>103000</v>
      </c>
      <c r="U83" s="38">
        <v>0.27</v>
      </c>
      <c r="V83" s="38">
        <v>0.27500000000000002</v>
      </c>
      <c r="W83" s="38">
        <v>0.28000000000000003</v>
      </c>
      <c r="X83" s="38">
        <v>0.28499999999999998</v>
      </c>
      <c r="Y83" s="38">
        <v>0.28999999999999998</v>
      </c>
      <c r="Z83" s="38">
        <v>0.28999999999999998</v>
      </c>
      <c r="AA83" s="38">
        <v>0.29499999999999998</v>
      </c>
      <c r="AB83" s="38">
        <v>0.3</v>
      </c>
      <c r="AC83" s="38">
        <v>0.3</v>
      </c>
      <c r="AD83" s="38">
        <v>0.30499999999999999</v>
      </c>
      <c r="AE83" s="38">
        <v>0.30499999999999999</v>
      </c>
      <c r="AF83" s="38">
        <v>0.31</v>
      </c>
      <c r="AH83" s="37">
        <f t="shared" si="5"/>
        <v>27</v>
      </c>
      <c r="AI83" s="37">
        <f t="shared" si="5"/>
        <v>27.500000000000004</v>
      </c>
      <c r="AJ83" s="37">
        <f t="shared" si="5"/>
        <v>28.000000000000004</v>
      </c>
      <c r="AK83" s="37">
        <f t="shared" si="5"/>
        <v>28.499999999999996</v>
      </c>
      <c r="AL83" s="37">
        <f t="shared" si="5"/>
        <v>28.999999999999996</v>
      </c>
      <c r="AM83" s="37">
        <f t="shared" si="5"/>
        <v>28.999999999999996</v>
      </c>
      <c r="AN83" s="37">
        <f t="shared" si="4"/>
        <v>29.5</v>
      </c>
      <c r="AO83" s="37">
        <f t="shared" si="4"/>
        <v>30</v>
      </c>
      <c r="AP83" s="37">
        <f t="shared" si="4"/>
        <v>30</v>
      </c>
      <c r="AQ83" s="37">
        <f t="shared" si="4"/>
        <v>30.5</v>
      </c>
      <c r="AR83" s="37">
        <f t="shared" si="4"/>
        <v>30.5</v>
      </c>
      <c r="AS83" s="37">
        <f t="shared" si="4"/>
        <v>31</v>
      </c>
    </row>
    <row r="84" spans="4:45" x14ac:dyDescent="0.25">
      <c r="D84">
        <v>81</v>
      </c>
      <c r="E84" s="77">
        <v>104000</v>
      </c>
      <c r="F84" s="37">
        <v>27</v>
      </c>
      <c r="G84" s="37">
        <v>27.500000000000004</v>
      </c>
      <c r="H84" s="37">
        <v>28.000000000000004</v>
      </c>
      <c r="I84" s="37">
        <v>28.499999999999996</v>
      </c>
      <c r="J84" s="37">
        <v>28.999999999999996</v>
      </c>
      <c r="K84" s="37">
        <v>28.999999999999996</v>
      </c>
      <c r="L84" s="37">
        <v>29.5</v>
      </c>
      <c r="M84" s="37">
        <v>30</v>
      </c>
      <c r="N84" s="37">
        <v>30</v>
      </c>
      <c r="O84" s="37">
        <v>30.5</v>
      </c>
      <c r="P84" s="37">
        <v>30.5</v>
      </c>
      <c r="Q84" s="37">
        <v>31</v>
      </c>
      <c r="S84" t="str">
        <f t="shared" si="6"/>
        <v/>
      </c>
      <c r="T84">
        <v>104000</v>
      </c>
      <c r="U84" s="38">
        <v>0.27</v>
      </c>
      <c r="V84" s="38">
        <v>0.27500000000000002</v>
      </c>
      <c r="W84" s="38">
        <v>0.28000000000000003</v>
      </c>
      <c r="X84" s="38">
        <v>0.28499999999999998</v>
      </c>
      <c r="Y84" s="38">
        <v>0.28999999999999998</v>
      </c>
      <c r="Z84" s="38">
        <v>0.28999999999999998</v>
      </c>
      <c r="AA84" s="38">
        <v>0.29499999999999998</v>
      </c>
      <c r="AB84" s="38">
        <v>0.3</v>
      </c>
      <c r="AC84" s="38">
        <v>0.3</v>
      </c>
      <c r="AD84" s="38">
        <v>0.30499999999999999</v>
      </c>
      <c r="AE84" s="38">
        <v>0.30499999999999999</v>
      </c>
      <c r="AF84" s="38">
        <v>0.31</v>
      </c>
      <c r="AH84" s="37">
        <f t="shared" si="5"/>
        <v>27</v>
      </c>
      <c r="AI84" s="37">
        <f t="shared" si="5"/>
        <v>27.500000000000004</v>
      </c>
      <c r="AJ84" s="37">
        <f t="shared" si="5"/>
        <v>28.000000000000004</v>
      </c>
      <c r="AK84" s="37">
        <f t="shared" si="5"/>
        <v>28.499999999999996</v>
      </c>
      <c r="AL84" s="37">
        <f t="shared" si="5"/>
        <v>28.999999999999996</v>
      </c>
      <c r="AM84" s="37">
        <f t="shared" si="5"/>
        <v>28.999999999999996</v>
      </c>
      <c r="AN84" s="37">
        <f t="shared" si="4"/>
        <v>29.5</v>
      </c>
      <c r="AO84" s="37">
        <f t="shared" si="4"/>
        <v>30</v>
      </c>
      <c r="AP84" s="37">
        <f t="shared" si="4"/>
        <v>30</v>
      </c>
      <c r="AQ84" s="37">
        <f t="shared" si="4"/>
        <v>30.5</v>
      </c>
      <c r="AR84" s="37">
        <f t="shared" si="4"/>
        <v>30.5</v>
      </c>
      <c r="AS84" s="37">
        <f t="shared" si="4"/>
        <v>31</v>
      </c>
    </row>
    <row r="85" spans="4:45" x14ac:dyDescent="0.25">
      <c r="D85">
        <v>82</v>
      </c>
      <c r="E85" s="77">
        <v>105000</v>
      </c>
      <c r="F85" s="37">
        <v>27</v>
      </c>
      <c r="G85" s="37">
        <v>27.500000000000004</v>
      </c>
      <c r="H85" s="37">
        <v>28.000000000000004</v>
      </c>
      <c r="I85" s="37">
        <v>28.499999999999996</v>
      </c>
      <c r="J85" s="37">
        <v>28.999999999999996</v>
      </c>
      <c r="K85" s="37">
        <v>28.999999999999996</v>
      </c>
      <c r="L85" s="37">
        <v>29.5</v>
      </c>
      <c r="M85" s="37">
        <v>30</v>
      </c>
      <c r="N85" s="37">
        <v>30</v>
      </c>
      <c r="O85" s="37">
        <v>30.5</v>
      </c>
      <c r="P85" s="37">
        <v>30.5</v>
      </c>
      <c r="Q85" s="37">
        <v>31</v>
      </c>
      <c r="S85" t="str">
        <f t="shared" si="6"/>
        <v/>
      </c>
      <c r="T85">
        <v>105000</v>
      </c>
      <c r="U85" s="38">
        <v>0.27</v>
      </c>
      <c r="V85" s="38">
        <v>0.27500000000000002</v>
      </c>
      <c r="W85" s="38">
        <v>0.28000000000000003</v>
      </c>
      <c r="X85" s="38">
        <v>0.28499999999999998</v>
      </c>
      <c r="Y85" s="38">
        <v>0.28999999999999998</v>
      </c>
      <c r="Z85" s="38">
        <v>0.28999999999999998</v>
      </c>
      <c r="AA85" s="38">
        <v>0.29499999999999998</v>
      </c>
      <c r="AB85" s="38">
        <v>0.3</v>
      </c>
      <c r="AC85" s="38">
        <v>0.3</v>
      </c>
      <c r="AD85" s="38">
        <v>0.30499999999999999</v>
      </c>
      <c r="AE85" s="38">
        <v>0.30499999999999999</v>
      </c>
      <c r="AF85" s="38">
        <v>0.31</v>
      </c>
      <c r="AH85" s="37">
        <f t="shared" si="5"/>
        <v>27</v>
      </c>
      <c r="AI85" s="37">
        <f t="shared" si="5"/>
        <v>27.500000000000004</v>
      </c>
      <c r="AJ85" s="37">
        <f t="shared" si="5"/>
        <v>28.000000000000004</v>
      </c>
      <c r="AK85" s="37">
        <f t="shared" si="5"/>
        <v>28.499999999999996</v>
      </c>
      <c r="AL85" s="37">
        <f t="shared" si="5"/>
        <v>28.999999999999996</v>
      </c>
      <c r="AM85" s="37">
        <f t="shared" si="5"/>
        <v>28.999999999999996</v>
      </c>
      <c r="AN85" s="37">
        <f t="shared" si="5"/>
        <v>29.5</v>
      </c>
      <c r="AO85" s="37">
        <f t="shared" si="5"/>
        <v>30</v>
      </c>
      <c r="AP85" s="37">
        <f t="shared" si="5"/>
        <v>30</v>
      </c>
      <c r="AQ85" s="37">
        <f t="shared" si="5"/>
        <v>30.5</v>
      </c>
      <c r="AR85" s="37">
        <f t="shared" si="5"/>
        <v>30.5</v>
      </c>
      <c r="AS85" s="37">
        <f t="shared" si="5"/>
        <v>31</v>
      </c>
    </row>
    <row r="86" spans="4:45" x14ac:dyDescent="0.25">
      <c r="D86">
        <v>83</v>
      </c>
      <c r="E86" s="77">
        <v>106000</v>
      </c>
      <c r="F86" s="37">
        <v>27</v>
      </c>
      <c r="G86" s="37">
        <v>27.500000000000004</v>
      </c>
      <c r="H86" s="37">
        <v>28.000000000000004</v>
      </c>
      <c r="I86" s="37">
        <v>28.499999999999996</v>
      </c>
      <c r="J86" s="37">
        <v>28.999999999999996</v>
      </c>
      <c r="K86" s="37">
        <v>28.999999999999996</v>
      </c>
      <c r="L86" s="37">
        <v>29.5</v>
      </c>
      <c r="M86" s="37">
        <v>30</v>
      </c>
      <c r="N86" s="37">
        <v>30</v>
      </c>
      <c r="O86" s="37">
        <v>30.5</v>
      </c>
      <c r="P86" s="37">
        <v>30.5</v>
      </c>
      <c r="Q86" s="37">
        <v>31</v>
      </c>
      <c r="S86" t="str">
        <f t="shared" si="6"/>
        <v/>
      </c>
      <c r="T86">
        <v>106000</v>
      </c>
      <c r="U86" s="38">
        <v>0.27</v>
      </c>
      <c r="V86" s="38">
        <v>0.27500000000000002</v>
      </c>
      <c r="W86" s="38">
        <v>0.28000000000000003</v>
      </c>
      <c r="X86" s="38">
        <v>0.28499999999999998</v>
      </c>
      <c r="Y86" s="38">
        <v>0.28999999999999998</v>
      </c>
      <c r="Z86" s="38">
        <v>0.28999999999999998</v>
      </c>
      <c r="AA86" s="38">
        <v>0.29499999999999998</v>
      </c>
      <c r="AB86" s="38">
        <v>0.3</v>
      </c>
      <c r="AC86" s="38">
        <v>0.3</v>
      </c>
      <c r="AD86" s="38">
        <v>0.30499999999999999</v>
      </c>
      <c r="AE86" s="38">
        <v>0.30499999999999999</v>
      </c>
      <c r="AF86" s="38">
        <v>0.31</v>
      </c>
      <c r="AH86" s="37">
        <f t="shared" si="5"/>
        <v>27</v>
      </c>
      <c r="AI86" s="37">
        <f t="shared" si="5"/>
        <v>27.500000000000004</v>
      </c>
      <c r="AJ86" s="37">
        <f t="shared" si="5"/>
        <v>28.000000000000004</v>
      </c>
      <c r="AK86" s="37">
        <f t="shared" si="5"/>
        <v>28.499999999999996</v>
      </c>
      <c r="AL86" s="37">
        <f t="shared" si="5"/>
        <v>28.999999999999996</v>
      </c>
      <c r="AM86" s="37">
        <f t="shared" si="5"/>
        <v>28.999999999999996</v>
      </c>
      <c r="AN86" s="37">
        <f t="shared" si="5"/>
        <v>29.5</v>
      </c>
      <c r="AO86" s="37">
        <f t="shared" si="5"/>
        <v>30</v>
      </c>
      <c r="AP86" s="37">
        <f t="shared" si="5"/>
        <v>30</v>
      </c>
      <c r="AQ86" s="37">
        <f t="shared" si="5"/>
        <v>30.5</v>
      </c>
      <c r="AR86" s="37">
        <f t="shared" si="5"/>
        <v>30.5</v>
      </c>
      <c r="AS86" s="37">
        <f t="shared" si="5"/>
        <v>31</v>
      </c>
    </row>
    <row r="87" spans="4:45" x14ac:dyDescent="0.25">
      <c r="D87">
        <v>84</v>
      </c>
      <c r="E87" s="77">
        <v>107000</v>
      </c>
      <c r="F87" s="37">
        <v>27</v>
      </c>
      <c r="G87" s="37">
        <v>27.500000000000004</v>
      </c>
      <c r="H87" s="37">
        <v>28.000000000000004</v>
      </c>
      <c r="I87" s="37">
        <v>28.499999999999996</v>
      </c>
      <c r="J87" s="37">
        <v>28.999999999999996</v>
      </c>
      <c r="K87" s="37">
        <v>28.999999999999996</v>
      </c>
      <c r="L87" s="37">
        <v>29.5</v>
      </c>
      <c r="M87" s="37">
        <v>30</v>
      </c>
      <c r="N87" s="37">
        <v>30</v>
      </c>
      <c r="O87" s="37">
        <v>30.5</v>
      </c>
      <c r="P87" s="37">
        <v>30.5</v>
      </c>
      <c r="Q87" s="37">
        <v>31</v>
      </c>
      <c r="S87" t="str">
        <f t="shared" si="6"/>
        <v/>
      </c>
      <c r="T87">
        <v>107000</v>
      </c>
      <c r="U87" s="38">
        <v>0.27</v>
      </c>
      <c r="V87" s="38">
        <v>0.27500000000000002</v>
      </c>
      <c r="W87" s="38">
        <v>0.28000000000000003</v>
      </c>
      <c r="X87" s="38">
        <v>0.28499999999999998</v>
      </c>
      <c r="Y87" s="38">
        <v>0.28999999999999998</v>
      </c>
      <c r="Z87" s="38">
        <v>0.28999999999999998</v>
      </c>
      <c r="AA87" s="38">
        <v>0.29499999999999998</v>
      </c>
      <c r="AB87" s="38">
        <v>0.3</v>
      </c>
      <c r="AC87" s="38">
        <v>0.3</v>
      </c>
      <c r="AD87" s="38">
        <v>0.30499999999999999</v>
      </c>
      <c r="AE87" s="38">
        <v>0.30499999999999999</v>
      </c>
      <c r="AF87" s="38">
        <v>0.31</v>
      </c>
      <c r="AH87" s="37">
        <f t="shared" si="5"/>
        <v>27</v>
      </c>
      <c r="AI87" s="37">
        <f t="shared" si="5"/>
        <v>27.500000000000004</v>
      </c>
      <c r="AJ87" s="37">
        <f t="shared" si="5"/>
        <v>28.000000000000004</v>
      </c>
      <c r="AK87" s="37">
        <f t="shared" si="5"/>
        <v>28.499999999999996</v>
      </c>
      <c r="AL87" s="37">
        <f t="shared" si="5"/>
        <v>28.999999999999996</v>
      </c>
      <c r="AM87" s="37">
        <f t="shared" si="5"/>
        <v>28.999999999999996</v>
      </c>
      <c r="AN87" s="37">
        <f t="shared" si="5"/>
        <v>29.5</v>
      </c>
      <c r="AO87" s="37">
        <f t="shared" si="5"/>
        <v>30</v>
      </c>
      <c r="AP87" s="37">
        <f t="shared" si="5"/>
        <v>30</v>
      </c>
      <c r="AQ87" s="37">
        <f t="shared" si="5"/>
        <v>30.5</v>
      </c>
      <c r="AR87" s="37">
        <f t="shared" si="5"/>
        <v>30.5</v>
      </c>
      <c r="AS87" s="37">
        <f t="shared" si="5"/>
        <v>31</v>
      </c>
    </row>
    <row r="88" spans="4:45" x14ac:dyDescent="0.25">
      <c r="D88">
        <v>85</v>
      </c>
      <c r="E88" s="77">
        <v>108000</v>
      </c>
      <c r="F88" s="37">
        <v>27</v>
      </c>
      <c r="G88" s="37">
        <v>27.500000000000004</v>
      </c>
      <c r="H88" s="37">
        <v>28.000000000000004</v>
      </c>
      <c r="I88" s="37">
        <v>28.499999999999996</v>
      </c>
      <c r="J88" s="37">
        <v>28.999999999999996</v>
      </c>
      <c r="K88" s="37">
        <v>28.999999999999996</v>
      </c>
      <c r="L88" s="37">
        <v>29.5</v>
      </c>
      <c r="M88" s="37">
        <v>30</v>
      </c>
      <c r="N88" s="37">
        <v>30</v>
      </c>
      <c r="O88" s="37">
        <v>30.5</v>
      </c>
      <c r="P88" s="37">
        <v>30.5</v>
      </c>
      <c r="Q88" s="37">
        <v>31</v>
      </c>
      <c r="S88" t="str">
        <f t="shared" si="6"/>
        <v/>
      </c>
      <c r="T88">
        <v>108000</v>
      </c>
      <c r="U88" s="38">
        <v>0.27</v>
      </c>
      <c r="V88" s="38">
        <v>0.27500000000000002</v>
      </c>
      <c r="W88" s="38">
        <v>0.28000000000000003</v>
      </c>
      <c r="X88" s="38">
        <v>0.28499999999999998</v>
      </c>
      <c r="Y88" s="38">
        <v>0.28999999999999998</v>
      </c>
      <c r="Z88" s="38">
        <v>0.28999999999999998</v>
      </c>
      <c r="AA88" s="38">
        <v>0.29499999999999998</v>
      </c>
      <c r="AB88" s="38">
        <v>0.3</v>
      </c>
      <c r="AC88" s="38">
        <v>0.3</v>
      </c>
      <c r="AD88" s="38">
        <v>0.30499999999999999</v>
      </c>
      <c r="AE88" s="38">
        <v>0.30499999999999999</v>
      </c>
      <c r="AF88" s="38">
        <v>0.31</v>
      </c>
      <c r="AH88" s="37">
        <f t="shared" si="5"/>
        <v>27</v>
      </c>
      <c r="AI88" s="37">
        <f t="shared" si="5"/>
        <v>27.500000000000004</v>
      </c>
      <c r="AJ88" s="37">
        <f t="shared" si="5"/>
        <v>28.000000000000004</v>
      </c>
      <c r="AK88" s="37">
        <f t="shared" si="5"/>
        <v>28.499999999999996</v>
      </c>
      <c r="AL88" s="37">
        <f t="shared" si="5"/>
        <v>28.999999999999996</v>
      </c>
      <c r="AM88" s="37">
        <f t="shared" si="5"/>
        <v>28.999999999999996</v>
      </c>
      <c r="AN88" s="37">
        <f t="shared" si="5"/>
        <v>29.5</v>
      </c>
      <c r="AO88" s="37">
        <f t="shared" si="5"/>
        <v>30</v>
      </c>
      <c r="AP88" s="37">
        <f t="shared" si="5"/>
        <v>30</v>
      </c>
      <c r="AQ88" s="37">
        <f t="shared" si="5"/>
        <v>30.5</v>
      </c>
      <c r="AR88" s="37">
        <f t="shared" si="5"/>
        <v>30.5</v>
      </c>
      <c r="AS88" s="37">
        <f t="shared" si="5"/>
        <v>31</v>
      </c>
    </row>
    <row r="89" spans="4:45" x14ac:dyDescent="0.25">
      <c r="D89">
        <v>86</v>
      </c>
      <c r="E89" s="77">
        <v>109000</v>
      </c>
      <c r="F89" s="37">
        <v>27</v>
      </c>
      <c r="G89" s="37">
        <v>27.500000000000004</v>
      </c>
      <c r="H89" s="37">
        <v>28.000000000000004</v>
      </c>
      <c r="I89" s="37">
        <v>28.499999999999996</v>
      </c>
      <c r="J89" s="37">
        <v>28.999999999999996</v>
      </c>
      <c r="K89" s="37">
        <v>28.999999999999996</v>
      </c>
      <c r="L89" s="37">
        <v>29.5</v>
      </c>
      <c r="M89" s="37">
        <v>30</v>
      </c>
      <c r="N89" s="37">
        <v>30</v>
      </c>
      <c r="O89" s="37">
        <v>30.5</v>
      </c>
      <c r="P89" s="37">
        <v>30.5</v>
      </c>
      <c r="Q89" s="37">
        <v>31</v>
      </c>
      <c r="S89" t="str">
        <f t="shared" si="6"/>
        <v/>
      </c>
      <c r="T89">
        <v>109000</v>
      </c>
      <c r="U89" s="38">
        <v>0.27</v>
      </c>
      <c r="V89" s="38">
        <v>0.27500000000000002</v>
      </c>
      <c r="W89" s="38">
        <v>0.28000000000000003</v>
      </c>
      <c r="X89" s="38">
        <v>0.28499999999999998</v>
      </c>
      <c r="Y89" s="38">
        <v>0.28999999999999998</v>
      </c>
      <c r="Z89" s="38">
        <v>0.28999999999999998</v>
      </c>
      <c r="AA89" s="38">
        <v>0.29499999999999998</v>
      </c>
      <c r="AB89" s="38">
        <v>0.3</v>
      </c>
      <c r="AC89" s="38">
        <v>0.3</v>
      </c>
      <c r="AD89" s="38">
        <v>0.30499999999999999</v>
      </c>
      <c r="AE89" s="38">
        <v>0.30499999999999999</v>
      </c>
      <c r="AF89" s="38">
        <v>0.31</v>
      </c>
      <c r="AH89" s="37">
        <f t="shared" si="5"/>
        <v>27</v>
      </c>
      <c r="AI89" s="37">
        <f t="shared" si="5"/>
        <v>27.500000000000004</v>
      </c>
      <c r="AJ89" s="37">
        <f t="shared" si="5"/>
        <v>28.000000000000004</v>
      </c>
      <c r="AK89" s="37">
        <f t="shared" si="5"/>
        <v>28.499999999999996</v>
      </c>
      <c r="AL89" s="37">
        <f t="shared" si="5"/>
        <v>28.999999999999996</v>
      </c>
      <c r="AM89" s="37">
        <f t="shared" si="5"/>
        <v>28.999999999999996</v>
      </c>
      <c r="AN89" s="37">
        <f t="shared" si="5"/>
        <v>29.5</v>
      </c>
      <c r="AO89" s="37">
        <f t="shared" si="5"/>
        <v>30</v>
      </c>
      <c r="AP89" s="37">
        <f t="shared" si="5"/>
        <v>30</v>
      </c>
      <c r="AQ89" s="37">
        <f t="shared" si="5"/>
        <v>30.5</v>
      </c>
      <c r="AR89" s="37">
        <f t="shared" si="5"/>
        <v>30.5</v>
      </c>
      <c r="AS89" s="37">
        <f t="shared" si="5"/>
        <v>31</v>
      </c>
    </row>
    <row r="90" spans="4:45" x14ac:dyDescent="0.25">
      <c r="D90">
        <v>87</v>
      </c>
      <c r="E90" s="77">
        <v>110000</v>
      </c>
      <c r="F90" s="37">
        <v>27</v>
      </c>
      <c r="G90" s="37">
        <v>27.500000000000004</v>
      </c>
      <c r="H90" s="37">
        <v>28.000000000000004</v>
      </c>
      <c r="I90" s="37">
        <v>28.499999999999996</v>
      </c>
      <c r="J90" s="37">
        <v>28.999999999999996</v>
      </c>
      <c r="K90" s="37">
        <v>28.999999999999996</v>
      </c>
      <c r="L90" s="37">
        <v>29.5</v>
      </c>
      <c r="M90" s="37">
        <v>30</v>
      </c>
      <c r="N90" s="37">
        <v>30</v>
      </c>
      <c r="O90" s="37">
        <v>30.5</v>
      </c>
      <c r="P90" s="37">
        <v>30.5</v>
      </c>
      <c r="Q90" s="37">
        <v>31</v>
      </c>
      <c r="S90" t="str">
        <f t="shared" si="6"/>
        <v/>
      </c>
      <c r="T90">
        <v>110000</v>
      </c>
      <c r="U90" s="38">
        <v>0.27</v>
      </c>
      <c r="V90" s="38">
        <v>0.27500000000000002</v>
      </c>
      <c r="W90" s="38">
        <v>0.28000000000000003</v>
      </c>
      <c r="X90" s="38">
        <v>0.28499999999999998</v>
      </c>
      <c r="Y90" s="38">
        <v>0.28999999999999998</v>
      </c>
      <c r="Z90" s="38">
        <v>0.28999999999999998</v>
      </c>
      <c r="AA90" s="38">
        <v>0.29499999999999998</v>
      </c>
      <c r="AB90" s="38">
        <v>0.3</v>
      </c>
      <c r="AC90" s="38">
        <v>0.3</v>
      </c>
      <c r="AD90" s="38">
        <v>0.30499999999999999</v>
      </c>
      <c r="AE90" s="38">
        <v>0.30499999999999999</v>
      </c>
      <c r="AF90" s="38">
        <v>0.31</v>
      </c>
      <c r="AH90" s="37">
        <f t="shared" ref="AH90:AS90" si="7">U90*$T$3</f>
        <v>27</v>
      </c>
      <c r="AI90" s="37">
        <f t="shared" si="7"/>
        <v>27.500000000000004</v>
      </c>
      <c r="AJ90" s="37">
        <f t="shared" si="7"/>
        <v>28.000000000000004</v>
      </c>
      <c r="AK90" s="37">
        <f t="shared" si="7"/>
        <v>28.499999999999996</v>
      </c>
      <c r="AL90" s="37">
        <f t="shared" si="7"/>
        <v>28.999999999999996</v>
      </c>
      <c r="AM90" s="37">
        <f t="shared" si="7"/>
        <v>28.999999999999996</v>
      </c>
      <c r="AN90" s="37">
        <f t="shared" si="7"/>
        <v>29.5</v>
      </c>
      <c r="AO90" s="37">
        <f t="shared" si="7"/>
        <v>30</v>
      </c>
      <c r="AP90" s="37">
        <f t="shared" si="7"/>
        <v>30</v>
      </c>
      <c r="AQ90" s="37">
        <f t="shared" si="7"/>
        <v>30.5</v>
      </c>
      <c r="AR90" s="37">
        <f t="shared" si="7"/>
        <v>30.5</v>
      </c>
      <c r="AS90" s="37">
        <f t="shared" si="7"/>
        <v>31</v>
      </c>
    </row>
    <row r="91" spans="4:45" x14ac:dyDescent="0.25">
      <c r="E91" s="7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</row>
    <row r="92" spans="4:45" x14ac:dyDescent="0.25">
      <c r="E92" s="7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</row>
    <row r="93" spans="4:45" x14ac:dyDescent="0.25">
      <c r="E93" s="7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</row>
    <row r="94" spans="4:45" x14ac:dyDescent="0.25">
      <c r="E94" s="7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</row>
    <row r="95" spans="4:45" x14ac:dyDescent="0.25">
      <c r="E95" s="7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</row>
    <row r="96" spans="4:45" x14ac:dyDescent="0.25">
      <c r="E96" s="7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</row>
    <row r="97" spans="5:45" x14ac:dyDescent="0.25">
      <c r="E97" s="7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C353F-DC70-459B-B5FE-A78B404432CC}">
  <dimension ref="D1:AS99"/>
  <sheetViews>
    <sheetView zoomScale="85" zoomScaleNormal="85" workbookViewId="0"/>
  </sheetViews>
  <sheetFormatPr defaultColWidth="9.140625" defaultRowHeight="15" x14ac:dyDescent="0.25"/>
  <cols>
    <col min="4" max="5" width="9.140625" style="4"/>
  </cols>
  <sheetData>
    <row r="1" spans="4:45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  <c r="U1" s="48" t="s">
        <v>212</v>
      </c>
      <c r="AH1" t="s">
        <v>168</v>
      </c>
    </row>
    <row r="2" spans="4:45" x14ac:dyDescent="0.25">
      <c r="D2" s="4" t="s">
        <v>213</v>
      </c>
      <c r="F2" s="74">
        <v>0</v>
      </c>
      <c r="G2" s="96">
        <v>1.5009999999999999</v>
      </c>
      <c r="H2" s="96">
        <v>2.0009999999999999</v>
      </c>
      <c r="I2" s="96">
        <v>2.5009999999999999</v>
      </c>
      <c r="J2" s="96">
        <v>3.0009999999999999</v>
      </c>
      <c r="K2" s="96">
        <v>3.5009999999999999</v>
      </c>
      <c r="L2" s="96">
        <v>4.0010000000000003</v>
      </c>
      <c r="M2" s="96">
        <v>4.5010000000000003</v>
      </c>
      <c r="N2" s="96">
        <v>5.0010000000000003</v>
      </c>
      <c r="O2" s="96">
        <v>5.5010000000000003</v>
      </c>
      <c r="P2" s="96">
        <v>6.0010000000000003</v>
      </c>
      <c r="Q2" s="96">
        <v>6.5010000000000003</v>
      </c>
    </row>
    <row r="3" spans="4:45" x14ac:dyDescent="0.25">
      <c r="E3" s="4" t="s">
        <v>59</v>
      </c>
      <c r="F3" s="74">
        <v>2</v>
      </c>
      <c r="G3" s="74">
        <v>3</v>
      </c>
      <c r="H3" s="74">
        <v>4</v>
      </c>
      <c r="I3" s="74">
        <v>5</v>
      </c>
      <c r="J3" s="74">
        <v>6</v>
      </c>
      <c r="K3" s="74">
        <v>7</v>
      </c>
      <c r="L3" s="74">
        <v>8</v>
      </c>
      <c r="M3" s="74">
        <v>9</v>
      </c>
      <c r="N3" s="74">
        <v>10</v>
      </c>
      <c r="O3" s="74">
        <v>11</v>
      </c>
      <c r="P3" s="74">
        <v>12</v>
      </c>
      <c r="Q3" s="74">
        <v>13</v>
      </c>
      <c r="S3" t="s">
        <v>166</v>
      </c>
      <c r="T3" s="76">
        <v>100</v>
      </c>
    </row>
    <row r="4" spans="4:45" x14ac:dyDescent="0.25">
      <c r="D4" s="4">
        <v>1</v>
      </c>
      <c r="E4" s="4">
        <v>0</v>
      </c>
      <c r="F4" s="37">
        <v>18</v>
      </c>
      <c r="G4" s="37">
        <v>18</v>
      </c>
      <c r="H4" s="37">
        <v>18.5</v>
      </c>
      <c r="I4" s="37">
        <v>18.5</v>
      </c>
      <c r="J4" s="37">
        <v>19</v>
      </c>
      <c r="K4" s="37">
        <v>19</v>
      </c>
      <c r="L4" s="37">
        <v>19.5</v>
      </c>
      <c r="M4" s="37">
        <v>19.5</v>
      </c>
      <c r="N4" s="37">
        <v>20</v>
      </c>
      <c r="O4" s="37">
        <v>20</v>
      </c>
      <c r="P4" s="37">
        <v>20</v>
      </c>
      <c r="Q4" s="37">
        <v>20.5</v>
      </c>
      <c r="S4" t="str">
        <f>IF(E4&lt;&gt;T4,"x","")</f>
        <v>x</v>
      </c>
      <c r="T4" t="s">
        <v>167</v>
      </c>
      <c r="U4" s="38">
        <v>0.18</v>
      </c>
      <c r="V4" s="38">
        <v>0.18</v>
      </c>
      <c r="W4" s="38">
        <v>0.185</v>
      </c>
      <c r="X4" s="38">
        <v>0.185</v>
      </c>
      <c r="Y4" s="38">
        <v>0.19</v>
      </c>
      <c r="Z4" s="38">
        <v>0.19</v>
      </c>
      <c r="AA4" s="38">
        <v>0.19500000000000001</v>
      </c>
      <c r="AB4" s="38">
        <v>0.19500000000000001</v>
      </c>
      <c r="AC4" s="38">
        <v>0.2</v>
      </c>
      <c r="AD4" s="38">
        <v>0.2</v>
      </c>
      <c r="AE4" s="38">
        <v>0.2</v>
      </c>
      <c r="AF4" s="38">
        <v>0.20500000000000002</v>
      </c>
      <c r="AH4" s="37">
        <f>U4*$T$3</f>
        <v>18</v>
      </c>
      <c r="AI4" s="37">
        <f t="shared" ref="AI4:AS4" si="0">V4*$T$3</f>
        <v>18</v>
      </c>
      <c r="AJ4" s="37">
        <f t="shared" si="0"/>
        <v>18.5</v>
      </c>
      <c r="AK4" s="37">
        <f t="shared" si="0"/>
        <v>18.5</v>
      </c>
      <c r="AL4" s="37">
        <f t="shared" si="0"/>
        <v>19</v>
      </c>
      <c r="AM4" s="37">
        <f t="shared" si="0"/>
        <v>19</v>
      </c>
      <c r="AN4" s="37">
        <f t="shared" si="0"/>
        <v>19.5</v>
      </c>
      <c r="AO4" s="37">
        <f t="shared" si="0"/>
        <v>19.5</v>
      </c>
      <c r="AP4" s="37">
        <f t="shared" si="0"/>
        <v>20</v>
      </c>
      <c r="AQ4" s="37">
        <f t="shared" si="0"/>
        <v>20</v>
      </c>
      <c r="AR4" s="37">
        <f t="shared" si="0"/>
        <v>20</v>
      </c>
      <c r="AS4" s="37">
        <f t="shared" si="0"/>
        <v>20.5</v>
      </c>
    </row>
    <row r="5" spans="4:45" x14ac:dyDescent="0.25">
      <c r="D5" s="4">
        <v>2</v>
      </c>
      <c r="E5" s="4">
        <v>22500</v>
      </c>
      <c r="F5" s="37">
        <v>21</v>
      </c>
      <c r="G5" s="37">
        <v>21</v>
      </c>
      <c r="H5" s="37">
        <v>21.5</v>
      </c>
      <c r="I5" s="37">
        <v>21.5</v>
      </c>
      <c r="J5" s="37">
        <v>22</v>
      </c>
      <c r="K5" s="37">
        <v>22</v>
      </c>
      <c r="L5" s="37">
        <v>22.5</v>
      </c>
      <c r="M5" s="37">
        <v>22.5</v>
      </c>
      <c r="N5" s="37">
        <v>23</v>
      </c>
      <c r="O5" s="37">
        <v>23</v>
      </c>
      <c r="P5" s="37">
        <v>23</v>
      </c>
      <c r="Q5" s="37">
        <v>23.5</v>
      </c>
      <c r="S5" t="str">
        <f>IF(E5&lt;&gt;T5,"x","")</f>
        <v/>
      </c>
      <c r="T5" s="17">
        <v>22500</v>
      </c>
      <c r="U5" s="48">
        <v>0.18</v>
      </c>
      <c r="V5" s="48">
        <v>0.18</v>
      </c>
      <c r="W5" s="48">
        <v>0.185</v>
      </c>
      <c r="X5" s="48">
        <v>0.185</v>
      </c>
      <c r="Y5" s="48">
        <v>0.19</v>
      </c>
      <c r="Z5" s="48">
        <v>0.19</v>
      </c>
      <c r="AA5" s="48">
        <v>0.19500000000000001</v>
      </c>
      <c r="AB5" s="48">
        <v>0.19500000000000001</v>
      </c>
      <c r="AC5" s="48">
        <v>0.2</v>
      </c>
      <c r="AD5" s="48">
        <v>0.2</v>
      </c>
      <c r="AE5" s="48">
        <v>0.2</v>
      </c>
      <c r="AF5" s="48">
        <v>0.20500000000000002</v>
      </c>
      <c r="AH5" s="66">
        <f>IF(U5*$T$3+3&lt;AH$11,U5*$T$3+3,AH$11)</f>
        <v>21</v>
      </c>
      <c r="AI5" s="66">
        <f t="shared" ref="AI5:AI10" si="1">IF(V5*$T$3+3&lt;AI$11,V5*$T$3+3,AI$11)</f>
        <v>21</v>
      </c>
      <c r="AJ5" s="66">
        <f t="shared" ref="AJ5:AJ10" si="2">IF(W5*$T$3+3&lt;AJ$11,W5*$T$3+3,AJ$11)</f>
        <v>21.5</v>
      </c>
      <c r="AK5" s="66">
        <f t="shared" ref="AK5:AK10" si="3">IF(X5*$T$3+3&lt;AK$11,X5*$T$3+3,AK$11)</f>
        <v>21.5</v>
      </c>
      <c r="AL5" s="66">
        <f t="shared" ref="AL5:AL10" si="4">IF(Y5*$T$3+3&lt;AL$11,Y5*$T$3+3,AL$11)</f>
        <v>22</v>
      </c>
      <c r="AM5" s="66">
        <f t="shared" ref="AM5:AM10" si="5">IF(Z5*$T$3+3&lt;AM$11,Z5*$T$3+3,AM$11)</f>
        <v>22</v>
      </c>
      <c r="AN5" s="66">
        <f t="shared" ref="AN5:AN10" si="6">IF(AA5*$T$3+3&lt;AN$11,AA5*$T$3+3,AN$11)</f>
        <v>22.5</v>
      </c>
      <c r="AO5" s="66">
        <f t="shared" ref="AO5:AO10" si="7">IF(AB5*$T$3+3&lt;AO$11,AB5*$T$3+3,AO$11)</f>
        <v>22.5</v>
      </c>
      <c r="AP5" s="66">
        <f t="shared" ref="AP5:AP10" si="8">IF(AC5*$T$3+3&lt;AP$11,AC5*$T$3+3,AP$11)</f>
        <v>23</v>
      </c>
      <c r="AQ5" s="66">
        <f t="shared" ref="AQ5:AQ10" si="9">IF(AD5*$T$3+3&lt;AQ$11,AD5*$T$3+3,AQ$11)</f>
        <v>23</v>
      </c>
      <c r="AR5" s="66">
        <f t="shared" ref="AR5:AR10" si="10">IF(AE5*$T$3+3&lt;AR$11,AE5*$T$3+3,AR$11)</f>
        <v>23</v>
      </c>
      <c r="AS5" s="66">
        <f t="shared" ref="AS5:AS10" si="11">IF(AF5*$T$3+3&lt;AS$11,AF5*$T$3+3,AS$11)</f>
        <v>23.5</v>
      </c>
    </row>
    <row r="6" spans="4:45" x14ac:dyDescent="0.25">
      <c r="D6" s="4">
        <v>3</v>
      </c>
      <c r="E6" s="4">
        <v>26000</v>
      </c>
      <c r="F6" s="37">
        <v>21</v>
      </c>
      <c r="G6" s="37">
        <v>21</v>
      </c>
      <c r="H6" s="37">
        <v>21.5</v>
      </c>
      <c r="I6" s="37">
        <v>21.5</v>
      </c>
      <c r="J6" s="37">
        <v>22</v>
      </c>
      <c r="K6" s="37">
        <v>22</v>
      </c>
      <c r="L6" s="37">
        <v>22.5</v>
      </c>
      <c r="M6" s="37">
        <v>22.5</v>
      </c>
      <c r="N6" s="37">
        <v>23</v>
      </c>
      <c r="O6" s="37">
        <v>23</v>
      </c>
      <c r="P6" s="37">
        <v>23</v>
      </c>
      <c r="Q6" s="37">
        <v>23.5</v>
      </c>
      <c r="S6" t="str">
        <f t="shared" ref="S6:S69" si="12">IF(E6&lt;&gt;T6,"x","")</f>
        <v/>
      </c>
      <c r="T6">
        <v>26000</v>
      </c>
      <c r="U6" s="38">
        <v>0.18</v>
      </c>
      <c r="V6" s="38">
        <v>0.18</v>
      </c>
      <c r="W6" s="38">
        <v>0.185</v>
      </c>
      <c r="X6" s="38">
        <v>0.185</v>
      </c>
      <c r="Y6" s="38">
        <v>0.19</v>
      </c>
      <c r="Z6" s="38">
        <v>0.19</v>
      </c>
      <c r="AA6" s="38">
        <v>0.19500000000000001</v>
      </c>
      <c r="AB6" s="38">
        <v>0.19500000000000001</v>
      </c>
      <c r="AC6" s="38">
        <v>0.2</v>
      </c>
      <c r="AD6" s="38">
        <v>0.2</v>
      </c>
      <c r="AE6" s="38">
        <v>0.2</v>
      </c>
      <c r="AF6" s="38">
        <v>0.20500000000000002</v>
      </c>
      <c r="AH6" s="66">
        <f t="shared" ref="AH6:AH10" si="13">IF(U6*$T$3+3&lt;AH$11,U6*$T$3+3,AH$11)</f>
        <v>21</v>
      </c>
      <c r="AI6" s="66">
        <f t="shared" si="1"/>
        <v>21</v>
      </c>
      <c r="AJ6" s="66">
        <f t="shared" si="2"/>
        <v>21.5</v>
      </c>
      <c r="AK6" s="66">
        <f t="shared" si="3"/>
        <v>21.5</v>
      </c>
      <c r="AL6" s="66">
        <f t="shared" si="4"/>
        <v>22</v>
      </c>
      <c r="AM6" s="66">
        <f t="shared" si="5"/>
        <v>22</v>
      </c>
      <c r="AN6" s="66">
        <f t="shared" si="6"/>
        <v>22.5</v>
      </c>
      <c r="AO6" s="66">
        <f t="shared" si="7"/>
        <v>22.5</v>
      </c>
      <c r="AP6" s="66">
        <f t="shared" si="8"/>
        <v>23</v>
      </c>
      <c r="AQ6" s="66">
        <f t="shared" si="9"/>
        <v>23</v>
      </c>
      <c r="AR6" s="66">
        <f t="shared" si="10"/>
        <v>23</v>
      </c>
      <c r="AS6" s="66">
        <f t="shared" si="11"/>
        <v>23.5</v>
      </c>
    </row>
    <row r="7" spans="4:45" x14ac:dyDescent="0.25">
      <c r="D7" s="4">
        <v>4</v>
      </c>
      <c r="E7" s="4">
        <v>27000</v>
      </c>
      <c r="F7" s="37">
        <v>21.999999999999996</v>
      </c>
      <c r="G7" s="37">
        <v>22.499999999999996</v>
      </c>
      <c r="H7" s="37">
        <v>23</v>
      </c>
      <c r="I7" s="37">
        <v>23</v>
      </c>
      <c r="J7" s="37">
        <v>23.5</v>
      </c>
      <c r="K7" s="37">
        <v>24</v>
      </c>
      <c r="L7" s="37">
        <v>24</v>
      </c>
      <c r="M7" s="37">
        <v>24.5</v>
      </c>
      <c r="N7" s="37">
        <v>24.5</v>
      </c>
      <c r="O7" s="37">
        <v>24.499999999999996</v>
      </c>
      <c r="P7" s="37">
        <v>25</v>
      </c>
      <c r="Q7" s="37">
        <v>25</v>
      </c>
      <c r="S7" t="str">
        <f t="shared" si="12"/>
        <v/>
      </c>
      <c r="T7">
        <v>27000</v>
      </c>
      <c r="U7" s="38">
        <v>0.19500000000000001</v>
      </c>
      <c r="V7" s="38">
        <v>0.19500000000000001</v>
      </c>
      <c r="W7" s="38">
        <v>0.2</v>
      </c>
      <c r="X7" s="38">
        <v>0.20500000000000002</v>
      </c>
      <c r="Y7" s="38">
        <v>0.20500000000000002</v>
      </c>
      <c r="Z7" s="38">
        <v>0.21000000000000002</v>
      </c>
      <c r="AA7" s="38">
        <v>0.21000000000000002</v>
      </c>
      <c r="AB7" s="38">
        <v>0.21499999999999997</v>
      </c>
      <c r="AC7" s="38">
        <v>0.21499999999999997</v>
      </c>
      <c r="AD7" s="38">
        <v>0.21499999999999997</v>
      </c>
      <c r="AE7" s="38">
        <v>0.21999999999999997</v>
      </c>
      <c r="AF7" s="38">
        <v>0.21999999999999997</v>
      </c>
      <c r="AH7" s="66">
        <f t="shared" si="13"/>
        <v>21.999999999999996</v>
      </c>
      <c r="AI7" s="66">
        <f t="shared" si="1"/>
        <v>22.499999999999996</v>
      </c>
      <c r="AJ7" s="66">
        <f t="shared" si="2"/>
        <v>23</v>
      </c>
      <c r="AK7" s="66">
        <f t="shared" si="3"/>
        <v>23</v>
      </c>
      <c r="AL7" s="66">
        <f t="shared" si="4"/>
        <v>23.5</v>
      </c>
      <c r="AM7" s="66">
        <f t="shared" si="5"/>
        <v>24</v>
      </c>
      <c r="AN7" s="66">
        <f t="shared" si="6"/>
        <v>24</v>
      </c>
      <c r="AO7" s="66">
        <f t="shared" si="7"/>
        <v>24.5</v>
      </c>
      <c r="AP7" s="66">
        <f t="shared" si="8"/>
        <v>24.5</v>
      </c>
      <c r="AQ7" s="66">
        <f t="shared" si="9"/>
        <v>24.499999999999996</v>
      </c>
      <c r="AR7" s="66">
        <f t="shared" si="10"/>
        <v>25</v>
      </c>
      <c r="AS7" s="66">
        <f t="shared" si="11"/>
        <v>25</v>
      </c>
    </row>
    <row r="8" spans="4:45" x14ac:dyDescent="0.25">
      <c r="D8" s="4">
        <v>5</v>
      </c>
      <c r="E8" s="4">
        <v>28000</v>
      </c>
      <c r="F8" s="37">
        <v>21.999999999999996</v>
      </c>
      <c r="G8" s="37">
        <v>22.499999999999996</v>
      </c>
      <c r="H8" s="37">
        <v>23</v>
      </c>
      <c r="I8" s="37">
        <v>23</v>
      </c>
      <c r="J8" s="37">
        <v>23.5</v>
      </c>
      <c r="K8" s="37">
        <v>24</v>
      </c>
      <c r="L8" s="37">
        <v>24</v>
      </c>
      <c r="M8" s="37">
        <v>24.5</v>
      </c>
      <c r="N8" s="37">
        <v>24.5</v>
      </c>
      <c r="O8" s="37">
        <v>25</v>
      </c>
      <c r="P8" s="37">
        <v>25</v>
      </c>
      <c r="Q8" s="37">
        <v>25</v>
      </c>
      <c r="S8" t="str">
        <f t="shared" si="12"/>
        <v/>
      </c>
      <c r="T8">
        <v>28000</v>
      </c>
      <c r="U8" s="38">
        <v>0.21000000000000002</v>
      </c>
      <c r="V8" s="38">
        <v>0.21000000000000002</v>
      </c>
      <c r="W8" s="38">
        <v>0.21499999999999997</v>
      </c>
      <c r="X8" s="38">
        <v>0.21999999999999997</v>
      </c>
      <c r="Y8" s="38">
        <v>0.21999999999999997</v>
      </c>
      <c r="Z8" s="38">
        <v>0.22499999999999998</v>
      </c>
      <c r="AA8" s="38">
        <v>0.22499999999999998</v>
      </c>
      <c r="AB8" s="38">
        <v>0.22999999999999998</v>
      </c>
      <c r="AC8" s="38">
        <v>0.22999999999999998</v>
      </c>
      <c r="AD8" s="38">
        <v>0.23499999999999999</v>
      </c>
      <c r="AE8" s="38">
        <v>0.23499999999999999</v>
      </c>
      <c r="AF8" s="38">
        <v>0.24</v>
      </c>
      <c r="AH8" s="66">
        <f t="shared" si="13"/>
        <v>21.999999999999996</v>
      </c>
      <c r="AI8" s="66">
        <f t="shared" si="1"/>
        <v>22.499999999999996</v>
      </c>
      <c r="AJ8" s="66">
        <f t="shared" si="2"/>
        <v>23</v>
      </c>
      <c r="AK8" s="66">
        <f t="shared" si="3"/>
        <v>23</v>
      </c>
      <c r="AL8" s="66">
        <f t="shared" si="4"/>
        <v>23.5</v>
      </c>
      <c r="AM8" s="66">
        <f t="shared" si="5"/>
        <v>24</v>
      </c>
      <c r="AN8" s="66">
        <f t="shared" si="6"/>
        <v>24</v>
      </c>
      <c r="AO8" s="66">
        <f t="shared" si="7"/>
        <v>24.5</v>
      </c>
      <c r="AP8" s="66">
        <f t="shared" si="8"/>
        <v>24.5</v>
      </c>
      <c r="AQ8" s="66">
        <f t="shared" si="9"/>
        <v>25</v>
      </c>
      <c r="AR8" s="66">
        <f t="shared" si="10"/>
        <v>25</v>
      </c>
      <c r="AS8" s="66">
        <f t="shared" si="11"/>
        <v>25</v>
      </c>
    </row>
    <row r="9" spans="4:45" x14ac:dyDescent="0.25">
      <c r="D9" s="4">
        <v>6</v>
      </c>
      <c r="E9" s="4">
        <v>29000</v>
      </c>
      <c r="F9" s="37">
        <v>21.999999999999996</v>
      </c>
      <c r="G9" s="37">
        <v>22.499999999999996</v>
      </c>
      <c r="H9" s="37">
        <v>23</v>
      </c>
      <c r="I9" s="37">
        <v>23</v>
      </c>
      <c r="J9" s="37">
        <v>23.5</v>
      </c>
      <c r="K9" s="37">
        <v>24</v>
      </c>
      <c r="L9" s="37">
        <v>24</v>
      </c>
      <c r="M9" s="37">
        <v>24.5</v>
      </c>
      <c r="N9" s="37">
        <v>24.5</v>
      </c>
      <c r="O9" s="37">
        <v>25</v>
      </c>
      <c r="P9" s="37">
        <v>25</v>
      </c>
      <c r="Q9" s="37">
        <v>25</v>
      </c>
      <c r="S9" t="str">
        <f t="shared" si="12"/>
        <v/>
      </c>
      <c r="T9">
        <v>29000</v>
      </c>
      <c r="U9" s="38">
        <v>0.21999999999999997</v>
      </c>
      <c r="V9" s="38">
        <v>0.21999999999999997</v>
      </c>
      <c r="W9" s="38">
        <v>0.22499999999999998</v>
      </c>
      <c r="X9" s="38">
        <v>0.22999999999999998</v>
      </c>
      <c r="Y9" s="38">
        <v>0.22999999999999998</v>
      </c>
      <c r="Z9" s="38">
        <v>0.23499999999999999</v>
      </c>
      <c r="AA9" s="38">
        <v>0.23499999999999999</v>
      </c>
      <c r="AB9" s="38">
        <v>0.24</v>
      </c>
      <c r="AC9" s="38">
        <v>0.24</v>
      </c>
      <c r="AD9" s="38">
        <v>0.245</v>
      </c>
      <c r="AE9" s="38">
        <v>0.245</v>
      </c>
      <c r="AF9" s="38">
        <v>0.25</v>
      </c>
      <c r="AH9" s="66">
        <f t="shared" si="13"/>
        <v>21.999999999999996</v>
      </c>
      <c r="AI9" s="66">
        <f t="shared" si="1"/>
        <v>22.499999999999996</v>
      </c>
      <c r="AJ9" s="66">
        <f t="shared" si="2"/>
        <v>23</v>
      </c>
      <c r="AK9" s="66">
        <f t="shared" si="3"/>
        <v>23</v>
      </c>
      <c r="AL9" s="66">
        <f t="shared" si="4"/>
        <v>23.5</v>
      </c>
      <c r="AM9" s="66">
        <f t="shared" si="5"/>
        <v>24</v>
      </c>
      <c r="AN9" s="66">
        <f t="shared" si="6"/>
        <v>24</v>
      </c>
      <c r="AO9" s="66">
        <f t="shared" si="7"/>
        <v>24.5</v>
      </c>
      <c r="AP9" s="66">
        <f t="shared" si="8"/>
        <v>24.5</v>
      </c>
      <c r="AQ9" s="66">
        <f t="shared" si="9"/>
        <v>25</v>
      </c>
      <c r="AR9" s="66">
        <f t="shared" si="10"/>
        <v>25</v>
      </c>
      <c r="AS9" s="66">
        <f t="shared" si="11"/>
        <v>25</v>
      </c>
    </row>
    <row r="10" spans="4:45" x14ac:dyDescent="0.25">
      <c r="D10" s="4">
        <v>7</v>
      </c>
      <c r="E10" s="4">
        <v>30000</v>
      </c>
      <c r="F10" s="37">
        <v>21.999999999999996</v>
      </c>
      <c r="G10" s="37">
        <v>22.499999999999996</v>
      </c>
      <c r="H10" s="37">
        <v>23</v>
      </c>
      <c r="I10" s="37">
        <v>23</v>
      </c>
      <c r="J10" s="37">
        <v>23.5</v>
      </c>
      <c r="K10" s="37">
        <v>24</v>
      </c>
      <c r="L10" s="37">
        <v>24</v>
      </c>
      <c r="M10" s="37">
        <v>24.5</v>
      </c>
      <c r="N10" s="37">
        <v>24.5</v>
      </c>
      <c r="O10" s="37">
        <v>25</v>
      </c>
      <c r="P10" s="37">
        <v>25</v>
      </c>
      <c r="Q10" s="37">
        <v>25</v>
      </c>
      <c r="S10" t="str">
        <f t="shared" si="12"/>
        <v/>
      </c>
      <c r="T10">
        <v>30000</v>
      </c>
      <c r="U10" s="38">
        <v>0.21999999999999997</v>
      </c>
      <c r="V10" s="38">
        <v>0.22499999999999998</v>
      </c>
      <c r="W10" s="38">
        <v>0.22499999999999998</v>
      </c>
      <c r="X10" s="38">
        <v>0.22999999999999998</v>
      </c>
      <c r="Y10" s="38">
        <v>0.23499999999999999</v>
      </c>
      <c r="Z10" s="38">
        <v>0.23499999999999999</v>
      </c>
      <c r="AA10" s="38">
        <v>0.24</v>
      </c>
      <c r="AB10" s="38">
        <v>0.24</v>
      </c>
      <c r="AC10" s="38">
        <v>0.245</v>
      </c>
      <c r="AD10" s="38">
        <v>0.245</v>
      </c>
      <c r="AE10" s="38">
        <v>0.25</v>
      </c>
      <c r="AF10" s="38">
        <v>0.25</v>
      </c>
      <c r="AH10" s="66">
        <f t="shared" si="13"/>
        <v>21.999999999999996</v>
      </c>
      <c r="AI10" s="66">
        <f t="shared" si="1"/>
        <v>22.499999999999996</v>
      </c>
      <c r="AJ10" s="66">
        <f t="shared" si="2"/>
        <v>23</v>
      </c>
      <c r="AK10" s="66">
        <f t="shared" si="3"/>
        <v>23</v>
      </c>
      <c r="AL10" s="66">
        <f t="shared" si="4"/>
        <v>23.5</v>
      </c>
      <c r="AM10" s="66">
        <f t="shared" si="5"/>
        <v>24</v>
      </c>
      <c r="AN10" s="66">
        <f t="shared" si="6"/>
        <v>24</v>
      </c>
      <c r="AO10" s="66">
        <f t="shared" si="7"/>
        <v>24.5</v>
      </c>
      <c r="AP10" s="66">
        <f t="shared" si="8"/>
        <v>24.5</v>
      </c>
      <c r="AQ10" s="66">
        <f t="shared" si="9"/>
        <v>25</v>
      </c>
      <c r="AR10" s="66">
        <f t="shared" si="10"/>
        <v>25</v>
      </c>
      <c r="AS10" s="66">
        <f t="shared" si="11"/>
        <v>25</v>
      </c>
    </row>
    <row r="11" spans="4:45" x14ac:dyDescent="0.25">
      <c r="D11" s="4">
        <v>8</v>
      </c>
      <c r="E11" s="4">
        <v>31000</v>
      </c>
      <c r="F11" s="37">
        <v>21.999999999999996</v>
      </c>
      <c r="G11" s="37">
        <v>22.499999999999996</v>
      </c>
      <c r="H11" s="37">
        <v>23</v>
      </c>
      <c r="I11" s="37">
        <v>23</v>
      </c>
      <c r="J11" s="37">
        <v>23.5</v>
      </c>
      <c r="K11" s="37">
        <v>24</v>
      </c>
      <c r="L11" s="37">
        <v>24</v>
      </c>
      <c r="M11" s="37">
        <v>24.5</v>
      </c>
      <c r="N11" s="37">
        <v>24.5</v>
      </c>
      <c r="O11" s="37">
        <v>25</v>
      </c>
      <c r="P11" s="37">
        <v>25</v>
      </c>
      <c r="Q11" s="37">
        <v>25</v>
      </c>
      <c r="S11" t="str">
        <f t="shared" si="12"/>
        <v/>
      </c>
      <c r="T11">
        <v>31000</v>
      </c>
      <c r="U11" s="38">
        <v>0.21999999999999997</v>
      </c>
      <c r="V11" s="38">
        <v>0.22499999999999998</v>
      </c>
      <c r="W11" s="38">
        <v>0.22999999999999998</v>
      </c>
      <c r="X11" s="38">
        <v>0.22999999999999998</v>
      </c>
      <c r="Y11" s="38">
        <v>0.23499999999999999</v>
      </c>
      <c r="Z11" s="38">
        <v>0.24</v>
      </c>
      <c r="AA11" s="38">
        <v>0.24</v>
      </c>
      <c r="AB11" s="38">
        <v>0.245</v>
      </c>
      <c r="AC11" s="38">
        <v>0.245</v>
      </c>
      <c r="AD11" s="38">
        <v>0.25</v>
      </c>
      <c r="AE11" s="38">
        <v>0.25</v>
      </c>
      <c r="AF11" s="38">
        <v>0.25</v>
      </c>
      <c r="AH11" s="51">
        <f>U11*$T$3</f>
        <v>21.999999999999996</v>
      </c>
      <c r="AI11" s="51">
        <f t="shared" ref="AI11:AI18" si="14">V11*$T$3</f>
        <v>22.499999999999996</v>
      </c>
      <c r="AJ11" s="51">
        <f t="shared" ref="AJ11:AJ18" si="15">W11*$T$3</f>
        <v>23</v>
      </c>
      <c r="AK11" s="51">
        <f t="shared" ref="AK11:AK18" si="16">X11*$T$3</f>
        <v>23</v>
      </c>
      <c r="AL11" s="51">
        <f t="shared" ref="AL11:AL18" si="17">Y11*$T$3</f>
        <v>23.5</v>
      </c>
      <c r="AM11" s="51">
        <f t="shared" ref="AM11:AM18" si="18">Z11*$T$3</f>
        <v>24</v>
      </c>
      <c r="AN11" s="51">
        <f t="shared" ref="AN11:AN18" si="19">AA11*$T$3</f>
        <v>24</v>
      </c>
      <c r="AO11" s="51">
        <f t="shared" ref="AO11:AO18" si="20">AB11*$T$3</f>
        <v>24.5</v>
      </c>
      <c r="AP11" s="51">
        <f t="shared" ref="AP11:AP18" si="21">AC11*$T$3</f>
        <v>24.5</v>
      </c>
      <c r="AQ11" s="51">
        <f t="shared" ref="AQ11:AQ18" si="22">AD11*$T$3</f>
        <v>25</v>
      </c>
      <c r="AR11" s="51">
        <f t="shared" ref="AR11:AR18" si="23">AE11*$T$3</f>
        <v>25</v>
      </c>
      <c r="AS11" s="51">
        <f t="shared" ref="AS11:AS18" si="24">AF11*$T$3</f>
        <v>25</v>
      </c>
    </row>
    <row r="12" spans="4:45" x14ac:dyDescent="0.25">
      <c r="D12" s="4">
        <v>9</v>
      </c>
      <c r="E12" s="4">
        <v>32000</v>
      </c>
      <c r="F12" s="37">
        <v>21.999999999999996</v>
      </c>
      <c r="G12" s="37">
        <v>22.499999999999996</v>
      </c>
      <c r="H12" s="37">
        <v>23</v>
      </c>
      <c r="I12" s="37">
        <v>23.5</v>
      </c>
      <c r="J12" s="37">
        <v>23.5</v>
      </c>
      <c r="K12" s="37">
        <v>24</v>
      </c>
      <c r="L12" s="37">
        <v>24</v>
      </c>
      <c r="M12" s="37">
        <v>24.5</v>
      </c>
      <c r="N12" s="37">
        <v>24.5</v>
      </c>
      <c r="O12" s="37">
        <v>25</v>
      </c>
      <c r="P12" s="37">
        <v>25</v>
      </c>
      <c r="Q12" s="37">
        <v>25.5</v>
      </c>
      <c r="S12" t="str">
        <f t="shared" si="12"/>
        <v/>
      </c>
      <c r="T12">
        <v>32000</v>
      </c>
      <c r="U12" s="38">
        <v>0.21999999999999997</v>
      </c>
      <c r="V12" s="38">
        <v>0.22499999999999998</v>
      </c>
      <c r="W12" s="38">
        <v>0.22999999999999998</v>
      </c>
      <c r="X12" s="38">
        <v>0.23499999999999999</v>
      </c>
      <c r="Y12" s="38">
        <v>0.23499999999999999</v>
      </c>
      <c r="Z12" s="38">
        <v>0.24</v>
      </c>
      <c r="AA12" s="38">
        <v>0.24</v>
      </c>
      <c r="AB12" s="38">
        <v>0.245</v>
      </c>
      <c r="AC12" s="38">
        <v>0.245</v>
      </c>
      <c r="AD12" s="38">
        <v>0.25</v>
      </c>
      <c r="AE12" s="38">
        <v>0.25</v>
      </c>
      <c r="AF12" s="38">
        <v>0.255</v>
      </c>
      <c r="AH12" s="37">
        <f t="shared" ref="AH12:AH18" si="25">U12*$T$3</f>
        <v>21.999999999999996</v>
      </c>
      <c r="AI12" s="37">
        <f t="shared" si="14"/>
        <v>22.499999999999996</v>
      </c>
      <c r="AJ12" s="37">
        <f t="shared" si="15"/>
        <v>23</v>
      </c>
      <c r="AK12" s="37">
        <f t="shared" si="16"/>
        <v>23.5</v>
      </c>
      <c r="AL12" s="37">
        <f t="shared" si="17"/>
        <v>23.5</v>
      </c>
      <c r="AM12" s="37">
        <f t="shared" si="18"/>
        <v>24</v>
      </c>
      <c r="AN12" s="37">
        <f t="shared" si="19"/>
        <v>24</v>
      </c>
      <c r="AO12" s="37">
        <f t="shared" si="20"/>
        <v>24.5</v>
      </c>
      <c r="AP12" s="37">
        <f t="shared" si="21"/>
        <v>24.5</v>
      </c>
      <c r="AQ12" s="37">
        <f t="shared" si="22"/>
        <v>25</v>
      </c>
      <c r="AR12" s="37">
        <f t="shared" si="23"/>
        <v>25</v>
      </c>
      <c r="AS12" s="37">
        <f t="shared" si="24"/>
        <v>25.5</v>
      </c>
    </row>
    <row r="13" spans="4:45" x14ac:dyDescent="0.25">
      <c r="D13" s="4">
        <v>10</v>
      </c>
      <c r="E13" s="4">
        <v>33000</v>
      </c>
      <c r="F13" s="37">
        <v>21.999999999999996</v>
      </c>
      <c r="G13" s="37">
        <v>22.499999999999996</v>
      </c>
      <c r="H13" s="37">
        <v>23</v>
      </c>
      <c r="I13" s="37">
        <v>23.5</v>
      </c>
      <c r="J13" s="37">
        <v>23.5</v>
      </c>
      <c r="K13" s="37">
        <v>24</v>
      </c>
      <c r="L13" s="37">
        <v>24</v>
      </c>
      <c r="M13" s="37">
        <v>24.5</v>
      </c>
      <c r="N13" s="37">
        <v>24.5</v>
      </c>
      <c r="O13" s="37">
        <v>25</v>
      </c>
      <c r="P13" s="37">
        <v>25</v>
      </c>
      <c r="Q13" s="37">
        <v>25.5</v>
      </c>
      <c r="S13" t="str">
        <f t="shared" si="12"/>
        <v/>
      </c>
      <c r="T13">
        <v>33000</v>
      </c>
      <c r="U13" s="38">
        <v>0.21999999999999997</v>
      </c>
      <c r="V13" s="38">
        <v>0.22499999999999998</v>
      </c>
      <c r="W13" s="38">
        <v>0.22999999999999998</v>
      </c>
      <c r="X13" s="38">
        <v>0.23499999999999999</v>
      </c>
      <c r="Y13" s="38">
        <v>0.23499999999999999</v>
      </c>
      <c r="Z13" s="38">
        <v>0.24</v>
      </c>
      <c r="AA13" s="38">
        <v>0.24</v>
      </c>
      <c r="AB13" s="38">
        <v>0.245</v>
      </c>
      <c r="AC13" s="38">
        <v>0.245</v>
      </c>
      <c r="AD13" s="38">
        <v>0.25</v>
      </c>
      <c r="AE13" s="38">
        <v>0.25</v>
      </c>
      <c r="AF13" s="38">
        <v>0.255</v>
      </c>
      <c r="AH13" s="37">
        <f t="shared" si="25"/>
        <v>21.999999999999996</v>
      </c>
      <c r="AI13" s="37">
        <f t="shared" si="14"/>
        <v>22.499999999999996</v>
      </c>
      <c r="AJ13" s="37">
        <f t="shared" si="15"/>
        <v>23</v>
      </c>
      <c r="AK13" s="37">
        <f t="shared" si="16"/>
        <v>23.5</v>
      </c>
      <c r="AL13" s="37">
        <f t="shared" si="17"/>
        <v>23.5</v>
      </c>
      <c r="AM13" s="37">
        <f t="shared" si="18"/>
        <v>24</v>
      </c>
      <c r="AN13" s="37">
        <f t="shared" si="19"/>
        <v>24</v>
      </c>
      <c r="AO13" s="37">
        <f t="shared" si="20"/>
        <v>24.5</v>
      </c>
      <c r="AP13" s="37">
        <f t="shared" si="21"/>
        <v>24.5</v>
      </c>
      <c r="AQ13" s="37">
        <f t="shared" si="22"/>
        <v>25</v>
      </c>
      <c r="AR13" s="37">
        <f t="shared" si="23"/>
        <v>25</v>
      </c>
      <c r="AS13" s="37">
        <f t="shared" si="24"/>
        <v>25.5</v>
      </c>
    </row>
    <row r="14" spans="4:45" x14ac:dyDescent="0.25">
      <c r="D14" s="4">
        <v>11</v>
      </c>
      <c r="E14" s="4">
        <v>34000</v>
      </c>
      <c r="F14" s="37">
        <v>21.999999999999996</v>
      </c>
      <c r="G14" s="37">
        <v>22.499999999999996</v>
      </c>
      <c r="H14" s="37">
        <v>23</v>
      </c>
      <c r="I14" s="37">
        <v>23.5</v>
      </c>
      <c r="J14" s="37">
        <v>23.5</v>
      </c>
      <c r="K14" s="37">
        <v>24</v>
      </c>
      <c r="L14" s="37">
        <v>24</v>
      </c>
      <c r="M14" s="37">
        <v>24.5</v>
      </c>
      <c r="N14" s="37">
        <v>24.5</v>
      </c>
      <c r="O14" s="37">
        <v>25</v>
      </c>
      <c r="P14" s="37">
        <v>25</v>
      </c>
      <c r="Q14" s="37">
        <v>25.5</v>
      </c>
      <c r="S14" t="str">
        <f t="shared" si="12"/>
        <v/>
      </c>
      <c r="T14">
        <v>34000</v>
      </c>
      <c r="U14" s="38">
        <v>0.21999999999999997</v>
      </c>
      <c r="V14" s="38">
        <v>0.22499999999999998</v>
      </c>
      <c r="W14" s="38">
        <v>0.22999999999999998</v>
      </c>
      <c r="X14" s="38">
        <v>0.23499999999999999</v>
      </c>
      <c r="Y14" s="38">
        <v>0.23499999999999999</v>
      </c>
      <c r="Z14" s="38">
        <v>0.24</v>
      </c>
      <c r="AA14" s="38">
        <v>0.24</v>
      </c>
      <c r="AB14" s="38">
        <v>0.245</v>
      </c>
      <c r="AC14" s="38">
        <v>0.245</v>
      </c>
      <c r="AD14" s="38">
        <v>0.25</v>
      </c>
      <c r="AE14" s="38">
        <v>0.25</v>
      </c>
      <c r="AF14" s="38">
        <v>0.255</v>
      </c>
      <c r="AH14" s="37">
        <f t="shared" si="25"/>
        <v>21.999999999999996</v>
      </c>
      <c r="AI14" s="37">
        <f t="shared" si="14"/>
        <v>22.499999999999996</v>
      </c>
      <c r="AJ14" s="37">
        <f t="shared" si="15"/>
        <v>23</v>
      </c>
      <c r="AK14" s="37">
        <f t="shared" si="16"/>
        <v>23.5</v>
      </c>
      <c r="AL14" s="37">
        <f t="shared" si="17"/>
        <v>23.5</v>
      </c>
      <c r="AM14" s="37">
        <f t="shared" si="18"/>
        <v>24</v>
      </c>
      <c r="AN14" s="37">
        <f t="shared" si="19"/>
        <v>24</v>
      </c>
      <c r="AO14" s="37">
        <f t="shared" si="20"/>
        <v>24.5</v>
      </c>
      <c r="AP14" s="37">
        <f t="shared" si="21"/>
        <v>24.5</v>
      </c>
      <c r="AQ14" s="37">
        <f t="shared" si="22"/>
        <v>25</v>
      </c>
      <c r="AR14" s="37">
        <f t="shared" si="23"/>
        <v>25</v>
      </c>
      <c r="AS14" s="37">
        <f t="shared" si="24"/>
        <v>25.5</v>
      </c>
    </row>
    <row r="15" spans="4:45" x14ac:dyDescent="0.25">
      <c r="D15" s="4">
        <v>12</v>
      </c>
      <c r="E15" s="4">
        <v>35000</v>
      </c>
      <c r="F15" s="37">
        <v>21.999999999999996</v>
      </c>
      <c r="G15" s="37">
        <v>22.499999999999996</v>
      </c>
      <c r="H15" s="37">
        <v>23</v>
      </c>
      <c r="I15" s="37">
        <v>23.5</v>
      </c>
      <c r="J15" s="37">
        <v>23.5</v>
      </c>
      <c r="K15" s="37">
        <v>24</v>
      </c>
      <c r="L15" s="37">
        <v>24</v>
      </c>
      <c r="M15" s="37">
        <v>24.5</v>
      </c>
      <c r="N15" s="37">
        <v>25</v>
      </c>
      <c r="O15" s="37">
        <v>25</v>
      </c>
      <c r="P15" s="37">
        <v>25</v>
      </c>
      <c r="Q15" s="37">
        <v>25.5</v>
      </c>
      <c r="S15" t="str">
        <f t="shared" si="12"/>
        <v/>
      </c>
      <c r="T15">
        <v>35000</v>
      </c>
      <c r="U15" s="38">
        <v>0.21999999999999997</v>
      </c>
      <c r="V15" s="38">
        <v>0.22499999999999998</v>
      </c>
      <c r="W15" s="38">
        <v>0.22999999999999998</v>
      </c>
      <c r="X15" s="38">
        <v>0.23499999999999999</v>
      </c>
      <c r="Y15" s="38">
        <v>0.23499999999999999</v>
      </c>
      <c r="Z15" s="38">
        <v>0.24</v>
      </c>
      <c r="AA15" s="38">
        <v>0.24</v>
      </c>
      <c r="AB15" s="38">
        <v>0.245</v>
      </c>
      <c r="AC15" s="38">
        <v>0.25</v>
      </c>
      <c r="AD15" s="38">
        <v>0.25</v>
      </c>
      <c r="AE15" s="38">
        <v>0.25</v>
      </c>
      <c r="AF15" s="38">
        <v>0.255</v>
      </c>
      <c r="AH15" s="37">
        <f t="shared" si="25"/>
        <v>21.999999999999996</v>
      </c>
      <c r="AI15" s="37">
        <f t="shared" si="14"/>
        <v>22.499999999999996</v>
      </c>
      <c r="AJ15" s="37">
        <f t="shared" si="15"/>
        <v>23</v>
      </c>
      <c r="AK15" s="37">
        <f t="shared" si="16"/>
        <v>23.5</v>
      </c>
      <c r="AL15" s="37">
        <f t="shared" si="17"/>
        <v>23.5</v>
      </c>
      <c r="AM15" s="37">
        <f t="shared" si="18"/>
        <v>24</v>
      </c>
      <c r="AN15" s="37">
        <f t="shared" si="19"/>
        <v>24</v>
      </c>
      <c r="AO15" s="37">
        <f t="shared" si="20"/>
        <v>24.5</v>
      </c>
      <c r="AP15" s="37">
        <f t="shared" si="21"/>
        <v>25</v>
      </c>
      <c r="AQ15" s="37">
        <f t="shared" si="22"/>
        <v>25</v>
      </c>
      <c r="AR15" s="37">
        <f t="shared" si="23"/>
        <v>25</v>
      </c>
      <c r="AS15" s="37">
        <f t="shared" si="24"/>
        <v>25.5</v>
      </c>
    </row>
    <row r="16" spans="4:45" x14ac:dyDescent="0.25">
      <c r="D16" s="4">
        <v>13</v>
      </c>
      <c r="E16" s="4">
        <v>36000</v>
      </c>
      <c r="F16" s="37">
        <v>21.999999999999996</v>
      </c>
      <c r="G16" s="37">
        <v>22.499999999999996</v>
      </c>
      <c r="H16" s="37">
        <v>23</v>
      </c>
      <c r="I16" s="37">
        <v>23.5</v>
      </c>
      <c r="J16" s="37">
        <v>23.5</v>
      </c>
      <c r="K16" s="37">
        <v>24</v>
      </c>
      <c r="L16" s="37">
        <v>24.5</v>
      </c>
      <c r="M16" s="37">
        <v>24.5</v>
      </c>
      <c r="N16" s="37">
        <v>25</v>
      </c>
      <c r="O16" s="37">
        <v>25</v>
      </c>
      <c r="P16" s="37">
        <v>25</v>
      </c>
      <c r="Q16" s="37">
        <v>25.5</v>
      </c>
      <c r="S16" t="str">
        <f t="shared" si="12"/>
        <v/>
      </c>
      <c r="T16">
        <v>36000</v>
      </c>
      <c r="U16" s="38">
        <v>0.21999999999999997</v>
      </c>
      <c r="V16" s="38">
        <v>0.22499999999999998</v>
      </c>
      <c r="W16" s="38">
        <v>0.22999999999999998</v>
      </c>
      <c r="X16" s="38">
        <v>0.23499999999999999</v>
      </c>
      <c r="Y16" s="38">
        <v>0.23499999999999999</v>
      </c>
      <c r="Z16" s="38">
        <v>0.24</v>
      </c>
      <c r="AA16" s="38">
        <v>0.245</v>
      </c>
      <c r="AB16" s="38">
        <v>0.245</v>
      </c>
      <c r="AC16" s="38">
        <v>0.25</v>
      </c>
      <c r="AD16" s="38">
        <v>0.25</v>
      </c>
      <c r="AE16" s="38">
        <v>0.25</v>
      </c>
      <c r="AF16" s="38">
        <v>0.255</v>
      </c>
      <c r="AH16" s="37">
        <f t="shared" si="25"/>
        <v>21.999999999999996</v>
      </c>
      <c r="AI16" s="37">
        <f t="shared" si="14"/>
        <v>22.499999999999996</v>
      </c>
      <c r="AJ16" s="37">
        <f t="shared" si="15"/>
        <v>23</v>
      </c>
      <c r="AK16" s="37">
        <f t="shared" si="16"/>
        <v>23.5</v>
      </c>
      <c r="AL16" s="37">
        <f t="shared" si="17"/>
        <v>23.5</v>
      </c>
      <c r="AM16" s="37">
        <f t="shared" si="18"/>
        <v>24</v>
      </c>
      <c r="AN16" s="37">
        <f t="shared" si="19"/>
        <v>24.5</v>
      </c>
      <c r="AO16" s="37">
        <f t="shared" si="20"/>
        <v>24.5</v>
      </c>
      <c r="AP16" s="37">
        <f t="shared" si="21"/>
        <v>25</v>
      </c>
      <c r="AQ16" s="37">
        <f t="shared" si="22"/>
        <v>25</v>
      </c>
      <c r="AR16" s="37">
        <f t="shared" si="23"/>
        <v>25</v>
      </c>
      <c r="AS16" s="37">
        <f t="shared" si="24"/>
        <v>25.5</v>
      </c>
    </row>
    <row r="17" spans="4:45" x14ac:dyDescent="0.25">
      <c r="D17" s="4">
        <v>14</v>
      </c>
      <c r="E17" s="4">
        <v>37000</v>
      </c>
      <c r="F17" s="37">
        <v>21.999999999999996</v>
      </c>
      <c r="G17" s="37">
        <v>22.499999999999996</v>
      </c>
      <c r="H17" s="37">
        <v>23</v>
      </c>
      <c r="I17" s="37">
        <v>23.5</v>
      </c>
      <c r="J17" s="37">
        <v>23.5</v>
      </c>
      <c r="K17" s="37">
        <v>24</v>
      </c>
      <c r="L17" s="37">
        <v>24.5</v>
      </c>
      <c r="M17" s="37">
        <v>24.5</v>
      </c>
      <c r="N17" s="37">
        <v>25</v>
      </c>
      <c r="O17" s="37">
        <v>25</v>
      </c>
      <c r="P17" s="37">
        <v>25</v>
      </c>
      <c r="Q17" s="37">
        <v>25.5</v>
      </c>
      <c r="S17" t="str">
        <f t="shared" si="12"/>
        <v/>
      </c>
      <c r="T17">
        <v>37000</v>
      </c>
      <c r="U17" s="38">
        <v>0.21999999999999997</v>
      </c>
      <c r="V17" s="38">
        <v>0.22499999999999998</v>
      </c>
      <c r="W17" s="38">
        <v>0.22999999999999998</v>
      </c>
      <c r="X17" s="38">
        <v>0.23499999999999999</v>
      </c>
      <c r="Y17" s="38">
        <v>0.23499999999999999</v>
      </c>
      <c r="Z17" s="38">
        <v>0.24</v>
      </c>
      <c r="AA17" s="38">
        <v>0.245</v>
      </c>
      <c r="AB17" s="38">
        <v>0.245</v>
      </c>
      <c r="AC17" s="38">
        <v>0.25</v>
      </c>
      <c r="AD17" s="38">
        <v>0.25</v>
      </c>
      <c r="AE17" s="38">
        <v>0.25</v>
      </c>
      <c r="AF17" s="38">
        <v>0.255</v>
      </c>
      <c r="AH17" s="37">
        <f t="shared" si="25"/>
        <v>21.999999999999996</v>
      </c>
      <c r="AI17" s="37">
        <f t="shared" si="14"/>
        <v>22.499999999999996</v>
      </c>
      <c r="AJ17" s="37">
        <f t="shared" si="15"/>
        <v>23</v>
      </c>
      <c r="AK17" s="37">
        <f t="shared" si="16"/>
        <v>23.5</v>
      </c>
      <c r="AL17" s="37">
        <f t="shared" si="17"/>
        <v>23.5</v>
      </c>
      <c r="AM17" s="37">
        <f t="shared" si="18"/>
        <v>24</v>
      </c>
      <c r="AN17" s="37">
        <f t="shared" si="19"/>
        <v>24.5</v>
      </c>
      <c r="AO17" s="37">
        <f t="shared" si="20"/>
        <v>24.5</v>
      </c>
      <c r="AP17" s="37">
        <f t="shared" si="21"/>
        <v>25</v>
      </c>
      <c r="AQ17" s="37">
        <f t="shared" si="22"/>
        <v>25</v>
      </c>
      <c r="AR17" s="37">
        <f t="shared" si="23"/>
        <v>25</v>
      </c>
      <c r="AS17" s="37">
        <f t="shared" si="24"/>
        <v>25.5</v>
      </c>
    </row>
    <row r="18" spans="4:45" x14ac:dyDescent="0.25">
      <c r="D18" s="4">
        <v>15</v>
      </c>
      <c r="E18" s="4">
        <v>38000</v>
      </c>
      <c r="F18" s="37">
        <v>22.499999999999996</v>
      </c>
      <c r="G18" s="37">
        <v>22.499999999999996</v>
      </c>
      <c r="H18" s="37">
        <v>23</v>
      </c>
      <c r="I18" s="37">
        <v>23.5</v>
      </c>
      <c r="J18" s="37">
        <v>23.5</v>
      </c>
      <c r="K18" s="37">
        <v>24</v>
      </c>
      <c r="L18" s="37">
        <v>24.5</v>
      </c>
      <c r="M18" s="37">
        <v>24.5</v>
      </c>
      <c r="N18" s="37">
        <v>25</v>
      </c>
      <c r="O18" s="37">
        <v>25</v>
      </c>
      <c r="P18" s="37">
        <v>25.5</v>
      </c>
      <c r="Q18" s="37">
        <v>25.5</v>
      </c>
      <c r="S18" t="str">
        <f t="shared" si="12"/>
        <v/>
      </c>
      <c r="T18">
        <v>38000</v>
      </c>
      <c r="U18" s="38">
        <v>0.22499999999999998</v>
      </c>
      <c r="V18" s="38">
        <v>0.22499999999999998</v>
      </c>
      <c r="W18" s="38">
        <v>0.22999999999999998</v>
      </c>
      <c r="X18" s="38">
        <v>0.23499999999999999</v>
      </c>
      <c r="Y18" s="38">
        <v>0.23499999999999999</v>
      </c>
      <c r="Z18" s="38">
        <v>0.24</v>
      </c>
      <c r="AA18" s="38">
        <v>0.245</v>
      </c>
      <c r="AB18" s="38">
        <v>0.245</v>
      </c>
      <c r="AC18" s="38">
        <v>0.25</v>
      </c>
      <c r="AD18" s="38">
        <v>0.25</v>
      </c>
      <c r="AE18" s="38">
        <v>0.255</v>
      </c>
      <c r="AF18" s="38">
        <v>0.255</v>
      </c>
      <c r="AH18" s="37">
        <f t="shared" si="25"/>
        <v>22.499999999999996</v>
      </c>
      <c r="AI18" s="37">
        <f t="shared" si="14"/>
        <v>22.499999999999996</v>
      </c>
      <c r="AJ18" s="37">
        <f t="shared" si="15"/>
        <v>23</v>
      </c>
      <c r="AK18" s="37">
        <f t="shared" si="16"/>
        <v>23.5</v>
      </c>
      <c r="AL18" s="37">
        <f t="shared" si="17"/>
        <v>23.5</v>
      </c>
      <c r="AM18" s="37">
        <f t="shared" si="18"/>
        <v>24</v>
      </c>
      <c r="AN18" s="37">
        <f t="shared" si="19"/>
        <v>24.5</v>
      </c>
      <c r="AO18" s="37">
        <f t="shared" si="20"/>
        <v>24.5</v>
      </c>
      <c r="AP18" s="37">
        <f t="shared" si="21"/>
        <v>25</v>
      </c>
      <c r="AQ18" s="37">
        <f t="shared" si="22"/>
        <v>25</v>
      </c>
      <c r="AR18" s="37">
        <f t="shared" si="23"/>
        <v>25.5</v>
      </c>
      <c r="AS18" s="37">
        <f t="shared" si="24"/>
        <v>25.5</v>
      </c>
    </row>
    <row r="19" spans="4:45" x14ac:dyDescent="0.25">
      <c r="D19" s="4">
        <v>16</v>
      </c>
      <c r="E19" s="4">
        <v>39000</v>
      </c>
      <c r="F19" s="37">
        <v>22.499999999999996</v>
      </c>
      <c r="G19" s="37">
        <v>22.499999999999996</v>
      </c>
      <c r="H19" s="37">
        <v>23</v>
      </c>
      <c r="I19" s="37">
        <v>23.5</v>
      </c>
      <c r="J19" s="37">
        <v>24</v>
      </c>
      <c r="K19" s="37">
        <v>24</v>
      </c>
      <c r="L19" s="37">
        <v>24.5</v>
      </c>
      <c r="M19" s="37">
        <v>24.5</v>
      </c>
      <c r="N19" s="37">
        <v>25</v>
      </c>
      <c r="O19" s="37">
        <v>25</v>
      </c>
      <c r="P19" s="37">
        <v>25.5</v>
      </c>
      <c r="Q19" s="37">
        <v>25.5</v>
      </c>
      <c r="S19" t="str">
        <f t="shared" si="12"/>
        <v/>
      </c>
      <c r="T19">
        <v>39000</v>
      </c>
      <c r="U19" s="38">
        <v>0.22499999999999998</v>
      </c>
      <c r="V19" s="38">
        <v>0.22499999999999998</v>
      </c>
      <c r="W19" s="38">
        <v>0.22999999999999998</v>
      </c>
      <c r="X19" s="38">
        <v>0.23499999999999999</v>
      </c>
      <c r="Y19" s="38">
        <v>0.24</v>
      </c>
      <c r="Z19" s="38">
        <v>0.24</v>
      </c>
      <c r="AA19" s="38">
        <v>0.245</v>
      </c>
      <c r="AB19" s="38">
        <v>0.245</v>
      </c>
      <c r="AC19" s="38">
        <v>0.25</v>
      </c>
      <c r="AD19" s="38">
        <v>0.25</v>
      </c>
      <c r="AE19" s="38">
        <v>0.255</v>
      </c>
      <c r="AF19" s="38">
        <v>0.255</v>
      </c>
      <c r="AH19" s="37">
        <f>U19*$T$3</f>
        <v>22.499999999999996</v>
      </c>
      <c r="AI19" s="37">
        <f t="shared" ref="AI19:AS33" si="26">V19*$T$3</f>
        <v>22.499999999999996</v>
      </c>
      <c r="AJ19" s="37">
        <f t="shared" si="26"/>
        <v>23</v>
      </c>
      <c r="AK19" s="37">
        <f t="shared" si="26"/>
        <v>23.5</v>
      </c>
      <c r="AL19" s="37">
        <f t="shared" si="26"/>
        <v>24</v>
      </c>
      <c r="AM19" s="37">
        <f t="shared" si="26"/>
        <v>24</v>
      </c>
      <c r="AN19" s="37">
        <f t="shared" si="26"/>
        <v>24.5</v>
      </c>
      <c r="AO19" s="37">
        <f t="shared" si="26"/>
        <v>24.5</v>
      </c>
      <c r="AP19" s="37">
        <f t="shared" si="26"/>
        <v>25</v>
      </c>
      <c r="AQ19" s="37">
        <f t="shared" si="26"/>
        <v>25</v>
      </c>
      <c r="AR19" s="37">
        <f t="shared" si="26"/>
        <v>25.5</v>
      </c>
      <c r="AS19" s="37">
        <f t="shared" si="26"/>
        <v>25.5</v>
      </c>
    </row>
    <row r="20" spans="4:45" x14ac:dyDescent="0.25">
      <c r="D20" s="4">
        <v>17</v>
      </c>
      <c r="E20" s="4">
        <v>40000</v>
      </c>
      <c r="F20" s="37">
        <v>22.499999999999996</v>
      </c>
      <c r="G20" s="37">
        <v>23</v>
      </c>
      <c r="H20" s="37">
        <v>23</v>
      </c>
      <c r="I20" s="37">
        <v>23.5</v>
      </c>
      <c r="J20" s="37">
        <v>24</v>
      </c>
      <c r="K20" s="37">
        <v>24</v>
      </c>
      <c r="L20" s="37">
        <v>24.5</v>
      </c>
      <c r="M20" s="37">
        <v>24.5</v>
      </c>
      <c r="N20" s="37">
        <v>25</v>
      </c>
      <c r="O20" s="37">
        <v>25</v>
      </c>
      <c r="P20" s="37">
        <v>25.5</v>
      </c>
      <c r="Q20" s="37">
        <v>25.5</v>
      </c>
      <c r="S20" t="str">
        <f t="shared" si="12"/>
        <v/>
      </c>
      <c r="T20">
        <v>40000</v>
      </c>
      <c r="U20" s="38">
        <v>0.22499999999999998</v>
      </c>
      <c r="V20" s="38">
        <v>0.22999999999999998</v>
      </c>
      <c r="W20" s="38">
        <v>0.22999999999999998</v>
      </c>
      <c r="X20" s="38">
        <v>0.23499999999999999</v>
      </c>
      <c r="Y20" s="38">
        <v>0.24</v>
      </c>
      <c r="Z20" s="38">
        <v>0.24</v>
      </c>
      <c r="AA20" s="38">
        <v>0.245</v>
      </c>
      <c r="AB20" s="38">
        <v>0.245</v>
      </c>
      <c r="AC20" s="38">
        <v>0.25</v>
      </c>
      <c r="AD20" s="38">
        <v>0.25</v>
      </c>
      <c r="AE20" s="38">
        <v>0.255</v>
      </c>
      <c r="AF20" s="38">
        <v>0.255</v>
      </c>
      <c r="AH20" s="37">
        <f t="shared" ref="AH20:AS54" si="27">U20*$T$3</f>
        <v>22.499999999999996</v>
      </c>
      <c r="AI20" s="37">
        <f t="shared" si="26"/>
        <v>23</v>
      </c>
      <c r="AJ20" s="37">
        <f t="shared" si="26"/>
        <v>23</v>
      </c>
      <c r="AK20" s="37">
        <f t="shared" si="26"/>
        <v>23.5</v>
      </c>
      <c r="AL20" s="37">
        <f t="shared" si="26"/>
        <v>24</v>
      </c>
      <c r="AM20" s="37">
        <f t="shared" si="26"/>
        <v>24</v>
      </c>
      <c r="AN20" s="37">
        <f t="shared" si="26"/>
        <v>24.5</v>
      </c>
      <c r="AO20" s="37">
        <f t="shared" si="26"/>
        <v>24.5</v>
      </c>
      <c r="AP20" s="37">
        <f t="shared" si="26"/>
        <v>25</v>
      </c>
      <c r="AQ20" s="37">
        <f t="shared" si="26"/>
        <v>25</v>
      </c>
      <c r="AR20" s="37">
        <f t="shared" si="26"/>
        <v>25.5</v>
      </c>
      <c r="AS20" s="37">
        <f t="shared" si="26"/>
        <v>25.5</v>
      </c>
    </row>
    <row r="21" spans="4:45" x14ac:dyDescent="0.25">
      <c r="D21" s="4">
        <v>18</v>
      </c>
      <c r="E21" s="4">
        <v>41000</v>
      </c>
      <c r="F21" s="37">
        <v>22.499999999999996</v>
      </c>
      <c r="G21" s="37">
        <v>23</v>
      </c>
      <c r="H21" s="37">
        <v>23.5</v>
      </c>
      <c r="I21" s="37">
        <v>23.5</v>
      </c>
      <c r="J21" s="37">
        <v>24</v>
      </c>
      <c r="K21" s="37">
        <v>24.5</v>
      </c>
      <c r="L21" s="37">
        <v>24.5</v>
      </c>
      <c r="M21" s="37">
        <v>25</v>
      </c>
      <c r="N21" s="37">
        <v>25</v>
      </c>
      <c r="O21" s="37">
        <v>25.5</v>
      </c>
      <c r="P21" s="37">
        <v>25.5</v>
      </c>
      <c r="Q21" s="37">
        <v>25.5</v>
      </c>
      <c r="S21" t="str">
        <f t="shared" si="12"/>
        <v/>
      </c>
      <c r="T21">
        <v>41000</v>
      </c>
      <c r="U21" s="38">
        <v>0.22499999999999998</v>
      </c>
      <c r="V21" s="38">
        <v>0.22999999999999998</v>
      </c>
      <c r="W21" s="38">
        <v>0.23499999999999999</v>
      </c>
      <c r="X21" s="38">
        <v>0.23499999999999999</v>
      </c>
      <c r="Y21" s="38">
        <v>0.24</v>
      </c>
      <c r="Z21" s="38">
        <v>0.245</v>
      </c>
      <c r="AA21" s="38">
        <v>0.245</v>
      </c>
      <c r="AB21" s="38">
        <v>0.25</v>
      </c>
      <c r="AC21" s="38">
        <v>0.25</v>
      </c>
      <c r="AD21" s="38">
        <v>0.255</v>
      </c>
      <c r="AE21" s="38">
        <v>0.255</v>
      </c>
      <c r="AF21" s="38">
        <v>0.255</v>
      </c>
      <c r="AH21" s="37">
        <f t="shared" si="27"/>
        <v>22.499999999999996</v>
      </c>
      <c r="AI21" s="37">
        <f t="shared" si="26"/>
        <v>23</v>
      </c>
      <c r="AJ21" s="37">
        <f t="shared" si="26"/>
        <v>23.5</v>
      </c>
      <c r="AK21" s="37">
        <f t="shared" si="26"/>
        <v>23.5</v>
      </c>
      <c r="AL21" s="37">
        <f t="shared" si="26"/>
        <v>24</v>
      </c>
      <c r="AM21" s="37">
        <f t="shared" si="26"/>
        <v>24.5</v>
      </c>
      <c r="AN21" s="37">
        <f t="shared" si="26"/>
        <v>24.5</v>
      </c>
      <c r="AO21" s="37">
        <f t="shared" si="26"/>
        <v>25</v>
      </c>
      <c r="AP21" s="37">
        <f t="shared" si="26"/>
        <v>25</v>
      </c>
      <c r="AQ21" s="37">
        <f t="shared" si="26"/>
        <v>25.5</v>
      </c>
      <c r="AR21" s="37">
        <f t="shared" si="26"/>
        <v>25.5</v>
      </c>
      <c r="AS21" s="37">
        <f t="shared" si="26"/>
        <v>25.5</v>
      </c>
    </row>
    <row r="22" spans="4:45" x14ac:dyDescent="0.25">
      <c r="D22" s="4">
        <v>19</v>
      </c>
      <c r="E22" s="4">
        <v>42000</v>
      </c>
      <c r="F22" s="37">
        <v>23</v>
      </c>
      <c r="G22" s="37">
        <v>23</v>
      </c>
      <c r="H22" s="37">
        <v>23.5</v>
      </c>
      <c r="I22" s="37">
        <v>24</v>
      </c>
      <c r="J22" s="37">
        <v>24.5</v>
      </c>
      <c r="K22" s="37">
        <v>24.5</v>
      </c>
      <c r="L22" s="37">
        <v>25</v>
      </c>
      <c r="M22" s="37">
        <v>25</v>
      </c>
      <c r="N22" s="37">
        <v>25.5</v>
      </c>
      <c r="O22" s="37">
        <v>25.5</v>
      </c>
      <c r="P22" s="37">
        <v>26</v>
      </c>
      <c r="Q22" s="37">
        <v>26</v>
      </c>
      <c r="S22" t="str">
        <f t="shared" si="12"/>
        <v/>
      </c>
      <c r="T22">
        <v>42000</v>
      </c>
      <c r="U22" s="38">
        <v>0.22999999999999998</v>
      </c>
      <c r="V22" s="38">
        <v>0.22999999999999998</v>
      </c>
      <c r="W22" s="38">
        <v>0.23499999999999999</v>
      </c>
      <c r="X22" s="38">
        <v>0.24</v>
      </c>
      <c r="Y22" s="38">
        <v>0.245</v>
      </c>
      <c r="Z22" s="38">
        <v>0.245</v>
      </c>
      <c r="AA22" s="38">
        <v>0.25</v>
      </c>
      <c r="AB22" s="38">
        <v>0.25</v>
      </c>
      <c r="AC22" s="38">
        <v>0.255</v>
      </c>
      <c r="AD22" s="38">
        <v>0.255</v>
      </c>
      <c r="AE22" s="38">
        <v>0.26</v>
      </c>
      <c r="AF22" s="38">
        <v>0.26</v>
      </c>
      <c r="AH22" s="37">
        <f t="shared" si="27"/>
        <v>23</v>
      </c>
      <c r="AI22" s="37">
        <f t="shared" si="26"/>
        <v>23</v>
      </c>
      <c r="AJ22" s="37">
        <f t="shared" si="26"/>
        <v>23.5</v>
      </c>
      <c r="AK22" s="37">
        <f t="shared" si="26"/>
        <v>24</v>
      </c>
      <c r="AL22" s="37">
        <f t="shared" si="26"/>
        <v>24.5</v>
      </c>
      <c r="AM22" s="37">
        <f t="shared" si="26"/>
        <v>24.5</v>
      </c>
      <c r="AN22" s="37">
        <f t="shared" si="26"/>
        <v>25</v>
      </c>
      <c r="AO22" s="37">
        <f t="shared" si="26"/>
        <v>25</v>
      </c>
      <c r="AP22" s="37">
        <f t="shared" si="26"/>
        <v>25.5</v>
      </c>
      <c r="AQ22" s="37">
        <f t="shared" si="26"/>
        <v>25.5</v>
      </c>
      <c r="AR22" s="37">
        <f t="shared" si="26"/>
        <v>26</v>
      </c>
      <c r="AS22" s="37">
        <f t="shared" si="26"/>
        <v>26</v>
      </c>
    </row>
    <row r="23" spans="4:45" x14ac:dyDescent="0.25">
      <c r="D23" s="4">
        <v>20</v>
      </c>
      <c r="E23" s="4">
        <v>43000</v>
      </c>
      <c r="F23" s="37">
        <v>23.5</v>
      </c>
      <c r="G23" s="37">
        <v>23.5</v>
      </c>
      <c r="H23" s="37">
        <v>24</v>
      </c>
      <c r="I23" s="37">
        <v>24.5</v>
      </c>
      <c r="J23" s="37">
        <v>25</v>
      </c>
      <c r="K23" s="37">
        <v>25</v>
      </c>
      <c r="L23" s="37">
        <v>25.5</v>
      </c>
      <c r="M23" s="37">
        <v>25.5</v>
      </c>
      <c r="N23" s="37">
        <v>26</v>
      </c>
      <c r="O23" s="37">
        <v>26</v>
      </c>
      <c r="P23" s="37">
        <v>26.5</v>
      </c>
      <c r="Q23" s="37">
        <v>26.5</v>
      </c>
      <c r="S23" t="str">
        <f t="shared" si="12"/>
        <v/>
      </c>
      <c r="T23">
        <v>43000</v>
      </c>
      <c r="U23" s="38">
        <v>0.23499999999999999</v>
      </c>
      <c r="V23" s="38">
        <v>0.23499999999999999</v>
      </c>
      <c r="W23" s="38">
        <v>0.24</v>
      </c>
      <c r="X23" s="38">
        <v>0.245</v>
      </c>
      <c r="Y23" s="38">
        <v>0.25</v>
      </c>
      <c r="Z23" s="38">
        <v>0.25</v>
      </c>
      <c r="AA23" s="38">
        <v>0.255</v>
      </c>
      <c r="AB23" s="38">
        <v>0.255</v>
      </c>
      <c r="AC23" s="38">
        <v>0.26</v>
      </c>
      <c r="AD23" s="38">
        <v>0.26</v>
      </c>
      <c r="AE23" s="38">
        <v>0.26500000000000001</v>
      </c>
      <c r="AF23" s="38">
        <v>0.26500000000000001</v>
      </c>
      <c r="AH23" s="37">
        <f t="shared" si="27"/>
        <v>23.5</v>
      </c>
      <c r="AI23" s="37">
        <f t="shared" si="26"/>
        <v>23.5</v>
      </c>
      <c r="AJ23" s="37">
        <f t="shared" si="26"/>
        <v>24</v>
      </c>
      <c r="AK23" s="37">
        <f t="shared" si="26"/>
        <v>24.5</v>
      </c>
      <c r="AL23" s="37">
        <f t="shared" si="26"/>
        <v>25</v>
      </c>
      <c r="AM23" s="37">
        <f t="shared" si="26"/>
        <v>25</v>
      </c>
      <c r="AN23" s="37">
        <f t="shared" si="26"/>
        <v>25.5</v>
      </c>
      <c r="AO23" s="37">
        <f t="shared" si="26"/>
        <v>25.5</v>
      </c>
      <c r="AP23" s="37">
        <f t="shared" si="26"/>
        <v>26</v>
      </c>
      <c r="AQ23" s="37">
        <f t="shared" si="26"/>
        <v>26</v>
      </c>
      <c r="AR23" s="37">
        <f t="shared" si="26"/>
        <v>26.5</v>
      </c>
      <c r="AS23" s="37">
        <f t="shared" si="26"/>
        <v>26.5</v>
      </c>
    </row>
    <row r="24" spans="4:45" x14ac:dyDescent="0.25">
      <c r="D24" s="4">
        <v>21</v>
      </c>
      <c r="E24" s="4">
        <v>44000</v>
      </c>
      <c r="F24" s="37">
        <v>24</v>
      </c>
      <c r="G24" s="37">
        <v>24</v>
      </c>
      <c r="H24" s="37">
        <v>24.5</v>
      </c>
      <c r="I24" s="37">
        <v>25</v>
      </c>
      <c r="J24" s="37">
        <v>25.5</v>
      </c>
      <c r="K24" s="37">
        <v>25.5</v>
      </c>
      <c r="L24" s="37">
        <v>26</v>
      </c>
      <c r="M24" s="37">
        <v>26</v>
      </c>
      <c r="N24" s="37">
        <v>26.5</v>
      </c>
      <c r="O24" s="37">
        <v>26.5</v>
      </c>
      <c r="P24" s="37">
        <v>27</v>
      </c>
      <c r="Q24" s="37">
        <v>27</v>
      </c>
      <c r="S24" t="str">
        <f t="shared" si="12"/>
        <v/>
      </c>
      <c r="T24">
        <v>44000</v>
      </c>
      <c r="U24" s="38">
        <v>0.24</v>
      </c>
      <c r="V24" s="38">
        <v>0.24</v>
      </c>
      <c r="W24" s="38">
        <v>0.245</v>
      </c>
      <c r="X24" s="38">
        <v>0.25</v>
      </c>
      <c r="Y24" s="38">
        <v>0.255</v>
      </c>
      <c r="Z24" s="38">
        <v>0.255</v>
      </c>
      <c r="AA24" s="38">
        <v>0.26</v>
      </c>
      <c r="AB24" s="38">
        <v>0.26</v>
      </c>
      <c r="AC24" s="38">
        <v>0.26500000000000001</v>
      </c>
      <c r="AD24" s="38">
        <v>0.26500000000000001</v>
      </c>
      <c r="AE24" s="38">
        <v>0.27</v>
      </c>
      <c r="AF24" s="38">
        <v>0.27</v>
      </c>
      <c r="AH24" s="37">
        <f t="shared" si="27"/>
        <v>24</v>
      </c>
      <c r="AI24" s="37">
        <f t="shared" si="26"/>
        <v>24</v>
      </c>
      <c r="AJ24" s="37">
        <f t="shared" si="26"/>
        <v>24.5</v>
      </c>
      <c r="AK24" s="37">
        <f t="shared" si="26"/>
        <v>25</v>
      </c>
      <c r="AL24" s="37">
        <f t="shared" si="26"/>
        <v>25.5</v>
      </c>
      <c r="AM24" s="37">
        <f t="shared" si="26"/>
        <v>25.5</v>
      </c>
      <c r="AN24" s="37">
        <f t="shared" si="26"/>
        <v>26</v>
      </c>
      <c r="AO24" s="37">
        <f t="shared" si="26"/>
        <v>26</v>
      </c>
      <c r="AP24" s="37">
        <f t="shared" si="26"/>
        <v>26.5</v>
      </c>
      <c r="AQ24" s="37">
        <f t="shared" si="26"/>
        <v>26.5</v>
      </c>
      <c r="AR24" s="37">
        <f t="shared" si="26"/>
        <v>27</v>
      </c>
      <c r="AS24" s="37">
        <f t="shared" si="26"/>
        <v>27</v>
      </c>
    </row>
    <row r="25" spans="4:45" x14ac:dyDescent="0.25">
      <c r="D25" s="4">
        <v>22</v>
      </c>
      <c r="E25" s="4">
        <v>45000</v>
      </c>
      <c r="F25" s="37">
        <v>24</v>
      </c>
      <c r="G25" s="37">
        <v>24.5</v>
      </c>
      <c r="H25" s="37">
        <v>25</v>
      </c>
      <c r="I25" s="37">
        <v>25.5</v>
      </c>
      <c r="J25" s="37">
        <v>25.5</v>
      </c>
      <c r="K25" s="37">
        <v>26</v>
      </c>
      <c r="L25" s="37">
        <v>26.5</v>
      </c>
      <c r="M25" s="37">
        <v>26.5</v>
      </c>
      <c r="N25" s="37">
        <v>27</v>
      </c>
      <c r="O25" s="37">
        <v>27</v>
      </c>
      <c r="P25" s="37">
        <v>27.500000000000004</v>
      </c>
      <c r="Q25" s="37">
        <v>27.500000000000004</v>
      </c>
      <c r="S25" t="str">
        <f t="shared" si="12"/>
        <v/>
      </c>
      <c r="T25">
        <v>45000</v>
      </c>
      <c r="U25" s="38">
        <v>0.24</v>
      </c>
      <c r="V25" s="38">
        <v>0.245</v>
      </c>
      <c r="W25" s="38">
        <v>0.25</v>
      </c>
      <c r="X25" s="38">
        <v>0.255</v>
      </c>
      <c r="Y25" s="38">
        <v>0.255</v>
      </c>
      <c r="Z25" s="38">
        <v>0.26</v>
      </c>
      <c r="AA25" s="38">
        <v>0.26500000000000001</v>
      </c>
      <c r="AB25" s="38">
        <v>0.26500000000000001</v>
      </c>
      <c r="AC25" s="38">
        <v>0.27</v>
      </c>
      <c r="AD25" s="38">
        <v>0.27</v>
      </c>
      <c r="AE25" s="38">
        <v>0.27500000000000002</v>
      </c>
      <c r="AF25" s="38">
        <v>0.27500000000000002</v>
      </c>
      <c r="AH25" s="37">
        <f t="shared" si="27"/>
        <v>24</v>
      </c>
      <c r="AI25" s="37">
        <f t="shared" si="26"/>
        <v>24.5</v>
      </c>
      <c r="AJ25" s="37">
        <f t="shared" si="26"/>
        <v>25</v>
      </c>
      <c r="AK25" s="37">
        <f t="shared" si="26"/>
        <v>25.5</v>
      </c>
      <c r="AL25" s="37">
        <f t="shared" si="26"/>
        <v>25.5</v>
      </c>
      <c r="AM25" s="37">
        <f t="shared" si="26"/>
        <v>26</v>
      </c>
      <c r="AN25" s="37">
        <f t="shared" si="26"/>
        <v>26.5</v>
      </c>
      <c r="AO25" s="37">
        <f t="shared" si="26"/>
        <v>26.5</v>
      </c>
      <c r="AP25" s="37">
        <f t="shared" si="26"/>
        <v>27</v>
      </c>
      <c r="AQ25" s="37">
        <f t="shared" si="26"/>
        <v>27</v>
      </c>
      <c r="AR25" s="37">
        <f t="shared" si="26"/>
        <v>27.500000000000004</v>
      </c>
      <c r="AS25" s="37">
        <f t="shared" si="26"/>
        <v>27.500000000000004</v>
      </c>
    </row>
    <row r="26" spans="4:45" x14ac:dyDescent="0.25">
      <c r="D26" s="4">
        <v>23</v>
      </c>
      <c r="E26" s="4">
        <v>46000</v>
      </c>
      <c r="F26" s="37">
        <v>24.5</v>
      </c>
      <c r="G26" s="37">
        <v>25</v>
      </c>
      <c r="H26" s="37">
        <v>25.5</v>
      </c>
      <c r="I26" s="37">
        <v>25.5</v>
      </c>
      <c r="J26" s="37">
        <v>26</v>
      </c>
      <c r="K26" s="37">
        <v>26.5</v>
      </c>
      <c r="L26" s="37">
        <v>26.5</v>
      </c>
      <c r="M26" s="37">
        <v>27</v>
      </c>
      <c r="N26" s="37">
        <v>27.500000000000004</v>
      </c>
      <c r="O26" s="37">
        <v>27.500000000000004</v>
      </c>
      <c r="P26" s="37">
        <v>28.000000000000004</v>
      </c>
      <c r="Q26" s="37">
        <v>28.000000000000004</v>
      </c>
      <c r="S26" t="str">
        <f t="shared" si="12"/>
        <v/>
      </c>
      <c r="T26">
        <v>46000</v>
      </c>
      <c r="U26" s="38">
        <v>0.245</v>
      </c>
      <c r="V26" s="38">
        <v>0.25</v>
      </c>
      <c r="W26" s="38">
        <v>0.255</v>
      </c>
      <c r="X26" s="38">
        <v>0.255</v>
      </c>
      <c r="Y26" s="38">
        <v>0.26</v>
      </c>
      <c r="Z26" s="38">
        <v>0.26500000000000001</v>
      </c>
      <c r="AA26" s="38">
        <v>0.26500000000000001</v>
      </c>
      <c r="AB26" s="38">
        <v>0.27</v>
      </c>
      <c r="AC26" s="38">
        <v>0.27500000000000002</v>
      </c>
      <c r="AD26" s="38">
        <v>0.27500000000000002</v>
      </c>
      <c r="AE26" s="38">
        <v>0.28000000000000003</v>
      </c>
      <c r="AF26" s="38">
        <v>0.28000000000000003</v>
      </c>
      <c r="AH26" s="37">
        <f t="shared" si="27"/>
        <v>24.5</v>
      </c>
      <c r="AI26" s="37">
        <f t="shared" si="26"/>
        <v>25</v>
      </c>
      <c r="AJ26" s="37">
        <f t="shared" si="26"/>
        <v>25.5</v>
      </c>
      <c r="AK26" s="37">
        <f t="shared" si="26"/>
        <v>25.5</v>
      </c>
      <c r="AL26" s="37">
        <f t="shared" si="26"/>
        <v>26</v>
      </c>
      <c r="AM26" s="37">
        <f t="shared" si="26"/>
        <v>26.5</v>
      </c>
      <c r="AN26" s="37">
        <f t="shared" si="26"/>
        <v>26.5</v>
      </c>
      <c r="AO26" s="37">
        <f t="shared" si="26"/>
        <v>27</v>
      </c>
      <c r="AP26" s="37">
        <f t="shared" si="26"/>
        <v>27.500000000000004</v>
      </c>
      <c r="AQ26" s="37">
        <f t="shared" si="26"/>
        <v>27.500000000000004</v>
      </c>
      <c r="AR26" s="37">
        <f t="shared" si="26"/>
        <v>28.000000000000004</v>
      </c>
      <c r="AS26" s="37">
        <f t="shared" si="26"/>
        <v>28.000000000000004</v>
      </c>
    </row>
    <row r="27" spans="4:45" x14ac:dyDescent="0.25">
      <c r="D27" s="4">
        <v>24</v>
      </c>
      <c r="E27" s="4">
        <v>47000</v>
      </c>
      <c r="F27" s="37">
        <v>24.5</v>
      </c>
      <c r="G27" s="37">
        <v>25</v>
      </c>
      <c r="H27" s="37">
        <v>25.5</v>
      </c>
      <c r="I27" s="37">
        <v>26</v>
      </c>
      <c r="J27" s="37">
        <v>26.5</v>
      </c>
      <c r="K27" s="37">
        <v>26.5</v>
      </c>
      <c r="L27" s="37">
        <v>27</v>
      </c>
      <c r="M27" s="37">
        <v>27.500000000000004</v>
      </c>
      <c r="N27" s="37">
        <v>27.500000000000004</v>
      </c>
      <c r="O27" s="37">
        <v>28.000000000000004</v>
      </c>
      <c r="P27" s="37">
        <v>28.000000000000004</v>
      </c>
      <c r="Q27" s="37">
        <v>28.500000000000004</v>
      </c>
      <c r="S27" t="str">
        <f t="shared" si="12"/>
        <v/>
      </c>
      <c r="T27">
        <v>47000</v>
      </c>
      <c r="U27" s="38">
        <v>0.245</v>
      </c>
      <c r="V27" s="38">
        <v>0.25</v>
      </c>
      <c r="W27" s="38">
        <v>0.255</v>
      </c>
      <c r="X27" s="38">
        <v>0.26</v>
      </c>
      <c r="Y27" s="38">
        <v>0.26500000000000001</v>
      </c>
      <c r="Z27" s="38">
        <v>0.26500000000000001</v>
      </c>
      <c r="AA27" s="38">
        <v>0.27</v>
      </c>
      <c r="AB27" s="38">
        <v>0.27500000000000002</v>
      </c>
      <c r="AC27" s="38">
        <v>0.27500000000000002</v>
      </c>
      <c r="AD27" s="38">
        <v>0.28000000000000003</v>
      </c>
      <c r="AE27" s="38">
        <v>0.28000000000000003</v>
      </c>
      <c r="AF27" s="38">
        <v>0.28500000000000003</v>
      </c>
      <c r="AH27" s="37">
        <f t="shared" si="27"/>
        <v>24.5</v>
      </c>
      <c r="AI27" s="37">
        <f t="shared" si="26"/>
        <v>25</v>
      </c>
      <c r="AJ27" s="37">
        <f t="shared" si="26"/>
        <v>25.5</v>
      </c>
      <c r="AK27" s="37">
        <f t="shared" si="26"/>
        <v>26</v>
      </c>
      <c r="AL27" s="37">
        <f t="shared" si="26"/>
        <v>26.5</v>
      </c>
      <c r="AM27" s="37">
        <f t="shared" si="26"/>
        <v>26.5</v>
      </c>
      <c r="AN27" s="37">
        <f t="shared" si="26"/>
        <v>27</v>
      </c>
      <c r="AO27" s="37">
        <f t="shared" si="26"/>
        <v>27.500000000000004</v>
      </c>
      <c r="AP27" s="37">
        <f t="shared" si="26"/>
        <v>27.500000000000004</v>
      </c>
      <c r="AQ27" s="37">
        <f t="shared" si="26"/>
        <v>28.000000000000004</v>
      </c>
      <c r="AR27" s="37">
        <f t="shared" si="26"/>
        <v>28.000000000000004</v>
      </c>
      <c r="AS27" s="37">
        <f t="shared" si="26"/>
        <v>28.500000000000004</v>
      </c>
    </row>
    <row r="28" spans="4:45" x14ac:dyDescent="0.25">
      <c r="D28" s="4">
        <v>25</v>
      </c>
      <c r="E28" s="4">
        <v>48000</v>
      </c>
      <c r="F28" s="37">
        <v>25</v>
      </c>
      <c r="G28" s="37">
        <v>25.5</v>
      </c>
      <c r="H28" s="37">
        <v>25.5</v>
      </c>
      <c r="I28" s="37">
        <v>26</v>
      </c>
      <c r="J28" s="37">
        <v>26.5</v>
      </c>
      <c r="K28" s="37">
        <v>27</v>
      </c>
      <c r="L28" s="37">
        <v>27</v>
      </c>
      <c r="M28" s="37">
        <v>27.500000000000004</v>
      </c>
      <c r="N28" s="37">
        <v>27.500000000000004</v>
      </c>
      <c r="O28" s="37">
        <v>28.000000000000004</v>
      </c>
      <c r="P28" s="37">
        <v>28.000000000000004</v>
      </c>
      <c r="Q28" s="37">
        <v>28.500000000000004</v>
      </c>
      <c r="S28" t="str">
        <f t="shared" si="12"/>
        <v/>
      </c>
      <c r="T28">
        <v>48000</v>
      </c>
      <c r="U28" s="38">
        <v>0.25</v>
      </c>
      <c r="V28" s="38">
        <v>0.255</v>
      </c>
      <c r="W28" s="38">
        <v>0.255</v>
      </c>
      <c r="X28" s="38">
        <v>0.26</v>
      </c>
      <c r="Y28" s="38">
        <v>0.26500000000000001</v>
      </c>
      <c r="Z28" s="38">
        <v>0.27</v>
      </c>
      <c r="AA28" s="38">
        <v>0.27</v>
      </c>
      <c r="AB28" s="38">
        <v>0.27500000000000002</v>
      </c>
      <c r="AC28" s="38">
        <v>0.27500000000000002</v>
      </c>
      <c r="AD28" s="38">
        <v>0.28000000000000003</v>
      </c>
      <c r="AE28" s="38">
        <v>0.28000000000000003</v>
      </c>
      <c r="AF28" s="38">
        <v>0.28500000000000003</v>
      </c>
      <c r="AH28" s="37">
        <f t="shared" si="27"/>
        <v>25</v>
      </c>
      <c r="AI28" s="37">
        <f t="shared" si="26"/>
        <v>25.5</v>
      </c>
      <c r="AJ28" s="37">
        <f t="shared" si="26"/>
        <v>25.5</v>
      </c>
      <c r="AK28" s="37">
        <f t="shared" si="26"/>
        <v>26</v>
      </c>
      <c r="AL28" s="37">
        <f t="shared" si="26"/>
        <v>26.5</v>
      </c>
      <c r="AM28" s="37">
        <f t="shared" si="26"/>
        <v>27</v>
      </c>
      <c r="AN28" s="37">
        <f t="shared" si="26"/>
        <v>27</v>
      </c>
      <c r="AO28" s="37">
        <f t="shared" si="26"/>
        <v>27.500000000000004</v>
      </c>
      <c r="AP28" s="37">
        <f t="shared" si="26"/>
        <v>27.500000000000004</v>
      </c>
      <c r="AQ28" s="37">
        <f t="shared" si="26"/>
        <v>28.000000000000004</v>
      </c>
      <c r="AR28" s="37">
        <f t="shared" si="26"/>
        <v>28.000000000000004</v>
      </c>
      <c r="AS28" s="37">
        <f t="shared" si="26"/>
        <v>28.500000000000004</v>
      </c>
    </row>
    <row r="29" spans="4:45" x14ac:dyDescent="0.25">
      <c r="D29" s="4">
        <v>26</v>
      </c>
      <c r="E29" s="4">
        <v>49000</v>
      </c>
      <c r="F29" s="37">
        <v>25</v>
      </c>
      <c r="G29" s="37">
        <v>25.5</v>
      </c>
      <c r="H29" s="37">
        <v>26</v>
      </c>
      <c r="I29" s="37">
        <v>26</v>
      </c>
      <c r="J29" s="37">
        <v>26.5</v>
      </c>
      <c r="K29" s="37">
        <v>27</v>
      </c>
      <c r="L29" s="37">
        <v>27</v>
      </c>
      <c r="M29" s="37">
        <v>27.500000000000004</v>
      </c>
      <c r="N29" s="37">
        <v>28.000000000000004</v>
      </c>
      <c r="O29" s="37">
        <v>28.000000000000004</v>
      </c>
      <c r="P29" s="37">
        <v>28.500000000000004</v>
      </c>
      <c r="Q29" s="37">
        <v>28.500000000000004</v>
      </c>
      <c r="S29" t="str">
        <f t="shared" si="12"/>
        <v/>
      </c>
      <c r="T29">
        <v>49000</v>
      </c>
      <c r="U29" s="38">
        <v>0.25</v>
      </c>
      <c r="V29" s="38">
        <v>0.255</v>
      </c>
      <c r="W29" s="38">
        <v>0.26</v>
      </c>
      <c r="X29" s="38">
        <v>0.26</v>
      </c>
      <c r="Y29" s="38">
        <v>0.26500000000000001</v>
      </c>
      <c r="Z29" s="38">
        <v>0.27</v>
      </c>
      <c r="AA29" s="38">
        <v>0.27</v>
      </c>
      <c r="AB29" s="38">
        <v>0.27500000000000002</v>
      </c>
      <c r="AC29" s="38">
        <v>0.28000000000000003</v>
      </c>
      <c r="AD29" s="38">
        <v>0.28000000000000003</v>
      </c>
      <c r="AE29" s="38">
        <v>0.28500000000000003</v>
      </c>
      <c r="AF29" s="38">
        <v>0.28500000000000003</v>
      </c>
      <c r="AH29" s="37">
        <f t="shared" si="27"/>
        <v>25</v>
      </c>
      <c r="AI29" s="37">
        <f t="shared" si="26"/>
        <v>25.5</v>
      </c>
      <c r="AJ29" s="37">
        <f t="shared" si="26"/>
        <v>26</v>
      </c>
      <c r="AK29" s="37">
        <f t="shared" si="26"/>
        <v>26</v>
      </c>
      <c r="AL29" s="37">
        <f t="shared" si="26"/>
        <v>26.5</v>
      </c>
      <c r="AM29" s="37">
        <f t="shared" si="26"/>
        <v>27</v>
      </c>
      <c r="AN29" s="37">
        <f t="shared" si="26"/>
        <v>27</v>
      </c>
      <c r="AO29" s="37">
        <f t="shared" si="26"/>
        <v>27.500000000000004</v>
      </c>
      <c r="AP29" s="37">
        <f t="shared" si="26"/>
        <v>28.000000000000004</v>
      </c>
      <c r="AQ29" s="37">
        <f t="shared" si="26"/>
        <v>28.000000000000004</v>
      </c>
      <c r="AR29" s="37">
        <f t="shared" si="26"/>
        <v>28.500000000000004</v>
      </c>
      <c r="AS29" s="37">
        <f t="shared" si="26"/>
        <v>28.500000000000004</v>
      </c>
    </row>
    <row r="30" spans="4:45" x14ac:dyDescent="0.25">
      <c r="D30" s="4">
        <v>27</v>
      </c>
      <c r="E30" s="4">
        <v>50000</v>
      </c>
      <c r="F30" s="37">
        <v>25</v>
      </c>
      <c r="G30" s="37">
        <v>25.5</v>
      </c>
      <c r="H30" s="37">
        <v>26</v>
      </c>
      <c r="I30" s="37">
        <v>26</v>
      </c>
      <c r="J30" s="37">
        <v>26.5</v>
      </c>
      <c r="K30" s="37">
        <v>27</v>
      </c>
      <c r="L30" s="37">
        <v>27</v>
      </c>
      <c r="M30" s="37">
        <v>27.500000000000004</v>
      </c>
      <c r="N30" s="37">
        <v>28.000000000000004</v>
      </c>
      <c r="O30" s="37">
        <v>28.000000000000004</v>
      </c>
      <c r="P30" s="37">
        <v>28.500000000000004</v>
      </c>
      <c r="Q30" s="37">
        <v>28.500000000000004</v>
      </c>
      <c r="S30" t="str">
        <f t="shared" si="12"/>
        <v/>
      </c>
      <c r="T30">
        <v>50000</v>
      </c>
      <c r="U30" s="38">
        <v>0.25</v>
      </c>
      <c r="V30" s="38">
        <v>0.255</v>
      </c>
      <c r="W30" s="38">
        <v>0.26</v>
      </c>
      <c r="X30" s="38">
        <v>0.26</v>
      </c>
      <c r="Y30" s="38">
        <v>0.26500000000000001</v>
      </c>
      <c r="Z30" s="38">
        <v>0.27</v>
      </c>
      <c r="AA30" s="38">
        <v>0.27</v>
      </c>
      <c r="AB30" s="38">
        <v>0.27500000000000002</v>
      </c>
      <c r="AC30" s="38">
        <v>0.28000000000000003</v>
      </c>
      <c r="AD30" s="38">
        <v>0.28000000000000003</v>
      </c>
      <c r="AE30" s="38">
        <v>0.28500000000000003</v>
      </c>
      <c r="AF30" s="38">
        <v>0.28500000000000003</v>
      </c>
      <c r="AH30" s="37">
        <f t="shared" si="27"/>
        <v>25</v>
      </c>
      <c r="AI30" s="37">
        <f t="shared" si="26"/>
        <v>25.5</v>
      </c>
      <c r="AJ30" s="37">
        <f t="shared" si="26"/>
        <v>26</v>
      </c>
      <c r="AK30" s="37">
        <f t="shared" si="26"/>
        <v>26</v>
      </c>
      <c r="AL30" s="37">
        <f t="shared" si="26"/>
        <v>26.5</v>
      </c>
      <c r="AM30" s="37">
        <f t="shared" si="26"/>
        <v>27</v>
      </c>
      <c r="AN30" s="37">
        <f t="shared" si="26"/>
        <v>27</v>
      </c>
      <c r="AO30" s="37">
        <f t="shared" si="26"/>
        <v>27.500000000000004</v>
      </c>
      <c r="AP30" s="37">
        <f t="shared" si="26"/>
        <v>28.000000000000004</v>
      </c>
      <c r="AQ30" s="37">
        <f t="shared" si="26"/>
        <v>28.000000000000004</v>
      </c>
      <c r="AR30" s="37">
        <f t="shared" si="26"/>
        <v>28.500000000000004</v>
      </c>
      <c r="AS30" s="37">
        <f t="shared" si="26"/>
        <v>28.500000000000004</v>
      </c>
    </row>
    <row r="31" spans="4:45" x14ac:dyDescent="0.25">
      <c r="D31" s="4">
        <v>28</v>
      </c>
      <c r="E31" s="4">
        <v>51000</v>
      </c>
      <c r="F31" s="37">
        <v>25</v>
      </c>
      <c r="G31" s="37">
        <v>25.5</v>
      </c>
      <c r="H31" s="37">
        <v>26</v>
      </c>
      <c r="I31" s="37">
        <v>26</v>
      </c>
      <c r="J31" s="37">
        <v>26.5</v>
      </c>
      <c r="K31" s="37">
        <v>27</v>
      </c>
      <c r="L31" s="37">
        <v>27</v>
      </c>
      <c r="M31" s="37">
        <v>27.500000000000004</v>
      </c>
      <c r="N31" s="37">
        <v>28.000000000000004</v>
      </c>
      <c r="O31" s="37">
        <v>28.000000000000004</v>
      </c>
      <c r="P31" s="37">
        <v>28.500000000000004</v>
      </c>
      <c r="Q31" s="37">
        <v>28.500000000000004</v>
      </c>
      <c r="S31" t="str">
        <f t="shared" si="12"/>
        <v/>
      </c>
      <c r="T31">
        <v>51000</v>
      </c>
      <c r="U31" s="38">
        <v>0.25</v>
      </c>
      <c r="V31" s="38">
        <v>0.255</v>
      </c>
      <c r="W31" s="38">
        <v>0.26</v>
      </c>
      <c r="X31" s="38">
        <v>0.26</v>
      </c>
      <c r="Y31" s="38">
        <v>0.26500000000000001</v>
      </c>
      <c r="Z31" s="38">
        <v>0.27</v>
      </c>
      <c r="AA31" s="38">
        <v>0.27</v>
      </c>
      <c r="AB31" s="38">
        <v>0.27500000000000002</v>
      </c>
      <c r="AC31" s="38">
        <v>0.28000000000000003</v>
      </c>
      <c r="AD31" s="38">
        <v>0.28000000000000003</v>
      </c>
      <c r="AE31" s="38">
        <v>0.28500000000000003</v>
      </c>
      <c r="AF31" s="38">
        <v>0.28500000000000003</v>
      </c>
      <c r="AH31" s="37">
        <f t="shared" si="27"/>
        <v>25</v>
      </c>
      <c r="AI31" s="37">
        <f t="shared" si="26"/>
        <v>25.5</v>
      </c>
      <c r="AJ31" s="37">
        <f t="shared" si="26"/>
        <v>26</v>
      </c>
      <c r="AK31" s="37">
        <f t="shared" si="26"/>
        <v>26</v>
      </c>
      <c r="AL31" s="37">
        <f t="shared" si="26"/>
        <v>26.5</v>
      </c>
      <c r="AM31" s="37">
        <f t="shared" si="26"/>
        <v>27</v>
      </c>
      <c r="AN31" s="37">
        <f t="shared" si="26"/>
        <v>27</v>
      </c>
      <c r="AO31" s="37">
        <f t="shared" si="26"/>
        <v>27.500000000000004</v>
      </c>
      <c r="AP31" s="37">
        <f t="shared" si="26"/>
        <v>28.000000000000004</v>
      </c>
      <c r="AQ31" s="37">
        <f t="shared" si="26"/>
        <v>28.000000000000004</v>
      </c>
      <c r="AR31" s="37">
        <f t="shared" si="26"/>
        <v>28.500000000000004</v>
      </c>
      <c r="AS31" s="37">
        <f t="shared" si="26"/>
        <v>28.500000000000004</v>
      </c>
    </row>
    <row r="32" spans="4:45" x14ac:dyDescent="0.25">
      <c r="D32" s="4">
        <v>29</v>
      </c>
      <c r="E32" s="4">
        <v>52000</v>
      </c>
      <c r="F32" s="37">
        <v>25</v>
      </c>
      <c r="G32" s="37">
        <v>25.5</v>
      </c>
      <c r="H32" s="37">
        <v>26</v>
      </c>
      <c r="I32" s="37">
        <v>26</v>
      </c>
      <c r="J32" s="37">
        <v>26.5</v>
      </c>
      <c r="K32" s="37">
        <v>27</v>
      </c>
      <c r="L32" s="37">
        <v>27</v>
      </c>
      <c r="M32" s="37">
        <v>27.500000000000004</v>
      </c>
      <c r="N32" s="37">
        <v>28.000000000000004</v>
      </c>
      <c r="O32" s="37">
        <v>28.000000000000004</v>
      </c>
      <c r="P32" s="37">
        <v>28.500000000000004</v>
      </c>
      <c r="Q32" s="37">
        <v>28.500000000000004</v>
      </c>
      <c r="S32" t="str">
        <f t="shared" si="12"/>
        <v/>
      </c>
      <c r="T32">
        <v>52000</v>
      </c>
      <c r="U32" s="38">
        <v>0.25</v>
      </c>
      <c r="V32" s="38">
        <v>0.255</v>
      </c>
      <c r="W32" s="38">
        <v>0.26</v>
      </c>
      <c r="X32" s="38">
        <v>0.26</v>
      </c>
      <c r="Y32" s="38">
        <v>0.26500000000000001</v>
      </c>
      <c r="Z32" s="38">
        <v>0.27</v>
      </c>
      <c r="AA32" s="38">
        <v>0.27</v>
      </c>
      <c r="AB32" s="38">
        <v>0.27500000000000002</v>
      </c>
      <c r="AC32" s="38">
        <v>0.28000000000000003</v>
      </c>
      <c r="AD32" s="38">
        <v>0.28000000000000003</v>
      </c>
      <c r="AE32" s="38">
        <v>0.28500000000000003</v>
      </c>
      <c r="AF32" s="38">
        <v>0.28500000000000003</v>
      </c>
      <c r="AH32" s="37">
        <f t="shared" si="27"/>
        <v>25</v>
      </c>
      <c r="AI32" s="37">
        <f t="shared" si="26"/>
        <v>25.5</v>
      </c>
      <c r="AJ32" s="37">
        <f t="shared" si="26"/>
        <v>26</v>
      </c>
      <c r="AK32" s="37">
        <f t="shared" si="26"/>
        <v>26</v>
      </c>
      <c r="AL32" s="37">
        <f t="shared" si="26"/>
        <v>26.5</v>
      </c>
      <c r="AM32" s="37">
        <f t="shared" si="26"/>
        <v>27</v>
      </c>
      <c r="AN32" s="37">
        <f t="shared" si="26"/>
        <v>27</v>
      </c>
      <c r="AO32" s="37">
        <f t="shared" si="26"/>
        <v>27.500000000000004</v>
      </c>
      <c r="AP32" s="37">
        <f t="shared" si="26"/>
        <v>28.000000000000004</v>
      </c>
      <c r="AQ32" s="37">
        <f t="shared" si="26"/>
        <v>28.000000000000004</v>
      </c>
      <c r="AR32" s="37">
        <f t="shared" si="26"/>
        <v>28.500000000000004</v>
      </c>
      <c r="AS32" s="37">
        <f t="shared" si="26"/>
        <v>28.500000000000004</v>
      </c>
    </row>
    <row r="33" spans="4:45" x14ac:dyDescent="0.25">
      <c r="D33" s="4">
        <v>30</v>
      </c>
      <c r="E33" s="4">
        <v>53000</v>
      </c>
      <c r="F33" s="37">
        <v>25</v>
      </c>
      <c r="G33" s="37">
        <v>25.5</v>
      </c>
      <c r="H33" s="37">
        <v>26</v>
      </c>
      <c r="I33" s="37">
        <v>26</v>
      </c>
      <c r="J33" s="37">
        <v>26.5</v>
      </c>
      <c r="K33" s="37">
        <v>27</v>
      </c>
      <c r="L33" s="37">
        <v>27</v>
      </c>
      <c r="M33" s="37">
        <v>27.500000000000004</v>
      </c>
      <c r="N33" s="37">
        <v>28.000000000000004</v>
      </c>
      <c r="O33" s="37">
        <v>28.000000000000004</v>
      </c>
      <c r="P33" s="37">
        <v>28.500000000000004</v>
      </c>
      <c r="Q33" s="37">
        <v>28.500000000000004</v>
      </c>
      <c r="S33" t="str">
        <f t="shared" si="12"/>
        <v/>
      </c>
      <c r="T33">
        <v>53000</v>
      </c>
      <c r="U33" s="38">
        <v>0.25</v>
      </c>
      <c r="V33" s="38">
        <v>0.255</v>
      </c>
      <c r="W33" s="38">
        <v>0.26</v>
      </c>
      <c r="X33" s="38">
        <v>0.26</v>
      </c>
      <c r="Y33" s="38">
        <v>0.26500000000000001</v>
      </c>
      <c r="Z33" s="38">
        <v>0.27</v>
      </c>
      <c r="AA33" s="38">
        <v>0.27</v>
      </c>
      <c r="AB33" s="38">
        <v>0.27500000000000002</v>
      </c>
      <c r="AC33" s="38">
        <v>0.28000000000000003</v>
      </c>
      <c r="AD33" s="38">
        <v>0.28000000000000003</v>
      </c>
      <c r="AE33" s="38">
        <v>0.28500000000000003</v>
      </c>
      <c r="AF33" s="38">
        <v>0.28500000000000003</v>
      </c>
      <c r="AH33" s="37">
        <f t="shared" si="27"/>
        <v>25</v>
      </c>
      <c r="AI33" s="37">
        <f t="shared" si="26"/>
        <v>25.5</v>
      </c>
      <c r="AJ33" s="37">
        <f t="shared" si="26"/>
        <v>26</v>
      </c>
      <c r="AK33" s="37">
        <f t="shared" si="26"/>
        <v>26</v>
      </c>
      <c r="AL33" s="37">
        <f t="shared" si="26"/>
        <v>26.5</v>
      </c>
      <c r="AM33" s="37">
        <f t="shared" si="26"/>
        <v>27</v>
      </c>
      <c r="AN33" s="37">
        <f t="shared" si="26"/>
        <v>27</v>
      </c>
      <c r="AO33" s="37">
        <f t="shared" si="26"/>
        <v>27.500000000000004</v>
      </c>
      <c r="AP33" s="37">
        <f t="shared" si="26"/>
        <v>28.000000000000004</v>
      </c>
      <c r="AQ33" s="37">
        <f t="shared" si="26"/>
        <v>28.000000000000004</v>
      </c>
      <c r="AR33" s="37">
        <f t="shared" si="26"/>
        <v>28.500000000000004</v>
      </c>
      <c r="AS33" s="37">
        <f t="shared" si="26"/>
        <v>28.500000000000004</v>
      </c>
    </row>
    <row r="34" spans="4:45" x14ac:dyDescent="0.25">
      <c r="D34" s="4">
        <v>31</v>
      </c>
      <c r="E34" s="4">
        <v>54000</v>
      </c>
      <c r="F34" s="37">
        <v>25</v>
      </c>
      <c r="G34" s="37">
        <v>25.5</v>
      </c>
      <c r="H34" s="37">
        <v>26</v>
      </c>
      <c r="I34" s="37">
        <v>26</v>
      </c>
      <c r="J34" s="37">
        <v>26.5</v>
      </c>
      <c r="K34" s="37">
        <v>27</v>
      </c>
      <c r="L34" s="37">
        <v>27</v>
      </c>
      <c r="M34" s="37">
        <v>27.500000000000004</v>
      </c>
      <c r="N34" s="37">
        <v>28.000000000000004</v>
      </c>
      <c r="O34" s="37">
        <v>28.000000000000004</v>
      </c>
      <c r="P34" s="37">
        <v>28.500000000000004</v>
      </c>
      <c r="Q34" s="37">
        <v>28.500000000000004</v>
      </c>
      <c r="S34" t="str">
        <f t="shared" si="12"/>
        <v/>
      </c>
      <c r="T34">
        <v>54000</v>
      </c>
      <c r="U34" s="38">
        <v>0.25</v>
      </c>
      <c r="V34" s="38">
        <v>0.255</v>
      </c>
      <c r="W34" s="38">
        <v>0.26</v>
      </c>
      <c r="X34" s="38">
        <v>0.26</v>
      </c>
      <c r="Y34" s="38">
        <v>0.26500000000000001</v>
      </c>
      <c r="Z34" s="38">
        <v>0.27</v>
      </c>
      <c r="AA34" s="38">
        <v>0.27</v>
      </c>
      <c r="AB34" s="38">
        <v>0.27500000000000002</v>
      </c>
      <c r="AC34" s="38">
        <v>0.28000000000000003</v>
      </c>
      <c r="AD34" s="38">
        <v>0.28000000000000003</v>
      </c>
      <c r="AE34" s="38">
        <v>0.28500000000000003</v>
      </c>
      <c r="AF34" s="38">
        <v>0.28500000000000003</v>
      </c>
      <c r="AH34" s="37">
        <f t="shared" si="27"/>
        <v>25</v>
      </c>
      <c r="AI34" s="37">
        <f t="shared" si="27"/>
        <v>25.5</v>
      </c>
      <c r="AJ34" s="37">
        <f t="shared" si="27"/>
        <v>26</v>
      </c>
      <c r="AK34" s="37">
        <f t="shared" si="27"/>
        <v>26</v>
      </c>
      <c r="AL34" s="37">
        <f t="shared" si="27"/>
        <v>26.5</v>
      </c>
      <c r="AM34" s="37">
        <f t="shared" si="27"/>
        <v>27</v>
      </c>
      <c r="AN34" s="37">
        <f t="shared" si="27"/>
        <v>27</v>
      </c>
      <c r="AO34" s="37">
        <f t="shared" si="27"/>
        <v>27.500000000000004</v>
      </c>
      <c r="AP34" s="37">
        <f t="shared" si="27"/>
        <v>28.000000000000004</v>
      </c>
      <c r="AQ34" s="37">
        <f t="shared" si="27"/>
        <v>28.000000000000004</v>
      </c>
      <c r="AR34" s="37">
        <f t="shared" si="27"/>
        <v>28.500000000000004</v>
      </c>
      <c r="AS34" s="37">
        <f t="shared" si="27"/>
        <v>28.500000000000004</v>
      </c>
    </row>
    <row r="35" spans="4:45" x14ac:dyDescent="0.25">
      <c r="D35" s="4">
        <v>32</v>
      </c>
      <c r="E35" s="4">
        <v>55000</v>
      </c>
      <c r="F35" s="37">
        <v>25</v>
      </c>
      <c r="G35" s="37">
        <v>25.5</v>
      </c>
      <c r="H35" s="37">
        <v>26</v>
      </c>
      <c r="I35" s="37">
        <v>26</v>
      </c>
      <c r="J35" s="37">
        <v>26.5</v>
      </c>
      <c r="K35" s="37">
        <v>27</v>
      </c>
      <c r="L35" s="37">
        <v>27</v>
      </c>
      <c r="M35" s="37">
        <v>27.500000000000004</v>
      </c>
      <c r="N35" s="37">
        <v>28.000000000000004</v>
      </c>
      <c r="O35" s="37">
        <v>28.000000000000004</v>
      </c>
      <c r="P35" s="37">
        <v>28.500000000000004</v>
      </c>
      <c r="Q35" s="37">
        <v>28.500000000000004</v>
      </c>
      <c r="S35" t="str">
        <f t="shared" si="12"/>
        <v/>
      </c>
      <c r="T35">
        <v>55000</v>
      </c>
      <c r="U35" s="38">
        <v>0.25</v>
      </c>
      <c r="V35" s="38">
        <v>0.255</v>
      </c>
      <c r="W35" s="38">
        <v>0.26</v>
      </c>
      <c r="X35" s="38">
        <v>0.26</v>
      </c>
      <c r="Y35" s="38">
        <v>0.26500000000000001</v>
      </c>
      <c r="Z35" s="38">
        <v>0.27</v>
      </c>
      <c r="AA35" s="38">
        <v>0.27</v>
      </c>
      <c r="AB35" s="38">
        <v>0.27500000000000002</v>
      </c>
      <c r="AC35" s="38">
        <v>0.28000000000000003</v>
      </c>
      <c r="AD35" s="38">
        <v>0.28000000000000003</v>
      </c>
      <c r="AE35" s="38">
        <v>0.28500000000000003</v>
      </c>
      <c r="AF35" s="38">
        <v>0.28500000000000003</v>
      </c>
      <c r="AH35" s="37">
        <f t="shared" si="27"/>
        <v>25</v>
      </c>
      <c r="AI35" s="37">
        <f t="shared" si="27"/>
        <v>25.5</v>
      </c>
      <c r="AJ35" s="37">
        <f t="shared" si="27"/>
        <v>26</v>
      </c>
      <c r="AK35" s="37">
        <f t="shared" si="27"/>
        <v>26</v>
      </c>
      <c r="AL35" s="37">
        <f t="shared" si="27"/>
        <v>26.5</v>
      </c>
      <c r="AM35" s="37">
        <f t="shared" si="27"/>
        <v>27</v>
      </c>
      <c r="AN35" s="37">
        <f t="shared" si="27"/>
        <v>27</v>
      </c>
      <c r="AO35" s="37">
        <f t="shared" si="27"/>
        <v>27.500000000000004</v>
      </c>
      <c r="AP35" s="37">
        <f t="shared" si="27"/>
        <v>28.000000000000004</v>
      </c>
      <c r="AQ35" s="37">
        <f t="shared" si="27"/>
        <v>28.000000000000004</v>
      </c>
      <c r="AR35" s="37">
        <f t="shared" si="27"/>
        <v>28.500000000000004</v>
      </c>
      <c r="AS35" s="37">
        <f t="shared" si="27"/>
        <v>28.500000000000004</v>
      </c>
    </row>
    <row r="36" spans="4:45" x14ac:dyDescent="0.25">
      <c r="D36" s="4">
        <v>33</v>
      </c>
      <c r="E36" s="4">
        <v>56000</v>
      </c>
      <c r="F36" s="37">
        <v>25</v>
      </c>
      <c r="G36" s="37">
        <v>25.5</v>
      </c>
      <c r="H36" s="37">
        <v>26</v>
      </c>
      <c r="I36" s="37">
        <v>26</v>
      </c>
      <c r="J36" s="37">
        <v>26.5</v>
      </c>
      <c r="K36" s="37">
        <v>27</v>
      </c>
      <c r="L36" s="37">
        <v>27</v>
      </c>
      <c r="M36" s="37">
        <v>27.500000000000004</v>
      </c>
      <c r="N36" s="37">
        <v>28.000000000000004</v>
      </c>
      <c r="O36" s="37">
        <v>28.000000000000004</v>
      </c>
      <c r="P36" s="37">
        <v>28.500000000000004</v>
      </c>
      <c r="Q36" s="37">
        <v>28.500000000000004</v>
      </c>
      <c r="S36" t="str">
        <f t="shared" si="12"/>
        <v/>
      </c>
      <c r="T36">
        <v>56000</v>
      </c>
      <c r="U36" s="38">
        <v>0.25</v>
      </c>
      <c r="V36" s="38">
        <v>0.255</v>
      </c>
      <c r="W36" s="38">
        <v>0.26</v>
      </c>
      <c r="X36" s="38">
        <v>0.26</v>
      </c>
      <c r="Y36" s="38">
        <v>0.26500000000000001</v>
      </c>
      <c r="Z36" s="38">
        <v>0.27</v>
      </c>
      <c r="AA36" s="38">
        <v>0.27</v>
      </c>
      <c r="AB36" s="38">
        <v>0.27500000000000002</v>
      </c>
      <c r="AC36" s="38">
        <v>0.28000000000000003</v>
      </c>
      <c r="AD36" s="38">
        <v>0.28000000000000003</v>
      </c>
      <c r="AE36" s="38">
        <v>0.28500000000000003</v>
      </c>
      <c r="AF36" s="38">
        <v>0.28500000000000003</v>
      </c>
      <c r="AH36" s="37">
        <f t="shared" si="27"/>
        <v>25</v>
      </c>
      <c r="AI36" s="37">
        <f t="shared" si="27"/>
        <v>25.5</v>
      </c>
      <c r="AJ36" s="37">
        <f t="shared" si="27"/>
        <v>26</v>
      </c>
      <c r="AK36" s="37">
        <f t="shared" si="27"/>
        <v>26</v>
      </c>
      <c r="AL36" s="37">
        <f t="shared" si="27"/>
        <v>26.5</v>
      </c>
      <c r="AM36" s="37">
        <f t="shared" si="27"/>
        <v>27</v>
      </c>
      <c r="AN36" s="37">
        <f t="shared" si="27"/>
        <v>27</v>
      </c>
      <c r="AO36" s="37">
        <f t="shared" si="27"/>
        <v>27.500000000000004</v>
      </c>
      <c r="AP36" s="37">
        <f t="shared" si="27"/>
        <v>28.000000000000004</v>
      </c>
      <c r="AQ36" s="37">
        <f t="shared" si="27"/>
        <v>28.000000000000004</v>
      </c>
      <c r="AR36" s="37">
        <f t="shared" si="27"/>
        <v>28.500000000000004</v>
      </c>
      <c r="AS36" s="37">
        <f t="shared" si="27"/>
        <v>28.500000000000004</v>
      </c>
    </row>
    <row r="37" spans="4:45" x14ac:dyDescent="0.25">
      <c r="D37" s="4">
        <v>34</v>
      </c>
      <c r="E37" s="4">
        <v>57000</v>
      </c>
      <c r="F37" s="37">
        <v>25</v>
      </c>
      <c r="G37" s="37">
        <v>25.5</v>
      </c>
      <c r="H37" s="37">
        <v>26</v>
      </c>
      <c r="I37" s="37">
        <v>26</v>
      </c>
      <c r="J37" s="37">
        <v>26.5</v>
      </c>
      <c r="K37" s="37">
        <v>27</v>
      </c>
      <c r="L37" s="37">
        <v>27</v>
      </c>
      <c r="M37" s="37">
        <v>27.500000000000004</v>
      </c>
      <c r="N37" s="37">
        <v>28.000000000000004</v>
      </c>
      <c r="O37" s="37">
        <v>28.000000000000004</v>
      </c>
      <c r="P37" s="37">
        <v>28.500000000000004</v>
      </c>
      <c r="Q37" s="37">
        <v>28.500000000000004</v>
      </c>
      <c r="S37" t="str">
        <f t="shared" si="12"/>
        <v/>
      </c>
      <c r="T37">
        <v>57000</v>
      </c>
      <c r="U37" s="38">
        <v>0.25</v>
      </c>
      <c r="V37" s="38">
        <v>0.255</v>
      </c>
      <c r="W37" s="38">
        <v>0.26</v>
      </c>
      <c r="X37" s="38">
        <v>0.26</v>
      </c>
      <c r="Y37" s="38">
        <v>0.26500000000000001</v>
      </c>
      <c r="Z37" s="38">
        <v>0.27</v>
      </c>
      <c r="AA37" s="38">
        <v>0.27</v>
      </c>
      <c r="AB37" s="38">
        <v>0.27500000000000002</v>
      </c>
      <c r="AC37" s="38">
        <v>0.28000000000000003</v>
      </c>
      <c r="AD37" s="38">
        <v>0.28000000000000003</v>
      </c>
      <c r="AE37" s="38">
        <v>0.28500000000000003</v>
      </c>
      <c r="AF37" s="38">
        <v>0.28500000000000003</v>
      </c>
      <c r="AH37" s="37">
        <f t="shared" si="27"/>
        <v>25</v>
      </c>
      <c r="AI37" s="37">
        <f t="shared" si="27"/>
        <v>25.5</v>
      </c>
      <c r="AJ37" s="37">
        <f t="shared" si="27"/>
        <v>26</v>
      </c>
      <c r="AK37" s="37">
        <f t="shared" si="27"/>
        <v>26</v>
      </c>
      <c r="AL37" s="37">
        <f t="shared" si="27"/>
        <v>26.5</v>
      </c>
      <c r="AM37" s="37">
        <f t="shared" si="27"/>
        <v>27</v>
      </c>
      <c r="AN37" s="37">
        <f t="shared" si="27"/>
        <v>27</v>
      </c>
      <c r="AO37" s="37">
        <f t="shared" si="27"/>
        <v>27.500000000000004</v>
      </c>
      <c r="AP37" s="37">
        <f t="shared" si="27"/>
        <v>28.000000000000004</v>
      </c>
      <c r="AQ37" s="37">
        <f t="shared" si="27"/>
        <v>28.000000000000004</v>
      </c>
      <c r="AR37" s="37">
        <f t="shared" si="27"/>
        <v>28.500000000000004</v>
      </c>
      <c r="AS37" s="37">
        <f t="shared" si="27"/>
        <v>28.500000000000004</v>
      </c>
    </row>
    <row r="38" spans="4:45" x14ac:dyDescent="0.25">
      <c r="D38" s="4">
        <v>35</v>
      </c>
      <c r="E38" s="4">
        <v>58000</v>
      </c>
      <c r="F38" s="37">
        <v>25</v>
      </c>
      <c r="G38" s="37">
        <v>25.5</v>
      </c>
      <c r="H38" s="37">
        <v>26</v>
      </c>
      <c r="I38" s="37">
        <v>26</v>
      </c>
      <c r="J38" s="37">
        <v>26.5</v>
      </c>
      <c r="K38" s="37">
        <v>27</v>
      </c>
      <c r="L38" s="37">
        <v>27</v>
      </c>
      <c r="M38" s="37">
        <v>27.500000000000004</v>
      </c>
      <c r="N38" s="37">
        <v>28.000000000000004</v>
      </c>
      <c r="O38" s="37">
        <v>28.000000000000004</v>
      </c>
      <c r="P38" s="37">
        <v>28.500000000000004</v>
      </c>
      <c r="Q38" s="37">
        <v>28.500000000000004</v>
      </c>
      <c r="S38" t="str">
        <f t="shared" si="12"/>
        <v/>
      </c>
      <c r="T38">
        <v>58000</v>
      </c>
      <c r="U38" s="38">
        <v>0.25</v>
      </c>
      <c r="V38" s="38">
        <v>0.255</v>
      </c>
      <c r="W38" s="38">
        <v>0.26</v>
      </c>
      <c r="X38" s="38">
        <v>0.26</v>
      </c>
      <c r="Y38" s="38">
        <v>0.26500000000000001</v>
      </c>
      <c r="Z38" s="38">
        <v>0.27</v>
      </c>
      <c r="AA38" s="38">
        <v>0.27</v>
      </c>
      <c r="AB38" s="38">
        <v>0.27500000000000002</v>
      </c>
      <c r="AC38" s="38">
        <v>0.28000000000000003</v>
      </c>
      <c r="AD38" s="38">
        <v>0.28000000000000003</v>
      </c>
      <c r="AE38" s="38">
        <v>0.28500000000000003</v>
      </c>
      <c r="AF38" s="38">
        <v>0.28500000000000003</v>
      </c>
      <c r="AH38" s="37">
        <f t="shared" si="27"/>
        <v>25</v>
      </c>
      <c r="AI38" s="37">
        <f t="shared" si="27"/>
        <v>25.5</v>
      </c>
      <c r="AJ38" s="37">
        <f t="shared" si="27"/>
        <v>26</v>
      </c>
      <c r="AK38" s="37">
        <f t="shared" si="27"/>
        <v>26</v>
      </c>
      <c r="AL38" s="37">
        <f t="shared" si="27"/>
        <v>26.5</v>
      </c>
      <c r="AM38" s="37">
        <f t="shared" si="27"/>
        <v>27</v>
      </c>
      <c r="AN38" s="37">
        <f t="shared" si="27"/>
        <v>27</v>
      </c>
      <c r="AO38" s="37">
        <f t="shared" si="27"/>
        <v>27.500000000000004</v>
      </c>
      <c r="AP38" s="37">
        <f t="shared" si="27"/>
        <v>28.000000000000004</v>
      </c>
      <c r="AQ38" s="37">
        <f t="shared" si="27"/>
        <v>28.000000000000004</v>
      </c>
      <c r="AR38" s="37">
        <f t="shared" si="27"/>
        <v>28.500000000000004</v>
      </c>
      <c r="AS38" s="37">
        <f t="shared" si="27"/>
        <v>28.500000000000004</v>
      </c>
    </row>
    <row r="39" spans="4:45" x14ac:dyDescent="0.25">
      <c r="D39" s="4">
        <v>36</v>
      </c>
      <c r="E39" s="4">
        <v>59000</v>
      </c>
      <c r="F39" s="37">
        <v>25</v>
      </c>
      <c r="G39" s="37">
        <v>25.5</v>
      </c>
      <c r="H39" s="37">
        <v>26</v>
      </c>
      <c r="I39" s="37">
        <v>26</v>
      </c>
      <c r="J39" s="37">
        <v>26.5</v>
      </c>
      <c r="K39" s="37">
        <v>27</v>
      </c>
      <c r="L39" s="37">
        <v>27</v>
      </c>
      <c r="M39" s="37">
        <v>27.500000000000004</v>
      </c>
      <c r="N39" s="37">
        <v>28.000000000000004</v>
      </c>
      <c r="O39" s="37">
        <v>28.000000000000004</v>
      </c>
      <c r="P39" s="37">
        <v>28.500000000000004</v>
      </c>
      <c r="Q39" s="37">
        <v>28.500000000000004</v>
      </c>
      <c r="S39" t="str">
        <f t="shared" si="12"/>
        <v/>
      </c>
      <c r="T39">
        <v>59000</v>
      </c>
      <c r="U39" s="38">
        <v>0.25</v>
      </c>
      <c r="V39" s="38">
        <v>0.255</v>
      </c>
      <c r="W39" s="38">
        <v>0.26</v>
      </c>
      <c r="X39" s="38">
        <v>0.26</v>
      </c>
      <c r="Y39" s="38">
        <v>0.26500000000000001</v>
      </c>
      <c r="Z39" s="38">
        <v>0.27</v>
      </c>
      <c r="AA39" s="38">
        <v>0.27</v>
      </c>
      <c r="AB39" s="38">
        <v>0.27500000000000002</v>
      </c>
      <c r="AC39" s="38">
        <v>0.28000000000000003</v>
      </c>
      <c r="AD39" s="38">
        <v>0.28000000000000003</v>
      </c>
      <c r="AE39" s="38">
        <v>0.28500000000000003</v>
      </c>
      <c r="AF39" s="38">
        <v>0.28500000000000003</v>
      </c>
      <c r="AH39" s="37">
        <f t="shared" si="27"/>
        <v>25</v>
      </c>
      <c r="AI39" s="37">
        <f t="shared" si="27"/>
        <v>25.5</v>
      </c>
      <c r="AJ39" s="37">
        <f t="shared" si="27"/>
        <v>26</v>
      </c>
      <c r="AK39" s="37">
        <f t="shared" si="27"/>
        <v>26</v>
      </c>
      <c r="AL39" s="37">
        <f t="shared" si="27"/>
        <v>26.5</v>
      </c>
      <c r="AM39" s="37">
        <f t="shared" si="27"/>
        <v>27</v>
      </c>
      <c r="AN39" s="37">
        <f t="shared" si="27"/>
        <v>27</v>
      </c>
      <c r="AO39" s="37">
        <f t="shared" si="27"/>
        <v>27.500000000000004</v>
      </c>
      <c r="AP39" s="37">
        <f t="shared" si="27"/>
        <v>28.000000000000004</v>
      </c>
      <c r="AQ39" s="37">
        <f t="shared" si="27"/>
        <v>28.000000000000004</v>
      </c>
      <c r="AR39" s="37">
        <f t="shared" si="27"/>
        <v>28.500000000000004</v>
      </c>
      <c r="AS39" s="37">
        <f t="shared" si="27"/>
        <v>28.500000000000004</v>
      </c>
    </row>
    <row r="40" spans="4:45" x14ac:dyDescent="0.25">
      <c r="D40" s="4">
        <v>37</v>
      </c>
      <c r="E40" s="4">
        <v>60000</v>
      </c>
      <c r="F40" s="37">
        <v>25</v>
      </c>
      <c r="G40" s="37">
        <v>25.5</v>
      </c>
      <c r="H40" s="37">
        <v>26</v>
      </c>
      <c r="I40" s="37">
        <v>26</v>
      </c>
      <c r="J40" s="37">
        <v>26.5</v>
      </c>
      <c r="K40" s="37">
        <v>27</v>
      </c>
      <c r="L40" s="37">
        <v>27</v>
      </c>
      <c r="M40" s="37">
        <v>27.500000000000004</v>
      </c>
      <c r="N40" s="37">
        <v>28.000000000000004</v>
      </c>
      <c r="O40" s="37">
        <v>28.000000000000004</v>
      </c>
      <c r="P40" s="37">
        <v>28.500000000000004</v>
      </c>
      <c r="Q40" s="37">
        <v>28.500000000000004</v>
      </c>
      <c r="S40" t="str">
        <f t="shared" si="12"/>
        <v/>
      </c>
      <c r="T40">
        <v>60000</v>
      </c>
      <c r="U40" s="38">
        <v>0.25</v>
      </c>
      <c r="V40" s="38">
        <v>0.255</v>
      </c>
      <c r="W40" s="38">
        <v>0.26</v>
      </c>
      <c r="X40" s="38">
        <v>0.26</v>
      </c>
      <c r="Y40" s="38">
        <v>0.26500000000000001</v>
      </c>
      <c r="Z40" s="38">
        <v>0.27</v>
      </c>
      <c r="AA40" s="38">
        <v>0.27</v>
      </c>
      <c r="AB40" s="38">
        <v>0.27500000000000002</v>
      </c>
      <c r="AC40" s="38">
        <v>0.28000000000000003</v>
      </c>
      <c r="AD40" s="38">
        <v>0.28000000000000003</v>
      </c>
      <c r="AE40" s="38">
        <v>0.28500000000000003</v>
      </c>
      <c r="AF40" s="38">
        <v>0.28500000000000003</v>
      </c>
      <c r="AH40" s="37">
        <f t="shared" si="27"/>
        <v>25</v>
      </c>
      <c r="AI40" s="37">
        <f t="shared" si="27"/>
        <v>25.5</v>
      </c>
      <c r="AJ40" s="37">
        <f t="shared" si="27"/>
        <v>26</v>
      </c>
      <c r="AK40" s="37">
        <f t="shared" si="27"/>
        <v>26</v>
      </c>
      <c r="AL40" s="37">
        <f t="shared" si="27"/>
        <v>26.5</v>
      </c>
      <c r="AM40" s="37">
        <f t="shared" si="27"/>
        <v>27</v>
      </c>
      <c r="AN40" s="37">
        <f t="shared" si="27"/>
        <v>27</v>
      </c>
      <c r="AO40" s="37">
        <f t="shared" si="27"/>
        <v>27.500000000000004</v>
      </c>
      <c r="AP40" s="37">
        <f t="shared" si="27"/>
        <v>28.000000000000004</v>
      </c>
      <c r="AQ40" s="37">
        <f t="shared" si="27"/>
        <v>28.000000000000004</v>
      </c>
      <c r="AR40" s="37">
        <f t="shared" si="27"/>
        <v>28.500000000000004</v>
      </c>
      <c r="AS40" s="37">
        <f t="shared" si="27"/>
        <v>28.500000000000004</v>
      </c>
    </row>
    <row r="41" spans="4:45" x14ac:dyDescent="0.25">
      <c r="D41" s="4">
        <v>38</v>
      </c>
      <c r="E41" s="4">
        <v>61000</v>
      </c>
      <c r="F41" s="37">
        <v>25</v>
      </c>
      <c r="G41" s="37">
        <v>25.5</v>
      </c>
      <c r="H41" s="37">
        <v>26</v>
      </c>
      <c r="I41" s="37">
        <v>26</v>
      </c>
      <c r="J41" s="37">
        <v>26.5</v>
      </c>
      <c r="K41" s="37">
        <v>27</v>
      </c>
      <c r="L41" s="37">
        <v>27</v>
      </c>
      <c r="M41" s="37">
        <v>27.500000000000004</v>
      </c>
      <c r="N41" s="37">
        <v>28.000000000000004</v>
      </c>
      <c r="O41" s="37">
        <v>28.000000000000004</v>
      </c>
      <c r="P41" s="37">
        <v>28.500000000000004</v>
      </c>
      <c r="Q41" s="37">
        <v>28.500000000000004</v>
      </c>
      <c r="S41" t="str">
        <f t="shared" si="12"/>
        <v/>
      </c>
      <c r="T41">
        <v>61000</v>
      </c>
      <c r="U41" s="38">
        <v>0.25</v>
      </c>
      <c r="V41" s="38">
        <v>0.255</v>
      </c>
      <c r="W41" s="38">
        <v>0.26</v>
      </c>
      <c r="X41" s="38">
        <v>0.26</v>
      </c>
      <c r="Y41" s="38">
        <v>0.26500000000000001</v>
      </c>
      <c r="Z41" s="38">
        <v>0.27</v>
      </c>
      <c r="AA41" s="38">
        <v>0.27</v>
      </c>
      <c r="AB41" s="38">
        <v>0.27500000000000002</v>
      </c>
      <c r="AC41" s="38">
        <v>0.28000000000000003</v>
      </c>
      <c r="AD41" s="38">
        <v>0.28000000000000003</v>
      </c>
      <c r="AE41" s="38">
        <v>0.28500000000000003</v>
      </c>
      <c r="AF41" s="38">
        <v>0.28500000000000003</v>
      </c>
      <c r="AH41" s="37">
        <f t="shared" si="27"/>
        <v>25</v>
      </c>
      <c r="AI41" s="37">
        <f t="shared" si="27"/>
        <v>25.5</v>
      </c>
      <c r="AJ41" s="37">
        <f t="shared" si="27"/>
        <v>26</v>
      </c>
      <c r="AK41" s="37">
        <f t="shared" si="27"/>
        <v>26</v>
      </c>
      <c r="AL41" s="37">
        <f t="shared" si="27"/>
        <v>26.5</v>
      </c>
      <c r="AM41" s="37">
        <f t="shared" si="27"/>
        <v>27</v>
      </c>
      <c r="AN41" s="37">
        <f t="shared" si="27"/>
        <v>27</v>
      </c>
      <c r="AO41" s="37">
        <f t="shared" si="27"/>
        <v>27.500000000000004</v>
      </c>
      <c r="AP41" s="37">
        <f t="shared" si="27"/>
        <v>28.000000000000004</v>
      </c>
      <c r="AQ41" s="37">
        <f t="shared" si="27"/>
        <v>28.000000000000004</v>
      </c>
      <c r="AR41" s="37">
        <f t="shared" si="27"/>
        <v>28.500000000000004</v>
      </c>
      <c r="AS41" s="37">
        <f t="shared" si="27"/>
        <v>28.500000000000004</v>
      </c>
    </row>
    <row r="42" spans="4:45" x14ac:dyDescent="0.25">
      <c r="D42" s="4">
        <v>39</v>
      </c>
      <c r="E42" s="4">
        <v>62000</v>
      </c>
      <c r="F42" s="37">
        <v>25</v>
      </c>
      <c r="G42" s="37">
        <v>25.5</v>
      </c>
      <c r="H42" s="37">
        <v>26</v>
      </c>
      <c r="I42" s="37">
        <v>26.5</v>
      </c>
      <c r="J42" s="37">
        <v>26.5</v>
      </c>
      <c r="K42" s="37">
        <v>27</v>
      </c>
      <c r="L42" s="37">
        <v>27.500000000000004</v>
      </c>
      <c r="M42" s="37">
        <v>27.500000000000004</v>
      </c>
      <c r="N42" s="37">
        <v>28.000000000000004</v>
      </c>
      <c r="O42" s="37">
        <v>28.000000000000004</v>
      </c>
      <c r="P42" s="37">
        <v>28.500000000000004</v>
      </c>
      <c r="Q42" s="37">
        <v>28.500000000000004</v>
      </c>
      <c r="S42" t="str">
        <f t="shared" si="12"/>
        <v/>
      </c>
      <c r="T42">
        <v>62000</v>
      </c>
      <c r="U42" s="38">
        <v>0.25</v>
      </c>
      <c r="V42" s="38">
        <v>0.255</v>
      </c>
      <c r="W42" s="38">
        <v>0.26</v>
      </c>
      <c r="X42" s="38">
        <v>0.26500000000000001</v>
      </c>
      <c r="Y42" s="38">
        <v>0.26500000000000001</v>
      </c>
      <c r="Z42" s="38">
        <v>0.27</v>
      </c>
      <c r="AA42" s="38">
        <v>0.27500000000000002</v>
      </c>
      <c r="AB42" s="38">
        <v>0.27500000000000002</v>
      </c>
      <c r="AC42" s="38">
        <v>0.28000000000000003</v>
      </c>
      <c r="AD42" s="38">
        <v>0.28000000000000003</v>
      </c>
      <c r="AE42" s="38">
        <v>0.28500000000000003</v>
      </c>
      <c r="AF42" s="38">
        <v>0.28500000000000003</v>
      </c>
      <c r="AH42" s="37">
        <f t="shared" si="27"/>
        <v>25</v>
      </c>
      <c r="AI42" s="37">
        <f t="shared" si="27"/>
        <v>25.5</v>
      </c>
      <c r="AJ42" s="37">
        <f t="shared" si="27"/>
        <v>26</v>
      </c>
      <c r="AK42" s="37">
        <f t="shared" si="27"/>
        <v>26.5</v>
      </c>
      <c r="AL42" s="37">
        <f t="shared" si="27"/>
        <v>26.5</v>
      </c>
      <c r="AM42" s="37">
        <f t="shared" si="27"/>
        <v>27</v>
      </c>
      <c r="AN42" s="37">
        <f t="shared" si="27"/>
        <v>27.500000000000004</v>
      </c>
      <c r="AO42" s="37">
        <f t="shared" si="27"/>
        <v>27.500000000000004</v>
      </c>
      <c r="AP42" s="37">
        <f t="shared" si="27"/>
        <v>28.000000000000004</v>
      </c>
      <c r="AQ42" s="37">
        <f t="shared" si="27"/>
        <v>28.000000000000004</v>
      </c>
      <c r="AR42" s="37">
        <f t="shared" si="27"/>
        <v>28.500000000000004</v>
      </c>
      <c r="AS42" s="37">
        <f t="shared" si="27"/>
        <v>28.500000000000004</v>
      </c>
    </row>
    <row r="43" spans="4:45" x14ac:dyDescent="0.25">
      <c r="D43" s="4">
        <v>40</v>
      </c>
      <c r="E43" s="4">
        <v>63000</v>
      </c>
      <c r="F43" s="37">
        <v>25</v>
      </c>
      <c r="G43" s="37">
        <v>25.5</v>
      </c>
      <c r="H43" s="37">
        <v>26</v>
      </c>
      <c r="I43" s="37">
        <v>26.5</v>
      </c>
      <c r="J43" s="37">
        <v>27</v>
      </c>
      <c r="K43" s="37">
        <v>27</v>
      </c>
      <c r="L43" s="37">
        <v>27.500000000000004</v>
      </c>
      <c r="M43" s="37">
        <v>28.000000000000004</v>
      </c>
      <c r="N43" s="37">
        <v>28.000000000000004</v>
      </c>
      <c r="O43" s="37">
        <v>28.500000000000004</v>
      </c>
      <c r="P43" s="37">
        <v>28.500000000000004</v>
      </c>
      <c r="Q43" s="37">
        <v>29.000000000000004</v>
      </c>
      <c r="S43" t="str">
        <f t="shared" si="12"/>
        <v/>
      </c>
      <c r="T43">
        <v>63000</v>
      </c>
      <c r="U43" s="38">
        <v>0.25</v>
      </c>
      <c r="V43" s="38">
        <v>0.255</v>
      </c>
      <c r="W43" s="38">
        <v>0.26</v>
      </c>
      <c r="X43" s="38">
        <v>0.26500000000000001</v>
      </c>
      <c r="Y43" s="38">
        <v>0.27</v>
      </c>
      <c r="Z43" s="38">
        <v>0.27</v>
      </c>
      <c r="AA43" s="38">
        <v>0.27500000000000002</v>
      </c>
      <c r="AB43" s="38">
        <v>0.28000000000000003</v>
      </c>
      <c r="AC43" s="38">
        <v>0.28000000000000003</v>
      </c>
      <c r="AD43" s="38">
        <v>0.28500000000000003</v>
      </c>
      <c r="AE43" s="38">
        <v>0.28500000000000003</v>
      </c>
      <c r="AF43" s="38">
        <v>0.29000000000000004</v>
      </c>
      <c r="AH43" s="37">
        <f t="shared" si="27"/>
        <v>25</v>
      </c>
      <c r="AI43" s="37">
        <f t="shared" si="27"/>
        <v>25.5</v>
      </c>
      <c r="AJ43" s="37">
        <f t="shared" si="27"/>
        <v>26</v>
      </c>
      <c r="AK43" s="37">
        <f t="shared" si="27"/>
        <v>26.5</v>
      </c>
      <c r="AL43" s="37">
        <f t="shared" si="27"/>
        <v>27</v>
      </c>
      <c r="AM43" s="37">
        <f t="shared" si="27"/>
        <v>27</v>
      </c>
      <c r="AN43" s="37">
        <f t="shared" si="27"/>
        <v>27.500000000000004</v>
      </c>
      <c r="AO43" s="37">
        <f t="shared" si="27"/>
        <v>28.000000000000004</v>
      </c>
      <c r="AP43" s="37">
        <f t="shared" si="27"/>
        <v>28.000000000000004</v>
      </c>
      <c r="AQ43" s="37">
        <f t="shared" si="27"/>
        <v>28.500000000000004</v>
      </c>
      <c r="AR43" s="37">
        <f t="shared" si="27"/>
        <v>28.500000000000004</v>
      </c>
      <c r="AS43" s="37">
        <f t="shared" si="27"/>
        <v>29.000000000000004</v>
      </c>
    </row>
    <row r="44" spans="4:45" x14ac:dyDescent="0.25">
      <c r="D44" s="4">
        <v>41</v>
      </c>
      <c r="E44" s="4">
        <v>64000</v>
      </c>
      <c r="F44" s="37">
        <v>25.5</v>
      </c>
      <c r="G44" s="37">
        <v>26</v>
      </c>
      <c r="H44" s="37">
        <v>26</v>
      </c>
      <c r="I44" s="37">
        <v>26.5</v>
      </c>
      <c r="J44" s="37">
        <v>27</v>
      </c>
      <c r="K44" s="37">
        <v>27.500000000000004</v>
      </c>
      <c r="L44" s="37">
        <v>27.500000000000004</v>
      </c>
      <c r="M44" s="37">
        <v>28.000000000000004</v>
      </c>
      <c r="N44" s="37">
        <v>28.500000000000004</v>
      </c>
      <c r="O44" s="37">
        <v>28.500000000000004</v>
      </c>
      <c r="P44" s="37">
        <v>29.000000000000004</v>
      </c>
      <c r="Q44" s="37">
        <v>29.000000000000004</v>
      </c>
      <c r="S44" t="str">
        <f t="shared" si="12"/>
        <v/>
      </c>
      <c r="T44">
        <v>64000</v>
      </c>
      <c r="U44" s="38">
        <v>0.255</v>
      </c>
      <c r="V44" s="38">
        <v>0.26</v>
      </c>
      <c r="W44" s="38">
        <v>0.26</v>
      </c>
      <c r="X44" s="38">
        <v>0.26500000000000001</v>
      </c>
      <c r="Y44" s="38">
        <v>0.27</v>
      </c>
      <c r="Z44" s="38">
        <v>0.27500000000000002</v>
      </c>
      <c r="AA44" s="38">
        <v>0.27500000000000002</v>
      </c>
      <c r="AB44" s="38">
        <v>0.28000000000000003</v>
      </c>
      <c r="AC44" s="38">
        <v>0.28500000000000003</v>
      </c>
      <c r="AD44" s="38">
        <v>0.28500000000000003</v>
      </c>
      <c r="AE44" s="38">
        <v>0.29000000000000004</v>
      </c>
      <c r="AF44" s="38">
        <v>0.29000000000000004</v>
      </c>
      <c r="AH44" s="37">
        <f t="shared" si="27"/>
        <v>25.5</v>
      </c>
      <c r="AI44" s="37">
        <f t="shared" si="27"/>
        <v>26</v>
      </c>
      <c r="AJ44" s="37">
        <f t="shared" si="27"/>
        <v>26</v>
      </c>
      <c r="AK44" s="37">
        <f t="shared" si="27"/>
        <v>26.5</v>
      </c>
      <c r="AL44" s="37">
        <f t="shared" si="27"/>
        <v>27</v>
      </c>
      <c r="AM44" s="37">
        <f t="shared" si="27"/>
        <v>27.500000000000004</v>
      </c>
      <c r="AN44" s="37">
        <f t="shared" si="27"/>
        <v>27.500000000000004</v>
      </c>
      <c r="AO44" s="37">
        <f t="shared" si="27"/>
        <v>28.000000000000004</v>
      </c>
      <c r="AP44" s="37">
        <f t="shared" si="27"/>
        <v>28.500000000000004</v>
      </c>
      <c r="AQ44" s="37">
        <f t="shared" si="27"/>
        <v>28.500000000000004</v>
      </c>
      <c r="AR44" s="37">
        <f t="shared" si="27"/>
        <v>29.000000000000004</v>
      </c>
      <c r="AS44" s="37">
        <f t="shared" si="27"/>
        <v>29.000000000000004</v>
      </c>
    </row>
    <row r="45" spans="4:45" x14ac:dyDescent="0.25">
      <c r="D45" s="4">
        <v>42</v>
      </c>
      <c r="E45" s="4">
        <v>65000</v>
      </c>
      <c r="F45" s="37">
        <v>25.5</v>
      </c>
      <c r="G45" s="37">
        <v>26</v>
      </c>
      <c r="H45" s="37">
        <v>26.5</v>
      </c>
      <c r="I45" s="37">
        <v>26.5</v>
      </c>
      <c r="J45" s="37">
        <v>27</v>
      </c>
      <c r="K45" s="37">
        <v>27.500000000000004</v>
      </c>
      <c r="L45" s="37">
        <v>28.000000000000004</v>
      </c>
      <c r="M45" s="37">
        <v>28.000000000000004</v>
      </c>
      <c r="N45" s="37">
        <v>28.500000000000004</v>
      </c>
      <c r="O45" s="37">
        <v>28.500000000000004</v>
      </c>
      <c r="P45" s="37">
        <v>29.000000000000004</v>
      </c>
      <c r="Q45" s="37">
        <v>29.000000000000004</v>
      </c>
      <c r="S45" t="str">
        <f t="shared" si="12"/>
        <v/>
      </c>
      <c r="T45">
        <v>65000</v>
      </c>
      <c r="U45" s="38">
        <v>0.255</v>
      </c>
      <c r="V45" s="38">
        <v>0.26</v>
      </c>
      <c r="W45" s="38">
        <v>0.26500000000000001</v>
      </c>
      <c r="X45" s="38">
        <v>0.26500000000000001</v>
      </c>
      <c r="Y45" s="38">
        <v>0.27</v>
      </c>
      <c r="Z45" s="38">
        <v>0.27500000000000002</v>
      </c>
      <c r="AA45" s="38">
        <v>0.28000000000000003</v>
      </c>
      <c r="AB45" s="38">
        <v>0.28000000000000003</v>
      </c>
      <c r="AC45" s="38">
        <v>0.28500000000000003</v>
      </c>
      <c r="AD45" s="38">
        <v>0.28500000000000003</v>
      </c>
      <c r="AE45" s="38">
        <v>0.29000000000000004</v>
      </c>
      <c r="AF45" s="38">
        <v>0.29000000000000004</v>
      </c>
      <c r="AH45" s="37">
        <f t="shared" si="27"/>
        <v>25.5</v>
      </c>
      <c r="AI45" s="37">
        <f t="shared" si="27"/>
        <v>26</v>
      </c>
      <c r="AJ45" s="37">
        <f t="shared" si="27"/>
        <v>26.5</v>
      </c>
      <c r="AK45" s="37">
        <f t="shared" si="27"/>
        <v>26.5</v>
      </c>
      <c r="AL45" s="37">
        <f t="shared" si="27"/>
        <v>27</v>
      </c>
      <c r="AM45" s="37">
        <f t="shared" si="27"/>
        <v>27.500000000000004</v>
      </c>
      <c r="AN45" s="37">
        <f t="shared" si="27"/>
        <v>28.000000000000004</v>
      </c>
      <c r="AO45" s="37">
        <f t="shared" si="27"/>
        <v>28.000000000000004</v>
      </c>
      <c r="AP45" s="37">
        <f t="shared" si="27"/>
        <v>28.500000000000004</v>
      </c>
      <c r="AQ45" s="37">
        <f t="shared" si="27"/>
        <v>28.500000000000004</v>
      </c>
      <c r="AR45" s="37">
        <f t="shared" si="27"/>
        <v>29.000000000000004</v>
      </c>
      <c r="AS45" s="37">
        <f t="shared" si="27"/>
        <v>29.000000000000004</v>
      </c>
    </row>
    <row r="46" spans="4:45" x14ac:dyDescent="0.25">
      <c r="D46" s="4">
        <v>43</v>
      </c>
      <c r="E46" s="4">
        <v>66000</v>
      </c>
      <c r="F46" s="37">
        <v>25.5</v>
      </c>
      <c r="G46" s="37">
        <v>26</v>
      </c>
      <c r="H46" s="37">
        <v>26.5</v>
      </c>
      <c r="I46" s="37">
        <v>27</v>
      </c>
      <c r="J46" s="37">
        <v>27</v>
      </c>
      <c r="K46" s="37">
        <v>27.500000000000004</v>
      </c>
      <c r="L46" s="37">
        <v>28.000000000000004</v>
      </c>
      <c r="M46" s="37">
        <v>28.000000000000004</v>
      </c>
      <c r="N46" s="37">
        <v>28.500000000000004</v>
      </c>
      <c r="O46" s="37">
        <v>29.000000000000004</v>
      </c>
      <c r="P46" s="37">
        <v>29.000000000000004</v>
      </c>
      <c r="Q46" s="37">
        <v>29.5</v>
      </c>
      <c r="S46" t="str">
        <f t="shared" si="12"/>
        <v/>
      </c>
      <c r="T46">
        <v>66000</v>
      </c>
      <c r="U46" s="38">
        <v>0.255</v>
      </c>
      <c r="V46" s="38">
        <v>0.26</v>
      </c>
      <c r="W46" s="38">
        <v>0.26500000000000001</v>
      </c>
      <c r="X46" s="38">
        <v>0.27</v>
      </c>
      <c r="Y46" s="38">
        <v>0.27</v>
      </c>
      <c r="Z46" s="38">
        <v>0.27500000000000002</v>
      </c>
      <c r="AA46" s="38">
        <v>0.28000000000000003</v>
      </c>
      <c r="AB46" s="38">
        <v>0.28000000000000003</v>
      </c>
      <c r="AC46" s="38">
        <v>0.28500000000000003</v>
      </c>
      <c r="AD46" s="38">
        <v>0.29000000000000004</v>
      </c>
      <c r="AE46" s="38">
        <v>0.29000000000000004</v>
      </c>
      <c r="AF46" s="38">
        <v>0.29499999999999998</v>
      </c>
      <c r="AH46" s="37">
        <f t="shared" si="27"/>
        <v>25.5</v>
      </c>
      <c r="AI46" s="37">
        <f t="shared" si="27"/>
        <v>26</v>
      </c>
      <c r="AJ46" s="37">
        <f t="shared" si="27"/>
        <v>26.5</v>
      </c>
      <c r="AK46" s="37">
        <f t="shared" si="27"/>
        <v>27</v>
      </c>
      <c r="AL46" s="37">
        <f t="shared" si="27"/>
        <v>27</v>
      </c>
      <c r="AM46" s="37">
        <f t="shared" si="27"/>
        <v>27.500000000000004</v>
      </c>
      <c r="AN46" s="37">
        <f t="shared" si="27"/>
        <v>28.000000000000004</v>
      </c>
      <c r="AO46" s="37">
        <f t="shared" si="27"/>
        <v>28.000000000000004</v>
      </c>
      <c r="AP46" s="37">
        <f t="shared" si="27"/>
        <v>28.500000000000004</v>
      </c>
      <c r="AQ46" s="37">
        <f t="shared" si="27"/>
        <v>29.000000000000004</v>
      </c>
      <c r="AR46" s="37">
        <f t="shared" si="27"/>
        <v>29.000000000000004</v>
      </c>
      <c r="AS46" s="37">
        <f t="shared" si="27"/>
        <v>29.5</v>
      </c>
    </row>
    <row r="47" spans="4:45" x14ac:dyDescent="0.25">
      <c r="D47" s="4">
        <v>44</v>
      </c>
      <c r="E47" s="4">
        <v>67000</v>
      </c>
      <c r="F47" s="37">
        <v>25.5</v>
      </c>
      <c r="G47" s="37">
        <v>26</v>
      </c>
      <c r="H47" s="37">
        <v>26.5</v>
      </c>
      <c r="I47" s="37">
        <v>27</v>
      </c>
      <c r="J47" s="37">
        <v>27.500000000000004</v>
      </c>
      <c r="K47" s="37">
        <v>27.500000000000004</v>
      </c>
      <c r="L47" s="37">
        <v>28.000000000000004</v>
      </c>
      <c r="M47" s="37">
        <v>28.500000000000004</v>
      </c>
      <c r="N47" s="37">
        <v>28.500000000000004</v>
      </c>
      <c r="O47" s="37">
        <v>29.000000000000004</v>
      </c>
      <c r="P47" s="37">
        <v>29.000000000000004</v>
      </c>
      <c r="Q47" s="37">
        <v>29.5</v>
      </c>
      <c r="S47" t="str">
        <f t="shared" si="12"/>
        <v/>
      </c>
      <c r="T47">
        <v>67000</v>
      </c>
      <c r="U47" s="38">
        <v>0.255</v>
      </c>
      <c r="V47" s="38">
        <v>0.26</v>
      </c>
      <c r="W47" s="38">
        <v>0.26500000000000001</v>
      </c>
      <c r="X47" s="38">
        <v>0.27</v>
      </c>
      <c r="Y47" s="38">
        <v>0.27500000000000002</v>
      </c>
      <c r="Z47" s="38">
        <v>0.27500000000000002</v>
      </c>
      <c r="AA47" s="38">
        <v>0.28000000000000003</v>
      </c>
      <c r="AB47" s="38">
        <v>0.28500000000000003</v>
      </c>
      <c r="AC47" s="38">
        <v>0.28500000000000003</v>
      </c>
      <c r="AD47" s="38">
        <v>0.29000000000000004</v>
      </c>
      <c r="AE47" s="38">
        <v>0.29000000000000004</v>
      </c>
      <c r="AF47" s="38">
        <v>0.29499999999999998</v>
      </c>
      <c r="AH47" s="37">
        <f t="shared" si="27"/>
        <v>25.5</v>
      </c>
      <c r="AI47" s="37">
        <f t="shared" si="27"/>
        <v>26</v>
      </c>
      <c r="AJ47" s="37">
        <f t="shared" si="27"/>
        <v>26.5</v>
      </c>
      <c r="AK47" s="37">
        <f t="shared" si="27"/>
        <v>27</v>
      </c>
      <c r="AL47" s="37">
        <f t="shared" si="27"/>
        <v>27.500000000000004</v>
      </c>
      <c r="AM47" s="37">
        <f t="shared" si="27"/>
        <v>27.500000000000004</v>
      </c>
      <c r="AN47" s="37">
        <f t="shared" si="27"/>
        <v>28.000000000000004</v>
      </c>
      <c r="AO47" s="37">
        <f t="shared" si="27"/>
        <v>28.500000000000004</v>
      </c>
      <c r="AP47" s="37">
        <f t="shared" si="27"/>
        <v>28.500000000000004</v>
      </c>
      <c r="AQ47" s="37">
        <f t="shared" si="27"/>
        <v>29.000000000000004</v>
      </c>
      <c r="AR47" s="37">
        <f t="shared" si="27"/>
        <v>29.000000000000004</v>
      </c>
      <c r="AS47" s="37">
        <f t="shared" si="27"/>
        <v>29.5</v>
      </c>
    </row>
    <row r="48" spans="4:45" x14ac:dyDescent="0.25">
      <c r="D48" s="4">
        <v>45</v>
      </c>
      <c r="E48" s="4">
        <v>68000</v>
      </c>
      <c r="F48" s="37">
        <v>26</v>
      </c>
      <c r="G48" s="37">
        <v>26.5</v>
      </c>
      <c r="H48" s="37">
        <v>26.5</v>
      </c>
      <c r="I48" s="37">
        <v>27</v>
      </c>
      <c r="J48" s="37">
        <v>27.500000000000004</v>
      </c>
      <c r="K48" s="37">
        <v>28.000000000000004</v>
      </c>
      <c r="L48" s="37">
        <v>28.000000000000004</v>
      </c>
      <c r="M48" s="37">
        <v>28.500000000000004</v>
      </c>
      <c r="N48" s="37">
        <v>29.000000000000004</v>
      </c>
      <c r="O48" s="37">
        <v>29.000000000000004</v>
      </c>
      <c r="P48" s="37">
        <v>29.5</v>
      </c>
      <c r="Q48" s="37">
        <v>29.5</v>
      </c>
      <c r="S48" t="str">
        <f t="shared" si="12"/>
        <v/>
      </c>
      <c r="T48">
        <v>68000</v>
      </c>
      <c r="U48" s="38">
        <v>0.26</v>
      </c>
      <c r="V48" s="38">
        <v>0.26500000000000001</v>
      </c>
      <c r="W48" s="38">
        <v>0.26500000000000001</v>
      </c>
      <c r="X48" s="38">
        <v>0.27</v>
      </c>
      <c r="Y48" s="38">
        <v>0.27500000000000002</v>
      </c>
      <c r="Z48" s="38">
        <v>0.28000000000000003</v>
      </c>
      <c r="AA48" s="38">
        <v>0.28000000000000003</v>
      </c>
      <c r="AB48" s="38">
        <v>0.28500000000000003</v>
      </c>
      <c r="AC48" s="38">
        <v>0.29000000000000004</v>
      </c>
      <c r="AD48" s="38">
        <v>0.29000000000000004</v>
      </c>
      <c r="AE48" s="38">
        <v>0.29499999999999998</v>
      </c>
      <c r="AF48" s="38">
        <v>0.29499999999999998</v>
      </c>
      <c r="AH48" s="37">
        <f t="shared" si="27"/>
        <v>26</v>
      </c>
      <c r="AI48" s="37">
        <f t="shared" si="27"/>
        <v>26.5</v>
      </c>
      <c r="AJ48" s="37">
        <f t="shared" si="27"/>
        <v>26.5</v>
      </c>
      <c r="AK48" s="37">
        <f t="shared" si="27"/>
        <v>27</v>
      </c>
      <c r="AL48" s="37">
        <f t="shared" si="27"/>
        <v>27.500000000000004</v>
      </c>
      <c r="AM48" s="37">
        <f t="shared" si="27"/>
        <v>28.000000000000004</v>
      </c>
      <c r="AN48" s="37">
        <f t="shared" si="27"/>
        <v>28.000000000000004</v>
      </c>
      <c r="AO48" s="37">
        <f t="shared" si="27"/>
        <v>28.500000000000004</v>
      </c>
      <c r="AP48" s="37">
        <f t="shared" si="27"/>
        <v>29.000000000000004</v>
      </c>
      <c r="AQ48" s="37">
        <f t="shared" si="27"/>
        <v>29.000000000000004</v>
      </c>
      <c r="AR48" s="37">
        <f t="shared" si="27"/>
        <v>29.5</v>
      </c>
      <c r="AS48" s="37">
        <f t="shared" si="27"/>
        <v>29.5</v>
      </c>
    </row>
    <row r="49" spans="4:45" x14ac:dyDescent="0.25">
      <c r="D49" s="4">
        <v>46</v>
      </c>
      <c r="E49" s="4">
        <v>69000</v>
      </c>
      <c r="F49" s="37">
        <v>26</v>
      </c>
      <c r="G49" s="37">
        <v>26.5</v>
      </c>
      <c r="H49" s="37">
        <v>27</v>
      </c>
      <c r="I49" s="37">
        <v>27</v>
      </c>
      <c r="J49" s="37">
        <v>27.500000000000004</v>
      </c>
      <c r="K49" s="37">
        <v>28.000000000000004</v>
      </c>
      <c r="L49" s="37">
        <v>28.500000000000004</v>
      </c>
      <c r="M49" s="37">
        <v>28.500000000000004</v>
      </c>
      <c r="N49" s="37">
        <v>29.000000000000004</v>
      </c>
      <c r="O49" s="37">
        <v>29.000000000000004</v>
      </c>
      <c r="P49" s="37">
        <v>29.5</v>
      </c>
      <c r="Q49" s="37">
        <v>29.5</v>
      </c>
      <c r="S49" t="str">
        <f t="shared" si="12"/>
        <v/>
      </c>
      <c r="T49">
        <v>69000</v>
      </c>
      <c r="U49" s="38">
        <v>0.26</v>
      </c>
      <c r="V49" s="38">
        <v>0.26500000000000001</v>
      </c>
      <c r="W49" s="38">
        <v>0.27</v>
      </c>
      <c r="X49" s="38">
        <v>0.27</v>
      </c>
      <c r="Y49" s="38">
        <v>0.27500000000000002</v>
      </c>
      <c r="Z49" s="38">
        <v>0.28000000000000003</v>
      </c>
      <c r="AA49" s="38">
        <v>0.28500000000000003</v>
      </c>
      <c r="AB49" s="38">
        <v>0.28500000000000003</v>
      </c>
      <c r="AC49" s="38">
        <v>0.29000000000000004</v>
      </c>
      <c r="AD49" s="38">
        <v>0.29000000000000004</v>
      </c>
      <c r="AE49" s="38">
        <v>0.29499999999999998</v>
      </c>
      <c r="AF49" s="38">
        <v>0.29499999999999998</v>
      </c>
      <c r="AH49" s="37">
        <f t="shared" si="27"/>
        <v>26</v>
      </c>
      <c r="AI49" s="37">
        <f t="shared" si="27"/>
        <v>26.5</v>
      </c>
      <c r="AJ49" s="37">
        <f t="shared" si="27"/>
        <v>27</v>
      </c>
      <c r="AK49" s="37">
        <f t="shared" si="27"/>
        <v>27</v>
      </c>
      <c r="AL49" s="37">
        <f t="shared" si="27"/>
        <v>27.500000000000004</v>
      </c>
      <c r="AM49" s="37">
        <f t="shared" si="27"/>
        <v>28.000000000000004</v>
      </c>
      <c r="AN49" s="37">
        <f t="shared" si="27"/>
        <v>28.500000000000004</v>
      </c>
      <c r="AO49" s="37">
        <f t="shared" si="27"/>
        <v>28.500000000000004</v>
      </c>
      <c r="AP49" s="37">
        <f t="shared" si="27"/>
        <v>29.000000000000004</v>
      </c>
      <c r="AQ49" s="37">
        <f t="shared" si="27"/>
        <v>29.000000000000004</v>
      </c>
      <c r="AR49" s="37">
        <f t="shared" si="27"/>
        <v>29.5</v>
      </c>
      <c r="AS49" s="37">
        <f t="shared" si="27"/>
        <v>29.5</v>
      </c>
    </row>
    <row r="50" spans="4:45" x14ac:dyDescent="0.25">
      <c r="D50" s="4">
        <v>47</v>
      </c>
      <c r="E50" s="4">
        <v>70000</v>
      </c>
      <c r="F50" s="37">
        <v>26</v>
      </c>
      <c r="G50" s="37">
        <v>26.5</v>
      </c>
      <c r="H50" s="37">
        <v>27</v>
      </c>
      <c r="I50" s="37">
        <v>27.500000000000004</v>
      </c>
      <c r="J50" s="37">
        <v>28.000000000000004</v>
      </c>
      <c r="K50" s="37">
        <v>28.000000000000004</v>
      </c>
      <c r="L50" s="37">
        <v>28.500000000000004</v>
      </c>
      <c r="M50" s="37">
        <v>29.000000000000004</v>
      </c>
      <c r="N50" s="37">
        <v>29.000000000000004</v>
      </c>
      <c r="O50" s="37">
        <v>29.5</v>
      </c>
      <c r="P50" s="37">
        <v>29.5</v>
      </c>
      <c r="Q50" s="37">
        <v>30</v>
      </c>
      <c r="S50" t="str">
        <f t="shared" si="12"/>
        <v/>
      </c>
      <c r="T50">
        <v>70000</v>
      </c>
      <c r="U50" s="38">
        <v>0.26</v>
      </c>
      <c r="V50" s="38">
        <v>0.26500000000000001</v>
      </c>
      <c r="W50" s="38">
        <v>0.27</v>
      </c>
      <c r="X50" s="38">
        <v>0.27500000000000002</v>
      </c>
      <c r="Y50" s="38">
        <v>0.28000000000000003</v>
      </c>
      <c r="Z50" s="38">
        <v>0.28000000000000003</v>
      </c>
      <c r="AA50" s="38">
        <v>0.28500000000000003</v>
      </c>
      <c r="AB50" s="38">
        <v>0.29000000000000004</v>
      </c>
      <c r="AC50" s="38">
        <v>0.29000000000000004</v>
      </c>
      <c r="AD50" s="38">
        <v>0.29499999999999998</v>
      </c>
      <c r="AE50" s="38">
        <v>0.29499999999999998</v>
      </c>
      <c r="AF50" s="38">
        <v>0.3</v>
      </c>
      <c r="AH50" s="37">
        <f t="shared" si="27"/>
        <v>26</v>
      </c>
      <c r="AI50" s="37">
        <f t="shared" si="27"/>
        <v>26.5</v>
      </c>
      <c r="AJ50" s="37">
        <f t="shared" si="27"/>
        <v>27</v>
      </c>
      <c r="AK50" s="37">
        <f t="shared" si="27"/>
        <v>27.500000000000004</v>
      </c>
      <c r="AL50" s="37">
        <f t="shared" si="27"/>
        <v>28.000000000000004</v>
      </c>
      <c r="AM50" s="37">
        <f t="shared" si="27"/>
        <v>28.000000000000004</v>
      </c>
      <c r="AN50" s="37">
        <f t="shared" si="27"/>
        <v>28.500000000000004</v>
      </c>
      <c r="AO50" s="37">
        <f t="shared" si="27"/>
        <v>29.000000000000004</v>
      </c>
      <c r="AP50" s="37">
        <f t="shared" si="27"/>
        <v>29.000000000000004</v>
      </c>
      <c r="AQ50" s="37">
        <f t="shared" si="27"/>
        <v>29.5</v>
      </c>
      <c r="AR50" s="37">
        <f t="shared" si="27"/>
        <v>29.5</v>
      </c>
      <c r="AS50" s="37">
        <f t="shared" si="27"/>
        <v>30</v>
      </c>
    </row>
    <row r="51" spans="4:45" x14ac:dyDescent="0.25">
      <c r="D51" s="4">
        <v>48</v>
      </c>
      <c r="E51" s="4">
        <v>71000</v>
      </c>
      <c r="F51" s="37">
        <v>26</v>
      </c>
      <c r="G51" s="37">
        <v>26.5</v>
      </c>
      <c r="H51" s="37">
        <v>27</v>
      </c>
      <c r="I51" s="37">
        <v>27.500000000000004</v>
      </c>
      <c r="J51" s="37">
        <v>28.000000000000004</v>
      </c>
      <c r="K51" s="37">
        <v>28.500000000000004</v>
      </c>
      <c r="L51" s="37">
        <v>28.500000000000004</v>
      </c>
      <c r="M51" s="37">
        <v>29.000000000000004</v>
      </c>
      <c r="N51" s="37">
        <v>29.000000000000004</v>
      </c>
      <c r="O51" s="37">
        <v>29.5</v>
      </c>
      <c r="P51" s="37">
        <v>30</v>
      </c>
      <c r="Q51" s="37">
        <v>30</v>
      </c>
      <c r="S51" t="str">
        <f t="shared" si="12"/>
        <v/>
      </c>
      <c r="T51">
        <v>71000</v>
      </c>
      <c r="U51" s="38">
        <v>0.26</v>
      </c>
      <c r="V51" s="38">
        <v>0.26500000000000001</v>
      </c>
      <c r="W51" s="38">
        <v>0.27</v>
      </c>
      <c r="X51" s="38">
        <v>0.27500000000000002</v>
      </c>
      <c r="Y51" s="38">
        <v>0.28000000000000003</v>
      </c>
      <c r="Z51" s="38">
        <v>0.28500000000000003</v>
      </c>
      <c r="AA51" s="38">
        <v>0.28500000000000003</v>
      </c>
      <c r="AB51" s="38">
        <v>0.29000000000000004</v>
      </c>
      <c r="AC51" s="38">
        <v>0.29000000000000004</v>
      </c>
      <c r="AD51" s="38">
        <v>0.29499999999999998</v>
      </c>
      <c r="AE51" s="38">
        <v>0.3</v>
      </c>
      <c r="AF51" s="38">
        <v>0.3</v>
      </c>
      <c r="AH51" s="37">
        <f t="shared" si="27"/>
        <v>26</v>
      </c>
      <c r="AI51" s="37">
        <f t="shared" si="27"/>
        <v>26.5</v>
      </c>
      <c r="AJ51" s="37">
        <f t="shared" si="27"/>
        <v>27</v>
      </c>
      <c r="AK51" s="37">
        <f t="shared" si="27"/>
        <v>27.500000000000004</v>
      </c>
      <c r="AL51" s="37">
        <f t="shared" si="27"/>
        <v>28.000000000000004</v>
      </c>
      <c r="AM51" s="37">
        <f t="shared" si="27"/>
        <v>28.500000000000004</v>
      </c>
      <c r="AN51" s="37">
        <f t="shared" si="27"/>
        <v>28.500000000000004</v>
      </c>
      <c r="AO51" s="37">
        <f t="shared" si="27"/>
        <v>29.000000000000004</v>
      </c>
      <c r="AP51" s="37">
        <f t="shared" si="27"/>
        <v>29.000000000000004</v>
      </c>
      <c r="AQ51" s="37">
        <f t="shared" si="27"/>
        <v>29.5</v>
      </c>
      <c r="AR51" s="37">
        <f t="shared" si="27"/>
        <v>30</v>
      </c>
      <c r="AS51" s="37">
        <f t="shared" si="27"/>
        <v>30</v>
      </c>
    </row>
    <row r="52" spans="4:45" x14ac:dyDescent="0.25">
      <c r="D52" s="4">
        <v>49</v>
      </c>
      <c r="E52" s="4">
        <v>72000</v>
      </c>
      <c r="F52" s="37">
        <v>26.5</v>
      </c>
      <c r="G52" s="37">
        <v>27</v>
      </c>
      <c r="H52" s="37">
        <v>27.500000000000004</v>
      </c>
      <c r="I52" s="37">
        <v>27.500000000000004</v>
      </c>
      <c r="J52" s="37">
        <v>28.000000000000004</v>
      </c>
      <c r="K52" s="37">
        <v>28.500000000000004</v>
      </c>
      <c r="L52" s="37">
        <v>29.000000000000004</v>
      </c>
      <c r="M52" s="37">
        <v>29.000000000000004</v>
      </c>
      <c r="N52" s="37">
        <v>29.5</v>
      </c>
      <c r="O52" s="37">
        <v>29.5</v>
      </c>
      <c r="P52" s="37">
        <v>30</v>
      </c>
      <c r="Q52" s="37">
        <v>30</v>
      </c>
      <c r="S52" t="str">
        <f t="shared" si="12"/>
        <v/>
      </c>
      <c r="T52">
        <v>72000</v>
      </c>
      <c r="U52" s="38">
        <v>0.26500000000000001</v>
      </c>
      <c r="V52" s="38">
        <v>0.27</v>
      </c>
      <c r="W52" s="38">
        <v>0.27500000000000002</v>
      </c>
      <c r="X52" s="38">
        <v>0.27500000000000002</v>
      </c>
      <c r="Y52" s="38">
        <v>0.28000000000000003</v>
      </c>
      <c r="Z52" s="38">
        <v>0.28500000000000003</v>
      </c>
      <c r="AA52" s="38">
        <v>0.29000000000000004</v>
      </c>
      <c r="AB52" s="38">
        <v>0.29000000000000004</v>
      </c>
      <c r="AC52" s="38">
        <v>0.29499999999999998</v>
      </c>
      <c r="AD52" s="38">
        <v>0.29499999999999998</v>
      </c>
      <c r="AE52" s="38">
        <v>0.3</v>
      </c>
      <c r="AF52" s="38">
        <v>0.3</v>
      </c>
      <c r="AH52" s="37">
        <f t="shared" si="27"/>
        <v>26.5</v>
      </c>
      <c r="AI52" s="37">
        <f t="shared" si="27"/>
        <v>27</v>
      </c>
      <c r="AJ52" s="37">
        <f t="shared" si="27"/>
        <v>27.500000000000004</v>
      </c>
      <c r="AK52" s="37">
        <f t="shared" si="27"/>
        <v>27.500000000000004</v>
      </c>
      <c r="AL52" s="37">
        <f t="shared" si="27"/>
        <v>28.000000000000004</v>
      </c>
      <c r="AM52" s="37">
        <f t="shared" si="27"/>
        <v>28.500000000000004</v>
      </c>
      <c r="AN52" s="37">
        <f t="shared" si="27"/>
        <v>29.000000000000004</v>
      </c>
      <c r="AO52" s="37">
        <f t="shared" si="27"/>
        <v>29.000000000000004</v>
      </c>
      <c r="AP52" s="37">
        <f t="shared" si="27"/>
        <v>29.5</v>
      </c>
      <c r="AQ52" s="37">
        <f t="shared" si="27"/>
        <v>29.5</v>
      </c>
      <c r="AR52" s="37">
        <f t="shared" si="27"/>
        <v>30</v>
      </c>
      <c r="AS52" s="37">
        <f t="shared" si="27"/>
        <v>30</v>
      </c>
    </row>
    <row r="53" spans="4:45" x14ac:dyDescent="0.25">
      <c r="D53" s="4">
        <v>50</v>
      </c>
      <c r="E53" s="4">
        <v>73000</v>
      </c>
      <c r="F53" s="37">
        <v>26.5</v>
      </c>
      <c r="G53" s="37">
        <v>27</v>
      </c>
      <c r="H53" s="37">
        <v>27.500000000000004</v>
      </c>
      <c r="I53" s="37">
        <v>28.000000000000004</v>
      </c>
      <c r="J53" s="37">
        <v>28.000000000000004</v>
      </c>
      <c r="K53" s="37">
        <v>28.500000000000004</v>
      </c>
      <c r="L53" s="37">
        <v>29.000000000000004</v>
      </c>
      <c r="M53" s="37">
        <v>29.5</v>
      </c>
      <c r="N53" s="37">
        <v>29.5</v>
      </c>
      <c r="O53" s="37">
        <v>30</v>
      </c>
      <c r="P53" s="37">
        <v>30</v>
      </c>
      <c r="Q53" s="37">
        <v>30.5</v>
      </c>
      <c r="S53" t="str">
        <f t="shared" si="12"/>
        <v/>
      </c>
      <c r="T53">
        <v>73000</v>
      </c>
      <c r="U53" s="38">
        <v>0.26500000000000001</v>
      </c>
      <c r="V53" s="38">
        <v>0.27</v>
      </c>
      <c r="W53" s="38">
        <v>0.27500000000000002</v>
      </c>
      <c r="X53" s="38">
        <v>0.28000000000000003</v>
      </c>
      <c r="Y53" s="38">
        <v>0.28000000000000003</v>
      </c>
      <c r="Z53" s="38">
        <v>0.28500000000000003</v>
      </c>
      <c r="AA53" s="38">
        <v>0.29000000000000004</v>
      </c>
      <c r="AB53" s="38">
        <v>0.29499999999999998</v>
      </c>
      <c r="AC53" s="38">
        <v>0.29499999999999998</v>
      </c>
      <c r="AD53" s="38">
        <v>0.3</v>
      </c>
      <c r="AE53" s="38">
        <v>0.3</v>
      </c>
      <c r="AF53" s="38">
        <v>0.30499999999999999</v>
      </c>
      <c r="AH53" s="37">
        <f t="shared" si="27"/>
        <v>26.5</v>
      </c>
      <c r="AI53" s="37">
        <f t="shared" si="27"/>
        <v>27</v>
      </c>
      <c r="AJ53" s="37">
        <f t="shared" si="27"/>
        <v>27.500000000000004</v>
      </c>
      <c r="AK53" s="37">
        <f t="shared" si="27"/>
        <v>28.000000000000004</v>
      </c>
      <c r="AL53" s="37">
        <f t="shared" si="27"/>
        <v>28.000000000000004</v>
      </c>
      <c r="AM53" s="37">
        <f t="shared" si="27"/>
        <v>28.500000000000004</v>
      </c>
      <c r="AN53" s="37">
        <f t="shared" si="27"/>
        <v>29.000000000000004</v>
      </c>
      <c r="AO53" s="37">
        <f t="shared" si="27"/>
        <v>29.5</v>
      </c>
      <c r="AP53" s="37">
        <f t="shared" si="27"/>
        <v>29.5</v>
      </c>
      <c r="AQ53" s="37">
        <f t="shared" si="27"/>
        <v>30</v>
      </c>
      <c r="AR53" s="37">
        <f t="shared" si="27"/>
        <v>30</v>
      </c>
      <c r="AS53" s="37">
        <f t="shared" si="27"/>
        <v>30.5</v>
      </c>
    </row>
    <row r="54" spans="4:45" x14ac:dyDescent="0.25">
      <c r="D54" s="4">
        <v>51</v>
      </c>
      <c r="E54" s="4">
        <v>74000</v>
      </c>
      <c r="F54" s="37">
        <v>26.5</v>
      </c>
      <c r="G54" s="37">
        <v>27</v>
      </c>
      <c r="H54" s="37">
        <v>27.500000000000004</v>
      </c>
      <c r="I54" s="37">
        <v>28.000000000000004</v>
      </c>
      <c r="J54" s="37">
        <v>28.500000000000004</v>
      </c>
      <c r="K54" s="37">
        <v>28.500000000000004</v>
      </c>
      <c r="L54" s="37">
        <v>29.000000000000004</v>
      </c>
      <c r="M54" s="37">
        <v>29.5</v>
      </c>
      <c r="N54" s="37">
        <v>29.5</v>
      </c>
      <c r="O54" s="37">
        <v>30</v>
      </c>
      <c r="P54" s="37">
        <v>30.5</v>
      </c>
      <c r="Q54" s="37">
        <v>30.5</v>
      </c>
      <c r="S54" t="str">
        <f t="shared" si="12"/>
        <v/>
      </c>
      <c r="T54">
        <v>74000</v>
      </c>
      <c r="U54" s="38">
        <v>0.26500000000000001</v>
      </c>
      <c r="V54" s="38">
        <v>0.27</v>
      </c>
      <c r="W54" s="38">
        <v>0.27500000000000002</v>
      </c>
      <c r="X54" s="38">
        <v>0.28000000000000003</v>
      </c>
      <c r="Y54" s="38">
        <v>0.28500000000000003</v>
      </c>
      <c r="Z54" s="38">
        <v>0.28500000000000003</v>
      </c>
      <c r="AA54" s="38">
        <v>0.29000000000000004</v>
      </c>
      <c r="AB54" s="38">
        <v>0.29499999999999998</v>
      </c>
      <c r="AC54" s="38">
        <v>0.29499999999999998</v>
      </c>
      <c r="AD54" s="38">
        <v>0.3</v>
      </c>
      <c r="AE54" s="38">
        <v>0.30499999999999999</v>
      </c>
      <c r="AF54" s="38">
        <v>0.30499999999999999</v>
      </c>
      <c r="AH54" s="37">
        <f t="shared" si="27"/>
        <v>26.5</v>
      </c>
      <c r="AI54" s="37">
        <f t="shared" ref="AI54:AS77" si="28">V54*$T$3</f>
        <v>27</v>
      </c>
      <c r="AJ54" s="37">
        <f t="shared" si="28"/>
        <v>27.500000000000004</v>
      </c>
      <c r="AK54" s="37">
        <f t="shared" si="28"/>
        <v>28.000000000000004</v>
      </c>
      <c r="AL54" s="37">
        <f t="shared" si="28"/>
        <v>28.500000000000004</v>
      </c>
      <c r="AM54" s="37">
        <f t="shared" si="28"/>
        <v>28.500000000000004</v>
      </c>
      <c r="AN54" s="37">
        <f t="shared" si="28"/>
        <v>29.000000000000004</v>
      </c>
      <c r="AO54" s="37">
        <f t="shared" si="28"/>
        <v>29.5</v>
      </c>
      <c r="AP54" s="37">
        <f t="shared" si="28"/>
        <v>29.5</v>
      </c>
      <c r="AQ54" s="37">
        <f t="shared" si="28"/>
        <v>30</v>
      </c>
      <c r="AR54" s="37">
        <f t="shared" si="28"/>
        <v>30.5</v>
      </c>
      <c r="AS54" s="37">
        <f t="shared" si="28"/>
        <v>30.5</v>
      </c>
    </row>
    <row r="55" spans="4:45" x14ac:dyDescent="0.25">
      <c r="D55" s="4">
        <v>52</v>
      </c>
      <c r="E55" s="4">
        <v>75000</v>
      </c>
      <c r="F55" s="37">
        <v>27</v>
      </c>
      <c r="G55" s="37">
        <v>27.500000000000004</v>
      </c>
      <c r="H55" s="37">
        <v>27.500000000000004</v>
      </c>
      <c r="I55" s="37">
        <v>28.000000000000004</v>
      </c>
      <c r="J55" s="37">
        <v>28.500000000000004</v>
      </c>
      <c r="K55" s="37">
        <v>29.000000000000004</v>
      </c>
      <c r="L55" s="37">
        <v>29.5</v>
      </c>
      <c r="M55" s="37">
        <v>29.5</v>
      </c>
      <c r="N55" s="37">
        <v>30</v>
      </c>
      <c r="O55" s="37">
        <v>30</v>
      </c>
      <c r="P55" s="37">
        <v>30.5</v>
      </c>
      <c r="Q55" s="37">
        <v>30.5</v>
      </c>
      <c r="S55" t="str">
        <f t="shared" si="12"/>
        <v/>
      </c>
      <c r="T55">
        <v>75000</v>
      </c>
      <c r="U55" s="38">
        <v>0.27</v>
      </c>
      <c r="V55" s="38">
        <v>0.27500000000000002</v>
      </c>
      <c r="W55" s="38">
        <v>0.27500000000000002</v>
      </c>
      <c r="X55" s="38">
        <v>0.28000000000000003</v>
      </c>
      <c r="Y55" s="38">
        <v>0.28500000000000003</v>
      </c>
      <c r="Z55" s="38">
        <v>0.29000000000000004</v>
      </c>
      <c r="AA55" s="38">
        <v>0.29499999999999998</v>
      </c>
      <c r="AB55" s="38">
        <v>0.29499999999999998</v>
      </c>
      <c r="AC55" s="38">
        <v>0.3</v>
      </c>
      <c r="AD55" s="38">
        <v>0.3</v>
      </c>
      <c r="AE55" s="38">
        <v>0.30499999999999999</v>
      </c>
      <c r="AF55" s="38">
        <v>0.30499999999999999</v>
      </c>
      <c r="AH55" s="37">
        <f t="shared" ref="AH55:AJ90" si="29">U55*$T$3</f>
        <v>27</v>
      </c>
      <c r="AI55" s="37">
        <f t="shared" si="28"/>
        <v>27.500000000000004</v>
      </c>
      <c r="AJ55" s="37">
        <f t="shared" si="28"/>
        <v>27.500000000000004</v>
      </c>
      <c r="AK55" s="37">
        <f t="shared" si="28"/>
        <v>28.000000000000004</v>
      </c>
      <c r="AL55" s="37">
        <f t="shared" si="28"/>
        <v>28.500000000000004</v>
      </c>
      <c r="AM55" s="37">
        <f t="shared" si="28"/>
        <v>29.000000000000004</v>
      </c>
      <c r="AN55" s="37">
        <f t="shared" si="28"/>
        <v>29.5</v>
      </c>
      <c r="AO55" s="37">
        <f t="shared" si="28"/>
        <v>29.5</v>
      </c>
      <c r="AP55" s="37">
        <f t="shared" si="28"/>
        <v>30</v>
      </c>
      <c r="AQ55" s="37">
        <f t="shared" si="28"/>
        <v>30</v>
      </c>
      <c r="AR55" s="37">
        <f t="shared" si="28"/>
        <v>30.5</v>
      </c>
      <c r="AS55" s="37">
        <f t="shared" si="28"/>
        <v>30.5</v>
      </c>
    </row>
    <row r="56" spans="4:45" x14ac:dyDescent="0.25">
      <c r="D56" s="4">
        <v>53</v>
      </c>
      <c r="E56" s="4">
        <v>76000</v>
      </c>
      <c r="F56" s="37">
        <v>27</v>
      </c>
      <c r="G56" s="37">
        <v>27.500000000000004</v>
      </c>
      <c r="H56" s="37">
        <v>28.000000000000004</v>
      </c>
      <c r="I56" s="37">
        <v>28.500000000000004</v>
      </c>
      <c r="J56" s="37">
        <v>28.500000000000004</v>
      </c>
      <c r="K56" s="37">
        <v>29.000000000000004</v>
      </c>
      <c r="L56" s="37">
        <v>29.5</v>
      </c>
      <c r="M56" s="37">
        <v>29.5</v>
      </c>
      <c r="N56" s="37">
        <v>30</v>
      </c>
      <c r="O56" s="37">
        <v>30.5</v>
      </c>
      <c r="P56" s="37">
        <v>30.5</v>
      </c>
      <c r="Q56" s="37">
        <v>31</v>
      </c>
      <c r="S56" t="str">
        <f t="shared" si="12"/>
        <v/>
      </c>
      <c r="T56">
        <v>76000</v>
      </c>
      <c r="U56" s="38">
        <v>0.27</v>
      </c>
      <c r="V56" s="38">
        <v>0.27500000000000002</v>
      </c>
      <c r="W56" s="38">
        <v>0.28000000000000003</v>
      </c>
      <c r="X56" s="38">
        <v>0.28500000000000003</v>
      </c>
      <c r="Y56" s="38">
        <v>0.28500000000000003</v>
      </c>
      <c r="Z56" s="38">
        <v>0.29000000000000004</v>
      </c>
      <c r="AA56" s="38">
        <v>0.29499999999999998</v>
      </c>
      <c r="AB56" s="38">
        <v>0.29499999999999998</v>
      </c>
      <c r="AC56" s="38">
        <v>0.3</v>
      </c>
      <c r="AD56" s="38">
        <v>0.30499999999999999</v>
      </c>
      <c r="AE56" s="38">
        <v>0.30499999999999999</v>
      </c>
      <c r="AF56" s="38">
        <v>0.31</v>
      </c>
      <c r="AH56" s="37">
        <f t="shared" si="29"/>
        <v>27</v>
      </c>
      <c r="AI56" s="37">
        <f t="shared" si="28"/>
        <v>27.500000000000004</v>
      </c>
      <c r="AJ56" s="37">
        <f t="shared" si="28"/>
        <v>28.000000000000004</v>
      </c>
      <c r="AK56" s="37">
        <f t="shared" si="28"/>
        <v>28.500000000000004</v>
      </c>
      <c r="AL56" s="37">
        <f t="shared" si="28"/>
        <v>28.500000000000004</v>
      </c>
      <c r="AM56" s="37">
        <f t="shared" si="28"/>
        <v>29.000000000000004</v>
      </c>
      <c r="AN56" s="37">
        <f t="shared" si="28"/>
        <v>29.5</v>
      </c>
      <c r="AO56" s="37">
        <f t="shared" si="28"/>
        <v>29.5</v>
      </c>
      <c r="AP56" s="37">
        <f t="shared" si="28"/>
        <v>30</v>
      </c>
      <c r="AQ56" s="37">
        <f t="shared" si="28"/>
        <v>30.5</v>
      </c>
      <c r="AR56" s="37">
        <f t="shared" si="28"/>
        <v>30.5</v>
      </c>
      <c r="AS56" s="37">
        <f t="shared" si="28"/>
        <v>31</v>
      </c>
    </row>
    <row r="57" spans="4:45" x14ac:dyDescent="0.25">
      <c r="D57" s="4">
        <v>54</v>
      </c>
      <c r="E57" s="4">
        <v>77000</v>
      </c>
      <c r="F57" s="37">
        <v>27</v>
      </c>
      <c r="G57" s="37">
        <v>27.500000000000004</v>
      </c>
      <c r="H57" s="37">
        <v>28.000000000000004</v>
      </c>
      <c r="I57" s="37">
        <v>28.500000000000004</v>
      </c>
      <c r="J57" s="37">
        <v>29.000000000000004</v>
      </c>
      <c r="K57" s="37">
        <v>29.000000000000004</v>
      </c>
      <c r="L57" s="37">
        <v>29.5</v>
      </c>
      <c r="M57" s="37">
        <v>30</v>
      </c>
      <c r="N57" s="37">
        <v>30</v>
      </c>
      <c r="O57" s="37">
        <v>30.5</v>
      </c>
      <c r="P57" s="37">
        <v>30.5</v>
      </c>
      <c r="Q57" s="37">
        <v>31</v>
      </c>
      <c r="S57" t="str">
        <f t="shared" si="12"/>
        <v/>
      </c>
      <c r="T57">
        <v>77000</v>
      </c>
      <c r="U57" s="38">
        <v>0.27</v>
      </c>
      <c r="V57" s="38">
        <v>0.27500000000000002</v>
      </c>
      <c r="W57" s="38">
        <v>0.28000000000000003</v>
      </c>
      <c r="X57" s="38">
        <v>0.28500000000000003</v>
      </c>
      <c r="Y57" s="38">
        <v>0.29000000000000004</v>
      </c>
      <c r="Z57" s="38">
        <v>0.29000000000000004</v>
      </c>
      <c r="AA57" s="38">
        <v>0.29499999999999998</v>
      </c>
      <c r="AB57" s="38">
        <v>0.3</v>
      </c>
      <c r="AC57" s="38">
        <v>0.3</v>
      </c>
      <c r="AD57" s="38">
        <v>0.30499999999999999</v>
      </c>
      <c r="AE57" s="38">
        <v>0.30499999999999999</v>
      </c>
      <c r="AF57" s="38">
        <v>0.31</v>
      </c>
      <c r="AH57" s="37">
        <f t="shared" si="29"/>
        <v>27</v>
      </c>
      <c r="AI57" s="37">
        <f t="shared" si="28"/>
        <v>27.500000000000004</v>
      </c>
      <c r="AJ57" s="37">
        <f t="shared" si="28"/>
        <v>28.000000000000004</v>
      </c>
      <c r="AK57" s="37">
        <f t="shared" si="28"/>
        <v>28.500000000000004</v>
      </c>
      <c r="AL57" s="37">
        <f t="shared" si="28"/>
        <v>29.000000000000004</v>
      </c>
      <c r="AM57" s="37">
        <f t="shared" si="28"/>
        <v>29.000000000000004</v>
      </c>
      <c r="AN57" s="37">
        <f t="shared" si="28"/>
        <v>29.5</v>
      </c>
      <c r="AO57" s="37">
        <f t="shared" si="28"/>
        <v>30</v>
      </c>
      <c r="AP57" s="37">
        <f t="shared" si="28"/>
        <v>30</v>
      </c>
      <c r="AQ57" s="37">
        <f t="shared" si="28"/>
        <v>30.5</v>
      </c>
      <c r="AR57" s="37">
        <f t="shared" si="28"/>
        <v>30.5</v>
      </c>
      <c r="AS57" s="37">
        <f t="shared" si="28"/>
        <v>31</v>
      </c>
    </row>
    <row r="58" spans="4:45" x14ac:dyDescent="0.25">
      <c r="D58" s="4">
        <v>55</v>
      </c>
      <c r="E58" s="4">
        <v>78000</v>
      </c>
      <c r="F58" s="37">
        <v>27</v>
      </c>
      <c r="G58" s="37">
        <v>27.500000000000004</v>
      </c>
      <c r="H58" s="37">
        <v>28.000000000000004</v>
      </c>
      <c r="I58" s="37">
        <v>28.500000000000004</v>
      </c>
      <c r="J58" s="37">
        <v>29.000000000000004</v>
      </c>
      <c r="K58" s="37">
        <v>28.999999999999996</v>
      </c>
      <c r="L58" s="37">
        <v>29.5</v>
      </c>
      <c r="M58" s="37">
        <v>30</v>
      </c>
      <c r="N58" s="37">
        <v>30</v>
      </c>
      <c r="O58" s="37">
        <v>30.5</v>
      </c>
      <c r="P58" s="37">
        <v>30.5</v>
      </c>
      <c r="Q58" s="37">
        <v>31</v>
      </c>
      <c r="S58" t="str">
        <f t="shared" si="12"/>
        <v/>
      </c>
      <c r="T58">
        <v>78000</v>
      </c>
      <c r="U58" s="38">
        <v>0.27</v>
      </c>
      <c r="V58" s="38">
        <v>0.27500000000000002</v>
      </c>
      <c r="W58" s="38">
        <v>0.28000000000000003</v>
      </c>
      <c r="X58" s="38">
        <v>0.28500000000000003</v>
      </c>
      <c r="Y58" s="38">
        <v>0.29000000000000004</v>
      </c>
      <c r="Z58" s="38">
        <v>0.28999999999999998</v>
      </c>
      <c r="AA58" s="38">
        <v>0.29499999999999998</v>
      </c>
      <c r="AB58" s="38">
        <v>0.3</v>
      </c>
      <c r="AC58" s="38">
        <v>0.3</v>
      </c>
      <c r="AD58" s="38">
        <v>0.30499999999999999</v>
      </c>
      <c r="AE58" s="38">
        <v>0.30499999999999999</v>
      </c>
      <c r="AF58" s="38">
        <v>0.31</v>
      </c>
      <c r="AH58" s="37">
        <f t="shared" si="29"/>
        <v>27</v>
      </c>
      <c r="AI58" s="37">
        <f t="shared" si="28"/>
        <v>27.500000000000004</v>
      </c>
      <c r="AJ58" s="37">
        <f t="shared" si="28"/>
        <v>28.000000000000004</v>
      </c>
      <c r="AK58" s="37">
        <f t="shared" si="28"/>
        <v>28.500000000000004</v>
      </c>
      <c r="AL58" s="37">
        <f t="shared" si="28"/>
        <v>29.000000000000004</v>
      </c>
      <c r="AM58" s="37">
        <f t="shared" si="28"/>
        <v>28.999999999999996</v>
      </c>
      <c r="AN58" s="37">
        <f t="shared" si="28"/>
        <v>29.5</v>
      </c>
      <c r="AO58" s="37">
        <f t="shared" si="28"/>
        <v>30</v>
      </c>
      <c r="AP58" s="37">
        <f t="shared" si="28"/>
        <v>30</v>
      </c>
      <c r="AQ58" s="37">
        <f t="shared" si="28"/>
        <v>30.5</v>
      </c>
      <c r="AR58" s="37">
        <f t="shared" si="28"/>
        <v>30.5</v>
      </c>
      <c r="AS58" s="37">
        <f t="shared" si="28"/>
        <v>31</v>
      </c>
    </row>
    <row r="59" spans="4:45" x14ac:dyDescent="0.25">
      <c r="D59" s="4">
        <v>56</v>
      </c>
      <c r="E59" s="4">
        <v>79000</v>
      </c>
      <c r="F59" s="37">
        <v>27</v>
      </c>
      <c r="G59" s="37">
        <v>27.500000000000004</v>
      </c>
      <c r="H59" s="37">
        <v>28.000000000000004</v>
      </c>
      <c r="I59" s="37">
        <v>28.500000000000004</v>
      </c>
      <c r="J59" s="37">
        <v>29.000000000000004</v>
      </c>
      <c r="K59" s="37">
        <v>28.999999999999996</v>
      </c>
      <c r="L59" s="37">
        <v>29.5</v>
      </c>
      <c r="M59" s="37">
        <v>30</v>
      </c>
      <c r="N59" s="37">
        <v>30</v>
      </c>
      <c r="O59" s="37">
        <v>30.5</v>
      </c>
      <c r="P59" s="37">
        <v>30.5</v>
      </c>
      <c r="Q59" s="37">
        <v>31</v>
      </c>
      <c r="S59" t="str">
        <f t="shared" si="12"/>
        <v/>
      </c>
      <c r="T59">
        <v>79000</v>
      </c>
      <c r="U59" s="38">
        <v>0.27</v>
      </c>
      <c r="V59" s="38">
        <v>0.27500000000000002</v>
      </c>
      <c r="W59" s="38">
        <v>0.28000000000000003</v>
      </c>
      <c r="X59" s="38">
        <v>0.28500000000000003</v>
      </c>
      <c r="Y59" s="38">
        <v>0.29000000000000004</v>
      </c>
      <c r="Z59" s="38">
        <v>0.28999999999999998</v>
      </c>
      <c r="AA59" s="38">
        <v>0.29499999999999998</v>
      </c>
      <c r="AB59" s="38">
        <v>0.3</v>
      </c>
      <c r="AC59" s="38">
        <v>0.3</v>
      </c>
      <c r="AD59" s="38">
        <v>0.30499999999999999</v>
      </c>
      <c r="AE59" s="38">
        <v>0.30499999999999999</v>
      </c>
      <c r="AF59" s="38">
        <v>0.31</v>
      </c>
      <c r="AH59" s="37">
        <f t="shared" si="29"/>
        <v>27</v>
      </c>
      <c r="AI59" s="37">
        <f t="shared" si="28"/>
        <v>27.500000000000004</v>
      </c>
      <c r="AJ59" s="37">
        <f t="shared" si="28"/>
        <v>28.000000000000004</v>
      </c>
      <c r="AK59" s="37">
        <f t="shared" si="28"/>
        <v>28.500000000000004</v>
      </c>
      <c r="AL59" s="37">
        <f t="shared" si="28"/>
        <v>29.000000000000004</v>
      </c>
      <c r="AM59" s="37">
        <f t="shared" si="28"/>
        <v>28.999999999999996</v>
      </c>
      <c r="AN59" s="37">
        <f t="shared" si="28"/>
        <v>29.5</v>
      </c>
      <c r="AO59" s="37">
        <f t="shared" si="28"/>
        <v>30</v>
      </c>
      <c r="AP59" s="37">
        <f t="shared" si="28"/>
        <v>30</v>
      </c>
      <c r="AQ59" s="37">
        <f t="shared" si="28"/>
        <v>30.5</v>
      </c>
      <c r="AR59" s="37">
        <f t="shared" si="28"/>
        <v>30.5</v>
      </c>
      <c r="AS59" s="37">
        <f t="shared" si="28"/>
        <v>31</v>
      </c>
    </row>
    <row r="60" spans="4:45" x14ac:dyDescent="0.25">
      <c r="D60" s="4">
        <v>57</v>
      </c>
      <c r="E60" s="4">
        <v>80000</v>
      </c>
      <c r="F60" s="37">
        <v>27</v>
      </c>
      <c r="G60" s="37">
        <v>27.500000000000004</v>
      </c>
      <c r="H60" s="37">
        <v>28.000000000000004</v>
      </c>
      <c r="I60" s="37">
        <v>28.499999999999996</v>
      </c>
      <c r="J60" s="37">
        <v>29.000000000000004</v>
      </c>
      <c r="K60" s="37">
        <v>28.999999999999996</v>
      </c>
      <c r="L60" s="37">
        <v>29.5</v>
      </c>
      <c r="M60" s="37">
        <v>30</v>
      </c>
      <c r="N60" s="37">
        <v>30</v>
      </c>
      <c r="O60" s="37">
        <v>30.5</v>
      </c>
      <c r="P60" s="37">
        <v>30.5</v>
      </c>
      <c r="Q60" s="37">
        <v>31</v>
      </c>
      <c r="S60" t="str">
        <f t="shared" si="12"/>
        <v/>
      </c>
      <c r="T60">
        <v>80000</v>
      </c>
      <c r="U60" s="38">
        <v>0.27</v>
      </c>
      <c r="V60" s="38">
        <v>0.27500000000000002</v>
      </c>
      <c r="W60" s="38">
        <v>0.28000000000000003</v>
      </c>
      <c r="X60" s="38">
        <v>0.28499999999999998</v>
      </c>
      <c r="Y60" s="38">
        <v>0.29000000000000004</v>
      </c>
      <c r="Z60" s="38">
        <v>0.28999999999999998</v>
      </c>
      <c r="AA60" s="38">
        <v>0.29499999999999998</v>
      </c>
      <c r="AB60" s="38">
        <v>0.3</v>
      </c>
      <c r="AC60" s="38">
        <v>0.3</v>
      </c>
      <c r="AD60" s="38">
        <v>0.30499999999999999</v>
      </c>
      <c r="AE60" s="38">
        <v>0.30499999999999999</v>
      </c>
      <c r="AF60" s="38">
        <v>0.31</v>
      </c>
      <c r="AH60" s="37">
        <f t="shared" si="29"/>
        <v>27</v>
      </c>
      <c r="AI60" s="37">
        <f t="shared" si="28"/>
        <v>27.500000000000004</v>
      </c>
      <c r="AJ60" s="37">
        <f t="shared" si="28"/>
        <v>28.000000000000004</v>
      </c>
      <c r="AK60" s="37">
        <f t="shared" si="28"/>
        <v>28.499999999999996</v>
      </c>
      <c r="AL60" s="37">
        <f t="shared" si="28"/>
        <v>29.000000000000004</v>
      </c>
      <c r="AM60" s="37">
        <f t="shared" si="28"/>
        <v>28.999999999999996</v>
      </c>
      <c r="AN60" s="37">
        <f t="shared" si="28"/>
        <v>29.5</v>
      </c>
      <c r="AO60" s="37">
        <f t="shared" si="28"/>
        <v>30</v>
      </c>
      <c r="AP60" s="37">
        <f t="shared" si="28"/>
        <v>30</v>
      </c>
      <c r="AQ60" s="37">
        <f t="shared" si="28"/>
        <v>30.5</v>
      </c>
      <c r="AR60" s="37">
        <f t="shared" si="28"/>
        <v>30.5</v>
      </c>
      <c r="AS60" s="37">
        <f t="shared" si="28"/>
        <v>31</v>
      </c>
    </row>
    <row r="61" spans="4:45" x14ac:dyDescent="0.25">
      <c r="D61" s="4">
        <v>58</v>
      </c>
      <c r="E61" s="4">
        <v>81000</v>
      </c>
      <c r="F61" s="37">
        <v>27</v>
      </c>
      <c r="G61" s="37">
        <v>27.500000000000004</v>
      </c>
      <c r="H61" s="37">
        <v>28.000000000000004</v>
      </c>
      <c r="I61" s="37">
        <v>28.499999999999996</v>
      </c>
      <c r="J61" s="37">
        <v>29.000000000000004</v>
      </c>
      <c r="K61" s="37">
        <v>28.999999999999996</v>
      </c>
      <c r="L61" s="37">
        <v>29.5</v>
      </c>
      <c r="M61" s="37">
        <v>30</v>
      </c>
      <c r="N61" s="37">
        <v>30</v>
      </c>
      <c r="O61" s="37">
        <v>30.5</v>
      </c>
      <c r="P61" s="37">
        <v>30.5</v>
      </c>
      <c r="Q61" s="37">
        <v>31</v>
      </c>
      <c r="S61" t="str">
        <f t="shared" si="12"/>
        <v/>
      </c>
      <c r="T61">
        <v>81000</v>
      </c>
      <c r="U61" s="38">
        <v>0.27</v>
      </c>
      <c r="V61" s="38">
        <v>0.27500000000000002</v>
      </c>
      <c r="W61" s="38">
        <v>0.28000000000000003</v>
      </c>
      <c r="X61" s="38">
        <v>0.28499999999999998</v>
      </c>
      <c r="Y61" s="38">
        <v>0.29000000000000004</v>
      </c>
      <c r="Z61" s="38">
        <v>0.28999999999999998</v>
      </c>
      <c r="AA61" s="38">
        <v>0.29499999999999998</v>
      </c>
      <c r="AB61" s="38">
        <v>0.3</v>
      </c>
      <c r="AC61" s="38">
        <v>0.3</v>
      </c>
      <c r="AD61" s="38">
        <v>0.30499999999999999</v>
      </c>
      <c r="AE61" s="38">
        <v>0.30499999999999999</v>
      </c>
      <c r="AF61" s="38">
        <v>0.31</v>
      </c>
      <c r="AH61" s="37">
        <f t="shared" si="29"/>
        <v>27</v>
      </c>
      <c r="AI61" s="37">
        <f t="shared" si="28"/>
        <v>27.500000000000004</v>
      </c>
      <c r="AJ61" s="37">
        <f t="shared" si="28"/>
        <v>28.000000000000004</v>
      </c>
      <c r="AK61" s="37">
        <f t="shared" si="28"/>
        <v>28.499999999999996</v>
      </c>
      <c r="AL61" s="37">
        <f t="shared" si="28"/>
        <v>29.000000000000004</v>
      </c>
      <c r="AM61" s="37">
        <f t="shared" si="28"/>
        <v>28.999999999999996</v>
      </c>
      <c r="AN61" s="37">
        <f t="shared" si="28"/>
        <v>29.5</v>
      </c>
      <c r="AO61" s="37">
        <f t="shared" si="28"/>
        <v>30</v>
      </c>
      <c r="AP61" s="37">
        <f t="shared" si="28"/>
        <v>30</v>
      </c>
      <c r="AQ61" s="37">
        <f t="shared" si="28"/>
        <v>30.5</v>
      </c>
      <c r="AR61" s="37">
        <f t="shared" si="28"/>
        <v>30.5</v>
      </c>
      <c r="AS61" s="37">
        <f t="shared" si="28"/>
        <v>31</v>
      </c>
    </row>
    <row r="62" spans="4:45" x14ac:dyDescent="0.25">
      <c r="D62" s="4">
        <v>59</v>
      </c>
      <c r="E62" s="4">
        <v>82000</v>
      </c>
      <c r="F62" s="37">
        <v>27</v>
      </c>
      <c r="G62" s="37">
        <v>27.500000000000004</v>
      </c>
      <c r="H62" s="37">
        <v>28.000000000000004</v>
      </c>
      <c r="I62" s="37">
        <v>28.499999999999996</v>
      </c>
      <c r="J62" s="37">
        <v>28.999999999999996</v>
      </c>
      <c r="K62" s="37">
        <v>28.999999999999996</v>
      </c>
      <c r="L62" s="37">
        <v>29.5</v>
      </c>
      <c r="M62" s="37">
        <v>30</v>
      </c>
      <c r="N62" s="37">
        <v>30</v>
      </c>
      <c r="O62" s="37">
        <v>30.5</v>
      </c>
      <c r="P62" s="37">
        <v>30.5</v>
      </c>
      <c r="Q62" s="37">
        <v>31</v>
      </c>
      <c r="S62" t="str">
        <f t="shared" si="12"/>
        <v/>
      </c>
      <c r="T62">
        <v>82000</v>
      </c>
      <c r="U62" s="38">
        <v>0.27</v>
      </c>
      <c r="V62" s="38">
        <v>0.27500000000000002</v>
      </c>
      <c r="W62" s="38">
        <v>0.28000000000000003</v>
      </c>
      <c r="X62" s="38">
        <v>0.28499999999999998</v>
      </c>
      <c r="Y62" s="38">
        <v>0.28999999999999998</v>
      </c>
      <c r="Z62" s="38">
        <v>0.28999999999999998</v>
      </c>
      <c r="AA62" s="38">
        <v>0.29499999999999998</v>
      </c>
      <c r="AB62" s="38">
        <v>0.3</v>
      </c>
      <c r="AC62" s="38">
        <v>0.3</v>
      </c>
      <c r="AD62" s="38">
        <v>0.30499999999999999</v>
      </c>
      <c r="AE62" s="38">
        <v>0.30499999999999999</v>
      </c>
      <c r="AF62" s="38">
        <v>0.31</v>
      </c>
      <c r="AH62" s="37">
        <f t="shared" si="29"/>
        <v>27</v>
      </c>
      <c r="AI62" s="37">
        <f t="shared" si="28"/>
        <v>27.500000000000004</v>
      </c>
      <c r="AJ62" s="37">
        <f t="shared" si="28"/>
        <v>28.000000000000004</v>
      </c>
      <c r="AK62" s="37">
        <f t="shared" si="28"/>
        <v>28.499999999999996</v>
      </c>
      <c r="AL62" s="37">
        <f t="shared" si="28"/>
        <v>28.999999999999996</v>
      </c>
      <c r="AM62" s="37">
        <f t="shared" si="28"/>
        <v>28.999999999999996</v>
      </c>
      <c r="AN62" s="37">
        <f t="shared" si="28"/>
        <v>29.5</v>
      </c>
      <c r="AO62" s="37">
        <f t="shared" si="28"/>
        <v>30</v>
      </c>
      <c r="AP62" s="37">
        <f t="shared" si="28"/>
        <v>30</v>
      </c>
      <c r="AQ62" s="37">
        <f t="shared" si="28"/>
        <v>30.5</v>
      </c>
      <c r="AR62" s="37">
        <f t="shared" si="28"/>
        <v>30.5</v>
      </c>
      <c r="AS62" s="37">
        <f t="shared" si="28"/>
        <v>31</v>
      </c>
    </row>
    <row r="63" spans="4:45" x14ac:dyDescent="0.25">
      <c r="D63" s="4">
        <v>60</v>
      </c>
      <c r="E63" s="4">
        <v>83000</v>
      </c>
      <c r="F63" s="37">
        <v>27</v>
      </c>
      <c r="G63" s="37">
        <v>27.500000000000004</v>
      </c>
      <c r="H63" s="37">
        <v>28.000000000000004</v>
      </c>
      <c r="I63" s="37">
        <v>28.499999999999996</v>
      </c>
      <c r="J63" s="37">
        <v>28.999999999999996</v>
      </c>
      <c r="K63" s="37">
        <v>28.999999999999996</v>
      </c>
      <c r="L63" s="37">
        <v>29.5</v>
      </c>
      <c r="M63" s="37">
        <v>30</v>
      </c>
      <c r="N63" s="37">
        <v>30</v>
      </c>
      <c r="O63" s="37">
        <v>30.5</v>
      </c>
      <c r="P63" s="37">
        <v>30.5</v>
      </c>
      <c r="Q63" s="37">
        <v>31</v>
      </c>
      <c r="S63" t="str">
        <f t="shared" si="12"/>
        <v/>
      </c>
      <c r="T63">
        <v>83000</v>
      </c>
      <c r="U63" s="38">
        <v>0.27</v>
      </c>
      <c r="V63" s="38">
        <v>0.27500000000000002</v>
      </c>
      <c r="W63" s="38">
        <v>0.28000000000000003</v>
      </c>
      <c r="X63" s="38">
        <v>0.28499999999999998</v>
      </c>
      <c r="Y63" s="38">
        <v>0.28999999999999998</v>
      </c>
      <c r="Z63" s="38">
        <v>0.28999999999999998</v>
      </c>
      <c r="AA63" s="38">
        <v>0.29499999999999998</v>
      </c>
      <c r="AB63" s="38">
        <v>0.3</v>
      </c>
      <c r="AC63" s="38">
        <v>0.3</v>
      </c>
      <c r="AD63" s="38">
        <v>0.30499999999999999</v>
      </c>
      <c r="AE63" s="38">
        <v>0.30499999999999999</v>
      </c>
      <c r="AF63" s="38">
        <v>0.31</v>
      </c>
      <c r="AH63" s="37">
        <f t="shared" si="29"/>
        <v>27</v>
      </c>
      <c r="AI63" s="37">
        <f t="shared" si="28"/>
        <v>27.500000000000004</v>
      </c>
      <c r="AJ63" s="37">
        <f t="shared" si="28"/>
        <v>28.000000000000004</v>
      </c>
      <c r="AK63" s="37">
        <f t="shared" si="28"/>
        <v>28.499999999999996</v>
      </c>
      <c r="AL63" s="37">
        <f t="shared" si="28"/>
        <v>28.999999999999996</v>
      </c>
      <c r="AM63" s="37">
        <f t="shared" si="28"/>
        <v>28.999999999999996</v>
      </c>
      <c r="AN63" s="37">
        <f t="shared" si="28"/>
        <v>29.5</v>
      </c>
      <c r="AO63" s="37">
        <f t="shared" si="28"/>
        <v>30</v>
      </c>
      <c r="AP63" s="37">
        <f t="shared" si="28"/>
        <v>30</v>
      </c>
      <c r="AQ63" s="37">
        <f t="shared" si="28"/>
        <v>30.5</v>
      </c>
      <c r="AR63" s="37">
        <f t="shared" si="28"/>
        <v>30.5</v>
      </c>
      <c r="AS63" s="37">
        <f t="shared" si="28"/>
        <v>31</v>
      </c>
    </row>
    <row r="64" spans="4:45" x14ac:dyDescent="0.25">
      <c r="D64" s="4">
        <v>61</v>
      </c>
      <c r="E64" s="4">
        <v>84000</v>
      </c>
      <c r="F64" s="37">
        <v>27</v>
      </c>
      <c r="G64" s="37">
        <v>27.500000000000004</v>
      </c>
      <c r="H64" s="37">
        <v>28.000000000000004</v>
      </c>
      <c r="I64" s="37">
        <v>28.499999999999996</v>
      </c>
      <c r="J64" s="37">
        <v>28.999999999999996</v>
      </c>
      <c r="K64" s="37">
        <v>28.999999999999996</v>
      </c>
      <c r="L64" s="37">
        <v>29.5</v>
      </c>
      <c r="M64" s="37">
        <v>30</v>
      </c>
      <c r="N64" s="37">
        <v>30</v>
      </c>
      <c r="O64" s="37">
        <v>30.5</v>
      </c>
      <c r="P64" s="37">
        <v>30.5</v>
      </c>
      <c r="Q64" s="37">
        <v>31</v>
      </c>
      <c r="S64" t="str">
        <f t="shared" si="12"/>
        <v/>
      </c>
      <c r="T64">
        <v>84000</v>
      </c>
      <c r="U64" s="38">
        <v>0.27</v>
      </c>
      <c r="V64" s="38">
        <v>0.27500000000000002</v>
      </c>
      <c r="W64" s="38">
        <v>0.28000000000000003</v>
      </c>
      <c r="X64" s="38">
        <v>0.28499999999999998</v>
      </c>
      <c r="Y64" s="38">
        <v>0.28999999999999998</v>
      </c>
      <c r="Z64" s="38">
        <v>0.28999999999999998</v>
      </c>
      <c r="AA64" s="38">
        <v>0.29499999999999998</v>
      </c>
      <c r="AB64" s="38">
        <v>0.3</v>
      </c>
      <c r="AC64" s="38">
        <v>0.3</v>
      </c>
      <c r="AD64" s="38">
        <v>0.30499999999999999</v>
      </c>
      <c r="AE64" s="38">
        <v>0.30499999999999999</v>
      </c>
      <c r="AF64" s="38">
        <v>0.31</v>
      </c>
      <c r="AH64" s="37">
        <f t="shared" si="29"/>
        <v>27</v>
      </c>
      <c r="AI64" s="37">
        <f t="shared" si="28"/>
        <v>27.500000000000004</v>
      </c>
      <c r="AJ64" s="37">
        <f t="shared" si="28"/>
        <v>28.000000000000004</v>
      </c>
      <c r="AK64" s="37">
        <f t="shared" si="28"/>
        <v>28.499999999999996</v>
      </c>
      <c r="AL64" s="37">
        <f t="shared" si="28"/>
        <v>28.999999999999996</v>
      </c>
      <c r="AM64" s="37">
        <f t="shared" si="28"/>
        <v>28.999999999999996</v>
      </c>
      <c r="AN64" s="37">
        <f t="shared" si="28"/>
        <v>29.5</v>
      </c>
      <c r="AO64" s="37">
        <f t="shared" si="28"/>
        <v>30</v>
      </c>
      <c r="AP64" s="37">
        <f t="shared" si="28"/>
        <v>30</v>
      </c>
      <c r="AQ64" s="37">
        <f t="shared" si="28"/>
        <v>30.5</v>
      </c>
      <c r="AR64" s="37">
        <f t="shared" si="28"/>
        <v>30.5</v>
      </c>
      <c r="AS64" s="37">
        <f t="shared" si="28"/>
        <v>31</v>
      </c>
    </row>
    <row r="65" spans="4:45" x14ac:dyDescent="0.25">
      <c r="D65" s="4">
        <v>62</v>
      </c>
      <c r="E65" s="4">
        <v>85000</v>
      </c>
      <c r="F65" s="37">
        <v>27</v>
      </c>
      <c r="G65" s="37">
        <v>27.500000000000004</v>
      </c>
      <c r="H65" s="37">
        <v>28.000000000000004</v>
      </c>
      <c r="I65" s="37">
        <v>28.499999999999996</v>
      </c>
      <c r="J65" s="37">
        <v>28.999999999999996</v>
      </c>
      <c r="K65" s="37">
        <v>28.999999999999996</v>
      </c>
      <c r="L65" s="37">
        <v>29.5</v>
      </c>
      <c r="M65" s="37">
        <v>30</v>
      </c>
      <c r="N65" s="37">
        <v>30</v>
      </c>
      <c r="O65" s="37">
        <v>30.5</v>
      </c>
      <c r="P65" s="37">
        <v>30.5</v>
      </c>
      <c r="Q65" s="37">
        <v>31</v>
      </c>
      <c r="S65" t="str">
        <f t="shared" si="12"/>
        <v/>
      </c>
      <c r="T65">
        <v>85000</v>
      </c>
      <c r="U65" s="38">
        <v>0.27</v>
      </c>
      <c r="V65" s="38">
        <v>0.27500000000000002</v>
      </c>
      <c r="W65" s="38">
        <v>0.28000000000000003</v>
      </c>
      <c r="X65" s="38">
        <v>0.28499999999999998</v>
      </c>
      <c r="Y65" s="38">
        <v>0.28999999999999998</v>
      </c>
      <c r="Z65" s="38">
        <v>0.28999999999999998</v>
      </c>
      <c r="AA65" s="38">
        <v>0.29499999999999998</v>
      </c>
      <c r="AB65" s="38">
        <v>0.3</v>
      </c>
      <c r="AC65" s="38">
        <v>0.3</v>
      </c>
      <c r="AD65" s="38">
        <v>0.30499999999999999</v>
      </c>
      <c r="AE65" s="38">
        <v>0.30499999999999999</v>
      </c>
      <c r="AF65" s="38">
        <v>0.31</v>
      </c>
      <c r="AH65" s="37">
        <f t="shared" si="29"/>
        <v>27</v>
      </c>
      <c r="AI65" s="37">
        <f t="shared" si="28"/>
        <v>27.500000000000004</v>
      </c>
      <c r="AJ65" s="37">
        <f t="shared" si="28"/>
        <v>28.000000000000004</v>
      </c>
      <c r="AK65" s="37">
        <f t="shared" si="28"/>
        <v>28.499999999999996</v>
      </c>
      <c r="AL65" s="37">
        <f t="shared" si="28"/>
        <v>28.999999999999996</v>
      </c>
      <c r="AM65" s="37">
        <f t="shared" si="28"/>
        <v>28.999999999999996</v>
      </c>
      <c r="AN65" s="37">
        <f t="shared" si="28"/>
        <v>29.5</v>
      </c>
      <c r="AO65" s="37">
        <f t="shared" si="28"/>
        <v>30</v>
      </c>
      <c r="AP65" s="37">
        <f t="shared" si="28"/>
        <v>30</v>
      </c>
      <c r="AQ65" s="37">
        <f t="shared" si="28"/>
        <v>30.5</v>
      </c>
      <c r="AR65" s="37">
        <f t="shared" si="28"/>
        <v>30.5</v>
      </c>
      <c r="AS65" s="37">
        <f t="shared" si="28"/>
        <v>31</v>
      </c>
    </row>
    <row r="66" spans="4:45" x14ac:dyDescent="0.25">
      <c r="D66" s="4">
        <v>63</v>
      </c>
      <c r="E66" s="4">
        <v>86000</v>
      </c>
      <c r="F66" s="37">
        <v>27</v>
      </c>
      <c r="G66" s="37">
        <v>27.500000000000004</v>
      </c>
      <c r="H66" s="37">
        <v>28.000000000000004</v>
      </c>
      <c r="I66" s="37">
        <v>28.499999999999996</v>
      </c>
      <c r="J66" s="37">
        <v>28.999999999999996</v>
      </c>
      <c r="K66" s="37">
        <v>28.999999999999996</v>
      </c>
      <c r="L66" s="37">
        <v>29.5</v>
      </c>
      <c r="M66" s="37">
        <v>30</v>
      </c>
      <c r="N66" s="37">
        <v>30</v>
      </c>
      <c r="O66" s="37">
        <v>30.5</v>
      </c>
      <c r="P66" s="37">
        <v>30.5</v>
      </c>
      <c r="Q66" s="37">
        <v>31</v>
      </c>
      <c r="S66" t="str">
        <f t="shared" si="12"/>
        <v/>
      </c>
      <c r="T66">
        <v>86000</v>
      </c>
      <c r="U66" s="38">
        <v>0.27</v>
      </c>
      <c r="V66" s="38">
        <v>0.27500000000000002</v>
      </c>
      <c r="W66" s="38">
        <v>0.28000000000000003</v>
      </c>
      <c r="X66" s="38">
        <v>0.28499999999999998</v>
      </c>
      <c r="Y66" s="38">
        <v>0.28999999999999998</v>
      </c>
      <c r="Z66" s="38">
        <v>0.28999999999999998</v>
      </c>
      <c r="AA66" s="38">
        <v>0.29499999999999998</v>
      </c>
      <c r="AB66" s="38">
        <v>0.3</v>
      </c>
      <c r="AC66" s="38">
        <v>0.3</v>
      </c>
      <c r="AD66" s="38">
        <v>0.30499999999999999</v>
      </c>
      <c r="AE66" s="38">
        <v>0.30499999999999999</v>
      </c>
      <c r="AF66" s="38">
        <v>0.31</v>
      </c>
      <c r="AH66" s="37">
        <f t="shared" si="29"/>
        <v>27</v>
      </c>
      <c r="AI66" s="37">
        <f t="shared" si="28"/>
        <v>27.500000000000004</v>
      </c>
      <c r="AJ66" s="37">
        <f t="shared" si="28"/>
        <v>28.000000000000004</v>
      </c>
      <c r="AK66" s="37">
        <f t="shared" si="28"/>
        <v>28.499999999999996</v>
      </c>
      <c r="AL66" s="37">
        <f t="shared" si="28"/>
        <v>28.999999999999996</v>
      </c>
      <c r="AM66" s="37">
        <f t="shared" si="28"/>
        <v>28.999999999999996</v>
      </c>
      <c r="AN66" s="37">
        <f t="shared" si="28"/>
        <v>29.5</v>
      </c>
      <c r="AO66" s="37">
        <f t="shared" si="28"/>
        <v>30</v>
      </c>
      <c r="AP66" s="37">
        <f t="shared" si="28"/>
        <v>30</v>
      </c>
      <c r="AQ66" s="37">
        <f t="shared" si="28"/>
        <v>30.5</v>
      </c>
      <c r="AR66" s="37">
        <f t="shared" si="28"/>
        <v>30.5</v>
      </c>
      <c r="AS66" s="37">
        <f t="shared" si="28"/>
        <v>31</v>
      </c>
    </row>
    <row r="67" spans="4:45" x14ac:dyDescent="0.25">
      <c r="D67" s="4">
        <v>64</v>
      </c>
      <c r="E67" s="4">
        <v>87000</v>
      </c>
      <c r="F67" s="37">
        <v>27</v>
      </c>
      <c r="G67" s="37">
        <v>27.500000000000004</v>
      </c>
      <c r="H67" s="37">
        <v>28.000000000000004</v>
      </c>
      <c r="I67" s="37">
        <v>28.499999999999996</v>
      </c>
      <c r="J67" s="37">
        <v>28.999999999999996</v>
      </c>
      <c r="K67" s="37">
        <v>28.999999999999996</v>
      </c>
      <c r="L67" s="37">
        <v>29.5</v>
      </c>
      <c r="M67" s="37">
        <v>30</v>
      </c>
      <c r="N67" s="37">
        <v>30</v>
      </c>
      <c r="O67" s="37">
        <v>30.5</v>
      </c>
      <c r="P67" s="37">
        <v>30.5</v>
      </c>
      <c r="Q67" s="37">
        <v>31</v>
      </c>
      <c r="S67" t="str">
        <f t="shared" si="12"/>
        <v/>
      </c>
      <c r="T67">
        <v>87000</v>
      </c>
      <c r="U67" s="38">
        <v>0.27</v>
      </c>
      <c r="V67" s="38">
        <v>0.27500000000000002</v>
      </c>
      <c r="W67" s="38">
        <v>0.28000000000000003</v>
      </c>
      <c r="X67" s="38">
        <v>0.28499999999999998</v>
      </c>
      <c r="Y67" s="38">
        <v>0.28999999999999998</v>
      </c>
      <c r="Z67" s="38">
        <v>0.28999999999999998</v>
      </c>
      <c r="AA67" s="38">
        <v>0.29499999999999998</v>
      </c>
      <c r="AB67" s="38">
        <v>0.3</v>
      </c>
      <c r="AC67" s="38">
        <v>0.3</v>
      </c>
      <c r="AD67" s="38">
        <v>0.30499999999999999</v>
      </c>
      <c r="AE67" s="38">
        <v>0.30499999999999999</v>
      </c>
      <c r="AF67" s="38">
        <v>0.31</v>
      </c>
      <c r="AH67" s="37">
        <f t="shared" si="29"/>
        <v>27</v>
      </c>
      <c r="AI67" s="37">
        <f t="shared" si="28"/>
        <v>27.500000000000004</v>
      </c>
      <c r="AJ67" s="37">
        <f t="shared" si="28"/>
        <v>28.000000000000004</v>
      </c>
      <c r="AK67" s="37">
        <f t="shared" si="28"/>
        <v>28.499999999999996</v>
      </c>
      <c r="AL67" s="37">
        <f t="shared" si="28"/>
        <v>28.999999999999996</v>
      </c>
      <c r="AM67" s="37">
        <f t="shared" si="28"/>
        <v>28.999999999999996</v>
      </c>
      <c r="AN67" s="37">
        <f t="shared" si="28"/>
        <v>29.5</v>
      </c>
      <c r="AO67" s="37">
        <f t="shared" si="28"/>
        <v>30</v>
      </c>
      <c r="AP67" s="37">
        <f t="shared" si="28"/>
        <v>30</v>
      </c>
      <c r="AQ67" s="37">
        <f t="shared" si="28"/>
        <v>30.5</v>
      </c>
      <c r="AR67" s="37">
        <f t="shared" si="28"/>
        <v>30.5</v>
      </c>
      <c r="AS67" s="37">
        <f t="shared" si="28"/>
        <v>31</v>
      </c>
    </row>
    <row r="68" spans="4:45" x14ac:dyDescent="0.25">
      <c r="D68" s="4">
        <v>65</v>
      </c>
      <c r="E68" s="4">
        <v>88000</v>
      </c>
      <c r="F68" s="37">
        <v>27</v>
      </c>
      <c r="G68" s="37">
        <v>27.500000000000004</v>
      </c>
      <c r="H68" s="37">
        <v>28.000000000000004</v>
      </c>
      <c r="I68" s="37">
        <v>28.499999999999996</v>
      </c>
      <c r="J68" s="37">
        <v>28.999999999999996</v>
      </c>
      <c r="K68" s="37">
        <v>28.999999999999996</v>
      </c>
      <c r="L68" s="37">
        <v>29.5</v>
      </c>
      <c r="M68" s="37">
        <v>30</v>
      </c>
      <c r="N68" s="37">
        <v>30</v>
      </c>
      <c r="O68" s="37">
        <v>30.5</v>
      </c>
      <c r="P68" s="37">
        <v>30.5</v>
      </c>
      <c r="Q68" s="37">
        <v>31</v>
      </c>
      <c r="S68" t="str">
        <f t="shared" si="12"/>
        <v/>
      </c>
      <c r="T68">
        <v>88000</v>
      </c>
      <c r="U68" s="38">
        <v>0.27</v>
      </c>
      <c r="V68" s="38">
        <v>0.27500000000000002</v>
      </c>
      <c r="W68" s="38">
        <v>0.28000000000000003</v>
      </c>
      <c r="X68" s="38">
        <v>0.28499999999999998</v>
      </c>
      <c r="Y68" s="38">
        <v>0.28999999999999998</v>
      </c>
      <c r="Z68" s="38">
        <v>0.28999999999999998</v>
      </c>
      <c r="AA68" s="38">
        <v>0.29499999999999998</v>
      </c>
      <c r="AB68" s="38">
        <v>0.3</v>
      </c>
      <c r="AC68" s="38">
        <v>0.3</v>
      </c>
      <c r="AD68" s="38">
        <v>0.30499999999999999</v>
      </c>
      <c r="AE68" s="38">
        <v>0.30499999999999999</v>
      </c>
      <c r="AF68" s="38">
        <v>0.31</v>
      </c>
      <c r="AH68" s="37">
        <f t="shared" si="29"/>
        <v>27</v>
      </c>
      <c r="AI68" s="37">
        <f t="shared" si="28"/>
        <v>27.500000000000004</v>
      </c>
      <c r="AJ68" s="37">
        <f t="shared" si="28"/>
        <v>28.000000000000004</v>
      </c>
      <c r="AK68" s="37">
        <f t="shared" si="28"/>
        <v>28.499999999999996</v>
      </c>
      <c r="AL68" s="37">
        <f t="shared" si="28"/>
        <v>28.999999999999996</v>
      </c>
      <c r="AM68" s="37">
        <f t="shared" si="28"/>
        <v>28.999999999999996</v>
      </c>
      <c r="AN68" s="37">
        <f t="shared" si="28"/>
        <v>29.5</v>
      </c>
      <c r="AO68" s="37">
        <f t="shared" si="28"/>
        <v>30</v>
      </c>
      <c r="AP68" s="37">
        <f t="shared" si="28"/>
        <v>30</v>
      </c>
      <c r="AQ68" s="37">
        <f t="shared" si="28"/>
        <v>30.5</v>
      </c>
      <c r="AR68" s="37">
        <f t="shared" si="28"/>
        <v>30.5</v>
      </c>
      <c r="AS68" s="37">
        <f t="shared" si="28"/>
        <v>31</v>
      </c>
    </row>
    <row r="69" spans="4:45" x14ac:dyDescent="0.25">
      <c r="D69" s="4">
        <v>66</v>
      </c>
      <c r="E69" s="4">
        <v>89000</v>
      </c>
      <c r="F69" s="37">
        <v>27</v>
      </c>
      <c r="G69" s="37">
        <v>27.500000000000004</v>
      </c>
      <c r="H69" s="37">
        <v>28.000000000000004</v>
      </c>
      <c r="I69" s="37">
        <v>28.499999999999996</v>
      </c>
      <c r="J69" s="37">
        <v>28.999999999999996</v>
      </c>
      <c r="K69" s="37">
        <v>28.999999999999996</v>
      </c>
      <c r="L69" s="37">
        <v>29.5</v>
      </c>
      <c r="M69" s="37">
        <v>30</v>
      </c>
      <c r="N69" s="37">
        <v>30</v>
      </c>
      <c r="O69" s="37">
        <v>30.5</v>
      </c>
      <c r="P69" s="37">
        <v>30.5</v>
      </c>
      <c r="Q69" s="37">
        <v>31</v>
      </c>
      <c r="S69" t="str">
        <f t="shared" si="12"/>
        <v/>
      </c>
      <c r="T69">
        <v>89000</v>
      </c>
      <c r="U69" s="38">
        <v>0.27</v>
      </c>
      <c r="V69" s="38">
        <v>0.27500000000000002</v>
      </c>
      <c r="W69" s="38">
        <v>0.28000000000000003</v>
      </c>
      <c r="X69" s="38">
        <v>0.28499999999999998</v>
      </c>
      <c r="Y69" s="38">
        <v>0.28999999999999998</v>
      </c>
      <c r="Z69" s="38">
        <v>0.28999999999999998</v>
      </c>
      <c r="AA69" s="38">
        <v>0.29499999999999998</v>
      </c>
      <c r="AB69" s="38">
        <v>0.3</v>
      </c>
      <c r="AC69" s="38">
        <v>0.3</v>
      </c>
      <c r="AD69" s="38">
        <v>0.30499999999999999</v>
      </c>
      <c r="AE69" s="38">
        <v>0.30499999999999999</v>
      </c>
      <c r="AF69" s="38">
        <v>0.31</v>
      </c>
      <c r="AH69" s="37">
        <f t="shared" si="29"/>
        <v>27</v>
      </c>
      <c r="AI69" s="37">
        <f t="shared" si="28"/>
        <v>27.500000000000004</v>
      </c>
      <c r="AJ69" s="37">
        <f t="shared" si="28"/>
        <v>28.000000000000004</v>
      </c>
      <c r="AK69" s="37">
        <f t="shared" si="28"/>
        <v>28.499999999999996</v>
      </c>
      <c r="AL69" s="37">
        <f t="shared" si="28"/>
        <v>28.999999999999996</v>
      </c>
      <c r="AM69" s="37">
        <f t="shared" si="28"/>
        <v>28.999999999999996</v>
      </c>
      <c r="AN69" s="37">
        <f t="shared" si="28"/>
        <v>29.5</v>
      </c>
      <c r="AO69" s="37">
        <f t="shared" si="28"/>
        <v>30</v>
      </c>
      <c r="AP69" s="37">
        <f t="shared" si="28"/>
        <v>30</v>
      </c>
      <c r="AQ69" s="37">
        <f t="shared" si="28"/>
        <v>30.5</v>
      </c>
      <c r="AR69" s="37">
        <f t="shared" si="28"/>
        <v>30.5</v>
      </c>
      <c r="AS69" s="37">
        <f t="shared" si="28"/>
        <v>31</v>
      </c>
    </row>
    <row r="70" spans="4:45" x14ac:dyDescent="0.25">
      <c r="D70" s="4">
        <v>67</v>
      </c>
      <c r="E70" s="4">
        <v>90000</v>
      </c>
      <c r="F70" s="37">
        <v>27</v>
      </c>
      <c r="G70" s="37">
        <v>27.500000000000004</v>
      </c>
      <c r="H70" s="37">
        <v>28.000000000000004</v>
      </c>
      <c r="I70" s="37">
        <v>28.499999999999996</v>
      </c>
      <c r="J70" s="37">
        <v>28.999999999999996</v>
      </c>
      <c r="K70" s="37">
        <v>28.999999999999996</v>
      </c>
      <c r="L70" s="37">
        <v>29.5</v>
      </c>
      <c r="M70" s="37">
        <v>30</v>
      </c>
      <c r="N70" s="37">
        <v>30</v>
      </c>
      <c r="O70" s="37">
        <v>30.5</v>
      </c>
      <c r="P70" s="37">
        <v>30.5</v>
      </c>
      <c r="Q70" s="37">
        <v>31</v>
      </c>
      <c r="S70" t="str">
        <f t="shared" ref="S70:S90" si="30">IF(E70&lt;&gt;T70,"x","")</f>
        <v/>
      </c>
      <c r="T70">
        <v>90000</v>
      </c>
      <c r="U70" s="38">
        <v>0.27</v>
      </c>
      <c r="V70" s="38">
        <v>0.27500000000000002</v>
      </c>
      <c r="W70" s="38">
        <v>0.28000000000000003</v>
      </c>
      <c r="X70" s="38">
        <v>0.28499999999999998</v>
      </c>
      <c r="Y70" s="38">
        <v>0.28999999999999998</v>
      </c>
      <c r="Z70" s="38">
        <v>0.28999999999999998</v>
      </c>
      <c r="AA70" s="38">
        <v>0.29499999999999998</v>
      </c>
      <c r="AB70" s="38">
        <v>0.3</v>
      </c>
      <c r="AC70" s="38">
        <v>0.3</v>
      </c>
      <c r="AD70" s="38">
        <v>0.30499999999999999</v>
      </c>
      <c r="AE70" s="38">
        <v>0.30499999999999999</v>
      </c>
      <c r="AF70" s="38">
        <v>0.31</v>
      </c>
      <c r="AH70" s="37">
        <f t="shared" si="29"/>
        <v>27</v>
      </c>
      <c r="AI70" s="37">
        <f t="shared" si="28"/>
        <v>27.500000000000004</v>
      </c>
      <c r="AJ70" s="37">
        <f t="shared" si="28"/>
        <v>28.000000000000004</v>
      </c>
      <c r="AK70" s="37">
        <f t="shared" si="28"/>
        <v>28.499999999999996</v>
      </c>
      <c r="AL70" s="37">
        <f t="shared" si="28"/>
        <v>28.999999999999996</v>
      </c>
      <c r="AM70" s="37">
        <f t="shared" si="28"/>
        <v>28.999999999999996</v>
      </c>
      <c r="AN70" s="37">
        <f t="shared" si="28"/>
        <v>29.5</v>
      </c>
      <c r="AO70" s="37">
        <f t="shared" si="28"/>
        <v>30</v>
      </c>
      <c r="AP70" s="37">
        <f t="shared" si="28"/>
        <v>30</v>
      </c>
      <c r="AQ70" s="37">
        <f t="shared" si="28"/>
        <v>30.5</v>
      </c>
      <c r="AR70" s="37">
        <f t="shared" si="28"/>
        <v>30.5</v>
      </c>
      <c r="AS70" s="37">
        <f t="shared" si="28"/>
        <v>31</v>
      </c>
    </row>
    <row r="71" spans="4:45" x14ac:dyDescent="0.25">
      <c r="D71" s="4">
        <v>68</v>
      </c>
      <c r="E71" s="4">
        <v>91000</v>
      </c>
      <c r="F71" s="37">
        <v>27</v>
      </c>
      <c r="G71" s="37">
        <v>27.500000000000004</v>
      </c>
      <c r="H71" s="37">
        <v>28.000000000000004</v>
      </c>
      <c r="I71" s="37">
        <v>28.499999999999996</v>
      </c>
      <c r="J71" s="37">
        <v>28.999999999999996</v>
      </c>
      <c r="K71" s="37">
        <v>28.999999999999996</v>
      </c>
      <c r="L71" s="37">
        <v>29.5</v>
      </c>
      <c r="M71" s="37">
        <v>30</v>
      </c>
      <c r="N71" s="37">
        <v>30</v>
      </c>
      <c r="O71" s="37">
        <v>30.5</v>
      </c>
      <c r="P71" s="37">
        <v>30.5</v>
      </c>
      <c r="Q71" s="37">
        <v>31</v>
      </c>
      <c r="S71" t="str">
        <f t="shared" si="30"/>
        <v/>
      </c>
      <c r="T71">
        <v>91000</v>
      </c>
      <c r="U71" s="38">
        <v>0.27</v>
      </c>
      <c r="V71" s="38">
        <v>0.27500000000000002</v>
      </c>
      <c r="W71" s="38">
        <v>0.28000000000000003</v>
      </c>
      <c r="X71" s="38">
        <v>0.28499999999999998</v>
      </c>
      <c r="Y71" s="38">
        <v>0.28999999999999998</v>
      </c>
      <c r="Z71" s="38">
        <v>0.28999999999999998</v>
      </c>
      <c r="AA71" s="38">
        <v>0.29499999999999998</v>
      </c>
      <c r="AB71" s="38">
        <v>0.3</v>
      </c>
      <c r="AC71" s="38">
        <v>0.3</v>
      </c>
      <c r="AD71" s="38">
        <v>0.30499999999999999</v>
      </c>
      <c r="AE71" s="38">
        <v>0.30499999999999999</v>
      </c>
      <c r="AF71" s="38">
        <v>0.31</v>
      </c>
      <c r="AH71" s="37">
        <f t="shared" si="29"/>
        <v>27</v>
      </c>
      <c r="AI71" s="37">
        <f t="shared" si="28"/>
        <v>27.500000000000004</v>
      </c>
      <c r="AJ71" s="37">
        <f t="shared" si="28"/>
        <v>28.000000000000004</v>
      </c>
      <c r="AK71" s="37">
        <f t="shared" si="28"/>
        <v>28.499999999999996</v>
      </c>
      <c r="AL71" s="37">
        <f t="shared" si="28"/>
        <v>28.999999999999996</v>
      </c>
      <c r="AM71" s="37">
        <f t="shared" si="28"/>
        <v>28.999999999999996</v>
      </c>
      <c r="AN71" s="37">
        <f t="shared" si="28"/>
        <v>29.5</v>
      </c>
      <c r="AO71" s="37">
        <f t="shared" si="28"/>
        <v>30</v>
      </c>
      <c r="AP71" s="37">
        <f t="shared" si="28"/>
        <v>30</v>
      </c>
      <c r="AQ71" s="37">
        <f t="shared" si="28"/>
        <v>30.5</v>
      </c>
      <c r="AR71" s="37">
        <f t="shared" si="28"/>
        <v>30.5</v>
      </c>
      <c r="AS71" s="37">
        <f t="shared" si="28"/>
        <v>31</v>
      </c>
    </row>
    <row r="72" spans="4:45" x14ac:dyDescent="0.25">
      <c r="D72" s="4">
        <v>69</v>
      </c>
      <c r="E72" s="4">
        <v>92000</v>
      </c>
      <c r="F72" s="37">
        <v>27</v>
      </c>
      <c r="G72" s="37">
        <v>27.500000000000004</v>
      </c>
      <c r="H72" s="37">
        <v>28.000000000000004</v>
      </c>
      <c r="I72" s="37">
        <v>28.499999999999996</v>
      </c>
      <c r="J72" s="37">
        <v>28.999999999999996</v>
      </c>
      <c r="K72" s="37">
        <v>28.999999999999996</v>
      </c>
      <c r="L72" s="37">
        <v>29.5</v>
      </c>
      <c r="M72" s="37">
        <v>30</v>
      </c>
      <c r="N72" s="37">
        <v>30</v>
      </c>
      <c r="O72" s="37">
        <v>30.5</v>
      </c>
      <c r="P72" s="37">
        <v>30.5</v>
      </c>
      <c r="Q72" s="37">
        <v>31</v>
      </c>
      <c r="S72" t="str">
        <f t="shared" si="30"/>
        <v/>
      </c>
      <c r="T72">
        <v>92000</v>
      </c>
      <c r="U72" s="38">
        <v>0.27</v>
      </c>
      <c r="V72" s="38">
        <v>0.27500000000000002</v>
      </c>
      <c r="W72" s="38">
        <v>0.28000000000000003</v>
      </c>
      <c r="X72" s="38">
        <v>0.28499999999999998</v>
      </c>
      <c r="Y72" s="38">
        <v>0.28999999999999998</v>
      </c>
      <c r="Z72" s="38">
        <v>0.28999999999999998</v>
      </c>
      <c r="AA72" s="38">
        <v>0.29499999999999998</v>
      </c>
      <c r="AB72" s="38">
        <v>0.3</v>
      </c>
      <c r="AC72" s="38">
        <v>0.3</v>
      </c>
      <c r="AD72" s="38">
        <v>0.30499999999999999</v>
      </c>
      <c r="AE72" s="38">
        <v>0.30499999999999999</v>
      </c>
      <c r="AF72" s="38">
        <v>0.31</v>
      </c>
      <c r="AH72" s="37">
        <f t="shared" si="29"/>
        <v>27</v>
      </c>
      <c r="AI72" s="37">
        <f t="shared" si="28"/>
        <v>27.500000000000004</v>
      </c>
      <c r="AJ72" s="37">
        <f t="shared" si="28"/>
        <v>28.000000000000004</v>
      </c>
      <c r="AK72" s="37">
        <f t="shared" si="28"/>
        <v>28.499999999999996</v>
      </c>
      <c r="AL72" s="37">
        <f t="shared" si="28"/>
        <v>28.999999999999996</v>
      </c>
      <c r="AM72" s="37">
        <f t="shared" si="28"/>
        <v>28.999999999999996</v>
      </c>
      <c r="AN72" s="37">
        <f t="shared" si="28"/>
        <v>29.5</v>
      </c>
      <c r="AO72" s="37">
        <f t="shared" si="28"/>
        <v>30</v>
      </c>
      <c r="AP72" s="37">
        <f t="shared" si="28"/>
        <v>30</v>
      </c>
      <c r="AQ72" s="37">
        <f t="shared" si="28"/>
        <v>30.5</v>
      </c>
      <c r="AR72" s="37">
        <f t="shared" si="28"/>
        <v>30.5</v>
      </c>
      <c r="AS72" s="37">
        <f t="shared" si="28"/>
        <v>31</v>
      </c>
    </row>
    <row r="73" spans="4:45" x14ac:dyDescent="0.25">
      <c r="D73" s="4">
        <v>70</v>
      </c>
      <c r="E73" s="4">
        <v>93000</v>
      </c>
      <c r="F73" s="37">
        <v>27</v>
      </c>
      <c r="G73" s="37">
        <v>27.500000000000004</v>
      </c>
      <c r="H73" s="37">
        <v>28.000000000000004</v>
      </c>
      <c r="I73" s="37">
        <v>28.499999999999996</v>
      </c>
      <c r="J73" s="37">
        <v>28.999999999999996</v>
      </c>
      <c r="K73" s="37">
        <v>28.999999999999996</v>
      </c>
      <c r="L73" s="37">
        <v>29.5</v>
      </c>
      <c r="M73" s="37">
        <v>30</v>
      </c>
      <c r="N73" s="37">
        <v>30</v>
      </c>
      <c r="O73" s="37">
        <v>30.5</v>
      </c>
      <c r="P73" s="37">
        <v>30.5</v>
      </c>
      <c r="Q73" s="37">
        <v>31</v>
      </c>
      <c r="S73" t="str">
        <f t="shared" si="30"/>
        <v/>
      </c>
      <c r="T73">
        <v>93000</v>
      </c>
      <c r="U73" s="38">
        <v>0.27</v>
      </c>
      <c r="V73" s="38">
        <v>0.27500000000000002</v>
      </c>
      <c r="W73" s="38">
        <v>0.28000000000000003</v>
      </c>
      <c r="X73" s="38">
        <v>0.28499999999999998</v>
      </c>
      <c r="Y73" s="38">
        <v>0.28999999999999998</v>
      </c>
      <c r="Z73" s="38">
        <v>0.28999999999999998</v>
      </c>
      <c r="AA73" s="38">
        <v>0.29499999999999998</v>
      </c>
      <c r="AB73" s="38">
        <v>0.3</v>
      </c>
      <c r="AC73" s="38">
        <v>0.3</v>
      </c>
      <c r="AD73" s="38">
        <v>0.30499999999999999</v>
      </c>
      <c r="AE73" s="38">
        <v>0.30499999999999999</v>
      </c>
      <c r="AF73" s="38">
        <v>0.31</v>
      </c>
      <c r="AH73" s="37">
        <f t="shared" si="29"/>
        <v>27</v>
      </c>
      <c r="AI73" s="37">
        <f t="shared" si="28"/>
        <v>27.500000000000004</v>
      </c>
      <c r="AJ73" s="37">
        <f t="shared" si="28"/>
        <v>28.000000000000004</v>
      </c>
      <c r="AK73" s="37">
        <f t="shared" si="28"/>
        <v>28.499999999999996</v>
      </c>
      <c r="AL73" s="37">
        <f t="shared" si="28"/>
        <v>28.999999999999996</v>
      </c>
      <c r="AM73" s="37">
        <f t="shared" si="28"/>
        <v>28.999999999999996</v>
      </c>
      <c r="AN73" s="37">
        <f t="shared" si="28"/>
        <v>29.5</v>
      </c>
      <c r="AO73" s="37">
        <f t="shared" si="28"/>
        <v>30</v>
      </c>
      <c r="AP73" s="37">
        <f t="shared" si="28"/>
        <v>30</v>
      </c>
      <c r="AQ73" s="37">
        <f t="shared" si="28"/>
        <v>30.5</v>
      </c>
      <c r="AR73" s="37">
        <f t="shared" si="28"/>
        <v>30.5</v>
      </c>
      <c r="AS73" s="37">
        <f t="shared" si="28"/>
        <v>31</v>
      </c>
    </row>
    <row r="74" spans="4:45" x14ac:dyDescent="0.25">
      <c r="D74" s="4">
        <v>71</v>
      </c>
      <c r="E74" s="4">
        <v>94000</v>
      </c>
      <c r="F74" s="37">
        <v>27</v>
      </c>
      <c r="G74" s="37">
        <v>27.500000000000004</v>
      </c>
      <c r="H74" s="37">
        <v>28.000000000000004</v>
      </c>
      <c r="I74" s="37">
        <v>28.499999999999996</v>
      </c>
      <c r="J74" s="37">
        <v>28.999999999999996</v>
      </c>
      <c r="K74" s="37">
        <v>28.999999999999996</v>
      </c>
      <c r="L74" s="37">
        <v>29.5</v>
      </c>
      <c r="M74" s="37">
        <v>30</v>
      </c>
      <c r="N74" s="37">
        <v>30</v>
      </c>
      <c r="O74" s="37">
        <v>30.5</v>
      </c>
      <c r="P74" s="37">
        <v>30.5</v>
      </c>
      <c r="Q74" s="37">
        <v>31</v>
      </c>
      <c r="S74" t="str">
        <f t="shared" si="30"/>
        <v/>
      </c>
      <c r="T74">
        <v>94000</v>
      </c>
      <c r="U74" s="38">
        <v>0.27</v>
      </c>
      <c r="V74" s="38">
        <v>0.27500000000000002</v>
      </c>
      <c r="W74" s="38">
        <v>0.28000000000000003</v>
      </c>
      <c r="X74" s="38">
        <v>0.28499999999999998</v>
      </c>
      <c r="Y74" s="38">
        <v>0.28999999999999998</v>
      </c>
      <c r="Z74" s="38">
        <v>0.28999999999999998</v>
      </c>
      <c r="AA74" s="38">
        <v>0.29499999999999998</v>
      </c>
      <c r="AB74" s="38">
        <v>0.3</v>
      </c>
      <c r="AC74" s="38">
        <v>0.3</v>
      </c>
      <c r="AD74" s="38">
        <v>0.30499999999999999</v>
      </c>
      <c r="AE74" s="38">
        <v>0.30499999999999999</v>
      </c>
      <c r="AF74" s="38">
        <v>0.31</v>
      </c>
      <c r="AH74" s="37">
        <f t="shared" si="29"/>
        <v>27</v>
      </c>
      <c r="AI74" s="37">
        <f t="shared" si="28"/>
        <v>27.500000000000004</v>
      </c>
      <c r="AJ74" s="37">
        <f t="shared" si="28"/>
        <v>28.000000000000004</v>
      </c>
      <c r="AK74" s="37">
        <f t="shared" si="28"/>
        <v>28.499999999999996</v>
      </c>
      <c r="AL74" s="37">
        <f t="shared" si="28"/>
        <v>28.999999999999996</v>
      </c>
      <c r="AM74" s="37">
        <f t="shared" si="28"/>
        <v>28.999999999999996</v>
      </c>
      <c r="AN74" s="37">
        <f t="shared" si="28"/>
        <v>29.5</v>
      </c>
      <c r="AO74" s="37">
        <f t="shared" si="28"/>
        <v>30</v>
      </c>
      <c r="AP74" s="37">
        <f t="shared" si="28"/>
        <v>30</v>
      </c>
      <c r="AQ74" s="37">
        <f t="shared" si="28"/>
        <v>30.5</v>
      </c>
      <c r="AR74" s="37">
        <f t="shared" si="28"/>
        <v>30.5</v>
      </c>
      <c r="AS74" s="37">
        <f t="shared" si="28"/>
        <v>31</v>
      </c>
    </row>
    <row r="75" spans="4:45" x14ac:dyDescent="0.25">
      <c r="D75" s="4">
        <v>72</v>
      </c>
      <c r="E75" s="4">
        <v>95000</v>
      </c>
      <c r="F75" s="37">
        <v>27</v>
      </c>
      <c r="G75" s="37">
        <v>27.500000000000004</v>
      </c>
      <c r="H75" s="37">
        <v>28.000000000000004</v>
      </c>
      <c r="I75" s="37">
        <v>28.499999999999996</v>
      </c>
      <c r="J75" s="37">
        <v>28.999999999999996</v>
      </c>
      <c r="K75" s="37">
        <v>28.999999999999996</v>
      </c>
      <c r="L75" s="37">
        <v>29.5</v>
      </c>
      <c r="M75" s="37">
        <v>30</v>
      </c>
      <c r="N75" s="37">
        <v>30</v>
      </c>
      <c r="O75" s="37">
        <v>30.5</v>
      </c>
      <c r="P75" s="37">
        <v>30.5</v>
      </c>
      <c r="Q75" s="37">
        <v>31</v>
      </c>
      <c r="S75" t="str">
        <f t="shared" si="30"/>
        <v/>
      </c>
      <c r="T75">
        <v>95000</v>
      </c>
      <c r="U75" s="38">
        <v>0.27</v>
      </c>
      <c r="V75" s="38">
        <v>0.27500000000000002</v>
      </c>
      <c r="W75" s="38">
        <v>0.28000000000000003</v>
      </c>
      <c r="X75" s="38">
        <v>0.28499999999999998</v>
      </c>
      <c r="Y75" s="38">
        <v>0.28999999999999998</v>
      </c>
      <c r="Z75" s="38">
        <v>0.28999999999999998</v>
      </c>
      <c r="AA75" s="38">
        <v>0.29499999999999998</v>
      </c>
      <c r="AB75" s="38">
        <v>0.3</v>
      </c>
      <c r="AC75" s="38">
        <v>0.3</v>
      </c>
      <c r="AD75" s="38">
        <v>0.30499999999999999</v>
      </c>
      <c r="AE75" s="38">
        <v>0.30499999999999999</v>
      </c>
      <c r="AF75" s="38">
        <v>0.31</v>
      </c>
      <c r="AH75" s="37">
        <f t="shared" si="29"/>
        <v>27</v>
      </c>
      <c r="AI75" s="37">
        <f t="shared" si="28"/>
        <v>27.500000000000004</v>
      </c>
      <c r="AJ75" s="37">
        <f t="shared" si="28"/>
        <v>28.000000000000004</v>
      </c>
      <c r="AK75" s="37">
        <f t="shared" si="28"/>
        <v>28.499999999999996</v>
      </c>
      <c r="AL75" s="37">
        <f t="shared" si="28"/>
        <v>28.999999999999996</v>
      </c>
      <c r="AM75" s="37">
        <f t="shared" si="28"/>
        <v>28.999999999999996</v>
      </c>
      <c r="AN75" s="37">
        <f t="shared" si="28"/>
        <v>29.5</v>
      </c>
      <c r="AO75" s="37">
        <f t="shared" si="28"/>
        <v>30</v>
      </c>
      <c r="AP75" s="37">
        <f t="shared" si="28"/>
        <v>30</v>
      </c>
      <c r="AQ75" s="37">
        <f t="shared" si="28"/>
        <v>30.5</v>
      </c>
      <c r="AR75" s="37">
        <f t="shared" si="28"/>
        <v>30.5</v>
      </c>
      <c r="AS75" s="37">
        <f t="shared" si="28"/>
        <v>31</v>
      </c>
    </row>
    <row r="76" spans="4:45" x14ac:dyDescent="0.25">
      <c r="D76" s="4">
        <v>73</v>
      </c>
      <c r="E76" s="4">
        <v>96000</v>
      </c>
      <c r="F76" s="37">
        <v>27</v>
      </c>
      <c r="G76" s="37">
        <v>27.500000000000004</v>
      </c>
      <c r="H76" s="37">
        <v>28.000000000000004</v>
      </c>
      <c r="I76" s="37">
        <v>28.499999999999996</v>
      </c>
      <c r="J76" s="37">
        <v>28.999999999999996</v>
      </c>
      <c r="K76" s="37">
        <v>28.999999999999996</v>
      </c>
      <c r="L76" s="37">
        <v>29.5</v>
      </c>
      <c r="M76" s="37">
        <v>30</v>
      </c>
      <c r="N76" s="37">
        <v>30</v>
      </c>
      <c r="O76" s="37">
        <v>30.5</v>
      </c>
      <c r="P76" s="37">
        <v>30.5</v>
      </c>
      <c r="Q76" s="37">
        <v>31</v>
      </c>
      <c r="S76" t="str">
        <f t="shared" si="30"/>
        <v/>
      </c>
      <c r="T76">
        <v>96000</v>
      </c>
      <c r="U76" s="38">
        <v>0.27</v>
      </c>
      <c r="V76" s="38">
        <v>0.27500000000000002</v>
      </c>
      <c r="W76" s="38">
        <v>0.28000000000000003</v>
      </c>
      <c r="X76" s="38">
        <v>0.28499999999999998</v>
      </c>
      <c r="Y76" s="38">
        <v>0.28999999999999998</v>
      </c>
      <c r="Z76" s="38">
        <v>0.28999999999999998</v>
      </c>
      <c r="AA76" s="38">
        <v>0.29499999999999998</v>
      </c>
      <c r="AB76" s="38">
        <v>0.3</v>
      </c>
      <c r="AC76" s="38">
        <v>0.3</v>
      </c>
      <c r="AD76" s="38">
        <v>0.30499999999999999</v>
      </c>
      <c r="AE76" s="38">
        <v>0.30499999999999999</v>
      </c>
      <c r="AF76" s="38">
        <v>0.31</v>
      </c>
      <c r="AH76" s="37">
        <f t="shared" si="29"/>
        <v>27</v>
      </c>
      <c r="AI76" s="37">
        <f t="shared" si="28"/>
        <v>27.500000000000004</v>
      </c>
      <c r="AJ76" s="37">
        <f t="shared" si="28"/>
        <v>28.000000000000004</v>
      </c>
      <c r="AK76" s="37">
        <f t="shared" si="28"/>
        <v>28.499999999999996</v>
      </c>
      <c r="AL76" s="37">
        <f t="shared" si="28"/>
        <v>28.999999999999996</v>
      </c>
      <c r="AM76" s="37">
        <f t="shared" si="28"/>
        <v>28.999999999999996</v>
      </c>
      <c r="AN76" s="37">
        <f t="shared" si="28"/>
        <v>29.5</v>
      </c>
      <c r="AO76" s="37">
        <f t="shared" si="28"/>
        <v>30</v>
      </c>
      <c r="AP76" s="37">
        <f t="shared" si="28"/>
        <v>30</v>
      </c>
      <c r="AQ76" s="37">
        <f t="shared" si="28"/>
        <v>30.5</v>
      </c>
      <c r="AR76" s="37">
        <f t="shared" si="28"/>
        <v>30.5</v>
      </c>
      <c r="AS76" s="37">
        <f t="shared" si="28"/>
        <v>31</v>
      </c>
    </row>
    <row r="77" spans="4:45" x14ac:dyDescent="0.25">
      <c r="D77" s="4">
        <v>74</v>
      </c>
      <c r="E77" s="4">
        <v>97000</v>
      </c>
      <c r="F77" s="37">
        <v>27</v>
      </c>
      <c r="G77" s="37">
        <v>27.500000000000004</v>
      </c>
      <c r="H77" s="37">
        <v>28.000000000000004</v>
      </c>
      <c r="I77" s="37">
        <v>28.499999999999996</v>
      </c>
      <c r="J77" s="37">
        <v>28.999999999999996</v>
      </c>
      <c r="K77" s="37">
        <v>28.999999999999996</v>
      </c>
      <c r="L77" s="37">
        <v>29.5</v>
      </c>
      <c r="M77" s="37">
        <v>30</v>
      </c>
      <c r="N77" s="37">
        <v>30</v>
      </c>
      <c r="O77" s="37">
        <v>30.5</v>
      </c>
      <c r="P77" s="37">
        <v>30.5</v>
      </c>
      <c r="Q77" s="37">
        <v>31</v>
      </c>
      <c r="S77" t="str">
        <f t="shared" si="30"/>
        <v/>
      </c>
      <c r="T77">
        <v>97000</v>
      </c>
      <c r="U77" s="38">
        <v>0.27</v>
      </c>
      <c r="V77" s="38">
        <v>0.27500000000000002</v>
      </c>
      <c r="W77" s="38">
        <v>0.28000000000000003</v>
      </c>
      <c r="X77" s="38">
        <v>0.28499999999999998</v>
      </c>
      <c r="Y77" s="38">
        <v>0.28999999999999998</v>
      </c>
      <c r="Z77" s="38">
        <v>0.28999999999999998</v>
      </c>
      <c r="AA77" s="38">
        <v>0.29499999999999998</v>
      </c>
      <c r="AB77" s="38">
        <v>0.3</v>
      </c>
      <c r="AC77" s="38">
        <v>0.3</v>
      </c>
      <c r="AD77" s="38">
        <v>0.30499999999999999</v>
      </c>
      <c r="AE77" s="38">
        <v>0.30499999999999999</v>
      </c>
      <c r="AF77" s="38">
        <v>0.31</v>
      </c>
      <c r="AH77" s="37">
        <f t="shared" si="29"/>
        <v>27</v>
      </c>
      <c r="AI77" s="37">
        <f t="shared" si="28"/>
        <v>27.500000000000004</v>
      </c>
      <c r="AJ77" s="37">
        <f t="shared" si="28"/>
        <v>28.000000000000004</v>
      </c>
      <c r="AK77" s="37">
        <f t="shared" ref="AK77:AS90" si="31">X77*$T$3</f>
        <v>28.499999999999996</v>
      </c>
      <c r="AL77" s="37">
        <f t="shared" si="31"/>
        <v>28.999999999999996</v>
      </c>
      <c r="AM77" s="37">
        <f t="shared" si="31"/>
        <v>28.999999999999996</v>
      </c>
      <c r="AN77" s="37">
        <f t="shared" si="31"/>
        <v>29.5</v>
      </c>
      <c r="AO77" s="37">
        <f t="shared" si="31"/>
        <v>30</v>
      </c>
      <c r="AP77" s="37">
        <f t="shared" si="31"/>
        <v>30</v>
      </c>
      <c r="AQ77" s="37">
        <f t="shared" si="31"/>
        <v>30.5</v>
      </c>
      <c r="AR77" s="37">
        <f t="shared" si="31"/>
        <v>30.5</v>
      </c>
      <c r="AS77" s="37">
        <f t="shared" si="31"/>
        <v>31</v>
      </c>
    </row>
    <row r="78" spans="4:45" x14ac:dyDescent="0.25">
      <c r="D78" s="4">
        <v>75</v>
      </c>
      <c r="E78" s="4">
        <v>98000</v>
      </c>
      <c r="F78" s="37">
        <v>27</v>
      </c>
      <c r="G78" s="37">
        <v>27.500000000000004</v>
      </c>
      <c r="H78" s="37">
        <v>28.000000000000004</v>
      </c>
      <c r="I78" s="37">
        <v>28.499999999999996</v>
      </c>
      <c r="J78" s="37">
        <v>28.999999999999996</v>
      </c>
      <c r="K78" s="37">
        <v>28.999999999999996</v>
      </c>
      <c r="L78" s="37">
        <v>29.5</v>
      </c>
      <c r="M78" s="37">
        <v>30</v>
      </c>
      <c r="N78" s="37">
        <v>30</v>
      </c>
      <c r="O78" s="37">
        <v>30.5</v>
      </c>
      <c r="P78" s="37">
        <v>30.5</v>
      </c>
      <c r="Q78" s="37">
        <v>31</v>
      </c>
      <c r="S78" t="str">
        <f t="shared" si="30"/>
        <v/>
      </c>
      <c r="T78">
        <v>98000</v>
      </c>
      <c r="U78" s="38">
        <v>0.27</v>
      </c>
      <c r="V78" s="38">
        <v>0.27500000000000002</v>
      </c>
      <c r="W78" s="38">
        <v>0.28000000000000003</v>
      </c>
      <c r="X78" s="38">
        <v>0.28499999999999998</v>
      </c>
      <c r="Y78" s="38">
        <v>0.28999999999999998</v>
      </c>
      <c r="Z78" s="38">
        <v>0.28999999999999998</v>
      </c>
      <c r="AA78" s="38">
        <v>0.29499999999999998</v>
      </c>
      <c r="AB78" s="38">
        <v>0.3</v>
      </c>
      <c r="AC78" s="38">
        <v>0.3</v>
      </c>
      <c r="AD78" s="38">
        <v>0.30499999999999999</v>
      </c>
      <c r="AE78" s="38">
        <v>0.30499999999999999</v>
      </c>
      <c r="AF78" s="38">
        <v>0.31</v>
      </c>
      <c r="AH78" s="37">
        <f t="shared" si="29"/>
        <v>27</v>
      </c>
      <c r="AI78" s="37">
        <f t="shared" si="29"/>
        <v>27.500000000000004</v>
      </c>
      <c r="AJ78" s="37">
        <f t="shared" si="29"/>
        <v>28.000000000000004</v>
      </c>
      <c r="AK78" s="37">
        <f t="shared" si="31"/>
        <v>28.499999999999996</v>
      </c>
      <c r="AL78" s="37">
        <f t="shared" si="31"/>
        <v>28.999999999999996</v>
      </c>
      <c r="AM78" s="37">
        <f t="shared" si="31"/>
        <v>28.999999999999996</v>
      </c>
      <c r="AN78" s="37">
        <f t="shared" si="31"/>
        <v>29.5</v>
      </c>
      <c r="AO78" s="37">
        <f t="shared" si="31"/>
        <v>30</v>
      </c>
      <c r="AP78" s="37">
        <f t="shared" si="31"/>
        <v>30</v>
      </c>
      <c r="AQ78" s="37">
        <f t="shared" si="31"/>
        <v>30.5</v>
      </c>
      <c r="AR78" s="37">
        <f t="shared" si="31"/>
        <v>30.5</v>
      </c>
      <c r="AS78" s="37">
        <f t="shared" si="31"/>
        <v>31</v>
      </c>
    </row>
    <row r="79" spans="4:45" x14ac:dyDescent="0.25">
      <c r="D79" s="4">
        <v>76</v>
      </c>
      <c r="E79" s="4">
        <v>99000</v>
      </c>
      <c r="F79" s="37">
        <v>27</v>
      </c>
      <c r="G79" s="37">
        <v>27.500000000000004</v>
      </c>
      <c r="H79" s="37">
        <v>28.000000000000004</v>
      </c>
      <c r="I79" s="37">
        <v>28.499999999999996</v>
      </c>
      <c r="J79" s="37">
        <v>28.999999999999996</v>
      </c>
      <c r="K79" s="37">
        <v>28.999999999999996</v>
      </c>
      <c r="L79" s="37">
        <v>29.5</v>
      </c>
      <c r="M79" s="37">
        <v>30</v>
      </c>
      <c r="N79" s="37">
        <v>30</v>
      </c>
      <c r="O79" s="37">
        <v>30.5</v>
      </c>
      <c r="P79" s="37">
        <v>30.5</v>
      </c>
      <c r="Q79" s="37">
        <v>31</v>
      </c>
      <c r="S79" t="str">
        <f t="shared" si="30"/>
        <v/>
      </c>
      <c r="T79">
        <v>99000</v>
      </c>
      <c r="U79" s="38">
        <v>0.27</v>
      </c>
      <c r="V79" s="38">
        <v>0.27500000000000002</v>
      </c>
      <c r="W79" s="38">
        <v>0.28000000000000003</v>
      </c>
      <c r="X79" s="38">
        <v>0.28499999999999998</v>
      </c>
      <c r="Y79" s="38">
        <v>0.28999999999999998</v>
      </c>
      <c r="Z79" s="38">
        <v>0.28999999999999998</v>
      </c>
      <c r="AA79" s="38">
        <v>0.29499999999999998</v>
      </c>
      <c r="AB79" s="38">
        <v>0.3</v>
      </c>
      <c r="AC79" s="38">
        <v>0.3</v>
      </c>
      <c r="AD79" s="38">
        <v>0.30499999999999999</v>
      </c>
      <c r="AE79" s="38">
        <v>0.30499999999999999</v>
      </c>
      <c r="AF79" s="38">
        <v>0.31</v>
      </c>
      <c r="AH79" s="37">
        <f t="shared" si="29"/>
        <v>27</v>
      </c>
      <c r="AI79" s="37">
        <f t="shared" si="29"/>
        <v>27.500000000000004</v>
      </c>
      <c r="AJ79" s="37">
        <f t="shared" si="29"/>
        <v>28.000000000000004</v>
      </c>
      <c r="AK79" s="37">
        <f t="shared" si="31"/>
        <v>28.499999999999996</v>
      </c>
      <c r="AL79" s="37">
        <f t="shared" si="31"/>
        <v>28.999999999999996</v>
      </c>
      <c r="AM79" s="37">
        <f t="shared" si="31"/>
        <v>28.999999999999996</v>
      </c>
      <c r="AN79" s="37">
        <f t="shared" si="31"/>
        <v>29.5</v>
      </c>
      <c r="AO79" s="37">
        <f t="shared" si="31"/>
        <v>30</v>
      </c>
      <c r="AP79" s="37">
        <f t="shared" si="31"/>
        <v>30</v>
      </c>
      <c r="AQ79" s="37">
        <f t="shared" si="31"/>
        <v>30.5</v>
      </c>
      <c r="AR79" s="37">
        <f t="shared" si="31"/>
        <v>30.5</v>
      </c>
      <c r="AS79" s="37">
        <f t="shared" si="31"/>
        <v>31</v>
      </c>
    </row>
    <row r="80" spans="4:45" x14ac:dyDescent="0.25">
      <c r="D80" s="4">
        <v>77</v>
      </c>
      <c r="E80" s="4">
        <v>100000</v>
      </c>
      <c r="F80" s="37">
        <v>27</v>
      </c>
      <c r="G80" s="37">
        <v>27.500000000000004</v>
      </c>
      <c r="H80" s="37">
        <v>28.000000000000004</v>
      </c>
      <c r="I80" s="37">
        <v>28.499999999999996</v>
      </c>
      <c r="J80" s="37">
        <v>28.999999999999996</v>
      </c>
      <c r="K80" s="37">
        <v>28.999999999999996</v>
      </c>
      <c r="L80" s="37">
        <v>29.5</v>
      </c>
      <c r="M80" s="37">
        <v>30</v>
      </c>
      <c r="N80" s="37">
        <v>30</v>
      </c>
      <c r="O80" s="37">
        <v>30.5</v>
      </c>
      <c r="P80" s="37">
        <v>30.5</v>
      </c>
      <c r="Q80" s="37">
        <v>31</v>
      </c>
      <c r="S80" t="str">
        <f t="shared" si="30"/>
        <v/>
      </c>
      <c r="T80">
        <v>100000</v>
      </c>
      <c r="U80" s="38">
        <v>0.27</v>
      </c>
      <c r="V80" s="38">
        <v>0.27500000000000002</v>
      </c>
      <c r="W80" s="38">
        <v>0.28000000000000003</v>
      </c>
      <c r="X80" s="38">
        <v>0.28499999999999998</v>
      </c>
      <c r="Y80" s="38">
        <v>0.28999999999999998</v>
      </c>
      <c r="Z80" s="38">
        <v>0.28999999999999998</v>
      </c>
      <c r="AA80" s="38">
        <v>0.29499999999999998</v>
      </c>
      <c r="AB80" s="38">
        <v>0.3</v>
      </c>
      <c r="AC80" s="38">
        <v>0.3</v>
      </c>
      <c r="AD80" s="38">
        <v>0.30499999999999999</v>
      </c>
      <c r="AE80" s="38">
        <v>0.30499999999999999</v>
      </c>
      <c r="AF80" s="38">
        <v>0.31</v>
      </c>
      <c r="AH80" s="37">
        <f t="shared" si="29"/>
        <v>27</v>
      </c>
      <c r="AI80" s="37">
        <f t="shared" si="29"/>
        <v>27.500000000000004</v>
      </c>
      <c r="AJ80" s="37">
        <f t="shared" si="29"/>
        <v>28.000000000000004</v>
      </c>
      <c r="AK80" s="37">
        <f t="shared" si="31"/>
        <v>28.499999999999996</v>
      </c>
      <c r="AL80" s="37">
        <f t="shared" si="31"/>
        <v>28.999999999999996</v>
      </c>
      <c r="AM80" s="37">
        <f t="shared" si="31"/>
        <v>28.999999999999996</v>
      </c>
      <c r="AN80" s="37">
        <f t="shared" si="31"/>
        <v>29.5</v>
      </c>
      <c r="AO80" s="37">
        <f t="shared" si="31"/>
        <v>30</v>
      </c>
      <c r="AP80" s="37">
        <f t="shared" si="31"/>
        <v>30</v>
      </c>
      <c r="AQ80" s="37">
        <f t="shared" si="31"/>
        <v>30.5</v>
      </c>
      <c r="AR80" s="37">
        <f t="shared" si="31"/>
        <v>30.5</v>
      </c>
      <c r="AS80" s="37">
        <f t="shared" si="31"/>
        <v>31</v>
      </c>
    </row>
    <row r="81" spans="4:45" x14ac:dyDescent="0.25">
      <c r="D81" s="4">
        <v>78</v>
      </c>
      <c r="E81" s="4">
        <v>101000</v>
      </c>
      <c r="F81" s="37">
        <v>27</v>
      </c>
      <c r="G81" s="37">
        <v>27.500000000000004</v>
      </c>
      <c r="H81" s="37">
        <v>28.000000000000004</v>
      </c>
      <c r="I81" s="37">
        <v>28.499999999999996</v>
      </c>
      <c r="J81" s="37">
        <v>28.999999999999996</v>
      </c>
      <c r="K81" s="37">
        <v>28.999999999999996</v>
      </c>
      <c r="L81" s="37">
        <v>29.5</v>
      </c>
      <c r="M81" s="37">
        <v>30</v>
      </c>
      <c r="N81" s="37">
        <v>30</v>
      </c>
      <c r="O81" s="37">
        <v>30.5</v>
      </c>
      <c r="P81" s="37">
        <v>30.5</v>
      </c>
      <c r="Q81" s="37">
        <v>31</v>
      </c>
      <c r="S81" t="str">
        <f t="shared" si="30"/>
        <v/>
      </c>
      <c r="T81">
        <v>101000</v>
      </c>
      <c r="U81" s="38">
        <v>0.27</v>
      </c>
      <c r="V81" s="38">
        <v>0.27500000000000002</v>
      </c>
      <c r="W81" s="38">
        <v>0.28000000000000003</v>
      </c>
      <c r="X81" s="38">
        <v>0.28499999999999998</v>
      </c>
      <c r="Y81" s="38">
        <v>0.28999999999999998</v>
      </c>
      <c r="Z81" s="38">
        <v>0.28999999999999998</v>
      </c>
      <c r="AA81" s="38">
        <v>0.29499999999999998</v>
      </c>
      <c r="AB81" s="38">
        <v>0.3</v>
      </c>
      <c r="AC81" s="38">
        <v>0.3</v>
      </c>
      <c r="AD81" s="38">
        <v>0.30499999999999999</v>
      </c>
      <c r="AE81" s="38">
        <v>0.30499999999999999</v>
      </c>
      <c r="AF81" s="38">
        <v>0.31</v>
      </c>
      <c r="AH81" s="37">
        <f t="shared" si="29"/>
        <v>27</v>
      </c>
      <c r="AI81" s="37">
        <f t="shared" si="29"/>
        <v>27.500000000000004</v>
      </c>
      <c r="AJ81" s="37">
        <f t="shared" si="29"/>
        <v>28.000000000000004</v>
      </c>
      <c r="AK81" s="37">
        <f t="shared" si="31"/>
        <v>28.499999999999996</v>
      </c>
      <c r="AL81" s="37">
        <f t="shared" si="31"/>
        <v>28.999999999999996</v>
      </c>
      <c r="AM81" s="37">
        <f t="shared" si="31"/>
        <v>28.999999999999996</v>
      </c>
      <c r="AN81" s="37">
        <f t="shared" si="31"/>
        <v>29.5</v>
      </c>
      <c r="AO81" s="37">
        <f t="shared" si="31"/>
        <v>30</v>
      </c>
      <c r="AP81" s="37">
        <f t="shared" si="31"/>
        <v>30</v>
      </c>
      <c r="AQ81" s="37">
        <f t="shared" si="31"/>
        <v>30.5</v>
      </c>
      <c r="AR81" s="37">
        <f t="shared" si="31"/>
        <v>30.5</v>
      </c>
      <c r="AS81" s="37">
        <f t="shared" si="31"/>
        <v>31</v>
      </c>
    </row>
    <row r="82" spans="4:45" x14ac:dyDescent="0.25">
      <c r="D82" s="4">
        <v>79</v>
      </c>
      <c r="E82" s="4">
        <v>102000</v>
      </c>
      <c r="F82" s="37">
        <v>27</v>
      </c>
      <c r="G82" s="37">
        <v>27.500000000000004</v>
      </c>
      <c r="H82" s="37">
        <v>28.000000000000004</v>
      </c>
      <c r="I82" s="37">
        <v>28.499999999999996</v>
      </c>
      <c r="J82" s="37">
        <v>28.999999999999996</v>
      </c>
      <c r="K82" s="37">
        <v>28.999999999999996</v>
      </c>
      <c r="L82" s="37">
        <v>29.5</v>
      </c>
      <c r="M82" s="37">
        <v>30</v>
      </c>
      <c r="N82" s="37">
        <v>30</v>
      </c>
      <c r="O82" s="37">
        <v>30.5</v>
      </c>
      <c r="P82" s="37">
        <v>30.5</v>
      </c>
      <c r="Q82" s="37">
        <v>31</v>
      </c>
      <c r="S82" t="str">
        <f t="shared" si="30"/>
        <v/>
      </c>
      <c r="T82">
        <v>102000</v>
      </c>
      <c r="U82" s="38">
        <v>0.27</v>
      </c>
      <c r="V82" s="38">
        <v>0.27500000000000002</v>
      </c>
      <c r="W82" s="38">
        <v>0.28000000000000003</v>
      </c>
      <c r="X82" s="38">
        <v>0.28499999999999998</v>
      </c>
      <c r="Y82" s="38">
        <v>0.28999999999999998</v>
      </c>
      <c r="Z82" s="38">
        <v>0.28999999999999998</v>
      </c>
      <c r="AA82" s="38">
        <v>0.29499999999999998</v>
      </c>
      <c r="AB82" s="38">
        <v>0.3</v>
      </c>
      <c r="AC82" s="38">
        <v>0.3</v>
      </c>
      <c r="AD82" s="38">
        <v>0.30499999999999999</v>
      </c>
      <c r="AE82" s="38">
        <v>0.30499999999999999</v>
      </c>
      <c r="AF82" s="38">
        <v>0.31</v>
      </c>
      <c r="AH82" s="37">
        <f t="shared" si="29"/>
        <v>27</v>
      </c>
      <c r="AI82" s="37">
        <f t="shared" si="29"/>
        <v>27.500000000000004</v>
      </c>
      <c r="AJ82" s="37">
        <f t="shared" si="29"/>
        <v>28.000000000000004</v>
      </c>
      <c r="AK82" s="37">
        <f t="shared" si="31"/>
        <v>28.499999999999996</v>
      </c>
      <c r="AL82" s="37">
        <f t="shared" si="31"/>
        <v>28.999999999999996</v>
      </c>
      <c r="AM82" s="37">
        <f t="shared" si="31"/>
        <v>28.999999999999996</v>
      </c>
      <c r="AN82" s="37">
        <f t="shared" si="31"/>
        <v>29.5</v>
      </c>
      <c r="AO82" s="37">
        <f t="shared" si="31"/>
        <v>30</v>
      </c>
      <c r="AP82" s="37">
        <f t="shared" si="31"/>
        <v>30</v>
      </c>
      <c r="AQ82" s="37">
        <f t="shared" si="31"/>
        <v>30.5</v>
      </c>
      <c r="AR82" s="37">
        <f t="shared" si="31"/>
        <v>30.5</v>
      </c>
      <c r="AS82" s="37">
        <f t="shared" si="31"/>
        <v>31</v>
      </c>
    </row>
    <row r="83" spans="4:45" x14ac:dyDescent="0.25">
      <c r="D83" s="4">
        <v>80</v>
      </c>
      <c r="E83" s="4">
        <v>103000</v>
      </c>
      <c r="F83" s="37">
        <v>27</v>
      </c>
      <c r="G83" s="37">
        <v>27.500000000000004</v>
      </c>
      <c r="H83" s="37">
        <v>28.000000000000004</v>
      </c>
      <c r="I83" s="37">
        <v>28.499999999999996</v>
      </c>
      <c r="J83" s="37">
        <v>28.999999999999996</v>
      </c>
      <c r="K83" s="37">
        <v>28.999999999999996</v>
      </c>
      <c r="L83" s="37">
        <v>29.5</v>
      </c>
      <c r="M83" s="37">
        <v>30</v>
      </c>
      <c r="N83" s="37">
        <v>30</v>
      </c>
      <c r="O83" s="37">
        <v>30.5</v>
      </c>
      <c r="P83" s="37">
        <v>30.5</v>
      </c>
      <c r="Q83" s="37">
        <v>31</v>
      </c>
      <c r="S83" t="str">
        <f t="shared" si="30"/>
        <v/>
      </c>
      <c r="T83">
        <v>103000</v>
      </c>
      <c r="U83" s="38">
        <v>0.27</v>
      </c>
      <c r="V83" s="38">
        <v>0.27500000000000002</v>
      </c>
      <c r="W83" s="38">
        <v>0.28000000000000003</v>
      </c>
      <c r="X83" s="38">
        <v>0.28499999999999998</v>
      </c>
      <c r="Y83" s="38">
        <v>0.28999999999999998</v>
      </c>
      <c r="Z83" s="38">
        <v>0.28999999999999998</v>
      </c>
      <c r="AA83" s="38">
        <v>0.29499999999999998</v>
      </c>
      <c r="AB83" s="38">
        <v>0.3</v>
      </c>
      <c r="AC83" s="38">
        <v>0.3</v>
      </c>
      <c r="AD83" s="38">
        <v>0.30499999999999999</v>
      </c>
      <c r="AE83" s="38">
        <v>0.30499999999999999</v>
      </c>
      <c r="AF83" s="38">
        <v>0.31</v>
      </c>
      <c r="AH83" s="37">
        <f t="shared" si="29"/>
        <v>27</v>
      </c>
      <c r="AI83" s="37">
        <f t="shared" si="29"/>
        <v>27.500000000000004</v>
      </c>
      <c r="AJ83" s="37">
        <f t="shared" si="29"/>
        <v>28.000000000000004</v>
      </c>
      <c r="AK83" s="37">
        <f t="shared" si="31"/>
        <v>28.499999999999996</v>
      </c>
      <c r="AL83" s="37">
        <f t="shared" si="31"/>
        <v>28.999999999999996</v>
      </c>
      <c r="AM83" s="37">
        <f t="shared" si="31"/>
        <v>28.999999999999996</v>
      </c>
      <c r="AN83" s="37">
        <f t="shared" si="31"/>
        <v>29.5</v>
      </c>
      <c r="AO83" s="37">
        <f t="shared" si="31"/>
        <v>30</v>
      </c>
      <c r="AP83" s="37">
        <f t="shared" si="31"/>
        <v>30</v>
      </c>
      <c r="AQ83" s="37">
        <f t="shared" si="31"/>
        <v>30.5</v>
      </c>
      <c r="AR83" s="37">
        <f t="shared" si="31"/>
        <v>30.5</v>
      </c>
      <c r="AS83" s="37">
        <f t="shared" si="31"/>
        <v>31</v>
      </c>
    </row>
    <row r="84" spans="4:45" x14ac:dyDescent="0.25">
      <c r="D84" s="4">
        <v>81</v>
      </c>
      <c r="E84" s="4">
        <v>104000</v>
      </c>
      <c r="F84" s="37">
        <v>27</v>
      </c>
      <c r="G84" s="37">
        <v>27.500000000000004</v>
      </c>
      <c r="H84" s="37">
        <v>28.000000000000004</v>
      </c>
      <c r="I84" s="37">
        <v>28.499999999999996</v>
      </c>
      <c r="J84" s="37">
        <v>28.999999999999996</v>
      </c>
      <c r="K84" s="37">
        <v>28.999999999999996</v>
      </c>
      <c r="L84" s="37">
        <v>29.5</v>
      </c>
      <c r="M84" s="37">
        <v>30</v>
      </c>
      <c r="N84" s="37">
        <v>30</v>
      </c>
      <c r="O84" s="37">
        <v>30.5</v>
      </c>
      <c r="P84" s="37">
        <v>30.5</v>
      </c>
      <c r="Q84" s="37">
        <v>31</v>
      </c>
      <c r="S84" t="str">
        <f t="shared" si="30"/>
        <v/>
      </c>
      <c r="T84">
        <v>104000</v>
      </c>
      <c r="U84" s="38">
        <v>0.27</v>
      </c>
      <c r="V84" s="38">
        <v>0.27500000000000002</v>
      </c>
      <c r="W84" s="38">
        <v>0.28000000000000003</v>
      </c>
      <c r="X84" s="38">
        <v>0.28499999999999998</v>
      </c>
      <c r="Y84" s="38">
        <v>0.28999999999999998</v>
      </c>
      <c r="Z84" s="38">
        <v>0.28999999999999998</v>
      </c>
      <c r="AA84" s="38">
        <v>0.29499999999999998</v>
      </c>
      <c r="AB84" s="38">
        <v>0.3</v>
      </c>
      <c r="AC84" s="38">
        <v>0.3</v>
      </c>
      <c r="AD84" s="38">
        <v>0.30499999999999999</v>
      </c>
      <c r="AE84" s="38">
        <v>0.30499999999999999</v>
      </c>
      <c r="AF84" s="38">
        <v>0.31</v>
      </c>
      <c r="AH84" s="37">
        <f t="shared" si="29"/>
        <v>27</v>
      </c>
      <c r="AI84" s="37">
        <f t="shared" si="29"/>
        <v>27.500000000000004</v>
      </c>
      <c r="AJ84" s="37">
        <f t="shared" si="29"/>
        <v>28.000000000000004</v>
      </c>
      <c r="AK84" s="37">
        <f t="shared" si="31"/>
        <v>28.499999999999996</v>
      </c>
      <c r="AL84" s="37">
        <f t="shared" si="31"/>
        <v>28.999999999999996</v>
      </c>
      <c r="AM84" s="37">
        <f t="shared" si="31"/>
        <v>28.999999999999996</v>
      </c>
      <c r="AN84" s="37">
        <f t="shared" si="31"/>
        <v>29.5</v>
      </c>
      <c r="AO84" s="37">
        <f t="shared" si="31"/>
        <v>30</v>
      </c>
      <c r="AP84" s="37">
        <f t="shared" si="31"/>
        <v>30</v>
      </c>
      <c r="AQ84" s="37">
        <f t="shared" si="31"/>
        <v>30.5</v>
      </c>
      <c r="AR84" s="37">
        <f t="shared" si="31"/>
        <v>30.5</v>
      </c>
      <c r="AS84" s="37">
        <f t="shared" si="31"/>
        <v>31</v>
      </c>
    </row>
    <row r="85" spans="4:45" x14ac:dyDescent="0.25">
      <c r="D85" s="4">
        <v>82</v>
      </c>
      <c r="E85" s="4">
        <v>105000</v>
      </c>
      <c r="F85" s="37">
        <v>27</v>
      </c>
      <c r="G85" s="37">
        <v>27.500000000000004</v>
      </c>
      <c r="H85" s="37">
        <v>28.000000000000004</v>
      </c>
      <c r="I85" s="37">
        <v>28.499999999999996</v>
      </c>
      <c r="J85" s="37">
        <v>28.999999999999996</v>
      </c>
      <c r="K85" s="37">
        <v>28.999999999999996</v>
      </c>
      <c r="L85" s="37">
        <v>29.5</v>
      </c>
      <c r="M85" s="37">
        <v>30</v>
      </c>
      <c r="N85" s="37">
        <v>30</v>
      </c>
      <c r="O85" s="37">
        <v>30.5</v>
      </c>
      <c r="P85" s="37">
        <v>30.5</v>
      </c>
      <c r="Q85" s="37">
        <v>31</v>
      </c>
      <c r="S85" t="str">
        <f t="shared" si="30"/>
        <v/>
      </c>
      <c r="T85">
        <v>105000</v>
      </c>
      <c r="U85" s="38">
        <v>0.27</v>
      </c>
      <c r="V85" s="38">
        <v>0.27500000000000002</v>
      </c>
      <c r="W85" s="38">
        <v>0.28000000000000003</v>
      </c>
      <c r="X85" s="38">
        <v>0.28499999999999998</v>
      </c>
      <c r="Y85" s="38">
        <v>0.28999999999999998</v>
      </c>
      <c r="Z85" s="38">
        <v>0.28999999999999998</v>
      </c>
      <c r="AA85" s="38">
        <v>0.29499999999999998</v>
      </c>
      <c r="AB85" s="38">
        <v>0.3</v>
      </c>
      <c r="AC85" s="38">
        <v>0.3</v>
      </c>
      <c r="AD85" s="38">
        <v>0.30499999999999999</v>
      </c>
      <c r="AE85" s="38">
        <v>0.30499999999999999</v>
      </c>
      <c r="AF85" s="38">
        <v>0.31</v>
      </c>
      <c r="AH85" s="37">
        <f t="shared" si="29"/>
        <v>27</v>
      </c>
      <c r="AI85" s="37">
        <f t="shared" si="29"/>
        <v>27.500000000000004</v>
      </c>
      <c r="AJ85" s="37">
        <f t="shared" si="29"/>
        <v>28.000000000000004</v>
      </c>
      <c r="AK85" s="37">
        <f t="shared" si="31"/>
        <v>28.499999999999996</v>
      </c>
      <c r="AL85" s="37">
        <f t="shared" si="31"/>
        <v>28.999999999999996</v>
      </c>
      <c r="AM85" s="37">
        <f t="shared" si="31"/>
        <v>28.999999999999996</v>
      </c>
      <c r="AN85" s="37">
        <f t="shared" si="31"/>
        <v>29.5</v>
      </c>
      <c r="AO85" s="37">
        <f t="shared" si="31"/>
        <v>30</v>
      </c>
      <c r="AP85" s="37">
        <f t="shared" si="31"/>
        <v>30</v>
      </c>
      <c r="AQ85" s="37">
        <f t="shared" si="31"/>
        <v>30.5</v>
      </c>
      <c r="AR85" s="37">
        <f t="shared" si="31"/>
        <v>30.5</v>
      </c>
      <c r="AS85" s="37">
        <f t="shared" si="31"/>
        <v>31</v>
      </c>
    </row>
    <row r="86" spans="4:45" x14ac:dyDescent="0.25">
      <c r="D86" s="4">
        <v>83</v>
      </c>
      <c r="E86" s="4">
        <v>106000</v>
      </c>
      <c r="F86" s="37">
        <v>27</v>
      </c>
      <c r="G86" s="37">
        <v>27.500000000000004</v>
      </c>
      <c r="H86" s="37">
        <v>28.000000000000004</v>
      </c>
      <c r="I86" s="37">
        <v>28.499999999999996</v>
      </c>
      <c r="J86" s="37">
        <v>28.999999999999996</v>
      </c>
      <c r="K86" s="37">
        <v>28.999999999999996</v>
      </c>
      <c r="L86" s="37">
        <v>29.5</v>
      </c>
      <c r="M86" s="37">
        <v>30</v>
      </c>
      <c r="N86" s="37">
        <v>30</v>
      </c>
      <c r="O86" s="37">
        <v>30.5</v>
      </c>
      <c r="P86" s="37">
        <v>30.5</v>
      </c>
      <c r="Q86" s="37">
        <v>31</v>
      </c>
      <c r="S86" t="str">
        <f t="shared" si="30"/>
        <v/>
      </c>
      <c r="T86">
        <v>106000</v>
      </c>
      <c r="U86" s="38">
        <v>0.27</v>
      </c>
      <c r="V86" s="38">
        <v>0.27500000000000002</v>
      </c>
      <c r="W86" s="38">
        <v>0.28000000000000003</v>
      </c>
      <c r="X86" s="38">
        <v>0.28499999999999998</v>
      </c>
      <c r="Y86" s="38">
        <v>0.28999999999999998</v>
      </c>
      <c r="Z86" s="38">
        <v>0.28999999999999998</v>
      </c>
      <c r="AA86" s="38">
        <v>0.29499999999999998</v>
      </c>
      <c r="AB86" s="38">
        <v>0.3</v>
      </c>
      <c r="AC86" s="38">
        <v>0.3</v>
      </c>
      <c r="AD86" s="38">
        <v>0.30499999999999999</v>
      </c>
      <c r="AE86" s="38">
        <v>0.30499999999999999</v>
      </c>
      <c r="AF86" s="38">
        <v>0.31</v>
      </c>
      <c r="AH86" s="37">
        <f t="shared" si="29"/>
        <v>27</v>
      </c>
      <c r="AI86" s="37">
        <f t="shared" si="29"/>
        <v>27.500000000000004</v>
      </c>
      <c r="AJ86" s="37">
        <f t="shared" si="29"/>
        <v>28.000000000000004</v>
      </c>
      <c r="AK86" s="37">
        <f t="shared" si="31"/>
        <v>28.499999999999996</v>
      </c>
      <c r="AL86" s="37">
        <f t="shared" si="31"/>
        <v>28.999999999999996</v>
      </c>
      <c r="AM86" s="37">
        <f t="shared" si="31"/>
        <v>28.999999999999996</v>
      </c>
      <c r="AN86" s="37">
        <f t="shared" si="31"/>
        <v>29.5</v>
      </c>
      <c r="AO86" s="37">
        <f t="shared" si="31"/>
        <v>30</v>
      </c>
      <c r="AP86" s="37">
        <f t="shared" si="31"/>
        <v>30</v>
      </c>
      <c r="AQ86" s="37">
        <f t="shared" si="31"/>
        <v>30.5</v>
      </c>
      <c r="AR86" s="37">
        <f t="shared" si="31"/>
        <v>30.5</v>
      </c>
      <c r="AS86" s="37">
        <f t="shared" si="31"/>
        <v>31</v>
      </c>
    </row>
    <row r="87" spans="4:45" x14ac:dyDescent="0.25">
      <c r="D87" s="4">
        <v>84</v>
      </c>
      <c r="E87" s="4">
        <v>107000</v>
      </c>
      <c r="F87" s="37">
        <v>27</v>
      </c>
      <c r="G87" s="37">
        <v>27.500000000000004</v>
      </c>
      <c r="H87" s="37">
        <v>28.000000000000004</v>
      </c>
      <c r="I87" s="37">
        <v>28.499999999999996</v>
      </c>
      <c r="J87" s="37">
        <v>28.999999999999996</v>
      </c>
      <c r="K87" s="37">
        <v>28.999999999999996</v>
      </c>
      <c r="L87" s="37">
        <v>29.5</v>
      </c>
      <c r="M87" s="37">
        <v>30</v>
      </c>
      <c r="N87" s="37">
        <v>30</v>
      </c>
      <c r="O87" s="37">
        <v>30.5</v>
      </c>
      <c r="P87" s="37">
        <v>30.5</v>
      </c>
      <c r="Q87" s="37">
        <v>31</v>
      </c>
      <c r="S87" t="str">
        <f t="shared" si="30"/>
        <v/>
      </c>
      <c r="T87">
        <v>107000</v>
      </c>
      <c r="U87" s="38">
        <v>0.27</v>
      </c>
      <c r="V87" s="38">
        <v>0.27500000000000002</v>
      </c>
      <c r="W87" s="38">
        <v>0.28000000000000003</v>
      </c>
      <c r="X87" s="38">
        <v>0.28499999999999998</v>
      </c>
      <c r="Y87" s="38">
        <v>0.28999999999999998</v>
      </c>
      <c r="Z87" s="38">
        <v>0.28999999999999998</v>
      </c>
      <c r="AA87" s="38">
        <v>0.29499999999999998</v>
      </c>
      <c r="AB87" s="38">
        <v>0.3</v>
      </c>
      <c r="AC87" s="38">
        <v>0.3</v>
      </c>
      <c r="AD87" s="38">
        <v>0.30499999999999999</v>
      </c>
      <c r="AE87" s="38">
        <v>0.30499999999999999</v>
      </c>
      <c r="AF87" s="38">
        <v>0.31</v>
      </c>
      <c r="AH87" s="37">
        <f t="shared" si="29"/>
        <v>27</v>
      </c>
      <c r="AI87" s="37">
        <f t="shared" si="29"/>
        <v>27.500000000000004</v>
      </c>
      <c r="AJ87" s="37">
        <f t="shared" si="29"/>
        <v>28.000000000000004</v>
      </c>
      <c r="AK87" s="37">
        <f t="shared" si="31"/>
        <v>28.499999999999996</v>
      </c>
      <c r="AL87" s="37">
        <f t="shared" si="31"/>
        <v>28.999999999999996</v>
      </c>
      <c r="AM87" s="37">
        <f t="shared" si="31"/>
        <v>28.999999999999996</v>
      </c>
      <c r="AN87" s="37">
        <f t="shared" si="31"/>
        <v>29.5</v>
      </c>
      <c r="AO87" s="37">
        <f t="shared" si="31"/>
        <v>30</v>
      </c>
      <c r="AP87" s="37">
        <f t="shared" si="31"/>
        <v>30</v>
      </c>
      <c r="AQ87" s="37">
        <f t="shared" si="31"/>
        <v>30.5</v>
      </c>
      <c r="AR87" s="37">
        <f t="shared" si="31"/>
        <v>30.5</v>
      </c>
      <c r="AS87" s="37">
        <f t="shared" si="31"/>
        <v>31</v>
      </c>
    </row>
    <row r="88" spans="4:45" x14ac:dyDescent="0.25">
      <c r="D88" s="4">
        <v>85</v>
      </c>
      <c r="E88" s="4">
        <v>108000</v>
      </c>
      <c r="F88" s="37">
        <v>27</v>
      </c>
      <c r="G88" s="37">
        <v>27.500000000000004</v>
      </c>
      <c r="H88" s="37">
        <v>28.000000000000004</v>
      </c>
      <c r="I88" s="37">
        <v>28.499999999999996</v>
      </c>
      <c r="J88" s="37">
        <v>28.999999999999996</v>
      </c>
      <c r="K88" s="37">
        <v>28.999999999999996</v>
      </c>
      <c r="L88" s="37">
        <v>29.5</v>
      </c>
      <c r="M88" s="37">
        <v>30</v>
      </c>
      <c r="N88" s="37">
        <v>30</v>
      </c>
      <c r="O88" s="37">
        <v>30.5</v>
      </c>
      <c r="P88" s="37">
        <v>30.5</v>
      </c>
      <c r="Q88" s="37">
        <v>31</v>
      </c>
      <c r="S88" t="str">
        <f t="shared" si="30"/>
        <v/>
      </c>
      <c r="T88">
        <v>108000</v>
      </c>
      <c r="U88" s="38">
        <v>0.27</v>
      </c>
      <c r="V88" s="38">
        <v>0.27500000000000002</v>
      </c>
      <c r="W88" s="38">
        <v>0.28000000000000003</v>
      </c>
      <c r="X88" s="38">
        <v>0.28499999999999998</v>
      </c>
      <c r="Y88" s="38">
        <v>0.28999999999999998</v>
      </c>
      <c r="Z88" s="38">
        <v>0.28999999999999998</v>
      </c>
      <c r="AA88" s="38">
        <v>0.29499999999999998</v>
      </c>
      <c r="AB88" s="38">
        <v>0.3</v>
      </c>
      <c r="AC88" s="38">
        <v>0.3</v>
      </c>
      <c r="AD88" s="38">
        <v>0.30499999999999999</v>
      </c>
      <c r="AE88" s="38">
        <v>0.30499999999999999</v>
      </c>
      <c r="AF88" s="38">
        <v>0.31</v>
      </c>
      <c r="AH88" s="37">
        <f t="shared" si="29"/>
        <v>27</v>
      </c>
      <c r="AI88" s="37">
        <f t="shared" si="29"/>
        <v>27.500000000000004</v>
      </c>
      <c r="AJ88" s="37">
        <f t="shared" si="29"/>
        <v>28.000000000000004</v>
      </c>
      <c r="AK88" s="37">
        <f t="shared" si="31"/>
        <v>28.499999999999996</v>
      </c>
      <c r="AL88" s="37">
        <f t="shared" si="31"/>
        <v>28.999999999999996</v>
      </c>
      <c r="AM88" s="37">
        <f t="shared" si="31"/>
        <v>28.999999999999996</v>
      </c>
      <c r="AN88" s="37">
        <f t="shared" si="31"/>
        <v>29.5</v>
      </c>
      <c r="AO88" s="37">
        <f t="shared" si="31"/>
        <v>30</v>
      </c>
      <c r="AP88" s="37">
        <f t="shared" si="31"/>
        <v>30</v>
      </c>
      <c r="AQ88" s="37">
        <f t="shared" si="31"/>
        <v>30.5</v>
      </c>
      <c r="AR88" s="37">
        <f t="shared" si="31"/>
        <v>30.5</v>
      </c>
      <c r="AS88" s="37">
        <f t="shared" si="31"/>
        <v>31</v>
      </c>
    </row>
    <row r="89" spans="4:45" x14ac:dyDescent="0.25">
      <c r="D89" s="4">
        <v>86</v>
      </c>
      <c r="E89" s="4">
        <v>109000</v>
      </c>
      <c r="F89" s="37">
        <v>27</v>
      </c>
      <c r="G89" s="37">
        <v>27.500000000000004</v>
      </c>
      <c r="H89" s="37">
        <v>28.000000000000004</v>
      </c>
      <c r="I89" s="37">
        <v>28.499999999999996</v>
      </c>
      <c r="J89" s="37">
        <v>28.999999999999996</v>
      </c>
      <c r="K89" s="37">
        <v>28.999999999999996</v>
      </c>
      <c r="L89" s="37">
        <v>29.5</v>
      </c>
      <c r="M89" s="37">
        <v>30</v>
      </c>
      <c r="N89" s="37">
        <v>30</v>
      </c>
      <c r="O89" s="37">
        <v>30.5</v>
      </c>
      <c r="P89" s="37">
        <v>30.5</v>
      </c>
      <c r="Q89" s="37">
        <v>31</v>
      </c>
      <c r="S89" t="str">
        <f t="shared" si="30"/>
        <v/>
      </c>
      <c r="T89">
        <v>109000</v>
      </c>
      <c r="U89" s="38">
        <v>0.27</v>
      </c>
      <c r="V89" s="38">
        <v>0.27500000000000002</v>
      </c>
      <c r="W89" s="38">
        <v>0.28000000000000003</v>
      </c>
      <c r="X89" s="38">
        <v>0.28499999999999998</v>
      </c>
      <c r="Y89" s="38">
        <v>0.28999999999999998</v>
      </c>
      <c r="Z89" s="38">
        <v>0.28999999999999998</v>
      </c>
      <c r="AA89" s="38">
        <v>0.29499999999999998</v>
      </c>
      <c r="AB89" s="38">
        <v>0.3</v>
      </c>
      <c r="AC89" s="38">
        <v>0.3</v>
      </c>
      <c r="AD89" s="38">
        <v>0.30499999999999999</v>
      </c>
      <c r="AE89" s="38">
        <v>0.30499999999999999</v>
      </c>
      <c r="AF89" s="38">
        <v>0.31</v>
      </c>
      <c r="AH89" s="37">
        <f t="shared" si="29"/>
        <v>27</v>
      </c>
      <c r="AI89" s="37">
        <f t="shared" si="29"/>
        <v>27.500000000000004</v>
      </c>
      <c r="AJ89" s="37">
        <f t="shared" si="29"/>
        <v>28.000000000000004</v>
      </c>
      <c r="AK89" s="37">
        <f t="shared" si="31"/>
        <v>28.499999999999996</v>
      </c>
      <c r="AL89" s="37">
        <f t="shared" si="31"/>
        <v>28.999999999999996</v>
      </c>
      <c r="AM89" s="37">
        <f t="shared" si="31"/>
        <v>28.999999999999996</v>
      </c>
      <c r="AN89" s="37">
        <f t="shared" si="31"/>
        <v>29.5</v>
      </c>
      <c r="AO89" s="37">
        <f t="shared" si="31"/>
        <v>30</v>
      </c>
      <c r="AP89" s="37">
        <f t="shared" si="31"/>
        <v>30</v>
      </c>
      <c r="AQ89" s="37">
        <f t="shared" si="31"/>
        <v>30.5</v>
      </c>
      <c r="AR89" s="37">
        <f t="shared" si="31"/>
        <v>30.5</v>
      </c>
      <c r="AS89" s="37">
        <f t="shared" si="31"/>
        <v>31</v>
      </c>
    </row>
    <row r="90" spans="4:45" x14ac:dyDescent="0.25">
      <c r="D90" s="4">
        <v>87</v>
      </c>
      <c r="E90" s="4">
        <v>110000</v>
      </c>
      <c r="F90" s="37">
        <v>27</v>
      </c>
      <c r="G90" s="37">
        <v>27.500000000000004</v>
      </c>
      <c r="H90" s="37">
        <v>28.000000000000004</v>
      </c>
      <c r="I90" s="37">
        <v>28.499999999999996</v>
      </c>
      <c r="J90" s="37">
        <v>28.999999999999996</v>
      </c>
      <c r="K90" s="37">
        <v>28.999999999999996</v>
      </c>
      <c r="L90" s="37">
        <v>29.5</v>
      </c>
      <c r="M90" s="37">
        <v>30</v>
      </c>
      <c r="N90" s="37">
        <v>30</v>
      </c>
      <c r="O90" s="37">
        <v>30.5</v>
      </c>
      <c r="P90" s="37">
        <v>30.5</v>
      </c>
      <c r="Q90" s="37">
        <v>31</v>
      </c>
      <c r="S90" t="str">
        <f t="shared" si="30"/>
        <v/>
      </c>
      <c r="T90">
        <v>110000</v>
      </c>
      <c r="U90" s="38">
        <v>0.27</v>
      </c>
      <c r="V90" s="38">
        <v>0.27500000000000002</v>
      </c>
      <c r="W90" s="38">
        <v>0.28000000000000003</v>
      </c>
      <c r="X90" s="38">
        <v>0.28499999999999998</v>
      </c>
      <c r="Y90" s="38">
        <v>0.28999999999999998</v>
      </c>
      <c r="Z90" s="38">
        <v>0.28999999999999998</v>
      </c>
      <c r="AA90" s="38">
        <v>0.29499999999999998</v>
      </c>
      <c r="AB90" s="38">
        <v>0.3</v>
      </c>
      <c r="AC90" s="38">
        <v>0.3</v>
      </c>
      <c r="AD90" s="38">
        <v>0.30499999999999999</v>
      </c>
      <c r="AE90" s="38">
        <v>0.30499999999999999</v>
      </c>
      <c r="AF90" s="38">
        <v>0.31</v>
      </c>
      <c r="AH90" s="37">
        <f t="shared" si="29"/>
        <v>27</v>
      </c>
      <c r="AI90" s="37">
        <f t="shared" si="29"/>
        <v>27.500000000000004</v>
      </c>
      <c r="AJ90" s="37">
        <f t="shared" si="29"/>
        <v>28.000000000000004</v>
      </c>
      <c r="AK90" s="37">
        <f t="shared" si="31"/>
        <v>28.499999999999996</v>
      </c>
      <c r="AL90" s="37">
        <f t="shared" si="31"/>
        <v>28.999999999999996</v>
      </c>
      <c r="AM90" s="37">
        <f t="shared" si="31"/>
        <v>28.999999999999996</v>
      </c>
      <c r="AN90" s="37">
        <f t="shared" si="31"/>
        <v>29.5</v>
      </c>
      <c r="AO90" s="37">
        <f t="shared" si="31"/>
        <v>30</v>
      </c>
      <c r="AP90" s="37">
        <f t="shared" si="31"/>
        <v>30</v>
      </c>
      <c r="AQ90" s="37">
        <f t="shared" si="31"/>
        <v>30.5</v>
      </c>
      <c r="AR90" s="37">
        <f t="shared" si="31"/>
        <v>30.5</v>
      </c>
      <c r="AS90" s="37">
        <f t="shared" si="31"/>
        <v>31</v>
      </c>
    </row>
    <row r="91" spans="4:45" x14ac:dyDescent="0.25"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U91" s="38"/>
      <c r="V91" s="38"/>
      <c r="W91" s="38"/>
      <c r="X91" s="38"/>
      <c r="Y91" s="38"/>
      <c r="Z91" s="38"/>
      <c r="AA91" s="38"/>
      <c r="AB91" s="38"/>
      <c r="AC91" s="38"/>
      <c r="AD91" s="38"/>
      <c r="AE91" s="38"/>
      <c r="AF91" s="38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</row>
    <row r="92" spans="4:45" x14ac:dyDescent="0.25"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U92" s="38"/>
      <c r="V92" s="38"/>
      <c r="W92" s="38"/>
      <c r="X92" s="38"/>
      <c r="Y92" s="38"/>
      <c r="Z92" s="38"/>
      <c r="AA92" s="38"/>
      <c r="AB92" s="38"/>
      <c r="AC92" s="38"/>
      <c r="AD92" s="38"/>
      <c r="AE92" s="38"/>
      <c r="AF92" s="38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</row>
    <row r="93" spans="4:45" x14ac:dyDescent="0.25"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U93" s="38"/>
      <c r="V93" s="38"/>
      <c r="W93" s="38"/>
      <c r="X93" s="38"/>
      <c r="Y93" s="38"/>
      <c r="Z93" s="38"/>
      <c r="AA93" s="38"/>
      <c r="AB93" s="38"/>
      <c r="AC93" s="38"/>
      <c r="AD93" s="38"/>
      <c r="AE93" s="38"/>
      <c r="AF93" s="38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</row>
    <row r="94" spans="4:45" x14ac:dyDescent="0.25"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U94" s="38"/>
      <c r="V94" s="38"/>
      <c r="W94" s="38"/>
      <c r="X94" s="38"/>
      <c r="Y94" s="38"/>
      <c r="Z94" s="38"/>
      <c r="AA94" s="38"/>
      <c r="AB94" s="38"/>
      <c r="AC94" s="38"/>
      <c r="AD94" s="38"/>
      <c r="AE94" s="38"/>
      <c r="AF94" s="38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</row>
    <row r="95" spans="4:45" x14ac:dyDescent="0.25"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U95" s="38"/>
      <c r="V95" s="38"/>
      <c r="W95" s="38"/>
      <c r="X95" s="38"/>
      <c r="Y95" s="38"/>
      <c r="Z95" s="38"/>
      <c r="AA95" s="38"/>
      <c r="AB95" s="38"/>
      <c r="AC95" s="38"/>
      <c r="AD95" s="38"/>
      <c r="AE95" s="38"/>
      <c r="AF95" s="38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</row>
    <row r="96" spans="4:45" x14ac:dyDescent="0.25"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</row>
    <row r="97" spans="6:45" x14ac:dyDescent="0.25"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</row>
    <row r="98" spans="6:45" x14ac:dyDescent="0.25"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</row>
    <row r="99" spans="6:45" x14ac:dyDescent="0.25"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</row>
  </sheetData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5768F-5277-4C5B-91E1-151F8C52FC4D}">
  <dimension ref="A1:I38"/>
  <sheetViews>
    <sheetView topLeftCell="C1" zoomScale="80" zoomScaleNormal="80" workbookViewId="0">
      <selection activeCell="I2" sqref="I2"/>
    </sheetView>
  </sheetViews>
  <sheetFormatPr defaultRowHeight="15" outlineLevelRow="1" outlineLevelCol="1" x14ac:dyDescent="0.25"/>
  <cols>
    <col min="1" max="1" width="19.28515625" style="19" hidden="1" customWidth="1" outlineLevel="1"/>
    <col min="2" max="2" width="4.42578125" hidden="1" customWidth="1" outlineLevel="1"/>
    <col min="3" max="3" width="48" bestFit="1" customWidth="1" collapsed="1"/>
    <col min="4" max="4" width="12.5703125" bestFit="1" customWidth="1"/>
    <col min="7" max="7" width="29.85546875" bestFit="1" customWidth="1"/>
    <col min="8" max="9" width="10.7109375" customWidth="1"/>
  </cols>
  <sheetData>
    <row r="1" spans="1:9" x14ac:dyDescent="0.25">
      <c r="A1" s="18" t="s">
        <v>31</v>
      </c>
    </row>
    <row r="2" spans="1:9" x14ac:dyDescent="0.25">
      <c r="C2" t="s">
        <v>21</v>
      </c>
      <c r="D2" s="17">
        <f>'MaxHyp Light'!B5</f>
        <v>50000</v>
      </c>
      <c r="E2" s="17">
        <f>'MaxHyp Light'!B4</f>
        <v>30</v>
      </c>
      <c r="F2" t="s">
        <v>46</v>
      </c>
      <c r="G2" t="s">
        <v>47</v>
      </c>
      <c r="H2" s="5">
        <f>IF(H6="ja",D2,MAX(D2,D3))</f>
        <v>50000</v>
      </c>
      <c r="I2" s="35">
        <f>'MaxHyp Light'!I11</f>
        <v>50000</v>
      </c>
    </row>
    <row r="3" spans="1:9" x14ac:dyDescent="0.25">
      <c r="A3" s="19" t="s">
        <v>28</v>
      </c>
      <c r="C3" t="s">
        <v>22</v>
      </c>
      <c r="D3" s="17">
        <f>'MaxHyp Light'!C5</f>
        <v>0</v>
      </c>
      <c r="E3" s="17">
        <f>'MaxHyp Light'!C4</f>
        <v>30</v>
      </c>
      <c r="F3" t="s">
        <v>46</v>
      </c>
      <c r="G3" t="s">
        <v>48</v>
      </c>
      <c r="H3" s="5">
        <f>VLOOKUP(H2,D2:E3,2,0)</f>
        <v>30</v>
      </c>
    </row>
    <row r="4" spans="1:9" x14ac:dyDescent="0.25">
      <c r="A4" s="19" t="s">
        <v>29</v>
      </c>
      <c r="C4" s="8" t="s">
        <v>26</v>
      </c>
      <c r="D4" s="17">
        <f>'MaxHyp Light'!B13</f>
        <v>0</v>
      </c>
      <c r="G4" t="s">
        <v>125</v>
      </c>
      <c r="H4" s="39">
        <v>67</v>
      </c>
    </row>
    <row r="5" spans="1:9" x14ac:dyDescent="0.25">
      <c r="A5" s="19" t="s">
        <v>5</v>
      </c>
      <c r="G5" t="s">
        <v>124</v>
      </c>
      <c r="H5" s="5" t="str">
        <f>IF(H3&lt;H4,"NietAow","WelAow")</f>
        <v>NietAow</v>
      </c>
    </row>
    <row r="6" spans="1:9" x14ac:dyDescent="0.25">
      <c r="A6" s="19" t="s">
        <v>4</v>
      </c>
      <c r="C6" t="s">
        <v>162</v>
      </c>
      <c r="D6" s="39">
        <v>5</v>
      </c>
      <c r="G6" t="s">
        <v>126</v>
      </c>
      <c r="H6" s="5" t="str">
        <f>'MaxHyp Light'!B3</f>
        <v>ja</v>
      </c>
    </row>
    <row r="7" spans="1:9" x14ac:dyDescent="0.25">
      <c r="C7" t="s">
        <v>80</v>
      </c>
      <c r="D7" s="67">
        <f>'MaxHyp Light'!B17</f>
        <v>0.05</v>
      </c>
    </row>
    <row r="8" spans="1:9" x14ac:dyDescent="0.25">
      <c r="A8" s="20" t="s">
        <v>6</v>
      </c>
      <c r="C8" t="s">
        <v>130</v>
      </c>
      <c r="D8" s="5">
        <f>H22</f>
        <v>26.5</v>
      </c>
    </row>
    <row r="9" spans="1:9" x14ac:dyDescent="0.25">
      <c r="A9" s="19" t="s">
        <v>30</v>
      </c>
      <c r="C9" t="s">
        <v>129</v>
      </c>
      <c r="D9" s="5">
        <f>H23</f>
        <v>19.5</v>
      </c>
      <c r="E9" s="8"/>
    </row>
    <row r="10" spans="1:9" x14ac:dyDescent="0.25">
      <c r="A10" s="19" t="s">
        <v>5</v>
      </c>
    </row>
    <row r="11" spans="1:9" x14ac:dyDescent="0.25">
      <c r="A11" s="19" t="s">
        <v>7</v>
      </c>
      <c r="C11" t="s">
        <v>19</v>
      </c>
      <c r="D11" s="5">
        <f>IF(H6="ja",(D2-D4)*D8/100,(D2+D3-D4)*D8/100)</f>
        <v>13250</v>
      </c>
    </row>
    <row r="12" spans="1:9" x14ac:dyDescent="0.25">
      <c r="A12" s="20" t="s">
        <v>6</v>
      </c>
      <c r="C12" s="6" t="s">
        <v>20</v>
      </c>
      <c r="D12" s="9">
        <f>D11*D9/D8</f>
        <v>9750</v>
      </c>
    </row>
    <row r="13" spans="1:9" x14ac:dyDescent="0.25">
      <c r="A13" s="19" t="s">
        <v>8</v>
      </c>
      <c r="C13" s="8" t="s">
        <v>27</v>
      </c>
      <c r="D13" s="17">
        <f>'MaxHyp Light'!B15</f>
        <v>0</v>
      </c>
    </row>
    <row r="14" spans="1:9" x14ac:dyDescent="0.25">
      <c r="C14" t="s">
        <v>32</v>
      </c>
      <c r="D14" s="5">
        <f>D11-D13</f>
        <v>13250</v>
      </c>
    </row>
    <row r="15" spans="1:9" x14ac:dyDescent="0.25">
      <c r="C15" s="6" t="s">
        <v>33</v>
      </c>
      <c r="D15" s="9">
        <f>D12-D13</f>
        <v>9750</v>
      </c>
    </row>
    <row r="16" spans="1:9" x14ac:dyDescent="0.25">
      <c r="H16" t="s">
        <v>118</v>
      </c>
      <c r="I16" t="s">
        <v>119</v>
      </c>
    </row>
    <row r="17" spans="3:9" x14ac:dyDescent="0.25">
      <c r="C17" s="1" t="s">
        <v>1</v>
      </c>
      <c r="D17" s="21">
        <f>'MaxHyp Light'!B17</f>
        <v>0.05</v>
      </c>
      <c r="G17" t="s">
        <v>51</v>
      </c>
      <c r="H17" s="5">
        <f>HLOOKUP(D17*100,'2022JR2BX1'!F2:Q3,2,1)</f>
        <v>11</v>
      </c>
    </row>
    <row r="18" spans="3:9" x14ac:dyDescent="0.25">
      <c r="C18" s="1" t="s">
        <v>2</v>
      </c>
      <c r="D18" s="22">
        <f>'MaxHyp Light'!B18</f>
        <v>30</v>
      </c>
      <c r="G18" t="s">
        <v>120</v>
      </c>
      <c r="H18" s="5">
        <f>VLOOKUP(I2,'2022JR2BX1'!E:Q,H17,1)</f>
        <v>26.5</v>
      </c>
      <c r="I18" s="5">
        <f>VLOOKUP(I2,'2022SR2BX1'!E:Q,H17,1)</f>
        <v>34</v>
      </c>
    </row>
    <row r="19" spans="3:9" x14ac:dyDescent="0.25">
      <c r="C19" s="2" t="s">
        <v>3</v>
      </c>
      <c r="D19" s="3">
        <f>PV(D17/12,D18*12,-1/12,0,0)</f>
        <v>15.523468087172983</v>
      </c>
      <c r="G19" t="s">
        <v>121</v>
      </c>
      <c r="H19" s="5">
        <f>VLOOKUP(I2,'2022JR2BX3'!E:Q,H17,1)</f>
        <v>19.5</v>
      </c>
      <c r="I19" s="5">
        <f>VLOOKUP(I2,'2022SR2BX3'!E:Q,H17,1)</f>
        <v>27.500000000000004</v>
      </c>
    </row>
    <row r="20" spans="3:9" x14ac:dyDescent="0.25">
      <c r="C20" t="s">
        <v>17</v>
      </c>
      <c r="D20" s="10">
        <f>D14*D19</f>
        <v>205685.95215504203</v>
      </c>
      <c r="G20" t="s">
        <v>122</v>
      </c>
      <c r="H20" s="5">
        <f>VLOOKUP(I2,'2022JR1BX1'!E:Q,H17,1)</f>
        <v>26.5</v>
      </c>
      <c r="I20" s="5">
        <f>VLOOKUP(I2,'2022SR1BX1'!E:Q,H17,1)</f>
        <v>34</v>
      </c>
    </row>
    <row r="21" spans="3:9" x14ac:dyDescent="0.25">
      <c r="C21" s="6" t="s">
        <v>18</v>
      </c>
      <c r="D21" s="11">
        <f>D20*D9/D8</f>
        <v>151353.81384993659</v>
      </c>
      <c r="G21" t="s">
        <v>123</v>
      </c>
      <c r="H21" s="5">
        <f>VLOOKUP(I2,'2022JR1BX3'!E:Q,H17,1)</f>
        <v>19.5</v>
      </c>
      <c r="I21" s="5">
        <f>VLOOKUP(I2,'2022SR1BX3'!E:Q,H17,1)</f>
        <v>27.500000000000004</v>
      </c>
    </row>
    <row r="22" spans="3:9" x14ac:dyDescent="0.25">
      <c r="C22" s="6"/>
      <c r="D22" s="7"/>
      <c r="G22" t="s">
        <v>116</v>
      </c>
      <c r="H22" s="5">
        <f>IF(H6="ja",IF(H5="NietAow",H20,I20),IF(H5="NietAow",H18,I18))</f>
        <v>26.5</v>
      </c>
    </row>
    <row r="23" spans="3:9" x14ac:dyDescent="0.25">
      <c r="C23" s="6" t="s">
        <v>36</v>
      </c>
      <c r="D23" s="7"/>
      <c r="G23" t="s">
        <v>117</v>
      </c>
      <c r="H23" s="5">
        <f>IF(H6="ja",IF(H5="NietAow",H21,I21),IF(H5="NietAow",H19,I19))</f>
        <v>19.5</v>
      </c>
    </row>
    <row r="24" spans="3:9" x14ac:dyDescent="0.25">
      <c r="C24" t="s">
        <v>9</v>
      </c>
      <c r="D24" s="4"/>
    </row>
    <row r="25" spans="3:9" x14ac:dyDescent="0.25">
      <c r="C25" t="s">
        <v>10</v>
      </c>
      <c r="D25" s="10">
        <f>D20-D24</f>
        <v>205685.95215504203</v>
      </c>
    </row>
    <row r="26" spans="3:9" x14ac:dyDescent="0.25">
      <c r="C26" t="s">
        <v>11</v>
      </c>
      <c r="D26" s="10">
        <f>D25*D9/D8</f>
        <v>151353.81384993659</v>
      </c>
    </row>
    <row r="27" spans="3:9" x14ac:dyDescent="0.25">
      <c r="C27" t="s">
        <v>12</v>
      </c>
      <c r="D27" s="12">
        <f>D26+D24</f>
        <v>151353.81384993659</v>
      </c>
    </row>
    <row r="28" spans="3:9" x14ac:dyDescent="0.25">
      <c r="D28" s="4"/>
    </row>
    <row r="29" spans="3:9" x14ac:dyDescent="0.25">
      <c r="C29" s="6" t="s">
        <v>37</v>
      </c>
      <c r="D29" s="4"/>
    </row>
    <row r="30" spans="3:9" x14ac:dyDescent="0.25">
      <c r="C30" t="s">
        <v>34</v>
      </c>
      <c r="D30" s="23">
        <f>'MaxHyp Light'!B19</f>
        <v>0</v>
      </c>
    </row>
    <row r="31" spans="3:9" x14ac:dyDescent="0.25">
      <c r="C31" t="s">
        <v>55</v>
      </c>
      <c r="D31" s="10">
        <f>D30/D19</f>
        <v>0</v>
      </c>
    </row>
    <row r="32" spans="3:9" x14ac:dyDescent="0.25">
      <c r="C32" s="6" t="s">
        <v>54</v>
      </c>
      <c r="D32" s="11">
        <f>D31*D8/D9</f>
        <v>0</v>
      </c>
    </row>
    <row r="33" spans="3:4" x14ac:dyDescent="0.25">
      <c r="C33" t="s">
        <v>16</v>
      </c>
      <c r="D33" s="10">
        <f>D14-D32</f>
        <v>13250</v>
      </c>
    </row>
    <row r="34" spans="3:4" hidden="1" outlineLevel="1" x14ac:dyDescent="0.25">
      <c r="C34" s="6" t="s">
        <v>13</v>
      </c>
      <c r="D34" s="11">
        <f>D31</f>
        <v>0</v>
      </c>
    </row>
    <row r="35" spans="3:4" hidden="1" outlineLevel="1" x14ac:dyDescent="0.25">
      <c r="C35" t="s">
        <v>14</v>
      </c>
      <c r="D35" s="10">
        <f>D33+D34</f>
        <v>13250</v>
      </c>
    </row>
    <row r="36" spans="3:4" hidden="1" outlineLevel="1" x14ac:dyDescent="0.25">
      <c r="C36" t="s">
        <v>15</v>
      </c>
      <c r="D36" s="12">
        <f>D35/12</f>
        <v>1104.1666666666667</v>
      </c>
    </row>
    <row r="37" spans="3:4" collapsed="1" x14ac:dyDescent="0.25">
      <c r="C37" t="s">
        <v>45</v>
      </c>
      <c r="D37" s="10">
        <f>D33*D19</f>
        <v>205685.95215504203</v>
      </c>
    </row>
    <row r="38" spans="3:4" x14ac:dyDescent="0.25">
      <c r="C38" s="13" t="s">
        <v>35</v>
      </c>
      <c r="D38" s="12">
        <f>D30+D37</f>
        <v>205685.95215504203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C1AA9-2281-4CC4-A422-009FCFB932E1}">
  <dimension ref="B1:AT97"/>
  <sheetViews>
    <sheetView zoomScale="85" zoomScaleNormal="85" workbookViewId="0">
      <selection activeCell="C1" sqref="C1"/>
    </sheetView>
  </sheetViews>
  <sheetFormatPr defaultColWidth="9.140625" defaultRowHeight="15" x14ac:dyDescent="0.25"/>
  <cols>
    <col min="21" max="32" width="9.140625" style="38"/>
  </cols>
  <sheetData>
    <row r="1" spans="2:46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  <c r="U1" s="48" t="s">
        <v>176</v>
      </c>
      <c r="AH1" t="s">
        <v>164</v>
      </c>
    </row>
    <row r="2" spans="2:46" x14ac:dyDescent="0.25">
      <c r="B2" s="61"/>
      <c r="D2" t="s">
        <v>177</v>
      </c>
      <c r="F2" s="74">
        <v>0</v>
      </c>
      <c r="G2" s="79">
        <v>0.501</v>
      </c>
      <c r="H2" s="74">
        <v>1.0009999999999999</v>
      </c>
      <c r="I2" s="74">
        <v>1.5009999999999999</v>
      </c>
      <c r="J2" s="74">
        <v>2.0009999999999999</v>
      </c>
      <c r="K2" s="74">
        <v>2.5009999999999999</v>
      </c>
      <c r="L2" s="74">
        <v>3.0009999999999999</v>
      </c>
      <c r="M2" s="74">
        <v>3.5009999999999999</v>
      </c>
      <c r="N2" s="74">
        <v>4.0010000000000003</v>
      </c>
      <c r="O2" s="74">
        <v>4.5010000000000003</v>
      </c>
      <c r="P2" s="74">
        <v>5.0010000000000003</v>
      </c>
      <c r="Q2" s="74">
        <v>5.5010000000000003</v>
      </c>
    </row>
    <row r="3" spans="2:46" x14ac:dyDescent="0.25">
      <c r="B3" s="75"/>
      <c r="E3" t="s">
        <v>59</v>
      </c>
      <c r="F3" s="74">
        <v>2</v>
      </c>
      <c r="G3" s="74">
        <v>3</v>
      </c>
      <c r="H3" s="74">
        <v>4</v>
      </c>
      <c r="I3" s="74">
        <v>5</v>
      </c>
      <c r="J3" s="74">
        <v>6</v>
      </c>
      <c r="K3" s="74">
        <v>7</v>
      </c>
      <c r="L3" s="74">
        <v>8</v>
      </c>
      <c r="M3" s="74">
        <v>9</v>
      </c>
      <c r="N3" s="74">
        <v>10</v>
      </c>
      <c r="O3" s="74">
        <v>11</v>
      </c>
      <c r="P3" s="74">
        <v>12</v>
      </c>
      <c r="Q3" s="74">
        <v>13</v>
      </c>
      <c r="S3" t="s">
        <v>166</v>
      </c>
      <c r="T3" s="76">
        <v>100</v>
      </c>
    </row>
    <row r="4" spans="2:46" x14ac:dyDescent="0.25">
      <c r="D4">
        <v>1</v>
      </c>
      <c r="E4" s="77">
        <v>0</v>
      </c>
      <c r="F4" s="37">
        <v>13.5</v>
      </c>
      <c r="G4" s="37">
        <v>14.000000000000002</v>
      </c>
      <c r="H4" s="37">
        <v>14.499999999999998</v>
      </c>
      <c r="I4" s="37">
        <v>15.5</v>
      </c>
      <c r="J4" s="37">
        <v>16</v>
      </c>
      <c r="K4" s="37">
        <v>17</v>
      </c>
      <c r="L4" s="37">
        <v>17.5</v>
      </c>
      <c r="M4" s="37">
        <v>18.5</v>
      </c>
      <c r="N4" s="37">
        <v>19</v>
      </c>
      <c r="O4" s="37">
        <v>19.5</v>
      </c>
      <c r="P4" s="37">
        <v>20</v>
      </c>
      <c r="Q4" s="37">
        <v>20.5</v>
      </c>
      <c r="S4" t="str">
        <f>IF(E4&lt;&gt;T4,"x","")</f>
        <v>x</v>
      </c>
      <c r="T4" t="s">
        <v>167</v>
      </c>
      <c r="U4" s="38">
        <v>0.13500000000000001</v>
      </c>
      <c r="V4" s="38">
        <v>0.14000000000000001</v>
      </c>
      <c r="W4" s="38">
        <v>0.14499999999999999</v>
      </c>
      <c r="X4" s="38">
        <v>0.155</v>
      </c>
      <c r="Y4" s="38">
        <v>0.16</v>
      </c>
      <c r="Z4" s="38">
        <v>0.17</v>
      </c>
      <c r="AA4" s="38">
        <v>0.17499999999999999</v>
      </c>
      <c r="AB4" s="38">
        <v>0.185</v>
      </c>
      <c r="AC4" s="38">
        <v>0.19</v>
      </c>
      <c r="AD4" s="38">
        <v>0.19500000000000001</v>
      </c>
      <c r="AE4" s="38">
        <v>0.2</v>
      </c>
      <c r="AF4" s="38">
        <v>0.20499999999999999</v>
      </c>
      <c r="AH4" s="37">
        <f t="shared" ref="AH4:AS25" si="0">U4*$T$3</f>
        <v>13.5</v>
      </c>
      <c r="AI4" s="37">
        <f t="shared" si="0"/>
        <v>14.000000000000002</v>
      </c>
      <c r="AJ4" s="37">
        <f t="shared" si="0"/>
        <v>14.499999999999998</v>
      </c>
      <c r="AK4" s="37">
        <f t="shared" si="0"/>
        <v>15.5</v>
      </c>
      <c r="AL4" s="37">
        <f t="shared" si="0"/>
        <v>16</v>
      </c>
      <c r="AM4" s="37">
        <f t="shared" si="0"/>
        <v>17</v>
      </c>
      <c r="AN4" s="37">
        <f t="shared" si="0"/>
        <v>17.5</v>
      </c>
      <c r="AO4" s="37">
        <f t="shared" si="0"/>
        <v>18.5</v>
      </c>
      <c r="AP4" s="37">
        <f t="shared" si="0"/>
        <v>19</v>
      </c>
      <c r="AQ4" s="37">
        <f t="shared" si="0"/>
        <v>19.5</v>
      </c>
      <c r="AR4" s="37">
        <f t="shared" si="0"/>
        <v>20</v>
      </c>
      <c r="AS4" s="37">
        <f t="shared" si="0"/>
        <v>20.5</v>
      </c>
      <c r="AT4" s="37"/>
    </row>
    <row r="5" spans="2:46" x14ac:dyDescent="0.25">
      <c r="D5">
        <v>2</v>
      </c>
      <c r="E5" s="77">
        <v>21500</v>
      </c>
      <c r="F5" s="37">
        <v>13.5</v>
      </c>
      <c r="G5" s="37">
        <v>14.000000000000002</v>
      </c>
      <c r="H5" s="37">
        <v>14.499999999999998</v>
      </c>
      <c r="I5" s="37">
        <v>15.5</v>
      </c>
      <c r="J5" s="37">
        <v>16</v>
      </c>
      <c r="K5" s="37">
        <v>17</v>
      </c>
      <c r="L5" s="37">
        <v>17.5</v>
      </c>
      <c r="M5" s="37">
        <v>18.5</v>
      </c>
      <c r="N5" s="37">
        <v>19</v>
      </c>
      <c r="O5" s="37">
        <v>19.5</v>
      </c>
      <c r="P5" s="37">
        <v>20</v>
      </c>
      <c r="Q5" s="37">
        <v>20.5</v>
      </c>
      <c r="S5" t="str">
        <f>IF(E5&lt;&gt;T5,"x","")</f>
        <v/>
      </c>
      <c r="T5">
        <v>21500</v>
      </c>
      <c r="U5" s="48">
        <v>0.13500000000000001</v>
      </c>
      <c r="V5" s="48">
        <v>0.14000000000000001</v>
      </c>
      <c r="W5" s="48">
        <v>0.14499999999999999</v>
      </c>
      <c r="X5" s="48">
        <v>0.155</v>
      </c>
      <c r="Y5" s="48">
        <v>0.16</v>
      </c>
      <c r="Z5" s="48">
        <v>0.17</v>
      </c>
      <c r="AA5" s="48">
        <v>0.17499999999999999</v>
      </c>
      <c r="AB5" s="48">
        <v>0.185</v>
      </c>
      <c r="AC5" s="48">
        <v>0.19</v>
      </c>
      <c r="AD5" s="48">
        <v>0.19500000000000001</v>
      </c>
      <c r="AE5" s="48">
        <v>0.2</v>
      </c>
      <c r="AF5" s="48">
        <v>0.20499999999999999</v>
      </c>
      <c r="AH5" s="37">
        <f t="shared" si="0"/>
        <v>13.5</v>
      </c>
      <c r="AI5" s="37">
        <f t="shared" si="0"/>
        <v>14.000000000000002</v>
      </c>
      <c r="AJ5" s="37">
        <f t="shared" si="0"/>
        <v>14.499999999999998</v>
      </c>
      <c r="AK5" s="37">
        <f t="shared" si="0"/>
        <v>15.5</v>
      </c>
      <c r="AL5" s="37">
        <f t="shared" si="0"/>
        <v>16</v>
      </c>
      <c r="AM5" s="37">
        <f t="shared" si="0"/>
        <v>17</v>
      </c>
      <c r="AN5" s="37">
        <f t="shared" si="0"/>
        <v>17.5</v>
      </c>
      <c r="AO5" s="37">
        <f t="shared" si="0"/>
        <v>18.5</v>
      </c>
      <c r="AP5" s="37">
        <f t="shared" si="0"/>
        <v>19</v>
      </c>
      <c r="AQ5" s="37">
        <f t="shared" si="0"/>
        <v>19.5</v>
      </c>
      <c r="AR5" s="37">
        <f t="shared" si="0"/>
        <v>20</v>
      </c>
      <c r="AS5" s="37">
        <f t="shared" si="0"/>
        <v>20.5</v>
      </c>
    </row>
    <row r="6" spans="2:46" x14ac:dyDescent="0.25">
      <c r="D6">
        <v>3</v>
      </c>
      <c r="E6" s="77">
        <v>22000</v>
      </c>
      <c r="F6" s="37">
        <v>13.5</v>
      </c>
      <c r="G6" s="37">
        <v>14.000000000000002</v>
      </c>
      <c r="H6" s="37">
        <v>14.499999999999998</v>
      </c>
      <c r="I6" s="37">
        <v>15.5</v>
      </c>
      <c r="J6" s="37">
        <v>16</v>
      </c>
      <c r="K6" s="37">
        <v>17</v>
      </c>
      <c r="L6" s="37">
        <v>17.5</v>
      </c>
      <c r="M6" s="37">
        <v>18.5</v>
      </c>
      <c r="N6" s="37">
        <v>19</v>
      </c>
      <c r="O6" s="37">
        <v>19.5</v>
      </c>
      <c r="P6" s="37">
        <v>20</v>
      </c>
      <c r="Q6" s="37">
        <v>20.5</v>
      </c>
      <c r="S6" t="str">
        <f t="shared" ref="S6:S69" si="1">IF(E6&lt;&gt;T6,"x","")</f>
        <v/>
      </c>
      <c r="T6">
        <v>22000</v>
      </c>
      <c r="U6" s="38">
        <v>0.13500000000000001</v>
      </c>
      <c r="V6" s="38">
        <v>0.14000000000000001</v>
      </c>
      <c r="W6" s="38">
        <v>0.14499999999999999</v>
      </c>
      <c r="X6" s="38">
        <v>0.155</v>
      </c>
      <c r="Y6" s="38">
        <v>0.16</v>
      </c>
      <c r="Z6" s="38">
        <v>0.17</v>
      </c>
      <c r="AA6" s="38">
        <v>0.17499999999999999</v>
      </c>
      <c r="AB6" s="38">
        <v>0.185</v>
      </c>
      <c r="AC6" s="38">
        <v>0.19</v>
      </c>
      <c r="AD6" s="38">
        <v>0.19500000000000001</v>
      </c>
      <c r="AE6" s="38">
        <v>0.2</v>
      </c>
      <c r="AF6" s="38">
        <v>0.20499999999999999</v>
      </c>
      <c r="AH6" s="37">
        <f t="shared" si="0"/>
        <v>13.5</v>
      </c>
      <c r="AI6" s="37">
        <f t="shared" si="0"/>
        <v>14.000000000000002</v>
      </c>
      <c r="AJ6" s="37">
        <f t="shared" si="0"/>
        <v>14.499999999999998</v>
      </c>
      <c r="AK6" s="37">
        <f t="shared" si="0"/>
        <v>15.5</v>
      </c>
      <c r="AL6" s="37">
        <f t="shared" si="0"/>
        <v>16</v>
      </c>
      <c r="AM6" s="37">
        <f t="shared" si="0"/>
        <v>17</v>
      </c>
      <c r="AN6" s="37">
        <f t="shared" si="0"/>
        <v>17.5</v>
      </c>
      <c r="AO6" s="37">
        <f t="shared" si="0"/>
        <v>18.5</v>
      </c>
      <c r="AP6" s="37">
        <f t="shared" si="0"/>
        <v>19</v>
      </c>
      <c r="AQ6" s="37">
        <f t="shared" si="0"/>
        <v>19.5</v>
      </c>
      <c r="AR6" s="37">
        <f t="shared" si="0"/>
        <v>20</v>
      </c>
      <c r="AS6" s="37">
        <f t="shared" si="0"/>
        <v>20.5</v>
      </c>
    </row>
    <row r="7" spans="2:46" x14ac:dyDescent="0.25">
      <c r="D7">
        <v>4</v>
      </c>
      <c r="E7" s="77">
        <v>22500</v>
      </c>
      <c r="F7" s="37">
        <v>13.5</v>
      </c>
      <c r="G7" s="37">
        <v>14.000000000000002</v>
      </c>
      <c r="H7" s="37">
        <v>15</v>
      </c>
      <c r="I7" s="37">
        <v>16</v>
      </c>
      <c r="J7" s="37">
        <v>17</v>
      </c>
      <c r="K7" s="37">
        <v>18</v>
      </c>
      <c r="L7" s="37">
        <v>18.5</v>
      </c>
      <c r="M7" s="37">
        <v>19.5</v>
      </c>
      <c r="N7" s="37">
        <v>20</v>
      </c>
      <c r="O7" s="37">
        <v>20.5</v>
      </c>
      <c r="P7" s="37">
        <v>21</v>
      </c>
      <c r="Q7" s="37">
        <v>21.5</v>
      </c>
      <c r="S7" t="str">
        <f t="shared" si="1"/>
        <v/>
      </c>
      <c r="T7">
        <v>22500</v>
      </c>
      <c r="U7" s="38">
        <v>0.13500000000000001</v>
      </c>
      <c r="V7" s="38">
        <v>0.14000000000000001</v>
      </c>
      <c r="W7" s="38">
        <v>0.15</v>
      </c>
      <c r="X7" s="38">
        <v>0.16</v>
      </c>
      <c r="Y7" s="38">
        <v>0.17</v>
      </c>
      <c r="Z7" s="38">
        <v>0.18</v>
      </c>
      <c r="AA7" s="38">
        <v>0.185</v>
      </c>
      <c r="AB7" s="38">
        <v>0.19500000000000001</v>
      </c>
      <c r="AC7" s="38">
        <v>0.2</v>
      </c>
      <c r="AD7" s="38">
        <v>0.20499999999999999</v>
      </c>
      <c r="AE7" s="38">
        <v>0.21</v>
      </c>
      <c r="AF7" s="38">
        <v>0.215</v>
      </c>
      <c r="AH7" s="37">
        <f t="shared" si="0"/>
        <v>13.5</v>
      </c>
      <c r="AI7" s="37">
        <f t="shared" si="0"/>
        <v>14.000000000000002</v>
      </c>
      <c r="AJ7" s="37">
        <f t="shared" si="0"/>
        <v>15</v>
      </c>
      <c r="AK7" s="37">
        <f t="shared" si="0"/>
        <v>16</v>
      </c>
      <c r="AL7" s="37">
        <f t="shared" si="0"/>
        <v>17</v>
      </c>
      <c r="AM7" s="37">
        <f t="shared" si="0"/>
        <v>18</v>
      </c>
      <c r="AN7" s="37">
        <f t="shared" si="0"/>
        <v>18.5</v>
      </c>
      <c r="AO7" s="37">
        <f t="shared" si="0"/>
        <v>19.5</v>
      </c>
      <c r="AP7" s="37">
        <f t="shared" si="0"/>
        <v>20</v>
      </c>
      <c r="AQ7" s="37">
        <f t="shared" si="0"/>
        <v>20.5</v>
      </c>
      <c r="AR7" s="37">
        <f t="shared" si="0"/>
        <v>21</v>
      </c>
      <c r="AS7" s="37">
        <f t="shared" si="0"/>
        <v>21.5</v>
      </c>
    </row>
    <row r="8" spans="2:46" x14ac:dyDescent="0.25">
      <c r="D8">
        <v>5</v>
      </c>
      <c r="E8" s="77">
        <v>23000</v>
      </c>
      <c r="F8" s="37">
        <v>14.000000000000002</v>
      </c>
      <c r="G8" s="37">
        <v>14.499999999999998</v>
      </c>
      <c r="H8" s="37">
        <v>15.5</v>
      </c>
      <c r="I8" s="37">
        <v>16.5</v>
      </c>
      <c r="J8" s="37">
        <v>17.5</v>
      </c>
      <c r="K8" s="37">
        <v>18.5</v>
      </c>
      <c r="L8" s="37">
        <v>19.5</v>
      </c>
      <c r="M8" s="37">
        <v>20</v>
      </c>
      <c r="N8" s="37">
        <v>21</v>
      </c>
      <c r="O8" s="37">
        <v>21.5</v>
      </c>
      <c r="P8" s="37">
        <v>22</v>
      </c>
      <c r="Q8" s="37">
        <v>22.5</v>
      </c>
      <c r="S8" t="str">
        <f t="shared" si="1"/>
        <v/>
      </c>
      <c r="T8">
        <v>23000</v>
      </c>
      <c r="U8" s="38">
        <v>0.14000000000000001</v>
      </c>
      <c r="V8" s="38">
        <v>0.14499999999999999</v>
      </c>
      <c r="W8" s="38">
        <v>0.155</v>
      </c>
      <c r="X8" s="38">
        <v>0.16500000000000001</v>
      </c>
      <c r="Y8" s="38">
        <v>0.17499999999999999</v>
      </c>
      <c r="Z8" s="38">
        <v>0.185</v>
      </c>
      <c r="AA8" s="38">
        <v>0.19500000000000001</v>
      </c>
      <c r="AB8" s="38">
        <v>0.2</v>
      </c>
      <c r="AC8" s="38">
        <v>0.21</v>
      </c>
      <c r="AD8" s="38">
        <v>0.215</v>
      </c>
      <c r="AE8" s="38">
        <v>0.22</v>
      </c>
      <c r="AF8" s="38">
        <v>0.22500000000000001</v>
      </c>
      <c r="AH8" s="37">
        <f t="shared" si="0"/>
        <v>14.000000000000002</v>
      </c>
      <c r="AI8" s="37">
        <f t="shared" si="0"/>
        <v>14.499999999999998</v>
      </c>
      <c r="AJ8" s="37">
        <f t="shared" si="0"/>
        <v>15.5</v>
      </c>
      <c r="AK8" s="37">
        <f t="shared" si="0"/>
        <v>16.5</v>
      </c>
      <c r="AL8" s="37">
        <f t="shared" si="0"/>
        <v>17.5</v>
      </c>
      <c r="AM8" s="37">
        <f t="shared" si="0"/>
        <v>18.5</v>
      </c>
      <c r="AN8" s="37">
        <f t="shared" si="0"/>
        <v>19.5</v>
      </c>
      <c r="AO8" s="37">
        <f t="shared" si="0"/>
        <v>20</v>
      </c>
      <c r="AP8" s="37">
        <f t="shared" si="0"/>
        <v>21</v>
      </c>
      <c r="AQ8" s="37">
        <f t="shared" si="0"/>
        <v>21.5</v>
      </c>
      <c r="AR8" s="37">
        <f t="shared" si="0"/>
        <v>22</v>
      </c>
      <c r="AS8" s="37">
        <f t="shared" si="0"/>
        <v>22.5</v>
      </c>
    </row>
    <row r="9" spans="2:46" x14ac:dyDescent="0.25">
      <c r="D9">
        <v>6</v>
      </c>
      <c r="E9" s="77">
        <v>23500</v>
      </c>
      <c r="F9" s="37">
        <v>15</v>
      </c>
      <c r="G9" s="37">
        <v>15.5</v>
      </c>
      <c r="H9" s="37">
        <v>16.5</v>
      </c>
      <c r="I9" s="37">
        <v>17.5</v>
      </c>
      <c r="J9" s="37">
        <v>18.5</v>
      </c>
      <c r="K9" s="37">
        <v>19.5</v>
      </c>
      <c r="L9" s="37">
        <v>20.5</v>
      </c>
      <c r="M9" s="37">
        <v>21.5</v>
      </c>
      <c r="N9" s="37">
        <v>22</v>
      </c>
      <c r="O9" s="37">
        <v>23</v>
      </c>
      <c r="P9" s="37">
        <v>23.5</v>
      </c>
      <c r="Q9" s="37">
        <v>24</v>
      </c>
      <c r="S9" t="str">
        <f t="shared" si="1"/>
        <v/>
      </c>
      <c r="T9">
        <v>23500</v>
      </c>
      <c r="U9" s="38">
        <v>0.15</v>
      </c>
      <c r="V9" s="38">
        <v>0.155</v>
      </c>
      <c r="W9" s="38">
        <v>0.16500000000000001</v>
      </c>
      <c r="X9" s="38">
        <v>0.17499999999999999</v>
      </c>
      <c r="Y9" s="38">
        <v>0.185</v>
      </c>
      <c r="Z9" s="38">
        <v>0.19500000000000001</v>
      </c>
      <c r="AA9" s="38">
        <v>0.20499999999999999</v>
      </c>
      <c r="AB9" s="38">
        <v>0.215</v>
      </c>
      <c r="AC9" s="38">
        <v>0.22</v>
      </c>
      <c r="AD9" s="38">
        <v>0.23</v>
      </c>
      <c r="AE9" s="38">
        <v>0.23499999999999999</v>
      </c>
      <c r="AF9" s="38">
        <v>0.24</v>
      </c>
      <c r="AH9" s="37">
        <f t="shared" si="0"/>
        <v>15</v>
      </c>
      <c r="AI9" s="37">
        <f t="shared" si="0"/>
        <v>15.5</v>
      </c>
      <c r="AJ9" s="37">
        <f t="shared" si="0"/>
        <v>16.5</v>
      </c>
      <c r="AK9" s="37">
        <f t="shared" si="0"/>
        <v>17.5</v>
      </c>
      <c r="AL9" s="37">
        <f t="shared" si="0"/>
        <v>18.5</v>
      </c>
      <c r="AM9" s="37">
        <f t="shared" si="0"/>
        <v>19.5</v>
      </c>
      <c r="AN9" s="37">
        <f t="shared" si="0"/>
        <v>20.5</v>
      </c>
      <c r="AO9" s="37">
        <f t="shared" si="0"/>
        <v>21.5</v>
      </c>
      <c r="AP9" s="37">
        <f t="shared" si="0"/>
        <v>22</v>
      </c>
      <c r="AQ9" s="37">
        <f t="shared" si="0"/>
        <v>23</v>
      </c>
      <c r="AR9" s="37">
        <f t="shared" si="0"/>
        <v>23.5</v>
      </c>
      <c r="AS9" s="37">
        <f t="shared" si="0"/>
        <v>24</v>
      </c>
    </row>
    <row r="10" spans="2:46" x14ac:dyDescent="0.25">
      <c r="D10">
        <v>7</v>
      </c>
      <c r="E10" s="77">
        <v>24000</v>
      </c>
      <c r="F10" s="37">
        <v>15.5</v>
      </c>
      <c r="G10" s="37">
        <v>16</v>
      </c>
      <c r="H10" s="37">
        <v>17</v>
      </c>
      <c r="I10" s="37">
        <v>18</v>
      </c>
      <c r="J10" s="37">
        <v>19</v>
      </c>
      <c r="K10" s="37">
        <v>20</v>
      </c>
      <c r="L10" s="37">
        <v>21</v>
      </c>
      <c r="M10" s="37">
        <v>22</v>
      </c>
      <c r="N10" s="37">
        <v>23</v>
      </c>
      <c r="O10" s="37">
        <v>23.5</v>
      </c>
      <c r="P10" s="37">
        <v>24</v>
      </c>
      <c r="Q10" s="37">
        <v>25</v>
      </c>
      <c r="S10" t="str">
        <f t="shared" si="1"/>
        <v/>
      </c>
      <c r="T10">
        <v>24000</v>
      </c>
      <c r="U10" s="38">
        <v>0.155</v>
      </c>
      <c r="V10" s="38">
        <v>0.16</v>
      </c>
      <c r="W10" s="38">
        <v>0.17</v>
      </c>
      <c r="X10" s="38">
        <v>0.18</v>
      </c>
      <c r="Y10" s="38">
        <v>0.19</v>
      </c>
      <c r="Z10" s="38">
        <v>0.2</v>
      </c>
      <c r="AA10" s="38">
        <v>0.21</v>
      </c>
      <c r="AB10" s="38">
        <v>0.22</v>
      </c>
      <c r="AC10" s="38">
        <v>0.23</v>
      </c>
      <c r="AD10" s="38">
        <v>0.23499999999999999</v>
      </c>
      <c r="AE10" s="38">
        <v>0.24</v>
      </c>
      <c r="AF10" s="38">
        <v>0.25</v>
      </c>
      <c r="AH10" s="37">
        <f t="shared" si="0"/>
        <v>15.5</v>
      </c>
      <c r="AI10" s="37">
        <f t="shared" si="0"/>
        <v>16</v>
      </c>
      <c r="AJ10" s="37">
        <f t="shared" si="0"/>
        <v>17</v>
      </c>
      <c r="AK10" s="37">
        <f t="shared" si="0"/>
        <v>18</v>
      </c>
      <c r="AL10" s="37">
        <f t="shared" si="0"/>
        <v>19</v>
      </c>
      <c r="AM10" s="37">
        <f t="shared" si="0"/>
        <v>20</v>
      </c>
      <c r="AN10" s="37">
        <f t="shared" si="0"/>
        <v>21</v>
      </c>
      <c r="AO10" s="37">
        <f t="shared" si="0"/>
        <v>22</v>
      </c>
      <c r="AP10" s="37">
        <f t="shared" si="0"/>
        <v>23</v>
      </c>
      <c r="AQ10" s="37">
        <f t="shared" si="0"/>
        <v>23.5</v>
      </c>
      <c r="AR10" s="37">
        <f t="shared" si="0"/>
        <v>24</v>
      </c>
      <c r="AS10" s="37">
        <f t="shared" si="0"/>
        <v>25</v>
      </c>
    </row>
    <row r="11" spans="2:46" x14ac:dyDescent="0.25">
      <c r="D11">
        <v>8</v>
      </c>
      <c r="E11" s="77">
        <v>24500</v>
      </c>
      <c r="F11" s="37">
        <v>15.5</v>
      </c>
      <c r="G11" s="37">
        <v>16.5</v>
      </c>
      <c r="H11" s="37">
        <v>17.5</v>
      </c>
      <c r="I11" s="37">
        <v>18.5</v>
      </c>
      <c r="J11" s="37">
        <v>19.5</v>
      </c>
      <c r="K11" s="37">
        <v>20.5</v>
      </c>
      <c r="L11" s="37">
        <v>21.5</v>
      </c>
      <c r="M11" s="37">
        <v>22.5</v>
      </c>
      <c r="N11" s="37">
        <v>23.5</v>
      </c>
      <c r="O11" s="37">
        <v>24.5</v>
      </c>
      <c r="P11" s="37">
        <v>25</v>
      </c>
      <c r="Q11" s="37">
        <v>25.5</v>
      </c>
      <c r="S11" t="str">
        <f t="shared" si="1"/>
        <v/>
      </c>
      <c r="T11">
        <v>24500</v>
      </c>
      <c r="U11" s="38">
        <v>0.155</v>
      </c>
      <c r="V11" s="38">
        <v>0.16500000000000001</v>
      </c>
      <c r="W11" s="38">
        <v>0.17499999999999999</v>
      </c>
      <c r="X11" s="38">
        <v>0.185</v>
      </c>
      <c r="Y11" s="38">
        <v>0.19500000000000001</v>
      </c>
      <c r="Z11" s="38">
        <v>0.20499999999999999</v>
      </c>
      <c r="AA11" s="38">
        <v>0.215</v>
      </c>
      <c r="AB11" s="38">
        <v>0.22500000000000001</v>
      </c>
      <c r="AC11" s="38">
        <v>0.23499999999999999</v>
      </c>
      <c r="AD11" s="38">
        <v>0.245</v>
      </c>
      <c r="AE11" s="38">
        <v>0.25</v>
      </c>
      <c r="AF11" s="38">
        <v>0.255</v>
      </c>
      <c r="AH11" s="37">
        <f t="shared" si="0"/>
        <v>15.5</v>
      </c>
      <c r="AI11" s="37">
        <f t="shared" si="0"/>
        <v>16.5</v>
      </c>
      <c r="AJ11" s="37">
        <f t="shared" si="0"/>
        <v>17.5</v>
      </c>
      <c r="AK11" s="37">
        <f t="shared" si="0"/>
        <v>18.5</v>
      </c>
      <c r="AL11" s="37">
        <f t="shared" si="0"/>
        <v>19.5</v>
      </c>
      <c r="AM11" s="37">
        <f t="shared" si="0"/>
        <v>20.5</v>
      </c>
      <c r="AN11" s="37">
        <f t="shared" si="0"/>
        <v>21.5</v>
      </c>
      <c r="AO11" s="37">
        <f t="shared" si="0"/>
        <v>22.5</v>
      </c>
      <c r="AP11" s="37">
        <f t="shared" si="0"/>
        <v>23.5</v>
      </c>
      <c r="AQ11" s="37">
        <f t="shared" si="0"/>
        <v>24.5</v>
      </c>
      <c r="AR11" s="37">
        <f t="shared" si="0"/>
        <v>25</v>
      </c>
      <c r="AS11" s="37">
        <f t="shared" si="0"/>
        <v>25.5</v>
      </c>
    </row>
    <row r="12" spans="2:46" x14ac:dyDescent="0.25">
      <c r="D12">
        <v>9</v>
      </c>
      <c r="E12" s="77">
        <v>25000</v>
      </c>
      <c r="F12" s="37">
        <v>16</v>
      </c>
      <c r="G12" s="37">
        <v>17</v>
      </c>
      <c r="H12" s="37">
        <v>18</v>
      </c>
      <c r="I12" s="37">
        <v>19</v>
      </c>
      <c r="J12" s="37">
        <v>20</v>
      </c>
      <c r="K12" s="37">
        <v>21</v>
      </c>
      <c r="L12" s="37">
        <v>22</v>
      </c>
      <c r="M12" s="37">
        <v>23</v>
      </c>
      <c r="N12" s="37">
        <v>24</v>
      </c>
      <c r="O12" s="37">
        <v>25</v>
      </c>
      <c r="P12" s="37">
        <v>26</v>
      </c>
      <c r="Q12" s="37">
        <v>26.5</v>
      </c>
      <c r="S12" t="str">
        <f t="shared" si="1"/>
        <v/>
      </c>
      <c r="T12">
        <v>25000</v>
      </c>
      <c r="U12" s="38">
        <v>0.16</v>
      </c>
      <c r="V12" s="38">
        <v>0.17</v>
      </c>
      <c r="W12" s="38">
        <v>0.18</v>
      </c>
      <c r="X12" s="38">
        <v>0.19</v>
      </c>
      <c r="Y12" s="38">
        <v>0.2</v>
      </c>
      <c r="Z12" s="38">
        <v>0.21</v>
      </c>
      <c r="AA12" s="38">
        <v>0.22</v>
      </c>
      <c r="AB12" s="38">
        <v>0.23</v>
      </c>
      <c r="AC12" s="38">
        <v>0.24</v>
      </c>
      <c r="AD12" s="38">
        <v>0.25</v>
      </c>
      <c r="AE12" s="38">
        <v>0.26</v>
      </c>
      <c r="AF12" s="38">
        <v>0.26500000000000001</v>
      </c>
      <c r="AH12" s="37">
        <f t="shared" si="0"/>
        <v>16</v>
      </c>
      <c r="AI12" s="37">
        <f t="shared" si="0"/>
        <v>17</v>
      </c>
      <c r="AJ12" s="37">
        <f t="shared" si="0"/>
        <v>18</v>
      </c>
      <c r="AK12" s="37">
        <f t="shared" si="0"/>
        <v>19</v>
      </c>
      <c r="AL12" s="37">
        <f t="shared" si="0"/>
        <v>20</v>
      </c>
      <c r="AM12" s="37">
        <f t="shared" si="0"/>
        <v>21</v>
      </c>
      <c r="AN12" s="37">
        <f t="shared" si="0"/>
        <v>22</v>
      </c>
      <c r="AO12" s="37">
        <f t="shared" si="0"/>
        <v>23</v>
      </c>
      <c r="AP12" s="37">
        <f t="shared" si="0"/>
        <v>24</v>
      </c>
      <c r="AQ12" s="37">
        <f t="shared" si="0"/>
        <v>25</v>
      </c>
      <c r="AR12" s="37">
        <f t="shared" si="0"/>
        <v>26</v>
      </c>
      <c r="AS12" s="37">
        <f t="shared" si="0"/>
        <v>26.5</v>
      </c>
    </row>
    <row r="13" spans="2:46" x14ac:dyDescent="0.25">
      <c r="D13">
        <v>10</v>
      </c>
      <c r="E13" s="77">
        <v>26000</v>
      </c>
      <c r="F13" s="37">
        <v>16.5</v>
      </c>
      <c r="G13" s="37">
        <v>17</v>
      </c>
      <c r="H13" s="37">
        <v>18</v>
      </c>
      <c r="I13" s="37">
        <v>19.5</v>
      </c>
      <c r="J13" s="37">
        <v>20.5</v>
      </c>
      <c r="K13" s="37">
        <v>21.5</v>
      </c>
      <c r="L13" s="37">
        <v>22.5</v>
      </c>
      <c r="M13" s="37">
        <v>23.5</v>
      </c>
      <c r="N13" s="37">
        <v>24.5</v>
      </c>
      <c r="O13" s="37">
        <v>25.5</v>
      </c>
      <c r="P13" s="37">
        <v>26.5</v>
      </c>
      <c r="Q13" s="37">
        <v>27.500000000000004</v>
      </c>
      <c r="S13" t="str">
        <f t="shared" si="1"/>
        <v/>
      </c>
      <c r="T13">
        <v>26000</v>
      </c>
      <c r="U13" s="38">
        <v>0.16500000000000001</v>
      </c>
      <c r="V13" s="38">
        <v>0.17</v>
      </c>
      <c r="W13" s="38">
        <v>0.18</v>
      </c>
      <c r="X13" s="38">
        <v>0.19500000000000001</v>
      </c>
      <c r="Y13" s="38">
        <v>0.20499999999999999</v>
      </c>
      <c r="Z13" s="38">
        <v>0.215</v>
      </c>
      <c r="AA13" s="38">
        <v>0.22500000000000001</v>
      </c>
      <c r="AB13" s="38">
        <v>0.23499999999999999</v>
      </c>
      <c r="AC13" s="38">
        <v>0.245</v>
      </c>
      <c r="AD13" s="38">
        <v>0.255</v>
      </c>
      <c r="AE13" s="38">
        <v>0.26500000000000001</v>
      </c>
      <c r="AF13" s="38">
        <v>0.27500000000000002</v>
      </c>
      <c r="AH13" s="37">
        <f t="shared" si="0"/>
        <v>16.5</v>
      </c>
      <c r="AI13" s="37">
        <f t="shared" si="0"/>
        <v>17</v>
      </c>
      <c r="AJ13" s="37">
        <f t="shared" si="0"/>
        <v>18</v>
      </c>
      <c r="AK13" s="37">
        <f t="shared" si="0"/>
        <v>19.5</v>
      </c>
      <c r="AL13" s="37">
        <f t="shared" si="0"/>
        <v>20.5</v>
      </c>
      <c r="AM13" s="37">
        <f t="shared" si="0"/>
        <v>21.5</v>
      </c>
      <c r="AN13" s="37">
        <f t="shared" si="0"/>
        <v>22.5</v>
      </c>
      <c r="AO13" s="37">
        <f t="shared" si="0"/>
        <v>23.5</v>
      </c>
      <c r="AP13" s="37">
        <f t="shared" si="0"/>
        <v>24.5</v>
      </c>
      <c r="AQ13" s="37">
        <f t="shared" si="0"/>
        <v>25.5</v>
      </c>
      <c r="AR13" s="37">
        <f t="shared" si="0"/>
        <v>26.5</v>
      </c>
      <c r="AS13" s="37">
        <f t="shared" si="0"/>
        <v>27.500000000000004</v>
      </c>
    </row>
    <row r="14" spans="2:46" x14ac:dyDescent="0.25">
      <c r="D14">
        <v>11</v>
      </c>
      <c r="E14" s="77">
        <v>27000</v>
      </c>
      <c r="F14" s="37">
        <v>16.5</v>
      </c>
      <c r="G14" s="37">
        <v>17.5</v>
      </c>
      <c r="H14" s="37">
        <v>18.5</v>
      </c>
      <c r="I14" s="37">
        <v>20</v>
      </c>
      <c r="J14" s="37">
        <v>21</v>
      </c>
      <c r="K14" s="37">
        <v>22.5</v>
      </c>
      <c r="L14" s="37">
        <v>23.5</v>
      </c>
      <c r="M14" s="37">
        <v>24.5</v>
      </c>
      <c r="N14" s="37">
        <v>25.5</v>
      </c>
      <c r="O14" s="37">
        <v>26.5</v>
      </c>
      <c r="P14" s="37">
        <v>27.500000000000004</v>
      </c>
      <c r="Q14" s="37">
        <v>28.499999999999996</v>
      </c>
      <c r="S14" t="str">
        <f t="shared" si="1"/>
        <v/>
      </c>
      <c r="T14">
        <v>27000</v>
      </c>
      <c r="U14" s="38">
        <v>0.16500000000000001</v>
      </c>
      <c r="V14" s="38">
        <v>0.17499999999999999</v>
      </c>
      <c r="W14" s="38">
        <v>0.185</v>
      </c>
      <c r="X14" s="38">
        <v>0.2</v>
      </c>
      <c r="Y14" s="38">
        <v>0.21</v>
      </c>
      <c r="Z14" s="38">
        <v>0.22500000000000001</v>
      </c>
      <c r="AA14" s="38">
        <v>0.23499999999999999</v>
      </c>
      <c r="AB14" s="38">
        <v>0.245</v>
      </c>
      <c r="AC14" s="38">
        <v>0.255</v>
      </c>
      <c r="AD14" s="38">
        <v>0.26500000000000001</v>
      </c>
      <c r="AE14" s="38">
        <v>0.27500000000000002</v>
      </c>
      <c r="AF14" s="38">
        <v>0.28499999999999998</v>
      </c>
      <c r="AH14" s="37">
        <f t="shared" si="0"/>
        <v>16.5</v>
      </c>
      <c r="AI14" s="37">
        <f t="shared" si="0"/>
        <v>17.5</v>
      </c>
      <c r="AJ14" s="37">
        <f t="shared" si="0"/>
        <v>18.5</v>
      </c>
      <c r="AK14" s="37">
        <f t="shared" si="0"/>
        <v>20</v>
      </c>
      <c r="AL14" s="37">
        <f t="shared" si="0"/>
        <v>21</v>
      </c>
      <c r="AM14" s="37">
        <f t="shared" si="0"/>
        <v>22.5</v>
      </c>
      <c r="AN14" s="37">
        <f t="shared" si="0"/>
        <v>23.5</v>
      </c>
      <c r="AO14" s="37">
        <f t="shared" si="0"/>
        <v>24.5</v>
      </c>
      <c r="AP14" s="37">
        <f t="shared" si="0"/>
        <v>25.5</v>
      </c>
      <c r="AQ14" s="37">
        <f t="shared" si="0"/>
        <v>26.5</v>
      </c>
      <c r="AR14" s="37">
        <f t="shared" si="0"/>
        <v>27.500000000000004</v>
      </c>
      <c r="AS14" s="37">
        <f t="shared" si="0"/>
        <v>28.499999999999996</v>
      </c>
    </row>
    <row r="15" spans="2:46" x14ac:dyDescent="0.25">
      <c r="D15">
        <v>12</v>
      </c>
      <c r="E15" s="77">
        <v>28000</v>
      </c>
      <c r="F15" s="37">
        <v>17</v>
      </c>
      <c r="G15" s="37">
        <v>18</v>
      </c>
      <c r="H15" s="37">
        <v>19</v>
      </c>
      <c r="I15" s="37">
        <v>20</v>
      </c>
      <c r="J15" s="37">
        <v>21</v>
      </c>
      <c r="K15" s="37">
        <v>22.5</v>
      </c>
      <c r="L15" s="37">
        <v>23.5</v>
      </c>
      <c r="M15" s="37">
        <v>24.5</v>
      </c>
      <c r="N15" s="37">
        <v>25.5</v>
      </c>
      <c r="O15" s="37">
        <v>26.5</v>
      </c>
      <c r="P15" s="37">
        <v>27.500000000000004</v>
      </c>
      <c r="Q15" s="37">
        <v>28.499999999999996</v>
      </c>
      <c r="S15" t="str">
        <f t="shared" si="1"/>
        <v/>
      </c>
      <c r="T15">
        <v>28000</v>
      </c>
      <c r="U15" s="38">
        <v>0.17</v>
      </c>
      <c r="V15" s="38">
        <v>0.18</v>
      </c>
      <c r="W15" s="38">
        <v>0.19</v>
      </c>
      <c r="X15" s="38">
        <v>0.2</v>
      </c>
      <c r="Y15" s="38">
        <v>0.21</v>
      </c>
      <c r="Z15" s="38">
        <v>0.22500000000000001</v>
      </c>
      <c r="AA15" s="38">
        <v>0.23499999999999999</v>
      </c>
      <c r="AB15" s="38">
        <v>0.245</v>
      </c>
      <c r="AC15" s="38">
        <v>0.255</v>
      </c>
      <c r="AD15" s="38">
        <v>0.26500000000000001</v>
      </c>
      <c r="AE15" s="38">
        <v>0.27500000000000002</v>
      </c>
      <c r="AF15" s="38">
        <v>0.28499999999999998</v>
      </c>
      <c r="AH15" s="37">
        <f t="shared" si="0"/>
        <v>17</v>
      </c>
      <c r="AI15" s="37">
        <f t="shared" si="0"/>
        <v>18</v>
      </c>
      <c r="AJ15" s="37">
        <f t="shared" si="0"/>
        <v>19</v>
      </c>
      <c r="AK15" s="37">
        <f t="shared" si="0"/>
        <v>20</v>
      </c>
      <c r="AL15" s="37">
        <f t="shared" si="0"/>
        <v>21</v>
      </c>
      <c r="AM15" s="37">
        <f t="shared" si="0"/>
        <v>22.5</v>
      </c>
      <c r="AN15" s="37">
        <f t="shared" si="0"/>
        <v>23.5</v>
      </c>
      <c r="AO15" s="37">
        <f t="shared" si="0"/>
        <v>24.5</v>
      </c>
      <c r="AP15" s="37">
        <f t="shared" si="0"/>
        <v>25.5</v>
      </c>
      <c r="AQ15" s="37">
        <f t="shared" si="0"/>
        <v>26.5</v>
      </c>
      <c r="AR15" s="37">
        <f t="shared" si="0"/>
        <v>27.500000000000004</v>
      </c>
      <c r="AS15" s="37">
        <f t="shared" si="0"/>
        <v>28.499999999999996</v>
      </c>
    </row>
    <row r="16" spans="2:46" x14ac:dyDescent="0.25">
      <c r="D16">
        <v>13</v>
      </c>
      <c r="E16" s="77">
        <v>29000</v>
      </c>
      <c r="F16" s="37">
        <v>17</v>
      </c>
      <c r="G16" s="37">
        <v>18</v>
      </c>
      <c r="H16" s="37">
        <v>19</v>
      </c>
      <c r="I16" s="37">
        <v>20</v>
      </c>
      <c r="J16" s="37">
        <v>21</v>
      </c>
      <c r="K16" s="37">
        <v>22.5</v>
      </c>
      <c r="L16" s="37">
        <v>23.5</v>
      </c>
      <c r="M16" s="37">
        <v>24.5</v>
      </c>
      <c r="N16" s="37">
        <v>25.5</v>
      </c>
      <c r="O16" s="37">
        <v>26.5</v>
      </c>
      <c r="P16" s="37">
        <v>27.500000000000004</v>
      </c>
      <c r="Q16" s="37">
        <v>28.499999999999996</v>
      </c>
      <c r="S16" t="str">
        <f t="shared" si="1"/>
        <v/>
      </c>
      <c r="T16">
        <v>29000</v>
      </c>
      <c r="U16" s="38">
        <v>0.17</v>
      </c>
      <c r="V16" s="38">
        <v>0.18</v>
      </c>
      <c r="W16" s="38">
        <v>0.19</v>
      </c>
      <c r="X16" s="38">
        <v>0.2</v>
      </c>
      <c r="Y16" s="38">
        <v>0.21</v>
      </c>
      <c r="Z16" s="38">
        <v>0.22500000000000001</v>
      </c>
      <c r="AA16" s="38">
        <v>0.23499999999999999</v>
      </c>
      <c r="AB16" s="38">
        <v>0.245</v>
      </c>
      <c r="AC16" s="38">
        <v>0.255</v>
      </c>
      <c r="AD16" s="38">
        <v>0.26500000000000001</v>
      </c>
      <c r="AE16" s="38">
        <v>0.27500000000000002</v>
      </c>
      <c r="AF16" s="38">
        <v>0.28499999999999998</v>
      </c>
      <c r="AH16" s="37">
        <f t="shared" si="0"/>
        <v>17</v>
      </c>
      <c r="AI16" s="37">
        <f t="shared" si="0"/>
        <v>18</v>
      </c>
      <c r="AJ16" s="37">
        <f t="shared" si="0"/>
        <v>19</v>
      </c>
      <c r="AK16" s="37">
        <f t="shared" si="0"/>
        <v>20</v>
      </c>
      <c r="AL16" s="37">
        <f t="shared" si="0"/>
        <v>21</v>
      </c>
      <c r="AM16" s="37">
        <f t="shared" si="0"/>
        <v>22.5</v>
      </c>
      <c r="AN16" s="37">
        <f t="shared" si="0"/>
        <v>23.5</v>
      </c>
      <c r="AO16" s="37">
        <f t="shared" si="0"/>
        <v>24.5</v>
      </c>
      <c r="AP16" s="37">
        <f t="shared" si="0"/>
        <v>25.5</v>
      </c>
      <c r="AQ16" s="37">
        <f t="shared" si="0"/>
        <v>26.5</v>
      </c>
      <c r="AR16" s="37">
        <f t="shared" si="0"/>
        <v>27.500000000000004</v>
      </c>
      <c r="AS16" s="37">
        <f t="shared" si="0"/>
        <v>28.499999999999996</v>
      </c>
    </row>
    <row r="17" spans="4:45" x14ac:dyDescent="0.25">
      <c r="D17">
        <v>14</v>
      </c>
      <c r="E17" s="77">
        <v>30000</v>
      </c>
      <c r="F17" s="37">
        <v>17</v>
      </c>
      <c r="G17" s="37">
        <v>18</v>
      </c>
      <c r="H17" s="37">
        <v>19</v>
      </c>
      <c r="I17" s="37">
        <v>20</v>
      </c>
      <c r="J17" s="37">
        <v>21</v>
      </c>
      <c r="K17" s="37">
        <v>22.5</v>
      </c>
      <c r="L17" s="37">
        <v>23.5</v>
      </c>
      <c r="M17" s="37">
        <v>24.5</v>
      </c>
      <c r="N17" s="37">
        <v>25.5</v>
      </c>
      <c r="O17" s="37">
        <v>26.5</v>
      </c>
      <c r="P17" s="37">
        <v>27.500000000000004</v>
      </c>
      <c r="Q17" s="37">
        <v>28.499999999999996</v>
      </c>
      <c r="S17" t="str">
        <f t="shared" si="1"/>
        <v/>
      </c>
      <c r="T17">
        <v>30000</v>
      </c>
      <c r="U17" s="38">
        <v>0.17</v>
      </c>
      <c r="V17" s="38">
        <v>0.18</v>
      </c>
      <c r="W17" s="38">
        <v>0.19</v>
      </c>
      <c r="X17" s="38">
        <v>0.2</v>
      </c>
      <c r="Y17" s="38">
        <v>0.21</v>
      </c>
      <c r="Z17" s="38">
        <v>0.22500000000000001</v>
      </c>
      <c r="AA17" s="38">
        <v>0.23499999999999999</v>
      </c>
      <c r="AB17" s="38">
        <v>0.245</v>
      </c>
      <c r="AC17" s="38">
        <v>0.255</v>
      </c>
      <c r="AD17" s="38">
        <v>0.26500000000000001</v>
      </c>
      <c r="AE17" s="38">
        <v>0.27500000000000002</v>
      </c>
      <c r="AF17" s="38">
        <v>0.28499999999999998</v>
      </c>
      <c r="AH17" s="37">
        <f t="shared" si="0"/>
        <v>17</v>
      </c>
      <c r="AI17" s="37">
        <f t="shared" si="0"/>
        <v>18</v>
      </c>
      <c r="AJ17" s="37">
        <f t="shared" si="0"/>
        <v>19</v>
      </c>
      <c r="AK17" s="37">
        <f t="shared" si="0"/>
        <v>20</v>
      </c>
      <c r="AL17" s="37">
        <f t="shared" si="0"/>
        <v>21</v>
      </c>
      <c r="AM17" s="37">
        <f t="shared" si="0"/>
        <v>22.5</v>
      </c>
      <c r="AN17" s="37">
        <f t="shared" si="0"/>
        <v>23.5</v>
      </c>
      <c r="AO17" s="37">
        <f t="shared" si="0"/>
        <v>24.5</v>
      </c>
      <c r="AP17" s="37">
        <f t="shared" si="0"/>
        <v>25.5</v>
      </c>
      <c r="AQ17" s="37">
        <f t="shared" si="0"/>
        <v>26.5</v>
      </c>
      <c r="AR17" s="37">
        <f t="shared" si="0"/>
        <v>27.500000000000004</v>
      </c>
      <c r="AS17" s="37">
        <f t="shared" si="0"/>
        <v>28.499999999999996</v>
      </c>
    </row>
    <row r="18" spans="4:45" x14ac:dyDescent="0.25">
      <c r="D18">
        <v>15</v>
      </c>
      <c r="E18" s="77">
        <v>31000</v>
      </c>
      <c r="F18" s="37">
        <v>17</v>
      </c>
      <c r="G18" s="37">
        <v>18</v>
      </c>
      <c r="H18" s="37">
        <v>19</v>
      </c>
      <c r="I18" s="37">
        <v>20</v>
      </c>
      <c r="J18" s="37">
        <v>21</v>
      </c>
      <c r="K18" s="37">
        <v>22.5</v>
      </c>
      <c r="L18" s="37">
        <v>23.5</v>
      </c>
      <c r="M18" s="37">
        <v>24.5</v>
      </c>
      <c r="N18" s="37">
        <v>25.5</v>
      </c>
      <c r="O18" s="37">
        <v>26.5</v>
      </c>
      <c r="P18" s="37">
        <v>27.500000000000004</v>
      </c>
      <c r="Q18" s="37">
        <v>28.499999999999996</v>
      </c>
      <c r="S18" t="str">
        <f t="shared" si="1"/>
        <v/>
      </c>
      <c r="T18">
        <v>31000</v>
      </c>
      <c r="U18" s="38">
        <v>0.17</v>
      </c>
      <c r="V18" s="38">
        <v>0.18</v>
      </c>
      <c r="W18" s="38">
        <v>0.19</v>
      </c>
      <c r="X18" s="38">
        <v>0.2</v>
      </c>
      <c r="Y18" s="38">
        <v>0.21</v>
      </c>
      <c r="Z18" s="38">
        <v>0.22500000000000001</v>
      </c>
      <c r="AA18" s="38">
        <v>0.23499999999999999</v>
      </c>
      <c r="AB18" s="38">
        <v>0.245</v>
      </c>
      <c r="AC18" s="38">
        <v>0.255</v>
      </c>
      <c r="AD18" s="38">
        <v>0.26500000000000001</v>
      </c>
      <c r="AE18" s="38">
        <v>0.27500000000000002</v>
      </c>
      <c r="AF18" s="38">
        <v>0.28499999999999998</v>
      </c>
      <c r="AH18" s="37">
        <f t="shared" si="0"/>
        <v>17</v>
      </c>
      <c r="AI18" s="37">
        <f t="shared" si="0"/>
        <v>18</v>
      </c>
      <c r="AJ18" s="37">
        <f t="shared" si="0"/>
        <v>19</v>
      </c>
      <c r="AK18" s="37">
        <f t="shared" si="0"/>
        <v>20</v>
      </c>
      <c r="AL18" s="37">
        <f t="shared" si="0"/>
        <v>21</v>
      </c>
      <c r="AM18" s="37">
        <f t="shared" si="0"/>
        <v>22.5</v>
      </c>
      <c r="AN18" s="37">
        <f t="shared" si="0"/>
        <v>23.5</v>
      </c>
      <c r="AO18" s="37">
        <f t="shared" si="0"/>
        <v>24.5</v>
      </c>
      <c r="AP18" s="37">
        <f t="shared" si="0"/>
        <v>25.5</v>
      </c>
      <c r="AQ18" s="37">
        <f t="shared" si="0"/>
        <v>26.5</v>
      </c>
      <c r="AR18" s="37">
        <f t="shared" si="0"/>
        <v>27.500000000000004</v>
      </c>
      <c r="AS18" s="37">
        <f t="shared" si="0"/>
        <v>28.499999999999996</v>
      </c>
    </row>
    <row r="19" spans="4:45" x14ac:dyDescent="0.25">
      <c r="D19">
        <v>16</v>
      </c>
      <c r="E19" s="77">
        <v>32000</v>
      </c>
      <c r="F19" s="37">
        <v>17</v>
      </c>
      <c r="G19" s="37">
        <v>18</v>
      </c>
      <c r="H19" s="37">
        <v>19</v>
      </c>
      <c r="I19" s="37">
        <v>20</v>
      </c>
      <c r="J19" s="37">
        <v>21</v>
      </c>
      <c r="K19" s="37">
        <v>22.5</v>
      </c>
      <c r="L19" s="37">
        <v>23.5</v>
      </c>
      <c r="M19" s="37">
        <v>24.5</v>
      </c>
      <c r="N19" s="37">
        <v>25.5</v>
      </c>
      <c r="O19" s="37">
        <v>26.5</v>
      </c>
      <c r="P19" s="37">
        <v>27.500000000000004</v>
      </c>
      <c r="Q19" s="37">
        <v>28.499999999999996</v>
      </c>
      <c r="S19" t="str">
        <f t="shared" si="1"/>
        <v/>
      </c>
      <c r="T19">
        <v>32000</v>
      </c>
      <c r="U19" s="38">
        <v>0.17</v>
      </c>
      <c r="V19" s="38">
        <v>0.18</v>
      </c>
      <c r="W19" s="38">
        <v>0.19</v>
      </c>
      <c r="X19" s="38">
        <v>0.2</v>
      </c>
      <c r="Y19" s="38">
        <v>0.21</v>
      </c>
      <c r="Z19" s="38">
        <v>0.22500000000000001</v>
      </c>
      <c r="AA19" s="38">
        <v>0.23499999999999999</v>
      </c>
      <c r="AB19" s="38">
        <v>0.245</v>
      </c>
      <c r="AC19" s="38">
        <v>0.255</v>
      </c>
      <c r="AD19" s="38">
        <v>0.26500000000000001</v>
      </c>
      <c r="AE19" s="38">
        <v>0.27500000000000002</v>
      </c>
      <c r="AF19" s="38">
        <v>0.28499999999999998</v>
      </c>
      <c r="AH19" s="37">
        <f t="shared" si="0"/>
        <v>17</v>
      </c>
      <c r="AI19" s="37">
        <f t="shared" si="0"/>
        <v>18</v>
      </c>
      <c r="AJ19" s="37">
        <f t="shared" si="0"/>
        <v>19</v>
      </c>
      <c r="AK19" s="37">
        <f t="shared" si="0"/>
        <v>20</v>
      </c>
      <c r="AL19" s="37">
        <f t="shared" si="0"/>
        <v>21</v>
      </c>
      <c r="AM19" s="37">
        <f t="shared" si="0"/>
        <v>22.5</v>
      </c>
      <c r="AN19" s="37">
        <f t="shared" si="0"/>
        <v>23.5</v>
      </c>
      <c r="AO19" s="37">
        <f t="shared" si="0"/>
        <v>24.5</v>
      </c>
      <c r="AP19" s="37">
        <f t="shared" si="0"/>
        <v>25.5</v>
      </c>
      <c r="AQ19" s="37">
        <f t="shared" si="0"/>
        <v>26.5</v>
      </c>
      <c r="AR19" s="37">
        <f t="shared" si="0"/>
        <v>27.500000000000004</v>
      </c>
      <c r="AS19" s="37">
        <f t="shared" si="0"/>
        <v>28.499999999999996</v>
      </c>
    </row>
    <row r="20" spans="4:45" x14ac:dyDescent="0.25">
      <c r="D20">
        <v>17</v>
      </c>
      <c r="E20" s="77">
        <v>33000</v>
      </c>
      <c r="F20" s="37">
        <v>17</v>
      </c>
      <c r="G20" s="37">
        <v>18</v>
      </c>
      <c r="H20" s="37">
        <v>19</v>
      </c>
      <c r="I20" s="37">
        <v>20</v>
      </c>
      <c r="J20" s="37">
        <v>21</v>
      </c>
      <c r="K20" s="37">
        <v>22.5</v>
      </c>
      <c r="L20" s="37">
        <v>23.5</v>
      </c>
      <c r="M20" s="37">
        <v>24.5</v>
      </c>
      <c r="N20" s="37">
        <v>25.5</v>
      </c>
      <c r="O20" s="37">
        <v>26.5</v>
      </c>
      <c r="P20" s="37">
        <v>27.500000000000004</v>
      </c>
      <c r="Q20" s="37">
        <v>28.499999999999996</v>
      </c>
      <c r="S20" t="str">
        <f t="shared" si="1"/>
        <v/>
      </c>
      <c r="T20">
        <v>33000</v>
      </c>
      <c r="U20" s="38">
        <v>0.17</v>
      </c>
      <c r="V20" s="38">
        <v>0.18</v>
      </c>
      <c r="W20" s="38">
        <v>0.19</v>
      </c>
      <c r="X20" s="38">
        <v>0.2</v>
      </c>
      <c r="Y20" s="38">
        <v>0.21</v>
      </c>
      <c r="Z20" s="38">
        <v>0.22500000000000001</v>
      </c>
      <c r="AA20" s="38">
        <v>0.23499999999999999</v>
      </c>
      <c r="AB20" s="38">
        <v>0.245</v>
      </c>
      <c r="AC20" s="38">
        <v>0.255</v>
      </c>
      <c r="AD20" s="38">
        <v>0.26500000000000001</v>
      </c>
      <c r="AE20" s="38">
        <v>0.27500000000000002</v>
      </c>
      <c r="AF20" s="38">
        <v>0.28499999999999998</v>
      </c>
      <c r="AH20" s="37">
        <f t="shared" si="0"/>
        <v>17</v>
      </c>
      <c r="AI20" s="37">
        <f t="shared" si="0"/>
        <v>18</v>
      </c>
      <c r="AJ20" s="37">
        <f t="shared" si="0"/>
        <v>19</v>
      </c>
      <c r="AK20" s="37">
        <f t="shared" si="0"/>
        <v>20</v>
      </c>
      <c r="AL20" s="37">
        <f t="shared" si="0"/>
        <v>21</v>
      </c>
      <c r="AM20" s="37">
        <f t="shared" si="0"/>
        <v>22.5</v>
      </c>
      <c r="AN20" s="37">
        <f t="shared" si="0"/>
        <v>23.5</v>
      </c>
      <c r="AO20" s="37">
        <f t="shared" si="0"/>
        <v>24.5</v>
      </c>
      <c r="AP20" s="37">
        <f t="shared" si="0"/>
        <v>25.5</v>
      </c>
      <c r="AQ20" s="37">
        <f t="shared" si="0"/>
        <v>26.5</v>
      </c>
      <c r="AR20" s="37">
        <f t="shared" si="0"/>
        <v>27.500000000000004</v>
      </c>
      <c r="AS20" s="37">
        <f t="shared" si="0"/>
        <v>28.499999999999996</v>
      </c>
    </row>
    <row r="21" spans="4:45" x14ac:dyDescent="0.25">
      <c r="D21">
        <v>18</v>
      </c>
      <c r="E21" s="77">
        <v>34000</v>
      </c>
      <c r="F21" s="37">
        <v>17</v>
      </c>
      <c r="G21" s="37">
        <v>18</v>
      </c>
      <c r="H21" s="37">
        <v>19</v>
      </c>
      <c r="I21" s="37">
        <v>20</v>
      </c>
      <c r="J21" s="37">
        <v>21</v>
      </c>
      <c r="K21" s="37">
        <v>22.5</v>
      </c>
      <c r="L21" s="37">
        <v>23.5</v>
      </c>
      <c r="M21" s="37">
        <v>24.5</v>
      </c>
      <c r="N21" s="37">
        <v>25.5</v>
      </c>
      <c r="O21" s="37">
        <v>26.5</v>
      </c>
      <c r="P21" s="37">
        <v>27.500000000000004</v>
      </c>
      <c r="Q21" s="37">
        <v>28.499999999999996</v>
      </c>
      <c r="S21" t="str">
        <f t="shared" si="1"/>
        <v/>
      </c>
      <c r="T21">
        <v>34000</v>
      </c>
      <c r="U21" s="38">
        <v>0.17</v>
      </c>
      <c r="V21" s="38">
        <v>0.18</v>
      </c>
      <c r="W21" s="38">
        <v>0.19</v>
      </c>
      <c r="X21" s="38">
        <v>0.2</v>
      </c>
      <c r="Y21" s="38">
        <v>0.21</v>
      </c>
      <c r="Z21" s="38">
        <v>0.22500000000000001</v>
      </c>
      <c r="AA21" s="38">
        <v>0.23499999999999999</v>
      </c>
      <c r="AB21" s="38">
        <v>0.245</v>
      </c>
      <c r="AC21" s="38">
        <v>0.255</v>
      </c>
      <c r="AD21" s="38">
        <v>0.26500000000000001</v>
      </c>
      <c r="AE21" s="38">
        <v>0.27500000000000002</v>
      </c>
      <c r="AF21" s="38">
        <v>0.28499999999999998</v>
      </c>
      <c r="AH21" s="37">
        <f t="shared" si="0"/>
        <v>17</v>
      </c>
      <c r="AI21" s="37">
        <f t="shared" si="0"/>
        <v>18</v>
      </c>
      <c r="AJ21" s="37">
        <f t="shared" si="0"/>
        <v>19</v>
      </c>
      <c r="AK21" s="37">
        <f t="shared" si="0"/>
        <v>20</v>
      </c>
      <c r="AL21" s="37">
        <f t="shared" si="0"/>
        <v>21</v>
      </c>
      <c r="AM21" s="37">
        <f t="shared" si="0"/>
        <v>22.5</v>
      </c>
      <c r="AN21" s="37">
        <f t="shared" si="0"/>
        <v>23.5</v>
      </c>
      <c r="AO21" s="37">
        <f t="shared" si="0"/>
        <v>24.5</v>
      </c>
      <c r="AP21" s="37">
        <f t="shared" si="0"/>
        <v>25.5</v>
      </c>
      <c r="AQ21" s="37">
        <f t="shared" si="0"/>
        <v>26.5</v>
      </c>
      <c r="AR21" s="37">
        <f t="shared" si="0"/>
        <v>27.500000000000004</v>
      </c>
      <c r="AS21" s="37">
        <f t="shared" si="0"/>
        <v>28.499999999999996</v>
      </c>
    </row>
    <row r="22" spans="4:45" x14ac:dyDescent="0.25">
      <c r="D22">
        <v>19</v>
      </c>
      <c r="E22" s="77">
        <v>35000</v>
      </c>
      <c r="F22" s="37">
        <v>17</v>
      </c>
      <c r="G22" s="37">
        <v>18</v>
      </c>
      <c r="H22" s="37">
        <v>19</v>
      </c>
      <c r="I22" s="37">
        <v>20</v>
      </c>
      <c r="J22" s="37">
        <v>21</v>
      </c>
      <c r="K22" s="37">
        <v>22.5</v>
      </c>
      <c r="L22" s="37">
        <v>23.5</v>
      </c>
      <c r="M22" s="37">
        <v>24.5</v>
      </c>
      <c r="N22" s="37">
        <v>25.5</v>
      </c>
      <c r="O22" s="37">
        <v>26.5</v>
      </c>
      <c r="P22" s="37">
        <v>27.500000000000004</v>
      </c>
      <c r="Q22" s="37">
        <v>28.499999999999996</v>
      </c>
      <c r="S22" t="str">
        <f t="shared" si="1"/>
        <v/>
      </c>
      <c r="T22">
        <v>35000</v>
      </c>
      <c r="U22" s="38">
        <v>0.17</v>
      </c>
      <c r="V22" s="38">
        <v>0.18</v>
      </c>
      <c r="W22" s="38">
        <v>0.19</v>
      </c>
      <c r="X22" s="38">
        <v>0.2</v>
      </c>
      <c r="Y22" s="38">
        <v>0.21</v>
      </c>
      <c r="Z22" s="38">
        <v>0.22500000000000001</v>
      </c>
      <c r="AA22" s="38">
        <v>0.23499999999999999</v>
      </c>
      <c r="AB22" s="38">
        <v>0.245</v>
      </c>
      <c r="AC22" s="38">
        <v>0.255</v>
      </c>
      <c r="AD22" s="38">
        <v>0.26500000000000001</v>
      </c>
      <c r="AE22" s="38">
        <v>0.27500000000000002</v>
      </c>
      <c r="AF22" s="38">
        <v>0.28499999999999998</v>
      </c>
      <c r="AH22" s="37">
        <f t="shared" si="0"/>
        <v>17</v>
      </c>
      <c r="AI22" s="37">
        <f t="shared" si="0"/>
        <v>18</v>
      </c>
      <c r="AJ22" s="37">
        <f t="shared" si="0"/>
        <v>19</v>
      </c>
      <c r="AK22" s="37">
        <f t="shared" si="0"/>
        <v>20</v>
      </c>
      <c r="AL22" s="37">
        <f t="shared" si="0"/>
        <v>21</v>
      </c>
      <c r="AM22" s="37">
        <f t="shared" si="0"/>
        <v>22.5</v>
      </c>
      <c r="AN22" s="37">
        <f t="shared" si="0"/>
        <v>23.5</v>
      </c>
      <c r="AO22" s="37">
        <f t="shared" si="0"/>
        <v>24.5</v>
      </c>
      <c r="AP22" s="37">
        <f t="shared" si="0"/>
        <v>25.5</v>
      </c>
      <c r="AQ22" s="37">
        <f t="shared" si="0"/>
        <v>26.5</v>
      </c>
      <c r="AR22" s="37">
        <f t="shared" si="0"/>
        <v>27.500000000000004</v>
      </c>
      <c r="AS22" s="37">
        <f t="shared" si="0"/>
        <v>28.499999999999996</v>
      </c>
    </row>
    <row r="23" spans="4:45" x14ac:dyDescent="0.25">
      <c r="D23">
        <v>20</v>
      </c>
      <c r="E23" s="77">
        <v>36000</v>
      </c>
      <c r="F23" s="37">
        <v>17</v>
      </c>
      <c r="G23" s="37">
        <v>18</v>
      </c>
      <c r="H23" s="37">
        <v>19</v>
      </c>
      <c r="I23" s="37">
        <v>20</v>
      </c>
      <c r="J23" s="37">
        <v>21</v>
      </c>
      <c r="K23" s="37">
        <v>22.5</v>
      </c>
      <c r="L23" s="37">
        <v>23.5</v>
      </c>
      <c r="M23" s="37">
        <v>24.5</v>
      </c>
      <c r="N23" s="37">
        <v>25.5</v>
      </c>
      <c r="O23" s="37">
        <v>26.5</v>
      </c>
      <c r="P23" s="37">
        <v>27.500000000000004</v>
      </c>
      <c r="Q23" s="37">
        <v>28.499999999999996</v>
      </c>
      <c r="S23" t="str">
        <f t="shared" si="1"/>
        <v/>
      </c>
      <c r="T23">
        <v>36000</v>
      </c>
      <c r="U23" s="38">
        <v>0.17</v>
      </c>
      <c r="V23" s="38">
        <v>0.18</v>
      </c>
      <c r="W23" s="38">
        <v>0.19</v>
      </c>
      <c r="X23" s="38">
        <v>0.2</v>
      </c>
      <c r="Y23" s="38">
        <v>0.21</v>
      </c>
      <c r="Z23" s="38">
        <v>0.22500000000000001</v>
      </c>
      <c r="AA23" s="38">
        <v>0.23499999999999999</v>
      </c>
      <c r="AB23" s="38">
        <v>0.245</v>
      </c>
      <c r="AC23" s="38">
        <v>0.255</v>
      </c>
      <c r="AD23" s="38">
        <v>0.26500000000000001</v>
      </c>
      <c r="AE23" s="38">
        <v>0.27500000000000002</v>
      </c>
      <c r="AF23" s="38">
        <v>0.28499999999999998</v>
      </c>
      <c r="AH23" s="37">
        <f t="shared" si="0"/>
        <v>17</v>
      </c>
      <c r="AI23" s="37">
        <f t="shared" si="0"/>
        <v>18</v>
      </c>
      <c r="AJ23" s="37">
        <f t="shared" si="0"/>
        <v>19</v>
      </c>
      <c r="AK23" s="37">
        <f t="shared" si="0"/>
        <v>20</v>
      </c>
      <c r="AL23" s="37">
        <f t="shared" si="0"/>
        <v>21</v>
      </c>
      <c r="AM23" s="37">
        <f t="shared" si="0"/>
        <v>22.5</v>
      </c>
      <c r="AN23" s="37">
        <f t="shared" si="0"/>
        <v>23.5</v>
      </c>
      <c r="AO23" s="37">
        <f t="shared" si="0"/>
        <v>24.5</v>
      </c>
      <c r="AP23" s="37">
        <f t="shared" si="0"/>
        <v>25.5</v>
      </c>
      <c r="AQ23" s="37">
        <f t="shared" si="0"/>
        <v>26.5</v>
      </c>
      <c r="AR23" s="37">
        <f t="shared" si="0"/>
        <v>27.500000000000004</v>
      </c>
      <c r="AS23" s="37">
        <f t="shared" si="0"/>
        <v>28.499999999999996</v>
      </c>
    </row>
    <row r="24" spans="4:45" x14ac:dyDescent="0.25">
      <c r="D24">
        <v>21</v>
      </c>
      <c r="E24" s="77">
        <v>37000</v>
      </c>
      <c r="F24" s="37">
        <v>17</v>
      </c>
      <c r="G24" s="37">
        <v>18</v>
      </c>
      <c r="H24" s="37">
        <v>19</v>
      </c>
      <c r="I24" s="37">
        <v>20</v>
      </c>
      <c r="J24" s="37">
        <v>21</v>
      </c>
      <c r="K24" s="37">
        <v>22.5</v>
      </c>
      <c r="L24" s="37">
        <v>23.5</v>
      </c>
      <c r="M24" s="37">
        <v>24.5</v>
      </c>
      <c r="N24" s="37">
        <v>25.5</v>
      </c>
      <c r="O24" s="37">
        <v>26.5</v>
      </c>
      <c r="P24" s="37">
        <v>27.500000000000004</v>
      </c>
      <c r="Q24" s="37">
        <v>28.499999999999996</v>
      </c>
      <c r="S24" t="str">
        <f t="shared" si="1"/>
        <v/>
      </c>
      <c r="T24">
        <v>37000</v>
      </c>
      <c r="U24" s="38">
        <v>0.17</v>
      </c>
      <c r="V24" s="38">
        <v>0.18</v>
      </c>
      <c r="W24" s="38">
        <v>0.19</v>
      </c>
      <c r="X24" s="38">
        <v>0.2</v>
      </c>
      <c r="Y24" s="38">
        <v>0.21</v>
      </c>
      <c r="Z24" s="38">
        <v>0.22500000000000001</v>
      </c>
      <c r="AA24" s="38">
        <v>0.23499999999999999</v>
      </c>
      <c r="AB24" s="38">
        <v>0.245</v>
      </c>
      <c r="AC24" s="38">
        <v>0.255</v>
      </c>
      <c r="AD24" s="38">
        <v>0.26500000000000001</v>
      </c>
      <c r="AE24" s="38">
        <v>0.27500000000000002</v>
      </c>
      <c r="AF24" s="38">
        <v>0.28499999999999998</v>
      </c>
      <c r="AH24" s="37">
        <f t="shared" si="0"/>
        <v>17</v>
      </c>
      <c r="AI24" s="37">
        <f t="shared" si="0"/>
        <v>18</v>
      </c>
      <c r="AJ24" s="37">
        <f t="shared" si="0"/>
        <v>19</v>
      </c>
      <c r="AK24" s="37">
        <f t="shared" si="0"/>
        <v>20</v>
      </c>
      <c r="AL24" s="37">
        <f t="shared" si="0"/>
        <v>21</v>
      </c>
      <c r="AM24" s="37">
        <f t="shared" si="0"/>
        <v>22.5</v>
      </c>
      <c r="AN24" s="37">
        <f t="shared" si="0"/>
        <v>23.5</v>
      </c>
      <c r="AO24" s="37">
        <f t="shared" si="0"/>
        <v>24.5</v>
      </c>
      <c r="AP24" s="37">
        <f t="shared" si="0"/>
        <v>25.5</v>
      </c>
      <c r="AQ24" s="37">
        <f t="shared" si="0"/>
        <v>26.5</v>
      </c>
      <c r="AR24" s="37">
        <f t="shared" si="0"/>
        <v>27.500000000000004</v>
      </c>
      <c r="AS24" s="37">
        <f t="shared" si="0"/>
        <v>28.499999999999996</v>
      </c>
    </row>
    <row r="25" spans="4:45" x14ac:dyDescent="0.25">
      <c r="D25">
        <v>22</v>
      </c>
      <c r="E25" s="77">
        <v>38000</v>
      </c>
      <c r="F25" s="37">
        <v>17</v>
      </c>
      <c r="G25" s="37">
        <v>18</v>
      </c>
      <c r="H25" s="37">
        <v>19</v>
      </c>
      <c r="I25" s="37">
        <v>20</v>
      </c>
      <c r="J25" s="37">
        <v>21</v>
      </c>
      <c r="K25" s="37">
        <v>22.5</v>
      </c>
      <c r="L25" s="37">
        <v>23.5</v>
      </c>
      <c r="M25" s="37">
        <v>24.5</v>
      </c>
      <c r="N25" s="37">
        <v>25.5</v>
      </c>
      <c r="O25" s="37">
        <v>26.5</v>
      </c>
      <c r="P25" s="37">
        <v>27.500000000000004</v>
      </c>
      <c r="Q25" s="37">
        <v>28.499999999999996</v>
      </c>
      <c r="S25" t="str">
        <f t="shared" si="1"/>
        <v/>
      </c>
      <c r="T25">
        <v>38000</v>
      </c>
      <c r="U25" s="38">
        <v>0.17</v>
      </c>
      <c r="V25" s="38">
        <v>0.18</v>
      </c>
      <c r="W25" s="38">
        <v>0.19</v>
      </c>
      <c r="X25" s="38">
        <v>0.2</v>
      </c>
      <c r="Y25" s="38">
        <v>0.21</v>
      </c>
      <c r="Z25" s="38">
        <v>0.22500000000000001</v>
      </c>
      <c r="AA25" s="38">
        <v>0.23499999999999999</v>
      </c>
      <c r="AB25" s="38">
        <v>0.245</v>
      </c>
      <c r="AC25" s="38">
        <v>0.255</v>
      </c>
      <c r="AD25" s="38">
        <v>0.26500000000000001</v>
      </c>
      <c r="AE25" s="38">
        <v>0.27500000000000002</v>
      </c>
      <c r="AF25" s="38">
        <v>0.28499999999999998</v>
      </c>
      <c r="AH25" s="37">
        <f t="shared" si="0"/>
        <v>17</v>
      </c>
      <c r="AI25" s="37">
        <f t="shared" si="0"/>
        <v>18</v>
      </c>
      <c r="AJ25" s="37">
        <f t="shared" si="0"/>
        <v>19</v>
      </c>
      <c r="AK25" s="37">
        <f t="shared" ref="AK25:AS53" si="2">X25*$T$3</f>
        <v>20</v>
      </c>
      <c r="AL25" s="37">
        <f t="shared" si="2"/>
        <v>21</v>
      </c>
      <c r="AM25" s="37">
        <f t="shared" si="2"/>
        <v>22.5</v>
      </c>
      <c r="AN25" s="37">
        <f t="shared" si="2"/>
        <v>23.5</v>
      </c>
      <c r="AO25" s="37">
        <f t="shared" si="2"/>
        <v>24.5</v>
      </c>
      <c r="AP25" s="37">
        <f t="shared" si="2"/>
        <v>25.5</v>
      </c>
      <c r="AQ25" s="37">
        <f t="shared" si="2"/>
        <v>26.5</v>
      </c>
      <c r="AR25" s="37">
        <f t="shared" si="2"/>
        <v>27.500000000000004</v>
      </c>
      <c r="AS25" s="37">
        <f t="shared" si="2"/>
        <v>28.499999999999996</v>
      </c>
    </row>
    <row r="26" spans="4:45" x14ac:dyDescent="0.25">
      <c r="D26">
        <v>23</v>
      </c>
      <c r="E26" s="77">
        <v>39000</v>
      </c>
      <c r="F26" s="37">
        <v>17</v>
      </c>
      <c r="G26" s="37">
        <v>18</v>
      </c>
      <c r="H26" s="37">
        <v>19</v>
      </c>
      <c r="I26" s="37">
        <v>20</v>
      </c>
      <c r="J26" s="37">
        <v>21</v>
      </c>
      <c r="K26" s="37">
        <v>22.5</v>
      </c>
      <c r="L26" s="37">
        <v>23.5</v>
      </c>
      <c r="M26" s="37">
        <v>24.5</v>
      </c>
      <c r="N26" s="37">
        <v>25.5</v>
      </c>
      <c r="O26" s="37">
        <v>26.5</v>
      </c>
      <c r="P26" s="37">
        <v>27.500000000000004</v>
      </c>
      <c r="Q26" s="37">
        <v>28.499999999999996</v>
      </c>
      <c r="S26" t="str">
        <f t="shared" si="1"/>
        <v/>
      </c>
      <c r="T26">
        <v>39000</v>
      </c>
      <c r="U26" s="38">
        <v>0.17</v>
      </c>
      <c r="V26" s="38">
        <v>0.18</v>
      </c>
      <c r="W26" s="38">
        <v>0.19</v>
      </c>
      <c r="X26" s="38">
        <v>0.2</v>
      </c>
      <c r="Y26" s="38">
        <v>0.21</v>
      </c>
      <c r="Z26" s="38">
        <v>0.22500000000000001</v>
      </c>
      <c r="AA26" s="38">
        <v>0.23499999999999999</v>
      </c>
      <c r="AB26" s="38">
        <v>0.245</v>
      </c>
      <c r="AC26" s="38">
        <v>0.255</v>
      </c>
      <c r="AD26" s="38">
        <v>0.26500000000000001</v>
      </c>
      <c r="AE26" s="38">
        <v>0.27500000000000002</v>
      </c>
      <c r="AF26" s="38">
        <v>0.28499999999999998</v>
      </c>
      <c r="AH26" s="37">
        <f t="shared" ref="AH26:AM57" si="3">U26*$T$3</f>
        <v>17</v>
      </c>
      <c r="AI26" s="37">
        <f t="shared" si="3"/>
        <v>18</v>
      </c>
      <c r="AJ26" s="37">
        <f t="shared" si="3"/>
        <v>19</v>
      </c>
      <c r="AK26" s="37">
        <f t="shared" si="2"/>
        <v>20</v>
      </c>
      <c r="AL26" s="37">
        <f t="shared" si="2"/>
        <v>21</v>
      </c>
      <c r="AM26" s="37">
        <f t="shared" si="2"/>
        <v>22.5</v>
      </c>
      <c r="AN26" s="37">
        <f t="shared" si="2"/>
        <v>23.5</v>
      </c>
      <c r="AO26" s="37">
        <f t="shared" si="2"/>
        <v>24.5</v>
      </c>
      <c r="AP26" s="37">
        <f t="shared" si="2"/>
        <v>25.5</v>
      </c>
      <c r="AQ26" s="37">
        <f t="shared" si="2"/>
        <v>26.5</v>
      </c>
      <c r="AR26" s="37">
        <f t="shared" si="2"/>
        <v>27.500000000000004</v>
      </c>
      <c r="AS26" s="37">
        <f t="shared" si="2"/>
        <v>28.499999999999996</v>
      </c>
    </row>
    <row r="27" spans="4:45" x14ac:dyDescent="0.25">
      <c r="D27">
        <v>24</v>
      </c>
      <c r="E27" s="77">
        <v>40000</v>
      </c>
      <c r="F27" s="37">
        <v>17</v>
      </c>
      <c r="G27" s="37">
        <v>18</v>
      </c>
      <c r="H27" s="37">
        <v>19</v>
      </c>
      <c r="I27" s="37">
        <v>20</v>
      </c>
      <c r="J27" s="37">
        <v>21</v>
      </c>
      <c r="K27" s="37">
        <v>22.5</v>
      </c>
      <c r="L27" s="37">
        <v>23.5</v>
      </c>
      <c r="M27" s="37">
        <v>24.5</v>
      </c>
      <c r="N27" s="37">
        <v>25.5</v>
      </c>
      <c r="O27" s="37">
        <v>26.5</v>
      </c>
      <c r="P27" s="37">
        <v>27.500000000000004</v>
      </c>
      <c r="Q27" s="37">
        <v>28.499999999999996</v>
      </c>
      <c r="S27" t="str">
        <f t="shared" si="1"/>
        <v/>
      </c>
      <c r="T27">
        <v>40000</v>
      </c>
      <c r="U27" s="38">
        <v>0.17</v>
      </c>
      <c r="V27" s="38">
        <v>0.18</v>
      </c>
      <c r="W27" s="38">
        <v>0.19</v>
      </c>
      <c r="X27" s="38">
        <v>0.2</v>
      </c>
      <c r="Y27" s="38">
        <v>0.21</v>
      </c>
      <c r="Z27" s="38">
        <v>0.22500000000000001</v>
      </c>
      <c r="AA27" s="38">
        <v>0.23499999999999999</v>
      </c>
      <c r="AB27" s="38">
        <v>0.245</v>
      </c>
      <c r="AC27" s="38">
        <v>0.255</v>
      </c>
      <c r="AD27" s="38">
        <v>0.26500000000000001</v>
      </c>
      <c r="AE27" s="38">
        <v>0.27500000000000002</v>
      </c>
      <c r="AF27" s="38">
        <v>0.28499999999999998</v>
      </c>
      <c r="AH27" s="37">
        <f t="shared" si="3"/>
        <v>17</v>
      </c>
      <c r="AI27" s="37">
        <f t="shared" si="3"/>
        <v>18</v>
      </c>
      <c r="AJ27" s="37">
        <f t="shared" si="3"/>
        <v>19</v>
      </c>
      <c r="AK27" s="37">
        <f t="shared" si="2"/>
        <v>20</v>
      </c>
      <c r="AL27" s="37">
        <f t="shared" si="2"/>
        <v>21</v>
      </c>
      <c r="AM27" s="37">
        <f t="shared" si="2"/>
        <v>22.5</v>
      </c>
      <c r="AN27" s="37">
        <f t="shared" si="2"/>
        <v>23.5</v>
      </c>
      <c r="AO27" s="37">
        <f t="shared" si="2"/>
        <v>24.5</v>
      </c>
      <c r="AP27" s="37">
        <f t="shared" si="2"/>
        <v>25.5</v>
      </c>
      <c r="AQ27" s="37">
        <f t="shared" si="2"/>
        <v>26.5</v>
      </c>
      <c r="AR27" s="37">
        <f t="shared" si="2"/>
        <v>27.500000000000004</v>
      </c>
      <c r="AS27" s="37">
        <f t="shared" si="2"/>
        <v>28.499999999999996</v>
      </c>
    </row>
    <row r="28" spans="4:45" x14ac:dyDescent="0.25">
      <c r="D28">
        <v>25</v>
      </c>
      <c r="E28" s="77">
        <v>41000</v>
      </c>
      <c r="F28" s="37">
        <v>17</v>
      </c>
      <c r="G28" s="37">
        <v>18</v>
      </c>
      <c r="H28" s="37">
        <v>19</v>
      </c>
      <c r="I28" s="37">
        <v>20</v>
      </c>
      <c r="J28" s="37">
        <v>21</v>
      </c>
      <c r="K28" s="37">
        <v>22.5</v>
      </c>
      <c r="L28" s="37">
        <v>23.5</v>
      </c>
      <c r="M28" s="37">
        <v>24.5</v>
      </c>
      <c r="N28" s="37">
        <v>25.5</v>
      </c>
      <c r="O28" s="37">
        <v>26.5</v>
      </c>
      <c r="P28" s="37">
        <v>27.500000000000004</v>
      </c>
      <c r="Q28" s="37">
        <v>28.499999999999996</v>
      </c>
      <c r="S28" t="str">
        <f t="shared" si="1"/>
        <v/>
      </c>
      <c r="T28">
        <v>41000</v>
      </c>
      <c r="U28" s="38">
        <v>0.17</v>
      </c>
      <c r="V28" s="38">
        <v>0.18</v>
      </c>
      <c r="W28" s="38">
        <v>0.19</v>
      </c>
      <c r="X28" s="38">
        <v>0.2</v>
      </c>
      <c r="Y28" s="38">
        <v>0.21</v>
      </c>
      <c r="Z28" s="38">
        <v>0.22500000000000001</v>
      </c>
      <c r="AA28" s="38">
        <v>0.23499999999999999</v>
      </c>
      <c r="AB28" s="38">
        <v>0.245</v>
      </c>
      <c r="AC28" s="38">
        <v>0.255</v>
      </c>
      <c r="AD28" s="38">
        <v>0.26500000000000001</v>
      </c>
      <c r="AE28" s="38">
        <v>0.27500000000000002</v>
      </c>
      <c r="AF28" s="38">
        <v>0.28499999999999998</v>
      </c>
      <c r="AH28" s="37">
        <f t="shared" si="3"/>
        <v>17</v>
      </c>
      <c r="AI28" s="37">
        <f t="shared" si="3"/>
        <v>18</v>
      </c>
      <c r="AJ28" s="37">
        <f t="shared" si="3"/>
        <v>19</v>
      </c>
      <c r="AK28" s="37">
        <f t="shared" si="2"/>
        <v>20</v>
      </c>
      <c r="AL28" s="37">
        <f t="shared" si="2"/>
        <v>21</v>
      </c>
      <c r="AM28" s="37">
        <f t="shared" si="2"/>
        <v>22.5</v>
      </c>
      <c r="AN28" s="37">
        <f t="shared" si="2"/>
        <v>23.5</v>
      </c>
      <c r="AO28" s="37">
        <f t="shared" si="2"/>
        <v>24.5</v>
      </c>
      <c r="AP28" s="37">
        <f t="shared" si="2"/>
        <v>25.5</v>
      </c>
      <c r="AQ28" s="37">
        <f t="shared" si="2"/>
        <v>26.5</v>
      </c>
      <c r="AR28" s="37">
        <f t="shared" si="2"/>
        <v>27.500000000000004</v>
      </c>
      <c r="AS28" s="37">
        <f t="shared" si="2"/>
        <v>28.499999999999996</v>
      </c>
    </row>
    <row r="29" spans="4:45" x14ac:dyDescent="0.25">
      <c r="D29">
        <v>26</v>
      </c>
      <c r="E29" s="77">
        <v>42000</v>
      </c>
      <c r="F29" s="37">
        <v>17</v>
      </c>
      <c r="G29" s="37">
        <v>18</v>
      </c>
      <c r="H29" s="37">
        <v>19</v>
      </c>
      <c r="I29" s="37">
        <v>20</v>
      </c>
      <c r="J29" s="37">
        <v>21</v>
      </c>
      <c r="K29" s="37">
        <v>22.5</v>
      </c>
      <c r="L29" s="37">
        <v>23.5</v>
      </c>
      <c r="M29" s="37">
        <v>24.5</v>
      </c>
      <c r="N29" s="37">
        <v>25.5</v>
      </c>
      <c r="O29" s="37">
        <v>26.5</v>
      </c>
      <c r="P29" s="37">
        <v>27.500000000000004</v>
      </c>
      <c r="Q29" s="37">
        <v>28.499999999999996</v>
      </c>
      <c r="S29" t="str">
        <f t="shared" si="1"/>
        <v/>
      </c>
      <c r="T29">
        <v>42000</v>
      </c>
      <c r="U29" s="38">
        <v>0.17</v>
      </c>
      <c r="V29" s="38">
        <v>0.18</v>
      </c>
      <c r="W29" s="38">
        <v>0.19</v>
      </c>
      <c r="X29" s="38">
        <v>0.2</v>
      </c>
      <c r="Y29" s="38">
        <v>0.21</v>
      </c>
      <c r="Z29" s="38">
        <v>0.22500000000000001</v>
      </c>
      <c r="AA29" s="38">
        <v>0.23499999999999999</v>
      </c>
      <c r="AB29" s="38">
        <v>0.245</v>
      </c>
      <c r="AC29" s="38">
        <v>0.255</v>
      </c>
      <c r="AD29" s="38">
        <v>0.26500000000000001</v>
      </c>
      <c r="AE29" s="38">
        <v>0.27500000000000002</v>
      </c>
      <c r="AF29" s="38">
        <v>0.28499999999999998</v>
      </c>
      <c r="AH29" s="37">
        <f t="shared" si="3"/>
        <v>17</v>
      </c>
      <c r="AI29" s="37">
        <f t="shared" si="3"/>
        <v>18</v>
      </c>
      <c r="AJ29" s="37">
        <f t="shared" si="3"/>
        <v>19</v>
      </c>
      <c r="AK29" s="37">
        <f t="shared" si="2"/>
        <v>20</v>
      </c>
      <c r="AL29" s="37">
        <f t="shared" si="2"/>
        <v>21</v>
      </c>
      <c r="AM29" s="37">
        <f t="shared" si="2"/>
        <v>22.5</v>
      </c>
      <c r="AN29" s="37">
        <f t="shared" si="2"/>
        <v>23.5</v>
      </c>
      <c r="AO29" s="37">
        <f t="shared" si="2"/>
        <v>24.5</v>
      </c>
      <c r="AP29" s="37">
        <f t="shared" si="2"/>
        <v>25.5</v>
      </c>
      <c r="AQ29" s="37">
        <f t="shared" si="2"/>
        <v>26.5</v>
      </c>
      <c r="AR29" s="37">
        <f t="shared" si="2"/>
        <v>27.500000000000004</v>
      </c>
      <c r="AS29" s="37">
        <f t="shared" si="2"/>
        <v>28.499999999999996</v>
      </c>
    </row>
    <row r="30" spans="4:45" x14ac:dyDescent="0.25">
      <c r="D30">
        <v>27</v>
      </c>
      <c r="E30" s="77">
        <v>43000</v>
      </c>
      <c r="F30" s="37">
        <v>17</v>
      </c>
      <c r="G30" s="37">
        <v>18</v>
      </c>
      <c r="H30" s="37">
        <v>19</v>
      </c>
      <c r="I30" s="37">
        <v>20</v>
      </c>
      <c r="J30" s="37">
        <v>21</v>
      </c>
      <c r="K30" s="37">
        <v>22.5</v>
      </c>
      <c r="L30" s="37">
        <v>23.5</v>
      </c>
      <c r="M30" s="37">
        <v>24.5</v>
      </c>
      <c r="N30" s="37">
        <v>25.5</v>
      </c>
      <c r="O30" s="37">
        <v>26.5</v>
      </c>
      <c r="P30" s="37">
        <v>27.500000000000004</v>
      </c>
      <c r="Q30" s="37">
        <v>28.499999999999996</v>
      </c>
      <c r="S30" t="str">
        <f t="shared" si="1"/>
        <v/>
      </c>
      <c r="T30">
        <v>43000</v>
      </c>
      <c r="U30" s="38">
        <v>0.17</v>
      </c>
      <c r="V30" s="38">
        <v>0.18</v>
      </c>
      <c r="W30" s="38">
        <v>0.19</v>
      </c>
      <c r="X30" s="38">
        <v>0.2</v>
      </c>
      <c r="Y30" s="38">
        <v>0.21</v>
      </c>
      <c r="Z30" s="38">
        <v>0.22500000000000001</v>
      </c>
      <c r="AA30" s="38">
        <v>0.23499999999999999</v>
      </c>
      <c r="AB30" s="38">
        <v>0.245</v>
      </c>
      <c r="AC30" s="38">
        <v>0.255</v>
      </c>
      <c r="AD30" s="38">
        <v>0.26500000000000001</v>
      </c>
      <c r="AE30" s="38">
        <v>0.27500000000000002</v>
      </c>
      <c r="AF30" s="38">
        <v>0.28499999999999998</v>
      </c>
      <c r="AH30" s="37">
        <f t="shared" si="3"/>
        <v>17</v>
      </c>
      <c r="AI30" s="37">
        <f t="shared" si="3"/>
        <v>18</v>
      </c>
      <c r="AJ30" s="37">
        <f t="shared" si="3"/>
        <v>19</v>
      </c>
      <c r="AK30" s="37">
        <f t="shared" si="2"/>
        <v>20</v>
      </c>
      <c r="AL30" s="37">
        <f t="shared" si="2"/>
        <v>21</v>
      </c>
      <c r="AM30" s="37">
        <f t="shared" si="2"/>
        <v>22.5</v>
      </c>
      <c r="AN30" s="37">
        <f t="shared" si="2"/>
        <v>23.5</v>
      </c>
      <c r="AO30" s="37">
        <f t="shared" si="2"/>
        <v>24.5</v>
      </c>
      <c r="AP30" s="37">
        <f t="shared" si="2"/>
        <v>25.5</v>
      </c>
      <c r="AQ30" s="37">
        <f t="shared" si="2"/>
        <v>26.5</v>
      </c>
      <c r="AR30" s="37">
        <f t="shared" si="2"/>
        <v>27.500000000000004</v>
      </c>
      <c r="AS30" s="37">
        <f t="shared" si="2"/>
        <v>28.499999999999996</v>
      </c>
    </row>
    <row r="31" spans="4:45" x14ac:dyDescent="0.25">
      <c r="D31">
        <v>28</v>
      </c>
      <c r="E31" s="77">
        <v>44000</v>
      </c>
      <c r="F31" s="37">
        <v>17</v>
      </c>
      <c r="G31" s="37">
        <v>18</v>
      </c>
      <c r="H31" s="37">
        <v>19</v>
      </c>
      <c r="I31" s="37">
        <v>20</v>
      </c>
      <c r="J31" s="37">
        <v>21</v>
      </c>
      <c r="K31" s="37">
        <v>22.5</v>
      </c>
      <c r="L31" s="37">
        <v>23.5</v>
      </c>
      <c r="M31" s="37">
        <v>24.5</v>
      </c>
      <c r="N31" s="37">
        <v>25.5</v>
      </c>
      <c r="O31" s="37">
        <v>26.5</v>
      </c>
      <c r="P31" s="37">
        <v>27.500000000000004</v>
      </c>
      <c r="Q31" s="37">
        <v>28.499999999999996</v>
      </c>
      <c r="S31" t="str">
        <f t="shared" si="1"/>
        <v/>
      </c>
      <c r="T31">
        <v>44000</v>
      </c>
      <c r="U31" s="38">
        <v>0.17</v>
      </c>
      <c r="V31" s="38">
        <v>0.18</v>
      </c>
      <c r="W31" s="38">
        <v>0.19</v>
      </c>
      <c r="X31" s="38">
        <v>0.2</v>
      </c>
      <c r="Y31" s="38">
        <v>0.21</v>
      </c>
      <c r="Z31" s="38">
        <v>0.22500000000000001</v>
      </c>
      <c r="AA31" s="38">
        <v>0.23499999999999999</v>
      </c>
      <c r="AB31" s="38">
        <v>0.245</v>
      </c>
      <c r="AC31" s="38">
        <v>0.255</v>
      </c>
      <c r="AD31" s="38">
        <v>0.26500000000000001</v>
      </c>
      <c r="AE31" s="38">
        <v>0.27500000000000002</v>
      </c>
      <c r="AF31" s="38">
        <v>0.28499999999999998</v>
      </c>
      <c r="AH31" s="37">
        <f t="shared" si="3"/>
        <v>17</v>
      </c>
      <c r="AI31" s="37">
        <f t="shared" si="3"/>
        <v>18</v>
      </c>
      <c r="AJ31" s="37">
        <f t="shared" si="3"/>
        <v>19</v>
      </c>
      <c r="AK31" s="37">
        <f t="shared" si="2"/>
        <v>20</v>
      </c>
      <c r="AL31" s="37">
        <f t="shared" si="2"/>
        <v>21</v>
      </c>
      <c r="AM31" s="37">
        <f t="shared" si="2"/>
        <v>22.5</v>
      </c>
      <c r="AN31" s="37">
        <f t="shared" si="2"/>
        <v>23.5</v>
      </c>
      <c r="AO31" s="37">
        <f t="shared" si="2"/>
        <v>24.5</v>
      </c>
      <c r="AP31" s="37">
        <f t="shared" si="2"/>
        <v>25.5</v>
      </c>
      <c r="AQ31" s="37">
        <f t="shared" si="2"/>
        <v>26.5</v>
      </c>
      <c r="AR31" s="37">
        <f t="shared" si="2"/>
        <v>27.500000000000004</v>
      </c>
      <c r="AS31" s="37">
        <f t="shared" si="2"/>
        <v>28.499999999999996</v>
      </c>
    </row>
    <row r="32" spans="4:45" x14ac:dyDescent="0.25">
      <c r="D32">
        <v>29</v>
      </c>
      <c r="E32" s="77">
        <v>45000</v>
      </c>
      <c r="F32" s="37">
        <v>17</v>
      </c>
      <c r="G32" s="37">
        <v>18</v>
      </c>
      <c r="H32" s="37">
        <v>19</v>
      </c>
      <c r="I32" s="37">
        <v>20</v>
      </c>
      <c r="J32" s="37">
        <v>21</v>
      </c>
      <c r="K32" s="37">
        <v>22.5</v>
      </c>
      <c r="L32" s="37">
        <v>23.5</v>
      </c>
      <c r="M32" s="37">
        <v>24.5</v>
      </c>
      <c r="N32" s="37">
        <v>25.5</v>
      </c>
      <c r="O32" s="37">
        <v>26.5</v>
      </c>
      <c r="P32" s="37">
        <v>27.500000000000004</v>
      </c>
      <c r="Q32" s="37">
        <v>28.499999999999996</v>
      </c>
      <c r="S32" t="str">
        <f t="shared" si="1"/>
        <v/>
      </c>
      <c r="T32">
        <v>45000</v>
      </c>
      <c r="U32" s="38">
        <v>0.17</v>
      </c>
      <c r="V32" s="38">
        <v>0.18</v>
      </c>
      <c r="W32" s="38">
        <v>0.19</v>
      </c>
      <c r="X32" s="38">
        <v>0.2</v>
      </c>
      <c r="Y32" s="38">
        <v>0.21</v>
      </c>
      <c r="Z32" s="38">
        <v>0.22500000000000001</v>
      </c>
      <c r="AA32" s="38">
        <v>0.23499999999999999</v>
      </c>
      <c r="AB32" s="38">
        <v>0.245</v>
      </c>
      <c r="AC32" s="38">
        <v>0.255</v>
      </c>
      <c r="AD32" s="38">
        <v>0.26500000000000001</v>
      </c>
      <c r="AE32" s="38">
        <v>0.27500000000000002</v>
      </c>
      <c r="AF32" s="38">
        <v>0.28499999999999998</v>
      </c>
      <c r="AH32" s="37">
        <f t="shared" si="3"/>
        <v>17</v>
      </c>
      <c r="AI32" s="37">
        <f t="shared" si="3"/>
        <v>18</v>
      </c>
      <c r="AJ32" s="37">
        <f t="shared" si="3"/>
        <v>19</v>
      </c>
      <c r="AK32" s="37">
        <f t="shared" si="2"/>
        <v>20</v>
      </c>
      <c r="AL32" s="37">
        <f t="shared" si="2"/>
        <v>21</v>
      </c>
      <c r="AM32" s="37">
        <f t="shared" si="2"/>
        <v>22.5</v>
      </c>
      <c r="AN32" s="37">
        <f t="shared" si="2"/>
        <v>23.5</v>
      </c>
      <c r="AO32" s="37">
        <f t="shared" si="2"/>
        <v>24.5</v>
      </c>
      <c r="AP32" s="37">
        <f t="shared" si="2"/>
        <v>25.5</v>
      </c>
      <c r="AQ32" s="37">
        <f t="shared" si="2"/>
        <v>26.5</v>
      </c>
      <c r="AR32" s="37">
        <f t="shared" si="2"/>
        <v>27.500000000000004</v>
      </c>
      <c r="AS32" s="37">
        <f t="shared" si="2"/>
        <v>28.499999999999996</v>
      </c>
    </row>
    <row r="33" spans="4:45" x14ac:dyDescent="0.25">
      <c r="D33">
        <v>30</v>
      </c>
      <c r="E33" s="77">
        <v>46000</v>
      </c>
      <c r="F33" s="37">
        <v>17</v>
      </c>
      <c r="G33" s="37">
        <v>18</v>
      </c>
      <c r="H33" s="37">
        <v>19</v>
      </c>
      <c r="I33" s="37">
        <v>20</v>
      </c>
      <c r="J33" s="37">
        <v>21</v>
      </c>
      <c r="K33" s="37">
        <v>22.5</v>
      </c>
      <c r="L33" s="37">
        <v>23.5</v>
      </c>
      <c r="M33" s="37">
        <v>24.5</v>
      </c>
      <c r="N33" s="37">
        <v>25.5</v>
      </c>
      <c r="O33" s="37">
        <v>26.5</v>
      </c>
      <c r="P33" s="37">
        <v>27.500000000000004</v>
      </c>
      <c r="Q33" s="37">
        <v>28.499999999999996</v>
      </c>
      <c r="S33" t="str">
        <f t="shared" si="1"/>
        <v/>
      </c>
      <c r="T33">
        <v>46000</v>
      </c>
      <c r="U33" s="38">
        <v>0.17</v>
      </c>
      <c r="V33" s="38">
        <v>0.18</v>
      </c>
      <c r="W33" s="38">
        <v>0.19</v>
      </c>
      <c r="X33" s="38">
        <v>0.2</v>
      </c>
      <c r="Y33" s="38">
        <v>0.21</v>
      </c>
      <c r="Z33" s="38">
        <v>0.22500000000000001</v>
      </c>
      <c r="AA33" s="38">
        <v>0.23499999999999999</v>
      </c>
      <c r="AB33" s="38">
        <v>0.245</v>
      </c>
      <c r="AC33" s="38">
        <v>0.255</v>
      </c>
      <c r="AD33" s="38">
        <v>0.26500000000000001</v>
      </c>
      <c r="AE33" s="38">
        <v>0.27500000000000002</v>
      </c>
      <c r="AF33" s="38">
        <v>0.28499999999999998</v>
      </c>
      <c r="AH33" s="37">
        <f t="shared" si="3"/>
        <v>17</v>
      </c>
      <c r="AI33" s="37">
        <f t="shared" si="3"/>
        <v>18</v>
      </c>
      <c r="AJ33" s="37">
        <f t="shared" si="3"/>
        <v>19</v>
      </c>
      <c r="AK33" s="37">
        <f t="shared" si="2"/>
        <v>20</v>
      </c>
      <c r="AL33" s="37">
        <f t="shared" si="2"/>
        <v>21</v>
      </c>
      <c r="AM33" s="37">
        <f t="shared" si="2"/>
        <v>22.5</v>
      </c>
      <c r="AN33" s="37">
        <f t="shared" si="2"/>
        <v>23.5</v>
      </c>
      <c r="AO33" s="37">
        <f t="shared" si="2"/>
        <v>24.5</v>
      </c>
      <c r="AP33" s="37">
        <f t="shared" si="2"/>
        <v>25.5</v>
      </c>
      <c r="AQ33" s="37">
        <f t="shared" si="2"/>
        <v>26.5</v>
      </c>
      <c r="AR33" s="37">
        <f t="shared" si="2"/>
        <v>27.500000000000004</v>
      </c>
      <c r="AS33" s="37">
        <f t="shared" si="2"/>
        <v>28.499999999999996</v>
      </c>
    </row>
    <row r="34" spans="4:45" x14ac:dyDescent="0.25">
      <c r="D34">
        <v>31</v>
      </c>
      <c r="E34" s="77">
        <v>47000</v>
      </c>
      <c r="F34" s="37">
        <v>17</v>
      </c>
      <c r="G34" s="37">
        <v>18</v>
      </c>
      <c r="H34" s="37">
        <v>19</v>
      </c>
      <c r="I34" s="37">
        <v>20</v>
      </c>
      <c r="J34" s="37">
        <v>21</v>
      </c>
      <c r="K34" s="37">
        <v>22.5</v>
      </c>
      <c r="L34" s="37">
        <v>23.5</v>
      </c>
      <c r="M34" s="37">
        <v>24.5</v>
      </c>
      <c r="N34" s="37">
        <v>25.5</v>
      </c>
      <c r="O34" s="37">
        <v>26.5</v>
      </c>
      <c r="P34" s="37">
        <v>27.500000000000004</v>
      </c>
      <c r="Q34" s="37">
        <v>28.499999999999996</v>
      </c>
      <c r="S34" t="str">
        <f t="shared" si="1"/>
        <v/>
      </c>
      <c r="T34">
        <v>47000</v>
      </c>
      <c r="U34" s="38">
        <v>0.17</v>
      </c>
      <c r="V34" s="38">
        <v>0.18</v>
      </c>
      <c r="W34" s="38">
        <v>0.19</v>
      </c>
      <c r="X34" s="38">
        <v>0.2</v>
      </c>
      <c r="Y34" s="38">
        <v>0.21</v>
      </c>
      <c r="Z34" s="38">
        <v>0.22500000000000001</v>
      </c>
      <c r="AA34" s="38">
        <v>0.23499999999999999</v>
      </c>
      <c r="AB34" s="38">
        <v>0.245</v>
      </c>
      <c r="AC34" s="38">
        <v>0.255</v>
      </c>
      <c r="AD34" s="38">
        <v>0.26500000000000001</v>
      </c>
      <c r="AE34" s="38">
        <v>0.27500000000000002</v>
      </c>
      <c r="AF34" s="38">
        <v>0.28499999999999998</v>
      </c>
      <c r="AH34" s="37">
        <f t="shared" si="3"/>
        <v>17</v>
      </c>
      <c r="AI34" s="37">
        <f t="shared" si="3"/>
        <v>18</v>
      </c>
      <c r="AJ34" s="37">
        <f t="shared" si="3"/>
        <v>19</v>
      </c>
      <c r="AK34" s="37">
        <f t="shared" si="2"/>
        <v>20</v>
      </c>
      <c r="AL34" s="37">
        <f t="shared" si="2"/>
        <v>21</v>
      </c>
      <c r="AM34" s="37">
        <f t="shared" si="2"/>
        <v>22.5</v>
      </c>
      <c r="AN34" s="37">
        <f t="shared" si="2"/>
        <v>23.5</v>
      </c>
      <c r="AO34" s="37">
        <f t="shared" si="2"/>
        <v>24.5</v>
      </c>
      <c r="AP34" s="37">
        <f t="shared" si="2"/>
        <v>25.5</v>
      </c>
      <c r="AQ34" s="37">
        <f t="shared" si="2"/>
        <v>26.5</v>
      </c>
      <c r="AR34" s="37">
        <f t="shared" si="2"/>
        <v>27.500000000000004</v>
      </c>
      <c r="AS34" s="37">
        <f t="shared" si="2"/>
        <v>28.499999999999996</v>
      </c>
    </row>
    <row r="35" spans="4:45" x14ac:dyDescent="0.25">
      <c r="D35">
        <v>32</v>
      </c>
      <c r="E35" s="77">
        <v>48000</v>
      </c>
      <c r="F35" s="37">
        <v>17</v>
      </c>
      <c r="G35" s="37">
        <v>18</v>
      </c>
      <c r="H35" s="37">
        <v>19</v>
      </c>
      <c r="I35" s="37">
        <v>20</v>
      </c>
      <c r="J35" s="37">
        <v>21</v>
      </c>
      <c r="K35" s="37">
        <v>22.5</v>
      </c>
      <c r="L35" s="37">
        <v>23.5</v>
      </c>
      <c r="M35" s="37">
        <v>24.5</v>
      </c>
      <c r="N35" s="37">
        <v>25.5</v>
      </c>
      <c r="O35" s="37">
        <v>26.5</v>
      </c>
      <c r="P35" s="37">
        <v>27.500000000000004</v>
      </c>
      <c r="Q35" s="37">
        <v>28.499999999999996</v>
      </c>
      <c r="S35" t="str">
        <f t="shared" si="1"/>
        <v/>
      </c>
      <c r="T35">
        <v>48000</v>
      </c>
      <c r="U35" s="38">
        <v>0.17</v>
      </c>
      <c r="V35" s="38">
        <v>0.18</v>
      </c>
      <c r="W35" s="38">
        <v>0.19</v>
      </c>
      <c r="X35" s="38">
        <v>0.2</v>
      </c>
      <c r="Y35" s="38">
        <v>0.21</v>
      </c>
      <c r="Z35" s="38">
        <v>0.22500000000000001</v>
      </c>
      <c r="AA35" s="38">
        <v>0.23499999999999999</v>
      </c>
      <c r="AB35" s="38">
        <v>0.245</v>
      </c>
      <c r="AC35" s="38">
        <v>0.255</v>
      </c>
      <c r="AD35" s="38">
        <v>0.26500000000000001</v>
      </c>
      <c r="AE35" s="38">
        <v>0.27500000000000002</v>
      </c>
      <c r="AF35" s="38">
        <v>0.28499999999999998</v>
      </c>
      <c r="AH35" s="37">
        <f t="shared" si="3"/>
        <v>17</v>
      </c>
      <c r="AI35" s="37">
        <f t="shared" si="3"/>
        <v>18</v>
      </c>
      <c r="AJ35" s="37">
        <f t="shared" si="3"/>
        <v>19</v>
      </c>
      <c r="AK35" s="37">
        <f t="shared" si="2"/>
        <v>20</v>
      </c>
      <c r="AL35" s="37">
        <f t="shared" si="2"/>
        <v>21</v>
      </c>
      <c r="AM35" s="37">
        <f t="shared" si="2"/>
        <v>22.5</v>
      </c>
      <c r="AN35" s="37">
        <f t="shared" si="2"/>
        <v>23.5</v>
      </c>
      <c r="AO35" s="37">
        <f t="shared" si="2"/>
        <v>24.5</v>
      </c>
      <c r="AP35" s="37">
        <f t="shared" si="2"/>
        <v>25.5</v>
      </c>
      <c r="AQ35" s="37">
        <f t="shared" si="2"/>
        <v>26.5</v>
      </c>
      <c r="AR35" s="37">
        <f t="shared" si="2"/>
        <v>27.500000000000004</v>
      </c>
      <c r="AS35" s="37">
        <f t="shared" si="2"/>
        <v>28.499999999999996</v>
      </c>
    </row>
    <row r="36" spans="4:45" x14ac:dyDescent="0.25">
      <c r="D36">
        <v>33</v>
      </c>
      <c r="E36" s="77">
        <v>49000</v>
      </c>
      <c r="F36" s="37">
        <v>17</v>
      </c>
      <c r="G36" s="37">
        <v>18</v>
      </c>
      <c r="H36" s="37">
        <v>19</v>
      </c>
      <c r="I36" s="37">
        <v>20</v>
      </c>
      <c r="J36" s="37">
        <v>21</v>
      </c>
      <c r="K36" s="37">
        <v>22.5</v>
      </c>
      <c r="L36" s="37">
        <v>23.5</v>
      </c>
      <c r="M36" s="37">
        <v>24.5</v>
      </c>
      <c r="N36" s="37">
        <v>25.5</v>
      </c>
      <c r="O36" s="37">
        <v>26.5</v>
      </c>
      <c r="P36" s="37">
        <v>27.500000000000004</v>
      </c>
      <c r="Q36" s="37">
        <v>28.499999999999996</v>
      </c>
      <c r="S36" t="str">
        <f t="shared" si="1"/>
        <v/>
      </c>
      <c r="T36">
        <v>49000</v>
      </c>
      <c r="U36" s="38">
        <v>0.17</v>
      </c>
      <c r="V36" s="38">
        <v>0.18</v>
      </c>
      <c r="W36" s="38">
        <v>0.19</v>
      </c>
      <c r="X36" s="38">
        <v>0.2</v>
      </c>
      <c r="Y36" s="38">
        <v>0.21</v>
      </c>
      <c r="Z36" s="38">
        <v>0.22500000000000001</v>
      </c>
      <c r="AA36" s="38">
        <v>0.23499999999999999</v>
      </c>
      <c r="AB36" s="38">
        <v>0.245</v>
      </c>
      <c r="AC36" s="38">
        <v>0.255</v>
      </c>
      <c r="AD36" s="38">
        <v>0.26500000000000001</v>
      </c>
      <c r="AE36" s="38">
        <v>0.27500000000000002</v>
      </c>
      <c r="AF36" s="38">
        <v>0.28499999999999998</v>
      </c>
      <c r="AH36" s="37">
        <f t="shared" si="3"/>
        <v>17</v>
      </c>
      <c r="AI36" s="37">
        <f t="shared" si="3"/>
        <v>18</v>
      </c>
      <c r="AJ36" s="37">
        <f t="shared" si="3"/>
        <v>19</v>
      </c>
      <c r="AK36" s="37">
        <f t="shared" si="2"/>
        <v>20</v>
      </c>
      <c r="AL36" s="37">
        <f t="shared" si="2"/>
        <v>21</v>
      </c>
      <c r="AM36" s="37">
        <f t="shared" si="2"/>
        <v>22.5</v>
      </c>
      <c r="AN36" s="37">
        <f t="shared" si="2"/>
        <v>23.5</v>
      </c>
      <c r="AO36" s="37">
        <f t="shared" si="2"/>
        <v>24.5</v>
      </c>
      <c r="AP36" s="37">
        <f t="shared" si="2"/>
        <v>25.5</v>
      </c>
      <c r="AQ36" s="37">
        <f t="shared" si="2"/>
        <v>26.5</v>
      </c>
      <c r="AR36" s="37">
        <f t="shared" si="2"/>
        <v>27.500000000000004</v>
      </c>
      <c r="AS36" s="37">
        <f t="shared" si="2"/>
        <v>28.499999999999996</v>
      </c>
    </row>
    <row r="37" spans="4:45" x14ac:dyDescent="0.25">
      <c r="D37">
        <v>34</v>
      </c>
      <c r="E37" s="77">
        <v>50000</v>
      </c>
      <c r="F37" s="37">
        <v>17</v>
      </c>
      <c r="G37" s="37">
        <v>18</v>
      </c>
      <c r="H37" s="37">
        <v>19</v>
      </c>
      <c r="I37" s="37">
        <v>20</v>
      </c>
      <c r="J37" s="37">
        <v>21</v>
      </c>
      <c r="K37" s="37">
        <v>22.5</v>
      </c>
      <c r="L37" s="37">
        <v>23.5</v>
      </c>
      <c r="M37" s="37">
        <v>24.5</v>
      </c>
      <c r="N37" s="37">
        <v>25.5</v>
      </c>
      <c r="O37" s="37">
        <v>26.5</v>
      </c>
      <c r="P37" s="37">
        <v>27.500000000000004</v>
      </c>
      <c r="Q37" s="37">
        <v>28.499999999999996</v>
      </c>
      <c r="S37" t="str">
        <f t="shared" si="1"/>
        <v/>
      </c>
      <c r="T37">
        <v>50000</v>
      </c>
      <c r="U37" s="38">
        <v>0.17</v>
      </c>
      <c r="V37" s="38">
        <v>0.18</v>
      </c>
      <c r="W37" s="38">
        <v>0.19</v>
      </c>
      <c r="X37" s="38">
        <v>0.2</v>
      </c>
      <c r="Y37" s="38">
        <v>0.21</v>
      </c>
      <c r="Z37" s="38">
        <v>0.22500000000000001</v>
      </c>
      <c r="AA37" s="38">
        <v>0.23499999999999999</v>
      </c>
      <c r="AB37" s="38">
        <v>0.245</v>
      </c>
      <c r="AC37" s="38">
        <v>0.255</v>
      </c>
      <c r="AD37" s="38">
        <v>0.26500000000000001</v>
      </c>
      <c r="AE37" s="38">
        <v>0.27500000000000002</v>
      </c>
      <c r="AF37" s="38">
        <v>0.28499999999999998</v>
      </c>
      <c r="AH37" s="37">
        <f t="shared" si="3"/>
        <v>17</v>
      </c>
      <c r="AI37" s="37">
        <f t="shared" si="3"/>
        <v>18</v>
      </c>
      <c r="AJ37" s="37">
        <f t="shared" si="3"/>
        <v>19</v>
      </c>
      <c r="AK37" s="37">
        <f t="shared" si="2"/>
        <v>20</v>
      </c>
      <c r="AL37" s="37">
        <f t="shared" si="2"/>
        <v>21</v>
      </c>
      <c r="AM37" s="37">
        <f t="shared" si="2"/>
        <v>22.5</v>
      </c>
      <c r="AN37" s="37">
        <f t="shared" si="2"/>
        <v>23.5</v>
      </c>
      <c r="AO37" s="37">
        <f t="shared" si="2"/>
        <v>24.5</v>
      </c>
      <c r="AP37" s="37">
        <f t="shared" si="2"/>
        <v>25.5</v>
      </c>
      <c r="AQ37" s="37">
        <f t="shared" si="2"/>
        <v>26.5</v>
      </c>
      <c r="AR37" s="37">
        <f t="shared" si="2"/>
        <v>27.500000000000004</v>
      </c>
      <c r="AS37" s="37">
        <f t="shared" si="2"/>
        <v>28.499999999999996</v>
      </c>
    </row>
    <row r="38" spans="4:45" x14ac:dyDescent="0.25">
      <c r="D38">
        <v>35</v>
      </c>
      <c r="E38" s="77">
        <v>51000</v>
      </c>
      <c r="F38" s="37">
        <v>17</v>
      </c>
      <c r="G38" s="37">
        <v>18</v>
      </c>
      <c r="H38" s="37">
        <v>19</v>
      </c>
      <c r="I38" s="37">
        <v>20</v>
      </c>
      <c r="J38" s="37">
        <v>21</v>
      </c>
      <c r="K38" s="37">
        <v>22.5</v>
      </c>
      <c r="L38" s="37">
        <v>23.5</v>
      </c>
      <c r="M38" s="37">
        <v>24.5</v>
      </c>
      <c r="N38" s="37">
        <v>25.5</v>
      </c>
      <c r="O38" s="37">
        <v>26.5</v>
      </c>
      <c r="P38" s="37">
        <v>27.500000000000004</v>
      </c>
      <c r="Q38" s="37">
        <v>28.499999999999996</v>
      </c>
      <c r="S38" t="str">
        <f t="shared" si="1"/>
        <v/>
      </c>
      <c r="T38">
        <v>51000</v>
      </c>
      <c r="U38" s="38">
        <v>0.17</v>
      </c>
      <c r="V38" s="38">
        <v>0.18</v>
      </c>
      <c r="W38" s="38">
        <v>0.19</v>
      </c>
      <c r="X38" s="38">
        <v>0.2</v>
      </c>
      <c r="Y38" s="38">
        <v>0.21</v>
      </c>
      <c r="Z38" s="38">
        <v>0.22500000000000001</v>
      </c>
      <c r="AA38" s="38">
        <v>0.23499999999999999</v>
      </c>
      <c r="AB38" s="38">
        <v>0.245</v>
      </c>
      <c r="AC38" s="38">
        <v>0.255</v>
      </c>
      <c r="AD38" s="38">
        <v>0.26500000000000001</v>
      </c>
      <c r="AE38" s="38">
        <v>0.27500000000000002</v>
      </c>
      <c r="AF38" s="38">
        <v>0.28499999999999998</v>
      </c>
      <c r="AH38" s="37">
        <f t="shared" si="3"/>
        <v>17</v>
      </c>
      <c r="AI38" s="37">
        <f t="shared" si="3"/>
        <v>18</v>
      </c>
      <c r="AJ38" s="37">
        <f t="shared" si="3"/>
        <v>19</v>
      </c>
      <c r="AK38" s="37">
        <f t="shared" si="2"/>
        <v>20</v>
      </c>
      <c r="AL38" s="37">
        <f t="shared" si="2"/>
        <v>21</v>
      </c>
      <c r="AM38" s="37">
        <f t="shared" si="2"/>
        <v>22.5</v>
      </c>
      <c r="AN38" s="37">
        <f t="shared" si="2"/>
        <v>23.5</v>
      </c>
      <c r="AO38" s="37">
        <f t="shared" si="2"/>
        <v>24.5</v>
      </c>
      <c r="AP38" s="37">
        <f t="shared" si="2"/>
        <v>25.5</v>
      </c>
      <c r="AQ38" s="37">
        <f t="shared" si="2"/>
        <v>26.5</v>
      </c>
      <c r="AR38" s="37">
        <f t="shared" si="2"/>
        <v>27.500000000000004</v>
      </c>
      <c r="AS38" s="37">
        <f t="shared" si="2"/>
        <v>28.499999999999996</v>
      </c>
    </row>
    <row r="39" spans="4:45" x14ac:dyDescent="0.25">
      <c r="D39">
        <v>36</v>
      </c>
      <c r="E39" s="77">
        <v>52000</v>
      </c>
      <c r="F39" s="37">
        <v>17</v>
      </c>
      <c r="G39" s="37">
        <v>18</v>
      </c>
      <c r="H39" s="37">
        <v>19</v>
      </c>
      <c r="I39" s="37">
        <v>20</v>
      </c>
      <c r="J39" s="37">
        <v>21</v>
      </c>
      <c r="K39" s="37">
        <v>22.5</v>
      </c>
      <c r="L39" s="37">
        <v>23.5</v>
      </c>
      <c r="M39" s="37">
        <v>24.5</v>
      </c>
      <c r="N39" s="37">
        <v>25.5</v>
      </c>
      <c r="O39" s="37">
        <v>26.5</v>
      </c>
      <c r="P39" s="37">
        <v>27.500000000000004</v>
      </c>
      <c r="Q39" s="37">
        <v>28.499999999999996</v>
      </c>
      <c r="S39" t="str">
        <f t="shared" si="1"/>
        <v/>
      </c>
      <c r="T39">
        <v>52000</v>
      </c>
      <c r="U39" s="38">
        <v>0.17</v>
      </c>
      <c r="V39" s="38">
        <v>0.18</v>
      </c>
      <c r="W39" s="38">
        <v>0.19</v>
      </c>
      <c r="X39" s="38">
        <v>0.2</v>
      </c>
      <c r="Y39" s="38">
        <v>0.21</v>
      </c>
      <c r="Z39" s="38">
        <v>0.22500000000000001</v>
      </c>
      <c r="AA39" s="38">
        <v>0.23499999999999999</v>
      </c>
      <c r="AB39" s="38">
        <v>0.245</v>
      </c>
      <c r="AC39" s="38">
        <v>0.255</v>
      </c>
      <c r="AD39" s="38">
        <v>0.26500000000000001</v>
      </c>
      <c r="AE39" s="38">
        <v>0.27500000000000002</v>
      </c>
      <c r="AF39" s="38">
        <v>0.28499999999999998</v>
      </c>
      <c r="AH39" s="37">
        <f t="shared" si="3"/>
        <v>17</v>
      </c>
      <c r="AI39" s="37">
        <f t="shared" si="3"/>
        <v>18</v>
      </c>
      <c r="AJ39" s="37">
        <f t="shared" si="3"/>
        <v>19</v>
      </c>
      <c r="AK39" s="37">
        <f t="shared" si="2"/>
        <v>20</v>
      </c>
      <c r="AL39" s="37">
        <f t="shared" si="2"/>
        <v>21</v>
      </c>
      <c r="AM39" s="37">
        <f t="shared" si="2"/>
        <v>22.5</v>
      </c>
      <c r="AN39" s="37">
        <f t="shared" si="2"/>
        <v>23.5</v>
      </c>
      <c r="AO39" s="37">
        <f t="shared" si="2"/>
        <v>24.5</v>
      </c>
      <c r="AP39" s="37">
        <f t="shared" si="2"/>
        <v>25.5</v>
      </c>
      <c r="AQ39" s="37">
        <f t="shared" si="2"/>
        <v>26.5</v>
      </c>
      <c r="AR39" s="37">
        <f t="shared" si="2"/>
        <v>27.500000000000004</v>
      </c>
      <c r="AS39" s="37">
        <f t="shared" si="2"/>
        <v>28.499999999999996</v>
      </c>
    </row>
    <row r="40" spans="4:45" x14ac:dyDescent="0.25">
      <c r="D40">
        <v>37</v>
      </c>
      <c r="E40" s="77">
        <v>53000</v>
      </c>
      <c r="F40" s="37">
        <v>17</v>
      </c>
      <c r="G40" s="37">
        <v>18</v>
      </c>
      <c r="H40" s="37">
        <v>19</v>
      </c>
      <c r="I40" s="37">
        <v>20</v>
      </c>
      <c r="J40" s="37">
        <v>21</v>
      </c>
      <c r="K40" s="37">
        <v>22.5</v>
      </c>
      <c r="L40" s="37">
        <v>23.5</v>
      </c>
      <c r="M40" s="37">
        <v>24.5</v>
      </c>
      <c r="N40" s="37">
        <v>25.5</v>
      </c>
      <c r="O40" s="37">
        <v>26.5</v>
      </c>
      <c r="P40" s="37">
        <v>27.500000000000004</v>
      </c>
      <c r="Q40" s="37">
        <v>28.499999999999996</v>
      </c>
      <c r="S40" t="str">
        <f t="shared" si="1"/>
        <v/>
      </c>
      <c r="T40">
        <v>53000</v>
      </c>
      <c r="U40" s="38">
        <v>0.17</v>
      </c>
      <c r="V40" s="38">
        <v>0.18</v>
      </c>
      <c r="W40" s="38">
        <v>0.19</v>
      </c>
      <c r="X40" s="38">
        <v>0.2</v>
      </c>
      <c r="Y40" s="38">
        <v>0.21</v>
      </c>
      <c r="Z40" s="38">
        <v>0.22500000000000001</v>
      </c>
      <c r="AA40" s="38">
        <v>0.23499999999999999</v>
      </c>
      <c r="AB40" s="38">
        <v>0.245</v>
      </c>
      <c r="AC40" s="38">
        <v>0.255</v>
      </c>
      <c r="AD40" s="38">
        <v>0.26500000000000001</v>
      </c>
      <c r="AE40" s="38">
        <v>0.27500000000000002</v>
      </c>
      <c r="AF40" s="38">
        <v>0.28499999999999998</v>
      </c>
      <c r="AH40" s="37">
        <f t="shared" si="3"/>
        <v>17</v>
      </c>
      <c r="AI40" s="37">
        <f t="shared" si="3"/>
        <v>18</v>
      </c>
      <c r="AJ40" s="37">
        <f t="shared" si="3"/>
        <v>19</v>
      </c>
      <c r="AK40" s="37">
        <f t="shared" si="2"/>
        <v>20</v>
      </c>
      <c r="AL40" s="37">
        <f t="shared" si="2"/>
        <v>21</v>
      </c>
      <c r="AM40" s="37">
        <f t="shared" si="2"/>
        <v>22.5</v>
      </c>
      <c r="AN40" s="37">
        <f t="shared" si="2"/>
        <v>23.5</v>
      </c>
      <c r="AO40" s="37">
        <f t="shared" si="2"/>
        <v>24.5</v>
      </c>
      <c r="AP40" s="37">
        <f t="shared" si="2"/>
        <v>25.5</v>
      </c>
      <c r="AQ40" s="37">
        <f t="shared" si="2"/>
        <v>26.5</v>
      </c>
      <c r="AR40" s="37">
        <f t="shared" si="2"/>
        <v>27.500000000000004</v>
      </c>
      <c r="AS40" s="37">
        <f t="shared" si="2"/>
        <v>28.499999999999996</v>
      </c>
    </row>
    <row r="41" spans="4:45" x14ac:dyDescent="0.25">
      <c r="D41">
        <v>38</v>
      </c>
      <c r="E41" s="77">
        <v>54000</v>
      </c>
      <c r="F41" s="37">
        <v>17</v>
      </c>
      <c r="G41" s="37">
        <v>18</v>
      </c>
      <c r="H41" s="37">
        <v>19</v>
      </c>
      <c r="I41" s="37">
        <v>20</v>
      </c>
      <c r="J41" s="37">
        <v>21</v>
      </c>
      <c r="K41" s="37">
        <v>22.5</v>
      </c>
      <c r="L41" s="37">
        <v>23.5</v>
      </c>
      <c r="M41" s="37">
        <v>24.5</v>
      </c>
      <c r="N41" s="37">
        <v>25.5</v>
      </c>
      <c r="O41" s="37">
        <v>26.5</v>
      </c>
      <c r="P41" s="37">
        <v>27.500000000000004</v>
      </c>
      <c r="Q41" s="37">
        <v>28.499999999999996</v>
      </c>
      <c r="S41" t="str">
        <f t="shared" si="1"/>
        <v/>
      </c>
      <c r="T41">
        <v>54000</v>
      </c>
      <c r="U41" s="38">
        <v>0.17</v>
      </c>
      <c r="V41" s="38">
        <v>0.18</v>
      </c>
      <c r="W41" s="38">
        <v>0.19</v>
      </c>
      <c r="X41" s="38">
        <v>0.2</v>
      </c>
      <c r="Y41" s="38">
        <v>0.21</v>
      </c>
      <c r="Z41" s="38">
        <v>0.22500000000000001</v>
      </c>
      <c r="AA41" s="38">
        <v>0.23499999999999999</v>
      </c>
      <c r="AB41" s="38">
        <v>0.245</v>
      </c>
      <c r="AC41" s="38">
        <v>0.255</v>
      </c>
      <c r="AD41" s="38">
        <v>0.26500000000000001</v>
      </c>
      <c r="AE41" s="38">
        <v>0.27500000000000002</v>
      </c>
      <c r="AF41" s="38">
        <v>0.28499999999999998</v>
      </c>
      <c r="AH41" s="37">
        <f t="shared" si="3"/>
        <v>17</v>
      </c>
      <c r="AI41" s="37">
        <f t="shared" si="3"/>
        <v>18</v>
      </c>
      <c r="AJ41" s="37">
        <f t="shared" si="3"/>
        <v>19</v>
      </c>
      <c r="AK41" s="37">
        <f t="shared" si="2"/>
        <v>20</v>
      </c>
      <c r="AL41" s="37">
        <f t="shared" si="2"/>
        <v>21</v>
      </c>
      <c r="AM41" s="37">
        <f t="shared" si="2"/>
        <v>22.5</v>
      </c>
      <c r="AN41" s="37">
        <f t="shared" si="2"/>
        <v>23.5</v>
      </c>
      <c r="AO41" s="37">
        <f t="shared" si="2"/>
        <v>24.5</v>
      </c>
      <c r="AP41" s="37">
        <f t="shared" si="2"/>
        <v>25.5</v>
      </c>
      <c r="AQ41" s="37">
        <f t="shared" si="2"/>
        <v>26.5</v>
      </c>
      <c r="AR41" s="37">
        <f t="shared" si="2"/>
        <v>27.500000000000004</v>
      </c>
      <c r="AS41" s="37">
        <f t="shared" si="2"/>
        <v>28.499999999999996</v>
      </c>
    </row>
    <row r="42" spans="4:45" x14ac:dyDescent="0.25">
      <c r="D42">
        <v>39</v>
      </c>
      <c r="E42" s="77">
        <v>55000</v>
      </c>
      <c r="F42" s="37">
        <v>17</v>
      </c>
      <c r="G42" s="37">
        <v>18</v>
      </c>
      <c r="H42" s="37">
        <v>19</v>
      </c>
      <c r="I42" s="37">
        <v>20.5</v>
      </c>
      <c r="J42" s="37">
        <v>21.5</v>
      </c>
      <c r="K42" s="37">
        <v>22.5</v>
      </c>
      <c r="L42" s="37">
        <v>23.5</v>
      </c>
      <c r="M42" s="37">
        <v>24.5</v>
      </c>
      <c r="N42" s="37">
        <v>25.5</v>
      </c>
      <c r="O42" s="37">
        <v>26.5</v>
      </c>
      <c r="P42" s="37">
        <v>27.500000000000004</v>
      </c>
      <c r="Q42" s="37">
        <v>28.499999999999996</v>
      </c>
      <c r="S42" t="str">
        <f t="shared" si="1"/>
        <v/>
      </c>
      <c r="T42">
        <v>55000</v>
      </c>
      <c r="U42" s="38">
        <v>0.17</v>
      </c>
      <c r="V42" s="38">
        <v>0.18</v>
      </c>
      <c r="W42" s="38">
        <v>0.19</v>
      </c>
      <c r="X42" s="38">
        <v>0.20499999999999999</v>
      </c>
      <c r="Y42" s="38">
        <v>0.215</v>
      </c>
      <c r="Z42" s="38">
        <v>0.22500000000000001</v>
      </c>
      <c r="AA42" s="38">
        <v>0.23499999999999999</v>
      </c>
      <c r="AB42" s="38">
        <v>0.245</v>
      </c>
      <c r="AC42" s="38">
        <v>0.255</v>
      </c>
      <c r="AD42" s="38">
        <v>0.26500000000000001</v>
      </c>
      <c r="AE42" s="38">
        <v>0.27500000000000002</v>
      </c>
      <c r="AF42" s="38">
        <v>0.28499999999999998</v>
      </c>
      <c r="AH42" s="37">
        <f t="shared" si="3"/>
        <v>17</v>
      </c>
      <c r="AI42" s="37">
        <f t="shared" si="3"/>
        <v>18</v>
      </c>
      <c r="AJ42" s="37">
        <f t="shared" si="3"/>
        <v>19</v>
      </c>
      <c r="AK42" s="37">
        <f t="shared" si="2"/>
        <v>20.5</v>
      </c>
      <c r="AL42" s="37">
        <f t="shared" si="2"/>
        <v>21.5</v>
      </c>
      <c r="AM42" s="37">
        <f t="shared" si="2"/>
        <v>22.5</v>
      </c>
      <c r="AN42" s="37">
        <f t="shared" si="2"/>
        <v>23.5</v>
      </c>
      <c r="AO42" s="37">
        <f t="shared" si="2"/>
        <v>24.5</v>
      </c>
      <c r="AP42" s="37">
        <f t="shared" si="2"/>
        <v>25.5</v>
      </c>
      <c r="AQ42" s="37">
        <f t="shared" si="2"/>
        <v>26.5</v>
      </c>
      <c r="AR42" s="37">
        <f t="shared" si="2"/>
        <v>27.500000000000004</v>
      </c>
      <c r="AS42" s="37">
        <f t="shared" si="2"/>
        <v>28.499999999999996</v>
      </c>
    </row>
    <row r="43" spans="4:45" x14ac:dyDescent="0.25">
      <c r="D43">
        <v>40</v>
      </c>
      <c r="E43" s="77">
        <v>56000</v>
      </c>
      <c r="F43" s="37">
        <v>17</v>
      </c>
      <c r="G43" s="37">
        <v>18</v>
      </c>
      <c r="H43" s="37">
        <v>19</v>
      </c>
      <c r="I43" s="37">
        <v>20.5</v>
      </c>
      <c r="J43" s="37">
        <v>21.5</v>
      </c>
      <c r="K43" s="37">
        <v>22.5</v>
      </c>
      <c r="L43" s="37">
        <v>23.5</v>
      </c>
      <c r="M43" s="37">
        <v>24.5</v>
      </c>
      <c r="N43" s="37">
        <v>25.5</v>
      </c>
      <c r="O43" s="37">
        <v>26.5</v>
      </c>
      <c r="P43" s="37">
        <v>27.500000000000004</v>
      </c>
      <c r="Q43" s="37">
        <v>28.499999999999996</v>
      </c>
      <c r="S43" t="str">
        <f t="shared" si="1"/>
        <v/>
      </c>
      <c r="T43">
        <v>56000</v>
      </c>
      <c r="U43" s="38">
        <v>0.17</v>
      </c>
      <c r="V43" s="38">
        <v>0.18</v>
      </c>
      <c r="W43" s="38">
        <v>0.19</v>
      </c>
      <c r="X43" s="38">
        <v>0.20499999999999999</v>
      </c>
      <c r="Y43" s="38">
        <v>0.215</v>
      </c>
      <c r="Z43" s="38">
        <v>0.22500000000000001</v>
      </c>
      <c r="AA43" s="38">
        <v>0.23499999999999999</v>
      </c>
      <c r="AB43" s="38">
        <v>0.245</v>
      </c>
      <c r="AC43" s="38">
        <v>0.255</v>
      </c>
      <c r="AD43" s="38">
        <v>0.26500000000000001</v>
      </c>
      <c r="AE43" s="38">
        <v>0.27500000000000002</v>
      </c>
      <c r="AF43" s="38">
        <v>0.28499999999999998</v>
      </c>
      <c r="AH43" s="37">
        <f t="shared" si="3"/>
        <v>17</v>
      </c>
      <c r="AI43" s="37">
        <f t="shared" si="3"/>
        <v>18</v>
      </c>
      <c r="AJ43" s="37">
        <f t="shared" si="3"/>
        <v>19</v>
      </c>
      <c r="AK43" s="37">
        <f t="shared" si="2"/>
        <v>20.5</v>
      </c>
      <c r="AL43" s="37">
        <f t="shared" si="2"/>
        <v>21.5</v>
      </c>
      <c r="AM43" s="37">
        <f t="shared" si="2"/>
        <v>22.5</v>
      </c>
      <c r="AN43" s="37">
        <f t="shared" si="2"/>
        <v>23.5</v>
      </c>
      <c r="AO43" s="37">
        <f t="shared" si="2"/>
        <v>24.5</v>
      </c>
      <c r="AP43" s="37">
        <f t="shared" si="2"/>
        <v>25.5</v>
      </c>
      <c r="AQ43" s="37">
        <f t="shared" si="2"/>
        <v>26.5</v>
      </c>
      <c r="AR43" s="37">
        <f t="shared" si="2"/>
        <v>27.500000000000004</v>
      </c>
      <c r="AS43" s="37">
        <f t="shared" si="2"/>
        <v>28.499999999999996</v>
      </c>
    </row>
    <row r="44" spans="4:45" x14ac:dyDescent="0.25">
      <c r="D44">
        <v>41</v>
      </c>
      <c r="E44" s="77">
        <v>57000</v>
      </c>
      <c r="F44" s="37">
        <v>17.5</v>
      </c>
      <c r="G44" s="37">
        <v>18.5</v>
      </c>
      <c r="H44" s="37">
        <v>19.5</v>
      </c>
      <c r="I44" s="37">
        <v>20.5</v>
      </c>
      <c r="J44" s="37">
        <v>21.5</v>
      </c>
      <c r="K44" s="37">
        <v>22.5</v>
      </c>
      <c r="L44" s="37">
        <v>23.5</v>
      </c>
      <c r="M44" s="37">
        <v>24.5</v>
      </c>
      <c r="N44" s="37">
        <v>25.5</v>
      </c>
      <c r="O44" s="37">
        <v>26.5</v>
      </c>
      <c r="P44" s="37">
        <v>27.500000000000004</v>
      </c>
      <c r="Q44" s="37">
        <v>28.499999999999996</v>
      </c>
      <c r="S44" t="str">
        <f t="shared" si="1"/>
        <v/>
      </c>
      <c r="T44">
        <v>57000</v>
      </c>
      <c r="U44" s="38">
        <v>0.17499999999999999</v>
      </c>
      <c r="V44" s="38">
        <v>0.185</v>
      </c>
      <c r="W44" s="38">
        <v>0.19500000000000001</v>
      </c>
      <c r="X44" s="38">
        <v>0.20499999999999999</v>
      </c>
      <c r="Y44" s="38">
        <v>0.215</v>
      </c>
      <c r="Z44" s="38">
        <v>0.22500000000000001</v>
      </c>
      <c r="AA44" s="38">
        <v>0.23499999999999999</v>
      </c>
      <c r="AB44" s="38">
        <v>0.245</v>
      </c>
      <c r="AC44" s="38">
        <v>0.255</v>
      </c>
      <c r="AD44" s="38">
        <v>0.26500000000000001</v>
      </c>
      <c r="AE44" s="38">
        <v>0.27500000000000002</v>
      </c>
      <c r="AF44" s="38">
        <v>0.28499999999999998</v>
      </c>
      <c r="AH44" s="37">
        <f t="shared" si="3"/>
        <v>17.5</v>
      </c>
      <c r="AI44" s="37">
        <f t="shared" si="3"/>
        <v>18.5</v>
      </c>
      <c r="AJ44" s="37">
        <f t="shared" si="3"/>
        <v>19.5</v>
      </c>
      <c r="AK44" s="37">
        <f t="shared" si="2"/>
        <v>20.5</v>
      </c>
      <c r="AL44" s="37">
        <f t="shared" si="2"/>
        <v>21.5</v>
      </c>
      <c r="AM44" s="37">
        <f t="shared" si="2"/>
        <v>22.5</v>
      </c>
      <c r="AN44" s="37">
        <f t="shared" si="2"/>
        <v>23.5</v>
      </c>
      <c r="AO44" s="37">
        <f t="shared" si="2"/>
        <v>24.5</v>
      </c>
      <c r="AP44" s="37">
        <f t="shared" si="2"/>
        <v>25.5</v>
      </c>
      <c r="AQ44" s="37">
        <f t="shared" si="2"/>
        <v>26.5</v>
      </c>
      <c r="AR44" s="37">
        <f t="shared" si="2"/>
        <v>27.500000000000004</v>
      </c>
      <c r="AS44" s="37">
        <f t="shared" si="2"/>
        <v>28.499999999999996</v>
      </c>
    </row>
    <row r="45" spans="4:45" x14ac:dyDescent="0.25">
      <c r="D45">
        <v>42</v>
      </c>
      <c r="E45" s="77">
        <v>58000</v>
      </c>
      <c r="F45" s="37">
        <v>17.5</v>
      </c>
      <c r="G45" s="37">
        <v>18.5</v>
      </c>
      <c r="H45" s="37">
        <v>19.5</v>
      </c>
      <c r="I45" s="37">
        <v>20.5</v>
      </c>
      <c r="J45" s="37">
        <v>21.5</v>
      </c>
      <c r="K45" s="37">
        <v>23</v>
      </c>
      <c r="L45" s="37">
        <v>24</v>
      </c>
      <c r="M45" s="37">
        <v>25</v>
      </c>
      <c r="N45" s="37">
        <v>26</v>
      </c>
      <c r="O45" s="37">
        <v>27</v>
      </c>
      <c r="P45" s="37">
        <v>28.000000000000004</v>
      </c>
      <c r="Q45" s="37">
        <v>28.499999999999996</v>
      </c>
      <c r="S45" t="str">
        <f t="shared" si="1"/>
        <v/>
      </c>
      <c r="T45">
        <v>58000</v>
      </c>
      <c r="U45" s="38">
        <v>0.17499999999999999</v>
      </c>
      <c r="V45" s="38">
        <v>0.185</v>
      </c>
      <c r="W45" s="38">
        <v>0.19500000000000001</v>
      </c>
      <c r="X45" s="38">
        <v>0.20499999999999999</v>
      </c>
      <c r="Y45" s="38">
        <v>0.215</v>
      </c>
      <c r="Z45" s="38">
        <v>0.23</v>
      </c>
      <c r="AA45" s="38">
        <v>0.24</v>
      </c>
      <c r="AB45" s="38">
        <v>0.25</v>
      </c>
      <c r="AC45" s="38">
        <v>0.26</v>
      </c>
      <c r="AD45" s="38">
        <v>0.27</v>
      </c>
      <c r="AE45" s="38">
        <v>0.28000000000000003</v>
      </c>
      <c r="AF45" s="38">
        <v>0.28499999999999998</v>
      </c>
      <c r="AH45" s="37">
        <f t="shared" si="3"/>
        <v>17.5</v>
      </c>
      <c r="AI45" s="37">
        <f t="shared" si="3"/>
        <v>18.5</v>
      </c>
      <c r="AJ45" s="37">
        <f t="shared" si="3"/>
        <v>19.5</v>
      </c>
      <c r="AK45" s="37">
        <f t="shared" si="2"/>
        <v>20.5</v>
      </c>
      <c r="AL45" s="37">
        <f t="shared" si="2"/>
        <v>21.5</v>
      </c>
      <c r="AM45" s="37">
        <f t="shared" si="2"/>
        <v>23</v>
      </c>
      <c r="AN45" s="37">
        <f t="shared" si="2"/>
        <v>24</v>
      </c>
      <c r="AO45" s="37">
        <f t="shared" si="2"/>
        <v>25</v>
      </c>
      <c r="AP45" s="37">
        <f t="shared" si="2"/>
        <v>26</v>
      </c>
      <c r="AQ45" s="37">
        <f t="shared" si="2"/>
        <v>27</v>
      </c>
      <c r="AR45" s="37">
        <f t="shared" si="2"/>
        <v>28.000000000000004</v>
      </c>
      <c r="AS45" s="37">
        <f t="shared" si="2"/>
        <v>28.499999999999996</v>
      </c>
    </row>
    <row r="46" spans="4:45" x14ac:dyDescent="0.25">
      <c r="D46">
        <v>43</v>
      </c>
      <c r="E46" s="77">
        <v>59000</v>
      </c>
      <c r="F46" s="37">
        <v>17.5</v>
      </c>
      <c r="G46" s="37">
        <v>18.5</v>
      </c>
      <c r="H46" s="37">
        <v>19.5</v>
      </c>
      <c r="I46" s="37">
        <v>20.5</v>
      </c>
      <c r="J46" s="37">
        <v>21.5</v>
      </c>
      <c r="K46" s="37">
        <v>23</v>
      </c>
      <c r="L46" s="37">
        <v>24</v>
      </c>
      <c r="M46" s="37">
        <v>25</v>
      </c>
      <c r="N46" s="37">
        <v>26</v>
      </c>
      <c r="O46" s="37">
        <v>27</v>
      </c>
      <c r="P46" s="37">
        <v>28.000000000000004</v>
      </c>
      <c r="Q46" s="37">
        <v>28.999999999999996</v>
      </c>
      <c r="S46" t="str">
        <f t="shared" si="1"/>
        <v/>
      </c>
      <c r="T46">
        <v>59000</v>
      </c>
      <c r="U46" s="38">
        <v>0.17499999999999999</v>
      </c>
      <c r="V46" s="38">
        <v>0.185</v>
      </c>
      <c r="W46" s="38">
        <v>0.19500000000000001</v>
      </c>
      <c r="X46" s="38">
        <v>0.20499999999999999</v>
      </c>
      <c r="Y46" s="38">
        <v>0.215</v>
      </c>
      <c r="Z46" s="38">
        <v>0.23</v>
      </c>
      <c r="AA46" s="38">
        <v>0.24</v>
      </c>
      <c r="AB46" s="38">
        <v>0.25</v>
      </c>
      <c r="AC46" s="38">
        <v>0.26</v>
      </c>
      <c r="AD46" s="38">
        <v>0.27</v>
      </c>
      <c r="AE46" s="38">
        <v>0.28000000000000003</v>
      </c>
      <c r="AF46" s="38">
        <v>0.28999999999999998</v>
      </c>
      <c r="AH46" s="37">
        <f t="shared" si="3"/>
        <v>17.5</v>
      </c>
      <c r="AI46" s="37">
        <f t="shared" si="3"/>
        <v>18.5</v>
      </c>
      <c r="AJ46" s="37">
        <f t="shared" si="3"/>
        <v>19.5</v>
      </c>
      <c r="AK46" s="37">
        <f t="shared" si="2"/>
        <v>20.5</v>
      </c>
      <c r="AL46" s="37">
        <f t="shared" si="2"/>
        <v>21.5</v>
      </c>
      <c r="AM46" s="37">
        <f t="shared" si="2"/>
        <v>23</v>
      </c>
      <c r="AN46" s="37">
        <f t="shared" si="2"/>
        <v>24</v>
      </c>
      <c r="AO46" s="37">
        <f t="shared" si="2"/>
        <v>25</v>
      </c>
      <c r="AP46" s="37">
        <f t="shared" si="2"/>
        <v>26</v>
      </c>
      <c r="AQ46" s="37">
        <f t="shared" si="2"/>
        <v>27</v>
      </c>
      <c r="AR46" s="37">
        <f t="shared" si="2"/>
        <v>28.000000000000004</v>
      </c>
      <c r="AS46" s="37">
        <f t="shared" si="2"/>
        <v>28.999999999999996</v>
      </c>
    </row>
    <row r="47" spans="4:45" x14ac:dyDescent="0.25">
      <c r="D47">
        <v>44</v>
      </c>
      <c r="E47" s="77">
        <v>60000</v>
      </c>
      <c r="F47" s="37">
        <v>18</v>
      </c>
      <c r="G47" s="37">
        <v>19</v>
      </c>
      <c r="H47" s="37">
        <v>20</v>
      </c>
      <c r="I47" s="37">
        <v>21</v>
      </c>
      <c r="J47" s="37">
        <v>22</v>
      </c>
      <c r="K47" s="37">
        <v>23</v>
      </c>
      <c r="L47" s="37">
        <v>24.5</v>
      </c>
      <c r="M47" s="37">
        <v>25.5</v>
      </c>
      <c r="N47" s="37">
        <v>26.5</v>
      </c>
      <c r="O47" s="37">
        <v>27.500000000000004</v>
      </c>
      <c r="P47" s="37">
        <v>28.499999999999996</v>
      </c>
      <c r="Q47" s="37">
        <v>28.999999999999996</v>
      </c>
      <c r="S47" t="str">
        <f t="shared" si="1"/>
        <v/>
      </c>
      <c r="T47">
        <v>60000</v>
      </c>
      <c r="U47" s="38">
        <v>0.18</v>
      </c>
      <c r="V47" s="38">
        <v>0.19</v>
      </c>
      <c r="W47" s="38">
        <v>0.2</v>
      </c>
      <c r="X47" s="38">
        <v>0.21</v>
      </c>
      <c r="Y47" s="38">
        <v>0.22</v>
      </c>
      <c r="Z47" s="38">
        <v>0.23</v>
      </c>
      <c r="AA47" s="38">
        <v>0.245</v>
      </c>
      <c r="AB47" s="38">
        <v>0.255</v>
      </c>
      <c r="AC47" s="38">
        <v>0.26500000000000001</v>
      </c>
      <c r="AD47" s="38">
        <v>0.27500000000000002</v>
      </c>
      <c r="AE47" s="38">
        <v>0.28499999999999998</v>
      </c>
      <c r="AF47" s="38">
        <v>0.28999999999999998</v>
      </c>
      <c r="AH47" s="37">
        <f t="shared" si="3"/>
        <v>18</v>
      </c>
      <c r="AI47" s="37">
        <f t="shared" si="3"/>
        <v>19</v>
      </c>
      <c r="AJ47" s="37">
        <f t="shared" si="3"/>
        <v>20</v>
      </c>
      <c r="AK47" s="37">
        <f t="shared" si="2"/>
        <v>21</v>
      </c>
      <c r="AL47" s="37">
        <f t="shared" si="2"/>
        <v>22</v>
      </c>
      <c r="AM47" s="37">
        <f t="shared" si="2"/>
        <v>23</v>
      </c>
      <c r="AN47" s="37">
        <f t="shared" si="2"/>
        <v>24.5</v>
      </c>
      <c r="AO47" s="37">
        <f t="shared" si="2"/>
        <v>25.5</v>
      </c>
      <c r="AP47" s="37">
        <f t="shared" si="2"/>
        <v>26.5</v>
      </c>
      <c r="AQ47" s="37">
        <f t="shared" si="2"/>
        <v>27.500000000000004</v>
      </c>
      <c r="AR47" s="37">
        <f t="shared" si="2"/>
        <v>28.499999999999996</v>
      </c>
      <c r="AS47" s="37">
        <f t="shared" si="2"/>
        <v>28.999999999999996</v>
      </c>
    </row>
    <row r="48" spans="4:45" x14ac:dyDescent="0.25">
      <c r="D48">
        <v>45</v>
      </c>
      <c r="E48" s="77">
        <v>61000</v>
      </c>
      <c r="F48" s="37">
        <v>18</v>
      </c>
      <c r="G48" s="37">
        <v>19</v>
      </c>
      <c r="H48" s="37">
        <v>20</v>
      </c>
      <c r="I48" s="37">
        <v>21</v>
      </c>
      <c r="J48" s="37">
        <v>22</v>
      </c>
      <c r="K48" s="37">
        <v>23</v>
      </c>
      <c r="L48" s="37">
        <v>24.5</v>
      </c>
      <c r="M48" s="37">
        <v>25.5</v>
      </c>
      <c r="N48" s="37">
        <v>27</v>
      </c>
      <c r="O48" s="37">
        <v>28.000000000000004</v>
      </c>
      <c r="P48" s="37">
        <v>28.499999999999996</v>
      </c>
      <c r="Q48" s="37">
        <v>29.5</v>
      </c>
      <c r="S48" t="str">
        <f t="shared" si="1"/>
        <v/>
      </c>
      <c r="T48">
        <v>61000</v>
      </c>
      <c r="U48" s="38">
        <v>0.18</v>
      </c>
      <c r="V48" s="38">
        <v>0.19</v>
      </c>
      <c r="W48" s="38">
        <v>0.2</v>
      </c>
      <c r="X48" s="38">
        <v>0.21</v>
      </c>
      <c r="Y48" s="38">
        <v>0.22</v>
      </c>
      <c r="Z48" s="38">
        <v>0.23</v>
      </c>
      <c r="AA48" s="38">
        <v>0.245</v>
      </c>
      <c r="AB48" s="38">
        <v>0.255</v>
      </c>
      <c r="AC48" s="38">
        <v>0.27</v>
      </c>
      <c r="AD48" s="38">
        <v>0.28000000000000003</v>
      </c>
      <c r="AE48" s="38">
        <v>0.28499999999999998</v>
      </c>
      <c r="AF48" s="38">
        <v>0.29499999999999998</v>
      </c>
      <c r="AH48" s="37">
        <f t="shared" si="3"/>
        <v>18</v>
      </c>
      <c r="AI48" s="37">
        <f t="shared" si="3"/>
        <v>19</v>
      </c>
      <c r="AJ48" s="37">
        <f t="shared" si="3"/>
        <v>20</v>
      </c>
      <c r="AK48" s="37">
        <f t="shared" si="2"/>
        <v>21</v>
      </c>
      <c r="AL48" s="37">
        <f t="shared" si="2"/>
        <v>22</v>
      </c>
      <c r="AM48" s="37">
        <f t="shared" si="2"/>
        <v>23</v>
      </c>
      <c r="AN48" s="37">
        <f t="shared" si="2"/>
        <v>24.5</v>
      </c>
      <c r="AO48" s="37">
        <f t="shared" si="2"/>
        <v>25.5</v>
      </c>
      <c r="AP48" s="37">
        <f t="shared" si="2"/>
        <v>27</v>
      </c>
      <c r="AQ48" s="37">
        <f t="shared" si="2"/>
        <v>28.000000000000004</v>
      </c>
      <c r="AR48" s="37">
        <f t="shared" si="2"/>
        <v>28.499999999999996</v>
      </c>
      <c r="AS48" s="37">
        <f t="shared" si="2"/>
        <v>29.5</v>
      </c>
    </row>
    <row r="49" spans="4:45" x14ac:dyDescent="0.25">
      <c r="D49">
        <v>46</v>
      </c>
      <c r="E49" s="77">
        <v>62000</v>
      </c>
      <c r="F49" s="37">
        <v>18</v>
      </c>
      <c r="G49" s="37">
        <v>19</v>
      </c>
      <c r="H49" s="37">
        <v>20</v>
      </c>
      <c r="I49" s="37">
        <v>21</v>
      </c>
      <c r="J49" s="37">
        <v>22.5</v>
      </c>
      <c r="K49" s="37">
        <v>23.5</v>
      </c>
      <c r="L49" s="37">
        <v>24.5</v>
      </c>
      <c r="M49" s="37">
        <v>25.5</v>
      </c>
      <c r="N49" s="37">
        <v>27</v>
      </c>
      <c r="O49" s="37">
        <v>28.000000000000004</v>
      </c>
      <c r="P49" s="37">
        <v>28.999999999999996</v>
      </c>
      <c r="Q49" s="37">
        <v>30</v>
      </c>
      <c r="S49" t="str">
        <f t="shared" si="1"/>
        <v/>
      </c>
      <c r="T49">
        <v>62000</v>
      </c>
      <c r="U49" s="38">
        <v>0.18</v>
      </c>
      <c r="V49" s="38">
        <v>0.19</v>
      </c>
      <c r="W49" s="38">
        <v>0.2</v>
      </c>
      <c r="X49" s="38">
        <v>0.21</v>
      </c>
      <c r="Y49" s="38">
        <v>0.22500000000000001</v>
      </c>
      <c r="Z49" s="38">
        <v>0.23499999999999999</v>
      </c>
      <c r="AA49" s="38">
        <v>0.245</v>
      </c>
      <c r="AB49" s="38">
        <v>0.255</v>
      </c>
      <c r="AC49" s="38">
        <v>0.27</v>
      </c>
      <c r="AD49" s="38">
        <v>0.28000000000000003</v>
      </c>
      <c r="AE49" s="38">
        <v>0.28999999999999998</v>
      </c>
      <c r="AF49" s="38">
        <v>0.3</v>
      </c>
      <c r="AH49" s="37">
        <f t="shared" si="3"/>
        <v>18</v>
      </c>
      <c r="AI49" s="37">
        <f t="shared" si="3"/>
        <v>19</v>
      </c>
      <c r="AJ49" s="37">
        <f t="shared" si="3"/>
        <v>20</v>
      </c>
      <c r="AK49" s="37">
        <f t="shared" si="2"/>
        <v>21</v>
      </c>
      <c r="AL49" s="37">
        <f t="shared" si="2"/>
        <v>22.5</v>
      </c>
      <c r="AM49" s="37">
        <f t="shared" si="2"/>
        <v>23.5</v>
      </c>
      <c r="AN49" s="37">
        <f t="shared" si="2"/>
        <v>24.5</v>
      </c>
      <c r="AO49" s="37">
        <f t="shared" si="2"/>
        <v>25.5</v>
      </c>
      <c r="AP49" s="37">
        <f t="shared" si="2"/>
        <v>27</v>
      </c>
      <c r="AQ49" s="37">
        <f t="shared" si="2"/>
        <v>28.000000000000004</v>
      </c>
      <c r="AR49" s="37">
        <f t="shared" si="2"/>
        <v>28.999999999999996</v>
      </c>
      <c r="AS49" s="37">
        <f t="shared" si="2"/>
        <v>30</v>
      </c>
    </row>
    <row r="50" spans="4:45" x14ac:dyDescent="0.25">
      <c r="D50">
        <v>47</v>
      </c>
      <c r="E50" s="77">
        <v>63000</v>
      </c>
      <c r="F50" s="37">
        <v>18.5</v>
      </c>
      <c r="G50" s="37">
        <v>19.5</v>
      </c>
      <c r="H50" s="37">
        <v>20.5</v>
      </c>
      <c r="I50" s="37">
        <v>21.5</v>
      </c>
      <c r="J50" s="37">
        <v>22.5</v>
      </c>
      <c r="K50" s="37">
        <v>23.5</v>
      </c>
      <c r="L50" s="37">
        <v>24.5</v>
      </c>
      <c r="M50" s="37">
        <v>26</v>
      </c>
      <c r="N50" s="37">
        <v>27</v>
      </c>
      <c r="O50" s="37">
        <v>28.499999999999996</v>
      </c>
      <c r="P50" s="37">
        <v>28.999999999999996</v>
      </c>
      <c r="Q50" s="37">
        <v>30</v>
      </c>
      <c r="S50" t="str">
        <f t="shared" si="1"/>
        <v/>
      </c>
      <c r="T50">
        <v>63000</v>
      </c>
      <c r="U50" s="38">
        <v>0.185</v>
      </c>
      <c r="V50" s="38">
        <v>0.19500000000000001</v>
      </c>
      <c r="W50" s="38">
        <v>0.20499999999999999</v>
      </c>
      <c r="X50" s="38">
        <v>0.215</v>
      </c>
      <c r="Y50" s="38">
        <v>0.22500000000000001</v>
      </c>
      <c r="Z50" s="38">
        <v>0.23499999999999999</v>
      </c>
      <c r="AA50" s="38">
        <v>0.245</v>
      </c>
      <c r="AB50" s="38">
        <v>0.26</v>
      </c>
      <c r="AC50" s="38">
        <v>0.27</v>
      </c>
      <c r="AD50" s="38">
        <v>0.28499999999999998</v>
      </c>
      <c r="AE50" s="38">
        <v>0.28999999999999998</v>
      </c>
      <c r="AF50" s="38">
        <v>0.3</v>
      </c>
      <c r="AH50" s="37">
        <f t="shared" si="3"/>
        <v>18.5</v>
      </c>
      <c r="AI50" s="37">
        <f t="shared" si="3"/>
        <v>19.5</v>
      </c>
      <c r="AJ50" s="37">
        <f t="shared" si="3"/>
        <v>20.5</v>
      </c>
      <c r="AK50" s="37">
        <f t="shared" si="2"/>
        <v>21.5</v>
      </c>
      <c r="AL50" s="37">
        <f t="shared" si="2"/>
        <v>22.5</v>
      </c>
      <c r="AM50" s="37">
        <f t="shared" si="2"/>
        <v>23.5</v>
      </c>
      <c r="AN50" s="37">
        <f t="shared" si="2"/>
        <v>24.5</v>
      </c>
      <c r="AO50" s="37">
        <f t="shared" si="2"/>
        <v>26</v>
      </c>
      <c r="AP50" s="37">
        <f t="shared" si="2"/>
        <v>27</v>
      </c>
      <c r="AQ50" s="37">
        <f t="shared" si="2"/>
        <v>28.499999999999996</v>
      </c>
      <c r="AR50" s="37">
        <f t="shared" si="2"/>
        <v>28.999999999999996</v>
      </c>
      <c r="AS50" s="37">
        <f t="shared" si="2"/>
        <v>30</v>
      </c>
    </row>
    <row r="51" spans="4:45" x14ac:dyDescent="0.25">
      <c r="D51">
        <v>48</v>
      </c>
      <c r="E51" s="77">
        <v>64000</v>
      </c>
      <c r="F51" s="37">
        <v>18.5</v>
      </c>
      <c r="G51" s="37">
        <v>19.5</v>
      </c>
      <c r="H51" s="37">
        <v>20.5</v>
      </c>
      <c r="I51" s="37">
        <v>21.5</v>
      </c>
      <c r="J51" s="37">
        <v>22.5</v>
      </c>
      <c r="K51" s="37">
        <v>24</v>
      </c>
      <c r="L51" s="37">
        <v>25</v>
      </c>
      <c r="M51" s="37">
        <v>26</v>
      </c>
      <c r="N51" s="37">
        <v>27</v>
      </c>
      <c r="O51" s="37">
        <v>28.499999999999996</v>
      </c>
      <c r="P51" s="37">
        <v>29.5</v>
      </c>
      <c r="Q51" s="37">
        <v>30</v>
      </c>
      <c r="S51" t="str">
        <f t="shared" si="1"/>
        <v/>
      </c>
      <c r="T51">
        <v>64000</v>
      </c>
      <c r="U51" s="38">
        <v>0.185</v>
      </c>
      <c r="V51" s="38">
        <v>0.19500000000000001</v>
      </c>
      <c r="W51" s="38">
        <v>0.20499999999999999</v>
      </c>
      <c r="X51" s="38">
        <v>0.215</v>
      </c>
      <c r="Y51" s="38">
        <v>0.22500000000000001</v>
      </c>
      <c r="Z51" s="38">
        <v>0.24</v>
      </c>
      <c r="AA51" s="38">
        <v>0.25</v>
      </c>
      <c r="AB51" s="38">
        <v>0.26</v>
      </c>
      <c r="AC51" s="38">
        <v>0.27</v>
      </c>
      <c r="AD51" s="38">
        <v>0.28499999999999998</v>
      </c>
      <c r="AE51" s="38">
        <v>0.29499999999999998</v>
      </c>
      <c r="AF51" s="38">
        <v>0.3</v>
      </c>
      <c r="AH51" s="37">
        <f t="shared" si="3"/>
        <v>18.5</v>
      </c>
      <c r="AI51" s="37">
        <f t="shared" si="3"/>
        <v>19.5</v>
      </c>
      <c r="AJ51" s="37">
        <f t="shared" si="3"/>
        <v>20.5</v>
      </c>
      <c r="AK51" s="37">
        <f t="shared" si="2"/>
        <v>21.5</v>
      </c>
      <c r="AL51" s="37">
        <f t="shared" si="2"/>
        <v>22.5</v>
      </c>
      <c r="AM51" s="37">
        <f t="shared" si="2"/>
        <v>24</v>
      </c>
      <c r="AN51" s="37">
        <f t="shared" si="2"/>
        <v>25</v>
      </c>
      <c r="AO51" s="37">
        <f t="shared" si="2"/>
        <v>26</v>
      </c>
      <c r="AP51" s="37">
        <f t="shared" si="2"/>
        <v>27</v>
      </c>
      <c r="AQ51" s="37">
        <f t="shared" si="2"/>
        <v>28.499999999999996</v>
      </c>
      <c r="AR51" s="37">
        <f t="shared" si="2"/>
        <v>29.5</v>
      </c>
      <c r="AS51" s="37">
        <f t="shared" si="2"/>
        <v>30</v>
      </c>
    </row>
    <row r="52" spans="4:45" x14ac:dyDescent="0.25">
      <c r="D52">
        <v>49</v>
      </c>
      <c r="E52" s="77">
        <v>65000</v>
      </c>
      <c r="F52" s="37">
        <v>18.5</v>
      </c>
      <c r="G52" s="37">
        <v>19.5</v>
      </c>
      <c r="H52" s="37">
        <v>20.5</v>
      </c>
      <c r="I52" s="37">
        <v>21.5</v>
      </c>
      <c r="J52" s="37">
        <v>23</v>
      </c>
      <c r="K52" s="37">
        <v>24</v>
      </c>
      <c r="L52" s="37">
        <v>25</v>
      </c>
      <c r="M52" s="37">
        <v>26</v>
      </c>
      <c r="N52" s="37">
        <v>27</v>
      </c>
      <c r="O52" s="37">
        <v>28.499999999999996</v>
      </c>
      <c r="P52" s="37">
        <v>29.5</v>
      </c>
      <c r="Q52" s="37">
        <v>30.5</v>
      </c>
      <c r="S52" t="str">
        <f t="shared" si="1"/>
        <v/>
      </c>
      <c r="T52">
        <v>65000</v>
      </c>
      <c r="U52" s="38">
        <v>0.185</v>
      </c>
      <c r="V52" s="38">
        <v>0.19500000000000001</v>
      </c>
      <c r="W52" s="38">
        <v>0.20499999999999999</v>
      </c>
      <c r="X52" s="38">
        <v>0.215</v>
      </c>
      <c r="Y52" s="38">
        <v>0.23</v>
      </c>
      <c r="Z52" s="38">
        <v>0.24</v>
      </c>
      <c r="AA52" s="38">
        <v>0.25</v>
      </c>
      <c r="AB52" s="38">
        <v>0.26</v>
      </c>
      <c r="AC52" s="38">
        <v>0.27</v>
      </c>
      <c r="AD52" s="38">
        <v>0.28499999999999998</v>
      </c>
      <c r="AE52" s="38">
        <v>0.29499999999999998</v>
      </c>
      <c r="AF52" s="38">
        <v>0.30499999999999999</v>
      </c>
      <c r="AH52" s="37">
        <f t="shared" si="3"/>
        <v>18.5</v>
      </c>
      <c r="AI52" s="37">
        <f t="shared" si="3"/>
        <v>19.5</v>
      </c>
      <c r="AJ52" s="37">
        <f t="shared" si="3"/>
        <v>20.5</v>
      </c>
      <c r="AK52" s="37">
        <f t="shared" si="2"/>
        <v>21.5</v>
      </c>
      <c r="AL52" s="37">
        <f t="shared" si="2"/>
        <v>23</v>
      </c>
      <c r="AM52" s="37">
        <f t="shared" si="2"/>
        <v>24</v>
      </c>
      <c r="AN52" s="37">
        <f t="shared" si="2"/>
        <v>25</v>
      </c>
      <c r="AO52" s="37">
        <f t="shared" si="2"/>
        <v>26</v>
      </c>
      <c r="AP52" s="37">
        <f t="shared" si="2"/>
        <v>27</v>
      </c>
      <c r="AQ52" s="37">
        <f t="shared" si="2"/>
        <v>28.499999999999996</v>
      </c>
      <c r="AR52" s="37">
        <f t="shared" si="2"/>
        <v>29.5</v>
      </c>
      <c r="AS52" s="37">
        <f t="shared" si="2"/>
        <v>30.5</v>
      </c>
    </row>
    <row r="53" spans="4:45" x14ac:dyDescent="0.25">
      <c r="D53">
        <v>50</v>
      </c>
      <c r="E53" s="77">
        <v>66000</v>
      </c>
      <c r="F53" s="37">
        <v>19</v>
      </c>
      <c r="G53" s="37">
        <v>20</v>
      </c>
      <c r="H53" s="37">
        <v>21</v>
      </c>
      <c r="I53" s="37">
        <v>22</v>
      </c>
      <c r="J53" s="37">
        <v>23</v>
      </c>
      <c r="K53" s="37">
        <v>24</v>
      </c>
      <c r="L53" s="37">
        <v>25.5</v>
      </c>
      <c r="M53" s="37">
        <v>26.5</v>
      </c>
      <c r="N53" s="37">
        <v>27.500000000000004</v>
      </c>
      <c r="O53" s="37">
        <v>28.499999999999996</v>
      </c>
      <c r="P53" s="37">
        <v>29.5</v>
      </c>
      <c r="Q53" s="37">
        <v>30.5</v>
      </c>
      <c r="S53" t="str">
        <f t="shared" si="1"/>
        <v/>
      </c>
      <c r="T53">
        <v>66000</v>
      </c>
      <c r="U53" s="38">
        <v>0.19</v>
      </c>
      <c r="V53" s="38">
        <v>0.2</v>
      </c>
      <c r="W53" s="38">
        <v>0.21</v>
      </c>
      <c r="X53" s="38">
        <v>0.22</v>
      </c>
      <c r="Y53" s="38">
        <v>0.23</v>
      </c>
      <c r="Z53" s="38">
        <v>0.24</v>
      </c>
      <c r="AA53" s="38">
        <v>0.255</v>
      </c>
      <c r="AB53" s="38">
        <v>0.26500000000000001</v>
      </c>
      <c r="AC53" s="38">
        <v>0.27500000000000002</v>
      </c>
      <c r="AD53" s="38">
        <v>0.28499999999999998</v>
      </c>
      <c r="AE53" s="38">
        <v>0.29499999999999998</v>
      </c>
      <c r="AF53" s="38">
        <v>0.30499999999999999</v>
      </c>
      <c r="AH53" s="37">
        <f t="shared" si="3"/>
        <v>19</v>
      </c>
      <c r="AI53" s="37">
        <f t="shared" si="3"/>
        <v>20</v>
      </c>
      <c r="AJ53" s="37">
        <f t="shared" si="3"/>
        <v>21</v>
      </c>
      <c r="AK53" s="37">
        <f t="shared" si="2"/>
        <v>22</v>
      </c>
      <c r="AL53" s="37">
        <f t="shared" si="2"/>
        <v>23</v>
      </c>
      <c r="AM53" s="37">
        <f t="shared" si="2"/>
        <v>24</v>
      </c>
      <c r="AN53" s="37">
        <f t="shared" ref="AN53:AS84" si="4">AA53*$T$3</f>
        <v>25.5</v>
      </c>
      <c r="AO53" s="37">
        <f t="shared" si="4"/>
        <v>26.5</v>
      </c>
      <c r="AP53" s="37">
        <f t="shared" si="4"/>
        <v>27.500000000000004</v>
      </c>
      <c r="AQ53" s="37">
        <f t="shared" si="4"/>
        <v>28.499999999999996</v>
      </c>
      <c r="AR53" s="37">
        <f t="shared" si="4"/>
        <v>29.5</v>
      </c>
      <c r="AS53" s="37">
        <f t="shared" si="4"/>
        <v>30.5</v>
      </c>
    </row>
    <row r="54" spans="4:45" x14ac:dyDescent="0.25">
      <c r="D54">
        <v>51</v>
      </c>
      <c r="E54" s="77">
        <v>67000</v>
      </c>
      <c r="F54" s="37">
        <v>19</v>
      </c>
      <c r="G54" s="37">
        <v>20</v>
      </c>
      <c r="H54" s="37">
        <v>21</v>
      </c>
      <c r="I54" s="37">
        <v>22</v>
      </c>
      <c r="J54" s="37">
        <v>23</v>
      </c>
      <c r="K54" s="37">
        <v>24.5</v>
      </c>
      <c r="L54" s="37">
        <v>25.5</v>
      </c>
      <c r="M54" s="37">
        <v>26.5</v>
      </c>
      <c r="N54" s="37">
        <v>27.500000000000004</v>
      </c>
      <c r="O54" s="37">
        <v>28.499999999999996</v>
      </c>
      <c r="P54" s="37">
        <v>29.5</v>
      </c>
      <c r="Q54" s="37">
        <v>30.5</v>
      </c>
      <c r="S54" t="str">
        <f t="shared" si="1"/>
        <v/>
      </c>
      <c r="T54">
        <v>67000</v>
      </c>
      <c r="U54" s="38">
        <v>0.19</v>
      </c>
      <c r="V54" s="38">
        <v>0.2</v>
      </c>
      <c r="W54" s="38">
        <v>0.21</v>
      </c>
      <c r="X54" s="38">
        <v>0.22</v>
      </c>
      <c r="Y54" s="38">
        <v>0.23</v>
      </c>
      <c r="Z54" s="38">
        <v>0.245</v>
      </c>
      <c r="AA54" s="38">
        <v>0.255</v>
      </c>
      <c r="AB54" s="38">
        <v>0.26500000000000001</v>
      </c>
      <c r="AC54" s="38">
        <v>0.27500000000000002</v>
      </c>
      <c r="AD54" s="38">
        <v>0.28499999999999998</v>
      </c>
      <c r="AE54" s="38">
        <v>0.29499999999999998</v>
      </c>
      <c r="AF54" s="38">
        <v>0.30499999999999999</v>
      </c>
      <c r="AH54" s="37">
        <f t="shared" si="3"/>
        <v>19</v>
      </c>
      <c r="AI54" s="37">
        <f t="shared" si="3"/>
        <v>20</v>
      </c>
      <c r="AJ54" s="37">
        <f t="shared" si="3"/>
        <v>21</v>
      </c>
      <c r="AK54" s="37">
        <f t="shared" si="3"/>
        <v>22</v>
      </c>
      <c r="AL54" s="37">
        <f t="shared" si="3"/>
        <v>23</v>
      </c>
      <c r="AM54" s="37">
        <f t="shared" si="3"/>
        <v>24.5</v>
      </c>
      <c r="AN54" s="37">
        <f t="shared" si="4"/>
        <v>25.5</v>
      </c>
      <c r="AO54" s="37">
        <f t="shared" si="4"/>
        <v>26.5</v>
      </c>
      <c r="AP54" s="37">
        <f t="shared" si="4"/>
        <v>27.500000000000004</v>
      </c>
      <c r="AQ54" s="37">
        <f t="shared" si="4"/>
        <v>28.499999999999996</v>
      </c>
      <c r="AR54" s="37">
        <f t="shared" si="4"/>
        <v>29.5</v>
      </c>
      <c r="AS54" s="37">
        <f t="shared" si="4"/>
        <v>30.5</v>
      </c>
    </row>
    <row r="55" spans="4:45" x14ac:dyDescent="0.25">
      <c r="D55">
        <v>52</v>
      </c>
      <c r="E55" s="77">
        <v>68000</v>
      </c>
      <c r="F55" s="37">
        <v>19</v>
      </c>
      <c r="G55" s="37">
        <v>20</v>
      </c>
      <c r="H55" s="37">
        <v>21</v>
      </c>
      <c r="I55" s="37">
        <v>22</v>
      </c>
      <c r="J55" s="37">
        <v>23.5</v>
      </c>
      <c r="K55" s="37">
        <v>24.5</v>
      </c>
      <c r="L55" s="37">
        <v>25.5</v>
      </c>
      <c r="M55" s="37">
        <v>27</v>
      </c>
      <c r="N55" s="37">
        <v>28.000000000000004</v>
      </c>
      <c r="O55" s="37">
        <v>28.999999999999996</v>
      </c>
      <c r="P55" s="37">
        <v>30</v>
      </c>
      <c r="Q55" s="37">
        <v>30.5</v>
      </c>
      <c r="S55" t="str">
        <f t="shared" si="1"/>
        <v/>
      </c>
      <c r="T55">
        <v>68000</v>
      </c>
      <c r="U55" s="38">
        <v>0.19</v>
      </c>
      <c r="V55" s="38">
        <v>0.2</v>
      </c>
      <c r="W55" s="38">
        <v>0.21</v>
      </c>
      <c r="X55" s="38">
        <v>0.22</v>
      </c>
      <c r="Y55" s="38">
        <v>0.23499999999999999</v>
      </c>
      <c r="Z55" s="38">
        <v>0.245</v>
      </c>
      <c r="AA55" s="38">
        <v>0.255</v>
      </c>
      <c r="AB55" s="38">
        <v>0.27</v>
      </c>
      <c r="AC55" s="38">
        <v>0.28000000000000003</v>
      </c>
      <c r="AD55" s="38">
        <v>0.28999999999999998</v>
      </c>
      <c r="AE55" s="38">
        <v>0.3</v>
      </c>
      <c r="AF55" s="38">
        <v>0.30499999999999999</v>
      </c>
      <c r="AH55" s="37">
        <f t="shared" si="3"/>
        <v>19</v>
      </c>
      <c r="AI55" s="37">
        <f t="shared" si="3"/>
        <v>20</v>
      </c>
      <c r="AJ55" s="37">
        <f t="shared" si="3"/>
        <v>21</v>
      </c>
      <c r="AK55" s="37">
        <f t="shared" si="3"/>
        <v>22</v>
      </c>
      <c r="AL55" s="37">
        <f t="shared" si="3"/>
        <v>23.5</v>
      </c>
      <c r="AM55" s="37">
        <f t="shared" si="3"/>
        <v>24.5</v>
      </c>
      <c r="AN55" s="37">
        <f t="shared" si="4"/>
        <v>25.5</v>
      </c>
      <c r="AO55" s="37">
        <f t="shared" si="4"/>
        <v>27</v>
      </c>
      <c r="AP55" s="37">
        <f t="shared" si="4"/>
        <v>28.000000000000004</v>
      </c>
      <c r="AQ55" s="37">
        <f t="shared" si="4"/>
        <v>28.999999999999996</v>
      </c>
      <c r="AR55" s="37">
        <f t="shared" si="4"/>
        <v>30</v>
      </c>
      <c r="AS55" s="37">
        <f t="shared" si="4"/>
        <v>30.5</v>
      </c>
    </row>
    <row r="56" spans="4:45" x14ac:dyDescent="0.25">
      <c r="D56">
        <v>53</v>
      </c>
      <c r="E56" s="77">
        <v>69000</v>
      </c>
      <c r="F56" s="37">
        <v>19</v>
      </c>
      <c r="G56" s="37">
        <v>20</v>
      </c>
      <c r="H56" s="37">
        <v>21</v>
      </c>
      <c r="I56" s="37">
        <v>22.5</v>
      </c>
      <c r="J56" s="37">
        <v>23.5</v>
      </c>
      <c r="K56" s="37">
        <v>24.5</v>
      </c>
      <c r="L56" s="37">
        <v>26</v>
      </c>
      <c r="M56" s="37">
        <v>27</v>
      </c>
      <c r="N56" s="37">
        <v>28.000000000000004</v>
      </c>
      <c r="O56" s="37">
        <v>28.999999999999996</v>
      </c>
      <c r="P56" s="37">
        <v>30</v>
      </c>
      <c r="Q56" s="37">
        <v>31</v>
      </c>
      <c r="S56" t="str">
        <f t="shared" si="1"/>
        <v/>
      </c>
      <c r="T56">
        <v>69000</v>
      </c>
      <c r="U56" s="38">
        <v>0.19</v>
      </c>
      <c r="V56" s="38">
        <v>0.2</v>
      </c>
      <c r="W56" s="38">
        <v>0.21</v>
      </c>
      <c r="X56" s="38">
        <v>0.22500000000000001</v>
      </c>
      <c r="Y56" s="38">
        <v>0.23499999999999999</v>
      </c>
      <c r="Z56" s="38">
        <v>0.245</v>
      </c>
      <c r="AA56" s="38">
        <v>0.26</v>
      </c>
      <c r="AB56" s="38">
        <v>0.27</v>
      </c>
      <c r="AC56" s="38">
        <v>0.28000000000000003</v>
      </c>
      <c r="AD56" s="38">
        <v>0.28999999999999998</v>
      </c>
      <c r="AE56" s="38">
        <v>0.3</v>
      </c>
      <c r="AF56" s="38">
        <v>0.31</v>
      </c>
      <c r="AH56" s="37">
        <f t="shared" si="3"/>
        <v>19</v>
      </c>
      <c r="AI56" s="37">
        <f t="shared" si="3"/>
        <v>20</v>
      </c>
      <c r="AJ56" s="37">
        <f t="shared" si="3"/>
        <v>21</v>
      </c>
      <c r="AK56" s="37">
        <f t="shared" si="3"/>
        <v>22.5</v>
      </c>
      <c r="AL56" s="37">
        <f t="shared" si="3"/>
        <v>23.5</v>
      </c>
      <c r="AM56" s="37">
        <f t="shared" si="3"/>
        <v>24.5</v>
      </c>
      <c r="AN56" s="37">
        <f t="shared" si="4"/>
        <v>26</v>
      </c>
      <c r="AO56" s="37">
        <f t="shared" si="4"/>
        <v>27</v>
      </c>
      <c r="AP56" s="37">
        <f t="shared" si="4"/>
        <v>28.000000000000004</v>
      </c>
      <c r="AQ56" s="37">
        <f t="shared" si="4"/>
        <v>28.999999999999996</v>
      </c>
      <c r="AR56" s="37">
        <f t="shared" si="4"/>
        <v>30</v>
      </c>
      <c r="AS56" s="37">
        <f t="shared" si="4"/>
        <v>31</v>
      </c>
    </row>
    <row r="57" spans="4:45" x14ac:dyDescent="0.25">
      <c r="D57">
        <v>54</v>
      </c>
      <c r="E57" s="77">
        <v>70000</v>
      </c>
      <c r="F57" s="37">
        <v>19.5</v>
      </c>
      <c r="G57" s="37">
        <v>20</v>
      </c>
      <c r="H57" s="37">
        <v>21</v>
      </c>
      <c r="I57" s="37">
        <v>22.5</v>
      </c>
      <c r="J57" s="37">
        <v>23.5</v>
      </c>
      <c r="K57" s="37">
        <v>25</v>
      </c>
      <c r="L57" s="37">
        <v>26</v>
      </c>
      <c r="M57" s="37">
        <v>27</v>
      </c>
      <c r="N57" s="37">
        <v>28.000000000000004</v>
      </c>
      <c r="O57" s="37">
        <v>28.999999999999996</v>
      </c>
      <c r="P57" s="37">
        <v>30</v>
      </c>
      <c r="Q57" s="37">
        <v>31</v>
      </c>
      <c r="S57" t="str">
        <f t="shared" si="1"/>
        <v/>
      </c>
      <c r="T57">
        <v>70000</v>
      </c>
      <c r="U57" s="38">
        <v>0.19500000000000001</v>
      </c>
      <c r="V57" s="38">
        <v>0.2</v>
      </c>
      <c r="W57" s="38">
        <v>0.21</v>
      </c>
      <c r="X57" s="38">
        <v>0.22500000000000001</v>
      </c>
      <c r="Y57" s="38">
        <v>0.23499999999999999</v>
      </c>
      <c r="Z57" s="38">
        <v>0.25</v>
      </c>
      <c r="AA57" s="38">
        <v>0.26</v>
      </c>
      <c r="AB57" s="38">
        <v>0.27</v>
      </c>
      <c r="AC57" s="38">
        <v>0.28000000000000003</v>
      </c>
      <c r="AD57" s="38">
        <v>0.28999999999999998</v>
      </c>
      <c r="AE57" s="38">
        <v>0.3</v>
      </c>
      <c r="AF57" s="38">
        <v>0.31</v>
      </c>
      <c r="AH57" s="37">
        <f t="shared" si="3"/>
        <v>19.5</v>
      </c>
      <c r="AI57" s="37">
        <f t="shared" si="3"/>
        <v>20</v>
      </c>
      <c r="AJ57" s="37">
        <f t="shared" si="3"/>
        <v>21</v>
      </c>
      <c r="AK57" s="37">
        <f t="shared" si="3"/>
        <v>22.5</v>
      </c>
      <c r="AL57" s="37">
        <f t="shared" si="3"/>
        <v>23.5</v>
      </c>
      <c r="AM57" s="37">
        <f t="shared" si="3"/>
        <v>25</v>
      </c>
      <c r="AN57" s="37">
        <f t="shared" si="4"/>
        <v>26</v>
      </c>
      <c r="AO57" s="37">
        <f t="shared" si="4"/>
        <v>27</v>
      </c>
      <c r="AP57" s="37">
        <f t="shared" si="4"/>
        <v>28.000000000000004</v>
      </c>
      <c r="AQ57" s="37">
        <f t="shared" si="4"/>
        <v>28.999999999999996</v>
      </c>
      <c r="AR57" s="37">
        <f t="shared" si="4"/>
        <v>30</v>
      </c>
      <c r="AS57" s="37">
        <f t="shared" si="4"/>
        <v>31</v>
      </c>
    </row>
    <row r="58" spans="4:45" x14ac:dyDescent="0.25">
      <c r="D58">
        <v>55</v>
      </c>
      <c r="E58" s="77">
        <v>71000</v>
      </c>
      <c r="F58" s="37">
        <v>19.5</v>
      </c>
      <c r="G58" s="37">
        <v>20.5</v>
      </c>
      <c r="H58" s="37">
        <v>21.5</v>
      </c>
      <c r="I58" s="37">
        <v>22.5</v>
      </c>
      <c r="J58" s="37">
        <v>24</v>
      </c>
      <c r="K58" s="37">
        <v>25</v>
      </c>
      <c r="L58" s="37">
        <v>26</v>
      </c>
      <c r="M58" s="37">
        <v>27.500000000000004</v>
      </c>
      <c r="N58" s="37">
        <v>28.499999999999996</v>
      </c>
      <c r="O58" s="37">
        <v>29.5</v>
      </c>
      <c r="P58" s="37">
        <v>30.5</v>
      </c>
      <c r="Q58" s="37">
        <v>31</v>
      </c>
      <c r="S58" t="str">
        <f t="shared" si="1"/>
        <v/>
      </c>
      <c r="T58">
        <v>71000</v>
      </c>
      <c r="U58" s="38">
        <v>0.19500000000000001</v>
      </c>
      <c r="V58" s="38">
        <v>0.20499999999999999</v>
      </c>
      <c r="W58" s="38">
        <v>0.215</v>
      </c>
      <c r="X58" s="38">
        <v>0.22500000000000001</v>
      </c>
      <c r="Y58" s="38">
        <v>0.24</v>
      </c>
      <c r="Z58" s="38">
        <v>0.25</v>
      </c>
      <c r="AA58" s="38">
        <v>0.26</v>
      </c>
      <c r="AB58" s="38">
        <v>0.27500000000000002</v>
      </c>
      <c r="AC58" s="38">
        <v>0.28499999999999998</v>
      </c>
      <c r="AD58" s="38">
        <v>0.29499999999999998</v>
      </c>
      <c r="AE58" s="38">
        <v>0.30499999999999999</v>
      </c>
      <c r="AF58" s="38">
        <v>0.31</v>
      </c>
      <c r="AH58" s="37">
        <f t="shared" ref="AH58:AS89" si="5">U58*$T$3</f>
        <v>19.5</v>
      </c>
      <c r="AI58" s="37">
        <f t="shared" si="5"/>
        <v>20.5</v>
      </c>
      <c r="AJ58" s="37">
        <f t="shared" si="5"/>
        <v>21.5</v>
      </c>
      <c r="AK58" s="37">
        <f t="shared" si="5"/>
        <v>22.5</v>
      </c>
      <c r="AL58" s="37">
        <f t="shared" si="5"/>
        <v>24</v>
      </c>
      <c r="AM58" s="37">
        <f t="shared" si="5"/>
        <v>25</v>
      </c>
      <c r="AN58" s="37">
        <f t="shared" si="4"/>
        <v>26</v>
      </c>
      <c r="AO58" s="37">
        <f t="shared" si="4"/>
        <v>27.500000000000004</v>
      </c>
      <c r="AP58" s="37">
        <f t="shared" si="4"/>
        <v>28.499999999999996</v>
      </c>
      <c r="AQ58" s="37">
        <f t="shared" si="4"/>
        <v>29.5</v>
      </c>
      <c r="AR58" s="37">
        <f t="shared" si="4"/>
        <v>30.5</v>
      </c>
      <c r="AS58" s="37">
        <f t="shared" si="4"/>
        <v>31</v>
      </c>
    </row>
    <row r="59" spans="4:45" x14ac:dyDescent="0.25">
      <c r="D59">
        <v>56</v>
      </c>
      <c r="E59" s="77">
        <v>72000</v>
      </c>
      <c r="F59" s="37">
        <v>19.5</v>
      </c>
      <c r="G59" s="37">
        <v>20.5</v>
      </c>
      <c r="H59" s="37">
        <v>21.5</v>
      </c>
      <c r="I59" s="37">
        <v>22.5</v>
      </c>
      <c r="J59" s="37">
        <v>24</v>
      </c>
      <c r="K59" s="37">
        <v>25</v>
      </c>
      <c r="L59" s="37">
        <v>26.5</v>
      </c>
      <c r="M59" s="37">
        <v>27.500000000000004</v>
      </c>
      <c r="N59" s="37">
        <v>28.499999999999996</v>
      </c>
      <c r="O59" s="37">
        <v>29.5</v>
      </c>
      <c r="P59" s="37">
        <v>30.5</v>
      </c>
      <c r="Q59" s="37">
        <v>31.5</v>
      </c>
      <c r="S59" t="str">
        <f t="shared" si="1"/>
        <v/>
      </c>
      <c r="T59">
        <v>72000</v>
      </c>
      <c r="U59" s="38">
        <v>0.19500000000000001</v>
      </c>
      <c r="V59" s="38">
        <v>0.20499999999999999</v>
      </c>
      <c r="W59" s="38">
        <v>0.215</v>
      </c>
      <c r="X59" s="38">
        <v>0.22500000000000001</v>
      </c>
      <c r="Y59" s="38">
        <v>0.24</v>
      </c>
      <c r="Z59" s="38">
        <v>0.25</v>
      </c>
      <c r="AA59" s="38">
        <v>0.26500000000000001</v>
      </c>
      <c r="AB59" s="38">
        <v>0.27500000000000002</v>
      </c>
      <c r="AC59" s="38">
        <v>0.28499999999999998</v>
      </c>
      <c r="AD59" s="38">
        <v>0.29499999999999998</v>
      </c>
      <c r="AE59" s="38">
        <v>0.30499999999999999</v>
      </c>
      <c r="AF59" s="38">
        <v>0.315</v>
      </c>
      <c r="AH59" s="37">
        <f t="shared" si="5"/>
        <v>19.5</v>
      </c>
      <c r="AI59" s="37">
        <f t="shared" si="5"/>
        <v>20.5</v>
      </c>
      <c r="AJ59" s="37">
        <f t="shared" si="5"/>
        <v>21.5</v>
      </c>
      <c r="AK59" s="37">
        <f t="shared" si="5"/>
        <v>22.5</v>
      </c>
      <c r="AL59" s="37">
        <f t="shared" si="5"/>
        <v>24</v>
      </c>
      <c r="AM59" s="37">
        <f t="shared" si="5"/>
        <v>25</v>
      </c>
      <c r="AN59" s="37">
        <f t="shared" si="4"/>
        <v>26.5</v>
      </c>
      <c r="AO59" s="37">
        <f t="shared" si="4"/>
        <v>27.500000000000004</v>
      </c>
      <c r="AP59" s="37">
        <f t="shared" si="4"/>
        <v>28.499999999999996</v>
      </c>
      <c r="AQ59" s="37">
        <f t="shared" si="4"/>
        <v>29.5</v>
      </c>
      <c r="AR59" s="37">
        <f t="shared" si="4"/>
        <v>30.5</v>
      </c>
      <c r="AS59" s="37">
        <f t="shared" si="4"/>
        <v>31.5</v>
      </c>
    </row>
    <row r="60" spans="4:45" x14ac:dyDescent="0.25">
      <c r="D60">
        <v>57</v>
      </c>
      <c r="E60" s="77">
        <v>73000</v>
      </c>
      <c r="F60" s="37">
        <v>19.5</v>
      </c>
      <c r="G60" s="37">
        <v>20.5</v>
      </c>
      <c r="H60" s="37">
        <v>21.5</v>
      </c>
      <c r="I60" s="37">
        <v>23</v>
      </c>
      <c r="J60" s="37">
        <v>24</v>
      </c>
      <c r="K60" s="37">
        <v>25</v>
      </c>
      <c r="L60" s="37">
        <v>26.5</v>
      </c>
      <c r="M60" s="37">
        <v>27.500000000000004</v>
      </c>
      <c r="N60" s="37">
        <v>28.499999999999996</v>
      </c>
      <c r="O60" s="37">
        <v>29.5</v>
      </c>
      <c r="P60" s="37">
        <v>30.5</v>
      </c>
      <c r="Q60" s="37">
        <v>31.5</v>
      </c>
      <c r="S60" t="str">
        <f t="shared" si="1"/>
        <v/>
      </c>
      <c r="T60">
        <v>73000</v>
      </c>
      <c r="U60" s="38">
        <v>0.19500000000000001</v>
      </c>
      <c r="V60" s="38">
        <v>0.20499999999999999</v>
      </c>
      <c r="W60" s="38">
        <v>0.215</v>
      </c>
      <c r="X60" s="38">
        <v>0.23</v>
      </c>
      <c r="Y60" s="38">
        <v>0.24</v>
      </c>
      <c r="Z60" s="38">
        <v>0.25</v>
      </c>
      <c r="AA60" s="38">
        <v>0.26500000000000001</v>
      </c>
      <c r="AB60" s="38">
        <v>0.27500000000000002</v>
      </c>
      <c r="AC60" s="38">
        <v>0.28499999999999998</v>
      </c>
      <c r="AD60" s="38">
        <v>0.29499999999999998</v>
      </c>
      <c r="AE60" s="38">
        <v>0.30499999999999999</v>
      </c>
      <c r="AF60" s="38">
        <v>0.315</v>
      </c>
      <c r="AH60" s="37">
        <f t="shared" si="5"/>
        <v>19.5</v>
      </c>
      <c r="AI60" s="37">
        <f t="shared" si="5"/>
        <v>20.5</v>
      </c>
      <c r="AJ60" s="37">
        <f t="shared" si="5"/>
        <v>21.5</v>
      </c>
      <c r="AK60" s="37">
        <f t="shared" si="5"/>
        <v>23</v>
      </c>
      <c r="AL60" s="37">
        <f t="shared" si="5"/>
        <v>24</v>
      </c>
      <c r="AM60" s="37">
        <f t="shared" si="5"/>
        <v>25</v>
      </c>
      <c r="AN60" s="37">
        <f t="shared" si="4"/>
        <v>26.5</v>
      </c>
      <c r="AO60" s="37">
        <f t="shared" si="4"/>
        <v>27.500000000000004</v>
      </c>
      <c r="AP60" s="37">
        <f t="shared" si="4"/>
        <v>28.499999999999996</v>
      </c>
      <c r="AQ60" s="37">
        <f t="shared" si="4"/>
        <v>29.5</v>
      </c>
      <c r="AR60" s="37">
        <f t="shared" si="4"/>
        <v>30.5</v>
      </c>
      <c r="AS60" s="37">
        <f t="shared" si="4"/>
        <v>31.5</v>
      </c>
    </row>
    <row r="61" spans="4:45" x14ac:dyDescent="0.25">
      <c r="D61">
        <v>58</v>
      </c>
      <c r="E61" s="77">
        <v>74000</v>
      </c>
      <c r="F61" s="37">
        <v>19.5</v>
      </c>
      <c r="G61" s="37">
        <v>20.5</v>
      </c>
      <c r="H61" s="37">
        <v>21.5</v>
      </c>
      <c r="I61" s="37">
        <v>23</v>
      </c>
      <c r="J61" s="37">
        <v>24</v>
      </c>
      <c r="K61" s="37">
        <v>25.5</v>
      </c>
      <c r="L61" s="37">
        <v>26.5</v>
      </c>
      <c r="M61" s="37">
        <v>27.500000000000004</v>
      </c>
      <c r="N61" s="37">
        <v>28.499999999999996</v>
      </c>
      <c r="O61" s="37">
        <v>29.5</v>
      </c>
      <c r="P61" s="37">
        <v>30.5</v>
      </c>
      <c r="Q61" s="37">
        <v>31.5</v>
      </c>
      <c r="S61" t="str">
        <f t="shared" si="1"/>
        <v/>
      </c>
      <c r="T61">
        <v>74000</v>
      </c>
      <c r="U61" s="38">
        <v>0.19500000000000001</v>
      </c>
      <c r="V61" s="38">
        <v>0.20499999999999999</v>
      </c>
      <c r="W61" s="38">
        <v>0.215</v>
      </c>
      <c r="X61" s="38">
        <v>0.23</v>
      </c>
      <c r="Y61" s="38">
        <v>0.24</v>
      </c>
      <c r="Z61" s="38">
        <v>0.255</v>
      </c>
      <c r="AA61" s="38">
        <v>0.26500000000000001</v>
      </c>
      <c r="AB61" s="38">
        <v>0.27500000000000002</v>
      </c>
      <c r="AC61" s="38">
        <v>0.28499999999999998</v>
      </c>
      <c r="AD61" s="38">
        <v>0.29499999999999998</v>
      </c>
      <c r="AE61" s="38">
        <v>0.30499999999999999</v>
      </c>
      <c r="AF61" s="38">
        <v>0.315</v>
      </c>
      <c r="AH61" s="37">
        <f t="shared" si="5"/>
        <v>19.5</v>
      </c>
      <c r="AI61" s="37">
        <f t="shared" si="5"/>
        <v>20.5</v>
      </c>
      <c r="AJ61" s="37">
        <f t="shared" si="5"/>
        <v>21.5</v>
      </c>
      <c r="AK61" s="37">
        <f t="shared" si="5"/>
        <v>23</v>
      </c>
      <c r="AL61" s="37">
        <f t="shared" si="5"/>
        <v>24</v>
      </c>
      <c r="AM61" s="37">
        <f t="shared" si="5"/>
        <v>25.5</v>
      </c>
      <c r="AN61" s="37">
        <f t="shared" si="4"/>
        <v>26.5</v>
      </c>
      <c r="AO61" s="37">
        <f t="shared" si="4"/>
        <v>27.500000000000004</v>
      </c>
      <c r="AP61" s="37">
        <f t="shared" si="4"/>
        <v>28.499999999999996</v>
      </c>
      <c r="AQ61" s="37">
        <f t="shared" si="4"/>
        <v>29.5</v>
      </c>
      <c r="AR61" s="37">
        <f t="shared" si="4"/>
        <v>30.5</v>
      </c>
      <c r="AS61" s="37">
        <f t="shared" si="4"/>
        <v>31.5</v>
      </c>
    </row>
    <row r="62" spans="4:45" x14ac:dyDescent="0.25">
      <c r="D62">
        <v>59</v>
      </c>
      <c r="E62" s="77">
        <v>75000</v>
      </c>
      <c r="F62" s="37">
        <v>20</v>
      </c>
      <c r="G62" s="37">
        <v>20.5</v>
      </c>
      <c r="H62" s="37">
        <v>21.5</v>
      </c>
      <c r="I62" s="37">
        <v>23</v>
      </c>
      <c r="J62" s="37">
        <v>24</v>
      </c>
      <c r="K62" s="37">
        <v>25.5</v>
      </c>
      <c r="L62" s="37">
        <v>26.5</v>
      </c>
      <c r="M62" s="37">
        <v>27.500000000000004</v>
      </c>
      <c r="N62" s="37">
        <v>28.999999999999996</v>
      </c>
      <c r="O62" s="37">
        <v>30</v>
      </c>
      <c r="P62" s="37">
        <v>31</v>
      </c>
      <c r="Q62" s="37">
        <v>31.5</v>
      </c>
      <c r="S62" t="str">
        <f t="shared" si="1"/>
        <v/>
      </c>
      <c r="T62">
        <v>75000</v>
      </c>
      <c r="U62" s="38">
        <v>0.2</v>
      </c>
      <c r="V62" s="38">
        <v>0.20499999999999999</v>
      </c>
      <c r="W62" s="38">
        <v>0.215</v>
      </c>
      <c r="X62" s="38">
        <v>0.23</v>
      </c>
      <c r="Y62" s="38">
        <v>0.24</v>
      </c>
      <c r="Z62" s="38">
        <v>0.255</v>
      </c>
      <c r="AA62" s="38">
        <v>0.26500000000000001</v>
      </c>
      <c r="AB62" s="38">
        <v>0.27500000000000002</v>
      </c>
      <c r="AC62" s="38">
        <v>0.28999999999999998</v>
      </c>
      <c r="AD62" s="38">
        <v>0.3</v>
      </c>
      <c r="AE62" s="38">
        <v>0.31</v>
      </c>
      <c r="AF62" s="38">
        <v>0.315</v>
      </c>
      <c r="AH62" s="37">
        <f t="shared" si="5"/>
        <v>20</v>
      </c>
      <c r="AI62" s="37">
        <f t="shared" si="5"/>
        <v>20.5</v>
      </c>
      <c r="AJ62" s="37">
        <f t="shared" si="5"/>
        <v>21.5</v>
      </c>
      <c r="AK62" s="37">
        <f t="shared" si="5"/>
        <v>23</v>
      </c>
      <c r="AL62" s="37">
        <f t="shared" si="5"/>
        <v>24</v>
      </c>
      <c r="AM62" s="37">
        <f t="shared" si="5"/>
        <v>25.5</v>
      </c>
      <c r="AN62" s="37">
        <f t="shared" si="4"/>
        <v>26.5</v>
      </c>
      <c r="AO62" s="37">
        <f t="shared" si="4"/>
        <v>27.500000000000004</v>
      </c>
      <c r="AP62" s="37">
        <f t="shared" si="4"/>
        <v>28.999999999999996</v>
      </c>
      <c r="AQ62" s="37">
        <f t="shared" si="4"/>
        <v>30</v>
      </c>
      <c r="AR62" s="37">
        <f t="shared" si="4"/>
        <v>31</v>
      </c>
      <c r="AS62" s="37">
        <f t="shared" si="4"/>
        <v>31.5</v>
      </c>
    </row>
    <row r="63" spans="4:45" x14ac:dyDescent="0.25">
      <c r="D63">
        <v>60</v>
      </c>
      <c r="E63" s="77">
        <v>76000</v>
      </c>
      <c r="F63" s="37">
        <v>20</v>
      </c>
      <c r="G63" s="37">
        <v>20.5</v>
      </c>
      <c r="H63" s="37">
        <v>21.5</v>
      </c>
      <c r="I63" s="37">
        <v>23</v>
      </c>
      <c r="J63" s="37">
        <v>24.5</v>
      </c>
      <c r="K63" s="37">
        <v>25.5</v>
      </c>
      <c r="L63" s="37">
        <v>26.5</v>
      </c>
      <c r="M63" s="37">
        <v>28.000000000000004</v>
      </c>
      <c r="N63" s="37">
        <v>28.999999999999996</v>
      </c>
      <c r="O63" s="37">
        <v>30</v>
      </c>
      <c r="P63" s="37">
        <v>31</v>
      </c>
      <c r="Q63" s="37">
        <v>32</v>
      </c>
      <c r="S63" t="str">
        <f t="shared" si="1"/>
        <v/>
      </c>
      <c r="T63">
        <v>76000</v>
      </c>
      <c r="U63" s="38">
        <v>0.2</v>
      </c>
      <c r="V63" s="38">
        <v>0.20499999999999999</v>
      </c>
      <c r="W63" s="38">
        <v>0.215</v>
      </c>
      <c r="X63" s="38">
        <v>0.23</v>
      </c>
      <c r="Y63" s="38">
        <v>0.245</v>
      </c>
      <c r="Z63" s="38">
        <v>0.255</v>
      </c>
      <c r="AA63" s="38">
        <v>0.26500000000000001</v>
      </c>
      <c r="AB63" s="38">
        <v>0.28000000000000003</v>
      </c>
      <c r="AC63" s="38">
        <v>0.28999999999999998</v>
      </c>
      <c r="AD63" s="38">
        <v>0.3</v>
      </c>
      <c r="AE63" s="38">
        <v>0.31</v>
      </c>
      <c r="AF63" s="38">
        <v>0.32</v>
      </c>
      <c r="AH63" s="37">
        <f t="shared" si="5"/>
        <v>20</v>
      </c>
      <c r="AI63" s="37">
        <f t="shared" si="5"/>
        <v>20.5</v>
      </c>
      <c r="AJ63" s="37">
        <f t="shared" si="5"/>
        <v>21.5</v>
      </c>
      <c r="AK63" s="37">
        <f t="shared" si="5"/>
        <v>23</v>
      </c>
      <c r="AL63" s="37">
        <f t="shared" si="5"/>
        <v>24.5</v>
      </c>
      <c r="AM63" s="37">
        <f t="shared" si="5"/>
        <v>25.5</v>
      </c>
      <c r="AN63" s="37">
        <f t="shared" si="4"/>
        <v>26.5</v>
      </c>
      <c r="AO63" s="37">
        <f t="shared" si="4"/>
        <v>28.000000000000004</v>
      </c>
      <c r="AP63" s="37">
        <f t="shared" si="4"/>
        <v>28.999999999999996</v>
      </c>
      <c r="AQ63" s="37">
        <f t="shared" si="4"/>
        <v>30</v>
      </c>
      <c r="AR63" s="37">
        <f t="shared" si="4"/>
        <v>31</v>
      </c>
      <c r="AS63" s="37">
        <f t="shared" si="4"/>
        <v>32</v>
      </c>
    </row>
    <row r="64" spans="4:45" x14ac:dyDescent="0.25">
      <c r="D64">
        <v>61</v>
      </c>
      <c r="E64" s="77">
        <v>77000</v>
      </c>
      <c r="F64" s="37">
        <v>20</v>
      </c>
      <c r="G64" s="37">
        <v>20.5</v>
      </c>
      <c r="H64" s="37">
        <v>22</v>
      </c>
      <c r="I64" s="37">
        <v>23</v>
      </c>
      <c r="J64" s="37">
        <v>24.5</v>
      </c>
      <c r="K64" s="37">
        <v>25.5</v>
      </c>
      <c r="L64" s="37">
        <v>26.5</v>
      </c>
      <c r="M64" s="37">
        <v>28.000000000000004</v>
      </c>
      <c r="N64" s="37">
        <v>28.999999999999996</v>
      </c>
      <c r="O64" s="37">
        <v>30</v>
      </c>
      <c r="P64" s="37">
        <v>31</v>
      </c>
      <c r="Q64" s="37">
        <v>32</v>
      </c>
      <c r="S64" t="str">
        <f t="shared" si="1"/>
        <v/>
      </c>
      <c r="T64">
        <v>77000</v>
      </c>
      <c r="U64" s="38">
        <v>0.2</v>
      </c>
      <c r="V64" s="38">
        <v>0.20499999999999999</v>
      </c>
      <c r="W64" s="38">
        <v>0.22</v>
      </c>
      <c r="X64" s="38">
        <v>0.23</v>
      </c>
      <c r="Y64" s="38">
        <v>0.245</v>
      </c>
      <c r="Z64" s="38">
        <v>0.255</v>
      </c>
      <c r="AA64" s="38">
        <v>0.26500000000000001</v>
      </c>
      <c r="AB64" s="38">
        <v>0.28000000000000003</v>
      </c>
      <c r="AC64" s="38">
        <v>0.28999999999999998</v>
      </c>
      <c r="AD64" s="38">
        <v>0.3</v>
      </c>
      <c r="AE64" s="38">
        <v>0.31</v>
      </c>
      <c r="AF64" s="38">
        <v>0.32</v>
      </c>
      <c r="AH64" s="37">
        <f t="shared" si="5"/>
        <v>20</v>
      </c>
      <c r="AI64" s="37">
        <f t="shared" si="5"/>
        <v>20.5</v>
      </c>
      <c r="AJ64" s="37">
        <f t="shared" si="5"/>
        <v>22</v>
      </c>
      <c r="AK64" s="37">
        <f t="shared" si="5"/>
        <v>23</v>
      </c>
      <c r="AL64" s="37">
        <f t="shared" si="5"/>
        <v>24.5</v>
      </c>
      <c r="AM64" s="37">
        <f t="shared" si="5"/>
        <v>25.5</v>
      </c>
      <c r="AN64" s="37">
        <f t="shared" si="4"/>
        <v>26.5</v>
      </c>
      <c r="AO64" s="37">
        <f t="shared" si="4"/>
        <v>28.000000000000004</v>
      </c>
      <c r="AP64" s="37">
        <f t="shared" si="4"/>
        <v>28.999999999999996</v>
      </c>
      <c r="AQ64" s="37">
        <f t="shared" si="4"/>
        <v>30</v>
      </c>
      <c r="AR64" s="37">
        <f t="shared" si="4"/>
        <v>31</v>
      </c>
      <c r="AS64" s="37">
        <f t="shared" si="4"/>
        <v>32</v>
      </c>
    </row>
    <row r="65" spans="4:45" x14ac:dyDescent="0.25">
      <c r="D65">
        <v>62</v>
      </c>
      <c r="E65" s="77">
        <v>78000</v>
      </c>
      <c r="F65" s="37">
        <v>20</v>
      </c>
      <c r="G65" s="37">
        <v>20.5</v>
      </c>
      <c r="H65" s="37">
        <v>22</v>
      </c>
      <c r="I65" s="37">
        <v>23</v>
      </c>
      <c r="J65" s="37">
        <v>24.5</v>
      </c>
      <c r="K65" s="37">
        <v>25.5</v>
      </c>
      <c r="L65" s="37">
        <v>27</v>
      </c>
      <c r="M65" s="37">
        <v>28.000000000000004</v>
      </c>
      <c r="N65" s="37">
        <v>28.999999999999996</v>
      </c>
      <c r="O65" s="37">
        <v>30</v>
      </c>
      <c r="P65" s="37">
        <v>31</v>
      </c>
      <c r="Q65" s="37">
        <v>32</v>
      </c>
      <c r="S65" t="str">
        <f t="shared" si="1"/>
        <v/>
      </c>
      <c r="T65">
        <v>78000</v>
      </c>
      <c r="U65" s="38">
        <v>0.2</v>
      </c>
      <c r="V65" s="38">
        <v>0.20499999999999999</v>
      </c>
      <c r="W65" s="38">
        <v>0.22</v>
      </c>
      <c r="X65" s="38">
        <v>0.23</v>
      </c>
      <c r="Y65" s="38">
        <v>0.245</v>
      </c>
      <c r="Z65" s="38">
        <v>0.255</v>
      </c>
      <c r="AA65" s="38">
        <v>0.27</v>
      </c>
      <c r="AB65" s="38">
        <v>0.28000000000000003</v>
      </c>
      <c r="AC65" s="38">
        <v>0.28999999999999998</v>
      </c>
      <c r="AD65" s="38">
        <v>0.3</v>
      </c>
      <c r="AE65" s="38">
        <v>0.31</v>
      </c>
      <c r="AF65" s="38">
        <v>0.32</v>
      </c>
      <c r="AH65" s="37">
        <f t="shared" si="5"/>
        <v>20</v>
      </c>
      <c r="AI65" s="37">
        <f t="shared" si="5"/>
        <v>20.5</v>
      </c>
      <c r="AJ65" s="37">
        <f t="shared" si="5"/>
        <v>22</v>
      </c>
      <c r="AK65" s="37">
        <f t="shared" si="5"/>
        <v>23</v>
      </c>
      <c r="AL65" s="37">
        <f t="shared" si="5"/>
        <v>24.5</v>
      </c>
      <c r="AM65" s="37">
        <f t="shared" si="5"/>
        <v>25.5</v>
      </c>
      <c r="AN65" s="37">
        <f t="shared" si="4"/>
        <v>27</v>
      </c>
      <c r="AO65" s="37">
        <f t="shared" si="4"/>
        <v>28.000000000000004</v>
      </c>
      <c r="AP65" s="37">
        <f t="shared" si="4"/>
        <v>28.999999999999996</v>
      </c>
      <c r="AQ65" s="37">
        <f t="shared" si="4"/>
        <v>30</v>
      </c>
      <c r="AR65" s="37">
        <f t="shared" si="4"/>
        <v>31</v>
      </c>
      <c r="AS65" s="37">
        <f t="shared" si="4"/>
        <v>32</v>
      </c>
    </row>
    <row r="66" spans="4:45" x14ac:dyDescent="0.25">
      <c r="D66">
        <v>63</v>
      </c>
      <c r="E66" s="77">
        <v>79000</v>
      </c>
      <c r="F66" s="37">
        <v>20</v>
      </c>
      <c r="G66" s="37">
        <v>20.5</v>
      </c>
      <c r="H66" s="37">
        <v>22</v>
      </c>
      <c r="I66" s="37">
        <v>23</v>
      </c>
      <c r="J66" s="37">
        <v>24.5</v>
      </c>
      <c r="K66" s="37">
        <v>25.5</v>
      </c>
      <c r="L66" s="37">
        <v>27</v>
      </c>
      <c r="M66" s="37">
        <v>28.000000000000004</v>
      </c>
      <c r="N66" s="37">
        <v>28.999999999999996</v>
      </c>
      <c r="O66" s="37">
        <v>30</v>
      </c>
      <c r="P66" s="37">
        <v>31</v>
      </c>
      <c r="Q66" s="37">
        <v>32</v>
      </c>
      <c r="S66" t="str">
        <f t="shared" si="1"/>
        <v/>
      </c>
      <c r="T66">
        <v>79000</v>
      </c>
      <c r="U66" s="38">
        <v>0.2</v>
      </c>
      <c r="V66" s="38">
        <v>0.20499999999999999</v>
      </c>
      <c r="W66" s="38">
        <v>0.22</v>
      </c>
      <c r="X66" s="38">
        <v>0.23</v>
      </c>
      <c r="Y66" s="38">
        <v>0.245</v>
      </c>
      <c r="Z66" s="38">
        <v>0.255</v>
      </c>
      <c r="AA66" s="38">
        <v>0.27</v>
      </c>
      <c r="AB66" s="38">
        <v>0.28000000000000003</v>
      </c>
      <c r="AC66" s="38">
        <v>0.28999999999999998</v>
      </c>
      <c r="AD66" s="38">
        <v>0.3</v>
      </c>
      <c r="AE66" s="38">
        <v>0.31</v>
      </c>
      <c r="AF66" s="38">
        <v>0.32</v>
      </c>
      <c r="AH66" s="37">
        <f t="shared" si="5"/>
        <v>20</v>
      </c>
      <c r="AI66" s="37">
        <f t="shared" si="5"/>
        <v>20.5</v>
      </c>
      <c r="AJ66" s="37">
        <f t="shared" si="5"/>
        <v>22</v>
      </c>
      <c r="AK66" s="37">
        <f t="shared" si="5"/>
        <v>23</v>
      </c>
      <c r="AL66" s="37">
        <f t="shared" si="5"/>
        <v>24.5</v>
      </c>
      <c r="AM66" s="37">
        <f t="shared" si="5"/>
        <v>25.5</v>
      </c>
      <c r="AN66" s="37">
        <f t="shared" si="4"/>
        <v>27</v>
      </c>
      <c r="AO66" s="37">
        <f t="shared" si="4"/>
        <v>28.000000000000004</v>
      </c>
      <c r="AP66" s="37">
        <f t="shared" si="4"/>
        <v>28.999999999999996</v>
      </c>
      <c r="AQ66" s="37">
        <f t="shared" si="4"/>
        <v>30</v>
      </c>
      <c r="AR66" s="37">
        <f t="shared" si="4"/>
        <v>31</v>
      </c>
      <c r="AS66" s="37">
        <f t="shared" si="4"/>
        <v>32</v>
      </c>
    </row>
    <row r="67" spans="4:45" x14ac:dyDescent="0.25">
      <c r="D67">
        <v>64</v>
      </c>
      <c r="E67" s="77">
        <v>80000</v>
      </c>
      <c r="F67" s="37">
        <v>20</v>
      </c>
      <c r="G67" s="37">
        <v>20.5</v>
      </c>
      <c r="H67" s="37">
        <v>22</v>
      </c>
      <c r="I67" s="37">
        <v>23.5</v>
      </c>
      <c r="J67" s="37">
        <v>24.5</v>
      </c>
      <c r="K67" s="37">
        <v>26</v>
      </c>
      <c r="L67" s="37">
        <v>27</v>
      </c>
      <c r="M67" s="37">
        <v>28.000000000000004</v>
      </c>
      <c r="N67" s="37">
        <v>28.999999999999996</v>
      </c>
      <c r="O67" s="37">
        <v>30.5</v>
      </c>
      <c r="P67" s="37">
        <v>31.5</v>
      </c>
      <c r="Q67" s="37">
        <v>32</v>
      </c>
      <c r="S67" t="str">
        <f t="shared" si="1"/>
        <v/>
      </c>
      <c r="T67">
        <v>80000</v>
      </c>
      <c r="U67" s="38">
        <v>0.2</v>
      </c>
      <c r="V67" s="38">
        <v>0.20499999999999999</v>
      </c>
      <c r="W67" s="38">
        <v>0.22</v>
      </c>
      <c r="X67" s="38">
        <v>0.23499999999999999</v>
      </c>
      <c r="Y67" s="38">
        <v>0.245</v>
      </c>
      <c r="Z67" s="38">
        <v>0.26</v>
      </c>
      <c r="AA67" s="38">
        <v>0.27</v>
      </c>
      <c r="AB67" s="38">
        <v>0.28000000000000003</v>
      </c>
      <c r="AC67" s="38">
        <v>0.28999999999999998</v>
      </c>
      <c r="AD67" s="38">
        <v>0.30499999999999999</v>
      </c>
      <c r="AE67" s="38">
        <v>0.315</v>
      </c>
      <c r="AF67" s="38">
        <v>0.32</v>
      </c>
      <c r="AH67" s="37">
        <f t="shared" si="5"/>
        <v>20</v>
      </c>
      <c r="AI67" s="37">
        <f t="shared" si="5"/>
        <v>20.5</v>
      </c>
      <c r="AJ67" s="37">
        <f t="shared" si="5"/>
        <v>22</v>
      </c>
      <c r="AK67" s="37">
        <f t="shared" si="5"/>
        <v>23.5</v>
      </c>
      <c r="AL67" s="37">
        <f t="shared" si="5"/>
        <v>24.5</v>
      </c>
      <c r="AM67" s="37">
        <f t="shared" si="5"/>
        <v>26</v>
      </c>
      <c r="AN67" s="37">
        <f t="shared" si="4"/>
        <v>27</v>
      </c>
      <c r="AO67" s="37">
        <f t="shared" si="4"/>
        <v>28.000000000000004</v>
      </c>
      <c r="AP67" s="37">
        <f t="shared" si="4"/>
        <v>28.999999999999996</v>
      </c>
      <c r="AQ67" s="37">
        <f t="shared" si="4"/>
        <v>30.5</v>
      </c>
      <c r="AR67" s="37">
        <f t="shared" si="4"/>
        <v>31.5</v>
      </c>
      <c r="AS67" s="37">
        <f t="shared" si="4"/>
        <v>32</v>
      </c>
    </row>
    <row r="68" spans="4:45" x14ac:dyDescent="0.25">
      <c r="D68">
        <v>65</v>
      </c>
      <c r="E68" s="77">
        <v>81000</v>
      </c>
      <c r="F68" s="37">
        <v>20</v>
      </c>
      <c r="G68" s="37">
        <v>20.5</v>
      </c>
      <c r="H68" s="37">
        <v>22</v>
      </c>
      <c r="I68" s="37">
        <v>23.5</v>
      </c>
      <c r="J68" s="37">
        <v>24.5</v>
      </c>
      <c r="K68" s="37">
        <v>26</v>
      </c>
      <c r="L68" s="37">
        <v>27</v>
      </c>
      <c r="M68" s="37">
        <v>28.000000000000004</v>
      </c>
      <c r="N68" s="37">
        <v>29.5</v>
      </c>
      <c r="O68" s="37">
        <v>30.5</v>
      </c>
      <c r="P68" s="37">
        <v>31.5</v>
      </c>
      <c r="Q68" s="37">
        <v>32.5</v>
      </c>
      <c r="S68" t="str">
        <f t="shared" si="1"/>
        <v/>
      </c>
      <c r="T68">
        <v>81000</v>
      </c>
      <c r="U68" s="38">
        <v>0.2</v>
      </c>
      <c r="V68" s="38">
        <v>0.20499999999999999</v>
      </c>
      <c r="W68" s="38">
        <v>0.22</v>
      </c>
      <c r="X68" s="38">
        <v>0.23499999999999999</v>
      </c>
      <c r="Y68" s="38">
        <v>0.245</v>
      </c>
      <c r="Z68" s="38">
        <v>0.26</v>
      </c>
      <c r="AA68" s="38">
        <v>0.27</v>
      </c>
      <c r="AB68" s="38">
        <v>0.28000000000000003</v>
      </c>
      <c r="AC68" s="38">
        <v>0.29499999999999998</v>
      </c>
      <c r="AD68" s="38">
        <v>0.30499999999999999</v>
      </c>
      <c r="AE68" s="38">
        <v>0.315</v>
      </c>
      <c r="AF68" s="38">
        <v>0.32500000000000001</v>
      </c>
      <c r="AH68" s="37">
        <f t="shared" si="5"/>
        <v>20</v>
      </c>
      <c r="AI68" s="37">
        <f t="shared" si="5"/>
        <v>20.5</v>
      </c>
      <c r="AJ68" s="37">
        <f t="shared" si="5"/>
        <v>22</v>
      </c>
      <c r="AK68" s="37">
        <f t="shared" si="5"/>
        <v>23.5</v>
      </c>
      <c r="AL68" s="37">
        <f t="shared" si="5"/>
        <v>24.5</v>
      </c>
      <c r="AM68" s="37">
        <f t="shared" si="5"/>
        <v>26</v>
      </c>
      <c r="AN68" s="37">
        <f t="shared" si="4"/>
        <v>27</v>
      </c>
      <c r="AO68" s="37">
        <f t="shared" si="4"/>
        <v>28.000000000000004</v>
      </c>
      <c r="AP68" s="37">
        <f t="shared" si="4"/>
        <v>29.5</v>
      </c>
      <c r="AQ68" s="37">
        <f t="shared" si="4"/>
        <v>30.5</v>
      </c>
      <c r="AR68" s="37">
        <f t="shared" si="4"/>
        <v>31.5</v>
      </c>
      <c r="AS68" s="37">
        <f t="shared" si="4"/>
        <v>32.5</v>
      </c>
    </row>
    <row r="69" spans="4:45" x14ac:dyDescent="0.25">
      <c r="D69">
        <v>66</v>
      </c>
      <c r="E69" s="77">
        <v>82000</v>
      </c>
      <c r="F69" s="37">
        <v>20</v>
      </c>
      <c r="G69" s="37">
        <v>21</v>
      </c>
      <c r="H69" s="37">
        <v>22</v>
      </c>
      <c r="I69" s="37">
        <v>23.5</v>
      </c>
      <c r="J69" s="37">
        <v>24.5</v>
      </c>
      <c r="K69" s="37">
        <v>26</v>
      </c>
      <c r="L69" s="37">
        <v>27</v>
      </c>
      <c r="M69" s="37">
        <v>28.499999999999996</v>
      </c>
      <c r="N69" s="37">
        <v>29.5</v>
      </c>
      <c r="O69" s="37">
        <v>30.5</v>
      </c>
      <c r="P69" s="37">
        <v>31.5</v>
      </c>
      <c r="Q69" s="37">
        <v>32.5</v>
      </c>
      <c r="S69" t="str">
        <f t="shared" si="1"/>
        <v/>
      </c>
      <c r="T69">
        <v>82000</v>
      </c>
      <c r="U69" s="38">
        <v>0.2</v>
      </c>
      <c r="V69" s="38">
        <v>0.21</v>
      </c>
      <c r="W69" s="38">
        <v>0.22</v>
      </c>
      <c r="X69" s="38">
        <v>0.23499999999999999</v>
      </c>
      <c r="Y69" s="38">
        <v>0.245</v>
      </c>
      <c r="Z69" s="38">
        <v>0.26</v>
      </c>
      <c r="AA69" s="38">
        <v>0.27</v>
      </c>
      <c r="AB69" s="38">
        <v>0.28499999999999998</v>
      </c>
      <c r="AC69" s="38">
        <v>0.29499999999999998</v>
      </c>
      <c r="AD69" s="38">
        <v>0.30499999999999999</v>
      </c>
      <c r="AE69" s="38">
        <v>0.315</v>
      </c>
      <c r="AF69" s="38">
        <v>0.32500000000000001</v>
      </c>
      <c r="AH69" s="37">
        <f t="shared" si="5"/>
        <v>20</v>
      </c>
      <c r="AI69" s="37">
        <f t="shared" si="5"/>
        <v>21</v>
      </c>
      <c r="AJ69" s="37">
        <f t="shared" si="5"/>
        <v>22</v>
      </c>
      <c r="AK69" s="37">
        <f t="shared" si="5"/>
        <v>23.5</v>
      </c>
      <c r="AL69" s="37">
        <f t="shared" si="5"/>
        <v>24.5</v>
      </c>
      <c r="AM69" s="37">
        <f t="shared" si="5"/>
        <v>26</v>
      </c>
      <c r="AN69" s="37">
        <f t="shared" si="4"/>
        <v>27</v>
      </c>
      <c r="AO69" s="37">
        <f t="shared" si="4"/>
        <v>28.499999999999996</v>
      </c>
      <c r="AP69" s="37">
        <f t="shared" si="4"/>
        <v>29.5</v>
      </c>
      <c r="AQ69" s="37">
        <f t="shared" si="4"/>
        <v>30.5</v>
      </c>
      <c r="AR69" s="37">
        <f t="shared" si="4"/>
        <v>31.5</v>
      </c>
      <c r="AS69" s="37">
        <f t="shared" si="4"/>
        <v>32.5</v>
      </c>
    </row>
    <row r="70" spans="4:45" x14ac:dyDescent="0.25">
      <c r="D70">
        <v>67</v>
      </c>
      <c r="E70" s="77">
        <v>83000</v>
      </c>
      <c r="F70" s="37">
        <v>20</v>
      </c>
      <c r="G70" s="37">
        <v>21</v>
      </c>
      <c r="H70" s="37">
        <v>22</v>
      </c>
      <c r="I70" s="37">
        <v>23.5</v>
      </c>
      <c r="J70" s="37">
        <v>24.5</v>
      </c>
      <c r="K70" s="37">
        <v>26</v>
      </c>
      <c r="L70" s="37">
        <v>27</v>
      </c>
      <c r="M70" s="37">
        <v>28.499999999999996</v>
      </c>
      <c r="N70" s="37">
        <v>29.5</v>
      </c>
      <c r="O70" s="37">
        <v>30.5</v>
      </c>
      <c r="P70" s="37">
        <v>31.5</v>
      </c>
      <c r="Q70" s="37">
        <v>32.5</v>
      </c>
      <c r="S70" t="str">
        <f t="shared" ref="S70:S97" si="6">IF(E70&lt;&gt;T70,"x","")</f>
        <v/>
      </c>
      <c r="T70">
        <v>83000</v>
      </c>
      <c r="U70" s="38">
        <v>0.2</v>
      </c>
      <c r="V70" s="38">
        <v>0.21</v>
      </c>
      <c r="W70" s="38">
        <v>0.22</v>
      </c>
      <c r="X70" s="38">
        <v>0.23499999999999999</v>
      </c>
      <c r="Y70" s="38">
        <v>0.245</v>
      </c>
      <c r="Z70" s="38">
        <v>0.26</v>
      </c>
      <c r="AA70" s="38">
        <v>0.27</v>
      </c>
      <c r="AB70" s="38">
        <v>0.28499999999999998</v>
      </c>
      <c r="AC70" s="38">
        <v>0.29499999999999998</v>
      </c>
      <c r="AD70" s="38">
        <v>0.30499999999999999</v>
      </c>
      <c r="AE70" s="38">
        <v>0.315</v>
      </c>
      <c r="AF70" s="38">
        <v>0.32500000000000001</v>
      </c>
      <c r="AH70" s="37">
        <f t="shared" si="5"/>
        <v>20</v>
      </c>
      <c r="AI70" s="37">
        <f t="shared" si="5"/>
        <v>21</v>
      </c>
      <c r="AJ70" s="37">
        <f t="shared" si="5"/>
        <v>22</v>
      </c>
      <c r="AK70" s="37">
        <f t="shared" si="5"/>
        <v>23.5</v>
      </c>
      <c r="AL70" s="37">
        <f t="shared" si="5"/>
        <v>24.5</v>
      </c>
      <c r="AM70" s="37">
        <f t="shared" si="5"/>
        <v>26</v>
      </c>
      <c r="AN70" s="37">
        <f t="shared" si="4"/>
        <v>27</v>
      </c>
      <c r="AO70" s="37">
        <f t="shared" si="4"/>
        <v>28.499999999999996</v>
      </c>
      <c r="AP70" s="37">
        <f t="shared" si="4"/>
        <v>29.5</v>
      </c>
      <c r="AQ70" s="37">
        <f t="shared" si="4"/>
        <v>30.5</v>
      </c>
      <c r="AR70" s="37">
        <f t="shared" si="4"/>
        <v>31.5</v>
      </c>
      <c r="AS70" s="37">
        <f t="shared" si="4"/>
        <v>32.5</v>
      </c>
    </row>
    <row r="71" spans="4:45" x14ac:dyDescent="0.25">
      <c r="D71">
        <v>68</v>
      </c>
      <c r="E71" s="77">
        <v>84000</v>
      </c>
      <c r="F71" s="37">
        <v>20</v>
      </c>
      <c r="G71" s="37">
        <v>21</v>
      </c>
      <c r="H71" s="37">
        <v>22</v>
      </c>
      <c r="I71" s="37">
        <v>23.5</v>
      </c>
      <c r="J71" s="37">
        <v>25</v>
      </c>
      <c r="K71" s="37">
        <v>26</v>
      </c>
      <c r="L71" s="37">
        <v>27.500000000000004</v>
      </c>
      <c r="M71" s="37">
        <v>28.499999999999996</v>
      </c>
      <c r="N71" s="37">
        <v>29.5</v>
      </c>
      <c r="O71" s="37">
        <v>30.5</v>
      </c>
      <c r="P71" s="37">
        <v>31.5</v>
      </c>
      <c r="Q71" s="37">
        <v>32.5</v>
      </c>
      <c r="S71" t="str">
        <f t="shared" si="6"/>
        <v/>
      </c>
      <c r="T71">
        <v>84000</v>
      </c>
      <c r="U71" s="38">
        <v>0.2</v>
      </c>
      <c r="V71" s="38">
        <v>0.21</v>
      </c>
      <c r="W71" s="38">
        <v>0.22</v>
      </c>
      <c r="X71" s="38">
        <v>0.23499999999999999</v>
      </c>
      <c r="Y71" s="38">
        <v>0.25</v>
      </c>
      <c r="Z71" s="38">
        <v>0.26</v>
      </c>
      <c r="AA71" s="38">
        <v>0.27500000000000002</v>
      </c>
      <c r="AB71" s="38">
        <v>0.28499999999999998</v>
      </c>
      <c r="AC71" s="38">
        <v>0.29499999999999998</v>
      </c>
      <c r="AD71" s="38">
        <v>0.30499999999999999</v>
      </c>
      <c r="AE71" s="38">
        <v>0.315</v>
      </c>
      <c r="AF71" s="38">
        <v>0.32500000000000001</v>
      </c>
      <c r="AH71" s="37">
        <f t="shared" si="5"/>
        <v>20</v>
      </c>
      <c r="AI71" s="37">
        <f t="shared" si="5"/>
        <v>21</v>
      </c>
      <c r="AJ71" s="37">
        <f t="shared" si="5"/>
        <v>22</v>
      </c>
      <c r="AK71" s="37">
        <f t="shared" si="5"/>
        <v>23.5</v>
      </c>
      <c r="AL71" s="37">
        <f t="shared" si="5"/>
        <v>25</v>
      </c>
      <c r="AM71" s="37">
        <f t="shared" si="5"/>
        <v>26</v>
      </c>
      <c r="AN71" s="37">
        <f t="shared" si="4"/>
        <v>27.500000000000004</v>
      </c>
      <c r="AO71" s="37">
        <f t="shared" si="4"/>
        <v>28.499999999999996</v>
      </c>
      <c r="AP71" s="37">
        <f t="shared" si="4"/>
        <v>29.5</v>
      </c>
      <c r="AQ71" s="37">
        <f t="shared" si="4"/>
        <v>30.5</v>
      </c>
      <c r="AR71" s="37">
        <f t="shared" si="4"/>
        <v>31.5</v>
      </c>
      <c r="AS71" s="37">
        <f t="shared" si="4"/>
        <v>32.5</v>
      </c>
    </row>
    <row r="72" spans="4:45" x14ac:dyDescent="0.25">
      <c r="D72">
        <v>69</v>
      </c>
      <c r="E72" s="77">
        <v>85000</v>
      </c>
      <c r="F72" s="37">
        <v>20.5</v>
      </c>
      <c r="G72" s="37">
        <v>21</v>
      </c>
      <c r="H72" s="37">
        <v>22</v>
      </c>
      <c r="I72" s="37">
        <v>23.5</v>
      </c>
      <c r="J72" s="37">
        <v>25</v>
      </c>
      <c r="K72" s="37">
        <v>26</v>
      </c>
      <c r="L72" s="37">
        <v>27.500000000000004</v>
      </c>
      <c r="M72" s="37">
        <v>28.499999999999996</v>
      </c>
      <c r="N72" s="37">
        <v>29.5</v>
      </c>
      <c r="O72" s="37">
        <v>30.5</v>
      </c>
      <c r="P72" s="37">
        <v>31.5</v>
      </c>
      <c r="Q72" s="37">
        <v>32.5</v>
      </c>
      <c r="S72" t="str">
        <f t="shared" si="6"/>
        <v/>
      </c>
      <c r="T72">
        <v>85000</v>
      </c>
      <c r="U72" s="38">
        <v>0.20499999999999999</v>
      </c>
      <c r="V72" s="38">
        <v>0.21</v>
      </c>
      <c r="W72" s="38">
        <v>0.22</v>
      </c>
      <c r="X72" s="38">
        <v>0.23499999999999999</v>
      </c>
      <c r="Y72" s="38">
        <v>0.25</v>
      </c>
      <c r="Z72" s="38">
        <v>0.26</v>
      </c>
      <c r="AA72" s="38">
        <v>0.27500000000000002</v>
      </c>
      <c r="AB72" s="38">
        <v>0.28499999999999998</v>
      </c>
      <c r="AC72" s="38">
        <v>0.29499999999999998</v>
      </c>
      <c r="AD72" s="38">
        <v>0.30499999999999999</v>
      </c>
      <c r="AE72" s="38">
        <v>0.315</v>
      </c>
      <c r="AF72" s="38">
        <v>0.32500000000000001</v>
      </c>
      <c r="AH72" s="37">
        <f t="shared" si="5"/>
        <v>20.5</v>
      </c>
      <c r="AI72" s="37">
        <f t="shared" si="5"/>
        <v>21</v>
      </c>
      <c r="AJ72" s="37">
        <f t="shared" si="5"/>
        <v>22</v>
      </c>
      <c r="AK72" s="37">
        <f t="shared" si="5"/>
        <v>23.5</v>
      </c>
      <c r="AL72" s="37">
        <f t="shared" si="5"/>
        <v>25</v>
      </c>
      <c r="AM72" s="37">
        <f t="shared" si="5"/>
        <v>26</v>
      </c>
      <c r="AN72" s="37">
        <f t="shared" si="4"/>
        <v>27.500000000000004</v>
      </c>
      <c r="AO72" s="37">
        <f t="shared" si="4"/>
        <v>28.499999999999996</v>
      </c>
      <c r="AP72" s="37">
        <f t="shared" si="4"/>
        <v>29.5</v>
      </c>
      <c r="AQ72" s="37">
        <f t="shared" si="4"/>
        <v>30.5</v>
      </c>
      <c r="AR72" s="37">
        <f t="shared" si="4"/>
        <v>31.5</v>
      </c>
      <c r="AS72" s="37">
        <f t="shared" si="4"/>
        <v>32.5</v>
      </c>
    </row>
    <row r="73" spans="4:45" x14ac:dyDescent="0.25">
      <c r="D73">
        <v>70</v>
      </c>
      <c r="E73" s="77">
        <v>86000</v>
      </c>
      <c r="F73" s="37">
        <v>20.5</v>
      </c>
      <c r="G73" s="37">
        <v>21</v>
      </c>
      <c r="H73" s="37">
        <v>22.5</v>
      </c>
      <c r="I73" s="37">
        <v>23.5</v>
      </c>
      <c r="J73" s="37">
        <v>25</v>
      </c>
      <c r="K73" s="37">
        <v>26</v>
      </c>
      <c r="L73" s="37">
        <v>27.500000000000004</v>
      </c>
      <c r="M73" s="37">
        <v>28.499999999999996</v>
      </c>
      <c r="N73" s="37">
        <v>29.5</v>
      </c>
      <c r="O73" s="37">
        <v>31</v>
      </c>
      <c r="P73" s="37">
        <v>32</v>
      </c>
      <c r="Q73" s="37">
        <v>32.5</v>
      </c>
      <c r="S73" t="str">
        <f t="shared" si="6"/>
        <v/>
      </c>
      <c r="T73">
        <v>86000</v>
      </c>
      <c r="U73" s="38">
        <v>0.20499999999999999</v>
      </c>
      <c r="V73" s="38">
        <v>0.21</v>
      </c>
      <c r="W73" s="38">
        <v>0.22500000000000001</v>
      </c>
      <c r="X73" s="38">
        <v>0.23499999999999999</v>
      </c>
      <c r="Y73" s="38">
        <v>0.25</v>
      </c>
      <c r="Z73" s="38">
        <v>0.26</v>
      </c>
      <c r="AA73" s="38">
        <v>0.27500000000000002</v>
      </c>
      <c r="AB73" s="38">
        <v>0.28499999999999998</v>
      </c>
      <c r="AC73" s="38">
        <v>0.29499999999999998</v>
      </c>
      <c r="AD73" s="38">
        <v>0.31</v>
      </c>
      <c r="AE73" s="38">
        <v>0.32</v>
      </c>
      <c r="AF73" s="38">
        <v>0.32500000000000001</v>
      </c>
      <c r="AH73" s="37">
        <f t="shared" si="5"/>
        <v>20.5</v>
      </c>
      <c r="AI73" s="37">
        <f t="shared" si="5"/>
        <v>21</v>
      </c>
      <c r="AJ73" s="37">
        <f t="shared" si="5"/>
        <v>22.5</v>
      </c>
      <c r="AK73" s="37">
        <f t="shared" si="5"/>
        <v>23.5</v>
      </c>
      <c r="AL73" s="37">
        <f t="shared" si="5"/>
        <v>25</v>
      </c>
      <c r="AM73" s="37">
        <f t="shared" si="5"/>
        <v>26</v>
      </c>
      <c r="AN73" s="37">
        <f t="shared" si="4"/>
        <v>27.500000000000004</v>
      </c>
      <c r="AO73" s="37">
        <f t="shared" si="4"/>
        <v>28.499999999999996</v>
      </c>
      <c r="AP73" s="37">
        <f t="shared" si="4"/>
        <v>29.5</v>
      </c>
      <c r="AQ73" s="37">
        <f t="shared" si="4"/>
        <v>31</v>
      </c>
      <c r="AR73" s="37">
        <f t="shared" si="4"/>
        <v>32</v>
      </c>
      <c r="AS73" s="37">
        <f t="shared" si="4"/>
        <v>32.5</v>
      </c>
    </row>
    <row r="74" spans="4:45" x14ac:dyDescent="0.25">
      <c r="D74">
        <v>71</v>
      </c>
      <c r="E74" s="77">
        <v>87000</v>
      </c>
      <c r="F74" s="37">
        <v>20.5</v>
      </c>
      <c r="G74" s="37">
        <v>21</v>
      </c>
      <c r="H74" s="37">
        <v>22.5</v>
      </c>
      <c r="I74" s="37">
        <v>23.5</v>
      </c>
      <c r="J74" s="37">
        <v>25</v>
      </c>
      <c r="K74" s="37">
        <v>26</v>
      </c>
      <c r="L74" s="37">
        <v>27.500000000000004</v>
      </c>
      <c r="M74" s="37">
        <v>28.499999999999996</v>
      </c>
      <c r="N74" s="37">
        <v>30</v>
      </c>
      <c r="O74" s="37">
        <v>31</v>
      </c>
      <c r="P74" s="37">
        <v>32</v>
      </c>
      <c r="Q74" s="37">
        <v>33</v>
      </c>
      <c r="S74" t="str">
        <f t="shared" si="6"/>
        <v/>
      </c>
      <c r="T74">
        <v>87000</v>
      </c>
      <c r="U74" s="38">
        <v>0.20499999999999999</v>
      </c>
      <c r="V74" s="38">
        <v>0.21</v>
      </c>
      <c r="W74" s="38">
        <v>0.22500000000000001</v>
      </c>
      <c r="X74" s="38">
        <v>0.23499999999999999</v>
      </c>
      <c r="Y74" s="38">
        <v>0.25</v>
      </c>
      <c r="Z74" s="38">
        <v>0.26</v>
      </c>
      <c r="AA74" s="38">
        <v>0.27500000000000002</v>
      </c>
      <c r="AB74" s="38">
        <v>0.28499999999999998</v>
      </c>
      <c r="AC74" s="38">
        <v>0.3</v>
      </c>
      <c r="AD74" s="38">
        <v>0.31</v>
      </c>
      <c r="AE74" s="38">
        <v>0.32</v>
      </c>
      <c r="AF74" s="38">
        <v>0.33</v>
      </c>
      <c r="AH74" s="37">
        <f t="shared" si="5"/>
        <v>20.5</v>
      </c>
      <c r="AI74" s="37">
        <f t="shared" si="5"/>
        <v>21</v>
      </c>
      <c r="AJ74" s="37">
        <f t="shared" si="5"/>
        <v>22.5</v>
      </c>
      <c r="AK74" s="37">
        <f t="shared" si="5"/>
        <v>23.5</v>
      </c>
      <c r="AL74" s="37">
        <f t="shared" si="5"/>
        <v>25</v>
      </c>
      <c r="AM74" s="37">
        <f t="shared" si="5"/>
        <v>26</v>
      </c>
      <c r="AN74" s="37">
        <f t="shared" si="4"/>
        <v>27.500000000000004</v>
      </c>
      <c r="AO74" s="37">
        <f t="shared" si="4"/>
        <v>28.499999999999996</v>
      </c>
      <c r="AP74" s="37">
        <f t="shared" si="4"/>
        <v>30</v>
      </c>
      <c r="AQ74" s="37">
        <f t="shared" si="4"/>
        <v>31</v>
      </c>
      <c r="AR74" s="37">
        <f t="shared" si="4"/>
        <v>32</v>
      </c>
      <c r="AS74" s="37">
        <f t="shared" si="4"/>
        <v>33</v>
      </c>
    </row>
    <row r="75" spans="4:45" x14ac:dyDescent="0.25">
      <c r="D75">
        <v>72</v>
      </c>
      <c r="E75" s="77">
        <v>88000</v>
      </c>
      <c r="F75" s="37">
        <v>20.5</v>
      </c>
      <c r="G75" s="37">
        <v>21</v>
      </c>
      <c r="H75" s="37">
        <v>22.5</v>
      </c>
      <c r="I75" s="37">
        <v>23.5</v>
      </c>
      <c r="J75" s="37">
        <v>25</v>
      </c>
      <c r="K75" s="37">
        <v>26.5</v>
      </c>
      <c r="L75" s="37">
        <v>27.500000000000004</v>
      </c>
      <c r="M75" s="37">
        <v>28.499999999999996</v>
      </c>
      <c r="N75" s="37">
        <v>30</v>
      </c>
      <c r="O75" s="37">
        <v>31</v>
      </c>
      <c r="P75" s="37">
        <v>32</v>
      </c>
      <c r="Q75" s="37">
        <v>33</v>
      </c>
      <c r="S75" t="str">
        <f t="shared" si="6"/>
        <v/>
      </c>
      <c r="T75">
        <v>88000</v>
      </c>
      <c r="U75" s="38">
        <v>0.20499999999999999</v>
      </c>
      <c r="V75" s="38">
        <v>0.21</v>
      </c>
      <c r="W75" s="38">
        <v>0.22500000000000001</v>
      </c>
      <c r="X75" s="38">
        <v>0.23499999999999999</v>
      </c>
      <c r="Y75" s="38">
        <v>0.25</v>
      </c>
      <c r="Z75" s="38">
        <v>0.26500000000000001</v>
      </c>
      <c r="AA75" s="38">
        <v>0.27500000000000002</v>
      </c>
      <c r="AB75" s="38">
        <v>0.28499999999999998</v>
      </c>
      <c r="AC75" s="38">
        <v>0.3</v>
      </c>
      <c r="AD75" s="38">
        <v>0.31</v>
      </c>
      <c r="AE75" s="38">
        <v>0.32</v>
      </c>
      <c r="AF75" s="38">
        <v>0.33</v>
      </c>
      <c r="AH75" s="37">
        <f t="shared" si="5"/>
        <v>20.5</v>
      </c>
      <c r="AI75" s="37">
        <f t="shared" si="5"/>
        <v>21</v>
      </c>
      <c r="AJ75" s="37">
        <f t="shared" si="5"/>
        <v>22.5</v>
      </c>
      <c r="AK75" s="37">
        <f t="shared" si="5"/>
        <v>23.5</v>
      </c>
      <c r="AL75" s="37">
        <f t="shared" si="5"/>
        <v>25</v>
      </c>
      <c r="AM75" s="37">
        <f t="shared" si="5"/>
        <v>26.5</v>
      </c>
      <c r="AN75" s="37">
        <f t="shared" si="4"/>
        <v>27.500000000000004</v>
      </c>
      <c r="AO75" s="37">
        <f t="shared" si="4"/>
        <v>28.499999999999996</v>
      </c>
      <c r="AP75" s="37">
        <f t="shared" si="4"/>
        <v>30</v>
      </c>
      <c r="AQ75" s="37">
        <f t="shared" si="4"/>
        <v>31</v>
      </c>
      <c r="AR75" s="37">
        <f t="shared" si="4"/>
        <v>32</v>
      </c>
      <c r="AS75" s="37">
        <f t="shared" si="4"/>
        <v>33</v>
      </c>
    </row>
    <row r="76" spans="4:45" x14ac:dyDescent="0.25">
      <c r="D76">
        <v>73</v>
      </c>
      <c r="E76" s="77">
        <v>89000</v>
      </c>
      <c r="F76" s="37">
        <v>20.5</v>
      </c>
      <c r="G76" s="37">
        <v>21</v>
      </c>
      <c r="H76" s="37">
        <v>22.5</v>
      </c>
      <c r="I76" s="37">
        <v>24</v>
      </c>
      <c r="J76" s="37">
        <v>25</v>
      </c>
      <c r="K76" s="37">
        <v>26.5</v>
      </c>
      <c r="L76" s="37">
        <v>27.500000000000004</v>
      </c>
      <c r="M76" s="37">
        <v>28.999999999999996</v>
      </c>
      <c r="N76" s="37">
        <v>30</v>
      </c>
      <c r="O76" s="37">
        <v>31</v>
      </c>
      <c r="P76" s="37">
        <v>32</v>
      </c>
      <c r="Q76" s="37">
        <v>33</v>
      </c>
      <c r="S76" t="str">
        <f t="shared" si="6"/>
        <v/>
      </c>
      <c r="T76">
        <v>89000</v>
      </c>
      <c r="U76" s="38">
        <v>0.20499999999999999</v>
      </c>
      <c r="V76" s="38">
        <v>0.21</v>
      </c>
      <c r="W76" s="38">
        <v>0.22500000000000001</v>
      </c>
      <c r="X76" s="38">
        <v>0.24</v>
      </c>
      <c r="Y76" s="38">
        <v>0.25</v>
      </c>
      <c r="Z76" s="38">
        <v>0.26500000000000001</v>
      </c>
      <c r="AA76" s="38">
        <v>0.27500000000000002</v>
      </c>
      <c r="AB76" s="38">
        <v>0.28999999999999998</v>
      </c>
      <c r="AC76" s="38">
        <v>0.3</v>
      </c>
      <c r="AD76" s="38">
        <v>0.31</v>
      </c>
      <c r="AE76" s="38">
        <v>0.32</v>
      </c>
      <c r="AF76" s="38">
        <v>0.33</v>
      </c>
      <c r="AH76" s="37">
        <f t="shared" si="5"/>
        <v>20.5</v>
      </c>
      <c r="AI76" s="37">
        <f t="shared" si="5"/>
        <v>21</v>
      </c>
      <c r="AJ76" s="37">
        <f t="shared" si="5"/>
        <v>22.5</v>
      </c>
      <c r="AK76" s="37">
        <f t="shared" si="5"/>
        <v>24</v>
      </c>
      <c r="AL76" s="37">
        <f t="shared" si="5"/>
        <v>25</v>
      </c>
      <c r="AM76" s="37">
        <f t="shared" si="5"/>
        <v>26.5</v>
      </c>
      <c r="AN76" s="37">
        <f t="shared" si="4"/>
        <v>27.500000000000004</v>
      </c>
      <c r="AO76" s="37">
        <f t="shared" si="4"/>
        <v>28.999999999999996</v>
      </c>
      <c r="AP76" s="37">
        <f t="shared" si="4"/>
        <v>30</v>
      </c>
      <c r="AQ76" s="37">
        <f t="shared" si="4"/>
        <v>31</v>
      </c>
      <c r="AR76" s="37">
        <f t="shared" si="4"/>
        <v>32</v>
      </c>
      <c r="AS76" s="37">
        <f t="shared" si="4"/>
        <v>33</v>
      </c>
    </row>
    <row r="77" spans="4:45" x14ac:dyDescent="0.25">
      <c r="D77">
        <v>74</v>
      </c>
      <c r="E77" s="77">
        <v>90000</v>
      </c>
      <c r="F77" s="37">
        <v>20.5</v>
      </c>
      <c r="G77" s="37">
        <v>21</v>
      </c>
      <c r="H77" s="37">
        <v>22.5</v>
      </c>
      <c r="I77" s="37">
        <v>24</v>
      </c>
      <c r="J77" s="37">
        <v>25</v>
      </c>
      <c r="K77" s="37">
        <v>26.5</v>
      </c>
      <c r="L77" s="37">
        <v>27.500000000000004</v>
      </c>
      <c r="M77" s="37">
        <v>28.999999999999996</v>
      </c>
      <c r="N77" s="37">
        <v>30</v>
      </c>
      <c r="O77" s="37">
        <v>31</v>
      </c>
      <c r="P77" s="37">
        <v>32</v>
      </c>
      <c r="Q77" s="37">
        <v>33</v>
      </c>
      <c r="S77" t="str">
        <f t="shared" si="6"/>
        <v/>
      </c>
      <c r="T77">
        <v>90000</v>
      </c>
      <c r="U77" s="38">
        <v>0.20499999999999999</v>
      </c>
      <c r="V77" s="38">
        <v>0.21</v>
      </c>
      <c r="W77" s="38">
        <v>0.22500000000000001</v>
      </c>
      <c r="X77" s="38">
        <v>0.24</v>
      </c>
      <c r="Y77" s="38">
        <v>0.25</v>
      </c>
      <c r="Z77" s="38">
        <v>0.26500000000000001</v>
      </c>
      <c r="AA77" s="38">
        <v>0.27500000000000002</v>
      </c>
      <c r="AB77" s="38">
        <v>0.28999999999999998</v>
      </c>
      <c r="AC77" s="38">
        <v>0.3</v>
      </c>
      <c r="AD77" s="38">
        <v>0.31</v>
      </c>
      <c r="AE77" s="38">
        <v>0.32</v>
      </c>
      <c r="AF77" s="38">
        <v>0.33</v>
      </c>
      <c r="AH77" s="37">
        <f t="shared" si="5"/>
        <v>20.5</v>
      </c>
      <c r="AI77" s="37">
        <f t="shared" si="5"/>
        <v>21</v>
      </c>
      <c r="AJ77" s="37">
        <f t="shared" si="5"/>
        <v>22.5</v>
      </c>
      <c r="AK77" s="37">
        <f t="shared" si="5"/>
        <v>24</v>
      </c>
      <c r="AL77" s="37">
        <f t="shared" si="5"/>
        <v>25</v>
      </c>
      <c r="AM77" s="37">
        <f t="shared" si="5"/>
        <v>26.5</v>
      </c>
      <c r="AN77" s="37">
        <f t="shared" si="4"/>
        <v>27.500000000000004</v>
      </c>
      <c r="AO77" s="37">
        <f t="shared" si="4"/>
        <v>28.999999999999996</v>
      </c>
      <c r="AP77" s="37">
        <f t="shared" si="4"/>
        <v>30</v>
      </c>
      <c r="AQ77" s="37">
        <f t="shared" si="4"/>
        <v>31</v>
      </c>
      <c r="AR77" s="37">
        <f t="shared" si="4"/>
        <v>32</v>
      </c>
      <c r="AS77" s="37">
        <f t="shared" si="4"/>
        <v>33</v>
      </c>
    </row>
    <row r="78" spans="4:45" x14ac:dyDescent="0.25">
      <c r="D78">
        <v>75</v>
      </c>
      <c r="E78" s="77">
        <v>91000</v>
      </c>
      <c r="F78" s="37">
        <v>20.5</v>
      </c>
      <c r="G78" s="37">
        <v>21</v>
      </c>
      <c r="H78" s="37">
        <v>22.5</v>
      </c>
      <c r="I78" s="37">
        <v>24</v>
      </c>
      <c r="J78" s="37">
        <v>25</v>
      </c>
      <c r="K78" s="37">
        <v>26.5</v>
      </c>
      <c r="L78" s="37">
        <v>27.500000000000004</v>
      </c>
      <c r="M78" s="37">
        <v>28.999999999999996</v>
      </c>
      <c r="N78" s="37">
        <v>30</v>
      </c>
      <c r="O78" s="37">
        <v>31</v>
      </c>
      <c r="P78" s="37">
        <v>32</v>
      </c>
      <c r="Q78" s="37">
        <v>33</v>
      </c>
      <c r="S78" t="str">
        <f t="shared" si="6"/>
        <v/>
      </c>
      <c r="T78">
        <v>91000</v>
      </c>
      <c r="U78" s="38">
        <v>0.20499999999999999</v>
      </c>
      <c r="V78" s="38">
        <v>0.21</v>
      </c>
      <c r="W78" s="38">
        <v>0.22500000000000001</v>
      </c>
      <c r="X78" s="38">
        <v>0.24</v>
      </c>
      <c r="Y78" s="38">
        <v>0.25</v>
      </c>
      <c r="Z78" s="38">
        <v>0.26500000000000001</v>
      </c>
      <c r="AA78" s="38">
        <v>0.27500000000000002</v>
      </c>
      <c r="AB78" s="38">
        <v>0.28999999999999998</v>
      </c>
      <c r="AC78" s="38">
        <v>0.3</v>
      </c>
      <c r="AD78" s="38">
        <v>0.31</v>
      </c>
      <c r="AE78" s="38">
        <v>0.32</v>
      </c>
      <c r="AF78" s="38">
        <v>0.33</v>
      </c>
      <c r="AH78" s="37">
        <f t="shared" si="5"/>
        <v>20.5</v>
      </c>
      <c r="AI78" s="37">
        <f t="shared" si="5"/>
        <v>21</v>
      </c>
      <c r="AJ78" s="37">
        <f t="shared" si="5"/>
        <v>22.5</v>
      </c>
      <c r="AK78" s="37">
        <f t="shared" si="5"/>
        <v>24</v>
      </c>
      <c r="AL78" s="37">
        <f t="shared" si="5"/>
        <v>25</v>
      </c>
      <c r="AM78" s="37">
        <f t="shared" si="5"/>
        <v>26.5</v>
      </c>
      <c r="AN78" s="37">
        <f t="shared" si="4"/>
        <v>27.500000000000004</v>
      </c>
      <c r="AO78" s="37">
        <f t="shared" si="4"/>
        <v>28.999999999999996</v>
      </c>
      <c r="AP78" s="37">
        <f t="shared" si="4"/>
        <v>30</v>
      </c>
      <c r="AQ78" s="37">
        <f t="shared" si="4"/>
        <v>31</v>
      </c>
      <c r="AR78" s="37">
        <f t="shared" si="4"/>
        <v>32</v>
      </c>
      <c r="AS78" s="37">
        <f t="shared" si="4"/>
        <v>33</v>
      </c>
    </row>
    <row r="79" spans="4:45" x14ac:dyDescent="0.25">
      <c r="D79">
        <v>76</v>
      </c>
      <c r="E79" s="77">
        <v>92000</v>
      </c>
      <c r="F79" s="37">
        <v>20.5</v>
      </c>
      <c r="G79" s="37">
        <v>21</v>
      </c>
      <c r="H79" s="37">
        <v>22.5</v>
      </c>
      <c r="I79" s="37">
        <v>24</v>
      </c>
      <c r="J79" s="37">
        <v>25</v>
      </c>
      <c r="K79" s="37">
        <v>26.5</v>
      </c>
      <c r="L79" s="37">
        <v>27.500000000000004</v>
      </c>
      <c r="M79" s="37">
        <v>28.999999999999996</v>
      </c>
      <c r="N79" s="37">
        <v>30</v>
      </c>
      <c r="O79" s="37">
        <v>31</v>
      </c>
      <c r="P79" s="37">
        <v>32</v>
      </c>
      <c r="Q79" s="37">
        <v>33</v>
      </c>
      <c r="S79" t="str">
        <f t="shared" si="6"/>
        <v/>
      </c>
      <c r="T79">
        <v>92000</v>
      </c>
      <c r="U79" s="38">
        <v>0.20499999999999999</v>
      </c>
      <c r="V79" s="38">
        <v>0.21</v>
      </c>
      <c r="W79" s="38">
        <v>0.22500000000000001</v>
      </c>
      <c r="X79" s="38">
        <v>0.24</v>
      </c>
      <c r="Y79" s="38">
        <v>0.25</v>
      </c>
      <c r="Z79" s="38">
        <v>0.26500000000000001</v>
      </c>
      <c r="AA79" s="38">
        <v>0.27500000000000002</v>
      </c>
      <c r="AB79" s="38">
        <v>0.28999999999999998</v>
      </c>
      <c r="AC79" s="38">
        <v>0.3</v>
      </c>
      <c r="AD79" s="38">
        <v>0.31</v>
      </c>
      <c r="AE79" s="38">
        <v>0.32</v>
      </c>
      <c r="AF79" s="38">
        <v>0.33</v>
      </c>
      <c r="AH79" s="37">
        <f t="shared" si="5"/>
        <v>20.5</v>
      </c>
      <c r="AI79" s="37">
        <f t="shared" si="5"/>
        <v>21</v>
      </c>
      <c r="AJ79" s="37">
        <f t="shared" si="5"/>
        <v>22.5</v>
      </c>
      <c r="AK79" s="37">
        <f t="shared" si="5"/>
        <v>24</v>
      </c>
      <c r="AL79" s="37">
        <f t="shared" si="5"/>
        <v>25</v>
      </c>
      <c r="AM79" s="37">
        <f t="shared" si="5"/>
        <v>26.5</v>
      </c>
      <c r="AN79" s="37">
        <f t="shared" si="4"/>
        <v>27.500000000000004</v>
      </c>
      <c r="AO79" s="37">
        <f t="shared" si="4"/>
        <v>28.999999999999996</v>
      </c>
      <c r="AP79" s="37">
        <f t="shared" si="4"/>
        <v>30</v>
      </c>
      <c r="AQ79" s="37">
        <f t="shared" si="4"/>
        <v>31</v>
      </c>
      <c r="AR79" s="37">
        <f t="shared" si="4"/>
        <v>32</v>
      </c>
      <c r="AS79" s="37">
        <f t="shared" si="4"/>
        <v>33</v>
      </c>
    </row>
    <row r="80" spans="4:45" x14ac:dyDescent="0.25">
      <c r="D80">
        <v>77</v>
      </c>
      <c r="E80" s="77">
        <v>93000</v>
      </c>
      <c r="F80" s="37">
        <v>20.5</v>
      </c>
      <c r="G80" s="37">
        <v>21.5</v>
      </c>
      <c r="H80" s="37">
        <v>22.5</v>
      </c>
      <c r="I80" s="37">
        <v>24</v>
      </c>
      <c r="J80" s="37">
        <v>25.5</v>
      </c>
      <c r="K80" s="37">
        <v>26.5</v>
      </c>
      <c r="L80" s="37">
        <v>28.000000000000004</v>
      </c>
      <c r="M80" s="37">
        <v>28.999999999999996</v>
      </c>
      <c r="N80" s="37">
        <v>30</v>
      </c>
      <c r="O80" s="37">
        <v>31</v>
      </c>
      <c r="P80" s="37">
        <v>32.5</v>
      </c>
      <c r="Q80" s="37">
        <v>33</v>
      </c>
      <c r="S80" t="str">
        <f t="shared" si="6"/>
        <v/>
      </c>
      <c r="T80">
        <v>93000</v>
      </c>
      <c r="U80" s="38">
        <v>0.20499999999999999</v>
      </c>
      <c r="V80" s="38">
        <v>0.215</v>
      </c>
      <c r="W80" s="38">
        <v>0.22500000000000001</v>
      </c>
      <c r="X80" s="38">
        <v>0.24</v>
      </c>
      <c r="Y80" s="38">
        <v>0.255</v>
      </c>
      <c r="Z80" s="38">
        <v>0.26500000000000001</v>
      </c>
      <c r="AA80" s="38">
        <v>0.28000000000000003</v>
      </c>
      <c r="AB80" s="38">
        <v>0.28999999999999998</v>
      </c>
      <c r="AC80" s="38">
        <v>0.3</v>
      </c>
      <c r="AD80" s="38">
        <v>0.31</v>
      </c>
      <c r="AE80" s="38">
        <v>0.32500000000000001</v>
      </c>
      <c r="AF80" s="38">
        <v>0.33</v>
      </c>
      <c r="AH80" s="37">
        <f t="shared" si="5"/>
        <v>20.5</v>
      </c>
      <c r="AI80" s="37">
        <f t="shared" si="5"/>
        <v>21.5</v>
      </c>
      <c r="AJ80" s="37">
        <f t="shared" si="5"/>
        <v>22.5</v>
      </c>
      <c r="AK80" s="37">
        <f t="shared" si="5"/>
        <v>24</v>
      </c>
      <c r="AL80" s="37">
        <f t="shared" si="5"/>
        <v>25.5</v>
      </c>
      <c r="AM80" s="37">
        <f t="shared" si="5"/>
        <v>26.5</v>
      </c>
      <c r="AN80" s="37">
        <f t="shared" si="4"/>
        <v>28.000000000000004</v>
      </c>
      <c r="AO80" s="37">
        <f t="shared" si="4"/>
        <v>28.999999999999996</v>
      </c>
      <c r="AP80" s="37">
        <f t="shared" si="4"/>
        <v>30</v>
      </c>
      <c r="AQ80" s="37">
        <f t="shared" si="4"/>
        <v>31</v>
      </c>
      <c r="AR80" s="37">
        <f t="shared" si="4"/>
        <v>32.5</v>
      </c>
      <c r="AS80" s="37">
        <f t="shared" si="4"/>
        <v>33</v>
      </c>
    </row>
    <row r="81" spans="4:45" x14ac:dyDescent="0.25">
      <c r="D81">
        <v>78</v>
      </c>
      <c r="E81" s="77">
        <v>94000</v>
      </c>
      <c r="F81" s="37">
        <v>20.5</v>
      </c>
      <c r="G81" s="37">
        <v>21.5</v>
      </c>
      <c r="H81" s="37">
        <v>22.5</v>
      </c>
      <c r="I81" s="37">
        <v>24</v>
      </c>
      <c r="J81" s="37">
        <v>25.5</v>
      </c>
      <c r="K81" s="37">
        <v>26.5</v>
      </c>
      <c r="L81" s="37">
        <v>28.000000000000004</v>
      </c>
      <c r="M81" s="37">
        <v>28.999999999999996</v>
      </c>
      <c r="N81" s="37">
        <v>30</v>
      </c>
      <c r="O81" s="37">
        <v>31.5</v>
      </c>
      <c r="P81" s="37">
        <v>32.5</v>
      </c>
      <c r="Q81" s="37">
        <v>33.5</v>
      </c>
      <c r="S81" t="str">
        <f t="shared" si="6"/>
        <v/>
      </c>
      <c r="T81">
        <v>94000</v>
      </c>
      <c r="U81" s="38">
        <v>0.20499999999999999</v>
      </c>
      <c r="V81" s="38">
        <v>0.215</v>
      </c>
      <c r="W81" s="38">
        <v>0.22500000000000001</v>
      </c>
      <c r="X81" s="38">
        <v>0.24</v>
      </c>
      <c r="Y81" s="38">
        <v>0.255</v>
      </c>
      <c r="Z81" s="38">
        <v>0.26500000000000001</v>
      </c>
      <c r="AA81" s="38">
        <v>0.28000000000000003</v>
      </c>
      <c r="AB81" s="38">
        <v>0.28999999999999998</v>
      </c>
      <c r="AC81" s="38">
        <v>0.3</v>
      </c>
      <c r="AD81" s="38">
        <v>0.315</v>
      </c>
      <c r="AE81" s="38">
        <v>0.32500000000000001</v>
      </c>
      <c r="AF81" s="38">
        <v>0.33500000000000002</v>
      </c>
      <c r="AH81" s="37">
        <f t="shared" si="5"/>
        <v>20.5</v>
      </c>
      <c r="AI81" s="37">
        <f t="shared" si="5"/>
        <v>21.5</v>
      </c>
      <c r="AJ81" s="37">
        <f t="shared" si="5"/>
        <v>22.5</v>
      </c>
      <c r="AK81" s="37">
        <f t="shared" si="5"/>
        <v>24</v>
      </c>
      <c r="AL81" s="37">
        <f t="shared" si="5"/>
        <v>25.5</v>
      </c>
      <c r="AM81" s="37">
        <f t="shared" si="5"/>
        <v>26.5</v>
      </c>
      <c r="AN81" s="37">
        <f t="shared" si="4"/>
        <v>28.000000000000004</v>
      </c>
      <c r="AO81" s="37">
        <f t="shared" si="4"/>
        <v>28.999999999999996</v>
      </c>
      <c r="AP81" s="37">
        <f t="shared" si="4"/>
        <v>30</v>
      </c>
      <c r="AQ81" s="37">
        <f t="shared" si="4"/>
        <v>31.5</v>
      </c>
      <c r="AR81" s="37">
        <f t="shared" si="4"/>
        <v>32.5</v>
      </c>
      <c r="AS81" s="37">
        <f t="shared" si="4"/>
        <v>33.5</v>
      </c>
    </row>
    <row r="82" spans="4:45" x14ac:dyDescent="0.25">
      <c r="D82">
        <v>79</v>
      </c>
      <c r="E82" s="77">
        <v>95000</v>
      </c>
      <c r="F82" s="37">
        <v>20.5</v>
      </c>
      <c r="G82" s="37">
        <v>21.5</v>
      </c>
      <c r="H82" s="37">
        <v>22.5</v>
      </c>
      <c r="I82" s="37">
        <v>24</v>
      </c>
      <c r="J82" s="37">
        <v>25.5</v>
      </c>
      <c r="K82" s="37">
        <v>26.5</v>
      </c>
      <c r="L82" s="37">
        <v>28.000000000000004</v>
      </c>
      <c r="M82" s="37">
        <v>28.999999999999996</v>
      </c>
      <c r="N82" s="37">
        <v>30</v>
      </c>
      <c r="O82" s="37">
        <v>31.5</v>
      </c>
      <c r="P82" s="37">
        <v>32.5</v>
      </c>
      <c r="Q82" s="37">
        <v>33.5</v>
      </c>
      <c r="S82" t="str">
        <f t="shared" si="6"/>
        <v/>
      </c>
      <c r="T82">
        <v>95000</v>
      </c>
      <c r="U82" s="38">
        <v>0.20499999999999999</v>
      </c>
      <c r="V82" s="38">
        <v>0.215</v>
      </c>
      <c r="W82" s="38">
        <v>0.22500000000000001</v>
      </c>
      <c r="X82" s="38">
        <v>0.24</v>
      </c>
      <c r="Y82" s="38">
        <v>0.255</v>
      </c>
      <c r="Z82" s="38">
        <v>0.26500000000000001</v>
      </c>
      <c r="AA82" s="38">
        <v>0.28000000000000003</v>
      </c>
      <c r="AB82" s="38">
        <v>0.28999999999999998</v>
      </c>
      <c r="AC82" s="38">
        <v>0.3</v>
      </c>
      <c r="AD82" s="38">
        <v>0.315</v>
      </c>
      <c r="AE82" s="38">
        <v>0.32500000000000001</v>
      </c>
      <c r="AF82" s="38">
        <v>0.33500000000000002</v>
      </c>
      <c r="AH82" s="37">
        <f t="shared" si="5"/>
        <v>20.5</v>
      </c>
      <c r="AI82" s="37">
        <f t="shared" si="5"/>
        <v>21.5</v>
      </c>
      <c r="AJ82" s="37">
        <f t="shared" si="5"/>
        <v>22.5</v>
      </c>
      <c r="AK82" s="37">
        <f t="shared" si="5"/>
        <v>24</v>
      </c>
      <c r="AL82" s="37">
        <f t="shared" si="5"/>
        <v>25.5</v>
      </c>
      <c r="AM82" s="37">
        <f t="shared" si="5"/>
        <v>26.5</v>
      </c>
      <c r="AN82" s="37">
        <f t="shared" si="4"/>
        <v>28.000000000000004</v>
      </c>
      <c r="AO82" s="37">
        <f t="shared" si="4"/>
        <v>28.999999999999996</v>
      </c>
      <c r="AP82" s="37">
        <f t="shared" si="4"/>
        <v>30</v>
      </c>
      <c r="AQ82" s="37">
        <f t="shared" si="4"/>
        <v>31.5</v>
      </c>
      <c r="AR82" s="37">
        <f t="shared" si="4"/>
        <v>32.5</v>
      </c>
      <c r="AS82" s="37">
        <f t="shared" si="4"/>
        <v>33.5</v>
      </c>
    </row>
    <row r="83" spans="4:45" x14ac:dyDescent="0.25">
      <c r="D83">
        <v>80</v>
      </c>
      <c r="E83" s="77">
        <v>96000</v>
      </c>
      <c r="F83" s="37">
        <v>21</v>
      </c>
      <c r="G83" s="37">
        <v>21.5</v>
      </c>
      <c r="H83" s="37">
        <v>22.5</v>
      </c>
      <c r="I83" s="37">
        <v>24</v>
      </c>
      <c r="J83" s="37">
        <v>25.5</v>
      </c>
      <c r="K83" s="37">
        <v>26.5</v>
      </c>
      <c r="L83" s="37">
        <v>28.000000000000004</v>
      </c>
      <c r="M83" s="37">
        <v>28.999999999999996</v>
      </c>
      <c r="N83" s="37">
        <v>30.5</v>
      </c>
      <c r="O83" s="37">
        <v>31.5</v>
      </c>
      <c r="P83" s="37">
        <v>32.5</v>
      </c>
      <c r="Q83" s="37">
        <v>33.5</v>
      </c>
      <c r="S83" t="str">
        <f t="shared" si="6"/>
        <v/>
      </c>
      <c r="T83">
        <v>96000</v>
      </c>
      <c r="U83" s="38">
        <v>0.21</v>
      </c>
      <c r="V83" s="38">
        <v>0.215</v>
      </c>
      <c r="W83" s="38">
        <v>0.22500000000000001</v>
      </c>
      <c r="X83" s="38">
        <v>0.24</v>
      </c>
      <c r="Y83" s="38">
        <v>0.255</v>
      </c>
      <c r="Z83" s="38">
        <v>0.26500000000000001</v>
      </c>
      <c r="AA83" s="38">
        <v>0.28000000000000003</v>
      </c>
      <c r="AB83" s="38">
        <v>0.28999999999999998</v>
      </c>
      <c r="AC83" s="38">
        <v>0.30499999999999999</v>
      </c>
      <c r="AD83" s="38">
        <v>0.315</v>
      </c>
      <c r="AE83" s="38">
        <v>0.32500000000000001</v>
      </c>
      <c r="AF83" s="38">
        <v>0.33500000000000002</v>
      </c>
      <c r="AH83" s="37">
        <f t="shared" si="5"/>
        <v>21</v>
      </c>
      <c r="AI83" s="37">
        <f t="shared" si="5"/>
        <v>21.5</v>
      </c>
      <c r="AJ83" s="37">
        <f t="shared" si="5"/>
        <v>22.5</v>
      </c>
      <c r="AK83" s="37">
        <f t="shared" si="5"/>
        <v>24</v>
      </c>
      <c r="AL83" s="37">
        <f t="shared" si="5"/>
        <v>25.5</v>
      </c>
      <c r="AM83" s="37">
        <f t="shared" si="5"/>
        <v>26.5</v>
      </c>
      <c r="AN83" s="37">
        <f t="shared" si="4"/>
        <v>28.000000000000004</v>
      </c>
      <c r="AO83" s="37">
        <f t="shared" si="4"/>
        <v>28.999999999999996</v>
      </c>
      <c r="AP83" s="37">
        <f t="shared" si="4"/>
        <v>30.5</v>
      </c>
      <c r="AQ83" s="37">
        <f t="shared" si="4"/>
        <v>31.5</v>
      </c>
      <c r="AR83" s="37">
        <f t="shared" si="4"/>
        <v>32.5</v>
      </c>
      <c r="AS83" s="37">
        <f t="shared" si="4"/>
        <v>33.5</v>
      </c>
    </row>
    <row r="84" spans="4:45" x14ac:dyDescent="0.25">
      <c r="D84">
        <v>81</v>
      </c>
      <c r="E84" s="77">
        <v>97000</v>
      </c>
      <c r="F84" s="37">
        <v>21</v>
      </c>
      <c r="G84" s="37">
        <v>21.5</v>
      </c>
      <c r="H84" s="37">
        <v>23</v>
      </c>
      <c r="I84" s="37">
        <v>24</v>
      </c>
      <c r="J84" s="37">
        <v>25.5</v>
      </c>
      <c r="K84" s="37">
        <v>26.5</v>
      </c>
      <c r="L84" s="37">
        <v>28.000000000000004</v>
      </c>
      <c r="M84" s="37">
        <v>28.999999999999996</v>
      </c>
      <c r="N84" s="37">
        <v>30.5</v>
      </c>
      <c r="O84" s="37">
        <v>31.5</v>
      </c>
      <c r="P84" s="37">
        <v>32.5</v>
      </c>
      <c r="Q84" s="37">
        <v>33.5</v>
      </c>
      <c r="S84" t="str">
        <f t="shared" si="6"/>
        <v/>
      </c>
      <c r="T84">
        <v>97000</v>
      </c>
      <c r="U84" s="38">
        <v>0.21</v>
      </c>
      <c r="V84" s="38">
        <v>0.215</v>
      </c>
      <c r="W84" s="38">
        <v>0.23</v>
      </c>
      <c r="X84" s="38">
        <v>0.24</v>
      </c>
      <c r="Y84" s="38">
        <v>0.255</v>
      </c>
      <c r="Z84" s="38">
        <v>0.26500000000000001</v>
      </c>
      <c r="AA84" s="38">
        <v>0.28000000000000003</v>
      </c>
      <c r="AB84" s="38">
        <v>0.28999999999999998</v>
      </c>
      <c r="AC84" s="38">
        <v>0.30499999999999999</v>
      </c>
      <c r="AD84" s="38">
        <v>0.315</v>
      </c>
      <c r="AE84" s="38">
        <v>0.32500000000000001</v>
      </c>
      <c r="AF84" s="38">
        <v>0.33500000000000002</v>
      </c>
      <c r="AH84" s="37">
        <f t="shared" si="5"/>
        <v>21</v>
      </c>
      <c r="AI84" s="37">
        <f t="shared" si="5"/>
        <v>21.5</v>
      </c>
      <c r="AJ84" s="37">
        <f t="shared" si="5"/>
        <v>23</v>
      </c>
      <c r="AK84" s="37">
        <f t="shared" si="5"/>
        <v>24</v>
      </c>
      <c r="AL84" s="37">
        <f t="shared" si="5"/>
        <v>25.5</v>
      </c>
      <c r="AM84" s="37">
        <f t="shared" si="5"/>
        <v>26.5</v>
      </c>
      <c r="AN84" s="37">
        <f t="shared" si="4"/>
        <v>28.000000000000004</v>
      </c>
      <c r="AO84" s="37">
        <f t="shared" si="4"/>
        <v>28.999999999999996</v>
      </c>
      <c r="AP84" s="37">
        <f t="shared" si="4"/>
        <v>30.5</v>
      </c>
      <c r="AQ84" s="37">
        <f t="shared" si="4"/>
        <v>31.5</v>
      </c>
      <c r="AR84" s="37">
        <f t="shared" si="4"/>
        <v>32.5</v>
      </c>
      <c r="AS84" s="37">
        <f t="shared" si="4"/>
        <v>33.5</v>
      </c>
    </row>
    <row r="85" spans="4:45" x14ac:dyDescent="0.25">
      <c r="D85">
        <v>82</v>
      </c>
      <c r="E85" s="77">
        <v>98000</v>
      </c>
      <c r="F85" s="37">
        <v>21</v>
      </c>
      <c r="G85" s="37">
        <v>21.5</v>
      </c>
      <c r="H85" s="37">
        <v>23</v>
      </c>
      <c r="I85" s="37">
        <v>24</v>
      </c>
      <c r="J85" s="37">
        <v>25.5</v>
      </c>
      <c r="K85" s="37">
        <v>27</v>
      </c>
      <c r="L85" s="37">
        <v>28.000000000000004</v>
      </c>
      <c r="M85" s="37">
        <v>29.5</v>
      </c>
      <c r="N85" s="37">
        <v>30.5</v>
      </c>
      <c r="O85" s="37">
        <v>31.5</v>
      </c>
      <c r="P85" s="37">
        <v>32.5</v>
      </c>
      <c r="Q85" s="37">
        <v>33.5</v>
      </c>
      <c r="S85" t="str">
        <f t="shared" si="6"/>
        <v/>
      </c>
      <c r="T85">
        <v>98000</v>
      </c>
      <c r="U85" s="38">
        <v>0.21</v>
      </c>
      <c r="V85" s="38">
        <v>0.215</v>
      </c>
      <c r="W85" s="38">
        <v>0.23</v>
      </c>
      <c r="X85" s="38">
        <v>0.24</v>
      </c>
      <c r="Y85" s="38">
        <v>0.255</v>
      </c>
      <c r="Z85" s="38">
        <v>0.27</v>
      </c>
      <c r="AA85" s="38">
        <v>0.28000000000000003</v>
      </c>
      <c r="AB85" s="38">
        <v>0.29499999999999998</v>
      </c>
      <c r="AC85" s="38">
        <v>0.30499999999999999</v>
      </c>
      <c r="AD85" s="38">
        <v>0.315</v>
      </c>
      <c r="AE85" s="38">
        <v>0.32500000000000001</v>
      </c>
      <c r="AF85" s="38">
        <v>0.33500000000000002</v>
      </c>
      <c r="AH85" s="37">
        <f t="shared" si="5"/>
        <v>21</v>
      </c>
      <c r="AI85" s="37">
        <f t="shared" si="5"/>
        <v>21.5</v>
      </c>
      <c r="AJ85" s="37">
        <f t="shared" si="5"/>
        <v>23</v>
      </c>
      <c r="AK85" s="37">
        <f t="shared" si="5"/>
        <v>24</v>
      </c>
      <c r="AL85" s="37">
        <f t="shared" si="5"/>
        <v>25.5</v>
      </c>
      <c r="AM85" s="37">
        <f t="shared" si="5"/>
        <v>27</v>
      </c>
      <c r="AN85" s="37">
        <f t="shared" si="5"/>
        <v>28.000000000000004</v>
      </c>
      <c r="AO85" s="37">
        <f t="shared" si="5"/>
        <v>29.5</v>
      </c>
      <c r="AP85" s="37">
        <f t="shared" si="5"/>
        <v>30.5</v>
      </c>
      <c r="AQ85" s="37">
        <f t="shared" si="5"/>
        <v>31.5</v>
      </c>
      <c r="AR85" s="37">
        <f t="shared" si="5"/>
        <v>32.5</v>
      </c>
      <c r="AS85" s="37">
        <f t="shared" si="5"/>
        <v>33.5</v>
      </c>
    </row>
    <row r="86" spans="4:45" x14ac:dyDescent="0.25">
      <c r="D86">
        <v>83</v>
      </c>
      <c r="E86" s="77">
        <v>99000</v>
      </c>
      <c r="F86" s="37">
        <v>21</v>
      </c>
      <c r="G86" s="37">
        <v>21.5</v>
      </c>
      <c r="H86" s="37">
        <v>23</v>
      </c>
      <c r="I86" s="37">
        <v>24</v>
      </c>
      <c r="J86" s="37">
        <v>25.5</v>
      </c>
      <c r="K86" s="37">
        <v>27</v>
      </c>
      <c r="L86" s="37">
        <v>28.000000000000004</v>
      </c>
      <c r="M86" s="37">
        <v>29.5</v>
      </c>
      <c r="N86" s="37">
        <v>30.5</v>
      </c>
      <c r="O86" s="37">
        <v>31.5</v>
      </c>
      <c r="P86" s="37">
        <v>32.5</v>
      </c>
      <c r="Q86" s="37">
        <v>33.5</v>
      </c>
      <c r="S86" t="str">
        <f t="shared" si="6"/>
        <v/>
      </c>
      <c r="T86">
        <v>99000</v>
      </c>
      <c r="U86" s="38">
        <v>0.21</v>
      </c>
      <c r="V86" s="38">
        <v>0.215</v>
      </c>
      <c r="W86" s="38">
        <v>0.23</v>
      </c>
      <c r="X86" s="38">
        <v>0.24</v>
      </c>
      <c r="Y86" s="38">
        <v>0.255</v>
      </c>
      <c r="Z86" s="38">
        <v>0.27</v>
      </c>
      <c r="AA86" s="38">
        <v>0.28000000000000003</v>
      </c>
      <c r="AB86" s="38">
        <v>0.29499999999999998</v>
      </c>
      <c r="AC86" s="38">
        <v>0.30499999999999999</v>
      </c>
      <c r="AD86" s="38">
        <v>0.315</v>
      </c>
      <c r="AE86" s="38">
        <v>0.32500000000000001</v>
      </c>
      <c r="AF86" s="38">
        <v>0.33500000000000002</v>
      </c>
      <c r="AH86" s="37">
        <f t="shared" si="5"/>
        <v>21</v>
      </c>
      <c r="AI86" s="37">
        <f t="shared" si="5"/>
        <v>21.5</v>
      </c>
      <c r="AJ86" s="37">
        <f t="shared" si="5"/>
        <v>23</v>
      </c>
      <c r="AK86" s="37">
        <f t="shared" si="5"/>
        <v>24</v>
      </c>
      <c r="AL86" s="37">
        <f t="shared" si="5"/>
        <v>25.5</v>
      </c>
      <c r="AM86" s="37">
        <f t="shared" si="5"/>
        <v>27</v>
      </c>
      <c r="AN86" s="37">
        <f t="shared" si="5"/>
        <v>28.000000000000004</v>
      </c>
      <c r="AO86" s="37">
        <f t="shared" si="5"/>
        <v>29.5</v>
      </c>
      <c r="AP86" s="37">
        <f t="shared" si="5"/>
        <v>30.5</v>
      </c>
      <c r="AQ86" s="37">
        <f t="shared" si="5"/>
        <v>31.5</v>
      </c>
      <c r="AR86" s="37">
        <f t="shared" si="5"/>
        <v>32.5</v>
      </c>
      <c r="AS86" s="37">
        <f t="shared" si="5"/>
        <v>33.5</v>
      </c>
    </row>
    <row r="87" spans="4:45" x14ac:dyDescent="0.25">
      <c r="D87">
        <v>84</v>
      </c>
      <c r="E87" s="77">
        <v>100000</v>
      </c>
      <c r="F87" s="37">
        <v>21</v>
      </c>
      <c r="G87" s="37">
        <v>21.5</v>
      </c>
      <c r="H87" s="37">
        <v>23</v>
      </c>
      <c r="I87" s="37">
        <v>24.5</v>
      </c>
      <c r="J87" s="37">
        <v>25.5</v>
      </c>
      <c r="K87" s="37">
        <v>27</v>
      </c>
      <c r="L87" s="37">
        <v>28.000000000000004</v>
      </c>
      <c r="M87" s="37">
        <v>29.5</v>
      </c>
      <c r="N87" s="37">
        <v>30.5</v>
      </c>
      <c r="O87" s="37">
        <v>31.5</v>
      </c>
      <c r="P87" s="37">
        <v>32.5</v>
      </c>
      <c r="Q87" s="37">
        <v>33.5</v>
      </c>
      <c r="S87" t="str">
        <f t="shared" si="6"/>
        <v/>
      </c>
      <c r="T87">
        <v>100000</v>
      </c>
      <c r="U87" s="38">
        <v>0.21</v>
      </c>
      <c r="V87" s="38">
        <v>0.215</v>
      </c>
      <c r="W87" s="38">
        <v>0.23</v>
      </c>
      <c r="X87" s="38">
        <v>0.245</v>
      </c>
      <c r="Y87" s="38">
        <v>0.255</v>
      </c>
      <c r="Z87" s="38">
        <v>0.27</v>
      </c>
      <c r="AA87" s="38">
        <v>0.28000000000000003</v>
      </c>
      <c r="AB87" s="38">
        <v>0.29499999999999998</v>
      </c>
      <c r="AC87" s="38">
        <v>0.30499999999999999</v>
      </c>
      <c r="AD87" s="38">
        <v>0.315</v>
      </c>
      <c r="AE87" s="38">
        <v>0.32500000000000001</v>
      </c>
      <c r="AF87" s="38">
        <v>0.33500000000000002</v>
      </c>
      <c r="AH87" s="37">
        <f t="shared" si="5"/>
        <v>21</v>
      </c>
      <c r="AI87" s="37">
        <f t="shared" si="5"/>
        <v>21.5</v>
      </c>
      <c r="AJ87" s="37">
        <f t="shared" si="5"/>
        <v>23</v>
      </c>
      <c r="AK87" s="37">
        <f t="shared" si="5"/>
        <v>24.5</v>
      </c>
      <c r="AL87" s="37">
        <f t="shared" si="5"/>
        <v>25.5</v>
      </c>
      <c r="AM87" s="37">
        <f t="shared" si="5"/>
        <v>27</v>
      </c>
      <c r="AN87" s="37">
        <f t="shared" si="5"/>
        <v>28.000000000000004</v>
      </c>
      <c r="AO87" s="37">
        <f t="shared" si="5"/>
        <v>29.5</v>
      </c>
      <c r="AP87" s="37">
        <f t="shared" si="5"/>
        <v>30.5</v>
      </c>
      <c r="AQ87" s="37">
        <f t="shared" si="5"/>
        <v>31.5</v>
      </c>
      <c r="AR87" s="37">
        <f t="shared" si="5"/>
        <v>32.5</v>
      </c>
      <c r="AS87" s="37">
        <f t="shared" si="5"/>
        <v>33.5</v>
      </c>
    </row>
    <row r="88" spans="4:45" x14ac:dyDescent="0.25">
      <c r="D88">
        <v>85</v>
      </c>
      <c r="E88" s="77">
        <v>101000</v>
      </c>
      <c r="F88" s="37">
        <v>21</v>
      </c>
      <c r="G88" s="37">
        <v>21.5</v>
      </c>
      <c r="H88" s="37">
        <v>23</v>
      </c>
      <c r="I88" s="37">
        <v>24.5</v>
      </c>
      <c r="J88" s="37">
        <v>25.5</v>
      </c>
      <c r="K88" s="37">
        <v>27</v>
      </c>
      <c r="L88" s="37">
        <v>28.000000000000004</v>
      </c>
      <c r="M88" s="37">
        <v>29.5</v>
      </c>
      <c r="N88" s="37">
        <v>30.5</v>
      </c>
      <c r="O88" s="37">
        <v>31.5</v>
      </c>
      <c r="P88" s="37">
        <v>33</v>
      </c>
      <c r="Q88" s="37">
        <v>34</v>
      </c>
      <c r="S88" t="str">
        <f t="shared" si="6"/>
        <v/>
      </c>
      <c r="T88">
        <v>101000</v>
      </c>
      <c r="U88" s="38">
        <v>0.21</v>
      </c>
      <c r="V88" s="38">
        <v>0.215</v>
      </c>
      <c r="W88" s="38">
        <v>0.23</v>
      </c>
      <c r="X88" s="38">
        <v>0.245</v>
      </c>
      <c r="Y88" s="38">
        <v>0.255</v>
      </c>
      <c r="Z88" s="38">
        <v>0.27</v>
      </c>
      <c r="AA88" s="38">
        <v>0.28000000000000003</v>
      </c>
      <c r="AB88" s="38">
        <v>0.29499999999999998</v>
      </c>
      <c r="AC88" s="38">
        <v>0.30499999999999999</v>
      </c>
      <c r="AD88" s="38">
        <v>0.315</v>
      </c>
      <c r="AE88" s="38">
        <v>0.33</v>
      </c>
      <c r="AF88" s="38">
        <v>0.34</v>
      </c>
      <c r="AH88" s="37">
        <f t="shared" si="5"/>
        <v>21</v>
      </c>
      <c r="AI88" s="37">
        <f t="shared" si="5"/>
        <v>21.5</v>
      </c>
      <c r="AJ88" s="37">
        <f t="shared" si="5"/>
        <v>23</v>
      </c>
      <c r="AK88" s="37">
        <f t="shared" si="5"/>
        <v>24.5</v>
      </c>
      <c r="AL88" s="37">
        <f t="shared" si="5"/>
        <v>25.5</v>
      </c>
      <c r="AM88" s="37">
        <f t="shared" si="5"/>
        <v>27</v>
      </c>
      <c r="AN88" s="37">
        <f t="shared" si="5"/>
        <v>28.000000000000004</v>
      </c>
      <c r="AO88" s="37">
        <f t="shared" si="5"/>
        <v>29.5</v>
      </c>
      <c r="AP88" s="37">
        <f t="shared" si="5"/>
        <v>30.5</v>
      </c>
      <c r="AQ88" s="37">
        <f t="shared" si="5"/>
        <v>31.5</v>
      </c>
      <c r="AR88" s="37">
        <f t="shared" si="5"/>
        <v>33</v>
      </c>
      <c r="AS88" s="37">
        <f t="shared" si="5"/>
        <v>34</v>
      </c>
    </row>
    <row r="89" spans="4:45" x14ac:dyDescent="0.25">
      <c r="D89">
        <v>86</v>
      </c>
      <c r="E89" s="77">
        <v>102000</v>
      </c>
      <c r="F89" s="37">
        <v>21</v>
      </c>
      <c r="G89" s="37">
        <v>21.5</v>
      </c>
      <c r="H89" s="37">
        <v>23</v>
      </c>
      <c r="I89" s="37">
        <v>24.5</v>
      </c>
      <c r="J89" s="37">
        <v>25.5</v>
      </c>
      <c r="K89" s="37">
        <v>27</v>
      </c>
      <c r="L89" s="37">
        <v>28.499999999999996</v>
      </c>
      <c r="M89" s="37">
        <v>29.5</v>
      </c>
      <c r="N89" s="37">
        <v>30.5</v>
      </c>
      <c r="O89" s="37">
        <v>32</v>
      </c>
      <c r="P89" s="37">
        <v>33</v>
      </c>
      <c r="Q89" s="37">
        <v>34</v>
      </c>
      <c r="S89" t="str">
        <f t="shared" si="6"/>
        <v/>
      </c>
      <c r="T89">
        <v>102000</v>
      </c>
      <c r="U89" s="38">
        <v>0.21</v>
      </c>
      <c r="V89" s="38">
        <v>0.215</v>
      </c>
      <c r="W89" s="38">
        <v>0.23</v>
      </c>
      <c r="X89" s="38">
        <v>0.245</v>
      </c>
      <c r="Y89" s="38">
        <v>0.255</v>
      </c>
      <c r="Z89" s="38">
        <v>0.27</v>
      </c>
      <c r="AA89" s="38">
        <v>0.28499999999999998</v>
      </c>
      <c r="AB89" s="38">
        <v>0.29499999999999998</v>
      </c>
      <c r="AC89" s="38">
        <v>0.30499999999999999</v>
      </c>
      <c r="AD89" s="38">
        <v>0.32</v>
      </c>
      <c r="AE89" s="38">
        <v>0.33</v>
      </c>
      <c r="AF89" s="38">
        <v>0.34</v>
      </c>
      <c r="AH89" s="37">
        <f t="shared" si="5"/>
        <v>21</v>
      </c>
      <c r="AI89" s="37">
        <f t="shared" si="5"/>
        <v>21.5</v>
      </c>
      <c r="AJ89" s="37">
        <f t="shared" si="5"/>
        <v>23</v>
      </c>
      <c r="AK89" s="37">
        <f t="shared" si="5"/>
        <v>24.5</v>
      </c>
      <c r="AL89" s="37">
        <f t="shared" si="5"/>
        <v>25.5</v>
      </c>
      <c r="AM89" s="37">
        <f t="shared" si="5"/>
        <v>27</v>
      </c>
      <c r="AN89" s="37">
        <f t="shared" si="5"/>
        <v>28.499999999999996</v>
      </c>
      <c r="AO89" s="37">
        <f t="shared" si="5"/>
        <v>29.5</v>
      </c>
      <c r="AP89" s="37">
        <f t="shared" si="5"/>
        <v>30.5</v>
      </c>
      <c r="AQ89" s="37">
        <f t="shared" si="5"/>
        <v>32</v>
      </c>
      <c r="AR89" s="37">
        <f t="shared" si="5"/>
        <v>33</v>
      </c>
      <c r="AS89" s="37">
        <f t="shared" si="5"/>
        <v>34</v>
      </c>
    </row>
    <row r="90" spans="4:45" x14ac:dyDescent="0.25">
      <c r="D90">
        <v>87</v>
      </c>
      <c r="E90" s="77">
        <v>103000</v>
      </c>
      <c r="F90" s="37">
        <v>21</v>
      </c>
      <c r="G90" s="37">
        <v>21.5</v>
      </c>
      <c r="H90" s="37">
        <v>23</v>
      </c>
      <c r="I90" s="37">
        <v>24.5</v>
      </c>
      <c r="J90" s="37">
        <v>26</v>
      </c>
      <c r="K90" s="37">
        <v>27</v>
      </c>
      <c r="L90" s="37">
        <v>28.499999999999996</v>
      </c>
      <c r="M90" s="37">
        <v>29.5</v>
      </c>
      <c r="N90" s="37">
        <v>30.5</v>
      </c>
      <c r="O90" s="37">
        <v>32</v>
      </c>
      <c r="P90" s="37">
        <v>33</v>
      </c>
      <c r="Q90" s="37">
        <v>34</v>
      </c>
      <c r="S90" t="str">
        <f t="shared" si="6"/>
        <v/>
      </c>
      <c r="T90">
        <v>103000</v>
      </c>
      <c r="U90" s="38">
        <v>0.21</v>
      </c>
      <c r="V90" s="38">
        <v>0.215</v>
      </c>
      <c r="W90" s="38">
        <v>0.23</v>
      </c>
      <c r="X90" s="38">
        <v>0.245</v>
      </c>
      <c r="Y90" s="38">
        <v>0.26</v>
      </c>
      <c r="Z90" s="38">
        <v>0.27</v>
      </c>
      <c r="AA90" s="38">
        <v>0.28499999999999998</v>
      </c>
      <c r="AB90" s="38">
        <v>0.29499999999999998</v>
      </c>
      <c r="AC90" s="38">
        <v>0.30499999999999999</v>
      </c>
      <c r="AD90" s="38">
        <v>0.32</v>
      </c>
      <c r="AE90" s="38">
        <v>0.33</v>
      </c>
      <c r="AF90" s="38">
        <v>0.34</v>
      </c>
      <c r="AH90" s="37">
        <f t="shared" ref="AH90:AS97" si="7">U90*$T$3</f>
        <v>21</v>
      </c>
      <c r="AI90" s="37">
        <f t="shared" si="7"/>
        <v>21.5</v>
      </c>
      <c r="AJ90" s="37">
        <f t="shared" si="7"/>
        <v>23</v>
      </c>
      <c r="AK90" s="37">
        <f t="shared" si="7"/>
        <v>24.5</v>
      </c>
      <c r="AL90" s="37">
        <f t="shared" si="7"/>
        <v>26</v>
      </c>
      <c r="AM90" s="37">
        <f t="shared" si="7"/>
        <v>27</v>
      </c>
      <c r="AN90" s="37">
        <f t="shared" si="7"/>
        <v>28.499999999999996</v>
      </c>
      <c r="AO90" s="37">
        <f t="shared" si="7"/>
        <v>29.5</v>
      </c>
      <c r="AP90" s="37">
        <f t="shared" si="7"/>
        <v>30.5</v>
      </c>
      <c r="AQ90" s="37">
        <f t="shared" si="7"/>
        <v>32</v>
      </c>
      <c r="AR90" s="37">
        <f t="shared" si="7"/>
        <v>33</v>
      </c>
      <c r="AS90" s="37">
        <f t="shared" si="7"/>
        <v>34</v>
      </c>
    </row>
    <row r="91" spans="4:45" x14ac:dyDescent="0.25">
      <c r="D91">
        <v>88</v>
      </c>
      <c r="E91" s="77">
        <v>104000</v>
      </c>
      <c r="F91" s="37">
        <v>21</v>
      </c>
      <c r="G91" s="37">
        <v>21.5</v>
      </c>
      <c r="H91" s="37">
        <v>23</v>
      </c>
      <c r="I91" s="37">
        <v>24.5</v>
      </c>
      <c r="J91" s="37">
        <v>26</v>
      </c>
      <c r="K91" s="37">
        <v>27</v>
      </c>
      <c r="L91" s="37">
        <v>28.499999999999996</v>
      </c>
      <c r="M91" s="37">
        <v>29.5</v>
      </c>
      <c r="N91" s="37">
        <v>31</v>
      </c>
      <c r="O91" s="37">
        <v>32</v>
      </c>
      <c r="P91" s="37">
        <v>33</v>
      </c>
      <c r="Q91" s="37">
        <v>34</v>
      </c>
      <c r="S91" t="str">
        <f t="shared" si="6"/>
        <v/>
      </c>
      <c r="T91">
        <v>104000</v>
      </c>
      <c r="U91" s="38">
        <v>0.21</v>
      </c>
      <c r="V91" s="38">
        <v>0.215</v>
      </c>
      <c r="W91" s="38">
        <v>0.23</v>
      </c>
      <c r="X91" s="38">
        <v>0.245</v>
      </c>
      <c r="Y91" s="38">
        <v>0.26</v>
      </c>
      <c r="Z91" s="38">
        <v>0.27</v>
      </c>
      <c r="AA91" s="38">
        <v>0.28499999999999998</v>
      </c>
      <c r="AB91" s="38">
        <v>0.29499999999999998</v>
      </c>
      <c r="AC91" s="38">
        <v>0.31</v>
      </c>
      <c r="AD91" s="38">
        <v>0.32</v>
      </c>
      <c r="AE91" s="38">
        <v>0.33</v>
      </c>
      <c r="AF91" s="38">
        <v>0.34</v>
      </c>
      <c r="AH91" s="37">
        <f t="shared" si="7"/>
        <v>21</v>
      </c>
      <c r="AI91" s="37">
        <f t="shared" si="7"/>
        <v>21.5</v>
      </c>
      <c r="AJ91" s="37">
        <f t="shared" si="7"/>
        <v>23</v>
      </c>
      <c r="AK91" s="37">
        <f t="shared" si="7"/>
        <v>24.5</v>
      </c>
      <c r="AL91" s="37">
        <f t="shared" si="7"/>
        <v>26</v>
      </c>
      <c r="AM91" s="37">
        <f t="shared" si="7"/>
        <v>27</v>
      </c>
      <c r="AN91" s="37">
        <f t="shared" si="7"/>
        <v>28.499999999999996</v>
      </c>
      <c r="AO91" s="37">
        <f t="shared" si="7"/>
        <v>29.5</v>
      </c>
      <c r="AP91" s="37">
        <f t="shared" si="7"/>
        <v>31</v>
      </c>
      <c r="AQ91" s="37">
        <f t="shared" si="7"/>
        <v>32</v>
      </c>
      <c r="AR91" s="37">
        <f t="shared" si="7"/>
        <v>33</v>
      </c>
      <c r="AS91" s="37">
        <f t="shared" si="7"/>
        <v>34</v>
      </c>
    </row>
    <row r="92" spans="4:45" x14ac:dyDescent="0.25">
      <c r="D92">
        <v>89</v>
      </c>
      <c r="E92" s="77">
        <v>105000</v>
      </c>
      <c r="F92" s="37">
        <v>21</v>
      </c>
      <c r="G92" s="37">
        <v>22</v>
      </c>
      <c r="H92" s="37">
        <v>23</v>
      </c>
      <c r="I92" s="37">
        <v>24.5</v>
      </c>
      <c r="J92" s="37">
        <v>26</v>
      </c>
      <c r="K92" s="37">
        <v>27</v>
      </c>
      <c r="L92" s="37">
        <v>28.499999999999996</v>
      </c>
      <c r="M92" s="37">
        <v>29.5</v>
      </c>
      <c r="N92" s="37">
        <v>31</v>
      </c>
      <c r="O92" s="37">
        <v>32</v>
      </c>
      <c r="P92" s="37">
        <v>33</v>
      </c>
      <c r="Q92" s="37">
        <v>34</v>
      </c>
      <c r="S92" t="str">
        <f t="shared" si="6"/>
        <v/>
      </c>
      <c r="T92">
        <v>105000</v>
      </c>
      <c r="U92" s="38">
        <v>0.21</v>
      </c>
      <c r="V92" s="38">
        <v>0.22</v>
      </c>
      <c r="W92" s="38">
        <v>0.23</v>
      </c>
      <c r="X92" s="38">
        <v>0.245</v>
      </c>
      <c r="Y92" s="38">
        <v>0.26</v>
      </c>
      <c r="Z92" s="38">
        <v>0.27</v>
      </c>
      <c r="AA92" s="38">
        <v>0.28499999999999998</v>
      </c>
      <c r="AB92" s="38">
        <v>0.29499999999999998</v>
      </c>
      <c r="AC92" s="38">
        <v>0.31</v>
      </c>
      <c r="AD92" s="38">
        <v>0.32</v>
      </c>
      <c r="AE92" s="38">
        <v>0.33</v>
      </c>
      <c r="AF92" s="38">
        <v>0.34</v>
      </c>
      <c r="AH92" s="37">
        <f t="shared" si="7"/>
        <v>21</v>
      </c>
      <c r="AI92" s="37">
        <f t="shared" si="7"/>
        <v>22</v>
      </c>
      <c r="AJ92" s="37">
        <f t="shared" si="7"/>
        <v>23</v>
      </c>
      <c r="AK92" s="37">
        <f t="shared" si="7"/>
        <v>24.5</v>
      </c>
      <c r="AL92" s="37">
        <f t="shared" si="7"/>
        <v>26</v>
      </c>
      <c r="AM92" s="37">
        <f t="shared" si="7"/>
        <v>27</v>
      </c>
      <c r="AN92" s="37">
        <f t="shared" si="7"/>
        <v>28.499999999999996</v>
      </c>
      <c r="AO92" s="37">
        <f t="shared" si="7"/>
        <v>29.5</v>
      </c>
      <c r="AP92" s="37">
        <f t="shared" si="7"/>
        <v>31</v>
      </c>
      <c r="AQ92" s="37">
        <f t="shared" si="7"/>
        <v>32</v>
      </c>
      <c r="AR92" s="37">
        <f t="shared" si="7"/>
        <v>33</v>
      </c>
      <c r="AS92" s="37">
        <f t="shared" si="7"/>
        <v>34</v>
      </c>
    </row>
    <row r="93" spans="4:45" x14ac:dyDescent="0.25">
      <c r="D93">
        <v>90</v>
      </c>
      <c r="E93" s="77">
        <v>106000</v>
      </c>
      <c r="F93" s="37">
        <v>21</v>
      </c>
      <c r="G93" s="37">
        <v>22</v>
      </c>
      <c r="H93" s="37">
        <v>23</v>
      </c>
      <c r="I93" s="37">
        <v>24.5</v>
      </c>
      <c r="J93" s="37">
        <v>26</v>
      </c>
      <c r="K93" s="37">
        <v>27</v>
      </c>
      <c r="L93" s="37">
        <v>28.499999999999996</v>
      </c>
      <c r="M93" s="37">
        <v>29.5</v>
      </c>
      <c r="N93" s="37">
        <v>31</v>
      </c>
      <c r="O93" s="37">
        <v>32</v>
      </c>
      <c r="P93" s="37">
        <v>33</v>
      </c>
      <c r="Q93" s="37">
        <v>34</v>
      </c>
      <c r="S93" t="str">
        <f t="shared" si="6"/>
        <v/>
      </c>
      <c r="T93">
        <v>106000</v>
      </c>
      <c r="U93" s="38">
        <v>0.21</v>
      </c>
      <c r="V93" s="38">
        <v>0.22</v>
      </c>
      <c r="W93" s="38">
        <v>0.23</v>
      </c>
      <c r="X93" s="38">
        <v>0.245</v>
      </c>
      <c r="Y93" s="38">
        <v>0.26</v>
      </c>
      <c r="Z93" s="38">
        <v>0.27</v>
      </c>
      <c r="AA93" s="38">
        <v>0.28499999999999998</v>
      </c>
      <c r="AB93" s="38">
        <v>0.29499999999999998</v>
      </c>
      <c r="AC93" s="38">
        <v>0.31</v>
      </c>
      <c r="AD93" s="38">
        <v>0.32</v>
      </c>
      <c r="AE93" s="38">
        <v>0.33</v>
      </c>
      <c r="AF93" s="38">
        <v>0.34</v>
      </c>
      <c r="AH93" s="37">
        <f t="shared" si="7"/>
        <v>21</v>
      </c>
      <c r="AI93" s="37">
        <f t="shared" si="7"/>
        <v>22</v>
      </c>
      <c r="AJ93" s="37">
        <f t="shared" si="7"/>
        <v>23</v>
      </c>
      <c r="AK93" s="37">
        <f t="shared" si="7"/>
        <v>24.5</v>
      </c>
      <c r="AL93" s="37">
        <f t="shared" si="7"/>
        <v>26</v>
      </c>
      <c r="AM93" s="37">
        <f t="shared" si="7"/>
        <v>27</v>
      </c>
      <c r="AN93" s="37">
        <f t="shared" si="7"/>
        <v>28.499999999999996</v>
      </c>
      <c r="AO93" s="37">
        <f t="shared" si="7"/>
        <v>29.5</v>
      </c>
      <c r="AP93" s="37">
        <f t="shared" si="7"/>
        <v>31</v>
      </c>
      <c r="AQ93" s="37">
        <f t="shared" si="7"/>
        <v>32</v>
      </c>
      <c r="AR93" s="37">
        <f t="shared" si="7"/>
        <v>33</v>
      </c>
      <c r="AS93" s="37">
        <f t="shared" si="7"/>
        <v>34</v>
      </c>
    </row>
    <row r="94" spans="4:45" x14ac:dyDescent="0.25">
      <c r="D94">
        <v>91</v>
      </c>
      <c r="E94" s="77">
        <v>107000</v>
      </c>
      <c r="F94" s="37">
        <v>21</v>
      </c>
      <c r="G94" s="37">
        <v>22</v>
      </c>
      <c r="H94" s="37">
        <v>23</v>
      </c>
      <c r="I94" s="37">
        <v>24.5</v>
      </c>
      <c r="J94" s="37">
        <v>26</v>
      </c>
      <c r="K94" s="37">
        <v>27.500000000000004</v>
      </c>
      <c r="L94" s="37">
        <v>28.499999999999996</v>
      </c>
      <c r="M94" s="37">
        <v>30</v>
      </c>
      <c r="N94" s="37">
        <v>31</v>
      </c>
      <c r="O94" s="37">
        <v>32</v>
      </c>
      <c r="P94" s="37">
        <v>33</v>
      </c>
      <c r="Q94" s="37">
        <v>34</v>
      </c>
      <c r="S94" t="str">
        <f t="shared" si="6"/>
        <v/>
      </c>
      <c r="T94">
        <v>107000</v>
      </c>
      <c r="U94" s="38">
        <v>0.21</v>
      </c>
      <c r="V94" s="38">
        <v>0.22</v>
      </c>
      <c r="W94" s="38">
        <v>0.23</v>
      </c>
      <c r="X94" s="38">
        <v>0.245</v>
      </c>
      <c r="Y94" s="38">
        <v>0.26</v>
      </c>
      <c r="Z94" s="38">
        <v>0.27500000000000002</v>
      </c>
      <c r="AA94" s="38">
        <v>0.28499999999999998</v>
      </c>
      <c r="AB94" s="38">
        <v>0.3</v>
      </c>
      <c r="AC94" s="38">
        <v>0.31</v>
      </c>
      <c r="AD94" s="38">
        <v>0.32</v>
      </c>
      <c r="AE94" s="38">
        <v>0.33</v>
      </c>
      <c r="AF94" s="38">
        <v>0.34</v>
      </c>
      <c r="AH94" s="37">
        <f t="shared" si="7"/>
        <v>21</v>
      </c>
      <c r="AI94" s="37">
        <f t="shared" si="7"/>
        <v>22</v>
      </c>
      <c r="AJ94" s="37">
        <f t="shared" si="7"/>
        <v>23</v>
      </c>
      <c r="AK94" s="37">
        <f t="shared" si="7"/>
        <v>24.5</v>
      </c>
      <c r="AL94" s="37">
        <f t="shared" si="7"/>
        <v>26</v>
      </c>
      <c r="AM94" s="37">
        <f t="shared" si="7"/>
        <v>27.500000000000004</v>
      </c>
      <c r="AN94" s="37">
        <f t="shared" si="7"/>
        <v>28.499999999999996</v>
      </c>
      <c r="AO94" s="37">
        <f t="shared" si="7"/>
        <v>30</v>
      </c>
      <c r="AP94" s="37">
        <f t="shared" si="7"/>
        <v>31</v>
      </c>
      <c r="AQ94" s="37">
        <f t="shared" si="7"/>
        <v>32</v>
      </c>
      <c r="AR94" s="37">
        <f t="shared" si="7"/>
        <v>33</v>
      </c>
      <c r="AS94" s="37">
        <f t="shared" si="7"/>
        <v>34</v>
      </c>
    </row>
    <row r="95" spans="4:45" x14ac:dyDescent="0.25">
      <c r="D95">
        <v>92</v>
      </c>
      <c r="E95" s="77">
        <v>108000</v>
      </c>
      <c r="F95" s="37">
        <v>21.5</v>
      </c>
      <c r="G95" s="37">
        <v>22</v>
      </c>
      <c r="H95" s="37">
        <v>23.5</v>
      </c>
      <c r="I95" s="37">
        <v>24.5</v>
      </c>
      <c r="J95" s="37">
        <v>26</v>
      </c>
      <c r="K95" s="37">
        <v>27.500000000000004</v>
      </c>
      <c r="L95" s="37">
        <v>28.499999999999996</v>
      </c>
      <c r="M95" s="37">
        <v>30</v>
      </c>
      <c r="N95" s="37">
        <v>31</v>
      </c>
      <c r="O95" s="37">
        <v>32</v>
      </c>
      <c r="P95" s="37">
        <v>33</v>
      </c>
      <c r="Q95" s="37">
        <v>34</v>
      </c>
      <c r="S95" t="str">
        <f t="shared" si="6"/>
        <v/>
      </c>
      <c r="T95">
        <v>108000</v>
      </c>
      <c r="U95" s="38">
        <v>0.215</v>
      </c>
      <c r="V95" s="38">
        <v>0.22</v>
      </c>
      <c r="W95" s="38">
        <v>0.23499999999999999</v>
      </c>
      <c r="X95" s="38">
        <v>0.245</v>
      </c>
      <c r="Y95" s="38">
        <v>0.26</v>
      </c>
      <c r="Z95" s="38">
        <v>0.27500000000000002</v>
      </c>
      <c r="AA95" s="38">
        <v>0.28499999999999998</v>
      </c>
      <c r="AB95" s="38">
        <v>0.3</v>
      </c>
      <c r="AC95" s="38">
        <v>0.31</v>
      </c>
      <c r="AD95" s="38">
        <v>0.32</v>
      </c>
      <c r="AE95" s="38">
        <v>0.33</v>
      </c>
      <c r="AF95" s="38">
        <v>0.34</v>
      </c>
      <c r="AH95" s="37">
        <f t="shared" si="7"/>
        <v>21.5</v>
      </c>
      <c r="AI95" s="37">
        <f t="shared" si="7"/>
        <v>22</v>
      </c>
      <c r="AJ95" s="37">
        <f t="shared" si="7"/>
        <v>23.5</v>
      </c>
      <c r="AK95" s="37">
        <f t="shared" si="7"/>
        <v>24.5</v>
      </c>
      <c r="AL95" s="37">
        <f t="shared" si="7"/>
        <v>26</v>
      </c>
      <c r="AM95" s="37">
        <f t="shared" si="7"/>
        <v>27.500000000000004</v>
      </c>
      <c r="AN95" s="37">
        <f t="shared" si="7"/>
        <v>28.499999999999996</v>
      </c>
      <c r="AO95" s="37">
        <f t="shared" si="7"/>
        <v>30</v>
      </c>
      <c r="AP95" s="37">
        <f t="shared" si="7"/>
        <v>31</v>
      </c>
      <c r="AQ95" s="37">
        <f t="shared" si="7"/>
        <v>32</v>
      </c>
      <c r="AR95" s="37">
        <f t="shared" si="7"/>
        <v>33</v>
      </c>
      <c r="AS95" s="37">
        <f t="shared" si="7"/>
        <v>34</v>
      </c>
    </row>
    <row r="96" spans="4:45" x14ac:dyDescent="0.25">
      <c r="D96">
        <v>93</v>
      </c>
      <c r="E96" s="77">
        <v>109000</v>
      </c>
      <c r="F96" s="37">
        <v>21.5</v>
      </c>
      <c r="G96" s="37">
        <v>22</v>
      </c>
      <c r="H96" s="37">
        <v>23.5</v>
      </c>
      <c r="I96" s="37">
        <v>24.5</v>
      </c>
      <c r="J96" s="37">
        <v>26</v>
      </c>
      <c r="K96" s="37">
        <v>27.500000000000004</v>
      </c>
      <c r="L96" s="37">
        <v>28.499999999999996</v>
      </c>
      <c r="M96" s="37">
        <v>30</v>
      </c>
      <c r="N96" s="37">
        <v>31</v>
      </c>
      <c r="O96" s="37">
        <v>32</v>
      </c>
      <c r="P96" s="37">
        <v>33</v>
      </c>
      <c r="Q96" s="37">
        <v>34</v>
      </c>
      <c r="S96" t="str">
        <f t="shared" si="6"/>
        <v/>
      </c>
      <c r="T96">
        <v>109000</v>
      </c>
      <c r="U96" s="38">
        <v>0.215</v>
      </c>
      <c r="V96" s="38">
        <v>0.22</v>
      </c>
      <c r="W96" s="38">
        <v>0.23499999999999999</v>
      </c>
      <c r="X96" s="38">
        <v>0.245</v>
      </c>
      <c r="Y96" s="38">
        <v>0.26</v>
      </c>
      <c r="Z96" s="38">
        <v>0.27500000000000002</v>
      </c>
      <c r="AA96" s="38">
        <v>0.28499999999999998</v>
      </c>
      <c r="AB96" s="38">
        <v>0.3</v>
      </c>
      <c r="AC96" s="38">
        <v>0.31</v>
      </c>
      <c r="AD96" s="38">
        <v>0.32</v>
      </c>
      <c r="AE96" s="38">
        <v>0.33</v>
      </c>
      <c r="AF96" s="38">
        <v>0.34</v>
      </c>
      <c r="AH96" s="37">
        <f t="shared" si="7"/>
        <v>21.5</v>
      </c>
      <c r="AI96" s="37">
        <f t="shared" si="7"/>
        <v>22</v>
      </c>
      <c r="AJ96" s="37">
        <f t="shared" si="7"/>
        <v>23.5</v>
      </c>
      <c r="AK96" s="37">
        <f t="shared" si="7"/>
        <v>24.5</v>
      </c>
      <c r="AL96" s="37">
        <f t="shared" si="7"/>
        <v>26</v>
      </c>
      <c r="AM96" s="37">
        <f t="shared" si="7"/>
        <v>27.500000000000004</v>
      </c>
      <c r="AN96" s="37">
        <f t="shared" si="7"/>
        <v>28.499999999999996</v>
      </c>
      <c r="AO96" s="37">
        <f t="shared" si="7"/>
        <v>30</v>
      </c>
      <c r="AP96" s="37">
        <f t="shared" si="7"/>
        <v>31</v>
      </c>
      <c r="AQ96" s="37">
        <f t="shared" si="7"/>
        <v>32</v>
      </c>
      <c r="AR96" s="37">
        <f t="shared" si="7"/>
        <v>33</v>
      </c>
      <c r="AS96" s="37">
        <f t="shared" si="7"/>
        <v>34</v>
      </c>
    </row>
    <row r="97" spans="4:45" x14ac:dyDescent="0.25">
      <c r="D97">
        <v>94</v>
      </c>
      <c r="E97" s="77">
        <v>110000</v>
      </c>
      <c r="F97" s="37">
        <v>21.5</v>
      </c>
      <c r="G97" s="37">
        <v>22</v>
      </c>
      <c r="H97" s="37">
        <v>23.5</v>
      </c>
      <c r="I97" s="37">
        <v>25</v>
      </c>
      <c r="J97" s="37">
        <v>26</v>
      </c>
      <c r="K97" s="37">
        <v>27.500000000000004</v>
      </c>
      <c r="L97" s="37">
        <v>28.499999999999996</v>
      </c>
      <c r="M97" s="37">
        <v>30</v>
      </c>
      <c r="N97" s="37">
        <v>31</v>
      </c>
      <c r="O97" s="37">
        <v>32</v>
      </c>
      <c r="P97" s="37">
        <v>33</v>
      </c>
      <c r="Q97" s="37">
        <v>34</v>
      </c>
      <c r="S97" t="str">
        <f t="shared" si="6"/>
        <v/>
      </c>
      <c r="T97">
        <v>110000</v>
      </c>
      <c r="U97" s="38">
        <v>0.215</v>
      </c>
      <c r="V97" s="38">
        <v>0.22</v>
      </c>
      <c r="W97" s="38">
        <v>0.23499999999999999</v>
      </c>
      <c r="X97" s="38">
        <v>0.25</v>
      </c>
      <c r="Y97" s="38">
        <v>0.26</v>
      </c>
      <c r="Z97" s="38">
        <v>0.27500000000000002</v>
      </c>
      <c r="AA97" s="38">
        <v>0.28499999999999998</v>
      </c>
      <c r="AB97" s="38">
        <v>0.3</v>
      </c>
      <c r="AC97" s="38">
        <v>0.31</v>
      </c>
      <c r="AD97" s="38">
        <v>0.32</v>
      </c>
      <c r="AE97" s="38">
        <v>0.33</v>
      </c>
      <c r="AF97" s="38">
        <v>0.34</v>
      </c>
      <c r="AH97" s="37">
        <f t="shared" si="7"/>
        <v>21.5</v>
      </c>
      <c r="AI97" s="37">
        <f t="shared" si="7"/>
        <v>22</v>
      </c>
      <c r="AJ97" s="37">
        <f t="shared" si="7"/>
        <v>23.5</v>
      </c>
      <c r="AK97" s="37">
        <f t="shared" si="7"/>
        <v>25</v>
      </c>
      <c r="AL97" s="37">
        <f t="shared" si="7"/>
        <v>26</v>
      </c>
      <c r="AM97" s="37">
        <f t="shared" si="7"/>
        <v>27.500000000000004</v>
      </c>
      <c r="AN97" s="37">
        <f t="shared" si="7"/>
        <v>28.499999999999996</v>
      </c>
      <c r="AO97" s="37">
        <f t="shared" si="7"/>
        <v>30</v>
      </c>
      <c r="AP97" s="37">
        <f t="shared" si="7"/>
        <v>31</v>
      </c>
      <c r="AQ97" s="37">
        <f t="shared" si="7"/>
        <v>32</v>
      </c>
      <c r="AR97" s="37">
        <f t="shared" si="7"/>
        <v>33</v>
      </c>
      <c r="AS97" s="37">
        <f t="shared" si="7"/>
        <v>34</v>
      </c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E2C9E-8230-44C1-B19D-C48D2BD9722C}">
  <dimension ref="B1:AS99"/>
  <sheetViews>
    <sheetView zoomScale="85" zoomScaleNormal="85" workbookViewId="0">
      <selection activeCell="C1" sqref="C1"/>
    </sheetView>
  </sheetViews>
  <sheetFormatPr defaultColWidth="9.140625" defaultRowHeight="15" x14ac:dyDescent="0.25"/>
  <cols>
    <col min="4" max="5" width="9.140625" style="4"/>
    <col min="21" max="32" width="9.140625" style="38"/>
  </cols>
  <sheetData>
    <row r="1" spans="2:45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  <c r="U1" s="48" t="s">
        <v>178</v>
      </c>
      <c r="AH1" t="s">
        <v>168</v>
      </c>
    </row>
    <row r="2" spans="2:45" x14ac:dyDescent="0.25">
      <c r="B2" s="61"/>
      <c r="D2" s="4" t="s">
        <v>179</v>
      </c>
      <c r="F2" s="74">
        <v>0</v>
      </c>
      <c r="G2" s="79">
        <v>0.501</v>
      </c>
      <c r="H2" s="74">
        <v>1.0009999999999999</v>
      </c>
      <c r="I2" s="74">
        <v>1.5009999999999999</v>
      </c>
      <c r="J2" s="74">
        <v>2.0009999999999999</v>
      </c>
      <c r="K2" s="74">
        <v>2.5009999999999999</v>
      </c>
      <c r="L2" s="74">
        <v>3.0009999999999999</v>
      </c>
      <c r="M2" s="74">
        <v>3.5009999999999999</v>
      </c>
      <c r="N2" s="74">
        <v>4.0010000000000003</v>
      </c>
      <c r="O2" s="74">
        <v>4.5010000000000003</v>
      </c>
      <c r="P2" s="74">
        <v>5.0010000000000003</v>
      </c>
      <c r="Q2" s="74">
        <v>5.5010000000000003</v>
      </c>
    </row>
    <row r="3" spans="2:45" x14ac:dyDescent="0.25">
      <c r="B3" s="75"/>
      <c r="E3" s="4" t="s">
        <v>59</v>
      </c>
      <c r="F3" s="74">
        <v>2</v>
      </c>
      <c r="G3" s="74">
        <v>3</v>
      </c>
      <c r="H3" s="74">
        <v>4</v>
      </c>
      <c r="I3" s="74">
        <v>5</v>
      </c>
      <c r="J3" s="74">
        <v>6</v>
      </c>
      <c r="K3" s="74">
        <v>7</v>
      </c>
      <c r="L3" s="74">
        <v>8</v>
      </c>
      <c r="M3" s="74">
        <v>9</v>
      </c>
      <c r="N3" s="74">
        <v>10</v>
      </c>
      <c r="O3" s="74">
        <v>11</v>
      </c>
      <c r="P3" s="74">
        <v>12</v>
      </c>
      <c r="Q3" s="74">
        <v>13</v>
      </c>
      <c r="S3" t="s">
        <v>166</v>
      </c>
      <c r="T3" s="76">
        <v>100</v>
      </c>
    </row>
    <row r="4" spans="2:45" x14ac:dyDescent="0.25">
      <c r="D4" s="4">
        <v>1</v>
      </c>
      <c r="E4" s="4">
        <v>0</v>
      </c>
      <c r="F4" s="37">
        <v>13.5</v>
      </c>
      <c r="G4" s="37">
        <v>14.000000000000002</v>
      </c>
      <c r="H4" s="37">
        <v>14.499999999999998</v>
      </c>
      <c r="I4" s="37">
        <v>15.5</v>
      </c>
      <c r="J4" s="37">
        <v>16</v>
      </c>
      <c r="K4" s="37">
        <v>17</v>
      </c>
      <c r="L4" s="37">
        <v>17.5</v>
      </c>
      <c r="M4" s="37">
        <v>18.5</v>
      </c>
      <c r="N4" s="37">
        <v>19</v>
      </c>
      <c r="O4" s="37">
        <v>19.5</v>
      </c>
      <c r="P4" s="37">
        <v>20</v>
      </c>
      <c r="Q4" s="37">
        <v>20.5</v>
      </c>
      <c r="S4" t="str">
        <f>IF(E4&lt;&gt;T4,"x","")</f>
        <v>x</v>
      </c>
      <c r="T4" t="s">
        <v>167</v>
      </c>
      <c r="U4" s="38">
        <v>0.13500000000000001</v>
      </c>
      <c r="V4" s="38">
        <v>0.14000000000000001</v>
      </c>
      <c r="W4" s="38">
        <v>0.14499999999999999</v>
      </c>
      <c r="X4" s="38">
        <v>0.155</v>
      </c>
      <c r="Y4" s="38">
        <v>0.16</v>
      </c>
      <c r="Z4" s="38">
        <v>0.17</v>
      </c>
      <c r="AA4" s="38">
        <v>0.17499999999999999</v>
      </c>
      <c r="AB4" s="38">
        <v>0.185</v>
      </c>
      <c r="AC4" s="38">
        <v>0.19</v>
      </c>
      <c r="AD4" s="38">
        <v>0.19500000000000001</v>
      </c>
      <c r="AE4" s="38">
        <v>0.2</v>
      </c>
      <c r="AF4" s="38">
        <v>0.20499999999999999</v>
      </c>
      <c r="AH4" s="37">
        <f>U4*$T$3</f>
        <v>13.5</v>
      </c>
      <c r="AI4" s="37">
        <f t="shared" ref="AI4:AS4" si="0">V4*$T$3</f>
        <v>14.000000000000002</v>
      </c>
      <c r="AJ4" s="37">
        <f t="shared" si="0"/>
        <v>14.499999999999998</v>
      </c>
      <c r="AK4" s="37">
        <f t="shared" si="0"/>
        <v>15.5</v>
      </c>
      <c r="AL4" s="37">
        <f t="shared" si="0"/>
        <v>16</v>
      </c>
      <c r="AM4" s="37">
        <f t="shared" si="0"/>
        <v>17</v>
      </c>
      <c r="AN4" s="37">
        <f t="shared" si="0"/>
        <v>17.5</v>
      </c>
      <c r="AO4" s="37">
        <f t="shared" si="0"/>
        <v>18.5</v>
      </c>
      <c r="AP4" s="37">
        <f t="shared" si="0"/>
        <v>19</v>
      </c>
      <c r="AQ4" s="37">
        <f t="shared" si="0"/>
        <v>19.5</v>
      </c>
      <c r="AR4" s="37">
        <f t="shared" si="0"/>
        <v>20</v>
      </c>
      <c r="AS4" s="37">
        <f t="shared" si="0"/>
        <v>20.5</v>
      </c>
    </row>
    <row r="5" spans="2:45" x14ac:dyDescent="0.25">
      <c r="D5" s="4">
        <v>2</v>
      </c>
      <c r="E5" s="4">
        <v>21500</v>
      </c>
      <c r="F5" s="37">
        <v>16.5</v>
      </c>
      <c r="G5" s="37">
        <v>17</v>
      </c>
      <c r="H5" s="37">
        <v>17.5</v>
      </c>
      <c r="I5" s="37">
        <v>18.5</v>
      </c>
      <c r="J5" s="37">
        <v>19</v>
      </c>
      <c r="K5" s="37">
        <v>20</v>
      </c>
      <c r="L5" s="37">
        <v>20.5</v>
      </c>
      <c r="M5" s="37">
        <v>21.5</v>
      </c>
      <c r="N5" s="37">
        <v>22</v>
      </c>
      <c r="O5" s="37">
        <v>22.5</v>
      </c>
      <c r="P5" s="37">
        <v>23</v>
      </c>
      <c r="Q5" s="37">
        <v>23.5</v>
      </c>
      <c r="S5" t="str">
        <f>IF(E5&lt;&gt;T5,"x","")</f>
        <v/>
      </c>
      <c r="T5">
        <v>21500</v>
      </c>
      <c r="U5" s="48">
        <v>0.13500000000000001</v>
      </c>
      <c r="V5" s="48">
        <v>0.14000000000000001</v>
      </c>
      <c r="W5" s="48">
        <v>0.14499999999999999</v>
      </c>
      <c r="X5" s="48">
        <v>0.155</v>
      </c>
      <c r="Y5" s="48">
        <v>0.16</v>
      </c>
      <c r="Z5" s="48">
        <v>0.17</v>
      </c>
      <c r="AA5" s="48">
        <v>0.17499999999999999</v>
      </c>
      <c r="AB5" s="48">
        <v>0.185</v>
      </c>
      <c r="AC5" s="48">
        <v>0.19</v>
      </c>
      <c r="AD5" s="48">
        <v>0.19500000000000001</v>
      </c>
      <c r="AE5" s="48">
        <v>0.2</v>
      </c>
      <c r="AF5" s="48">
        <v>0.20499999999999999</v>
      </c>
      <c r="AH5" s="66">
        <f t="shared" ref="AH5:AS17" si="1">IF(U5*$T$3+3&lt;AH$18,U5*$T$3+3,AH$18)</f>
        <v>16.5</v>
      </c>
      <c r="AI5" s="66">
        <f t="shared" si="1"/>
        <v>17</v>
      </c>
      <c r="AJ5" s="66">
        <f t="shared" si="1"/>
        <v>17.5</v>
      </c>
      <c r="AK5" s="66">
        <f t="shared" si="1"/>
        <v>18.5</v>
      </c>
      <c r="AL5" s="66">
        <f t="shared" si="1"/>
        <v>19</v>
      </c>
      <c r="AM5" s="66">
        <f t="shared" si="1"/>
        <v>20</v>
      </c>
      <c r="AN5" s="66">
        <f t="shared" si="1"/>
        <v>20.5</v>
      </c>
      <c r="AO5" s="66">
        <f t="shared" si="1"/>
        <v>21.5</v>
      </c>
      <c r="AP5" s="66">
        <f t="shared" si="1"/>
        <v>22</v>
      </c>
      <c r="AQ5" s="66">
        <f t="shared" si="1"/>
        <v>22.5</v>
      </c>
      <c r="AR5" s="66">
        <f t="shared" si="1"/>
        <v>23</v>
      </c>
      <c r="AS5" s="66">
        <f t="shared" si="1"/>
        <v>23.5</v>
      </c>
    </row>
    <row r="6" spans="2:45" x14ac:dyDescent="0.25">
      <c r="D6" s="4">
        <v>3</v>
      </c>
      <c r="E6" s="4">
        <v>22000</v>
      </c>
      <c r="F6" s="37">
        <v>16.5</v>
      </c>
      <c r="G6" s="37">
        <v>17</v>
      </c>
      <c r="H6" s="37">
        <v>17.5</v>
      </c>
      <c r="I6" s="37">
        <v>18.5</v>
      </c>
      <c r="J6" s="37">
        <v>19</v>
      </c>
      <c r="K6" s="37">
        <v>20</v>
      </c>
      <c r="L6" s="37">
        <v>20.5</v>
      </c>
      <c r="M6" s="37">
        <v>21.5</v>
      </c>
      <c r="N6" s="37">
        <v>22</v>
      </c>
      <c r="O6" s="37">
        <v>22.5</v>
      </c>
      <c r="P6" s="37">
        <v>23</v>
      </c>
      <c r="Q6" s="37">
        <v>23.5</v>
      </c>
      <c r="S6" t="str">
        <f t="shared" ref="S6:S69" si="2">IF(E6&lt;&gt;T6,"x","")</f>
        <v/>
      </c>
      <c r="T6">
        <v>22000</v>
      </c>
      <c r="U6" s="38">
        <v>0.13500000000000001</v>
      </c>
      <c r="V6" s="38">
        <v>0.14000000000000001</v>
      </c>
      <c r="W6" s="38">
        <v>0.14499999999999999</v>
      </c>
      <c r="X6" s="38">
        <v>0.155</v>
      </c>
      <c r="Y6" s="38">
        <v>0.16</v>
      </c>
      <c r="Z6" s="38">
        <v>0.17</v>
      </c>
      <c r="AA6" s="38">
        <v>0.17499999999999999</v>
      </c>
      <c r="AB6" s="38">
        <v>0.185</v>
      </c>
      <c r="AC6" s="38">
        <v>0.19</v>
      </c>
      <c r="AD6" s="38">
        <v>0.19500000000000001</v>
      </c>
      <c r="AE6" s="38">
        <v>0.2</v>
      </c>
      <c r="AF6" s="38">
        <v>0.20499999999999999</v>
      </c>
      <c r="AH6" s="66">
        <f t="shared" si="1"/>
        <v>16.5</v>
      </c>
      <c r="AI6" s="66">
        <f t="shared" si="1"/>
        <v>17</v>
      </c>
      <c r="AJ6" s="66">
        <f t="shared" si="1"/>
        <v>17.5</v>
      </c>
      <c r="AK6" s="66">
        <f t="shared" si="1"/>
        <v>18.5</v>
      </c>
      <c r="AL6" s="66">
        <f t="shared" si="1"/>
        <v>19</v>
      </c>
      <c r="AM6" s="66">
        <f t="shared" si="1"/>
        <v>20</v>
      </c>
      <c r="AN6" s="66">
        <f t="shared" si="1"/>
        <v>20.5</v>
      </c>
      <c r="AO6" s="66">
        <f t="shared" si="1"/>
        <v>21.5</v>
      </c>
      <c r="AP6" s="66">
        <f t="shared" si="1"/>
        <v>22</v>
      </c>
      <c r="AQ6" s="66">
        <f t="shared" si="1"/>
        <v>22.5</v>
      </c>
      <c r="AR6" s="66">
        <f t="shared" si="1"/>
        <v>23</v>
      </c>
      <c r="AS6" s="66">
        <f t="shared" si="1"/>
        <v>23.5</v>
      </c>
    </row>
    <row r="7" spans="2:45" x14ac:dyDescent="0.25">
      <c r="D7" s="4">
        <v>4</v>
      </c>
      <c r="E7" s="4">
        <v>22500</v>
      </c>
      <c r="F7" s="37">
        <v>16.5</v>
      </c>
      <c r="G7" s="37">
        <v>17</v>
      </c>
      <c r="H7" s="37">
        <v>18</v>
      </c>
      <c r="I7" s="37">
        <v>19</v>
      </c>
      <c r="J7" s="37">
        <v>20</v>
      </c>
      <c r="K7" s="37">
        <v>21</v>
      </c>
      <c r="L7" s="37">
        <v>21.5</v>
      </c>
      <c r="M7" s="37">
        <v>22.5</v>
      </c>
      <c r="N7" s="37">
        <v>23</v>
      </c>
      <c r="O7" s="37">
        <v>23.5</v>
      </c>
      <c r="P7" s="37">
        <v>24</v>
      </c>
      <c r="Q7" s="37">
        <v>24.5</v>
      </c>
      <c r="S7" t="str">
        <f t="shared" si="2"/>
        <v/>
      </c>
      <c r="T7">
        <v>22500</v>
      </c>
      <c r="U7" s="38">
        <v>0.13500000000000001</v>
      </c>
      <c r="V7" s="38">
        <v>0.14000000000000001</v>
      </c>
      <c r="W7" s="38">
        <v>0.15</v>
      </c>
      <c r="X7" s="38">
        <v>0.16</v>
      </c>
      <c r="Y7" s="38">
        <v>0.17</v>
      </c>
      <c r="Z7" s="38">
        <v>0.18</v>
      </c>
      <c r="AA7" s="38">
        <v>0.185</v>
      </c>
      <c r="AB7" s="38">
        <v>0.19500000000000001</v>
      </c>
      <c r="AC7" s="38">
        <v>0.2</v>
      </c>
      <c r="AD7" s="38">
        <v>0.20499999999999999</v>
      </c>
      <c r="AE7" s="38">
        <v>0.21</v>
      </c>
      <c r="AF7" s="38">
        <v>0.215</v>
      </c>
      <c r="AH7" s="66">
        <f t="shared" si="1"/>
        <v>16.5</v>
      </c>
      <c r="AI7" s="66">
        <f t="shared" si="1"/>
        <v>17</v>
      </c>
      <c r="AJ7" s="66">
        <f t="shared" si="1"/>
        <v>18</v>
      </c>
      <c r="AK7" s="66">
        <f t="shared" si="1"/>
        <v>19</v>
      </c>
      <c r="AL7" s="66">
        <f t="shared" si="1"/>
        <v>20</v>
      </c>
      <c r="AM7" s="66">
        <f t="shared" si="1"/>
        <v>21</v>
      </c>
      <c r="AN7" s="66">
        <f t="shared" si="1"/>
        <v>21.5</v>
      </c>
      <c r="AO7" s="66">
        <f t="shared" si="1"/>
        <v>22.5</v>
      </c>
      <c r="AP7" s="66">
        <f t="shared" si="1"/>
        <v>23</v>
      </c>
      <c r="AQ7" s="66">
        <f t="shared" si="1"/>
        <v>23.5</v>
      </c>
      <c r="AR7" s="66">
        <f t="shared" si="1"/>
        <v>24</v>
      </c>
      <c r="AS7" s="66">
        <f t="shared" si="1"/>
        <v>24.5</v>
      </c>
    </row>
    <row r="8" spans="2:45" x14ac:dyDescent="0.25">
      <c r="D8" s="4">
        <v>5</v>
      </c>
      <c r="E8" s="4">
        <v>23000</v>
      </c>
      <c r="F8" s="37">
        <v>17</v>
      </c>
      <c r="G8" s="37">
        <v>17.5</v>
      </c>
      <c r="H8" s="37">
        <v>18.5</v>
      </c>
      <c r="I8" s="37">
        <v>19.5</v>
      </c>
      <c r="J8" s="37">
        <v>20.5</v>
      </c>
      <c r="K8" s="37">
        <v>21.5</v>
      </c>
      <c r="L8" s="37">
        <v>22.5</v>
      </c>
      <c r="M8" s="37">
        <v>23</v>
      </c>
      <c r="N8" s="37">
        <v>24</v>
      </c>
      <c r="O8" s="37">
        <v>24.5</v>
      </c>
      <c r="P8" s="37">
        <v>25</v>
      </c>
      <c r="Q8" s="37">
        <v>25.5</v>
      </c>
      <c r="S8" t="str">
        <f t="shared" si="2"/>
        <v/>
      </c>
      <c r="T8">
        <v>23000</v>
      </c>
      <c r="U8" s="38">
        <v>0.14000000000000001</v>
      </c>
      <c r="V8" s="38">
        <v>0.14499999999999999</v>
      </c>
      <c r="W8" s="38">
        <v>0.155</v>
      </c>
      <c r="X8" s="38">
        <v>0.16500000000000001</v>
      </c>
      <c r="Y8" s="38">
        <v>0.17499999999999999</v>
      </c>
      <c r="Z8" s="38">
        <v>0.185</v>
      </c>
      <c r="AA8" s="38">
        <v>0.19500000000000001</v>
      </c>
      <c r="AB8" s="38">
        <v>0.2</v>
      </c>
      <c r="AC8" s="38">
        <v>0.21</v>
      </c>
      <c r="AD8" s="38">
        <v>0.215</v>
      </c>
      <c r="AE8" s="38">
        <v>0.22</v>
      </c>
      <c r="AF8" s="38">
        <v>0.22500000000000001</v>
      </c>
      <c r="AH8" s="66">
        <f t="shared" si="1"/>
        <v>17</v>
      </c>
      <c r="AI8" s="66">
        <f t="shared" si="1"/>
        <v>17.5</v>
      </c>
      <c r="AJ8" s="66">
        <f t="shared" si="1"/>
        <v>18.5</v>
      </c>
      <c r="AK8" s="66">
        <f t="shared" si="1"/>
        <v>19.5</v>
      </c>
      <c r="AL8" s="66">
        <f t="shared" si="1"/>
        <v>20.5</v>
      </c>
      <c r="AM8" s="66">
        <f t="shared" si="1"/>
        <v>21.5</v>
      </c>
      <c r="AN8" s="66">
        <f t="shared" si="1"/>
        <v>22.5</v>
      </c>
      <c r="AO8" s="66">
        <f t="shared" si="1"/>
        <v>23</v>
      </c>
      <c r="AP8" s="66">
        <f t="shared" si="1"/>
        <v>24</v>
      </c>
      <c r="AQ8" s="66">
        <f t="shared" si="1"/>
        <v>24.5</v>
      </c>
      <c r="AR8" s="66">
        <f t="shared" si="1"/>
        <v>25</v>
      </c>
      <c r="AS8" s="66">
        <f t="shared" si="1"/>
        <v>25.5</v>
      </c>
    </row>
    <row r="9" spans="2:45" x14ac:dyDescent="0.25">
      <c r="D9" s="4">
        <v>6</v>
      </c>
      <c r="E9" s="4">
        <v>23500</v>
      </c>
      <c r="F9" s="37">
        <v>17</v>
      </c>
      <c r="G9" s="37">
        <v>18</v>
      </c>
      <c r="H9" s="37">
        <v>19</v>
      </c>
      <c r="I9" s="37">
        <v>20</v>
      </c>
      <c r="J9" s="37">
        <v>21</v>
      </c>
      <c r="K9" s="37">
        <v>22.5</v>
      </c>
      <c r="L9" s="37">
        <v>23.5</v>
      </c>
      <c r="M9" s="37">
        <v>24.5</v>
      </c>
      <c r="N9" s="37">
        <v>25</v>
      </c>
      <c r="O9" s="37">
        <v>26</v>
      </c>
      <c r="P9" s="37">
        <v>26.5</v>
      </c>
      <c r="Q9" s="37">
        <v>27</v>
      </c>
      <c r="S9" t="str">
        <f t="shared" si="2"/>
        <v/>
      </c>
      <c r="T9">
        <v>23500</v>
      </c>
      <c r="U9" s="38">
        <v>0.15</v>
      </c>
      <c r="V9" s="38">
        <v>0.155</v>
      </c>
      <c r="W9" s="38">
        <v>0.16500000000000001</v>
      </c>
      <c r="X9" s="38">
        <v>0.17499999999999999</v>
      </c>
      <c r="Y9" s="38">
        <v>0.185</v>
      </c>
      <c r="Z9" s="38">
        <v>0.19500000000000001</v>
      </c>
      <c r="AA9" s="38">
        <v>0.20499999999999999</v>
      </c>
      <c r="AB9" s="38">
        <v>0.215</v>
      </c>
      <c r="AC9" s="38">
        <v>0.22</v>
      </c>
      <c r="AD9" s="38">
        <v>0.23</v>
      </c>
      <c r="AE9" s="38">
        <v>0.23499999999999999</v>
      </c>
      <c r="AF9" s="38">
        <v>0.24</v>
      </c>
      <c r="AH9" s="66">
        <f t="shared" si="1"/>
        <v>17</v>
      </c>
      <c r="AI9" s="66">
        <f t="shared" si="1"/>
        <v>18</v>
      </c>
      <c r="AJ9" s="66">
        <f t="shared" si="1"/>
        <v>19</v>
      </c>
      <c r="AK9" s="66">
        <f t="shared" si="1"/>
        <v>20</v>
      </c>
      <c r="AL9" s="66">
        <f t="shared" si="1"/>
        <v>21</v>
      </c>
      <c r="AM9" s="66">
        <f t="shared" si="1"/>
        <v>22.5</v>
      </c>
      <c r="AN9" s="66">
        <f t="shared" si="1"/>
        <v>23.5</v>
      </c>
      <c r="AO9" s="66">
        <f t="shared" si="1"/>
        <v>24.5</v>
      </c>
      <c r="AP9" s="66">
        <f t="shared" si="1"/>
        <v>25</v>
      </c>
      <c r="AQ9" s="66">
        <f t="shared" si="1"/>
        <v>26</v>
      </c>
      <c r="AR9" s="66">
        <f t="shared" si="1"/>
        <v>26.5</v>
      </c>
      <c r="AS9" s="66">
        <f t="shared" si="1"/>
        <v>27</v>
      </c>
    </row>
    <row r="10" spans="2:45" x14ac:dyDescent="0.25">
      <c r="D10" s="4">
        <v>7</v>
      </c>
      <c r="E10" s="4">
        <v>24000</v>
      </c>
      <c r="F10" s="37">
        <v>17</v>
      </c>
      <c r="G10" s="37">
        <v>18</v>
      </c>
      <c r="H10" s="37">
        <v>19</v>
      </c>
      <c r="I10" s="37">
        <v>20</v>
      </c>
      <c r="J10" s="37">
        <v>21</v>
      </c>
      <c r="K10" s="37">
        <v>22.5</v>
      </c>
      <c r="L10" s="37">
        <v>23.5</v>
      </c>
      <c r="M10" s="37">
        <v>24.5</v>
      </c>
      <c r="N10" s="37">
        <v>25.5</v>
      </c>
      <c r="O10" s="37">
        <v>26.5</v>
      </c>
      <c r="P10" s="37">
        <v>27</v>
      </c>
      <c r="Q10" s="37">
        <v>28</v>
      </c>
      <c r="S10" t="str">
        <f t="shared" si="2"/>
        <v/>
      </c>
      <c r="T10">
        <v>24000</v>
      </c>
      <c r="U10" s="38">
        <v>0.155</v>
      </c>
      <c r="V10" s="38">
        <v>0.16</v>
      </c>
      <c r="W10" s="38">
        <v>0.17</v>
      </c>
      <c r="X10" s="38">
        <v>0.18</v>
      </c>
      <c r="Y10" s="38">
        <v>0.19</v>
      </c>
      <c r="Z10" s="38">
        <v>0.2</v>
      </c>
      <c r="AA10" s="38">
        <v>0.21</v>
      </c>
      <c r="AB10" s="38">
        <v>0.22</v>
      </c>
      <c r="AC10" s="38">
        <v>0.23</v>
      </c>
      <c r="AD10" s="38">
        <v>0.23499999999999999</v>
      </c>
      <c r="AE10" s="38">
        <v>0.24</v>
      </c>
      <c r="AF10" s="38">
        <v>0.25</v>
      </c>
      <c r="AH10" s="66">
        <f t="shared" si="1"/>
        <v>17</v>
      </c>
      <c r="AI10" s="66">
        <f t="shared" si="1"/>
        <v>18</v>
      </c>
      <c r="AJ10" s="66">
        <f t="shared" si="1"/>
        <v>19</v>
      </c>
      <c r="AK10" s="66">
        <f t="shared" si="1"/>
        <v>20</v>
      </c>
      <c r="AL10" s="66">
        <f t="shared" si="1"/>
        <v>21</v>
      </c>
      <c r="AM10" s="66">
        <f t="shared" si="1"/>
        <v>22.5</v>
      </c>
      <c r="AN10" s="66">
        <f t="shared" si="1"/>
        <v>23.5</v>
      </c>
      <c r="AO10" s="66">
        <f t="shared" si="1"/>
        <v>24.5</v>
      </c>
      <c r="AP10" s="66">
        <f t="shared" si="1"/>
        <v>25.5</v>
      </c>
      <c r="AQ10" s="66">
        <f t="shared" si="1"/>
        <v>26.5</v>
      </c>
      <c r="AR10" s="66">
        <f t="shared" si="1"/>
        <v>27</v>
      </c>
      <c r="AS10" s="66">
        <f t="shared" si="1"/>
        <v>28</v>
      </c>
    </row>
    <row r="11" spans="2:45" x14ac:dyDescent="0.25">
      <c r="D11" s="4">
        <v>8</v>
      </c>
      <c r="E11" s="4">
        <v>24500</v>
      </c>
      <c r="F11" s="37">
        <v>17</v>
      </c>
      <c r="G11" s="37">
        <v>18</v>
      </c>
      <c r="H11" s="37">
        <v>19</v>
      </c>
      <c r="I11" s="37">
        <v>20</v>
      </c>
      <c r="J11" s="37">
        <v>21</v>
      </c>
      <c r="K11" s="37">
        <v>22.5</v>
      </c>
      <c r="L11" s="37">
        <v>23.5</v>
      </c>
      <c r="M11" s="37">
        <v>24.5</v>
      </c>
      <c r="N11" s="37">
        <v>25.5</v>
      </c>
      <c r="O11" s="37">
        <v>26.5</v>
      </c>
      <c r="P11" s="37">
        <v>27.500000000000004</v>
      </c>
      <c r="Q11" s="37">
        <v>28.499999999999996</v>
      </c>
      <c r="S11" t="str">
        <f t="shared" si="2"/>
        <v/>
      </c>
      <c r="T11">
        <v>24500</v>
      </c>
      <c r="U11" s="38">
        <v>0.155</v>
      </c>
      <c r="V11" s="38">
        <v>0.16500000000000001</v>
      </c>
      <c r="W11" s="38">
        <v>0.17499999999999999</v>
      </c>
      <c r="X11" s="38">
        <v>0.185</v>
      </c>
      <c r="Y11" s="38">
        <v>0.19500000000000001</v>
      </c>
      <c r="Z11" s="38">
        <v>0.20499999999999999</v>
      </c>
      <c r="AA11" s="38">
        <v>0.215</v>
      </c>
      <c r="AB11" s="38">
        <v>0.22500000000000001</v>
      </c>
      <c r="AC11" s="38">
        <v>0.23499999999999999</v>
      </c>
      <c r="AD11" s="38">
        <v>0.245</v>
      </c>
      <c r="AE11" s="38">
        <v>0.25</v>
      </c>
      <c r="AF11" s="38">
        <v>0.255</v>
      </c>
      <c r="AH11" s="66">
        <f t="shared" si="1"/>
        <v>17</v>
      </c>
      <c r="AI11" s="66">
        <f t="shared" si="1"/>
        <v>18</v>
      </c>
      <c r="AJ11" s="66">
        <f t="shared" si="1"/>
        <v>19</v>
      </c>
      <c r="AK11" s="66">
        <f t="shared" si="1"/>
        <v>20</v>
      </c>
      <c r="AL11" s="66">
        <f t="shared" si="1"/>
        <v>21</v>
      </c>
      <c r="AM11" s="66">
        <f t="shared" si="1"/>
        <v>22.5</v>
      </c>
      <c r="AN11" s="66">
        <f t="shared" si="1"/>
        <v>23.5</v>
      </c>
      <c r="AO11" s="66">
        <f t="shared" si="1"/>
        <v>24.5</v>
      </c>
      <c r="AP11" s="66">
        <f t="shared" si="1"/>
        <v>25.5</v>
      </c>
      <c r="AQ11" s="66">
        <f t="shared" si="1"/>
        <v>26.5</v>
      </c>
      <c r="AR11" s="66">
        <f t="shared" si="1"/>
        <v>27.500000000000004</v>
      </c>
      <c r="AS11" s="66">
        <f t="shared" si="1"/>
        <v>28.499999999999996</v>
      </c>
    </row>
    <row r="12" spans="2:45" x14ac:dyDescent="0.25">
      <c r="D12" s="4">
        <v>9</v>
      </c>
      <c r="E12" s="4">
        <v>25000</v>
      </c>
      <c r="F12" s="37">
        <v>17</v>
      </c>
      <c r="G12" s="37">
        <v>18</v>
      </c>
      <c r="H12" s="37">
        <v>19</v>
      </c>
      <c r="I12" s="37">
        <v>20</v>
      </c>
      <c r="J12" s="37">
        <v>21</v>
      </c>
      <c r="K12" s="37">
        <v>22.5</v>
      </c>
      <c r="L12" s="37">
        <v>23.5</v>
      </c>
      <c r="M12" s="37">
        <v>24.5</v>
      </c>
      <c r="N12" s="37">
        <v>25.5</v>
      </c>
      <c r="O12" s="37">
        <v>26.5</v>
      </c>
      <c r="P12" s="37">
        <v>27.500000000000004</v>
      </c>
      <c r="Q12" s="37">
        <v>28.499999999999996</v>
      </c>
      <c r="S12" t="str">
        <f t="shared" si="2"/>
        <v/>
      </c>
      <c r="T12">
        <v>25000</v>
      </c>
      <c r="U12" s="38">
        <v>0.16</v>
      </c>
      <c r="V12" s="38">
        <v>0.17</v>
      </c>
      <c r="W12" s="38">
        <v>0.18</v>
      </c>
      <c r="X12" s="38">
        <v>0.19</v>
      </c>
      <c r="Y12" s="38">
        <v>0.2</v>
      </c>
      <c r="Z12" s="38">
        <v>0.21</v>
      </c>
      <c r="AA12" s="38">
        <v>0.22</v>
      </c>
      <c r="AB12" s="38">
        <v>0.23</v>
      </c>
      <c r="AC12" s="38">
        <v>0.24</v>
      </c>
      <c r="AD12" s="38">
        <v>0.25</v>
      </c>
      <c r="AE12" s="38">
        <v>0.26</v>
      </c>
      <c r="AF12" s="38">
        <v>0.26500000000000001</v>
      </c>
      <c r="AH12" s="66">
        <f t="shared" si="1"/>
        <v>17</v>
      </c>
      <c r="AI12" s="66">
        <f t="shared" si="1"/>
        <v>18</v>
      </c>
      <c r="AJ12" s="66">
        <f t="shared" si="1"/>
        <v>19</v>
      </c>
      <c r="AK12" s="66">
        <f t="shared" si="1"/>
        <v>20</v>
      </c>
      <c r="AL12" s="66">
        <f t="shared" si="1"/>
        <v>21</v>
      </c>
      <c r="AM12" s="66">
        <f t="shared" si="1"/>
        <v>22.5</v>
      </c>
      <c r="AN12" s="66">
        <f t="shared" si="1"/>
        <v>23.5</v>
      </c>
      <c r="AO12" s="66">
        <f t="shared" si="1"/>
        <v>24.5</v>
      </c>
      <c r="AP12" s="66">
        <f t="shared" si="1"/>
        <v>25.5</v>
      </c>
      <c r="AQ12" s="66">
        <f t="shared" si="1"/>
        <v>26.5</v>
      </c>
      <c r="AR12" s="66">
        <f t="shared" si="1"/>
        <v>27.500000000000004</v>
      </c>
      <c r="AS12" s="66">
        <f t="shared" si="1"/>
        <v>28.499999999999996</v>
      </c>
    </row>
    <row r="13" spans="2:45" x14ac:dyDescent="0.25">
      <c r="D13" s="4">
        <v>10</v>
      </c>
      <c r="E13" s="4">
        <v>26000</v>
      </c>
      <c r="F13" s="37">
        <v>17</v>
      </c>
      <c r="G13" s="37">
        <v>18</v>
      </c>
      <c r="H13" s="37">
        <v>19</v>
      </c>
      <c r="I13" s="37">
        <v>20</v>
      </c>
      <c r="J13" s="37">
        <v>21</v>
      </c>
      <c r="K13" s="37">
        <v>22.5</v>
      </c>
      <c r="L13" s="37">
        <v>23.5</v>
      </c>
      <c r="M13" s="37">
        <v>24.5</v>
      </c>
      <c r="N13" s="37">
        <v>25.5</v>
      </c>
      <c r="O13" s="37">
        <v>26.5</v>
      </c>
      <c r="P13" s="37">
        <v>27.500000000000004</v>
      </c>
      <c r="Q13" s="37">
        <v>28.499999999999996</v>
      </c>
      <c r="S13" t="str">
        <f t="shared" si="2"/>
        <v/>
      </c>
      <c r="T13">
        <v>26000</v>
      </c>
      <c r="U13" s="38">
        <v>0.16500000000000001</v>
      </c>
      <c r="V13" s="38">
        <v>0.17</v>
      </c>
      <c r="W13" s="38">
        <v>0.18</v>
      </c>
      <c r="X13" s="38">
        <v>0.19500000000000001</v>
      </c>
      <c r="Y13" s="38">
        <v>0.20499999999999999</v>
      </c>
      <c r="Z13" s="38">
        <v>0.215</v>
      </c>
      <c r="AA13" s="38">
        <v>0.22500000000000001</v>
      </c>
      <c r="AB13" s="38">
        <v>0.23499999999999999</v>
      </c>
      <c r="AC13" s="38">
        <v>0.245</v>
      </c>
      <c r="AD13" s="38">
        <v>0.255</v>
      </c>
      <c r="AE13" s="38">
        <v>0.26500000000000001</v>
      </c>
      <c r="AF13" s="38">
        <v>0.27500000000000002</v>
      </c>
      <c r="AH13" s="66">
        <f t="shared" si="1"/>
        <v>17</v>
      </c>
      <c r="AI13" s="66">
        <f t="shared" si="1"/>
        <v>18</v>
      </c>
      <c r="AJ13" s="66">
        <f t="shared" si="1"/>
        <v>19</v>
      </c>
      <c r="AK13" s="66">
        <f t="shared" si="1"/>
        <v>20</v>
      </c>
      <c r="AL13" s="66">
        <f t="shared" si="1"/>
        <v>21</v>
      </c>
      <c r="AM13" s="66">
        <f t="shared" si="1"/>
        <v>22.5</v>
      </c>
      <c r="AN13" s="66">
        <f t="shared" si="1"/>
        <v>23.5</v>
      </c>
      <c r="AO13" s="66">
        <f t="shared" si="1"/>
        <v>24.5</v>
      </c>
      <c r="AP13" s="66">
        <f t="shared" si="1"/>
        <v>25.5</v>
      </c>
      <c r="AQ13" s="66">
        <f t="shared" si="1"/>
        <v>26.5</v>
      </c>
      <c r="AR13" s="66">
        <f t="shared" si="1"/>
        <v>27.500000000000004</v>
      </c>
      <c r="AS13" s="66">
        <f t="shared" si="1"/>
        <v>28.499999999999996</v>
      </c>
    </row>
    <row r="14" spans="2:45" x14ac:dyDescent="0.25">
      <c r="D14" s="4">
        <v>11</v>
      </c>
      <c r="E14" s="4">
        <v>27000</v>
      </c>
      <c r="F14" s="37">
        <v>17</v>
      </c>
      <c r="G14" s="37">
        <v>18</v>
      </c>
      <c r="H14" s="37">
        <v>19</v>
      </c>
      <c r="I14" s="37">
        <v>20</v>
      </c>
      <c r="J14" s="37">
        <v>21</v>
      </c>
      <c r="K14" s="37">
        <v>22.5</v>
      </c>
      <c r="L14" s="37">
        <v>23.5</v>
      </c>
      <c r="M14" s="37">
        <v>24.5</v>
      </c>
      <c r="N14" s="37">
        <v>25.5</v>
      </c>
      <c r="O14" s="37">
        <v>26.5</v>
      </c>
      <c r="P14" s="37">
        <v>27.500000000000004</v>
      </c>
      <c r="Q14" s="37">
        <v>28.499999999999996</v>
      </c>
      <c r="S14" t="str">
        <f t="shared" si="2"/>
        <v/>
      </c>
      <c r="T14">
        <v>27000</v>
      </c>
      <c r="U14" s="38">
        <v>0.16500000000000001</v>
      </c>
      <c r="V14" s="38">
        <v>0.17499999999999999</v>
      </c>
      <c r="W14" s="38">
        <v>0.185</v>
      </c>
      <c r="X14" s="38">
        <v>0.2</v>
      </c>
      <c r="Y14" s="38">
        <v>0.21</v>
      </c>
      <c r="Z14" s="38">
        <v>0.22500000000000001</v>
      </c>
      <c r="AA14" s="38">
        <v>0.23499999999999999</v>
      </c>
      <c r="AB14" s="38">
        <v>0.245</v>
      </c>
      <c r="AC14" s="38">
        <v>0.255</v>
      </c>
      <c r="AD14" s="38">
        <v>0.26500000000000001</v>
      </c>
      <c r="AE14" s="38">
        <v>0.27500000000000002</v>
      </c>
      <c r="AF14" s="38">
        <v>0.28499999999999998</v>
      </c>
      <c r="AH14" s="66">
        <f t="shared" si="1"/>
        <v>17</v>
      </c>
      <c r="AI14" s="66">
        <f t="shared" si="1"/>
        <v>18</v>
      </c>
      <c r="AJ14" s="66">
        <f t="shared" si="1"/>
        <v>19</v>
      </c>
      <c r="AK14" s="66">
        <f t="shared" si="1"/>
        <v>20</v>
      </c>
      <c r="AL14" s="66">
        <f t="shared" si="1"/>
        <v>21</v>
      </c>
      <c r="AM14" s="66">
        <f t="shared" si="1"/>
        <v>22.5</v>
      </c>
      <c r="AN14" s="66">
        <f t="shared" si="1"/>
        <v>23.5</v>
      </c>
      <c r="AO14" s="66">
        <f t="shared" si="1"/>
        <v>24.5</v>
      </c>
      <c r="AP14" s="66">
        <f t="shared" si="1"/>
        <v>25.5</v>
      </c>
      <c r="AQ14" s="66">
        <f t="shared" si="1"/>
        <v>26.5</v>
      </c>
      <c r="AR14" s="66">
        <f t="shared" si="1"/>
        <v>27.500000000000004</v>
      </c>
      <c r="AS14" s="66">
        <f t="shared" si="1"/>
        <v>28.499999999999996</v>
      </c>
    </row>
    <row r="15" spans="2:45" x14ac:dyDescent="0.25">
      <c r="D15" s="4">
        <v>12</v>
      </c>
      <c r="E15" s="4">
        <v>28000</v>
      </c>
      <c r="F15" s="37">
        <v>17</v>
      </c>
      <c r="G15" s="37">
        <v>18</v>
      </c>
      <c r="H15" s="37">
        <v>19</v>
      </c>
      <c r="I15" s="37">
        <v>20</v>
      </c>
      <c r="J15" s="37">
        <v>21</v>
      </c>
      <c r="K15" s="37">
        <v>22.5</v>
      </c>
      <c r="L15" s="37">
        <v>23.5</v>
      </c>
      <c r="M15" s="37">
        <v>24.5</v>
      </c>
      <c r="N15" s="37">
        <v>25.5</v>
      </c>
      <c r="O15" s="37">
        <v>26.5</v>
      </c>
      <c r="P15" s="37">
        <v>27.500000000000004</v>
      </c>
      <c r="Q15" s="37">
        <v>28.499999999999996</v>
      </c>
      <c r="S15" t="str">
        <f t="shared" si="2"/>
        <v/>
      </c>
      <c r="T15">
        <v>28000</v>
      </c>
      <c r="U15" s="38">
        <v>0.17</v>
      </c>
      <c r="V15" s="38">
        <v>0.18</v>
      </c>
      <c r="W15" s="38">
        <v>0.19</v>
      </c>
      <c r="X15" s="38">
        <v>0.2</v>
      </c>
      <c r="Y15" s="38">
        <v>0.21</v>
      </c>
      <c r="Z15" s="38">
        <v>0.22500000000000001</v>
      </c>
      <c r="AA15" s="38">
        <v>0.23499999999999999</v>
      </c>
      <c r="AB15" s="38">
        <v>0.245</v>
      </c>
      <c r="AC15" s="38">
        <v>0.255</v>
      </c>
      <c r="AD15" s="38">
        <v>0.26500000000000001</v>
      </c>
      <c r="AE15" s="38">
        <v>0.27500000000000002</v>
      </c>
      <c r="AF15" s="38">
        <v>0.28499999999999998</v>
      </c>
      <c r="AH15" s="66">
        <f t="shared" si="1"/>
        <v>17</v>
      </c>
      <c r="AI15" s="66">
        <f t="shared" si="1"/>
        <v>18</v>
      </c>
      <c r="AJ15" s="66">
        <f t="shared" si="1"/>
        <v>19</v>
      </c>
      <c r="AK15" s="66">
        <f t="shared" si="1"/>
        <v>20</v>
      </c>
      <c r="AL15" s="66">
        <f t="shared" si="1"/>
        <v>21</v>
      </c>
      <c r="AM15" s="66">
        <f t="shared" si="1"/>
        <v>22.5</v>
      </c>
      <c r="AN15" s="66">
        <f t="shared" si="1"/>
        <v>23.5</v>
      </c>
      <c r="AO15" s="66">
        <f t="shared" si="1"/>
        <v>24.5</v>
      </c>
      <c r="AP15" s="66">
        <f t="shared" si="1"/>
        <v>25.5</v>
      </c>
      <c r="AQ15" s="66">
        <f t="shared" si="1"/>
        <v>26.5</v>
      </c>
      <c r="AR15" s="66">
        <f t="shared" si="1"/>
        <v>27.500000000000004</v>
      </c>
      <c r="AS15" s="66">
        <f t="shared" si="1"/>
        <v>28.499999999999996</v>
      </c>
    </row>
    <row r="16" spans="2:45" x14ac:dyDescent="0.25">
      <c r="D16" s="4">
        <v>13</v>
      </c>
      <c r="E16" s="4">
        <v>29000</v>
      </c>
      <c r="F16" s="37">
        <v>17</v>
      </c>
      <c r="G16" s="37">
        <v>18</v>
      </c>
      <c r="H16" s="37">
        <v>19</v>
      </c>
      <c r="I16" s="37">
        <v>20</v>
      </c>
      <c r="J16" s="37">
        <v>21</v>
      </c>
      <c r="K16" s="37">
        <v>22.5</v>
      </c>
      <c r="L16" s="37">
        <v>23.5</v>
      </c>
      <c r="M16" s="37">
        <v>24.5</v>
      </c>
      <c r="N16" s="37">
        <v>25.5</v>
      </c>
      <c r="O16" s="37">
        <v>26.5</v>
      </c>
      <c r="P16" s="37">
        <v>27.500000000000004</v>
      </c>
      <c r="Q16" s="37">
        <v>28.499999999999996</v>
      </c>
      <c r="S16" t="str">
        <f t="shared" si="2"/>
        <v/>
      </c>
      <c r="T16">
        <v>29000</v>
      </c>
      <c r="U16" s="38">
        <v>0.17</v>
      </c>
      <c r="V16" s="38">
        <v>0.18</v>
      </c>
      <c r="W16" s="38">
        <v>0.19</v>
      </c>
      <c r="X16" s="38">
        <v>0.2</v>
      </c>
      <c r="Y16" s="38">
        <v>0.21</v>
      </c>
      <c r="Z16" s="38">
        <v>0.22500000000000001</v>
      </c>
      <c r="AA16" s="38">
        <v>0.23499999999999999</v>
      </c>
      <c r="AB16" s="38">
        <v>0.245</v>
      </c>
      <c r="AC16" s="38">
        <v>0.255</v>
      </c>
      <c r="AD16" s="38">
        <v>0.26500000000000001</v>
      </c>
      <c r="AE16" s="38">
        <v>0.27500000000000002</v>
      </c>
      <c r="AF16" s="38">
        <v>0.28499999999999998</v>
      </c>
      <c r="AH16" s="66">
        <f t="shared" si="1"/>
        <v>17</v>
      </c>
      <c r="AI16" s="66">
        <f t="shared" si="1"/>
        <v>18</v>
      </c>
      <c r="AJ16" s="66">
        <f t="shared" si="1"/>
        <v>19</v>
      </c>
      <c r="AK16" s="66">
        <f t="shared" si="1"/>
        <v>20</v>
      </c>
      <c r="AL16" s="66">
        <f t="shared" si="1"/>
        <v>21</v>
      </c>
      <c r="AM16" s="66">
        <f t="shared" si="1"/>
        <v>22.5</v>
      </c>
      <c r="AN16" s="66">
        <f t="shared" si="1"/>
        <v>23.5</v>
      </c>
      <c r="AO16" s="66">
        <f t="shared" si="1"/>
        <v>24.5</v>
      </c>
      <c r="AP16" s="66">
        <f t="shared" si="1"/>
        <v>25.5</v>
      </c>
      <c r="AQ16" s="66">
        <f t="shared" si="1"/>
        <v>26.5</v>
      </c>
      <c r="AR16" s="66">
        <f t="shared" si="1"/>
        <v>27.500000000000004</v>
      </c>
      <c r="AS16" s="66">
        <f t="shared" si="1"/>
        <v>28.499999999999996</v>
      </c>
    </row>
    <row r="17" spans="4:45" x14ac:dyDescent="0.25">
      <c r="D17" s="4">
        <v>14</v>
      </c>
      <c r="E17" s="4">
        <v>30000</v>
      </c>
      <c r="F17" s="37">
        <v>17</v>
      </c>
      <c r="G17" s="37">
        <v>18</v>
      </c>
      <c r="H17" s="37">
        <v>19</v>
      </c>
      <c r="I17" s="37">
        <v>20</v>
      </c>
      <c r="J17" s="37">
        <v>21</v>
      </c>
      <c r="K17" s="37">
        <v>22.5</v>
      </c>
      <c r="L17" s="37">
        <v>23.5</v>
      </c>
      <c r="M17" s="37">
        <v>24.5</v>
      </c>
      <c r="N17" s="37">
        <v>25.5</v>
      </c>
      <c r="O17" s="37">
        <v>26.5</v>
      </c>
      <c r="P17" s="37">
        <v>27.500000000000004</v>
      </c>
      <c r="Q17" s="37">
        <v>28.499999999999996</v>
      </c>
      <c r="S17" t="str">
        <f t="shared" si="2"/>
        <v/>
      </c>
      <c r="T17">
        <v>30000</v>
      </c>
      <c r="U17" s="38">
        <v>0.17</v>
      </c>
      <c r="V17" s="38">
        <v>0.18</v>
      </c>
      <c r="W17" s="38">
        <v>0.19</v>
      </c>
      <c r="X17" s="38">
        <v>0.2</v>
      </c>
      <c r="Y17" s="38">
        <v>0.21</v>
      </c>
      <c r="Z17" s="38">
        <v>0.22500000000000001</v>
      </c>
      <c r="AA17" s="38">
        <v>0.23499999999999999</v>
      </c>
      <c r="AB17" s="38">
        <v>0.245</v>
      </c>
      <c r="AC17" s="38">
        <v>0.255</v>
      </c>
      <c r="AD17" s="38">
        <v>0.26500000000000001</v>
      </c>
      <c r="AE17" s="38">
        <v>0.27500000000000002</v>
      </c>
      <c r="AF17" s="38">
        <v>0.28499999999999998</v>
      </c>
      <c r="AH17" s="66">
        <f t="shared" si="1"/>
        <v>17</v>
      </c>
      <c r="AI17" s="66">
        <f t="shared" si="1"/>
        <v>18</v>
      </c>
      <c r="AJ17" s="66">
        <f t="shared" si="1"/>
        <v>19</v>
      </c>
      <c r="AK17" s="66">
        <f t="shared" si="1"/>
        <v>20</v>
      </c>
      <c r="AL17" s="66">
        <f t="shared" si="1"/>
        <v>21</v>
      </c>
      <c r="AM17" s="66">
        <f t="shared" si="1"/>
        <v>22.5</v>
      </c>
      <c r="AN17" s="66">
        <f t="shared" si="1"/>
        <v>23.5</v>
      </c>
      <c r="AO17" s="66">
        <f t="shared" si="1"/>
        <v>24.5</v>
      </c>
      <c r="AP17" s="66">
        <f t="shared" si="1"/>
        <v>25.5</v>
      </c>
      <c r="AQ17" s="66">
        <f t="shared" si="1"/>
        <v>26.5</v>
      </c>
      <c r="AR17" s="66">
        <f t="shared" si="1"/>
        <v>27.500000000000004</v>
      </c>
      <c r="AS17" s="66">
        <f t="shared" si="1"/>
        <v>28.499999999999996</v>
      </c>
    </row>
    <row r="18" spans="4:45" x14ac:dyDescent="0.25">
      <c r="D18" s="4">
        <v>15</v>
      </c>
      <c r="E18" s="4">
        <v>31000</v>
      </c>
      <c r="F18" s="37">
        <v>17</v>
      </c>
      <c r="G18" s="37">
        <v>18</v>
      </c>
      <c r="H18" s="37">
        <v>19</v>
      </c>
      <c r="I18" s="37">
        <v>20</v>
      </c>
      <c r="J18" s="37">
        <v>21</v>
      </c>
      <c r="K18" s="37">
        <v>22.5</v>
      </c>
      <c r="L18" s="37">
        <v>23.5</v>
      </c>
      <c r="M18" s="37">
        <v>24.5</v>
      </c>
      <c r="N18" s="37">
        <v>25.5</v>
      </c>
      <c r="O18" s="37">
        <v>26.5</v>
      </c>
      <c r="P18" s="37">
        <v>27.500000000000004</v>
      </c>
      <c r="Q18" s="37">
        <v>28.499999999999996</v>
      </c>
      <c r="S18" t="str">
        <f t="shared" si="2"/>
        <v/>
      </c>
      <c r="T18">
        <v>31000</v>
      </c>
      <c r="U18" s="38">
        <v>0.17</v>
      </c>
      <c r="V18" s="38">
        <v>0.18</v>
      </c>
      <c r="W18" s="38">
        <v>0.19</v>
      </c>
      <c r="X18" s="38">
        <v>0.2</v>
      </c>
      <c r="Y18" s="38">
        <v>0.21</v>
      </c>
      <c r="Z18" s="38">
        <v>0.22500000000000001</v>
      </c>
      <c r="AA18" s="38">
        <v>0.23499999999999999</v>
      </c>
      <c r="AB18" s="38">
        <v>0.245</v>
      </c>
      <c r="AC18" s="38">
        <v>0.255</v>
      </c>
      <c r="AD18" s="38">
        <v>0.26500000000000001</v>
      </c>
      <c r="AE18" s="38">
        <v>0.27500000000000002</v>
      </c>
      <c r="AF18" s="38">
        <v>0.28499999999999998</v>
      </c>
      <c r="AH18" s="51">
        <f>U18*$T$3</f>
        <v>17</v>
      </c>
      <c r="AI18" s="51">
        <f t="shared" ref="AI18:AS33" si="3">V18*$T$3</f>
        <v>18</v>
      </c>
      <c r="AJ18" s="51">
        <f t="shared" si="3"/>
        <v>19</v>
      </c>
      <c r="AK18" s="51">
        <f t="shared" si="3"/>
        <v>20</v>
      </c>
      <c r="AL18" s="51">
        <f t="shared" si="3"/>
        <v>21</v>
      </c>
      <c r="AM18" s="51">
        <f t="shared" si="3"/>
        <v>22.5</v>
      </c>
      <c r="AN18" s="51">
        <f t="shared" si="3"/>
        <v>23.5</v>
      </c>
      <c r="AO18" s="51">
        <f t="shared" si="3"/>
        <v>24.5</v>
      </c>
      <c r="AP18" s="51">
        <f t="shared" si="3"/>
        <v>25.5</v>
      </c>
      <c r="AQ18" s="51">
        <f t="shared" si="3"/>
        <v>26.5</v>
      </c>
      <c r="AR18" s="51">
        <f t="shared" si="3"/>
        <v>27.500000000000004</v>
      </c>
      <c r="AS18" s="51">
        <f t="shared" si="3"/>
        <v>28.499999999999996</v>
      </c>
    </row>
    <row r="19" spans="4:45" x14ac:dyDescent="0.25">
      <c r="D19" s="4">
        <v>16</v>
      </c>
      <c r="E19" s="4">
        <v>32000</v>
      </c>
      <c r="F19" s="37">
        <v>17</v>
      </c>
      <c r="G19" s="37">
        <v>18</v>
      </c>
      <c r="H19" s="37">
        <v>19</v>
      </c>
      <c r="I19" s="37">
        <v>20</v>
      </c>
      <c r="J19" s="37">
        <v>21</v>
      </c>
      <c r="K19" s="37">
        <v>22.5</v>
      </c>
      <c r="L19" s="37">
        <v>23.5</v>
      </c>
      <c r="M19" s="37">
        <v>24.5</v>
      </c>
      <c r="N19" s="37">
        <v>25.5</v>
      </c>
      <c r="O19" s="37">
        <v>26.5</v>
      </c>
      <c r="P19" s="37">
        <v>27.500000000000004</v>
      </c>
      <c r="Q19" s="37">
        <v>28.499999999999996</v>
      </c>
      <c r="S19" t="str">
        <f t="shared" si="2"/>
        <v/>
      </c>
      <c r="T19">
        <v>32000</v>
      </c>
      <c r="U19" s="38">
        <v>0.17</v>
      </c>
      <c r="V19" s="38">
        <v>0.18</v>
      </c>
      <c r="W19" s="38">
        <v>0.19</v>
      </c>
      <c r="X19" s="38">
        <v>0.2</v>
      </c>
      <c r="Y19" s="38">
        <v>0.21</v>
      </c>
      <c r="Z19" s="38">
        <v>0.22500000000000001</v>
      </c>
      <c r="AA19" s="38">
        <v>0.23499999999999999</v>
      </c>
      <c r="AB19" s="38">
        <v>0.245</v>
      </c>
      <c r="AC19" s="38">
        <v>0.255</v>
      </c>
      <c r="AD19" s="38">
        <v>0.26500000000000001</v>
      </c>
      <c r="AE19" s="38">
        <v>0.27500000000000002</v>
      </c>
      <c r="AF19" s="38">
        <v>0.28499999999999998</v>
      </c>
      <c r="AH19" s="37">
        <f>U19*$T$3</f>
        <v>17</v>
      </c>
      <c r="AI19" s="37">
        <f t="shared" si="3"/>
        <v>18</v>
      </c>
      <c r="AJ19" s="37">
        <f t="shared" si="3"/>
        <v>19</v>
      </c>
      <c r="AK19" s="37">
        <f t="shared" si="3"/>
        <v>20</v>
      </c>
      <c r="AL19" s="37">
        <f t="shared" si="3"/>
        <v>21</v>
      </c>
      <c r="AM19" s="37">
        <f t="shared" si="3"/>
        <v>22.5</v>
      </c>
      <c r="AN19" s="37">
        <f t="shared" si="3"/>
        <v>23.5</v>
      </c>
      <c r="AO19" s="37">
        <f t="shared" si="3"/>
        <v>24.5</v>
      </c>
      <c r="AP19" s="37">
        <f t="shared" si="3"/>
        <v>25.5</v>
      </c>
      <c r="AQ19" s="37">
        <f t="shared" si="3"/>
        <v>26.5</v>
      </c>
      <c r="AR19" s="37">
        <f t="shared" si="3"/>
        <v>27.500000000000004</v>
      </c>
      <c r="AS19" s="37">
        <f t="shared" si="3"/>
        <v>28.499999999999996</v>
      </c>
    </row>
    <row r="20" spans="4:45" x14ac:dyDescent="0.25">
      <c r="D20" s="4">
        <v>17</v>
      </c>
      <c r="E20" s="4">
        <v>33000</v>
      </c>
      <c r="F20" s="37">
        <v>17</v>
      </c>
      <c r="G20" s="37">
        <v>18</v>
      </c>
      <c r="H20" s="37">
        <v>19</v>
      </c>
      <c r="I20" s="37">
        <v>20</v>
      </c>
      <c r="J20" s="37">
        <v>21</v>
      </c>
      <c r="K20" s="37">
        <v>22.5</v>
      </c>
      <c r="L20" s="37">
        <v>23.5</v>
      </c>
      <c r="M20" s="37">
        <v>24.5</v>
      </c>
      <c r="N20" s="37">
        <v>25.5</v>
      </c>
      <c r="O20" s="37">
        <v>26.5</v>
      </c>
      <c r="P20" s="37">
        <v>27.500000000000004</v>
      </c>
      <c r="Q20" s="37">
        <v>28.499999999999996</v>
      </c>
      <c r="S20" t="str">
        <f t="shared" si="2"/>
        <v/>
      </c>
      <c r="T20">
        <v>33000</v>
      </c>
      <c r="U20" s="38">
        <v>0.17</v>
      </c>
      <c r="V20" s="38">
        <v>0.18</v>
      </c>
      <c r="W20" s="38">
        <v>0.19</v>
      </c>
      <c r="X20" s="38">
        <v>0.2</v>
      </c>
      <c r="Y20" s="38">
        <v>0.21</v>
      </c>
      <c r="Z20" s="38">
        <v>0.22500000000000001</v>
      </c>
      <c r="AA20" s="38">
        <v>0.23499999999999999</v>
      </c>
      <c r="AB20" s="38">
        <v>0.245</v>
      </c>
      <c r="AC20" s="38">
        <v>0.255</v>
      </c>
      <c r="AD20" s="38">
        <v>0.26500000000000001</v>
      </c>
      <c r="AE20" s="38">
        <v>0.27500000000000002</v>
      </c>
      <c r="AF20" s="38">
        <v>0.28499999999999998</v>
      </c>
      <c r="AH20" s="37">
        <f t="shared" ref="AH20:AS54" si="4">U20*$T$3</f>
        <v>17</v>
      </c>
      <c r="AI20" s="37">
        <f t="shared" si="3"/>
        <v>18</v>
      </c>
      <c r="AJ20" s="37">
        <f t="shared" si="3"/>
        <v>19</v>
      </c>
      <c r="AK20" s="37">
        <f t="shared" si="3"/>
        <v>20</v>
      </c>
      <c r="AL20" s="37">
        <f t="shared" si="3"/>
        <v>21</v>
      </c>
      <c r="AM20" s="37">
        <f t="shared" si="3"/>
        <v>22.5</v>
      </c>
      <c r="AN20" s="37">
        <f t="shared" si="3"/>
        <v>23.5</v>
      </c>
      <c r="AO20" s="37">
        <f t="shared" si="3"/>
        <v>24.5</v>
      </c>
      <c r="AP20" s="37">
        <f t="shared" si="3"/>
        <v>25.5</v>
      </c>
      <c r="AQ20" s="37">
        <f t="shared" si="3"/>
        <v>26.5</v>
      </c>
      <c r="AR20" s="37">
        <f t="shared" si="3"/>
        <v>27.500000000000004</v>
      </c>
      <c r="AS20" s="37">
        <f t="shared" si="3"/>
        <v>28.499999999999996</v>
      </c>
    </row>
    <row r="21" spans="4:45" x14ac:dyDescent="0.25">
      <c r="D21" s="4">
        <v>18</v>
      </c>
      <c r="E21" s="4">
        <v>34000</v>
      </c>
      <c r="F21" s="37">
        <v>17</v>
      </c>
      <c r="G21" s="37">
        <v>18</v>
      </c>
      <c r="H21" s="37">
        <v>19</v>
      </c>
      <c r="I21" s="37">
        <v>20</v>
      </c>
      <c r="J21" s="37">
        <v>21</v>
      </c>
      <c r="K21" s="37">
        <v>22.5</v>
      </c>
      <c r="L21" s="37">
        <v>23.5</v>
      </c>
      <c r="M21" s="37">
        <v>24.5</v>
      </c>
      <c r="N21" s="37">
        <v>25.5</v>
      </c>
      <c r="O21" s="37">
        <v>26.5</v>
      </c>
      <c r="P21" s="37">
        <v>27.500000000000004</v>
      </c>
      <c r="Q21" s="37">
        <v>28.499999999999996</v>
      </c>
      <c r="S21" t="str">
        <f t="shared" si="2"/>
        <v/>
      </c>
      <c r="T21">
        <v>34000</v>
      </c>
      <c r="U21" s="38">
        <v>0.17</v>
      </c>
      <c r="V21" s="38">
        <v>0.18</v>
      </c>
      <c r="W21" s="38">
        <v>0.19</v>
      </c>
      <c r="X21" s="38">
        <v>0.2</v>
      </c>
      <c r="Y21" s="38">
        <v>0.21</v>
      </c>
      <c r="Z21" s="38">
        <v>0.22500000000000001</v>
      </c>
      <c r="AA21" s="38">
        <v>0.23499999999999999</v>
      </c>
      <c r="AB21" s="38">
        <v>0.245</v>
      </c>
      <c r="AC21" s="38">
        <v>0.255</v>
      </c>
      <c r="AD21" s="38">
        <v>0.26500000000000001</v>
      </c>
      <c r="AE21" s="38">
        <v>0.27500000000000002</v>
      </c>
      <c r="AF21" s="38">
        <v>0.28499999999999998</v>
      </c>
      <c r="AH21" s="37">
        <f t="shared" si="4"/>
        <v>17</v>
      </c>
      <c r="AI21" s="37">
        <f t="shared" si="3"/>
        <v>18</v>
      </c>
      <c r="AJ21" s="37">
        <f t="shared" si="3"/>
        <v>19</v>
      </c>
      <c r="AK21" s="37">
        <f t="shared" si="3"/>
        <v>20</v>
      </c>
      <c r="AL21" s="37">
        <f t="shared" si="3"/>
        <v>21</v>
      </c>
      <c r="AM21" s="37">
        <f t="shared" si="3"/>
        <v>22.5</v>
      </c>
      <c r="AN21" s="37">
        <f t="shared" si="3"/>
        <v>23.5</v>
      </c>
      <c r="AO21" s="37">
        <f t="shared" si="3"/>
        <v>24.5</v>
      </c>
      <c r="AP21" s="37">
        <f t="shared" si="3"/>
        <v>25.5</v>
      </c>
      <c r="AQ21" s="37">
        <f t="shared" si="3"/>
        <v>26.5</v>
      </c>
      <c r="AR21" s="37">
        <f t="shared" si="3"/>
        <v>27.500000000000004</v>
      </c>
      <c r="AS21" s="37">
        <f t="shared" si="3"/>
        <v>28.499999999999996</v>
      </c>
    </row>
    <row r="22" spans="4:45" x14ac:dyDescent="0.25">
      <c r="D22" s="4">
        <v>19</v>
      </c>
      <c r="E22" s="4">
        <v>35000</v>
      </c>
      <c r="F22" s="37">
        <v>17</v>
      </c>
      <c r="G22" s="37">
        <v>18</v>
      </c>
      <c r="H22" s="37">
        <v>19</v>
      </c>
      <c r="I22" s="37">
        <v>20</v>
      </c>
      <c r="J22" s="37">
        <v>21</v>
      </c>
      <c r="K22" s="37">
        <v>22.5</v>
      </c>
      <c r="L22" s="37">
        <v>23.5</v>
      </c>
      <c r="M22" s="37">
        <v>24.5</v>
      </c>
      <c r="N22" s="37">
        <v>25.5</v>
      </c>
      <c r="O22" s="37">
        <v>26.5</v>
      </c>
      <c r="P22" s="37">
        <v>27.500000000000004</v>
      </c>
      <c r="Q22" s="37">
        <v>28.499999999999996</v>
      </c>
      <c r="S22" t="str">
        <f t="shared" si="2"/>
        <v/>
      </c>
      <c r="T22">
        <v>35000</v>
      </c>
      <c r="U22" s="38">
        <v>0.17</v>
      </c>
      <c r="V22" s="38">
        <v>0.18</v>
      </c>
      <c r="W22" s="38">
        <v>0.19</v>
      </c>
      <c r="X22" s="38">
        <v>0.2</v>
      </c>
      <c r="Y22" s="38">
        <v>0.21</v>
      </c>
      <c r="Z22" s="38">
        <v>0.22500000000000001</v>
      </c>
      <c r="AA22" s="38">
        <v>0.23499999999999999</v>
      </c>
      <c r="AB22" s="38">
        <v>0.245</v>
      </c>
      <c r="AC22" s="38">
        <v>0.255</v>
      </c>
      <c r="AD22" s="38">
        <v>0.26500000000000001</v>
      </c>
      <c r="AE22" s="38">
        <v>0.27500000000000002</v>
      </c>
      <c r="AF22" s="38">
        <v>0.28499999999999998</v>
      </c>
      <c r="AH22" s="37">
        <f t="shared" si="4"/>
        <v>17</v>
      </c>
      <c r="AI22" s="37">
        <f t="shared" si="3"/>
        <v>18</v>
      </c>
      <c r="AJ22" s="37">
        <f t="shared" si="3"/>
        <v>19</v>
      </c>
      <c r="AK22" s="37">
        <f t="shared" si="3"/>
        <v>20</v>
      </c>
      <c r="AL22" s="37">
        <f t="shared" si="3"/>
        <v>21</v>
      </c>
      <c r="AM22" s="37">
        <f t="shared" si="3"/>
        <v>22.5</v>
      </c>
      <c r="AN22" s="37">
        <f t="shared" si="3"/>
        <v>23.5</v>
      </c>
      <c r="AO22" s="37">
        <f t="shared" si="3"/>
        <v>24.5</v>
      </c>
      <c r="AP22" s="37">
        <f t="shared" si="3"/>
        <v>25.5</v>
      </c>
      <c r="AQ22" s="37">
        <f t="shared" si="3"/>
        <v>26.5</v>
      </c>
      <c r="AR22" s="37">
        <f t="shared" si="3"/>
        <v>27.500000000000004</v>
      </c>
      <c r="AS22" s="37">
        <f t="shared" si="3"/>
        <v>28.499999999999996</v>
      </c>
    </row>
    <row r="23" spans="4:45" x14ac:dyDescent="0.25">
      <c r="D23" s="4">
        <v>20</v>
      </c>
      <c r="E23" s="4">
        <v>36000</v>
      </c>
      <c r="F23" s="37">
        <v>17</v>
      </c>
      <c r="G23" s="37">
        <v>18</v>
      </c>
      <c r="H23" s="37">
        <v>19</v>
      </c>
      <c r="I23" s="37">
        <v>20</v>
      </c>
      <c r="J23" s="37">
        <v>21</v>
      </c>
      <c r="K23" s="37">
        <v>22.5</v>
      </c>
      <c r="L23" s="37">
        <v>23.5</v>
      </c>
      <c r="M23" s="37">
        <v>24.5</v>
      </c>
      <c r="N23" s="37">
        <v>25.5</v>
      </c>
      <c r="O23" s="37">
        <v>26.5</v>
      </c>
      <c r="P23" s="37">
        <v>27.500000000000004</v>
      </c>
      <c r="Q23" s="37">
        <v>28.499999999999996</v>
      </c>
      <c r="S23" t="str">
        <f t="shared" si="2"/>
        <v/>
      </c>
      <c r="T23">
        <v>36000</v>
      </c>
      <c r="U23" s="38">
        <v>0.17</v>
      </c>
      <c r="V23" s="38">
        <v>0.18</v>
      </c>
      <c r="W23" s="38">
        <v>0.19</v>
      </c>
      <c r="X23" s="38">
        <v>0.2</v>
      </c>
      <c r="Y23" s="38">
        <v>0.21</v>
      </c>
      <c r="Z23" s="38">
        <v>0.22500000000000001</v>
      </c>
      <c r="AA23" s="38">
        <v>0.23499999999999999</v>
      </c>
      <c r="AB23" s="38">
        <v>0.245</v>
      </c>
      <c r="AC23" s="38">
        <v>0.255</v>
      </c>
      <c r="AD23" s="38">
        <v>0.26500000000000001</v>
      </c>
      <c r="AE23" s="38">
        <v>0.27500000000000002</v>
      </c>
      <c r="AF23" s="38">
        <v>0.28499999999999998</v>
      </c>
      <c r="AH23" s="37">
        <f t="shared" si="4"/>
        <v>17</v>
      </c>
      <c r="AI23" s="37">
        <f t="shared" si="3"/>
        <v>18</v>
      </c>
      <c r="AJ23" s="37">
        <f t="shared" si="3"/>
        <v>19</v>
      </c>
      <c r="AK23" s="37">
        <f t="shared" si="3"/>
        <v>20</v>
      </c>
      <c r="AL23" s="37">
        <f t="shared" si="3"/>
        <v>21</v>
      </c>
      <c r="AM23" s="37">
        <f t="shared" si="3"/>
        <v>22.5</v>
      </c>
      <c r="AN23" s="37">
        <f t="shared" si="3"/>
        <v>23.5</v>
      </c>
      <c r="AO23" s="37">
        <f t="shared" si="3"/>
        <v>24.5</v>
      </c>
      <c r="AP23" s="37">
        <f t="shared" si="3"/>
        <v>25.5</v>
      </c>
      <c r="AQ23" s="37">
        <f t="shared" si="3"/>
        <v>26.5</v>
      </c>
      <c r="AR23" s="37">
        <f t="shared" si="3"/>
        <v>27.500000000000004</v>
      </c>
      <c r="AS23" s="37">
        <f t="shared" si="3"/>
        <v>28.499999999999996</v>
      </c>
    </row>
    <row r="24" spans="4:45" x14ac:dyDescent="0.25">
      <c r="D24" s="4">
        <v>21</v>
      </c>
      <c r="E24" s="4">
        <v>37000</v>
      </c>
      <c r="F24" s="37">
        <v>17</v>
      </c>
      <c r="G24" s="37">
        <v>18</v>
      </c>
      <c r="H24" s="37">
        <v>19</v>
      </c>
      <c r="I24" s="37">
        <v>20</v>
      </c>
      <c r="J24" s="37">
        <v>21</v>
      </c>
      <c r="K24" s="37">
        <v>22.5</v>
      </c>
      <c r="L24" s="37">
        <v>23.5</v>
      </c>
      <c r="M24" s="37">
        <v>24.5</v>
      </c>
      <c r="N24" s="37">
        <v>25.5</v>
      </c>
      <c r="O24" s="37">
        <v>26.5</v>
      </c>
      <c r="P24" s="37">
        <v>27.500000000000004</v>
      </c>
      <c r="Q24" s="37">
        <v>28.499999999999996</v>
      </c>
      <c r="S24" t="str">
        <f t="shared" si="2"/>
        <v/>
      </c>
      <c r="T24">
        <v>37000</v>
      </c>
      <c r="U24" s="38">
        <v>0.17</v>
      </c>
      <c r="V24" s="38">
        <v>0.18</v>
      </c>
      <c r="W24" s="38">
        <v>0.19</v>
      </c>
      <c r="X24" s="38">
        <v>0.2</v>
      </c>
      <c r="Y24" s="38">
        <v>0.21</v>
      </c>
      <c r="Z24" s="38">
        <v>0.22500000000000001</v>
      </c>
      <c r="AA24" s="38">
        <v>0.23499999999999999</v>
      </c>
      <c r="AB24" s="38">
        <v>0.245</v>
      </c>
      <c r="AC24" s="38">
        <v>0.255</v>
      </c>
      <c r="AD24" s="38">
        <v>0.26500000000000001</v>
      </c>
      <c r="AE24" s="38">
        <v>0.27500000000000002</v>
      </c>
      <c r="AF24" s="38">
        <v>0.28499999999999998</v>
      </c>
      <c r="AH24" s="37">
        <f t="shared" si="4"/>
        <v>17</v>
      </c>
      <c r="AI24" s="37">
        <f t="shared" si="3"/>
        <v>18</v>
      </c>
      <c r="AJ24" s="37">
        <f t="shared" si="3"/>
        <v>19</v>
      </c>
      <c r="AK24" s="37">
        <f t="shared" si="3"/>
        <v>20</v>
      </c>
      <c r="AL24" s="37">
        <f t="shared" si="3"/>
        <v>21</v>
      </c>
      <c r="AM24" s="37">
        <f t="shared" si="3"/>
        <v>22.5</v>
      </c>
      <c r="AN24" s="37">
        <f t="shared" si="3"/>
        <v>23.5</v>
      </c>
      <c r="AO24" s="37">
        <f t="shared" si="3"/>
        <v>24.5</v>
      </c>
      <c r="AP24" s="37">
        <f t="shared" si="3"/>
        <v>25.5</v>
      </c>
      <c r="AQ24" s="37">
        <f t="shared" si="3"/>
        <v>26.5</v>
      </c>
      <c r="AR24" s="37">
        <f t="shared" si="3"/>
        <v>27.500000000000004</v>
      </c>
      <c r="AS24" s="37">
        <f t="shared" si="3"/>
        <v>28.499999999999996</v>
      </c>
    </row>
    <row r="25" spans="4:45" x14ac:dyDescent="0.25">
      <c r="D25" s="4">
        <v>22</v>
      </c>
      <c r="E25" s="4">
        <v>38000</v>
      </c>
      <c r="F25" s="37">
        <v>17</v>
      </c>
      <c r="G25" s="37">
        <v>18</v>
      </c>
      <c r="H25" s="37">
        <v>19</v>
      </c>
      <c r="I25" s="37">
        <v>20</v>
      </c>
      <c r="J25" s="37">
        <v>21</v>
      </c>
      <c r="K25" s="37">
        <v>22.5</v>
      </c>
      <c r="L25" s="37">
        <v>23.5</v>
      </c>
      <c r="M25" s="37">
        <v>24.5</v>
      </c>
      <c r="N25" s="37">
        <v>25.5</v>
      </c>
      <c r="O25" s="37">
        <v>26.5</v>
      </c>
      <c r="P25" s="37">
        <v>27.500000000000004</v>
      </c>
      <c r="Q25" s="37">
        <v>28.499999999999996</v>
      </c>
      <c r="S25" t="str">
        <f t="shared" si="2"/>
        <v/>
      </c>
      <c r="T25">
        <v>38000</v>
      </c>
      <c r="U25" s="38">
        <v>0.17</v>
      </c>
      <c r="V25" s="38">
        <v>0.18</v>
      </c>
      <c r="W25" s="38">
        <v>0.19</v>
      </c>
      <c r="X25" s="38">
        <v>0.2</v>
      </c>
      <c r="Y25" s="38">
        <v>0.21</v>
      </c>
      <c r="Z25" s="38">
        <v>0.22500000000000001</v>
      </c>
      <c r="AA25" s="38">
        <v>0.23499999999999999</v>
      </c>
      <c r="AB25" s="38">
        <v>0.245</v>
      </c>
      <c r="AC25" s="38">
        <v>0.255</v>
      </c>
      <c r="AD25" s="38">
        <v>0.26500000000000001</v>
      </c>
      <c r="AE25" s="38">
        <v>0.27500000000000002</v>
      </c>
      <c r="AF25" s="38">
        <v>0.28499999999999998</v>
      </c>
      <c r="AH25" s="37">
        <f t="shared" si="4"/>
        <v>17</v>
      </c>
      <c r="AI25" s="37">
        <f t="shared" si="3"/>
        <v>18</v>
      </c>
      <c r="AJ25" s="37">
        <f t="shared" si="3"/>
        <v>19</v>
      </c>
      <c r="AK25" s="37">
        <f t="shared" si="3"/>
        <v>20</v>
      </c>
      <c r="AL25" s="37">
        <f t="shared" si="3"/>
        <v>21</v>
      </c>
      <c r="AM25" s="37">
        <f t="shared" si="3"/>
        <v>22.5</v>
      </c>
      <c r="AN25" s="37">
        <f t="shared" si="3"/>
        <v>23.5</v>
      </c>
      <c r="AO25" s="37">
        <f t="shared" si="3"/>
        <v>24.5</v>
      </c>
      <c r="AP25" s="37">
        <f t="shared" si="3"/>
        <v>25.5</v>
      </c>
      <c r="AQ25" s="37">
        <f t="shared" si="3"/>
        <v>26.5</v>
      </c>
      <c r="AR25" s="37">
        <f t="shared" si="3"/>
        <v>27.500000000000004</v>
      </c>
      <c r="AS25" s="37">
        <f t="shared" si="3"/>
        <v>28.499999999999996</v>
      </c>
    </row>
    <row r="26" spans="4:45" x14ac:dyDescent="0.25">
      <c r="D26" s="4">
        <v>23</v>
      </c>
      <c r="E26" s="4">
        <v>39000</v>
      </c>
      <c r="F26" s="37">
        <v>17</v>
      </c>
      <c r="G26" s="37">
        <v>18</v>
      </c>
      <c r="H26" s="37">
        <v>19</v>
      </c>
      <c r="I26" s="37">
        <v>20</v>
      </c>
      <c r="J26" s="37">
        <v>21</v>
      </c>
      <c r="K26" s="37">
        <v>22.5</v>
      </c>
      <c r="L26" s="37">
        <v>23.5</v>
      </c>
      <c r="M26" s="37">
        <v>24.5</v>
      </c>
      <c r="N26" s="37">
        <v>25.5</v>
      </c>
      <c r="O26" s="37">
        <v>26.5</v>
      </c>
      <c r="P26" s="37">
        <v>27.500000000000004</v>
      </c>
      <c r="Q26" s="37">
        <v>28.499999999999996</v>
      </c>
      <c r="S26" t="str">
        <f t="shared" si="2"/>
        <v/>
      </c>
      <c r="T26">
        <v>39000</v>
      </c>
      <c r="U26" s="38">
        <v>0.17</v>
      </c>
      <c r="V26" s="38">
        <v>0.18</v>
      </c>
      <c r="W26" s="38">
        <v>0.19</v>
      </c>
      <c r="X26" s="38">
        <v>0.2</v>
      </c>
      <c r="Y26" s="38">
        <v>0.21</v>
      </c>
      <c r="Z26" s="38">
        <v>0.22500000000000001</v>
      </c>
      <c r="AA26" s="38">
        <v>0.23499999999999999</v>
      </c>
      <c r="AB26" s="38">
        <v>0.245</v>
      </c>
      <c r="AC26" s="38">
        <v>0.255</v>
      </c>
      <c r="AD26" s="38">
        <v>0.26500000000000001</v>
      </c>
      <c r="AE26" s="38">
        <v>0.27500000000000002</v>
      </c>
      <c r="AF26" s="38">
        <v>0.28499999999999998</v>
      </c>
      <c r="AH26" s="37">
        <f t="shared" si="4"/>
        <v>17</v>
      </c>
      <c r="AI26" s="37">
        <f t="shared" si="3"/>
        <v>18</v>
      </c>
      <c r="AJ26" s="37">
        <f t="shared" si="3"/>
        <v>19</v>
      </c>
      <c r="AK26" s="37">
        <f t="shared" si="3"/>
        <v>20</v>
      </c>
      <c r="AL26" s="37">
        <f t="shared" si="3"/>
        <v>21</v>
      </c>
      <c r="AM26" s="37">
        <f t="shared" si="3"/>
        <v>22.5</v>
      </c>
      <c r="AN26" s="37">
        <f t="shared" si="3"/>
        <v>23.5</v>
      </c>
      <c r="AO26" s="37">
        <f t="shared" si="3"/>
        <v>24.5</v>
      </c>
      <c r="AP26" s="37">
        <f t="shared" si="3"/>
        <v>25.5</v>
      </c>
      <c r="AQ26" s="37">
        <f t="shared" si="3"/>
        <v>26.5</v>
      </c>
      <c r="AR26" s="37">
        <f t="shared" si="3"/>
        <v>27.500000000000004</v>
      </c>
      <c r="AS26" s="37">
        <f t="shared" si="3"/>
        <v>28.499999999999996</v>
      </c>
    </row>
    <row r="27" spans="4:45" x14ac:dyDescent="0.25">
      <c r="D27" s="4">
        <v>24</v>
      </c>
      <c r="E27" s="4">
        <v>40000</v>
      </c>
      <c r="F27" s="37">
        <v>17</v>
      </c>
      <c r="G27" s="37">
        <v>18</v>
      </c>
      <c r="H27" s="37">
        <v>19</v>
      </c>
      <c r="I27" s="37">
        <v>20</v>
      </c>
      <c r="J27" s="37">
        <v>21</v>
      </c>
      <c r="K27" s="37">
        <v>22.5</v>
      </c>
      <c r="L27" s="37">
        <v>23.5</v>
      </c>
      <c r="M27" s="37">
        <v>24.5</v>
      </c>
      <c r="N27" s="37">
        <v>25.5</v>
      </c>
      <c r="O27" s="37">
        <v>26.5</v>
      </c>
      <c r="P27" s="37">
        <v>27.500000000000004</v>
      </c>
      <c r="Q27" s="37">
        <v>28.499999999999996</v>
      </c>
      <c r="S27" t="str">
        <f t="shared" si="2"/>
        <v/>
      </c>
      <c r="T27">
        <v>40000</v>
      </c>
      <c r="U27" s="38">
        <v>0.17</v>
      </c>
      <c r="V27" s="38">
        <v>0.18</v>
      </c>
      <c r="W27" s="38">
        <v>0.19</v>
      </c>
      <c r="X27" s="38">
        <v>0.2</v>
      </c>
      <c r="Y27" s="38">
        <v>0.21</v>
      </c>
      <c r="Z27" s="38">
        <v>0.22500000000000001</v>
      </c>
      <c r="AA27" s="38">
        <v>0.23499999999999999</v>
      </c>
      <c r="AB27" s="38">
        <v>0.245</v>
      </c>
      <c r="AC27" s="38">
        <v>0.255</v>
      </c>
      <c r="AD27" s="38">
        <v>0.26500000000000001</v>
      </c>
      <c r="AE27" s="38">
        <v>0.27500000000000002</v>
      </c>
      <c r="AF27" s="38">
        <v>0.28499999999999998</v>
      </c>
      <c r="AH27" s="37">
        <f t="shared" si="4"/>
        <v>17</v>
      </c>
      <c r="AI27" s="37">
        <f t="shared" si="3"/>
        <v>18</v>
      </c>
      <c r="AJ27" s="37">
        <f t="shared" si="3"/>
        <v>19</v>
      </c>
      <c r="AK27" s="37">
        <f t="shared" si="3"/>
        <v>20</v>
      </c>
      <c r="AL27" s="37">
        <f t="shared" si="3"/>
        <v>21</v>
      </c>
      <c r="AM27" s="37">
        <f t="shared" si="3"/>
        <v>22.5</v>
      </c>
      <c r="AN27" s="37">
        <f t="shared" si="3"/>
        <v>23.5</v>
      </c>
      <c r="AO27" s="37">
        <f t="shared" si="3"/>
        <v>24.5</v>
      </c>
      <c r="AP27" s="37">
        <f t="shared" si="3"/>
        <v>25.5</v>
      </c>
      <c r="AQ27" s="37">
        <f t="shared" si="3"/>
        <v>26.5</v>
      </c>
      <c r="AR27" s="37">
        <f t="shared" si="3"/>
        <v>27.500000000000004</v>
      </c>
      <c r="AS27" s="37">
        <f t="shared" si="3"/>
        <v>28.499999999999996</v>
      </c>
    </row>
    <row r="28" spans="4:45" x14ac:dyDescent="0.25">
      <c r="D28" s="4">
        <v>25</v>
      </c>
      <c r="E28" s="4">
        <v>41000</v>
      </c>
      <c r="F28" s="37">
        <v>17</v>
      </c>
      <c r="G28" s="37">
        <v>18</v>
      </c>
      <c r="H28" s="37">
        <v>19</v>
      </c>
      <c r="I28" s="37">
        <v>20</v>
      </c>
      <c r="J28" s="37">
        <v>21</v>
      </c>
      <c r="K28" s="37">
        <v>22.5</v>
      </c>
      <c r="L28" s="37">
        <v>23.5</v>
      </c>
      <c r="M28" s="37">
        <v>24.5</v>
      </c>
      <c r="N28" s="37">
        <v>25.5</v>
      </c>
      <c r="O28" s="37">
        <v>26.5</v>
      </c>
      <c r="P28" s="37">
        <v>27.500000000000004</v>
      </c>
      <c r="Q28" s="37">
        <v>28.499999999999996</v>
      </c>
      <c r="S28" t="str">
        <f t="shared" si="2"/>
        <v/>
      </c>
      <c r="T28">
        <v>41000</v>
      </c>
      <c r="U28" s="38">
        <v>0.17</v>
      </c>
      <c r="V28" s="38">
        <v>0.18</v>
      </c>
      <c r="W28" s="38">
        <v>0.19</v>
      </c>
      <c r="X28" s="38">
        <v>0.2</v>
      </c>
      <c r="Y28" s="38">
        <v>0.21</v>
      </c>
      <c r="Z28" s="38">
        <v>0.22500000000000001</v>
      </c>
      <c r="AA28" s="38">
        <v>0.23499999999999999</v>
      </c>
      <c r="AB28" s="38">
        <v>0.245</v>
      </c>
      <c r="AC28" s="38">
        <v>0.255</v>
      </c>
      <c r="AD28" s="38">
        <v>0.26500000000000001</v>
      </c>
      <c r="AE28" s="38">
        <v>0.27500000000000002</v>
      </c>
      <c r="AF28" s="38">
        <v>0.28499999999999998</v>
      </c>
      <c r="AH28" s="37">
        <f t="shared" si="4"/>
        <v>17</v>
      </c>
      <c r="AI28" s="37">
        <f t="shared" si="3"/>
        <v>18</v>
      </c>
      <c r="AJ28" s="37">
        <f t="shared" si="3"/>
        <v>19</v>
      </c>
      <c r="AK28" s="37">
        <f t="shared" si="3"/>
        <v>20</v>
      </c>
      <c r="AL28" s="37">
        <f t="shared" si="3"/>
        <v>21</v>
      </c>
      <c r="AM28" s="37">
        <f t="shared" si="3"/>
        <v>22.5</v>
      </c>
      <c r="AN28" s="37">
        <f t="shared" si="3"/>
        <v>23.5</v>
      </c>
      <c r="AO28" s="37">
        <f t="shared" si="3"/>
        <v>24.5</v>
      </c>
      <c r="AP28" s="37">
        <f t="shared" si="3"/>
        <v>25.5</v>
      </c>
      <c r="AQ28" s="37">
        <f t="shared" si="3"/>
        <v>26.5</v>
      </c>
      <c r="AR28" s="37">
        <f t="shared" si="3"/>
        <v>27.500000000000004</v>
      </c>
      <c r="AS28" s="37">
        <f t="shared" si="3"/>
        <v>28.499999999999996</v>
      </c>
    </row>
    <row r="29" spans="4:45" x14ac:dyDescent="0.25">
      <c r="D29" s="4">
        <v>26</v>
      </c>
      <c r="E29" s="4">
        <v>42000</v>
      </c>
      <c r="F29" s="37">
        <v>17</v>
      </c>
      <c r="G29" s="37">
        <v>18</v>
      </c>
      <c r="H29" s="37">
        <v>19</v>
      </c>
      <c r="I29" s="37">
        <v>20</v>
      </c>
      <c r="J29" s="37">
        <v>21</v>
      </c>
      <c r="K29" s="37">
        <v>22.5</v>
      </c>
      <c r="L29" s="37">
        <v>23.5</v>
      </c>
      <c r="M29" s="37">
        <v>24.5</v>
      </c>
      <c r="N29" s="37">
        <v>25.5</v>
      </c>
      <c r="O29" s="37">
        <v>26.5</v>
      </c>
      <c r="P29" s="37">
        <v>27.500000000000004</v>
      </c>
      <c r="Q29" s="37">
        <v>28.499999999999996</v>
      </c>
      <c r="S29" t="str">
        <f t="shared" si="2"/>
        <v/>
      </c>
      <c r="T29">
        <v>42000</v>
      </c>
      <c r="U29" s="38">
        <v>0.17</v>
      </c>
      <c r="V29" s="38">
        <v>0.18</v>
      </c>
      <c r="W29" s="38">
        <v>0.19</v>
      </c>
      <c r="X29" s="38">
        <v>0.2</v>
      </c>
      <c r="Y29" s="38">
        <v>0.21</v>
      </c>
      <c r="Z29" s="38">
        <v>0.22500000000000001</v>
      </c>
      <c r="AA29" s="38">
        <v>0.23499999999999999</v>
      </c>
      <c r="AB29" s="38">
        <v>0.245</v>
      </c>
      <c r="AC29" s="38">
        <v>0.255</v>
      </c>
      <c r="AD29" s="38">
        <v>0.26500000000000001</v>
      </c>
      <c r="AE29" s="38">
        <v>0.27500000000000002</v>
      </c>
      <c r="AF29" s="38">
        <v>0.28499999999999998</v>
      </c>
      <c r="AH29" s="37">
        <f t="shared" si="4"/>
        <v>17</v>
      </c>
      <c r="AI29" s="37">
        <f t="shared" si="3"/>
        <v>18</v>
      </c>
      <c r="AJ29" s="37">
        <f t="shared" si="3"/>
        <v>19</v>
      </c>
      <c r="AK29" s="37">
        <f t="shared" si="3"/>
        <v>20</v>
      </c>
      <c r="AL29" s="37">
        <f t="shared" si="3"/>
        <v>21</v>
      </c>
      <c r="AM29" s="37">
        <f t="shared" si="3"/>
        <v>22.5</v>
      </c>
      <c r="AN29" s="37">
        <f t="shared" si="3"/>
        <v>23.5</v>
      </c>
      <c r="AO29" s="37">
        <f t="shared" si="3"/>
        <v>24.5</v>
      </c>
      <c r="AP29" s="37">
        <f t="shared" si="3"/>
        <v>25.5</v>
      </c>
      <c r="AQ29" s="37">
        <f t="shared" si="3"/>
        <v>26.5</v>
      </c>
      <c r="AR29" s="37">
        <f t="shared" si="3"/>
        <v>27.500000000000004</v>
      </c>
      <c r="AS29" s="37">
        <f t="shared" si="3"/>
        <v>28.499999999999996</v>
      </c>
    </row>
    <row r="30" spans="4:45" x14ac:dyDescent="0.25">
      <c r="D30" s="4">
        <v>27</v>
      </c>
      <c r="E30" s="4">
        <v>43000</v>
      </c>
      <c r="F30" s="37">
        <v>17</v>
      </c>
      <c r="G30" s="37">
        <v>18</v>
      </c>
      <c r="H30" s="37">
        <v>19</v>
      </c>
      <c r="I30" s="37">
        <v>20</v>
      </c>
      <c r="J30" s="37">
        <v>21</v>
      </c>
      <c r="K30" s="37">
        <v>22.5</v>
      </c>
      <c r="L30" s="37">
        <v>23.5</v>
      </c>
      <c r="M30" s="37">
        <v>24.5</v>
      </c>
      <c r="N30" s="37">
        <v>25.5</v>
      </c>
      <c r="O30" s="37">
        <v>26.5</v>
      </c>
      <c r="P30" s="37">
        <v>27.500000000000004</v>
      </c>
      <c r="Q30" s="37">
        <v>28.499999999999996</v>
      </c>
      <c r="S30" t="str">
        <f t="shared" si="2"/>
        <v/>
      </c>
      <c r="T30">
        <v>43000</v>
      </c>
      <c r="U30" s="38">
        <v>0.17</v>
      </c>
      <c r="V30" s="38">
        <v>0.18</v>
      </c>
      <c r="W30" s="38">
        <v>0.19</v>
      </c>
      <c r="X30" s="38">
        <v>0.2</v>
      </c>
      <c r="Y30" s="38">
        <v>0.21</v>
      </c>
      <c r="Z30" s="38">
        <v>0.22500000000000001</v>
      </c>
      <c r="AA30" s="38">
        <v>0.23499999999999999</v>
      </c>
      <c r="AB30" s="38">
        <v>0.245</v>
      </c>
      <c r="AC30" s="38">
        <v>0.255</v>
      </c>
      <c r="AD30" s="38">
        <v>0.26500000000000001</v>
      </c>
      <c r="AE30" s="38">
        <v>0.27500000000000002</v>
      </c>
      <c r="AF30" s="38">
        <v>0.28499999999999998</v>
      </c>
      <c r="AH30" s="37">
        <f t="shared" si="4"/>
        <v>17</v>
      </c>
      <c r="AI30" s="37">
        <f t="shared" si="3"/>
        <v>18</v>
      </c>
      <c r="AJ30" s="37">
        <f t="shared" si="3"/>
        <v>19</v>
      </c>
      <c r="AK30" s="37">
        <f t="shared" si="3"/>
        <v>20</v>
      </c>
      <c r="AL30" s="37">
        <f t="shared" si="3"/>
        <v>21</v>
      </c>
      <c r="AM30" s="37">
        <f t="shared" si="3"/>
        <v>22.5</v>
      </c>
      <c r="AN30" s="37">
        <f t="shared" si="3"/>
        <v>23.5</v>
      </c>
      <c r="AO30" s="37">
        <f t="shared" si="3"/>
        <v>24.5</v>
      </c>
      <c r="AP30" s="37">
        <f t="shared" si="3"/>
        <v>25.5</v>
      </c>
      <c r="AQ30" s="37">
        <f t="shared" si="3"/>
        <v>26.5</v>
      </c>
      <c r="AR30" s="37">
        <f t="shared" si="3"/>
        <v>27.500000000000004</v>
      </c>
      <c r="AS30" s="37">
        <f t="shared" si="3"/>
        <v>28.499999999999996</v>
      </c>
    </row>
    <row r="31" spans="4:45" x14ac:dyDescent="0.25">
      <c r="D31" s="4">
        <v>28</v>
      </c>
      <c r="E31" s="4">
        <v>44000</v>
      </c>
      <c r="F31" s="37">
        <v>17</v>
      </c>
      <c r="G31" s="37">
        <v>18</v>
      </c>
      <c r="H31" s="37">
        <v>19</v>
      </c>
      <c r="I31" s="37">
        <v>20</v>
      </c>
      <c r="J31" s="37">
        <v>21</v>
      </c>
      <c r="K31" s="37">
        <v>22.5</v>
      </c>
      <c r="L31" s="37">
        <v>23.5</v>
      </c>
      <c r="M31" s="37">
        <v>24.5</v>
      </c>
      <c r="N31" s="37">
        <v>25.5</v>
      </c>
      <c r="O31" s="37">
        <v>26.5</v>
      </c>
      <c r="P31" s="37">
        <v>27.500000000000004</v>
      </c>
      <c r="Q31" s="37">
        <v>28.499999999999996</v>
      </c>
      <c r="S31" t="str">
        <f t="shared" si="2"/>
        <v/>
      </c>
      <c r="T31">
        <v>44000</v>
      </c>
      <c r="U31" s="38">
        <v>0.17</v>
      </c>
      <c r="V31" s="38">
        <v>0.18</v>
      </c>
      <c r="W31" s="38">
        <v>0.19</v>
      </c>
      <c r="X31" s="38">
        <v>0.2</v>
      </c>
      <c r="Y31" s="38">
        <v>0.21</v>
      </c>
      <c r="Z31" s="38">
        <v>0.22500000000000001</v>
      </c>
      <c r="AA31" s="38">
        <v>0.23499999999999999</v>
      </c>
      <c r="AB31" s="38">
        <v>0.245</v>
      </c>
      <c r="AC31" s="38">
        <v>0.255</v>
      </c>
      <c r="AD31" s="38">
        <v>0.26500000000000001</v>
      </c>
      <c r="AE31" s="38">
        <v>0.27500000000000002</v>
      </c>
      <c r="AF31" s="38">
        <v>0.28499999999999998</v>
      </c>
      <c r="AH31" s="37">
        <f t="shared" si="4"/>
        <v>17</v>
      </c>
      <c r="AI31" s="37">
        <f t="shared" si="3"/>
        <v>18</v>
      </c>
      <c r="AJ31" s="37">
        <f t="shared" si="3"/>
        <v>19</v>
      </c>
      <c r="AK31" s="37">
        <f t="shared" si="3"/>
        <v>20</v>
      </c>
      <c r="AL31" s="37">
        <f t="shared" si="3"/>
        <v>21</v>
      </c>
      <c r="AM31" s="37">
        <f t="shared" si="3"/>
        <v>22.5</v>
      </c>
      <c r="AN31" s="37">
        <f t="shared" si="3"/>
        <v>23.5</v>
      </c>
      <c r="AO31" s="37">
        <f t="shared" si="3"/>
        <v>24.5</v>
      </c>
      <c r="AP31" s="37">
        <f t="shared" si="3"/>
        <v>25.5</v>
      </c>
      <c r="AQ31" s="37">
        <f t="shared" si="3"/>
        <v>26.5</v>
      </c>
      <c r="AR31" s="37">
        <f t="shared" si="3"/>
        <v>27.500000000000004</v>
      </c>
      <c r="AS31" s="37">
        <f t="shared" si="3"/>
        <v>28.499999999999996</v>
      </c>
    </row>
    <row r="32" spans="4:45" x14ac:dyDescent="0.25">
      <c r="D32" s="4">
        <v>29</v>
      </c>
      <c r="E32" s="4">
        <v>45000</v>
      </c>
      <c r="F32" s="37">
        <v>17</v>
      </c>
      <c r="G32" s="37">
        <v>18</v>
      </c>
      <c r="H32" s="37">
        <v>19</v>
      </c>
      <c r="I32" s="37">
        <v>20</v>
      </c>
      <c r="J32" s="37">
        <v>21</v>
      </c>
      <c r="K32" s="37">
        <v>22.5</v>
      </c>
      <c r="L32" s="37">
        <v>23.5</v>
      </c>
      <c r="M32" s="37">
        <v>24.5</v>
      </c>
      <c r="N32" s="37">
        <v>25.5</v>
      </c>
      <c r="O32" s="37">
        <v>26.5</v>
      </c>
      <c r="P32" s="37">
        <v>27.500000000000004</v>
      </c>
      <c r="Q32" s="37">
        <v>28.499999999999996</v>
      </c>
      <c r="S32" t="str">
        <f t="shared" si="2"/>
        <v/>
      </c>
      <c r="T32">
        <v>45000</v>
      </c>
      <c r="U32" s="38">
        <v>0.17</v>
      </c>
      <c r="V32" s="38">
        <v>0.18</v>
      </c>
      <c r="W32" s="38">
        <v>0.19</v>
      </c>
      <c r="X32" s="38">
        <v>0.2</v>
      </c>
      <c r="Y32" s="38">
        <v>0.21</v>
      </c>
      <c r="Z32" s="38">
        <v>0.22500000000000001</v>
      </c>
      <c r="AA32" s="38">
        <v>0.23499999999999999</v>
      </c>
      <c r="AB32" s="38">
        <v>0.245</v>
      </c>
      <c r="AC32" s="38">
        <v>0.255</v>
      </c>
      <c r="AD32" s="38">
        <v>0.26500000000000001</v>
      </c>
      <c r="AE32" s="38">
        <v>0.27500000000000002</v>
      </c>
      <c r="AF32" s="38">
        <v>0.28499999999999998</v>
      </c>
      <c r="AH32" s="37">
        <f t="shared" si="4"/>
        <v>17</v>
      </c>
      <c r="AI32" s="37">
        <f t="shared" si="3"/>
        <v>18</v>
      </c>
      <c r="AJ32" s="37">
        <f t="shared" si="3"/>
        <v>19</v>
      </c>
      <c r="AK32" s="37">
        <f t="shared" si="3"/>
        <v>20</v>
      </c>
      <c r="AL32" s="37">
        <f t="shared" si="3"/>
        <v>21</v>
      </c>
      <c r="AM32" s="37">
        <f t="shared" si="3"/>
        <v>22.5</v>
      </c>
      <c r="AN32" s="37">
        <f t="shared" si="3"/>
        <v>23.5</v>
      </c>
      <c r="AO32" s="37">
        <f t="shared" si="3"/>
        <v>24.5</v>
      </c>
      <c r="AP32" s="37">
        <f t="shared" si="3"/>
        <v>25.5</v>
      </c>
      <c r="AQ32" s="37">
        <f t="shared" si="3"/>
        <v>26.5</v>
      </c>
      <c r="AR32" s="37">
        <f t="shared" si="3"/>
        <v>27.500000000000004</v>
      </c>
      <c r="AS32" s="37">
        <f t="shared" si="3"/>
        <v>28.499999999999996</v>
      </c>
    </row>
    <row r="33" spans="4:45" x14ac:dyDescent="0.25">
      <c r="D33" s="4">
        <v>30</v>
      </c>
      <c r="E33" s="4">
        <v>46000</v>
      </c>
      <c r="F33" s="37">
        <v>17</v>
      </c>
      <c r="G33" s="37">
        <v>18</v>
      </c>
      <c r="H33" s="37">
        <v>19</v>
      </c>
      <c r="I33" s="37">
        <v>20</v>
      </c>
      <c r="J33" s="37">
        <v>21</v>
      </c>
      <c r="K33" s="37">
        <v>22.5</v>
      </c>
      <c r="L33" s="37">
        <v>23.5</v>
      </c>
      <c r="M33" s="37">
        <v>24.5</v>
      </c>
      <c r="N33" s="37">
        <v>25.5</v>
      </c>
      <c r="O33" s="37">
        <v>26.5</v>
      </c>
      <c r="P33" s="37">
        <v>27.500000000000004</v>
      </c>
      <c r="Q33" s="37">
        <v>28.499999999999996</v>
      </c>
      <c r="S33" t="str">
        <f t="shared" si="2"/>
        <v/>
      </c>
      <c r="T33">
        <v>46000</v>
      </c>
      <c r="U33" s="38">
        <v>0.17</v>
      </c>
      <c r="V33" s="38">
        <v>0.18</v>
      </c>
      <c r="W33" s="38">
        <v>0.19</v>
      </c>
      <c r="X33" s="38">
        <v>0.2</v>
      </c>
      <c r="Y33" s="38">
        <v>0.21</v>
      </c>
      <c r="Z33" s="38">
        <v>0.22500000000000001</v>
      </c>
      <c r="AA33" s="38">
        <v>0.23499999999999999</v>
      </c>
      <c r="AB33" s="38">
        <v>0.245</v>
      </c>
      <c r="AC33" s="38">
        <v>0.255</v>
      </c>
      <c r="AD33" s="38">
        <v>0.26500000000000001</v>
      </c>
      <c r="AE33" s="38">
        <v>0.27500000000000002</v>
      </c>
      <c r="AF33" s="38">
        <v>0.28499999999999998</v>
      </c>
      <c r="AH33" s="37">
        <f t="shared" si="4"/>
        <v>17</v>
      </c>
      <c r="AI33" s="37">
        <f t="shared" si="3"/>
        <v>18</v>
      </c>
      <c r="AJ33" s="37">
        <f t="shared" si="3"/>
        <v>19</v>
      </c>
      <c r="AK33" s="37">
        <f t="shared" si="3"/>
        <v>20</v>
      </c>
      <c r="AL33" s="37">
        <f t="shared" si="3"/>
        <v>21</v>
      </c>
      <c r="AM33" s="37">
        <f t="shared" si="3"/>
        <v>22.5</v>
      </c>
      <c r="AN33" s="37">
        <f t="shared" si="3"/>
        <v>23.5</v>
      </c>
      <c r="AO33" s="37">
        <f t="shared" si="3"/>
        <v>24.5</v>
      </c>
      <c r="AP33" s="37">
        <f t="shared" si="3"/>
        <v>25.5</v>
      </c>
      <c r="AQ33" s="37">
        <f t="shared" si="3"/>
        <v>26.5</v>
      </c>
      <c r="AR33" s="37">
        <f t="shared" si="3"/>
        <v>27.500000000000004</v>
      </c>
      <c r="AS33" s="37">
        <f t="shared" si="3"/>
        <v>28.499999999999996</v>
      </c>
    </row>
    <row r="34" spans="4:45" x14ac:dyDescent="0.25">
      <c r="D34" s="4">
        <v>31</v>
      </c>
      <c r="E34" s="4">
        <v>47000</v>
      </c>
      <c r="F34" s="37">
        <v>17</v>
      </c>
      <c r="G34" s="37">
        <v>18</v>
      </c>
      <c r="H34" s="37">
        <v>19</v>
      </c>
      <c r="I34" s="37">
        <v>20</v>
      </c>
      <c r="J34" s="37">
        <v>21</v>
      </c>
      <c r="K34" s="37">
        <v>22.5</v>
      </c>
      <c r="L34" s="37">
        <v>23.5</v>
      </c>
      <c r="M34" s="37">
        <v>24.5</v>
      </c>
      <c r="N34" s="37">
        <v>25.5</v>
      </c>
      <c r="O34" s="37">
        <v>26.5</v>
      </c>
      <c r="P34" s="37">
        <v>27.500000000000004</v>
      </c>
      <c r="Q34" s="37">
        <v>28.499999999999996</v>
      </c>
      <c r="S34" t="str">
        <f t="shared" si="2"/>
        <v/>
      </c>
      <c r="T34">
        <v>47000</v>
      </c>
      <c r="U34" s="38">
        <v>0.17</v>
      </c>
      <c r="V34" s="38">
        <v>0.18</v>
      </c>
      <c r="W34" s="38">
        <v>0.19</v>
      </c>
      <c r="X34" s="38">
        <v>0.2</v>
      </c>
      <c r="Y34" s="38">
        <v>0.21</v>
      </c>
      <c r="Z34" s="38">
        <v>0.22500000000000001</v>
      </c>
      <c r="AA34" s="38">
        <v>0.23499999999999999</v>
      </c>
      <c r="AB34" s="38">
        <v>0.245</v>
      </c>
      <c r="AC34" s="38">
        <v>0.255</v>
      </c>
      <c r="AD34" s="38">
        <v>0.26500000000000001</v>
      </c>
      <c r="AE34" s="38">
        <v>0.27500000000000002</v>
      </c>
      <c r="AF34" s="38">
        <v>0.28499999999999998</v>
      </c>
      <c r="AH34" s="37">
        <f t="shared" si="4"/>
        <v>17</v>
      </c>
      <c r="AI34" s="37">
        <f t="shared" si="4"/>
        <v>18</v>
      </c>
      <c r="AJ34" s="37">
        <f t="shared" si="4"/>
        <v>19</v>
      </c>
      <c r="AK34" s="37">
        <f t="shared" si="4"/>
        <v>20</v>
      </c>
      <c r="AL34" s="37">
        <f t="shared" si="4"/>
        <v>21</v>
      </c>
      <c r="AM34" s="37">
        <f t="shared" si="4"/>
        <v>22.5</v>
      </c>
      <c r="AN34" s="37">
        <f t="shared" si="4"/>
        <v>23.5</v>
      </c>
      <c r="AO34" s="37">
        <f t="shared" si="4"/>
        <v>24.5</v>
      </c>
      <c r="AP34" s="37">
        <f t="shared" si="4"/>
        <v>25.5</v>
      </c>
      <c r="AQ34" s="37">
        <f t="shared" si="4"/>
        <v>26.5</v>
      </c>
      <c r="AR34" s="37">
        <f t="shared" si="4"/>
        <v>27.500000000000004</v>
      </c>
      <c r="AS34" s="37">
        <f t="shared" si="4"/>
        <v>28.499999999999996</v>
      </c>
    </row>
    <row r="35" spans="4:45" x14ac:dyDescent="0.25">
      <c r="D35" s="4">
        <v>32</v>
      </c>
      <c r="E35" s="4">
        <v>48000</v>
      </c>
      <c r="F35" s="37">
        <v>17</v>
      </c>
      <c r="G35" s="37">
        <v>18</v>
      </c>
      <c r="H35" s="37">
        <v>19</v>
      </c>
      <c r="I35" s="37">
        <v>20</v>
      </c>
      <c r="J35" s="37">
        <v>21</v>
      </c>
      <c r="K35" s="37">
        <v>22.5</v>
      </c>
      <c r="L35" s="37">
        <v>23.5</v>
      </c>
      <c r="M35" s="37">
        <v>24.5</v>
      </c>
      <c r="N35" s="37">
        <v>25.5</v>
      </c>
      <c r="O35" s="37">
        <v>26.5</v>
      </c>
      <c r="P35" s="37">
        <v>27.500000000000004</v>
      </c>
      <c r="Q35" s="37">
        <v>28.499999999999996</v>
      </c>
      <c r="S35" t="str">
        <f t="shared" si="2"/>
        <v/>
      </c>
      <c r="T35">
        <v>48000</v>
      </c>
      <c r="U35" s="38">
        <v>0.17</v>
      </c>
      <c r="V35" s="38">
        <v>0.18</v>
      </c>
      <c r="W35" s="38">
        <v>0.19</v>
      </c>
      <c r="X35" s="38">
        <v>0.2</v>
      </c>
      <c r="Y35" s="38">
        <v>0.21</v>
      </c>
      <c r="Z35" s="38">
        <v>0.22500000000000001</v>
      </c>
      <c r="AA35" s="38">
        <v>0.23499999999999999</v>
      </c>
      <c r="AB35" s="38">
        <v>0.245</v>
      </c>
      <c r="AC35" s="38">
        <v>0.255</v>
      </c>
      <c r="AD35" s="38">
        <v>0.26500000000000001</v>
      </c>
      <c r="AE35" s="38">
        <v>0.27500000000000002</v>
      </c>
      <c r="AF35" s="38">
        <v>0.28499999999999998</v>
      </c>
      <c r="AH35" s="37">
        <f t="shared" si="4"/>
        <v>17</v>
      </c>
      <c r="AI35" s="37">
        <f t="shared" si="4"/>
        <v>18</v>
      </c>
      <c r="AJ35" s="37">
        <f t="shared" si="4"/>
        <v>19</v>
      </c>
      <c r="AK35" s="37">
        <f t="shared" si="4"/>
        <v>20</v>
      </c>
      <c r="AL35" s="37">
        <f t="shared" si="4"/>
        <v>21</v>
      </c>
      <c r="AM35" s="37">
        <f t="shared" si="4"/>
        <v>22.5</v>
      </c>
      <c r="AN35" s="37">
        <f t="shared" si="4"/>
        <v>23.5</v>
      </c>
      <c r="AO35" s="37">
        <f t="shared" si="4"/>
        <v>24.5</v>
      </c>
      <c r="AP35" s="37">
        <f t="shared" si="4"/>
        <v>25.5</v>
      </c>
      <c r="AQ35" s="37">
        <f t="shared" si="4"/>
        <v>26.5</v>
      </c>
      <c r="AR35" s="37">
        <f t="shared" si="4"/>
        <v>27.500000000000004</v>
      </c>
      <c r="AS35" s="37">
        <f t="shared" si="4"/>
        <v>28.499999999999996</v>
      </c>
    </row>
    <row r="36" spans="4:45" x14ac:dyDescent="0.25">
      <c r="D36" s="4">
        <v>33</v>
      </c>
      <c r="E36" s="4">
        <v>49000</v>
      </c>
      <c r="F36" s="37">
        <v>17</v>
      </c>
      <c r="G36" s="37">
        <v>18</v>
      </c>
      <c r="H36" s="37">
        <v>19</v>
      </c>
      <c r="I36" s="37">
        <v>20</v>
      </c>
      <c r="J36" s="37">
        <v>21</v>
      </c>
      <c r="K36" s="37">
        <v>22.5</v>
      </c>
      <c r="L36" s="37">
        <v>23.5</v>
      </c>
      <c r="M36" s="37">
        <v>24.5</v>
      </c>
      <c r="N36" s="37">
        <v>25.5</v>
      </c>
      <c r="O36" s="37">
        <v>26.5</v>
      </c>
      <c r="P36" s="37">
        <v>27.500000000000004</v>
      </c>
      <c r="Q36" s="37">
        <v>28.499999999999996</v>
      </c>
      <c r="S36" t="str">
        <f t="shared" si="2"/>
        <v/>
      </c>
      <c r="T36">
        <v>49000</v>
      </c>
      <c r="U36" s="38">
        <v>0.17</v>
      </c>
      <c r="V36" s="38">
        <v>0.18</v>
      </c>
      <c r="W36" s="38">
        <v>0.19</v>
      </c>
      <c r="X36" s="38">
        <v>0.2</v>
      </c>
      <c r="Y36" s="38">
        <v>0.21</v>
      </c>
      <c r="Z36" s="38">
        <v>0.22500000000000001</v>
      </c>
      <c r="AA36" s="38">
        <v>0.23499999999999999</v>
      </c>
      <c r="AB36" s="38">
        <v>0.245</v>
      </c>
      <c r="AC36" s="38">
        <v>0.255</v>
      </c>
      <c r="AD36" s="38">
        <v>0.26500000000000001</v>
      </c>
      <c r="AE36" s="38">
        <v>0.27500000000000002</v>
      </c>
      <c r="AF36" s="38">
        <v>0.28499999999999998</v>
      </c>
      <c r="AH36" s="37">
        <f t="shared" si="4"/>
        <v>17</v>
      </c>
      <c r="AI36" s="37">
        <f t="shared" si="4"/>
        <v>18</v>
      </c>
      <c r="AJ36" s="37">
        <f t="shared" si="4"/>
        <v>19</v>
      </c>
      <c r="AK36" s="37">
        <f t="shared" si="4"/>
        <v>20</v>
      </c>
      <c r="AL36" s="37">
        <f t="shared" si="4"/>
        <v>21</v>
      </c>
      <c r="AM36" s="37">
        <f t="shared" si="4"/>
        <v>22.5</v>
      </c>
      <c r="AN36" s="37">
        <f t="shared" si="4"/>
        <v>23.5</v>
      </c>
      <c r="AO36" s="37">
        <f t="shared" si="4"/>
        <v>24.5</v>
      </c>
      <c r="AP36" s="37">
        <f t="shared" si="4"/>
        <v>25.5</v>
      </c>
      <c r="AQ36" s="37">
        <f t="shared" si="4"/>
        <v>26.5</v>
      </c>
      <c r="AR36" s="37">
        <f t="shared" si="4"/>
        <v>27.500000000000004</v>
      </c>
      <c r="AS36" s="37">
        <f t="shared" si="4"/>
        <v>28.499999999999996</v>
      </c>
    </row>
    <row r="37" spans="4:45" x14ac:dyDescent="0.25">
      <c r="D37" s="4">
        <v>34</v>
      </c>
      <c r="E37" s="4">
        <v>50000</v>
      </c>
      <c r="F37" s="37">
        <v>17</v>
      </c>
      <c r="G37" s="37">
        <v>18</v>
      </c>
      <c r="H37" s="37">
        <v>19</v>
      </c>
      <c r="I37" s="37">
        <v>20</v>
      </c>
      <c r="J37" s="37">
        <v>21</v>
      </c>
      <c r="K37" s="37">
        <v>22.5</v>
      </c>
      <c r="L37" s="37">
        <v>23.5</v>
      </c>
      <c r="M37" s="37">
        <v>24.5</v>
      </c>
      <c r="N37" s="37">
        <v>25.5</v>
      </c>
      <c r="O37" s="37">
        <v>26.5</v>
      </c>
      <c r="P37" s="37">
        <v>27.500000000000004</v>
      </c>
      <c r="Q37" s="37">
        <v>28.499999999999996</v>
      </c>
      <c r="S37" t="str">
        <f t="shared" si="2"/>
        <v/>
      </c>
      <c r="T37">
        <v>50000</v>
      </c>
      <c r="U37" s="38">
        <v>0.17</v>
      </c>
      <c r="V37" s="38">
        <v>0.18</v>
      </c>
      <c r="W37" s="38">
        <v>0.19</v>
      </c>
      <c r="X37" s="38">
        <v>0.2</v>
      </c>
      <c r="Y37" s="38">
        <v>0.21</v>
      </c>
      <c r="Z37" s="38">
        <v>0.22500000000000001</v>
      </c>
      <c r="AA37" s="38">
        <v>0.23499999999999999</v>
      </c>
      <c r="AB37" s="38">
        <v>0.245</v>
      </c>
      <c r="AC37" s="38">
        <v>0.255</v>
      </c>
      <c r="AD37" s="38">
        <v>0.26500000000000001</v>
      </c>
      <c r="AE37" s="38">
        <v>0.27500000000000002</v>
      </c>
      <c r="AF37" s="38">
        <v>0.28499999999999998</v>
      </c>
      <c r="AH37" s="37">
        <f t="shared" si="4"/>
        <v>17</v>
      </c>
      <c r="AI37" s="37">
        <f t="shared" si="4"/>
        <v>18</v>
      </c>
      <c r="AJ37" s="37">
        <f t="shared" si="4"/>
        <v>19</v>
      </c>
      <c r="AK37" s="37">
        <f t="shared" si="4"/>
        <v>20</v>
      </c>
      <c r="AL37" s="37">
        <f t="shared" si="4"/>
        <v>21</v>
      </c>
      <c r="AM37" s="37">
        <f t="shared" si="4"/>
        <v>22.5</v>
      </c>
      <c r="AN37" s="37">
        <f t="shared" si="4"/>
        <v>23.5</v>
      </c>
      <c r="AO37" s="37">
        <f t="shared" si="4"/>
        <v>24.5</v>
      </c>
      <c r="AP37" s="37">
        <f t="shared" si="4"/>
        <v>25.5</v>
      </c>
      <c r="AQ37" s="37">
        <f t="shared" si="4"/>
        <v>26.5</v>
      </c>
      <c r="AR37" s="37">
        <f t="shared" si="4"/>
        <v>27.500000000000004</v>
      </c>
      <c r="AS37" s="37">
        <f t="shared" si="4"/>
        <v>28.499999999999996</v>
      </c>
    </row>
    <row r="38" spans="4:45" x14ac:dyDescent="0.25">
      <c r="D38" s="4">
        <v>35</v>
      </c>
      <c r="E38" s="4">
        <v>51000</v>
      </c>
      <c r="F38" s="37">
        <v>17</v>
      </c>
      <c r="G38" s="37">
        <v>18</v>
      </c>
      <c r="H38" s="37">
        <v>19</v>
      </c>
      <c r="I38" s="37">
        <v>20</v>
      </c>
      <c r="J38" s="37">
        <v>21</v>
      </c>
      <c r="K38" s="37">
        <v>22.5</v>
      </c>
      <c r="L38" s="37">
        <v>23.5</v>
      </c>
      <c r="M38" s="37">
        <v>24.5</v>
      </c>
      <c r="N38" s="37">
        <v>25.5</v>
      </c>
      <c r="O38" s="37">
        <v>26.5</v>
      </c>
      <c r="P38" s="37">
        <v>27.500000000000004</v>
      </c>
      <c r="Q38" s="37">
        <v>28.499999999999996</v>
      </c>
      <c r="S38" t="str">
        <f t="shared" si="2"/>
        <v/>
      </c>
      <c r="T38">
        <v>51000</v>
      </c>
      <c r="U38" s="38">
        <v>0.17</v>
      </c>
      <c r="V38" s="38">
        <v>0.18</v>
      </c>
      <c r="W38" s="38">
        <v>0.19</v>
      </c>
      <c r="X38" s="38">
        <v>0.2</v>
      </c>
      <c r="Y38" s="38">
        <v>0.21</v>
      </c>
      <c r="Z38" s="38">
        <v>0.22500000000000001</v>
      </c>
      <c r="AA38" s="38">
        <v>0.23499999999999999</v>
      </c>
      <c r="AB38" s="38">
        <v>0.245</v>
      </c>
      <c r="AC38" s="38">
        <v>0.255</v>
      </c>
      <c r="AD38" s="38">
        <v>0.26500000000000001</v>
      </c>
      <c r="AE38" s="38">
        <v>0.27500000000000002</v>
      </c>
      <c r="AF38" s="38">
        <v>0.28499999999999998</v>
      </c>
      <c r="AH38" s="37">
        <f t="shared" si="4"/>
        <v>17</v>
      </c>
      <c r="AI38" s="37">
        <f t="shared" si="4"/>
        <v>18</v>
      </c>
      <c r="AJ38" s="37">
        <f t="shared" si="4"/>
        <v>19</v>
      </c>
      <c r="AK38" s="37">
        <f t="shared" si="4"/>
        <v>20</v>
      </c>
      <c r="AL38" s="37">
        <f t="shared" si="4"/>
        <v>21</v>
      </c>
      <c r="AM38" s="37">
        <f t="shared" si="4"/>
        <v>22.5</v>
      </c>
      <c r="AN38" s="37">
        <f t="shared" si="4"/>
        <v>23.5</v>
      </c>
      <c r="AO38" s="37">
        <f t="shared" si="4"/>
        <v>24.5</v>
      </c>
      <c r="AP38" s="37">
        <f t="shared" si="4"/>
        <v>25.5</v>
      </c>
      <c r="AQ38" s="37">
        <f t="shared" si="4"/>
        <v>26.5</v>
      </c>
      <c r="AR38" s="37">
        <f t="shared" si="4"/>
        <v>27.500000000000004</v>
      </c>
      <c r="AS38" s="37">
        <f t="shared" si="4"/>
        <v>28.499999999999996</v>
      </c>
    </row>
    <row r="39" spans="4:45" x14ac:dyDescent="0.25">
      <c r="D39" s="4">
        <v>36</v>
      </c>
      <c r="E39" s="4">
        <v>52000</v>
      </c>
      <c r="F39" s="37">
        <v>17</v>
      </c>
      <c r="G39" s="37">
        <v>18</v>
      </c>
      <c r="H39" s="37">
        <v>19</v>
      </c>
      <c r="I39" s="37">
        <v>20</v>
      </c>
      <c r="J39" s="37">
        <v>21</v>
      </c>
      <c r="K39" s="37">
        <v>22.5</v>
      </c>
      <c r="L39" s="37">
        <v>23.5</v>
      </c>
      <c r="M39" s="37">
        <v>24.5</v>
      </c>
      <c r="N39" s="37">
        <v>25.5</v>
      </c>
      <c r="O39" s="37">
        <v>26.5</v>
      </c>
      <c r="P39" s="37">
        <v>27.500000000000004</v>
      </c>
      <c r="Q39" s="37">
        <v>28.499999999999996</v>
      </c>
      <c r="S39" t="str">
        <f t="shared" si="2"/>
        <v/>
      </c>
      <c r="T39">
        <v>52000</v>
      </c>
      <c r="U39" s="38">
        <v>0.17</v>
      </c>
      <c r="V39" s="38">
        <v>0.18</v>
      </c>
      <c r="W39" s="38">
        <v>0.19</v>
      </c>
      <c r="X39" s="38">
        <v>0.2</v>
      </c>
      <c r="Y39" s="38">
        <v>0.21</v>
      </c>
      <c r="Z39" s="38">
        <v>0.22500000000000001</v>
      </c>
      <c r="AA39" s="38">
        <v>0.23499999999999999</v>
      </c>
      <c r="AB39" s="38">
        <v>0.245</v>
      </c>
      <c r="AC39" s="38">
        <v>0.255</v>
      </c>
      <c r="AD39" s="38">
        <v>0.26500000000000001</v>
      </c>
      <c r="AE39" s="38">
        <v>0.27500000000000002</v>
      </c>
      <c r="AF39" s="38">
        <v>0.28499999999999998</v>
      </c>
      <c r="AH39" s="37">
        <f t="shared" si="4"/>
        <v>17</v>
      </c>
      <c r="AI39" s="37">
        <f t="shared" si="4"/>
        <v>18</v>
      </c>
      <c r="AJ39" s="37">
        <f t="shared" si="4"/>
        <v>19</v>
      </c>
      <c r="AK39" s="37">
        <f t="shared" si="4"/>
        <v>20</v>
      </c>
      <c r="AL39" s="37">
        <f t="shared" si="4"/>
        <v>21</v>
      </c>
      <c r="AM39" s="37">
        <f t="shared" si="4"/>
        <v>22.5</v>
      </c>
      <c r="AN39" s="37">
        <f t="shared" si="4"/>
        <v>23.5</v>
      </c>
      <c r="AO39" s="37">
        <f t="shared" si="4"/>
        <v>24.5</v>
      </c>
      <c r="AP39" s="37">
        <f t="shared" si="4"/>
        <v>25.5</v>
      </c>
      <c r="AQ39" s="37">
        <f t="shared" si="4"/>
        <v>26.5</v>
      </c>
      <c r="AR39" s="37">
        <f t="shared" si="4"/>
        <v>27.500000000000004</v>
      </c>
      <c r="AS39" s="37">
        <f t="shared" si="4"/>
        <v>28.499999999999996</v>
      </c>
    </row>
    <row r="40" spans="4:45" x14ac:dyDescent="0.25">
      <c r="D40" s="4">
        <v>37</v>
      </c>
      <c r="E40" s="4">
        <v>53000</v>
      </c>
      <c r="F40" s="37">
        <v>17</v>
      </c>
      <c r="G40" s="37">
        <v>18</v>
      </c>
      <c r="H40" s="37">
        <v>19</v>
      </c>
      <c r="I40" s="37">
        <v>20</v>
      </c>
      <c r="J40" s="37">
        <v>21</v>
      </c>
      <c r="K40" s="37">
        <v>22.5</v>
      </c>
      <c r="L40" s="37">
        <v>23.5</v>
      </c>
      <c r="M40" s="37">
        <v>24.5</v>
      </c>
      <c r="N40" s="37">
        <v>25.5</v>
      </c>
      <c r="O40" s="37">
        <v>26.5</v>
      </c>
      <c r="P40" s="37">
        <v>27.500000000000004</v>
      </c>
      <c r="Q40" s="37">
        <v>28.499999999999996</v>
      </c>
      <c r="S40" t="str">
        <f t="shared" si="2"/>
        <v/>
      </c>
      <c r="T40">
        <v>53000</v>
      </c>
      <c r="U40" s="38">
        <v>0.17</v>
      </c>
      <c r="V40" s="38">
        <v>0.18</v>
      </c>
      <c r="W40" s="38">
        <v>0.19</v>
      </c>
      <c r="X40" s="38">
        <v>0.2</v>
      </c>
      <c r="Y40" s="38">
        <v>0.21</v>
      </c>
      <c r="Z40" s="38">
        <v>0.22500000000000001</v>
      </c>
      <c r="AA40" s="38">
        <v>0.23499999999999999</v>
      </c>
      <c r="AB40" s="38">
        <v>0.245</v>
      </c>
      <c r="AC40" s="38">
        <v>0.255</v>
      </c>
      <c r="AD40" s="38">
        <v>0.26500000000000001</v>
      </c>
      <c r="AE40" s="38">
        <v>0.27500000000000002</v>
      </c>
      <c r="AF40" s="38">
        <v>0.28499999999999998</v>
      </c>
      <c r="AH40" s="37">
        <f t="shared" si="4"/>
        <v>17</v>
      </c>
      <c r="AI40" s="37">
        <f t="shared" si="4"/>
        <v>18</v>
      </c>
      <c r="AJ40" s="37">
        <f t="shared" si="4"/>
        <v>19</v>
      </c>
      <c r="AK40" s="37">
        <f t="shared" si="4"/>
        <v>20</v>
      </c>
      <c r="AL40" s="37">
        <f t="shared" si="4"/>
        <v>21</v>
      </c>
      <c r="AM40" s="37">
        <f t="shared" si="4"/>
        <v>22.5</v>
      </c>
      <c r="AN40" s="37">
        <f t="shared" si="4"/>
        <v>23.5</v>
      </c>
      <c r="AO40" s="37">
        <f t="shared" si="4"/>
        <v>24.5</v>
      </c>
      <c r="AP40" s="37">
        <f t="shared" si="4"/>
        <v>25.5</v>
      </c>
      <c r="AQ40" s="37">
        <f t="shared" si="4"/>
        <v>26.5</v>
      </c>
      <c r="AR40" s="37">
        <f t="shared" si="4"/>
        <v>27.500000000000004</v>
      </c>
      <c r="AS40" s="37">
        <f t="shared" si="4"/>
        <v>28.499999999999996</v>
      </c>
    </row>
    <row r="41" spans="4:45" x14ac:dyDescent="0.25">
      <c r="D41" s="4">
        <v>38</v>
      </c>
      <c r="E41" s="4">
        <v>54000</v>
      </c>
      <c r="F41" s="37">
        <v>17</v>
      </c>
      <c r="G41" s="37">
        <v>18</v>
      </c>
      <c r="H41" s="37">
        <v>19</v>
      </c>
      <c r="I41" s="37">
        <v>20</v>
      </c>
      <c r="J41" s="37">
        <v>21</v>
      </c>
      <c r="K41" s="37">
        <v>22.5</v>
      </c>
      <c r="L41" s="37">
        <v>23.5</v>
      </c>
      <c r="M41" s="37">
        <v>24.5</v>
      </c>
      <c r="N41" s="37">
        <v>25.5</v>
      </c>
      <c r="O41" s="37">
        <v>26.5</v>
      </c>
      <c r="P41" s="37">
        <v>27.500000000000004</v>
      </c>
      <c r="Q41" s="37">
        <v>28.499999999999996</v>
      </c>
      <c r="S41" t="str">
        <f t="shared" si="2"/>
        <v/>
      </c>
      <c r="T41">
        <v>54000</v>
      </c>
      <c r="U41" s="38">
        <v>0.17</v>
      </c>
      <c r="V41" s="38">
        <v>0.18</v>
      </c>
      <c r="W41" s="38">
        <v>0.19</v>
      </c>
      <c r="X41" s="38">
        <v>0.2</v>
      </c>
      <c r="Y41" s="38">
        <v>0.21</v>
      </c>
      <c r="Z41" s="38">
        <v>0.22500000000000001</v>
      </c>
      <c r="AA41" s="38">
        <v>0.23499999999999999</v>
      </c>
      <c r="AB41" s="38">
        <v>0.245</v>
      </c>
      <c r="AC41" s="38">
        <v>0.255</v>
      </c>
      <c r="AD41" s="38">
        <v>0.26500000000000001</v>
      </c>
      <c r="AE41" s="38">
        <v>0.27500000000000002</v>
      </c>
      <c r="AF41" s="38">
        <v>0.28499999999999998</v>
      </c>
      <c r="AH41" s="37">
        <f t="shared" si="4"/>
        <v>17</v>
      </c>
      <c r="AI41" s="37">
        <f t="shared" si="4"/>
        <v>18</v>
      </c>
      <c r="AJ41" s="37">
        <f t="shared" si="4"/>
        <v>19</v>
      </c>
      <c r="AK41" s="37">
        <f t="shared" si="4"/>
        <v>20</v>
      </c>
      <c r="AL41" s="37">
        <f t="shared" si="4"/>
        <v>21</v>
      </c>
      <c r="AM41" s="37">
        <f t="shared" si="4"/>
        <v>22.5</v>
      </c>
      <c r="AN41" s="37">
        <f t="shared" si="4"/>
        <v>23.5</v>
      </c>
      <c r="AO41" s="37">
        <f t="shared" si="4"/>
        <v>24.5</v>
      </c>
      <c r="AP41" s="37">
        <f t="shared" si="4"/>
        <v>25.5</v>
      </c>
      <c r="AQ41" s="37">
        <f t="shared" si="4"/>
        <v>26.5</v>
      </c>
      <c r="AR41" s="37">
        <f t="shared" si="4"/>
        <v>27.500000000000004</v>
      </c>
      <c r="AS41" s="37">
        <f t="shared" si="4"/>
        <v>28.499999999999996</v>
      </c>
    </row>
    <row r="42" spans="4:45" x14ac:dyDescent="0.25">
      <c r="D42" s="4">
        <v>39</v>
      </c>
      <c r="E42" s="4">
        <v>55000</v>
      </c>
      <c r="F42" s="37">
        <v>17</v>
      </c>
      <c r="G42" s="37">
        <v>18</v>
      </c>
      <c r="H42" s="37">
        <v>19</v>
      </c>
      <c r="I42" s="37">
        <v>20.5</v>
      </c>
      <c r="J42" s="37">
        <v>21.5</v>
      </c>
      <c r="K42" s="37">
        <v>22.5</v>
      </c>
      <c r="L42" s="37">
        <v>23.5</v>
      </c>
      <c r="M42" s="37">
        <v>24.5</v>
      </c>
      <c r="N42" s="37">
        <v>25.5</v>
      </c>
      <c r="O42" s="37">
        <v>26.5</v>
      </c>
      <c r="P42" s="37">
        <v>27.500000000000004</v>
      </c>
      <c r="Q42" s="37">
        <v>28.499999999999996</v>
      </c>
      <c r="S42" t="str">
        <f t="shared" si="2"/>
        <v/>
      </c>
      <c r="T42">
        <v>55000</v>
      </c>
      <c r="U42" s="38">
        <v>0.17</v>
      </c>
      <c r="V42" s="38">
        <v>0.18</v>
      </c>
      <c r="W42" s="38">
        <v>0.19</v>
      </c>
      <c r="X42" s="38">
        <v>0.20499999999999999</v>
      </c>
      <c r="Y42" s="38">
        <v>0.215</v>
      </c>
      <c r="Z42" s="38">
        <v>0.22500000000000001</v>
      </c>
      <c r="AA42" s="38">
        <v>0.23499999999999999</v>
      </c>
      <c r="AB42" s="38">
        <v>0.245</v>
      </c>
      <c r="AC42" s="38">
        <v>0.255</v>
      </c>
      <c r="AD42" s="38">
        <v>0.26500000000000001</v>
      </c>
      <c r="AE42" s="38">
        <v>0.27500000000000002</v>
      </c>
      <c r="AF42" s="38">
        <v>0.28499999999999998</v>
      </c>
      <c r="AH42" s="37">
        <f t="shared" si="4"/>
        <v>17</v>
      </c>
      <c r="AI42" s="37">
        <f t="shared" si="4"/>
        <v>18</v>
      </c>
      <c r="AJ42" s="37">
        <f t="shared" si="4"/>
        <v>19</v>
      </c>
      <c r="AK42" s="37">
        <f t="shared" si="4"/>
        <v>20.5</v>
      </c>
      <c r="AL42" s="37">
        <f t="shared" si="4"/>
        <v>21.5</v>
      </c>
      <c r="AM42" s="37">
        <f t="shared" si="4"/>
        <v>22.5</v>
      </c>
      <c r="AN42" s="37">
        <f t="shared" si="4"/>
        <v>23.5</v>
      </c>
      <c r="AO42" s="37">
        <f t="shared" si="4"/>
        <v>24.5</v>
      </c>
      <c r="AP42" s="37">
        <f t="shared" si="4"/>
        <v>25.5</v>
      </c>
      <c r="AQ42" s="37">
        <f t="shared" si="4"/>
        <v>26.5</v>
      </c>
      <c r="AR42" s="37">
        <f t="shared" si="4"/>
        <v>27.500000000000004</v>
      </c>
      <c r="AS42" s="37">
        <f t="shared" si="4"/>
        <v>28.499999999999996</v>
      </c>
    </row>
    <row r="43" spans="4:45" x14ac:dyDescent="0.25">
      <c r="D43" s="4">
        <v>40</v>
      </c>
      <c r="E43" s="4">
        <v>56000</v>
      </c>
      <c r="F43" s="37">
        <v>17</v>
      </c>
      <c r="G43" s="37">
        <v>18</v>
      </c>
      <c r="H43" s="37">
        <v>19</v>
      </c>
      <c r="I43" s="37">
        <v>20.5</v>
      </c>
      <c r="J43" s="37">
        <v>21.5</v>
      </c>
      <c r="K43" s="37">
        <v>22.5</v>
      </c>
      <c r="L43" s="37">
        <v>23.5</v>
      </c>
      <c r="M43" s="37">
        <v>24.5</v>
      </c>
      <c r="N43" s="37">
        <v>25.5</v>
      </c>
      <c r="O43" s="37">
        <v>26.5</v>
      </c>
      <c r="P43" s="37">
        <v>27.500000000000004</v>
      </c>
      <c r="Q43" s="37">
        <v>28.499999999999996</v>
      </c>
      <c r="S43" t="str">
        <f t="shared" si="2"/>
        <v/>
      </c>
      <c r="T43">
        <v>56000</v>
      </c>
      <c r="U43" s="38">
        <v>0.17</v>
      </c>
      <c r="V43" s="38">
        <v>0.18</v>
      </c>
      <c r="W43" s="38">
        <v>0.19</v>
      </c>
      <c r="X43" s="38">
        <v>0.20499999999999999</v>
      </c>
      <c r="Y43" s="38">
        <v>0.215</v>
      </c>
      <c r="Z43" s="38">
        <v>0.22500000000000001</v>
      </c>
      <c r="AA43" s="38">
        <v>0.23499999999999999</v>
      </c>
      <c r="AB43" s="38">
        <v>0.245</v>
      </c>
      <c r="AC43" s="38">
        <v>0.255</v>
      </c>
      <c r="AD43" s="38">
        <v>0.26500000000000001</v>
      </c>
      <c r="AE43" s="38">
        <v>0.27500000000000002</v>
      </c>
      <c r="AF43" s="38">
        <v>0.28499999999999998</v>
      </c>
      <c r="AH43" s="37">
        <f t="shared" si="4"/>
        <v>17</v>
      </c>
      <c r="AI43" s="37">
        <f t="shared" si="4"/>
        <v>18</v>
      </c>
      <c r="AJ43" s="37">
        <f t="shared" si="4"/>
        <v>19</v>
      </c>
      <c r="AK43" s="37">
        <f t="shared" si="4"/>
        <v>20.5</v>
      </c>
      <c r="AL43" s="37">
        <f t="shared" si="4"/>
        <v>21.5</v>
      </c>
      <c r="AM43" s="37">
        <f t="shared" si="4"/>
        <v>22.5</v>
      </c>
      <c r="AN43" s="37">
        <f t="shared" si="4"/>
        <v>23.5</v>
      </c>
      <c r="AO43" s="37">
        <f t="shared" si="4"/>
        <v>24.5</v>
      </c>
      <c r="AP43" s="37">
        <f t="shared" si="4"/>
        <v>25.5</v>
      </c>
      <c r="AQ43" s="37">
        <f t="shared" si="4"/>
        <v>26.5</v>
      </c>
      <c r="AR43" s="37">
        <f t="shared" si="4"/>
        <v>27.500000000000004</v>
      </c>
      <c r="AS43" s="37">
        <f t="shared" si="4"/>
        <v>28.499999999999996</v>
      </c>
    </row>
    <row r="44" spans="4:45" x14ac:dyDescent="0.25">
      <c r="D44" s="4">
        <v>41</v>
      </c>
      <c r="E44" s="4">
        <v>57000</v>
      </c>
      <c r="F44" s="37">
        <v>17.5</v>
      </c>
      <c r="G44" s="37">
        <v>18.5</v>
      </c>
      <c r="H44" s="37">
        <v>19.5</v>
      </c>
      <c r="I44" s="37">
        <v>20.5</v>
      </c>
      <c r="J44" s="37">
        <v>21.5</v>
      </c>
      <c r="K44" s="37">
        <v>22.5</v>
      </c>
      <c r="L44" s="37">
        <v>23.5</v>
      </c>
      <c r="M44" s="37">
        <v>24.5</v>
      </c>
      <c r="N44" s="37">
        <v>25.5</v>
      </c>
      <c r="O44" s="37">
        <v>26.5</v>
      </c>
      <c r="P44" s="37">
        <v>27.500000000000004</v>
      </c>
      <c r="Q44" s="37">
        <v>28.499999999999996</v>
      </c>
      <c r="S44" t="str">
        <f t="shared" si="2"/>
        <v/>
      </c>
      <c r="T44">
        <v>57000</v>
      </c>
      <c r="U44" s="38">
        <v>0.17499999999999999</v>
      </c>
      <c r="V44" s="38">
        <v>0.185</v>
      </c>
      <c r="W44" s="38">
        <v>0.19500000000000001</v>
      </c>
      <c r="X44" s="38">
        <v>0.20499999999999999</v>
      </c>
      <c r="Y44" s="38">
        <v>0.215</v>
      </c>
      <c r="Z44" s="38">
        <v>0.22500000000000001</v>
      </c>
      <c r="AA44" s="38">
        <v>0.23499999999999999</v>
      </c>
      <c r="AB44" s="38">
        <v>0.245</v>
      </c>
      <c r="AC44" s="38">
        <v>0.255</v>
      </c>
      <c r="AD44" s="38">
        <v>0.26500000000000001</v>
      </c>
      <c r="AE44" s="38">
        <v>0.27500000000000002</v>
      </c>
      <c r="AF44" s="38">
        <v>0.28499999999999998</v>
      </c>
      <c r="AH44" s="37">
        <f t="shared" si="4"/>
        <v>17.5</v>
      </c>
      <c r="AI44" s="37">
        <f t="shared" si="4"/>
        <v>18.5</v>
      </c>
      <c r="AJ44" s="37">
        <f t="shared" si="4"/>
        <v>19.5</v>
      </c>
      <c r="AK44" s="37">
        <f t="shared" si="4"/>
        <v>20.5</v>
      </c>
      <c r="AL44" s="37">
        <f t="shared" si="4"/>
        <v>21.5</v>
      </c>
      <c r="AM44" s="37">
        <f t="shared" si="4"/>
        <v>22.5</v>
      </c>
      <c r="AN44" s="37">
        <f t="shared" si="4"/>
        <v>23.5</v>
      </c>
      <c r="AO44" s="37">
        <f t="shared" si="4"/>
        <v>24.5</v>
      </c>
      <c r="AP44" s="37">
        <f t="shared" si="4"/>
        <v>25.5</v>
      </c>
      <c r="AQ44" s="37">
        <f t="shared" si="4"/>
        <v>26.5</v>
      </c>
      <c r="AR44" s="37">
        <f t="shared" si="4"/>
        <v>27.500000000000004</v>
      </c>
      <c r="AS44" s="37">
        <f t="shared" si="4"/>
        <v>28.499999999999996</v>
      </c>
    </row>
    <row r="45" spans="4:45" x14ac:dyDescent="0.25">
      <c r="D45" s="4">
        <v>42</v>
      </c>
      <c r="E45" s="4">
        <v>58000</v>
      </c>
      <c r="F45" s="37">
        <v>17.5</v>
      </c>
      <c r="G45" s="37">
        <v>18.5</v>
      </c>
      <c r="H45" s="37">
        <v>19.5</v>
      </c>
      <c r="I45" s="37">
        <v>20.5</v>
      </c>
      <c r="J45" s="37">
        <v>21.5</v>
      </c>
      <c r="K45" s="37">
        <v>23</v>
      </c>
      <c r="L45" s="37">
        <v>24</v>
      </c>
      <c r="M45" s="37">
        <v>25</v>
      </c>
      <c r="N45" s="37">
        <v>26</v>
      </c>
      <c r="O45" s="37">
        <v>27</v>
      </c>
      <c r="P45" s="37">
        <v>28.000000000000004</v>
      </c>
      <c r="Q45" s="37">
        <v>28.499999999999996</v>
      </c>
      <c r="S45" t="str">
        <f t="shared" si="2"/>
        <v/>
      </c>
      <c r="T45">
        <v>58000</v>
      </c>
      <c r="U45" s="38">
        <v>0.17499999999999999</v>
      </c>
      <c r="V45" s="38">
        <v>0.185</v>
      </c>
      <c r="W45" s="38">
        <v>0.19500000000000001</v>
      </c>
      <c r="X45" s="38">
        <v>0.20499999999999999</v>
      </c>
      <c r="Y45" s="38">
        <v>0.215</v>
      </c>
      <c r="Z45" s="38">
        <v>0.23</v>
      </c>
      <c r="AA45" s="38">
        <v>0.24</v>
      </c>
      <c r="AB45" s="38">
        <v>0.25</v>
      </c>
      <c r="AC45" s="38">
        <v>0.26</v>
      </c>
      <c r="AD45" s="38">
        <v>0.27</v>
      </c>
      <c r="AE45" s="38">
        <v>0.28000000000000003</v>
      </c>
      <c r="AF45" s="38">
        <v>0.28499999999999998</v>
      </c>
      <c r="AH45" s="37">
        <f t="shared" si="4"/>
        <v>17.5</v>
      </c>
      <c r="AI45" s="37">
        <f t="shared" si="4"/>
        <v>18.5</v>
      </c>
      <c r="AJ45" s="37">
        <f t="shared" si="4"/>
        <v>19.5</v>
      </c>
      <c r="AK45" s="37">
        <f t="shared" si="4"/>
        <v>20.5</v>
      </c>
      <c r="AL45" s="37">
        <f t="shared" si="4"/>
        <v>21.5</v>
      </c>
      <c r="AM45" s="37">
        <f t="shared" si="4"/>
        <v>23</v>
      </c>
      <c r="AN45" s="37">
        <f t="shared" si="4"/>
        <v>24</v>
      </c>
      <c r="AO45" s="37">
        <f t="shared" si="4"/>
        <v>25</v>
      </c>
      <c r="AP45" s="37">
        <f t="shared" si="4"/>
        <v>26</v>
      </c>
      <c r="AQ45" s="37">
        <f t="shared" si="4"/>
        <v>27</v>
      </c>
      <c r="AR45" s="37">
        <f t="shared" si="4"/>
        <v>28.000000000000004</v>
      </c>
      <c r="AS45" s="37">
        <f t="shared" si="4"/>
        <v>28.499999999999996</v>
      </c>
    </row>
    <row r="46" spans="4:45" x14ac:dyDescent="0.25">
      <c r="D46" s="4">
        <v>43</v>
      </c>
      <c r="E46" s="4">
        <v>59000</v>
      </c>
      <c r="F46" s="37">
        <v>17.5</v>
      </c>
      <c r="G46" s="37">
        <v>18.5</v>
      </c>
      <c r="H46" s="37">
        <v>19.5</v>
      </c>
      <c r="I46" s="37">
        <v>20.5</v>
      </c>
      <c r="J46" s="37">
        <v>21.5</v>
      </c>
      <c r="K46" s="37">
        <v>23</v>
      </c>
      <c r="L46" s="37">
        <v>24</v>
      </c>
      <c r="M46" s="37">
        <v>25</v>
      </c>
      <c r="N46" s="37">
        <v>26</v>
      </c>
      <c r="O46" s="37">
        <v>27</v>
      </c>
      <c r="P46" s="37">
        <v>28.000000000000004</v>
      </c>
      <c r="Q46" s="37">
        <v>28.999999999999996</v>
      </c>
      <c r="S46" t="str">
        <f t="shared" si="2"/>
        <v/>
      </c>
      <c r="T46">
        <v>59000</v>
      </c>
      <c r="U46" s="38">
        <v>0.17499999999999999</v>
      </c>
      <c r="V46" s="38">
        <v>0.185</v>
      </c>
      <c r="W46" s="38">
        <v>0.19500000000000001</v>
      </c>
      <c r="X46" s="38">
        <v>0.20499999999999999</v>
      </c>
      <c r="Y46" s="38">
        <v>0.215</v>
      </c>
      <c r="Z46" s="38">
        <v>0.23</v>
      </c>
      <c r="AA46" s="38">
        <v>0.24</v>
      </c>
      <c r="AB46" s="38">
        <v>0.25</v>
      </c>
      <c r="AC46" s="38">
        <v>0.26</v>
      </c>
      <c r="AD46" s="38">
        <v>0.27</v>
      </c>
      <c r="AE46" s="38">
        <v>0.28000000000000003</v>
      </c>
      <c r="AF46" s="38">
        <v>0.28999999999999998</v>
      </c>
      <c r="AH46" s="37">
        <f t="shared" si="4"/>
        <v>17.5</v>
      </c>
      <c r="AI46" s="37">
        <f t="shared" si="4"/>
        <v>18.5</v>
      </c>
      <c r="AJ46" s="37">
        <f t="shared" si="4"/>
        <v>19.5</v>
      </c>
      <c r="AK46" s="37">
        <f t="shared" si="4"/>
        <v>20.5</v>
      </c>
      <c r="AL46" s="37">
        <f t="shared" si="4"/>
        <v>21.5</v>
      </c>
      <c r="AM46" s="37">
        <f t="shared" si="4"/>
        <v>23</v>
      </c>
      <c r="AN46" s="37">
        <f t="shared" si="4"/>
        <v>24</v>
      </c>
      <c r="AO46" s="37">
        <f t="shared" si="4"/>
        <v>25</v>
      </c>
      <c r="AP46" s="37">
        <f t="shared" si="4"/>
        <v>26</v>
      </c>
      <c r="AQ46" s="37">
        <f t="shared" si="4"/>
        <v>27</v>
      </c>
      <c r="AR46" s="37">
        <f t="shared" si="4"/>
        <v>28.000000000000004</v>
      </c>
      <c r="AS46" s="37">
        <f t="shared" si="4"/>
        <v>28.999999999999996</v>
      </c>
    </row>
    <row r="47" spans="4:45" x14ac:dyDescent="0.25">
      <c r="D47" s="4">
        <v>44</v>
      </c>
      <c r="E47" s="4">
        <v>60000</v>
      </c>
      <c r="F47" s="37">
        <v>18</v>
      </c>
      <c r="G47" s="37">
        <v>19</v>
      </c>
      <c r="H47" s="37">
        <v>20</v>
      </c>
      <c r="I47" s="37">
        <v>21</v>
      </c>
      <c r="J47" s="37">
        <v>22</v>
      </c>
      <c r="K47" s="37">
        <v>23</v>
      </c>
      <c r="L47" s="37">
        <v>24.5</v>
      </c>
      <c r="M47" s="37">
        <v>25.5</v>
      </c>
      <c r="N47" s="37">
        <v>26.5</v>
      </c>
      <c r="O47" s="37">
        <v>27.500000000000004</v>
      </c>
      <c r="P47" s="37">
        <v>28.499999999999996</v>
      </c>
      <c r="Q47" s="37">
        <v>28.999999999999996</v>
      </c>
      <c r="S47" t="str">
        <f t="shared" si="2"/>
        <v/>
      </c>
      <c r="T47">
        <v>60000</v>
      </c>
      <c r="U47" s="38">
        <v>0.18</v>
      </c>
      <c r="V47" s="38">
        <v>0.19</v>
      </c>
      <c r="W47" s="38">
        <v>0.2</v>
      </c>
      <c r="X47" s="38">
        <v>0.21</v>
      </c>
      <c r="Y47" s="38">
        <v>0.22</v>
      </c>
      <c r="Z47" s="38">
        <v>0.23</v>
      </c>
      <c r="AA47" s="38">
        <v>0.245</v>
      </c>
      <c r="AB47" s="38">
        <v>0.255</v>
      </c>
      <c r="AC47" s="38">
        <v>0.26500000000000001</v>
      </c>
      <c r="AD47" s="38">
        <v>0.27500000000000002</v>
      </c>
      <c r="AE47" s="38">
        <v>0.28499999999999998</v>
      </c>
      <c r="AF47" s="38">
        <v>0.28999999999999998</v>
      </c>
      <c r="AH47" s="37">
        <f t="shared" si="4"/>
        <v>18</v>
      </c>
      <c r="AI47" s="37">
        <f t="shared" si="4"/>
        <v>19</v>
      </c>
      <c r="AJ47" s="37">
        <f t="shared" si="4"/>
        <v>20</v>
      </c>
      <c r="AK47" s="37">
        <f t="shared" si="4"/>
        <v>21</v>
      </c>
      <c r="AL47" s="37">
        <f t="shared" si="4"/>
        <v>22</v>
      </c>
      <c r="AM47" s="37">
        <f t="shared" si="4"/>
        <v>23</v>
      </c>
      <c r="AN47" s="37">
        <f t="shared" si="4"/>
        <v>24.5</v>
      </c>
      <c r="AO47" s="37">
        <f t="shared" si="4"/>
        <v>25.5</v>
      </c>
      <c r="AP47" s="37">
        <f t="shared" si="4"/>
        <v>26.5</v>
      </c>
      <c r="AQ47" s="37">
        <f t="shared" si="4"/>
        <v>27.500000000000004</v>
      </c>
      <c r="AR47" s="37">
        <f t="shared" si="4"/>
        <v>28.499999999999996</v>
      </c>
      <c r="AS47" s="37">
        <f t="shared" si="4"/>
        <v>28.999999999999996</v>
      </c>
    </row>
    <row r="48" spans="4:45" x14ac:dyDescent="0.25">
      <c r="D48" s="4">
        <v>45</v>
      </c>
      <c r="E48" s="4">
        <v>61000</v>
      </c>
      <c r="F48" s="37">
        <v>18</v>
      </c>
      <c r="G48" s="37">
        <v>19</v>
      </c>
      <c r="H48" s="37">
        <v>20</v>
      </c>
      <c r="I48" s="37">
        <v>21</v>
      </c>
      <c r="J48" s="37">
        <v>22</v>
      </c>
      <c r="K48" s="37">
        <v>23</v>
      </c>
      <c r="L48" s="37">
        <v>24.5</v>
      </c>
      <c r="M48" s="37">
        <v>25.5</v>
      </c>
      <c r="N48" s="37">
        <v>27</v>
      </c>
      <c r="O48" s="37">
        <v>28.000000000000004</v>
      </c>
      <c r="P48" s="37">
        <v>28.499999999999996</v>
      </c>
      <c r="Q48" s="37">
        <v>29.5</v>
      </c>
      <c r="S48" t="str">
        <f t="shared" si="2"/>
        <v/>
      </c>
      <c r="T48">
        <v>61000</v>
      </c>
      <c r="U48" s="38">
        <v>0.18</v>
      </c>
      <c r="V48" s="38">
        <v>0.19</v>
      </c>
      <c r="W48" s="38">
        <v>0.2</v>
      </c>
      <c r="X48" s="38">
        <v>0.21</v>
      </c>
      <c r="Y48" s="38">
        <v>0.22</v>
      </c>
      <c r="Z48" s="38">
        <v>0.23</v>
      </c>
      <c r="AA48" s="38">
        <v>0.245</v>
      </c>
      <c r="AB48" s="38">
        <v>0.255</v>
      </c>
      <c r="AC48" s="38">
        <v>0.27</v>
      </c>
      <c r="AD48" s="38">
        <v>0.28000000000000003</v>
      </c>
      <c r="AE48" s="38">
        <v>0.28499999999999998</v>
      </c>
      <c r="AF48" s="38">
        <v>0.29499999999999998</v>
      </c>
      <c r="AH48" s="37">
        <f t="shared" si="4"/>
        <v>18</v>
      </c>
      <c r="AI48" s="37">
        <f t="shared" si="4"/>
        <v>19</v>
      </c>
      <c r="AJ48" s="37">
        <f t="shared" si="4"/>
        <v>20</v>
      </c>
      <c r="AK48" s="37">
        <f t="shared" si="4"/>
        <v>21</v>
      </c>
      <c r="AL48" s="37">
        <f t="shared" si="4"/>
        <v>22</v>
      </c>
      <c r="AM48" s="37">
        <f t="shared" si="4"/>
        <v>23</v>
      </c>
      <c r="AN48" s="37">
        <f t="shared" si="4"/>
        <v>24.5</v>
      </c>
      <c r="AO48" s="37">
        <f t="shared" si="4"/>
        <v>25.5</v>
      </c>
      <c r="AP48" s="37">
        <f t="shared" si="4"/>
        <v>27</v>
      </c>
      <c r="AQ48" s="37">
        <f t="shared" si="4"/>
        <v>28.000000000000004</v>
      </c>
      <c r="AR48" s="37">
        <f t="shared" si="4"/>
        <v>28.499999999999996</v>
      </c>
      <c r="AS48" s="37">
        <f t="shared" si="4"/>
        <v>29.5</v>
      </c>
    </row>
    <row r="49" spans="4:45" x14ac:dyDescent="0.25">
      <c r="D49" s="4">
        <v>46</v>
      </c>
      <c r="E49" s="4">
        <v>62000</v>
      </c>
      <c r="F49" s="37">
        <v>18</v>
      </c>
      <c r="G49" s="37">
        <v>19</v>
      </c>
      <c r="H49" s="37">
        <v>20</v>
      </c>
      <c r="I49" s="37">
        <v>21</v>
      </c>
      <c r="J49" s="37">
        <v>22.5</v>
      </c>
      <c r="K49" s="37">
        <v>23.5</v>
      </c>
      <c r="L49" s="37">
        <v>24.5</v>
      </c>
      <c r="M49" s="37">
        <v>25.5</v>
      </c>
      <c r="N49" s="37">
        <v>27</v>
      </c>
      <c r="O49" s="37">
        <v>28.000000000000004</v>
      </c>
      <c r="P49" s="37">
        <v>28.999999999999996</v>
      </c>
      <c r="Q49" s="37">
        <v>30</v>
      </c>
      <c r="S49" t="str">
        <f t="shared" si="2"/>
        <v/>
      </c>
      <c r="T49">
        <v>62000</v>
      </c>
      <c r="U49" s="38">
        <v>0.18</v>
      </c>
      <c r="V49" s="38">
        <v>0.19</v>
      </c>
      <c r="W49" s="38">
        <v>0.2</v>
      </c>
      <c r="X49" s="38">
        <v>0.21</v>
      </c>
      <c r="Y49" s="38">
        <v>0.22500000000000001</v>
      </c>
      <c r="Z49" s="38">
        <v>0.23499999999999999</v>
      </c>
      <c r="AA49" s="38">
        <v>0.245</v>
      </c>
      <c r="AB49" s="38">
        <v>0.255</v>
      </c>
      <c r="AC49" s="38">
        <v>0.27</v>
      </c>
      <c r="AD49" s="38">
        <v>0.28000000000000003</v>
      </c>
      <c r="AE49" s="38">
        <v>0.28999999999999998</v>
      </c>
      <c r="AF49" s="38">
        <v>0.3</v>
      </c>
      <c r="AH49" s="37">
        <f t="shared" si="4"/>
        <v>18</v>
      </c>
      <c r="AI49" s="37">
        <f t="shared" si="4"/>
        <v>19</v>
      </c>
      <c r="AJ49" s="37">
        <f t="shared" si="4"/>
        <v>20</v>
      </c>
      <c r="AK49" s="37">
        <f t="shared" si="4"/>
        <v>21</v>
      </c>
      <c r="AL49" s="37">
        <f t="shared" si="4"/>
        <v>22.5</v>
      </c>
      <c r="AM49" s="37">
        <f t="shared" si="4"/>
        <v>23.5</v>
      </c>
      <c r="AN49" s="37">
        <f t="shared" si="4"/>
        <v>24.5</v>
      </c>
      <c r="AO49" s="37">
        <f t="shared" si="4"/>
        <v>25.5</v>
      </c>
      <c r="AP49" s="37">
        <f t="shared" si="4"/>
        <v>27</v>
      </c>
      <c r="AQ49" s="37">
        <f t="shared" si="4"/>
        <v>28.000000000000004</v>
      </c>
      <c r="AR49" s="37">
        <f t="shared" si="4"/>
        <v>28.999999999999996</v>
      </c>
      <c r="AS49" s="37">
        <f t="shared" si="4"/>
        <v>30</v>
      </c>
    </row>
    <row r="50" spans="4:45" x14ac:dyDescent="0.25">
      <c r="D50" s="4">
        <v>47</v>
      </c>
      <c r="E50" s="4">
        <v>63000</v>
      </c>
      <c r="F50" s="37">
        <v>18.5</v>
      </c>
      <c r="G50" s="37">
        <v>19.5</v>
      </c>
      <c r="H50" s="37">
        <v>20.5</v>
      </c>
      <c r="I50" s="37">
        <v>21.5</v>
      </c>
      <c r="J50" s="37">
        <v>22.5</v>
      </c>
      <c r="K50" s="37">
        <v>23.5</v>
      </c>
      <c r="L50" s="37">
        <v>24.5</v>
      </c>
      <c r="M50" s="37">
        <v>26</v>
      </c>
      <c r="N50" s="37">
        <v>27</v>
      </c>
      <c r="O50" s="37">
        <v>28.499999999999996</v>
      </c>
      <c r="P50" s="37">
        <v>28.999999999999996</v>
      </c>
      <c r="Q50" s="37">
        <v>30</v>
      </c>
      <c r="S50" t="str">
        <f t="shared" si="2"/>
        <v/>
      </c>
      <c r="T50">
        <v>63000</v>
      </c>
      <c r="U50" s="38">
        <v>0.185</v>
      </c>
      <c r="V50" s="38">
        <v>0.19500000000000001</v>
      </c>
      <c r="W50" s="38">
        <v>0.20499999999999999</v>
      </c>
      <c r="X50" s="38">
        <v>0.215</v>
      </c>
      <c r="Y50" s="38">
        <v>0.22500000000000001</v>
      </c>
      <c r="Z50" s="38">
        <v>0.23499999999999999</v>
      </c>
      <c r="AA50" s="38">
        <v>0.245</v>
      </c>
      <c r="AB50" s="38">
        <v>0.26</v>
      </c>
      <c r="AC50" s="38">
        <v>0.27</v>
      </c>
      <c r="AD50" s="38">
        <v>0.28499999999999998</v>
      </c>
      <c r="AE50" s="38">
        <v>0.28999999999999998</v>
      </c>
      <c r="AF50" s="38">
        <v>0.3</v>
      </c>
      <c r="AH50" s="37">
        <f t="shared" si="4"/>
        <v>18.5</v>
      </c>
      <c r="AI50" s="37">
        <f t="shared" si="4"/>
        <v>19.5</v>
      </c>
      <c r="AJ50" s="37">
        <f t="shared" si="4"/>
        <v>20.5</v>
      </c>
      <c r="AK50" s="37">
        <f t="shared" si="4"/>
        <v>21.5</v>
      </c>
      <c r="AL50" s="37">
        <f t="shared" si="4"/>
        <v>22.5</v>
      </c>
      <c r="AM50" s="37">
        <f t="shared" si="4"/>
        <v>23.5</v>
      </c>
      <c r="AN50" s="37">
        <f t="shared" si="4"/>
        <v>24.5</v>
      </c>
      <c r="AO50" s="37">
        <f t="shared" si="4"/>
        <v>26</v>
      </c>
      <c r="AP50" s="37">
        <f t="shared" si="4"/>
        <v>27</v>
      </c>
      <c r="AQ50" s="37">
        <f t="shared" si="4"/>
        <v>28.499999999999996</v>
      </c>
      <c r="AR50" s="37">
        <f t="shared" si="4"/>
        <v>28.999999999999996</v>
      </c>
      <c r="AS50" s="37">
        <f t="shared" si="4"/>
        <v>30</v>
      </c>
    </row>
    <row r="51" spans="4:45" x14ac:dyDescent="0.25">
      <c r="D51" s="4">
        <v>48</v>
      </c>
      <c r="E51" s="4">
        <v>64000</v>
      </c>
      <c r="F51" s="37">
        <v>18.5</v>
      </c>
      <c r="G51" s="37">
        <v>19.5</v>
      </c>
      <c r="H51" s="37">
        <v>20.5</v>
      </c>
      <c r="I51" s="37">
        <v>21.5</v>
      </c>
      <c r="J51" s="37">
        <v>22.5</v>
      </c>
      <c r="K51" s="37">
        <v>24</v>
      </c>
      <c r="L51" s="37">
        <v>25</v>
      </c>
      <c r="M51" s="37">
        <v>26</v>
      </c>
      <c r="N51" s="37">
        <v>27</v>
      </c>
      <c r="O51" s="37">
        <v>28.499999999999996</v>
      </c>
      <c r="P51" s="37">
        <v>29.5</v>
      </c>
      <c r="Q51" s="37">
        <v>30</v>
      </c>
      <c r="S51" t="str">
        <f t="shared" si="2"/>
        <v/>
      </c>
      <c r="T51">
        <v>64000</v>
      </c>
      <c r="U51" s="38">
        <v>0.185</v>
      </c>
      <c r="V51" s="38">
        <v>0.19500000000000001</v>
      </c>
      <c r="W51" s="38">
        <v>0.20499999999999999</v>
      </c>
      <c r="X51" s="38">
        <v>0.215</v>
      </c>
      <c r="Y51" s="38">
        <v>0.22500000000000001</v>
      </c>
      <c r="Z51" s="38">
        <v>0.24</v>
      </c>
      <c r="AA51" s="38">
        <v>0.25</v>
      </c>
      <c r="AB51" s="38">
        <v>0.26</v>
      </c>
      <c r="AC51" s="38">
        <v>0.27</v>
      </c>
      <c r="AD51" s="38">
        <v>0.28499999999999998</v>
      </c>
      <c r="AE51" s="38">
        <v>0.29499999999999998</v>
      </c>
      <c r="AF51" s="38">
        <v>0.3</v>
      </c>
      <c r="AH51" s="37">
        <f t="shared" si="4"/>
        <v>18.5</v>
      </c>
      <c r="AI51" s="37">
        <f t="shared" si="4"/>
        <v>19.5</v>
      </c>
      <c r="AJ51" s="37">
        <f t="shared" si="4"/>
        <v>20.5</v>
      </c>
      <c r="AK51" s="37">
        <f t="shared" si="4"/>
        <v>21.5</v>
      </c>
      <c r="AL51" s="37">
        <f t="shared" si="4"/>
        <v>22.5</v>
      </c>
      <c r="AM51" s="37">
        <f t="shared" si="4"/>
        <v>24</v>
      </c>
      <c r="AN51" s="37">
        <f t="shared" si="4"/>
        <v>25</v>
      </c>
      <c r="AO51" s="37">
        <f t="shared" si="4"/>
        <v>26</v>
      </c>
      <c r="AP51" s="37">
        <f t="shared" si="4"/>
        <v>27</v>
      </c>
      <c r="AQ51" s="37">
        <f t="shared" si="4"/>
        <v>28.499999999999996</v>
      </c>
      <c r="AR51" s="37">
        <f t="shared" si="4"/>
        <v>29.5</v>
      </c>
      <c r="AS51" s="37">
        <f t="shared" si="4"/>
        <v>30</v>
      </c>
    </row>
    <row r="52" spans="4:45" x14ac:dyDescent="0.25">
      <c r="D52" s="4">
        <v>49</v>
      </c>
      <c r="E52" s="4">
        <v>65000</v>
      </c>
      <c r="F52" s="37">
        <v>18.5</v>
      </c>
      <c r="G52" s="37">
        <v>19.5</v>
      </c>
      <c r="H52" s="37">
        <v>20.5</v>
      </c>
      <c r="I52" s="37">
        <v>21.5</v>
      </c>
      <c r="J52" s="37">
        <v>23</v>
      </c>
      <c r="K52" s="37">
        <v>24</v>
      </c>
      <c r="L52" s="37">
        <v>25</v>
      </c>
      <c r="M52" s="37">
        <v>26</v>
      </c>
      <c r="N52" s="37">
        <v>27</v>
      </c>
      <c r="O52" s="37">
        <v>28.499999999999996</v>
      </c>
      <c r="P52" s="37">
        <v>29.5</v>
      </c>
      <c r="Q52" s="37">
        <v>30.5</v>
      </c>
      <c r="S52" t="str">
        <f t="shared" si="2"/>
        <v/>
      </c>
      <c r="T52">
        <v>65000</v>
      </c>
      <c r="U52" s="38">
        <v>0.185</v>
      </c>
      <c r="V52" s="38">
        <v>0.19500000000000001</v>
      </c>
      <c r="W52" s="38">
        <v>0.20499999999999999</v>
      </c>
      <c r="X52" s="38">
        <v>0.215</v>
      </c>
      <c r="Y52" s="38">
        <v>0.23</v>
      </c>
      <c r="Z52" s="38">
        <v>0.24</v>
      </c>
      <c r="AA52" s="38">
        <v>0.25</v>
      </c>
      <c r="AB52" s="38">
        <v>0.26</v>
      </c>
      <c r="AC52" s="38">
        <v>0.27</v>
      </c>
      <c r="AD52" s="38">
        <v>0.28499999999999998</v>
      </c>
      <c r="AE52" s="38">
        <v>0.29499999999999998</v>
      </c>
      <c r="AF52" s="38">
        <v>0.30499999999999999</v>
      </c>
      <c r="AH52" s="37">
        <f t="shared" si="4"/>
        <v>18.5</v>
      </c>
      <c r="AI52" s="37">
        <f t="shared" si="4"/>
        <v>19.5</v>
      </c>
      <c r="AJ52" s="37">
        <f t="shared" si="4"/>
        <v>20.5</v>
      </c>
      <c r="AK52" s="37">
        <f t="shared" si="4"/>
        <v>21.5</v>
      </c>
      <c r="AL52" s="37">
        <f t="shared" si="4"/>
        <v>23</v>
      </c>
      <c r="AM52" s="37">
        <f t="shared" si="4"/>
        <v>24</v>
      </c>
      <c r="AN52" s="37">
        <f t="shared" si="4"/>
        <v>25</v>
      </c>
      <c r="AO52" s="37">
        <f t="shared" si="4"/>
        <v>26</v>
      </c>
      <c r="AP52" s="37">
        <f t="shared" si="4"/>
        <v>27</v>
      </c>
      <c r="AQ52" s="37">
        <f t="shared" si="4"/>
        <v>28.499999999999996</v>
      </c>
      <c r="AR52" s="37">
        <f t="shared" si="4"/>
        <v>29.5</v>
      </c>
      <c r="AS52" s="37">
        <f t="shared" si="4"/>
        <v>30.5</v>
      </c>
    </row>
    <row r="53" spans="4:45" x14ac:dyDescent="0.25">
      <c r="D53" s="4">
        <v>50</v>
      </c>
      <c r="E53" s="4">
        <v>66000</v>
      </c>
      <c r="F53" s="37">
        <v>19</v>
      </c>
      <c r="G53" s="37">
        <v>20</v>
      </c>
      <c r="H53" s="37">
        <v>21</v>
      </c>
      <c r="I53" s="37">
        <v>22</v>
      </c>
      <c r="J53" s="37">
        <v>23</v>
      </c>
      <c r="K53" s="37">
        <v>24</v>
      </c>
      <c r="L53" s="37">
        <v>25.5</v>
      </c>
      <c r="M53" s="37">
        <v>26.5</v>
      </c>
      <c r="N53" s="37">
        <v>27.500000000000004</v>
      </c>
      <c r="O53" s="37">
        <v>28.499999999999996</v>
      </c>
      <c r="P53" s="37">
        <v>29.5</v>
      </c>
      <c r="Q53" s="37">
        <v>30.5</v>
      </c>
      <c r="S53" t="str">
        <f t="shared" si="2"/>
        <v/>
      </c>
      <c r="T53">
        <v>66000</v>
      </c>
      <c r="U53" s="38">
        <v>0.19</v>
      </c>
      <c r="V53" s="38">
        <v>0.2</v>
      </c>
      <c r="W53" s="38">
        <v>0.21</v>
      </c>
      <c r="X53" s="38">
        <v>0.22</v>
      </c>
      <c r="Y53" s="38">
        <v>0.23</v>
      </c>
      <c r="Z53" s="38">
        <v>0.24</v>
      </c>
      <c r="AA53" s="38">
        <v>0.255</v>
      </c>
      <c r="AB53" s="38">
        <v>0.26500000000000001</v>
      </c>
      <c r="AC53" s="38">
        <v>0.27500000000000002</v>
      </c>
      <c r="AD53" s="38">
        <v>0.28499999999999998</v>
      </c>
      <c r="AE53" s="38">
        <v>0.29499999999999998</v>
      </c>
      <c r="AF53" s="38">
        <v>0.30499999999999999</v>
      </c>
      <c r="AH53" s="37">
        <f t="shared" si="4"/>
        <v>19</v>
      </c>
      <c r="AI53" s="37">
        <f t="shared" si="4"/>
        <v>20</v>
      </c>
      <c r="AJ53" s="37">
        <f t="shared" si="4"/>
        <v>21</v>
      </c>
      <c r="AK53" s="37">
        <f t="shared" si="4"/>
        <v>22</v>
      </c>
      <c r="AL53" s="37">
        <f t="shared" si="4"/>
        <v>23</v>
      </c>
      <c r="AM53" s="37">
        <f t="shared" si="4"/>
        <v>24</v>
      </c>
      <c r="AN53" s="37">
        <f t="shared" si="4"/>
        <v>25.5</v>
      </c>
      <c r="AO53" s="37">
        <f t="shared" si="4"/>
        <v>26.5</v>
      </c>
      <c r="AP53" s="37">
        <f t="shared" si="4"/>
        <v>27.500000000000004</v>
      </c>
      <c r="AQ53" s="37">
        <f t="shared" si="4"/>
        <v>28.499999999999996</v>
      </c>
      <c r="AR53" s="37">
        <f t="shared" si="4"/>
        <v>29.5</v>
      </c>
      <c r="AS53" s="37">
        <f t="shared" si="4"/>
        <v>30.5</v>
      </c>
    </row>
    <row r="54" spans="4:45" x14ac:dyDescent="0.25">
      <c r="D54" s="4">
        <v>51</v>
      </c>
      <c r="E54" s="4">
        <v>67000</v>
      </c>
      <c r="F54" s="37">
        <v>19</v>
      </c>
      <c r="G54" s="37">
        <v>20</v>
      </c>
      <c r="H54" s="37">
        <v>21</v>
      </c>
      <c r="I54" s="37">
        <v>22</v>
      </c>
      <c r="J54" s="37">
        <v>23</v>
      </c>
      <c r="K54" s="37">
        <v>24.5</v>
      </c>
      <c r="L54" s="37">
        <v>25.5</v>
      </c>
      <c r="M54" s="37">
        <v>26.5</v>
      </c>
      <c r="N54" s="37">
        <v>27.500000000000004</v>
      </c>
      <c r="O54" s="37">
        <v>28.499999999999996</v>
      </c>
      <c r="P54" s="37">
        <v>29.5</v>
      </c>
      <c r="Q54" s="37">
        <v>30.5</v>
      </c>
      <c r="S54" t="str">
        <f t="shared" si="2"/>
        <v/>
      </c>
      <c r="T54">
        <v>67000</v>
      </c>
      <c r="U54" s="38">
        <v>0.19</v>
      </c>
      <c r="V54" s="38">
        <v>0.2</v>
      </c>
      <c r="W54" s="38">
        <v>0.21</v>
      </c>
      <c r="X54" s="38">
        <v>0.22</v>
      </c>
      <c r="Y54" s="38">
        <v>0.23</v>
      </c>
      <c r="Z54" s="38">
        <v>0.245</v>
      </c>
      <c r="AA54" s="38">
        <v>0.255</v>
      </c>
      <c r="AB54" s="38">
        <v>0.26500000000000001</v>
      </c>
      <c r="AC54" s="38">
        <v>0.27500000000000002</v>
      </c>
      <c r="AD54" s="38">
        <v>0.28499999999999998</v>
      </c>
      <c r="AE54" s="38">
        <v>0.29499999999999998</v>
      </c>
      <c r="AF54" s="38">
        <v>0.30499999999999999</v>
      </c>
      <c r="AH54" s="37">
        <f t="shared" si="4"/>
        <v>19</v>
      </c>
      <c r="AI54" s="37">
        <f t="shared" ref="AI54:AS77" si="5">V54*$T$3</f>
        <v>20</v>
      </c>
      <c r="AJ54" s="37">
        <f t="shared" si="5"/>
        <v>21</v>
      </c>
      <c r="AK54" s="37">
        <f t="shared" si="5"/>
        <v>22</v>
      </c>
      <c r="AL54" s="37">
        <f t="shared" si="5"/>
        <v>23</v>
      </c>
      <c r="AM54" s="37">
        <f t="shared" si="5"/>
        <v>24.5</v>
      </c>
      <c r="AN54" s="37">
        <f t="shared" si="5"/>
        <v>25.5</v>
      </c>
      <c r="AO54" s="37">
        <f t="shared" si="5"/>
        <v>26.5</v>
      </c>
      <c r="AP54" s="37">
        <f t="shared" si="5"/>
        <v>27.500000000000004</v>
      </c>
      <c r="AQ54" s="37">
        <f t="shared" si="5"/>
        <v>28.499999999999996</v>
      </c>
      <c r="AR54" s="37">
        <f t="shared" si="5"/>
        <v>29.5</v>
      </c>
      <c r="AS54" s="37">
        <f t="shared" si="5"/>
        <v>30.5</v>
      </c>
    </row>
    <row r="55" spans="4:45" x14ac:dyDescent="0.25">
      <c r="D55" s="4">
        <v>52</v>
      </c>
      <c r="E55" s="4">
        <v>68000</v>
      </c>
      <c r="F55" s="37">
        <v>19</v>
      </c>
      <c r="G55" s="37">
        <v>20</v>
      </c>
      <c r="H55" s="37">
        <v>21</v>
      </c>
      <c r="I55" s="37">
        <v>22</v>
      </c>
      <c r="J55" s="37">
        <v>23.5</v>
      </c>
      <c r="K55" s="37">
        <v>24.5</v>
      </c>
      <c r="L55" s="37">
        <v>25.5</v>
      </c>
      <c r="M55" s="37">
        <v>27</v>
      </c>
      <c r="N55" s="37">
        <v>28.000000000000004</v>
      </c>
      <c r="O55" s="37">
        <v>28.999999999999996</v>
      </c>
      <c r="P55" s="37">
        <v>30</v>
      </c>
      <c r="Q55" s="37">
        <v>30.5</v>
      </c>
      <c r="S55" t="str">
        <f t="shared" si="2"/>
        <v/>
      </c>
      <c r="T55">
        <v>68000</v>
      </c>
      <c r="U55" s="38">
        <v>0.19</v>
      </c>
      <c r="V55" s="38">
        <v>0.2</v>
      </c>
      <c r="W55" s="38">
        <v>0.21</v>
      </c>
      <c r="X55" s="38">
        <v>0.22</v>
      </c>
      <c r="Y55" s="38">
        <v>0.23499999999999999</v>
      </c>
      <c r="Z55" s="38">
        <v>0.245</v>
      </c>
      <c r="AA55" s="38">
        <v>0.255</v>
      </c>
      <c r="AB55" s="38">
        <v>0.27</v>
      </c>
      <c r="AC55" s="38">
        <v>0.28000000000000003</v>
      </c>
      <c r="AD55" s="38">
        <v>0.28999999999999998</v>
      </c>
      <c r="AE55" s="38">
        <v>0.3</v>
      </c>
      <c r="AF55" s="38">
        <v>0.30499999999999999</v>
      </c>
      <c r="AH55" s="37">
        <f t="shared" ref="AH55:AJ97" si="6">U55*$T$3</f>
        <v>19</v>
      </c>
      <c r="AI55" s="37">
        <f t="shared" si="5"/>
        <v>20</v>
      </c>
      <c r="AJ55" s="37">
        <f t="shared" si="5"/>
        <v>21</v>
      </c>
      <c r="AK55" s="37">
        <f t="shared" si="5"/>
        <v>22</v>
      </c>
      <c r="AL55" s="37">
        <f t="shared" si="5"/>
        <v>23.5</v>
      </c>
      <c r="AM55" s="37">
        <f t="shared" si="5"/>
        <v>24.5</v>
      </c>
      <c r="AN55" s="37">
        <f t="shared" si="5"/>
        <v>25.5</v>
      </c>
      <c r="AO55" s="37">
        <f t="shared" si="5"/>
        <v>27</v>
      </c>
      <c r="AP55" s="37">
        <f t="shared" si="5"/>
        <v>28.000000000000004</v>
      </c>
      <c r="AQ55" s="37">
        <f t="shared" si="5"/>
        <v>28.999999999999996</v>
      </c>
      <c r="AR55" s="37">
        <f t="shared" si="5"/>
        <v>30</v>
      </c>
      <c r="AS55" s="37">
        <f t="shared" si="5"/>
        <v>30.5</v>
      </c>
    </row>
    <row r="56" spans="4:45" x14ac:dyDescent="0.25">
      <c r="D56" s="4">
        <v>53</v>
      </c>
      <c r="E56" s="4">
        <v>69000</v>
      </c>
      <c r="F56" s="37">
        <v>19</v>
      </c>
      <c r="G56" s="37">
        <v>20</v>
      </c>
      <c r="H56" s="37">
        <v>21</v>
      </c>
      <c r="I56" s="37">
        <v>22.5</v>
      </c>
      <c r="J56" s="37">
        <v>23.5</v>
      </c>
      <c r="K56" s="37">
        <v>24.5</v>
      </c>
      <c r="L56" s="37">
        <v>26</v>
      </c>
      <c r="M56" s="37">
        <v>27</v>
      </c>
      <c r="N56" s="37">
        <v>28.000000000000004</v>
      </c>
      <c r="O56" s="37">
        <v>28.999999999999996</v>
      </c>
      <c r="P56" s="37">
        <v>30</v>
      </c>
      <c r="Q56" s="37">
        <v>31</v>
      </c>
      <c r="S56" t="str">
        <f t="shared" si="2"/>
        <v/>
      </c>
      <c r="T56">
        <v>69000</v>
      </c>
      <c r="U56" s="38">
        <v>0.19</v>
      </c>
      <c r="V56" s="38">
        <v>0.2</v>
      </c>
      <c r="W56" s="38">
        <v>0.21</v>
      </c>
      <c r="X56" s="38">
        <v>0.22500000000000001</v>
      </c>
      <c r="Y56" s="38">
        <v>0.23499999999999999</v>
      </c>
      <c r="Z56" s="38">
        <v>0.245</v>
      </c>
      <c r="AA56" s="38">
        <v>0.26</v>
      </c>
      <c r="AB56" s="38">
        <v>0.27</v>
      </c>
      <c r="AC56" s="38">
        <v>0.28000000000000003</v>
      </c>
      <c r="AD56" s="38">
        <v>0.28999999999999998</v>
      </c>
      <c r="AE56" s="38">
        <v>0.3</v>
      </c>
      <c r="AF56" s="38">
        <v>0.31</v>
      </c>
      <c r="AH56" s="37">
        <f t="shared" si="6"/>
        <v>19</v>
      </c>
      <c r="AI56" s="37">
        <f t="shared" si="5"/>
        <v>20</v>
      </c>
      <c r="AJ56" s="37">
        <f t="shared" si="5"/>
        <v>21</v>
      </c>
      <c r="AK56" s="37">
        <f t="shared" si="5"/>
        <v>22.5</v>
      </c>
      <c r="AL56" s="37">
        <f t="shared" si="5"/>
        <v>23.5</v>
      </c>
      <c r="AM56" s="37">
        <f t="shared" si="5"/>
        <v>24.5</v>
      </c>
      <c r="AN56" s="37">
        <f t="shared" si="5"/>
        <v>26</v>
      </c>
      <c r="AO56" s="37">
        <f t="shared" si="5"/>
        <v>27</v>
      </c>
      <c r="AP56" s="37">
        <f t="shared" si="5"/>
        <v>28.000000000000004</v>
      </c>
      <c r="AQ56" s="37">
        <f t="shared" si="5"/>
        <v>28.999999999999996</v>
      </c>
      <c r="AR56" s="37">
        <f t="shared" si="5"/>
        <v>30</v>
      </c>
      <c r="AS56" s="37">
        <f t="shared" si="5"/>
        <v>31</v>
      </c>
    </row>
    <row r="57" spans="4:45" x14ac:dyDescent="0.25">
      <c r="D57" s="4">
        <v>54</v>
      </c>
      <c r="E57" s="4">
        <v>70000</v>
      </c>
      <c r="F57" s="37">
        <v>19.5</v>
      </c>
      <c r="G57" s="37">
        <v>20</v>
      </c>
      <c r="H57" s="37">
        <v>21</v>
      </c>
      <c r="I57" s="37">
        <v>22.5</v>
      </c>
      <c r="J57" s="37">
        <v>23.5</v>
      </c>
      <c r="K57" s="37">
        <v>25</v>
      </c>
      <c r="L57" s="37">
        <v>26</v>
      </c>
      <c r="M57" s="37">
        <v>27</v>
      </c>
      <c r="N57" s="37">
        <v>28.000000000000004</v>
      </c>
      <c r="O57" s="37">
        <v>28.999999999999996</v>
      </c>
      <c r="P57" s="37">
        <v>30</v>
      </c>
      <c r="Q57" s="37">
        <v>31</v>
      </c>
      <c r="S57" t="str">
        <f t="shared" si="2"/>
        <v/>
      </c>
      <c r="T57">
        <v>70000</v>
      </c>
      <c r="U57" s="38">
        <v>0.19500000000000001</v>
      </c>
      <c r="V57" s="38">
        <v>0.2</v>
      </c>
      <c r="W57" s="38">
        <v>0.21</v>
      </c>
      <c r="X57" s="38">
        <v>0.22500000000000001</v>
      </c>
      <c r="Y57" s="38">
        <v>0.23499999999999999</v>
      </c>
      <c r="Z57" s="38">
        <v>0.25</v>
      </c>
      <c r="AA57" s="38">
        <v>0.26</v>
      </c>
      <c r="AB57" s="38">
        <v>0.27</v>
      </c>
      <c r="AC57" s="38">
        <v>0.28000000000000003</v>
      </c>
      <c r="AD57" s="38">
        <v>0.28999999999999998</v>
      </c>
      <c r="AE57" s="38">
        <v>0.3</v>
      </c>
      <c r="AF57" s="38">
        <v>0.31</v>
      </c>
      <c r="AH57" s="37">
        <f t="shared" si="6"/>
        <v>19.5</v>
      </c>
      <c r="AI57" s="37">
        <f t="shared" si="5"/>
        <v>20</v>
      </c>
      <c r="AJ57" s="37">
        <f t="shared" si="5"/>
        <v>21</v>
      </c>
      <c r="AK57" s="37">
        <f t="shared" si="5"/>
        <v>22.5</v>
      </c>
      <c r="AL57" s="37">
        <f t="shared" si="5"/>
        <v>23.5</v>
      </c>
      <c r="AM57" s="37">
        <f t="shared" si="5"/>
        <v>25</v>
      </c>
      <c r="AN57" s="37">
        <f t="shared" si="5"/>
        <v>26</v>
      </c>
      <c r="AO57" s="37">
        <f t="shared" si="5"/>
        <v>27</v>
      </c>
      <c r="AP57" s="37">
        <f t="shared" si="5"/>
        <v>28.000000000000004</v>
      </c>
      <c r="AQ57" s="37">
        <f t="shared" si="5"/>
        <v>28.999999999999996</v>
      </c>
      <c r="AR57" s="37">
        <f t="shared" si="5"/>
        <v>30</v>
      </c>
      <c r="AS57" s="37">
        <f t="shared" si="5"/>
        <v>31</v>
      </c>
    </row>
    <row r="58" spans="4:45" x14ac:dyDescent="0.25">
      <c r="D58" s="4">
        <v>55</v>
      </c>
      <c r="E58" s="4">
        <v>71000</v>
      </c>
      <c r="F58" s="37">
        <v>19.5</v>
      </c>
      <c r="G58" s="37">
        <v>20.5</v>
      </c>
      <c r="H58" s="37">
        <v>21.5</v>
      </c>
      <c r="I58" s="37">
        <v>22.5</v>
      </c>
      <c r="J58" s="37">
        <v>24</v>
      </c>
      <c r="K58" s="37">
        <v>25</v>
      </c>
      <c r="L58" s="37">
        <v>26</v>
      </c>
      <c r="M58" s="37">
        <v>27.500000000000004</v>
      </c>
      <c r="N58" s="37">
        <v>28.499999999999996</v>
      </c>
      <c r="O58" s="37">
        <v>29.5</v>
      </c>
      <c r="P58" s="37">
        <v>30.5</v>
      </c>
      <c r="Q58" s="37">
        <v>31</v>
      </c>
      <c r="S58" t="str">
        <f t="shared" si="2"/>
        <v/>
      </c>
      <c r="T58">
        <v>71000</v>
      </c>
      <c r="U58" s="38">
        <v>0.19500000000000001</v>
      </c>
      <c r="V58" s="38">
        <v>0.20499999999999999</v>
      </c>
      <c r="W58" s="38">
        <v>0.215</v>
      </c>
      <c r="X58" s="38">
        <v>0.22500000000000001</v>
      </c>
      <c r="Y58" s="38">
        <v>0.24</v>
      </c>
      <c r="Z58" s="38">
        <v>0.25</v>
      </c>
      <c r="AA58" s="38">
        <v>0.26</v>
      </c>
      <c r="AB58" s="38">
        <v>0.27500000000000002</v>
      </c>
      <c r="AC58" s="38">
        <v>0.28499999999999998</v>
      </c>
      <c r="AD58" s="38">
        <v>0.29499999999999998</v>
      </c>
      <c r="AE58" s="38">
        <v>0.30499999999999999</v>
      </c>
      <c r="AF58" s="38">
        <v>0.31</v>
      </c>
      <c r="AH58" s="37">
        <f t="shared" si="6"/>
        <v>19.5</v>
      </c>
      <c r="AI58" s="37">
        <f t="shared" si="5"/>
        <v>20.5</v>
      </c>
      <c r="AJ58" s="37">
        <f t="shared" si="5"/>
        <v>21.5</v>
      </c>
      <c r="AK58" s="37">
        <f t="shared" si="5"/>
        <v>22.5</v>
      </c>
      <c r="AL58" s="37">
        <f t="shared" si="5"/>
        <v>24</v>
      </c>
      <c r="AM58" s="37">
        <f t="shared" si="5"/>
        <v>25</v>
      </c>
      <c r="AN58" s="37">
        <f t="shared" si="5"/>
        <v>26</v>
      </c>
      <c r="AO58" s="37">
        <f t="shared" si="5"/>
        <v>27.500000000000004</v>
      </c>
      <c r="AP58" s="37">
        <f t="shared" si="5"/>
        <v>28.499999999999996</v>
      </c>
      <c r="AQ58" s="37">
        <f t="shared" si="5"/>
        <v>29.5</v>
      </c>
      <c r="AR58" s="37">
        <f t="shared" si="5"/>
        <v>30.5</v>
      </c>
      <c r="AS58" s="37">
        <f t="shared" si="5"/>
        <v>31</v>
      </c>
    </row>
    <row r="59" spans="4:45" x14ac:dyDescent="0.25">
      <c r="D59" s="4">
        <v>56</v>
      </c>
      <c r="E59" s="4">
        <v>72000</v>
      </c>
      <c r="F59" s="37">
        <v>19.5</v>
      </c>
      <c r="G59" s="37">
        <v>20.5</v>
      </c>
      <c r="H59" s="37">
        <v>21.5</v>
      </c>
      <c r="I59" s="37">
        <v>22.5</v>
      </c>
      <c r="J59" s="37">
        <v>24</v>
      </c>
      <c r="K59" s="37">
        <v>25</v>
      </c>
      <c r="L59" s="37">
        <v>26.5</v>
      </c>
      <c r="M59" s="37">
        <v>27.500000000000004</v>
      </c>
      <c r="N59" s="37">
        <v>28.499999999999996</v>
      </c>
      <c r="O59" s="37">
        <v>29.5</v>
      </c>
      <c r="P59" s="37">
        <v>30.5</v>
      </c>
      <c r="Q59" s="37">
        <v>31.5</v>
      </c>
      <c r="S59" t="str">
        <f t="shared" si="2"/>
        <v/>
      </c>
      <c r="T59">
        <v>72000</v>
      </c>
      <c r="U59" s="38">
        <v>0.19500000000000001</v>
      </c>
      <c r="V59" s="38">
        <v>0.20499999999999999</v>
      </c>
      <c r="W59" s="38">
        <v>0.215</v>
      </c>
      <c r="X59" s="38">
        <v>0.22500000000000001</v>
      </c>
      <c r="Y59" s="38">
        <v>0.24</v>
      </c>
      <c r="Z59" s="38">
        <v>0.25</v>
      </c>
      <c r="AA59" s="38">
        <v>0.26500000000000001</v>
      </c>
      <c r="AB59" s="38">
        <v>0.27500000000000002</v>
      </c>
      <c r="AC59" s="38">
        <v>0.28499999999999998</v>
      </c>
      <c r="AD59" s="38">
        <v>0.29499999999999998</v>
      </c>
      <c r="AE59" s="38">
        <v>0.30499999999999999</v>
      </c>
      <c r="AF59" s="38">
        <v>0.315</v>
      </c>
      <c r="AH59" s="37">
        <f t="shared" si="6"/>
        <v>19.5</v>
      </c>
      <c r="AI59" s="37">
        <f t="shared" si="5"/>
        <v>20.5</v>
      </c>
      <c r="AJ59" s="37">
        <f t="shared" si="5"/>
        <v>21.5</v>
      </c>
      <c r="AK59" s="37">
        <f t="shared" si="5"/>
        <v>22.5</v>
      </c>
      <c r="AL59" s="37">
        <f t="shared" si="5"/>
        <v>24</v>
      </c>
      <c r="AM59" s="37">
        <f t="shared" si="5"/>
        <v>25</v>
      </c>
      <c r="AN59" s="37">
        <f t="shared" si="5"/>
        <v>26.5</v>
      </c>
      <c r="AO59" s="37">
        <f t="shared" si="5"/>
        <v>27.500000000000004</v>
      </c>
      <c r="AP59" s="37">
        <f t="shared" si="5"/>
        <v>28.499999999999996</v>
      </c>
      <c r="AQ59" s="37">
        <f t="shared" si="5"/>
        <v>29.5</v>
      </c>
      <c r="AR59" s="37">
        <f t="shared" si="5"/>
        <v>30.5</v>
      </c>
      <c r="AS59" s="37">
        <f t="shared" si="5"/>
        <v>31.5</v>
      </c>
    </row>
    <row r="60" spans="4:45" x14ac:dyDescent="0.25">
      <c r="D60" s="4">
        <v>57</v>
      </c>
      <c r="E60" s="4">
        <v>73000</v>
      </c>
      <c r="F60" s="37">
        <v>19.5</v>
      </c>
      <c r="G60" s="37">
        <v>20.5</v>
      </c>
      <c r="H60" s="37">
        <v>21.5</v>
      </c>
      <c r="I60" s="37">
        <v>23</v>
      </c>
      <c r="J60" s="37">
        <v>24</v>
      </c>
      <c r="K60" s="37">
        <v>25</v>
      </c>
      <c r="L60" s="37">
        <v>26.5</v>
      </c>
      <c r="M60" s="37">
        <v>27.500000000000004</v>
      </c>
      <c r="N60" s="37">
        <v>28.499999999999996</v>
      </c>
      <c r="O60" s="37">
        <v>29.5</v>
      </c>
      <c r="P60" s="37">
        <v>30.5</v>
      </c>
      <c r="Q60" s="37">
        <v>31.5</v>
      </c>
      <c r="S60" t="str">
        <f t="shared" si="2"/>
        <v/>
      </c>
      <c r="T60">
        <v>73000</v>
      </c>
      <c r="U60" s="38">
        <v>0.19500000000000001</v>
      </c>
      <c r="V60" s="38">
        <v>0.20499999999999999</v>
      </c>
      <c r="W60" s="38">
        <v>0.215</v>
      </c>
      <c r="X60" s="38">
        <v>0.23</v>
      </c>
      <c r="Y60" s="38">
        <v>0.24</v>
      </c>
      <c r="Z60" s="38">
        <v>0.25</v>
      </c>
      <c r="AA60" s="38">
        <v>0.26500000000000001</v>
      </c>
      <c r="AB60" s="38">
        <v>0.27500000000000002</v>
      </c>
      <c r="AC60" s="38">
        <v>0.28499999999999998</v>
      </c>
      <c r="AD60" s="38">
        <v>0.29499999999999998</v>
      </c>
      <c r="AE60" s="38">
        <v>0.30499999999999999</v>
      </c>
      <c r="AF60" s="38">
        <v>0.315</v>
      </c>
      <c r="AH60" s="37">
        <f t="shared" si="6"/>
        <v>19.5</v>
      </c>
      <c r="AI60" s="37">
        <f t="shared" si="5"/>
        <v>20.5</v>
      </c>
      <c r="AJ60" s="37">
        <f t="shared" si="5"/>
        <v>21.5</v>
      </c>
      <c r="AK60" s="37">
        <f t="shared" si="5"/>
        <v>23</v>
      </c>
      <c r="AL60" s="37">
        <f t="shared" si="5"/>
        <v>24</v>
      </c>
      <c r="AM60" s="37">
        <f t="shared" si="5"/>
        <v>25</v>
      </c>
      <c r="AN60" s="37">
        <f t="shared" si="5"/>
        <v>26.5</v>
      </c>
      <c r="AO60" s="37">
        <f t="shared" si="5"/>
        <v>27.500000000000004</v>
      </c>
      <c r="AP60" s="37">
        <f t="shared" si="5"/>
        <v>28.499999999999996</v>
      </c>
      <c r="AQ60" s="37">
        <f t="shared" si="5"/>
        <v>29.5</v>
      </c>
      <c r="AR60" s="37">
        <f t="shared" si="5"/>
        <v>30.5</v>
      </c>
      <c r="AS60" s="37">
        <f t="shared" si="5"/>
        <v>31.5</v>
      </c>
    </row>
    <row r="61" spans="4:45" x14ac:dyDescent="0.25">
      <c r="D61" s="4">
        <v>58</v>
      </c>
      <c r="E61" s="4">
        <v>74000</v>
      </c>
      <c r="F61" s="37">
        <v>19.5</v>
      </c>
      <c r="G61" s="37">
        <v>20.5</v>
      </c>
      <c r="H61" s="37">
        <v>21.5</v>
      </c>
      <c r="I61" s="37">
        <v>23</v>
      </c>
      <c r="J61" s="37">
        <v>24</v>
      </c>
      <c r="K61" s="37">
        <v>25.5</v>
      </c>
      <c r="L61" s="37">
        <v>26.5</v>
      </c>
      <c r="M61" s="37">
        <v>27.500000000000004</v>
      </c>
      <c r="N61" s="37">
        <v>28.499999999999996</v>
      </c>
      <c r="O61" s="37">
        <v>29.5</v>
      </c>
      <c r="P61" s="37">
        <v>30.5</v>
      </c>
      <c r="Q61" s="37">
        <v>31.5</v>
      </c>
      <c r="S61" t="str">
        <f t="shared" si="2"/>
        <v/>
      </c>
      <c r="T61">
        <v>74000</v>
      </c>
      <c r="U61" s="38">
        <v>0.19500000000000001</v>
      </c>
      <c r="V61" s="38">
        <v>0.20499999999999999</v>
      </c>
      <c r="W61" s="38">
        <v>0.215</v>
      </c>
      <c r="X61" s="38">
        <v>0.23</v>
      </c>
      <c r="Y61" s="38">
        <v>0.24</v>
      </c>
      <c r="Z61" s="38">
        <v>0.255</v>
      </c>
      <c r="AA61" s="38">
        <v>0.26500000000000001</v>
      </c>
      <c r="AB61" s="38">
        <v>0.27500000000000002</v>
      </c>
      <c r="AC61" s="38">
        <v>0.28499999999999998</v>
      </c>
      <c r="AD61" s="38">
        <v>0.29499999999999998</v>
      </c>
      <c r="AE61" s="38">
        <v>0.30499999999999999</v>
      </c>
      <c r="AF61" s="38">
        <v>0.315</v>
      </c>
      <c r="AH61" s="37">
        <f t="shared" si="6"/>
        <v>19.5</v>
      </c>
      <c r="AI61" s="37">
        <f t="shared" si="5"/>
        <v>20.5</v>
      </c>
      <c r="AJ61" s="37">
        <f t="shared" si="5"/>
        <v>21.5</v>
      </c>
      <c r="AK61" s="37">
        <f t="shared" si="5"/>
        <v>23</v>
      </c>
      <c r="AL61" s="37">
        <f t="shared" si="5"/>
        <v>24</v>
      </c>
      <c r="AM61" s="37">
        <f t="shared" si="5"/>
        <v>25.5</v>
      </c>
      <c r="AN61" s="37">
        <f t="shared" si="5"/>
        <v>26.5</v>
      </c>
      <c r="AO61" s="37">
        <f t="shared" si="5"/>
        <v>27.500000000000004</v>
      </c>
      <c r="AP61" s="37">
        <f t="shared" si="5"/>
        <v>28.499999999999996</v>
      </c>
      <c r="AQ61" s="37">
        <f t="shared" si="5"/>
        <v>29.5</v>
      </c>
      <c r="AR61" s="37">
        <f t="shared" si="5"/>
        <v>30.5</v>
      </c>
      <c r="AS61" s="37">
        <f t="shared" si="5"/>
        <v>31.5</v>
      </c>
    </row>
    <row r="62" spans="4:45" x14ac:dyDescent="0.25">
      <c r="D62" s="4">
        <v>59</v>
      </c>
      <c r="E62" s="4">
        <v>75000</v>
      </c>
      <c r="F62" s="37">
        <v>20</v>
      </c>
      <c r="G62" s="37">
        <v>20.5</v>
      </c>
      <c r="H62" s="37">
        <v>21.5</v>
      </c>
      <c r="I62" s="37">
        <v>23</v>
      </c>
      <c r="J62" s="37">
        <v>24</v>
      </c>
      <c r="K62" s="37">
        <v>25.5</v>
      </c>
      <c r="L62" s="37">
        <v>26.5</v>
      </c>
      <c r="M62" s="37">
        <v>27.500000000000004</v>
      </c>
      <c r="N62" s="37">
        <v>28.999999999999996</v>
      </c>
      <c r="O62" s="37">
        <v>30</v>
      </c>
      <c r="P62" s="37">
        <v>31</v>
      </c>
      <c r="Q62" s="37">
        <v>31.5</v>
      </c>
      <c r="S62" t="str">
        <f t="shared" si="2"/>
        <v/>
      </c>
      <c r="T62">
        <v>75000</v>
      </c>
      <c r="U62" s="38">
        <v>0.2</v>
      </c>
      <c r="V62" s="38">
        <v>0.20499999999999999</v>
      </c>
      <c r="W62" s="38">
        <v>0.215</v>
      </c>
      <c r="X62" s="38">
        <v>0.23</v>
      </c>
      <c r="Y62" s="38">
        <v>0.24</v>
      </c>
      <c r="Z62" s="38">
        <v>0.255</v>
      </c>
      <c r="AA62" s="38">
        <v>0.26500000000000001</v>
      </c>
      <c r="AB62" s="38">
        <v>0.27500000000000002</v>
      </c>
      <c r="AC62" s="38">
        <v>0.28999999999999998</v>
      </c>
      <c r="AD62" s="38">
        <v>0.3</v>
      </c>
      <c r="AE62" s="38">
        <v>0.31</v>
      </c>
      <c r="AF62" s="38">
        <v>0.315</v>
      </c>
      <c r="AH62" s="37">
        <f t="shared" si="6"/>
        <v>20</v>
      </c>
      <c r="AI62" s="37">
        <f t="shared" si="5"/>
        <v>20.5</v>
      </c>
      <c r="AJ62" s="37">
        <f t="shared" si="5"/>
        <v>21.5</v>
      </c>
      <c r="AK62" s="37">
        <f t="shared" si="5"/>
        <v>23</v>
      </c>
      <c r="AL62" s="37">
        <f t="shared" si="5"/>
        <v>24</v>
      </c>
      <c r="AM62" s="37">
        <f t="shared" si="5"/>
        <v>25.5</v>
      </c>
      <c r="AN62" s="37">
        <f t="shared" si="5"/>
        <v>26.5</v>
      </c>
      <c r="AO62" s="37">
        <f t="shared" si="5"/>
        <v>27.500000000000004</v>
      </c>
      <c r="AP62" s="37">
        <f t="shared" si="5"/>
        <v>28.999999999999996</v>
      </c>
      <c r="AQ62" s="37">
        <f t="shared" si="5"/>
        <v>30</v>
      </c>
      <c r="AR62" s="37">
        <f t="shared" si="5"/>
        <v>31</v>
      </c>
      <c r="AS62" s="37">
        <f t="shared" si="5"/>
        <v>31.5</v>
      </c>
    </row>
    <row r="63" spans="4:45" x14ac:dyDescent="0.25">
      <c r="D63" s="4">
        <v>60</v>
      </c>
      <c r="E63" s="4">
        <v>76000</v>
      </c>
      <c r="F63" s="37">
        <v>20</v>
      </c>
      <c r="G63" s="37">
        <v>20.5</v>
      </c>
      <c r="H63" s="37">
        <v>21.5</v>
      </c>
      <c r="I63" s="37">
        <v>23</v>
      </c>
      <c r="J63" s="37">
        <v>24.5</v>
      </c>
      <c r="K63" s="37">
        <v>25.5</v>
      </c>
      <c r="L63" s="37">
        <v>26.5</v>
      </c>
      <c r="M63" s="37">
        <v>28.000000000000004</v>
      </c>
      <c r="N63" s="37">
        <v>28.999999999999996</v>
      </c>
      <c r="O63" s="37">
        <v>30</v>
      </c>
      <c r="P63" s="37">
        <v>31</v>
      </c>
      <c r="Q63" s="37">
        <v>32</v>
      </c>
      <c r="S63" t="str">
        <f t="shared" si="2"/>
        <v/>
      </c>
      <c r="T63">
        <v>76000</v>
      </c>
      <c r="U63" s="38">
        <v>0.2</v>
      </c>
      <c r="V63" s="38">
        <v>0.20499999999999999</v>
      </c>
      <c r="W63" s="38">
        <v>0.215</v>
      </c>
      <c r="X63" s="38">
        <v>0.23</v>
      </c>
      <c r="Y63" s="38">
        <v>0.245</v>
      </c>
      <c r="Z63" s="38">
        <v>0.255</v>
      </c>
      <c r="AA63" s="38">
        <v>0.26500000000000001</v>
      </c>
      <c r="AB63" s="38">
        <v>0.28000000000000003</v>
      </c>
      <c r="AC63" s="38">
        <v>0.28999999999999998</v>
      </c>
      <c r="AD63" s="38">
        <v>0.3</v>
      </c>
      <c r="AE63" s="38">
        <v>0.31</v>
      </c>
      <c r="AF63" s="38">
        <v>0.32</v>
      </c>
      <c r="AH63" s="37">
        <f t="shared" si="6"/>
        <v>20</v>
      </c>
      <c r="AI63" s="37">
        <f t="shared" si="5"/>
        <v>20.5</v>
      </c>
      <c r="AJ63" s="37">
        <f t="shared" si="5"/>
        <v>21.5</v>
      </c>
      <c r="AK63" s="37">
        <f t="shared" si="5"/>
        <v>23</v>
      </c>
      <c r="AL63" s="37">
        <f t="shared" si="5"/>
        <v>24.5</v>
      </c>
      <c r="AM63" s="37">
        <f t="shared" si="5"/>
        <v>25.5</v>
      </c>
      <c r="AN63" s="37">
        <f t="shared" si="5"/>
        <v>26.5</v>
      </c>
      <c r="AO63" s="37">
        <f t="shared" si="5"/>
        <v>28.000000000000004</v>
      </c>
      <c r="AP63" s="37">
        <f t="shared" si="5"/>
        <v>28.999999999999996</v>
      </c>
      <c r="AQ63" s="37">
        <f t="shared" si="5"/>
        <v>30</v>
      </c>
      <c r="AR63" s="37">
        <f t="shared" si="5"/>
        <v>31</v>
      </c>
      <c r="AS63" s="37">
        <f t="shared" si="5"/>
        <v>32</v>
      </c>
    </row>
    <row r="64" spans="4:45" x14ac:dyDescent="0.25">
      <c r="D64" s="4">
        <v>61</v>
      </c>
      <c r="E64" s="4">
        <v>77000</v>
      </c>
      <c r="F64" s="37">
        <v>20</v>
      </c>
      <c r="G64" s="37">
        <v>20.5</v>
      </c>
      <c r="H64" s="37">
        <v>22</v>
      </c>
      <c r="I64" s="37">
        <v>23</v>
      </c>
      <c r="J64" s="37">
        <v>24.5</v>
      </c>
      <c r="K64" s="37">
        <v>25.5</v>
      </c>
      <c r="L64" s="37">
        <v>26.5</v>
      </c>
      <c r="M64" s="37">
        <v>28.000000000000004</v>
      </c>
      <c r="N64" s="37">
        <v>28.999999999999996</v>
      </c>
      <c r="O64" s="37">
        <v>30</v>
      </c>
      <c r="P64" s="37">
        <v>31</v>
      </c>
      <c r="Q64" s="37">
        <v>32</v>
      </c>
      <c r="S64" t="str">
        <f t="shared" si="2"/>
        <v/>
      </c>
      <c r="T64">
        <v>77000</v>
      </c>
      <c r="U64" s="38">
        <v>0.2</v>
      </c>
      <c r="V64" s="38">
        <v>0.20499999999999999</v>
      </c>
      <c r="W64" s="38">
        <v>0.22</v>
      </c>
      <c r="X64" s="38">
        <v>0.23</v>
      </c>
      <c r="Y64" s="38">
        <v>0.245</v>
      </c>
      <c r="Z64" s="38">
        <v>0.255</v>
      </c>
      <c r="AA64" s="38">
        <v>0.26500000000000001</v>
      </c>
      <c r="AB64" s="38">
        <v>0.28000000000000003</v>
      </c>
      <c r="AC64" s="38">
        <v>0.28999999999999998</v>
      </c>
      <c r="AD64" s="38">
        <v>0.3</v>
      </c>
      <c r="AE64" s="38">
        <v>0.31</v>
      </c>
      <c r="AF64" s="38">
        <v>0.32</v>
      </c>
      <c r="AH64" s="37">
        <f t="shared" si="6"/>
        <v>20</v>
      </c>
      <c r="AI64" s="37">
        <f t="shared" si="5"/>
        <v>20.5</v>
      </c>
      <c r="AJ64" s="37">
        <f t="shared" si="5"/>
        <v>22</v>
      </c>
      <c r="AK64" s="37">
        <f t="shared" si="5"/>
        <v>23</v>
      </c>
      <c r="AL64" s="37">
        <f t="shared" si="5"/>
        <v>24.5</v>
      </c>
      <c r="AM64" s="37">
        <f t="shared" si="5"/>
        <v>25.5</v>
      </c>
      <c r="AN64" s="37">
        <f t="shared" si="5"/>
        <v>26.5</v>
      </c>
      <c r="AO64" s="37">
        <f t="shared" si="5"/>
        <v>28.000000000000004</v>
      </c>
      <c r="AP64" s="37">
        <f t="shared" si="5"/>
        <v>28.999999999999996</v>
      </c>
      <c r="AQ64" s="37">
        <f t="shared" si="5"/>
        <v>30</v>
      </c>
      <c r="AR64" s="37">
        <f t="shared" si="5"/>
        <v>31</v>
      </c>
      <c r="AS64" s="37">
        <f t="shared" si="5"/>
        <v>32</v>
      </c>
    </row>
    <row r="65" spans="4:45" x14ac:dyDescent="0.25">
      <c r="D65" s="4">
        <v>62</v>
      </c>
      <c r="E65" s="4">
        <v>78000</v>
      </c>
      <c r="F65" s="37">
        <v>20</v>
      </c>
      <c r="G65" s="37">
        <v>20.5</v>
      </c>
      <c r="H65" s="37">
        <v>22</v>
      </c>
      <c r="I65" s="37">
        <v>23</v>
      </c>
      <c r="J65" s="37">
        <v>24.5</v>
      </c>
      <c r="K65" s="37">
        <v>25.5</v>
      </c>
      <c r="L65" s="37">
        <v>27</v>
      </c>
      <c r="M65" s="37">
        <v>28.000000000000004</v>
      </c>
      <c r="N65" s="37">
        <v>28.999999999999996</v>
      </c>
      <c r="O65" s="37">
        <v>30</v>
      </c>
      <c r="P65" s="37">
        <v>31</v>
      </c>
      <c r="Q65" s="37">
        <v>32</v>
      </c>
      <c r="S65" t="str">
        <f t="shared" si="2"/>
        <v/>
      </c>
      <c r="T65">
        <v>78000</v>
      </c>
      <c r="U65" s="38">
        <v>0.2</v>
      </c>
      <c r="V65" s="38">
        <v>0.20499999999999999</v>
      </c>
      <c r="W65" s="38">
        <v>0.22</v>
      </c>
      <c r="X65" s="38">
        <v>0.23</v>
      </c>
      <c r="Y65" s="38">
        <v>0.245</v>
      </c>
      <c r="Z65" s="38">
        <v>0.255</v>
      </c>
      <c r="AA65" s="38">
        <v>0.27</v>
      </c>
      <c r="AB65" s="38">
        <v>0.28000000000000003</v>
      </c>
      <c r="AC65" s="38">
        <v>0.28999999999999998</v>
      </c>
      <c r="AD65" s="38">
        <v>0.3</v>
      </c>
      <c r="AE65" s="38">
        <v>0.31</v>
      </c>
      <c r="AF65" s="38">
        <v>0.32</v>
      </c>
      <c r="AH65" s="37">
        <f t="shared" si="6"/>
        <v>20</v>
      </c>
      <c r="AI65" s="37">
        <f t="shared" si="5"/>
        <v>20.5</v>
      </c>
      <c r="AJ65" s="37">
        <f t="shared" si="5"/>
        <v>22</v>
      </c>
      <c r="AK65" s="37">
        <f t="shared" si="5"/>
        <v>23</v>
      </c>
      <c r="AL65" s="37">
        <f t="shared" si="5"/>
        <v>24.5</v>
      </c>
      <c r="AM65" s="37">
        <f t="shared" si="5"/>
        <v>25.5</v>
      </c>
      <c r="AN65" s="37">
        <f t="shared" si="5"/>
        <v>27</v>
      </c>
      <c r="AO65" s="37">
        <f t="shared" si="5"/>
        <v>28.000000000000004</v>
      </c>
      <c r="AP65" s="37">
        <f t="shared" si="5"/>
        <v>28.999999999999996</v>
      </c>
      <c r="AQ65" s="37">
        <f t="shared" si="5"/>
        <v>30</v>
      </c>
      <c r="AR65" s="37">
        <f t="shared" si="5"/>
        <v>31</v>
      </c>
      <c r="AS65" s="37">
        <f t="shared" si="5"/>
        <v>32</v>
      </c>
    </row>
    <row r="66" spans="4:45" x14ac:dyDescent="0.25">
      <c r="D66" s="4">
        <v>63</v>
      </c>
      <c r="E66" s="4">
        <v>79000</v>
      </c>
      <c r="F66" s="37">
        <v>20</v>
      </c>
      <c r="G66" s="37">
        <v>20.5</v>
      </c>
      <c r="H66" s="37">
        <v>22</v>
      </c>
      <c r="I66" s="37">
        <v>23</v>
      </c>
      <c r="J66" s="37">
        <v>24.5</v>
      </c>
      <c r="K66" s="37">
        <v>25.5</v>
      </c>
      <c r="L66" s="37">
        <v>27</v>
      </c>
      <c r="M66" s="37">
        <v>28.000000000000004</v>
      </c>
      <c r="N66" s="37">
        <v>28.999999999999996</v>
      </c>
      <c r="O66" s="37">
        <v>30</v>
      </c>
      <c r="P66" s="37">
        <v>31</v>
      </c>
      <c r="Q66" s="37">
        <v>32</v>
      </c>
      <c r="S66" t="str">
        <f t="shared" si="2"/>
        <v/>
      </c>
      <c r="T66">
        <v>79000</v>
      </c>
      <c r="U66" s="38">
        <v>0.2</v>
      </c>
      <c r="V66" s="38">
        <v>0.20499999999999999</v>
      </c>
      <c r="W66" s="38">
        <v>0.22</v>
      </c>
      <c r="X66" s="38">
        <v>0.23</v>
      </c>
      <c r="Y66" s="38">
        <v>0.245</v>
      </c>
      <c r="Z66" s="38">
        <v>0.255</v>
      </c>
      <c r="AA66" s="38">
        <v>0.27</v>
      </c>
      <c r="AB66" s="38">
        <v>0.28000000000000003</v>
      </c>
      <c r="AC66" s="38">
        <v>0.28999999999999998</v>
      </c>
      <c r="AD66" s="38">
        <v>0.3</v>
      </c>
      <c r="AE66" s="38">
        <v>0.31</v>
      </c>
      <c r="AF66" s="38">
        <v>0.32</v>
      </c>
      <c r="AH66" s="37">
        <f t="shared" si="6"/>
        <v>20</v>
      </c>
      <c r="AI66" s="37">
        <f t="shared" si="5"/>
        <v>20.5</v>
      </c>
      <c r="AJ66" s="37">
        <f t="shared" si="5"/>
        <v>22</v>
      </c>
      <c r="AK66" s="37">
        <f t="shared" si="5"/>
        <v>23</v>
      </c>
      <c r="AL66" s="37">
        <f t="shared" si="5"/>
        <v>24.5</v>
      </c>
      <c r="AM66" s="37">
        <f t="shared" si="5"/>
        <v>25.5</v>
      </c>
      <c r="AN66" s="37">
        <f t="shared" si="5"/>
        <v>27</v>
      </c>
      <c r="AO66" s="37">
        <f t="shared" si="5"/>
        <v>28.000000000000004</v>
      </c>
      <c r="AP66" s="37">
        <f t="shared" si="5"/>
        <v>28.999999999999996</v>
      </c>
      <c r="AQ66" s="37">
        <f t="shared" si="5"/>
        <v>30</v>
      </c>
      <c r="AR66" s="37">
        <f t="shared" si="5"/>
        <v>31</v>
      </c>
      <c r="AS66" s="37">
        <f t="shared" si="5"/>
        <v>32</v>
      </c>
    </row>
    <row r="67" spans="4:45" x14ac:dyDescent="0.25">
      <c r="D67" s="4">
        <v>64</v>
      </c>
      <c r="E67" s="4">
        <v>80000</v>
      </c>
      <c r="F67" s="37">
        <v>20</v>
      </c>
      <c r="G67" s="37">
        <v>20.5</v>
      </c>
      <c r="H67" s="37">
        <v>22</v>
      </c>
      <c r="I67" s="37">
        <v>23.5</v>
      </c>
      <c r="J67" s="37">
        <v>24.5</v>
      </c>
      <c r="K67" s="37">
        <v>26</v>
      </c>
      <c r="L67" s="37">
        <v>27</v>
      </c>
      <c r="M67" s="37">
        <v>28.000000000000004</v>
      </c>
      <c r="N67" s="37">
        <v>28.999999999999996</v>
      </c>
      <c r="O67" s="37">
        <v>30.5</v>
      </c>
      <c r="P67" s="37">
        <v>31.5</v>
      </c>
      <c r="Q67" s="37">
        <v>32</v>
      </c>
      <c r="S67" t="str">
        <f t="shared" si="2"/>
        <v/>
      </c>
      <c r="T67">
        <v>80000</v>
      </c>
      <c r="U67" s="38">
        <v>0.2</v>
      </c>
      <c r="V67" s="38">
        <v>0.20499999999999999</v>
      </c>
      <c r="W67" s="38">
        <v>0.22</v>
      </c>
      <c r="X67" s="38">
        <v>0.23499999999999999</v>
      </c>
      <c r="Y67" s="38">
        <v>0.245</v>
      </c>
      <c r="Z67" s="38">
        <v>0.26</v>
      </c>
      <c r="AA67" s="38">
        <v>0.27</v>
      </c>
      <c r="AB67" s="38">
        <v>0.28000000000000003</v>
      </c>
      <c r="AC67" s="38">
        <v>0.28999999999999998</v>
      </c>
      <c r="AD67" s="38">
        <v>0.30499999999999999</v>
      </c>
      <c r="AE67" s="38">
        <v>0.315</v>
      </c>
      <c r="AF67" s="38">
        <v>0.32</v>
      </c>
      <c r="AH67" s="37">
        <f t="shared" si="6"/>
        <v>20</v>
      </c>
      <c r="AI67" s="37">
        <f t="shared" si="5"/>
        <v>20.5</v>
      </c>
      <c r="AJ67" s="37">
        <f t="shared" si="5"/>
        <v>22</v>
      </c>
      <c r="AK67" s="37">
        <f t="shared" si="5"/>
        <v>23.5</v>
      </c>
      <c r="AL67" s="37">
        <f t="shared" si="5"/>
        <v>24.5</v>
      </c>
      <c r="AM67" s="37">
        <f t="shared" si="5"/>
        <v>26</v>
      </c>
      <c r="AN67" s="37">
        <f t="shared" si="5"/>
        <v>27</v>
      </c>
      <c r="AO67" s="37">
        <f t="shared" si="5"/>
        <v>28.000000000000004</v>
      </c>
      <c r="AP67" s="37">
        <f t="shared" si="5"/>
        <v>28.999999999999996</v>
      </c>
      <c r="AQ67" s="37">
        <f t="shared" si="5"/>
        <v>30.5</v>
      </c>
      <c r="AR67" s="37">
        <f t="shared" si="5"/>
        <v>31.5</v>
      </c>
      <c r="AS67" s="37">
        <f t="shared" si="5"/>
        <v>32</v>
      </c>
    </row>
    <row r="68" spans="4:45" x14ac:dyDescent="0.25">
      <c r="D68" s="4">
        <v>65</v>
      </c>
      <c r="E68" s="4">
        <v>81000</v>
      </c>
      <c r="F68" s="37">
        <v>20</v>
      </c>
      <c r="G68" s="37">
        <v>20.5</v>
      </c>
      <c r="H68" s="37">
        <v>22</v>
      </c>
      <c r="I68" s="37">
        <v>23.5</v>
      </c>
      <c r="J68" s="37">
        <v>24.5</v>
      </c>
      <c r="K68" s="37">
        <v>26</v>
      </c>
      <c r="L68" s="37">
        <v>27</v>
      </c>
      <c r="M68" s="37">
        <v>28.000000000000004</v>
      </c>
      <c r="N68" s="37">
        <v>29.5</v>
      </c>
      <c r="O68" s="37">
        <v>30.5</v>
      </c>
      <c r="P68" s="37">
        <v>31.5</v>
      </c>
      <c r="Q68" s="37">
        <v>32.5</v>
      </c>
      <c r="S68" t="str">
        <f t="shared" si="2"/>
        <v/>
      </c>
      <c r="T68">
        <v>81000</v>
      </c>
      <c r="U68" s="38">
        <v>0.2</v>
      </c>
      <c r="V68" s="38">
        <v>0.20499999999999999</v>
      </c>
      <c r="W68" s="38">
        <v>0.22</v>
      </c>
      <c r="X68" s="38">
        <v>0.23499999999999999</v>
      </c>
      <c r="Y68" s="38">
        <v>0.245</v>
      </c>
      <c r="Z68" s="38">
        <v>0.26</v>
      </c>
      <c r="AA68" s="38">
        <v>0.27</v>
      </c>
      <c r="AB68" s="38">
        <v>0.28000000000000003</v>
      </c>
      <c r="AC68" s="38">
        <v>0.29499999999999998</v>
      </c>
      <c r="AD68" s="38">
        <v>0.30499999999999999</v>
      </c>
      <c r="AE68" s="38">
        <v>0.315</v>
      </c>
      <c r="AF68" s="38">
        <v>0.32500000000000001</v>
      </c>
      <c r="AH68" s="37">
        <f t="shared" si="6"/>
        <v>20</v>
      </c>
      <c r="AI68" s="37">
        <f t="shared" si="5"/>
        <v>20.5</v>
      </c>
      <c r="AJ68" s="37">
        <f t="shared" si="5"/>
        <v>22</v>
      </c>
      <c r="AK68" s="37">
        <f t="shared" si="5"/>
        <v>23.5</v>
      </c>
      <c r="AL68" s="37">
        <f t="shared" si="5"/>
        <v>24.5</v>
      </c>
      <c r="AM68" s="37">
        <f t="shared" si="5"/>
        <v>26</v>
      </c>
      <c r="AN68" s="37">
        <f t="shared" si="5"/>
        <v>27</v>
      </c>
      <c r="AO68" s="37">
        <f t="shared" si="5"/>
        <v>28.000000000000004</v>
      </c>
      <c r="AP68" s="37">
        <f t="shared" si="5"/>
        <v>29.5</v>
      </c>
      <c r="AQ68" s="37">
        <f t="shared" si="5"/>
        <v>30.5</v>
      </c>
      <c r="AR68" s="37">
        <f t="shared" si="5"/>
        <v>31.5</v>
      </c>
      <c r="AS68" s="37">
        <f t="shared" si="5"/>
        <v>32.5</v>
      </c>
    </row>
    <row r="69" spans="4:45" x14ac:dyDescent="0.25">
      <c r="D69" s="4">
        <v>66</v>
      </c>
      <c r="E69" s="4">
        <v>82000</v>
      </c>
      <c r="F69" s="37">
        <v>20</v>
      </c>
      <c r="G69" s="37">
        <v>21</v>
      </c>
      <c r="H69" s="37">
        <v>22</v>
      </c>
      <c r="I69" s="37">
        <v>23.5</v>
      </c>
      <c r="J69" s="37">
        <v>24.5</v>
      </c>
      <c r="K69" s="37">
        <v>26</v>
      </c>
      <c r="L69" s="37">
        <v>27</v>
      </c>
      <c r="M69" s="37">
        <v>28.499999999999996</v>
      </c>
      <c r="N69" s="37">
        <v>29.5</v>
      </c>
      <c r="O69" s="37">
        <v>30.5</v>
      </c>
      <c r="P69" s="37">
        <v>31.5</v>
      </c>
      <c r="Q69" s="37">
        <v>32.5</v>
      </c>
      <c r="S69" t="str">
        <f t="shared" si="2"/>
        <v/>
      </c>
      <c r="T69">
        <v>82000</v>
      </c>
      <c r="U69" s="38">
        <v>0.2</v>
      </c>
      <c r="V69" s="38">
        <v>0.21</v>
      </c>
      <c r="W69" s="38">
        <v>0.22</v>
      </c>
      <c r="X69" s="38">
        <v>0.23499999999999999</v>
      </c>
      <c r="Y69" s="38">
        <v>0.245</v>
      </c>
      <c r="Z69" s="38">
        <v>0.26</v>
      </c>
      <c r="AA69" s="38">
        <v>0.27</v>
      </c>
      <c r="AB69" s="38">
        <v>0.28499999999999998</v>
      </c>
      <c r="AC69" s="38">
        <v>0.29499999999999998</v>
      </c>
      <c r="AD69" s="38">
        <v>0.30499999999999999</v>
      </c>
      <c r="AE69" s="38">
        <v>0.315</v>
      </c>
      <c r="AF69" s="38">
        <v>0.32500000000000001</v>
      </c>
      <c r="AH69" s="37">
        <f t="shared" si="6"/>
        <v>20</v>
      </c>
      <c r="AI69" s="37">
        <f t="shared" si="5"/>
        <v>21</v>
      </c>
      <c r="AJ69" s="37">
        <f t="shared" si="5"/>
        <v>22</v>
      </c>
      <c r="AK69" s="37">
        <f t="shared" si="5"/>
        <v>23.5</v>
      </c>
      <c r="AL69" s="37">
        <f t="shared" si="5"/>
        <v>24.5</v>
      </c>
      <c r="AM69" s="37">
        <f t="shared" si="5"/>
        <v>26</v>
      </c>
      <c r="AN69" s="37">
        <f t="shared" si="5"/>
        <v>27</v>
      </c>
      <c r="AO69" s="37">
        <f t="shared" si="5"/>
        <v>28.499999999999996</v>
      </c>
      <c r="AP69" s="37">
        <f t="shared" si="5"/>
        <v>29.5</v>
      </c>
      <c r="AQ69" s="37">
        <f t="shared" si="5"/>
        <v>30.5</v>
      </c>
      <c r="AR69" s="37">
        <f t="shared" si="5"/>
        <v>31.5</v>
      </c>
      <c r="AS69" s="37">
        <f t="shared" si="5"/>
        <v>32.5</v>
      </c>
    </row>
    <row r="70" spans="4:45" x14ac:dyDescent="0.25">
      <c r="D70" s="4">
        <v>67</v>
      </c>
      <c r="E70" s="4">
        <v>83000</v>
      </c>
      <c r="F70" s="37">
        <v>20</v>
      </c>
      <c r="G70" s="37">
        <v>21</v>
      </c>
      <c r="H70" s="37">
        <v>22</v>
      </c>
      <c r="I70" s="37">
        <v>23.5</v>
      </c>
      <c r="J70" s="37">
        <v>24.5</v>
      </c>
      <c r="K70" s="37">
        <v>26</v>
      </c>
      <c r="L70" s="37">
        <v>27</v>
      </c>
      <c r="M70" s="37">
        <v>28.499999999999996</v>
      </c>
      <c r="N70" s="37">
        <v>29.5</v>
      </c>
      <c r="O70" s="37">
        <v>30.5</v>
      </c>
      <c r="P70" s="37">
        <v>31.5</v>
      </c>
      <c r="Q70" s="37">
        <v>32.5</v>
      </c>
      <c r="S70" t="str">
        <f t="shared" ref="S70:S97" si="7">IF(E70&lt;&gt;T70,"x","")</f>
        <v/>
      </c>
      <c r="T70">
        <v>83000</v>
      </c>
      <c r="U70" s="38">
        <v>0.2</v>
      </c>
      <c r="V70" s="38">
        <v>0.21</v>
      </c>
      <c r="W70" s="38">
        <v>0.22</v>
      </c>
      <c r="X70" s="38">
        <v>0.23499999999999999</v>
      </c>
      <c r="Y70" s="38">
        <v>0.245</v>
      </c>
      <c r="Z70" s="38">
        <v>0.26</v>
      </c>
      <c r="AA70" s="38">
        <v>0.27</v>
      </c>
      <c r="AB70" s="38">
        <v>0.28499999999999998</v>
      </c>
      <c r="AC70" s="38">
        <v>0.29499999999999998</v>
      </c>
      <c r="AD70" s="38">
        <v>0.30499999999999999</v>
      </c>
      <c r="AE70" s="38">
        <v>0.315</v>
      </c>
      <c r="AF70" s="38">
        <v>0.32500000000000001</v>
      </c>
      <c r="AH70" s="37">
        <f t="shared" si="6"/>
        <v>20</v>
      </c>
      <c r="AI70" s="37">
        <f t="shared" si="5"/>
        <v>21</v>
      </c>
      <c r="AJ70" s="37">
        <f t="shared" si="5"/>
        <v>22</v>
      </c>
      <c r="AK70" s="37">
        <f t="shared" si="5"/>
        <v>23.5</v>
      </c>
      <c r="AL70" s="37">
        <f t="shared" si="5"/>
        <v>24.5</v>
      </c>
      <c r="AM70" s="37">
        <f t="shared" si="5"/>
        <v>26</v>
      </c>
      <c r="AN70" s="37">
        <f t="shared" si="5"/>
        <v>27</v>
      </c>
      <c r="AO70" s="37">
        <f t="shared" si="5"/>
        <v>28.499999999999996</v>
      </c>
      <c r="AP70" s="37">
        <f t="shared" si="5"/>
        <v>29.5</v>
      </c>
      <c r="AQ70" s="37">
        <f t="shared" si="5"/>
        <v>30.5</v>
      </c>
      <c r="AR70" s="37">
        <f t="shared" si="5"/>
        <v>31.5</v>
      </c>
      <c r="AS70" s="37">
        <f t="shared" si="5"/>
        <v>32.5</v>
      </c>
    </row>
    <row r="71" spans="4:45" x14ac:dyDescent="0.25">
      <c r="D71" s="4">
        <v>68</v>
      </c>
      <c r="E71" s="4">
        <v>84000</v>
      </c>
      <c r="F71" s="37">
        <v>20</v>
      </c>
      <c r="G71" s="37">
        <v>21</v>
      </c>
      <c r="H71" s="37">
        <v>22</v>
      </c>
      <c r="I71" s="37">
        <v>23.5</v>
      </c>
      <c r="J71" s="37">
        <v>25</v>
      </c>
      <c r="K71" s="37">
        <v>26</v>
      </c>
      <c r="L71" s="37">
        <v>27.500000000000004</v>
      </c>
      <c r="M71" s="37">
        <v>28.499999999999996</v>
      </c>
      <c r="N71" s="37">
        <v>29.5</v>
      </c>
      <c r="O71" s="37">
        <v>30.5</v>
      </c>
      <c r="P71" s="37">
        <v>31.5</v>
      </c>
      <c r="Q71" s="37">
        <v>32.5</v>
      </c>
      <c r="S71" t="str">
        <f t="shared" si="7"/>
        <v/>
      </c>
      <c r="T71">
        <v>84000</v>
      </c>
      <c r="U71" s="38">
        <v>0.2</v>
      </c>
      <c r="V71" s="38">
        <v>0.21</v>
      </c>
      <c r="W71" s="38">
        <v>0.22</v>
      </c>
      <c r="X71" s="38">
        <v>0.23499999999999999</v>
      </c>
      <c r="Y71" s="38">
        <v>0.25</v>
      </c>
      <c r="Z71" s="38">
        <v>0.26</v>
      </c>
      <c r="AA71" s="38">
        <v>0.27500000000000002</v>
      </c>
      <c r="AB71" s="38">
        <v>0.28499999999999998</v>
      </c>
      <c r="AC71" s="38">
        <v>0.29499999999999998</v>
      </c>
      <c r="AD71" s="38">
        <v>0.30499999999999999</v>
      </c>
      <c r="AE71" s="38">
        <v>0.315</v>
      </c>
      <c r="AF71" s="38">
        <v>0.32500000000000001</v>
      </c>
      <c r="AH71" s="37">
        <f t="shared" si="6"/>
        <v>20</v>
      </c>
      <c r="AI71" s="37">
        <f t="shared" si="5"/>
        <v>21</v>
      </c>
      <c r="AJ71" s="37">
        <f t="shared" si="5"/>
        <v>22</v>
      </c>
      <c r="AK71" s="37">
        <f t="shared" si="5"/>
        <v>23.5</v>
      </c>
      <c r="AL71" s="37">
        <f t="shared" si="5"/>
        <v>25</v>
      </c>
      <c r="AM71" s="37">
        <f t="shared" si="5"/>
        <v>26</v>
      </c>
      <c r="AN71" s="37">
        <f t="shared" si="5"/>
        <v>27.500000000000004</v>
      </c>
      <c r="AO71" s="37">
        <f t="shared" si="5"/>
        <v>28.499999999999996</v>
      </c>
      <c r="AP71" s="37">
        <f t="shared" si="5"/>
        <v>29.5</v>
      </c>
      <c r="AQ71" s="37">
        <f t="shared" si="5"/>
        <v>30.5</v>
      </c>
      <c r="AR71" s="37">
        <f t="shared" si="5"/>
        <v>31.5</v>
      </c>
      <c r="AS71" s="37">
        <f t="shared" si="5"/>
        <v>32.5</v>
      </c>
    </row>
    <row r="72" spans="4:45" x14ac:dyDescent="0.25">
      <c r="D72" s="4">
        <v>69</v>
      </c>
      <c r="E72" s="4">
        <v>85000</v>
      </c>
      <c r="F72" s="37">
        <v>20.5</v>
      </c>
      <c r="G72" s="37">
        <v>21</v>
      </c>
      <c r="H72" s="37">
        <v>22</v>
      </c>
      <c r="I72" s="37">
        <v>23.5</v>
      </c>
      <c r="J72" s="37">
        <v>25</v>
      </c>
      <c r="K72" s="37">
        <v>26</v>
      </c>
      <c r="L72" s="37">
        <v>27.500000000000004</v>
      </c>
      <c r="M72" s="37">
        <v>28.499999999999996</v>
      </c>
      <c r="N72" s="37">
        <v>29.5</v>
      </c>
      <c r="O72" s="37">
        <v>30.5</v>
      </c>
      <c r="P72" s="37">
        <v>31.5</v>
      </c>
      <c r="Q72" s="37">
        <v>32.5</v>
      </c>
      <c r="S72" t="str">
        <f t="shared" si="7"/>
        <v/>
      </c>
      <c r="T72">
        <v>85000</v>
      </c>
      <c r="U72" s="38">
        <v>0.20499999999999999</v>
      </c>
      <c r="V72" s="38">
        <v>0.21</v>
      </c>
      <c r="W72" s="38">
        <v>0.22</v>
      </c>
      <c r="X72" s="38">
        <v>0.23499999999999999</v>
      </c>
      <c r="Y72" s="38">
        <v>0.25</v>
      </c>
      <c r="Z72" s="38">
        <v>0.26</v>
      </c>
      <c r="AA72" s="38">
        <v>0.27500000000000002</v>
      </c>
      <c r="AB72" s="38">
        <v>0.28499999999999998</v>
      </c>
      <c r="AC72" s="38">
        <v>0.29499999999999998</v>
      </c>
      <c r="AD72" s="38">
        <v>0.30499999999999999</v>
      </c>
      <c r="AE72" s="38">
        <v>0.315</v>
      </c>
      <c r="AF72" s="38">
        <v>0.32500000000000001</v>
      </c>
      <c r="AH72" s="37">
        <f t="shared" si="6"/>
        <v>20.5</v>
      </c>
      <c r="AI72" s="37">
        <f t="shared" si="5"/>
        <v>21</v>
      </c>
      <c r="AJ72" s="37">
        <f t="shared" si="5"/>
        <v>22</v>
      </c>
      <c r="AK72" s="37">
        <f t="shared" si="5"/>
        <v>23.5</v>
      </c>
      <c r="AL72" s="37">
        <f t="shared" si="5"/>
        <v>25</v>
      </c>
      <c r="AM72" s="37">
        <f t="shared" si="5"/>
        <v>26</v>
      </c>
      <c r="AN72" s="37">
        <f t="shared" si="5"/>
        <v>27.500000000000004</v>
      </c>
      <c r="AO72" s="37">
        <f t="shared" si="5"/>
        <v>28.499999999999996</v>
      </c>
      <c r="AP72" s="37">
        <f t="shared" si="5"/>
        <v>29.5</v>
      </c>
      <c r="AQ72" s="37">
        <f t="shared" si="5"/>
        <v>30.5</v>
      </c>
      <c r="AR72" s="37">
        <f t="shared" si="5"/>
        <v>31.5</v>
      </c>
      <c r="AS72" s="37">
        <f t="shared" si="5"/>
        <v>32.5</v>
      </c>
    </row>
    <row r="73" spans="4:45" x14ac:dyDescent="0.25">
      <c r="D73" s="4">
        <v>70</v>
      </c>
      <c r="E73" s="4">
        <v>86000</v>
      </c>
      <c r="F73" s="37">
        <v>20.5</v>
      </c>
      <c r="G73" s="37">
        <v>21</v>
      </c>
      <c r="H73" s="37">
        <v>22.5</v>
      </c>
      <c r="I73" s="37">
        <v>23.5</v>
      </c>
      <c r="J73" s="37">
        <v>25</v>
      </c>
      <c r="K73" s="37">
        <v>26</v>
      </c>
      <c r="L73" s="37">
        <v>27.500000000000004</v>
      </c>
      <c r="M73" s="37">
        <v>28.499999999999996</v>
      </c>
      <c r="N73" s="37">
        <v>29.5</v>
      </c>
      <c r="O73" s="37">
        <v>31</v>
      </c>
      <c r="P73" s="37">
        <v>32</v>
      </c>
      <c r="Q73" s="37">
        <v>32.5</v>
      </c>
      <c r="S73" t="str">
        <f t="shared" si="7"/>
        <v/>
      </c>
      <c r="T73">
        <v>86000</v>
      </c>
      <c r="U73" s="38">
        <v>0.20499999999999999</v>
      </c>
      <c r="V73" s="38">
        <v>0.21</v>
      </c>
      <c r="W73" s="38">
        <v>0.22500000000000001</v>
      </c>
      <c r="X73" s="38">
        <v>0.23499999999999999</v>
      </c>
      <c r="Y73" s="38">
        <v>0.25</v>
      </c>
      <c r="Z73" s="38">
        <v>0.26</v>
      </c>
      <c r="AA73" s="38">
        <v>0.27500000000000002</v>
      </c>
      <c r="AB73" s="38">
        <v>0.28499999999999998</v>
      </c>
      <c r="AC73" s="38">
        <v>0.29499999999999998</v>
      </c>
      <c r="AD73" s="38">
        <v>0.31</v>
      </c>
      <c r="AE73" s="38">
        <v>0.32</v>
      </c>
      <c r="AF73" s="38">
        <v>0.32500000000000001</v>
      </c>
      <c r="AH73" s="37">
        <f t="shared" si="6"/>
        <v>20.5</v>
      </c>
      <c r="AI73" s="37">
        <f t="shared" si="5"/>
        <v>21</v>
      </c>
      <c r="AJ73" s="37">
        <f t="shared" si="5"/>
        <v>22.5</v>
      </c>
      <c r="AK73" s="37">
        <f t="shared" si="5"/>
        <v>23.5</v>
      </c>
      <c r="AL73" s="37">
        <f t="shared" si="5"/>
        <v>25</v>
      </c>
      <c r="AM73" s="37">
        <f t="shared" si="5"/>
        <v>26</v>
      </c>
      <c r="AN73" s="37">
        <f t="shared" si="5"/>
        <v>27.500000000000004</v>
      </c>
      <c r="AO73" s="37">
        <f t="shared" si="5"/>
        <v>28.499999999999996</v>
      </c>
      <c r="AP73" s="37">
        <f t="shared" si="5"/>
        <v>29.5</v>
      </c>
      <c r="AQ73" s="37">
        <f t="shared" si="5"/>
        <v>31</v>
      </c>
      <c r="AR73" s="37">
        <f t="shared" si="5"/>
        <v>32</v>
      </c>
      <c r="AS73" s="37">
        <f t="shared" si="5"/>
        <v>32.5</v>
      </c>
    </row>
    <row r="74" spans="4:45" x14ac:dyDescent="0.25">
      <c r="D74" s="4">
        <v>71</v>
      </c>
      <c r="E74" s="4">
        <v>87000</v>
      </c>
      <c r="F74" s="37">
        <v>20.5</v>
      </c>
      <c r="G74" s="37">
        <v>21</v>
      </c>
      <c r="H74" s="37">
        <v>22.5</v>
      </c>
      <c r="I74" s="37">
        <v>23.5</v>
      </c>
      <c r="J74" s="37">
        <v>25</v>
      </c>
      <c r="K74" s="37">
        <v>26</v>
      </c>
      <c r="L74" s="37">
        <v>27.500000000000004</v>
      </c>
      <c r="M74" s="37">
        <v>28.499999999999996</v>
      </c>
      <c r="N74" s="37">
        <v>30</v>
      </c>
      <c r="O74" s="37">
        <v>31</v>
      </c>
      <c r="P74" s="37">
        <v>32</v>
      </c>
      <c r="Q74" s="37">
        <v>33</v>
      </c>
      <c r="S74" t="str">
        <f t="shared" si="7"/>
        <v/>
      </c>
      <c r="T74">
        <v>87000</v>
      </c>
      <c r="U74" s="38">
        <v>0.20499999999999999</v>
      </c>
      <c r="V74" s="38">
        <v>0.21</v>
      </c>
      <c r="W74" s="38">
        <v>0.22500000000000001</v>
      </c>
      <c r="X74" s="38">
        <v>0.23499999999999999</v>
      </c>
      <c r="Y74" s="38">
        <v>0.25</v>
      </c>
      <c r="Z74" s="38">
        <v>0.26</v>
      </c>
      <c r="AA74" s="38">
        <v>0.27500000000000002</v>
      </c>
      <c r="AB74" s="38">
        <v>0.28499999999999998</v>
      </c>
      <c r="AC74" s="38">
        <v>0.3</v>
      </c>
      <c r="AD74" s="38">
        <v>0.31</v>
      </c>
      <c r="AE74" s="38">
        <v>0.32</v>
      </c>
      <c r="AF74" s="38">
        <v>0.33</v>
      </c>
      <c r="AH74" s="37">
        <f t="shared" si="6"/>
        <v>20.5</v>
      </c>
      <c r="AI74" s="37">
        <f t="shared" si="5"/>
        <v>21</v>
      </c>
      <c r="AJ74" s="37">
        <f t="shared" si="5"/>
        <v>22.5</v>
      </c>
      <c r="AK74" s="37">
        <f t="shared" si="5"/>
        <v>23.5</v>
      </c>
      <c r="AL74" s="37">
        <f t="shared" si="5"/>
        <v>25</v>
      </c>
      <c r="AM74" s="37">
        <f t="shared" si="5"/>
        <v>26</v>
      </c>
      <c r="AN74" s="37">
        <f t="shared" si="5"/>
        <v>27.500000000000004</v>
      </c>
      <c r="AO74" s="37">
        <f t="shared" si="5"/>
        <v>28.499999999999996</v>
      </c>
      <c r="AP74" s="37">
        <f t="shared" si="5"/>
        <v>30</v>
      </c>
      <c r="AQ74" s="37">
        <f t="shared" si="5"/>
        <v>31</v>
      </c>
      <c r="AR74" s="37">
        <f t="shared" si="5"/>
        <v>32</v>
      </c>
      <c r="AS74" s="37">
        <f t="shared" si="5"/>
        <v>33</v>
      </c>
    </row>
    <row r="75" spans="4:45" x14ac:dyDescent="0.25">
      <c r="D75" s="4">
        <v>72</v>
      </c>
      <c r="E75" s="4">
        <v>88000</v>
      </c>
      <c r="F75" s="37">
        <v>20.5</v>
      </c>
      <c r="G75" s="37">
        <v>21</v>
      </c>
      <c r="H75" s="37">
        <v>22.5</v>
      </c>
      <c r="I75" s="37">
        <v>23.5</v>
      </c>
      <c r="J75" s="37">
        <v>25</v>
      </c>
      <c r="K75" s="37">
        <v>26.5</v>
      </c>
      <c r="L75" s="37">
        <v>27.500000000000004</v>
      </c>
      <c r="M75" s="37">
        <v>28.499999999999996</v>
      </c>
      <c r="N75" s="37">
        <v>30</v>
      </c>
      <c r="O75" s="37">
        <v>31</v>
      </c>
      <c r="P75" s="37">
        <v>32</v>
      </c>
      <c r="Q75" s="37">
        <v>33</v>
      </c>
      <c r="S75" t="str">
        <f t="shared" si="7"/>
        <v/>
      </c>
      <c r="T75">
        <v>88000</v>
      </c>
      <c r="U75" s="38">
        <v>0.20499999999999999</v>
      </c>
      <c r="V75" s="38">
        <v>0.21</v>
      </c>
      <c r="W75" s="38">
        <v>0.22500000000000001</v>
      </c>
      <c r="X75" s="38">
        <v>0.23499999999999999</v>
      </c>
      <c r="Y75" s="38">
        <v>0.25</v>
      </c>
      <c r="Z75" s="38">
        <v>0.26500000000000001</v>
      </c>
      <c r="AA75" s="38">
        <v>0.27500000000000002</v>
      </c>
      <c r="AB75" s="38">
        <v>0.28499999999999998</v>
      </c>
      <c r="AC75" s="38">
        <v>0.3</v>
      </c>
      <c r="AD75" s="38">
        <v>0.31</v>
      </c>
      <c r="AE75" s="38">
        <v>0.32</v>
      </c>
      <c r="AF75" s="38">
        <v>0.33</v>
      </c>
      <c r="AH75" s="37">
        <f t="shared" si="6"/>
        <v>20.5</v>
      </c>
      <c r="AI75" s="37">
        <f t="shared" si="5"/>
        <v>21</v>
      </c>
      <c r="AJ75" s="37">
        <f t="shared" si="5"/>
        <v>22.5</v>
      </c>
      <c r="AK75" s="37">
        <f t="shared" si="5"/>
        <v>23.5</v>
      </c>
      <c r="AL75" s="37">
        <f t="shared" si="5"/>
        <v>25</v>
      </c>
      <c r="AM75" s="37">
        <f t="shared" si="5"/>
        <v>26.5</v>
      </c>
      <c r="AN75" s="37">
        <f t="shared" si="5"/>
        <v>27.500000000000004</v>
      </c>
      <c r="AO75" s="37">
        <f t="shared" si="5"/>
        <v>28.499999999999996</v>
      </c>
      <c r="AP75" s="37">
        <f t="shared" si="5"/>
        <v>30</v>
      </c>
      <c r="AQ75" s="37">
        <f t="shared" si="5"/>
        <v>31</v>
      </c>
      <c r="AR75" s="37">
        <f t="shared" si="5"/>
        <v>32</v>
      </c>
      <c r="AS75" s="37">
        <f t="shared" si="5"/>
        <v>33</v>
      </c>
    </row>
    <row r="76" spans="4:45" x14ac:dyDescent="0.25">
      <c r="D76" s="4">
        <v>73</v>
      </c>
      <c r="E76" s="4">
        <v>89000</v>
      </c>
      <c r="F76" s="37">
        <v>20.5</v>
      </c>
      <c r="G76" s="37">
        <v>21</v>
      </c>
      <c r="H76" s="37">
        <v>22.5</v>
      </c>
      <c r="I76" s="37">
        <v>24</v>
      </c>
      <c r="J76" s="37">
        <v>25</v>
      </c>
      <c r="K76" s="37">
        <v>26.5</v>
      </c>
      <c r="L76" s="37">
        <v>27.500000000000004</v>
      </c>
      <c r="M76" s="37">
        <v>28.999999999999996</v>
      </c>
      <c r="N76" s="37">
        <v>30</v>
      </c>
      <c r="O76" s="37">
        <v>31</v>
      </c>
      <c r="P76" s="37">
        <v>32</v>
      </c>
      <c r="Q76" s="37">
        <v>33</v>
      </c>
      <c r="S76" t="str">
        <f t="shared" si="7"/>
        <v/>
      </c>
      <c r="T76">
        <v>89000</v>
      </c>
      <c r="U76" s="38">
        <v>0.20499999999999999</v>
      </c>
      <c r="V76" s="38">
        <v>0.21</v>
      </c>
      <c r="W76" s="38">
        <v>0.22500000000000001</v>
      </c>
      <c r="X76" s="38">
        <v>0.24</v>
      </c>
      <c r="Y76" s="38">
        <v>0.25</v>
      </c>
      <c r="Z76" s="38">
        <v>0.26500000000000001</v>
      </c>
      <c r="AA76" s="38">
        <v>0.27500000000000002</v>
      </c>
      <c r="AB76" s="38">
        <v>0.28999999999999998</v>
      </c>
      <c r="AC76" s="38">
        <v>0.3</v>
      </c>
      <c r="AD76" s="38">
        <v>0.31</v>
      </c>
      <c r="AE76" s="38">
        <v>0.32</v>
      </c>
      <c r="AF76" s="38">
        <v>0.33</v>
      </c>
      <c r="AH76" s="37">
        <f t="shared" si="6"/>
        <v>20.5</v>
      </c>
      <c r="AI76" s="37">
        <f t="shared" si="5"/>
        <v>21</v>
      </c>
      <c r="AJ76" s="37">
        <f t="shared" si="5"/>
        <v>22.5</v>
      </c>
      <c r="AK76" s="37">
        <f t="shared" si="5"/>
        <v>24</v>
      </c>
      <c r="AL76" s="37">
        <f t="shared" si="5"/>
        <v>25</v>
      </c>
      <c r="AM76" s="37">
        <f t="shared" si="5"/>
        <v>26.5</v>
      </c>
      <c r="AN76" s="37">
        <f t="shared" si="5"/>
        <v>27.500000000000004</v>
      </c>
      <c r="AO76" s="37">
        <f t="shared" si="5"/>
        <v>28.999999999999996</v>
      </c>
      <c r="AP76" s="37">
        <f t="shared" si="5"/>
        <v>30</v>
      </c>
      <c r="AQ76" s="37">
        <f t="shared" si="5"/>
        <v>31</v>
      </c>
      <c r="AR76" s="37">
        <f t="shared" si="5"/>
        <v>32</v>
      </c>
      <c r="AS76" s="37">
        <f t="shared" si="5"/>
        <v>33</v>
      </c>
    </row>
    <row r="77" spans="4:45" x14ac:dyDescent="0.25">
      <c r="D77" s="4">
        <v>74</v>
      </c>
      <c r="E77" s="4">
        <v>90000</v>
      </c>
      <c r="F77" s="37">
        <v>20.5</v>
      </c>
      <c r="G77" s="37">
        <v>21</v>
      </c>
      <c r="H77" s="37">
        <v>22.5</v>
      </c>
      <c r="I77" s="37">
        <v>24</v>
      </c>
      <c r="J77" s="37">
        <v>25</v>
      </c>
      <c r="K77" s="37">
        <v>26.5</v>
      </c>
      <c r="L77" s="37">
        <v>27.500000000000004</v>
      </c>
      <c r="M77" s="37">
        <v>28.999999999999996</v>
      </c>
      <c r="N77" s="37">
        <v>30</v>
      </c>
      <c r="O77" s="37">
        <v>31</v>
      </c>
      <c r="P77" s="37">
        <v>32</v>
      </c>
      <c r="Q77" s="37">
        <v>33</v>
      </c>
      <c r="S77" t="str">
        <f t="shared" si="7"/>
        <v/>
      </c>
      <c r="T77">
        <v>90000</v>
      </c>
      <c r="U77" s="38">
        <v>0.20499999999999999</v>
      </c>
      <c r="V77" s="38">
        <v>0.21</v>
      </c>
      <c r="W77" s="38">
        <v>0.22500000000000001</v>
      </c>
      <c r="X77" s="38">
        <v>0.24</v>
      </c>
      <c r="Y77" s="38">
        <v>0.25</v>
      </c>
      <c r="Z77" s="38">
        <v>0.26500000000000001</v>
      </c>
      <c r="AA77" s="38">
        <v>0.27500000000000002</v>
      </c>
      <c r="AB77" s="38">
        <v>0.28999999999999998</v>
      </c>
      <c r="AC77" s="38">
        <v>0.3</v>
      </c>
      <c r="AD77" s="38">
        <v>0.31</v>
      </c>
      <c r="AE77" s="38">
        <v>0.32</v>
      </c>
      <c r="AF77" s="38">
        <v>0.33</v>
      </c>
      <c r="AH77" s="37">
        <f t="shared" si="6"/>
        <v>20.5</v>
      </c>
      <c r="AI77" s="37">
        <f t="shared" si="5"/>
        <v>21</v>
      </c>
      <c r="AJ77" s="37">
        <f t="shared" si="5"/>
        <v>22.5</v>
      </c>
      <c r="AK77" s="37">
        <f t="shared" ref="AK77:AS97" si="8">X77*$T$3</f>
        <v>24</v>
      </c>
      <c r="AL77" s="37">
        <f t="shared" si="8"/>
        <v>25</v>
      </c>
      <c r="AM77" s="37">
        <f t="shared" si="8"/>
        <v>26.5</v>
      </c>
      <c r="AN77" s="37">
        <f t="shared" si="8"/>
        <v>27.500000000000004</v>
      </c>
      <c r="AO77" s="37">
        <f t="shared" si="8"/>
        <v>28.999999999999996</v>
      </c>
      <c r="AP77" s="37">
        <f t="shared" si="8"/>
        <v>30</v>
      </c>
      <c r="AQ77" s="37">
        <f t="shared" si="8"/>
        <v>31</v>
      </c>
      <c r="AR77" s="37">
        <f t="shared" si="8"/>
        <v>32</v>
      </c>
      <c r="AS77" s="37">
        <f t="shared" si="8"/>
        <v>33</v>
      </c>
    </row>
    <row r="78" spans="4:45" x14ac:dyDescent="0.25">
      <c r="D78" s="4">
        <v>75</v>
      </c>
      <c r="E78" s="4">
        <v>91000</v>
      </c>
      <c r="F78" s="37">
        <v>20.5</v>
      </c>
      <c r="G78" s="37">
        <v>21</v>
      </c>
      <c r="H78" s="37">
        <v>22.5</v>
      </c>
      <c r="I78" s="37">
        <v>24</v>
      </c>
      <c r="J78" s="37">
        <v>25</v>
      </c>
      <c r="K78" s="37">
        <v>26.5</v>
      </c>
      <c r="L78" s="37">
        <v>27.500000000000004</v>
      </c>
      <c r="M78" s="37">
        <v>28.999999999999996</v>
      </c>
      <c r="N78" s="37">
        <v>30</v>
      </c>
      <c r="O78" s="37">
        <v>31</v>
      </c>
      <c r="P78" s="37">
        <v>32</v>
      </c>
      <c r="Q78" s="37">
        <v>33</v>
      </c>
      <c r="S78" t="str">
        <f t="shared" si="7"/>
        <v/>
      </c>
      <c r="T78">
        <v>91000</v>
      </c>
      <c r="U78" s="38">
        <v>0.20499999999999999</v>
      </c>
      <c r="V78" s="38">
        <v>0.21</v>
      </c>
      <c r="W78" s="38">
        <v>0.22500000000000001</v>
      </c>
      <c r="X78" s="38">
        <v>0.24</v>
      </c>
      <c r="Y78" s="38">
        <v>0.25</v>
      </c>
      <c r="Z78" s="38">
        <v>0.26500000000000001</v>
      </c>
      <c r="AA78" s="38">
        <v>0.27500000000000002</v>
      </c>
      <c r="AB78" s="38">
        <v>0.28999999999999998</v>
      </c>
      <c r="AC78" s="38">
        <v>0.3</v>
      </c>
      <c r="AD78" s="38">
        <v>0.31</v>
      </c>
      <c r="AE78" s="38">
        <v>0.32</v>
      </c>
      <c r="AF78" s="38">
        <v>0.33</v>
      </c>
      <c r="AH78" s="37">
        <f t="shared" si="6"/>
        <v>20.5</v>
      </c>
      <c r="AI78" s="37">
        <f t="shared" si="6"/>
        <v>21</v>
      </c>
      <c r="AJ78" s="37">
        <f t="shared" si="6"/>
        <v>22.5</v>
      </c>
      <c r="AK78" s="37">
        <f t="shared" si="8"/>
        <v>24</v>
      </c>
      <c r="AL78" s="37">
        <f t="shared" si="8"/>
        <v>25</v>
      </c>
      <c r="AM78" s="37">
        <f t="shared" si="8"/>
        <v>26.5</v>
      </c>
      <c r="AN78" s="37">
        <f t="shared" si="8"/>
        <v>27.500000000000004</v>
      </c>
      <c r="AO78" s="37">
        <f t="shared" si="8"/>
        <v>28.999999999999996</v>
      </c>
      <c r="AP78" s="37">
        <f t="shared" si="8"/>
        <v>30</v>
      </c>
      <c r="AQ78" s="37">
        <f t="shared" si="8"/>
        <v>31</v>
      </c>
      <c r="AR78" s="37">
        <f t="shared" si="8"/>
        <v>32</v>
      </c>
      <c r="AS78" s="37">
        <f t="shared" si="8"/>
        <v>33</v>
      </c>
    </row>
    <row r="79" spans="4:45" x14ac:dyDescent="0.25">
      <c r="D79" s="4">
        <v>76</v>
      </c>
      <c r="E79" s="4">
        <v>92000</v>
      </c>
      <c r="F79" s="37">
        <v>20.5</v>
      </c>
      <c r="G79" s="37">
        <v>21</v>
      </c>
      <c r="H79" s="37">
        <v>22.5</v>
      </c>
      <c r="I79" s="37">
        <v>24</v>
      </c>
      <c r="J79" s="37">
        <v>25</v>
      </c>
      <c r="K79" s="37">
        <v>26.5</v>
      </c>
      <c r="L79" s="37">
        <v>27.500000000000004</v>
      </c>
      <c r="M79" s="37">
        <v>28.999999999999996</v>
      </c>
      <c r="N79" s="37">
        <v>30</v>
      </c>
      <c r="O79" s="37">
        <v>31</v>
      </c>
      <c r="P79" s="37">
        <v>32</v>
      </c>
      <c r="Q79" s="37">
        <v>33</v>
      </c>
      <c r="S79" t="str">
        <f t="shared" si="7"/>
        <v/>
      </c>
      <c r="T79">
        <v>92000</v>
      </c>
      <c r="U79" s="38">
        <v>0.20499999999999999</v>
      </c>
      <c r="V79" s="38">
        <v>0.21</v>
      </c>
      <c r="W79" s="38">
        <v>0.22500000000000001</v>
      </c>
      <c r="X79" s="38">
        <v>0.24</v>
      </c>
      <c r="Y79" s="38">
        <v>0.25</v>
      </c>
      <c r="Z79" s="38">
        <v>0.26500000000000001</v>
      </c>
      <c r="AA79" s="38">
        <v>0.27500000000000002</v>
      </c>
      <c r="AB79" s="38">
        <v>0.28999999999999998</v>
      </c>
      <c r="AC79" s="38">
        <v>0.3</v>
      </c>
      <c r="AD79" s="38">
        <v>0.31</v>
      </c>
      <c r="AE79" s="38">
        <v>0.32</v>
      </c>
      <c r="AF79" s="38">
        <v>0.33</v>
      </c>
      <c r="AH79" s="37">
        <f t="shared" si="6"/>
        <v>20.5</v>
      </c>
      <c r="AI79" s="37">
        <f t="shared" si="6"/>
        <v>21</v>
      </c>
      <c r="AJ79" s="37">
        <f t="shared" si="6"/>
        <v>22.5</v>
      </c>
      <c r="AK79" s="37">
        <f t="shared" si="8"/>
        <v>24</v>
      </c>
      <c r="AL79" s="37">
        <f t="shared" si="8"/>
        <v>25</v>
      </c>
      <c r="AM79" s="37">
        <f t="shared" si="8"/>
        <v>26.5</v>
      </c>
      <c r="AN79" s="37">
        <f t="shared" si="8"/>
        <v>27.500000000000004</v>
      </c>
      <c r="AO79" s="37">
        <f t="shared" si="8"/>
        <v>28.999999999999996</v>
      </c>
      <c r="AP79" s="37">
        <f t="shared" si="8"/>
        <v>30</v>
      </c>
      <c r="AQ79" s="37">
        <f t="shared" si="8"/>
        <v>31</v>
      </c>
      <c r="AR79" s="37">
        <f t="shared" si="8"/>
        <v>32</v>
      </c>
      <c r="AS79" s="37">
        <f t="shared" si="8"/>
        <v>33</v>
      </c>
    </row>
    <row r="80" spans="4:45" x14ac:dyDescent="0.25">
      <c r="D80" s="4">
        <v>77</v>
      </c>
      <c r="E80" s="4">
        <v>93000</v>
      </c>
      <c r="F80" s="37">
        <v>20.5</v>
      </c>
      <c r="G80" s="37">
        <v>21.5</v>
      </c>
      <c r="H80" s="37">
        <v>22.5</v>
      </c>
      <c r="I80" s="37">
        <v>24</v>
      </c>
      <c r="J80" s="37">
        <v>25.5</v>
      </c>
      <c r="K80" s="37">
        <v>26.5</v>
      </c>
      <c r="L80" s="37">
        <v>28.000000000000004</v>
      </c>
      <c r="M80" s="37">
        <v>28.999999999999996</v>
      </c>
      <c r="N80" s="37">
        <v>30</v>
      </c>
      <c r="O80" s="37">
        <v>31</v>
      </c>
      <c r="P80" s="37">
        <v>32.5</v>
      </c>
      <c r="Q80" s="37">
        <v>33</v>
      </c>
      <c r="S80" t="str">
        <f t="shared" si="7"/>
        <v/>
      </c>
      <c r="T80">
        <v>93000</v>
      </c>
      <c r="U80" s="38">
        <v>0.20499999999999999</v>
      </c>
      <c r="V80" s="38">
        <v>0.215</v>
      </c>
      <c r="W80" s="38">
        <v>0.22500000000000001</v>
      </c>
      <c r="X80" s="38">
        <v>0.24</v>
      </c>
      <c r="Y80" s="38">
        <v>0.255</v>
      </c>
      <c r="Z80" s="38">
        <v>0.26500000000000001</v>
      </c>
      <c r="AA80" s="38">
        <v>0.28000000000000003</v>
      </c>
      <c r="AB80" s="38">
        <v>0.28999999999999998</v>
      </c>
      <c r="AC80" s="38">
        <v>0.3</v>
      </c>
      <c r="AD80" s="38">
        <v>0.31</v>
      </c>
      <c r="AE80" s="38">
        <v>0.32500000000000001</v>
      </c>
      <c r="AF80" s="38">
        <v>0.33</v>
      </c>
      <c r="AH80" s="37">
        <f t="shared" si="6"/>
        <v>20.5</v>
      </c>
      <c r="AI80" s="37">
        <f t="shared" si="6"/>
        <v>21.5</v>
      </c>
      <c r="AJ80" s="37">
        <f t="shared" si="6"/>
        <v>22.5</v>
      </c>
      <c r="AK80" s="37">
        <f t="shared" si="8"/>
        <v>24</v>
      </c>
      <c r="AL80" s="37">
        <f t="shared" si="8"/>
        <v>25.5</v>
      </c>
      <c r="AM80" s="37">
        <f t="shared" si="8"/>
        <v>26.5</v>
      </c>
      <c r="AN80" s="37">
        <f t="shared" si="8"/>
        <v>28.000000000000004</v>
      </c>
      <c r="AO80" s="37">
        <f t="shared" si="8"/>
        <v>28.999999999999996</v>
      </c>
      <c r="AP80" s="37">
        <f t="shared" si="8"/>
        <v>30</v>
      </c>
      <c r="AQ80" s="37">
        <f t="shared" si="8"/>
        <v>31</v>
      </c>
      <c r="AR80" s="37">
        <f t="shared" si="8"/>
        <v>32.5</v>
      </c>
      <c r="AS80" s="37">
        <f t="shared" si="8"/>
        <v>33</v>
      </c>
    </row>
    <row r="81" spans="4:45" x14ac:dyDescent="0.25">
      <c r="D81" s="4">
        <v>78</v>
      </c>
      <c r="E81" s="4">
        <v>94000</v>
      </c>
      <c r="F81" s="37">
        <v>20.5</v>
      </c>
      <c r="G81" s="37">
        <v>21.5</v>
      </c>
      <c r="H81" s="37">
        <v>22.5</v>
      </c>
      <c r="I81" s="37">
        <v>24</v>
      </c>
      <c r="J81" s="37">
        <v>25.5</v>
      </c>
      <c r="K81" s="37">
        <v>26.5</v>
      </c>
      <c r="L81" s="37">
        <v>28.000000000000004</v>
      </c>
      <c r="M81" s="37">
        <v>28.999999999999996</v>
      </c>
      <c r="N81" s="37">
        <v>30</v>
      </c>
      <c r="O81" s="37">
        <v>31.5</v>
      </c>
      <c r="P81" s="37">
        <v>32.5</v>
      </c>
      <c r="Q81" s="37">
        <v>33.5</v>
      </c>
      <c r="S81" t="str">
        <f t="shared" si="7"/>
        <v/>
      </c>
      <c r="T81">
        <v>94000</v>
      </c>
      <c r="U81" s="38">
        <v>0.20499999999999999</v>
      </c>
      <c r="V81" s="38">
        <v>0.215</v>
      </c>
      <c r="W81" s="38">
        <v>0.22500000000000001</v>
      </c>
      <c r="X81" s="38">
        <v>0.24</v>
      </c>
      <c r="Y81" s="38">
        <v>0.255</v>
      </c>
      <c r="Z81" s="38">
        <v>0.26500000000000001</v>
      </c>
      <c r="AA81" s="38">
        <v>0.28000000000000003</v>
      </c>
      <c r="AB81" s="38">
        <v>0.28999999999999998</v>
      </c>
      <c r="AC81" s="38">
        <v>0.3</v>
      </c>
      <c r="AD81" s="38">
        <v>0.315</v>
      </c>
      <c r="AE81" s="38">
        <v>0.32500000000000001</v>
      </c>
      <c r="AF81" s="38">
        <v>0.33500000000000002</v>
      </c>
      <c r="AH81" s="37">
        <f t="shared" si="6"/>
        <v>20.5</v>
      </c>
      <c r="AI81" s="37">
        <f t="shared" si="6"/>
        <v>21.5</v>
      </c>
      <c r="AJ81" s="37">
        <f t="shared" si="6"/>
        <v>22.5</v>
      </c>
      <c r="AK81" s="37">
        <f t="shared" si="8"/>
        <v>24</v>
      </c>
      <c r="AL81" s="37">
        <f t="shared" si="8"/>
        <v>25.5</v>
      </c>
      <c r="AM81" s="37">
        <f t="shared" si="8"/>
        <v>26.5</v>
      </c>
      <c r="AN81" s="37">
        <f t="shared" si="8"/>
        <v>28.000000000000004</v>
      </c>
      <c r="AO81" s="37">
        <f t="shared" si="8"/>
        <v>28.999999999999996</v>
      </c>
      <c r="AP81" s="37">
        <f t="shared" si="8"/>
        <v>30</v>
      </c>
      <c r="AQ81" s="37">
        <f t="shared" si="8"/>
        <v>31.5</v>
      </c>
      <c r="AR81" s="37">
        <f t="shared" si="8"/>
        <v>32.5</v>
      </c>
      <c r="AS81" s="37">
        <f t="shared" si="8"/>
        <v>33.5</v>
      </c>
    </row>
    <row r="82" spans="4:45" x14ac:dyDescent="0.25">
      <c r="D82" s="4">
        <v>79</v>
      </c>
      <c r="E82" s="4">
        <v>95000</v>
      </c>
      <c r="F82" s="37">
        <v>20.5</v>
      </c>
      <c r="G82" s="37">
        <v>21.5</v>
      </c>
      <c r="H82" s="37">
        <v>22.5</v>
      </c>
      <c r="I82" s="37">
        <v>24</v>
      </c>
      <c r="J82" s="37">
        <v>25.5</v>
      </c>
      <c r="K82" s="37">
        <v>26.5</v>
      </c>
      <c r="L82" s="37">
        <v>28.000000000000004</v>
      </c>
      <c r="M82" s="37">
        <v>28.999999999999996</v>
      </c>
      <c r="N82" s="37">
        <v>30</v>
      </c>
      <c r="O82" s="37">
        <v>31.5</v>
      </c>
      <c r="P82" s="37">
        <v>32.5</v>
      </c>
      <c r="Q82" s="37">
        <v>33.5</v>
      </c>
      <c r="S82" t="str">
        <f t="shared" si="7"/>
        <v/>
      </c>
      <c r="T82">
        <v>95000</v>
      </c>
      <c r="U82" s="38">
        <v>0.20499999999999999</v>
      </c>
      <c r="V82" s="38">
        <v>0.215</v>
      </c>
      <c r="W82" s="38">
        <v>0.22500000000000001</v>
      </c>
      <c r="X82" s="38">
        <v>0.24</v>
      </c>
      <c r="Y82" s="38">
        <v>0.255</v>
      </c>
      <c r="Z82" s="38">
        <v>0.26500000000000001</v>
      </c>
      <c r="AA82" s="38">
        <v>0.28000000000000003</v>
      </c>
      <c r="AB82" s="38">
        <v>0.28999999999999998</v>
      </c>
      <c r="AC82" s="38">
        <v>0.3</v>
      </c>
      <c r="AD82" s="38">
        <v>0.315</v>
      </c>
      <c r="AE82" s="38">
        <v>0.32500000000000001</v>
      </c>
      <c r="AF82" s="38">
        <v>0.33500000000000002</v>
      </c>
      <c r="AH82" s="37">
        <f t="shared" si="6"/>
        <v>20.5</v>
      </c>
      <c r="AI82" s="37">
        <f t="shared" si="6"/>
        <v>21.5</v>
      </c>
      <c r="AJ82" s="37">
        <f t="shared" si="6"/>
        <v>22.5</v>
      </c>
      <c r="AK82" s="37">
        <f t="shared" si="8"/>
        <v>24</v>
      </c>
      <c r="AL82" s="37">
        <f t="shared" si="8"/>
        <v>25.5</v>
      </c>
      <c r="AM82" s="37">
        <f t="shared" si="8"/>
        <v>26.5</v>
      </c>
      <c r="AN82" s="37">
        <f t="shared" si="8"/>
        <v>28.000000000000004</v>
      </c>
      <c r="AO82" s="37">
        <f t="shared" si="8"/>
        <v>28.999999999999996</v>
      </c>
      <c r="AP82" s="37">
        <f t="shared" si="8"/>
        <v>30</v>
      </c>
      <c r="AQ82" s="37">
        <f t="shared" si="8"/>
        <v>31.5</v>
      </c>
      <c r="AR82" s="37">
        <f t="shared" si="8"/>
        <v>32.5</v>
      </c>
      <c r="AS82" s="37">
        <f t="shared" si="8"/>
        <v>33.5</v>
      </c>
    </row>
    <row r="83" spans="4:45" x14ac:dyDescent="0.25">
      <c r="D83" s="4">
        <v>80</v>
      </c>
      <c r="E83" s="4">
        <v>96000</v>
      </c>
      <c r="F83" s="37">
        <v>21</v>
      </c>
      <c r="G83" s="37">
        <v>21.5</v>
      </c>
      <c r="H83" s="37">
        <v>22.5</v>
      </c>
      <c r="I83" s="37">
        <v>24</v>
      </c>
      <c r="J83" s="37">
        <v>25.5</v>
      </c>
      <c r="K83" s="37">
        <v>26.5</v>
      </c>
      <c r="L83" s="37">
        <v>28.000000000000004</v>
      </c>
      <c r="M83" s="37">
        <v>28.999999999999996</v>
      </c>
      <c r="N83" s="37">
        <v>30.5</v>
      </c>
      <c r="O83" s="37">
        <v>31.5</v>
      </c>
      <c r="P83" s="37">
        <v>32.5</v>
      </c>
      <c r="Q83" s="37">
        <v>33.5</v>
      </c>
      <c r="S83" t="str">
        <f t="shared" si="7"/>
        <v/>
      </c>
      <c r="T83">
        <v>96000</v>
      </c>
      <c r="U83" s="38">
        <v>0.21</v>
      </c>
      <c r="V83" s="38">
        <v>0.215</v>
      </c>
      <c r="W83" s="38">
        <v>0.22500000000000001</v>
      </c>
      <c r="X83" s="38">
        <v>0.24</v>
      </c>
      <c r="Y83" s="38">
        <v>0.255</v>
      </c>
      <c r="Z83" s="38">
        <v>0.26500000000000001</v>
      </c>
      <c r="AA83" s="38">
        <v>0.28000000000000003</v>
      </c>
      <c r="AB83" s="38">
        <v>0.28999999999999998</v>
      </c>
      <c r="AC83" s="38">
        <v>0.30499999999999999</v>
      </c>
      <c r="AD83" s="38">
        <v>0.315</v>
      </c>
      <c r="AE83" s="38">
        <v>0.32500000000000001</v>
      </c>
      <c r="AF83" s="38">
        <v>0.33500000000000002</v>
      </c>
      <c r="AH83" s="37">
        <f t="shared" si="6"/>
        <v>21</v>
      </c>
      <c r="AI83" s="37">
        <f t="shared" si="6"/>
        <v>21.5</v>
      </c>
      <c r="AJ83" s="37">
        <f t="shared" si="6"/>
        <v>22.5</v>
      </c>
      <c r="AK83" s="37">
        <f t="shared" si="8"/>
        <v>24</v>
      </c>
      <c r="AL83" s="37">
        <f t="shared" si="8"/>
        <v>25.5</v>
      </c>
      <c r="AM83" s="37">
        <f t="shared" si="8"/>
        <v>26.5</v>
      </c>
      <c r="AN83" s="37">
        <f t="shared" si="8"/>
        <v>28.000000000000004</v>
      </c>
      <c r="AO83" s="37">
        <f t="shared" si="8"/>
        <v>28.999999999999996</v>
      </c>
      <c r="AP83" s="37">
        <f t="shared" si="8"/>
        <v>30.5</v>
      </c>
      <c r="AQ83" s="37">
        <f t="shared" si="8"/>
        <v>31.5</v>
      </c>
      <c r="AR83" s="37">
        <f t="shared" si="8"/>
        <v>32.5</v>
      </c>
      <c r="AS83" s="37">
        <f t="shared" si="8"/>
        <v>33.5</v>
      </c>
    </row>
    <row r="84" spans="4:45" x14ac:dyDescent="0.25">
      <c r="D84" s="4">
        <v>81</v>
      </c>
      <c r="E84" s="4">
        <v>97000</v>
      </c>
      <c r="F84" s="37">
        <v>21</v>
      </c>
      <c r="G84" s="37">
        <v>21.5</v>
      </c>
      <c r="H84" s="37">
        <v>23</v>
      </c>
      <c r="I84" s="37">
        <v>24</v>
      </c>
      <c r="J84" s="37">
        <v>25.5</v>
      </c>
      <c r="K84" s="37">
        <v>26.5</v>
      </c>
      <c r="L84" s="37">
        <v>28.000000000000004</v>
      </c>
      <c r="M84" s="37">
        <v>28.999999999999996</v>
      </c>
      <c r="N84" s="37">
        <v>30.5</v>
      </c>
      <c r="O84" s="37">
        <v>31.5</v>
      </c>
      <c r="P84" s="37">
        <v>32.5</v>
      </c>
      <c r="Q84" s="37">
        <v>33.5</v>
      </c>
      <c r="S84" t="str">
        <f t="shared" si="7"/>
        <v/>
      </c>
      <c r="T84">
        <v>97000</v>
      </c>
      <c r="U84" s="38">
        <v>0.21</v>
      </c>
      <c r="V84" s="38">
        <v>0.215</v>
      </c>
      <c r="W84" s="38">
        <v>0.23</v>
      </c>
      <c r="X84" s="38">
        <v>0.24</v>
      </c>
      <c r="Y84" s="38">
        <v>0.255</v>
      </c>
      <c r="Z84" s="38">
        <v>0.26500000000000001</v>
      </c>
      <c r="AA84" s="38">
        <v>0.28000000000000003</v>
      </c>
      <c r="AB84" s="38">
        <v>0.28999999999999998</v>
      </c>
      <c r="AC84" s="38">
        <v>0.30499999999999999</v>
      </c>
      <c r="AD84" s="38">
        <v>0.315</v>
      </c>
      <c r="AE84" s="38">
        <v>0.32500000000000001</v>
      </c>
      <c r="AF84" s="38">
        <v>0.33500000000000002</v>
      </c>
      <c r="AH84" s="37">
        <f t="shared" si="6"/>
        <v>21</v>
      </c>
      <c r="AI84" s="37">
        <f t="shared" si="6"/>
        <v>21.5</v>
      </c>
      <c r="AJ84" s="37">
        <f t="shared" si="6"/>
        <v>23</v>
      </c>
      <c r="AK84" s="37">
        <f t="shared" si="8"/>
        <v>24</v>
      </c>
      <c r="AL84" s="37">
        <f t="shared" si="8"/>
        <v>25.5</v>
      </c>
      <c r="AM84" s="37">
        <f t="shared" si="8"/>
        <v>26.5</v>
      </c>
      <c r="AN84" s="37">
        <f t="shared" si="8"/>
        <v>28.000000000000004</v>
      </c>
      <c r="AO84" s="37">
        <f t="shared" si="8"/>
        <v>28.999999999999996</v>
      </c>
      <c r="AP84" s="37">
        <f t="shared" si="8"/>
        <v>30.5</v>
      </c>
      <c r="AQ84" s="37">
        <f t="shared" si="8"/>
        <v>31.5</v>
      </c>
      <c r="AR84" s="37">
        <f t="shared" si="8"/>
        <v>32.5</v>
      </c>
      <c r="AS84" s="37">
        <f t="shared" si="8"/>
        <v>33.5</v>
      </c>
    </row>
    <row r="85" spans="4:45" x14ac:dyDescent="0.25">
      <c r="D85" s="4">
        <v>82</v>
      </c>
      <c r="E85" s="4">
        <v>98000</v>
      </c>
      <c r="F85" s="37">
        <v>21</v>
      </c>
      <c r="G85" s="37">
        <v>21.5</v>
      </c>
      <c r="H85" s="37">
        <v>23</v>
      </c>
      <c r="I85" s="37">
        <v>24</v>
      </c>
      <c r="J85" s="37">
        <v>25.5</v>
      </c>
      <c r="K85" s="37">
        <v>27</v>
      </c>
      <c r="L85" s="37">
        <v>28.000000000000004</v>
      </c>
      <c r="M85" s="37">
        <v>29.5</v>
      </c>
      <c r="N85" s="37">
        <v>30.5</v>
      </c>
      <c r="O85" s="37">
        <v>31.5</v>
      </c>
      <c r="P85" s="37">
        <v>32.5</v>
      </c>
      <c r="Q85" s="37">
        <v>33.5</v>
      </c>
      <c r="S85" t="str">
        <f t="shared" si="7"/>
        <v/>
      </c>
      <c r="T85">
        <v>98000</v>
      </c>
      <c r="U85" s="38">
        <v>0.21</v>
      </c>
      <c r="V85" s="38">
        <v>0.215</v>
      </c>
      <c r="W85" s="38">
        <v>0.23</v>
      </c>
      <c r="X85" s="38">
        <v>0.24</v>
      </c>
      <c r="Y85" s="38">
        <v>0.255</v>
      </c>
      <c r="Z85" s="38">
        <v>0.27</v>
      </c>
      <c r="AA85" s="38">
        <v>0.28000000000000003</v>
      </c>
      <c r="AB85" s="38">
        <v>0.29499999999999998</v>
      </c>
      <c r="AC85" s="38">
        <v>0.30499999999999999</v>
      </c>
      <c r="AD85" s="38">
        <v>0.315</v>
      </c>
      <c r="AE85" s="38">
        <v>0.32500000000000001</v>
      </c>
      <c r="AF85" s="38">
        <v>0.33500000000000002</v>
      </c>
      <c r="AH85" s="37">
        <f t="shared" si="6"/>
        <v>21</v>
      </c>
      <c r="AI85" s="37">
        <f t="shared" si="6"/>
        <v>21.5</v>
      </c>
      <c r="AJ85" s="37">
        <f t="shared" si="6"/>
        <v>23</v>
      </c>
      <c r="AK85" s="37">
        <f t="shared" si="8"/>
        <v>24</v>
      </c>
      <c r="AL85" s="37">
        <f t="shared" si="8"/>
        <v>25.5</v>
      </c>
      <c r="AM85" s="37">
        <f t="shared" si="8"/>
        <v>27</v>
      </c>
      <c r="AN85" s="37">
        <f t="shared" si="8"/>
        <v>28.000000000000004</v>
      </c>
      <c r="AO85" s="37">
        <f t="shared" si="8"/>
        <v>29.5</v>
      </c>
      <c r="AP85" s="37">
        <f t="shared" si="8"/>
        <v>30.5</v>
      </c>
      <c r="AQ85" s="37">
        <f t="shared" si="8"/>
        <v>31.5</v>
      </c>
      <c r="AR85" s="37">
        <f t="shared" si="8"/>
        <v>32.5</v>
      </c>
      <c r="AS85" s="37">
        <f t="shared" si="8"/>
        <v>33.5</v>
      </c>
    </row>
    <row r="86" spans="4:45" x14ac:dyDescent="0.25">
      <c r="D86" s="4">
        <v>83</v>
      </c>
      <c r="E86" s="4">
        <v>99000</v>
      </c>
      <c r="F86" s="37">
        <v>21</v>
      </c>
      <c r="G86" s="37">
        <v>21.5</v>
      </c>
      <c r="H86" s="37">
        <v>23</v>
      </c>
      <c r="I86" s="37">
        <v>24</v>
      </c>
      <c r="J86" s="37">
        <v>25.5</v>
      </c>
      <c r="K86" s="37">
        <v>27</v>
      </c>
      <c r="L86" s="37">
        <v>28.000000000000004</v>
      </c>
      <c r="M86" s="37">
        <v>29.5</v>
      </c>
      <c r="N86" s="37">
        <v>30.5</v>
      </c>
      <c r="O86" s="37">
        <v>31.5</v>
      </c>
      <c r="P86" s="37">
        <v>32.5</v>
      </c>
      <c r="Q86" s="37">
        <v>33.5</v>
      </c>
      <c r="S86" t="str">
        <f t="shared" si="7"/>
        <v/>
      </c>
      <c r="T86">
        <v>99000</v>
      </c>
      <c r="U86" s="38">
        <v>0.21</v>
      </c>
      <c r="V86" s="38">
        <v>0.215</v>
      </c>
      <c r="W86" s="38">
        <v>0.23</v>
      </c>
      <c r="X86" s="38">
        <v>0.24</v>
      </c>
      <c r="Y86" s="38">
        <v>0.255</v>
      </c>
      <c r="Z86" s="38">
        <v>0.27</v>
      </c>
      <c r="AA86" s="38">
        <v>0.28000000000000003</v>
      </c>
      <c r="AB86" s="38">
        <v>0.29499999999999998</v>
      </c>
      <c r="AC86" s="38">
        <v>0.30499999999999999</v>
      </c>
      <c r="AD86" s="38">
        <v>0.315</v>
      </c>
      <c r="AE86" s="38">
        <v>0.32500000000000001</v>
      </c>
      <c r="AF86" s="38">
        <v>0.33500000000000002</v>
      </c>
      <c r="AH86" s="37">
        <f t="shared" si="6"/>
        <v>21</v>
      </c>
      <c r="AI86" s="37">
        <f t="shared" si="6"/>
        <v>21.5</v>
      </c>
      <c r="AJ86" s="37">
        <f t="shared" si="6"/>
        <v>23</v>
      </c>
      <c r="AK86" s="37">
        <f t="shared" si="8"/>
        <v>24</v>
      </c>
      <c r="AL86" s="37">
        <f t="shared" si="8"/>
        <v>25.5</v>
      </c>
      <c r="AM86" s="37">
        <f t="shared" si="8"/>
        <v>27</v>
      </c>
      <c r="AN86" s="37">
        <f t="shared" si="8"/>
        <v>28.000000000000004</v>
      </c>
      <c r="AO86" s="37">
        <f t="shared" si="8"/>
        <v>29.5</v>
      </c>
      <c r="AP86" s="37">
        <f t="shared" si="8"/>
        <v>30.5</v>
      </c>
      <c r="AQ86" s="37">
        <f t="shared" si="8"/>
        <v>31.5</v>
      </c>
      <c r="AR86" s="37">
        <f t="shared" si="8"/>
        <v>32.5</v>
      </c>
      <c r="AS86" s="37">
        <f t="shared" si="8"/>
        <v>33.5</v>
      </c>
    </row>
    <row r="87" spans="4:45" x14ac:dyDescent="0.25">
      <c r="D87" s="4">
        <v>84</v>
      </c>
      <c r="E87" s="4">
        <v>100000</v>
      </c>
      <c r="F87" s="37">
        <v>21</v>
      </c>
      <c r="G87" s="37">
        <v>21.5</v>
      </c>
      <c r="H87" s="37">
        <v>23</v>
      </c>
      <c r="I87" s="37">
        <v>24.5</v>
      </c>
      <c r="J87" s="37">
        <v>25.5</v>
      </c>
      <c r="K87" s="37">
        <v>27</v>
      </c>
      <c r="L87" s="37">
        <v>28.000000000000004</v>
      </c>
      <c r="M87" s="37">
        <v>29.5</v>
      </c>
      <c r="N87" s="37">
        <v>30.5</v>
      </c>
      <c r="O87" s="37">
        <v>31.5</v>
      </c>
      <c r="P87" s="37">
        <v>32.5</v>
      </c>
      <c r="Q87" s="37">
        <v>33.5</v>
      </c>
      <c r="S87" t="str">
        <f t="shared" si="7"/>
        <v/>
      </c>
      <c r="T87">
        <v>100000</v>
      </c>
      <c r="U87" s="38">
        <v>0.21</v>
      </c>
      <c r="V87" s="38">
        <v>0.215</v>
      </c>
      <c r="W87" s="38">
        <v>0.23</v>
      </c>
      <c r="X87" s="38">
        <v>0.245</v>
      </c>
      <c r="Y87" s="38">
        <v>0.255</v>
      </c>
      <c r="Z87" s="38">
        <v>0.27</v>
      </c>
      <c r="AA87" s="38">
        <v>0.28000000000000003</v>
      </c>
      <c r="AB87" s="38">
        <v>0.29499999999999998</v>
      </c>
      <c r="AC87" s="38">
        <v>0.30499999999999999</v>
      </c>
      <c r="AD87" s="38">
        <v>0.315</v>
      </c>
      <c r="AE87" s="38">
        <v>0.32500000000000001</v>
      </c>
      <c r="AF87" s="38">
        <v>0.33500000000000002</v>
      </c>
      <c r="AH87" s="37">
        <f t="shared" si="6"/>
        <v>21</v>
      </c>
      <c r="AI87" s="37">
        <f t="shared" si="6"/>
        <v>21.5</v>
      </c>
      <c r="AJ87" s="37">
        <f t="shared" si="6"/>
        <v>23</v>
      </c>
      <c r="AK87" s="37">
        <f t="shared" si="8"/>
        <v>24.5</v>
      </c>
      <c r="AL87" s="37">
        <f t="shared" si="8"/>
        <v>25.5</v>
      </c>
      <c r="AM87" s="37">
        <f t="shared" si="8"/>
        <v>27</v>
      </c>
      <c r="AN87" s="37">
        <f t="shared" si="8"/>
        <v>28.000000000000004</v>
      </c>
      <c r="AO87" s="37">
        <f t="shared" si="8"/>
        <v>29.5</v>
      </c>
      <c r="AP87" s="37">
        <f t="shared" si="8"/>
        <v>30.5</v>
      </c>
      <c r="AQ87" s="37">
        <f t="shared" si="8"/>
        <v>31.5</v>
      </c>
      <c r="AR87" s="37">
        <f t="shared" si="8"/>
        <v>32.5</v>
      </c>
      <c r="AS87" s="37">
        <f t="shared" si="8"/>
        <v>33.5</v>
      </c>
    </row>
    <row r="88" spans="4:45" x14ac:dyDescent="0.25">
      <c r="D88" s="4">
        <v>85</v>
      </c>
      <c r="E88" s="4">
        <v>101000</v>
      </c>
      <c r="F88" s="37">
        <v>21</v>
      </c>
      <c r="G88" s="37">
        <v>21.5</v>
      </c>
      <c r="H88" s="37">
        <v>23</v>
      </c>
      <c r="I88" s="37">
        <v>24.5</v>
      </c>
      <c r="J88" s="37">
        <v>25.5</v>
      </c>
      <c r="K88" s="37">
        <v>27</v>
      </c>
      <c r="L88" s="37">
        <v>28.000000000000004</v>
      </c>
      <c r="M88" s="37">
        <v>29.5</v>
      </c>
      <c r="N88" s="37">
        <v>30.5</v>
      </c>
      <c r="O88" s="37">
        <v>31.5</v>
      </c>
      <c r="P88" s="37">
        <v>33</v>
      </c>
      <c r="Q88" s="37">
        <v>34</v>
      </c>
      <c r="S88" t="str">
        <f t="shared" si="7"/>
        <v/>
      </c>
      <c r="T88">
        <v>101000</v>
      </c>
      <c r="U88" s="38">
        <v>0.21</v>
      </c>
      <c r="V88" s="38">
        <v>0.215</v>
      </c>
      <c r="W88" s="38">
        <v>0.23</v>
      </c>
      <c r="X88" s="38">
        <v>0.245</v>
      </c>
      <c r="Y88" s="38">
        <v>0.255</v>
      </c>
      <c r="Z88" s="38">
        <v>0.27</v>
      </c>
      <c r="AA88" s="38">
        <v>0.28000000000000003</v>
      </c>
      <c r="AB88" s="38">
        <v>0.29499999999999998</v>
      </c>
      <c r="AC88" s="38">
        <v>0.30499999999999999</v>
      </c>
      <c r="AD88" s="38">
        <v>0.315</v>
      </c>
      <c r="AE88" s="38">
        <v>0.33</v>
      </c>
      <c r="AF88" s="38">
        <v>0.34</v>
      </c>
      <c r="AH88" s="37">
        <f t="shared" si="6"/>
        <v>21</v>
      </c>
      <c r="AI88" s="37">
        <f t="shared" si="6"/>
        <v>21.5</v>
      </c>
      <c r="AJ88" s="37">
        <f t="shared" si="6"/>
        <v>23</v>
      </c>
      <c r="AK88" s="37">
        <f t="shared" si="8"/>
        <v>24.5</v>
      </c>
      <c r="AL88" s="37">
        <f t="shared" si="8"/>
        <v>25.5</v>
      </c>
      <c r="AM88" s="37">
        <f t="shared" si="8"/>
        <v>27</v>
      </c>
      <c r="AN88" s="37">
        <f t="shared" si="8"/>
        <v>28.000000000000004</v>
      </c>
      <c r="AO88" s="37">
        <f t="shared" si="8"/>
        <v>29.5</v>
      </c>
      <c r="AP88" s="37">
        <f t="shared" si="8"/>
        <v>30.5</v>
      </c>
      <c r="AQ88" s="37">
        <f t="shared" si="8"/>
        <v>31.5</v>
      </c>
      <c r="AR88" s="37">
        <f t="shared" si="8"/>
        <v>33</v>
      </c>
      <c r="AS88" s="37">
        <f t="shared" si="8"/>
        <v>34</v>
      </c>
    </row>
    <row r="89" spans="4:45" x14ac:dyDescent="0.25">
      <c r="D89" s="4">
        <v>86</v>
      </c>
      <c r="E89" s="4">
        <v>102000</v>
      </c>
      <c r="F89" s="37">
        <v>21</v>
      </c>
      <c r="G89" s="37">
        <v>21.5</v>
      </c>
      <c r="H89" s="37">
        <v>23</v>
      </c>
      <c r="I89" s="37">
        <v>24.5</v>
      </c>
      <c r="J89" s="37">
        <v>25.5</v>
      </c>
      <c r="K89" s="37">
        <v>27</v>
      </c>
      <c r="L89" s="37">
        <v>28.499999999999996</v>
      </c>
      <c r="M89" s="37">
        <v>29.5</v>
      </c>
      <c r="N89" s="37">
        <v>30.5</v>
      </c>
      <c r="O89" s="37">
        <v>32</v>
      </c>
      <c r="P89" s="37">
        <v>33</v>
      </c>
      <c r="Q89" s="37">
        <v>34</v>
      </c>
      <c r="S89" t="str">
        <f t="shared" si="7"/>
        <v/>
      </c>
      <c r="T89">
        <v>102000</v>
      </c>
      <c r="U89" s="38">
        <v>0.21</v>
      </c>
      <c r="V89" s="38">
        <v>0.215</v>
      </c>
      <c r="W89" s="38">
        <v>0.23</v>
      </c>
      <c r="X89" s="38">
        <v>0.245</v>
      </c>
      <c r="Y89" s="38">
        <v>0.255</v>
      </c>
      <c r="Z89" s="38">
        <v>0.27</v>
      </c>
      <c r="AA89" s="38">
        <v>0.28499999999999998</v>
      </c>
      <c r="AB89" s="38">
        <v>0.29499999999999998</v>
      </c>
      <c r="AC89" s="38">
        <v>0.30499999999999999</v>
      </c>
      <c r="AD89" s="38">
        <v>0.32</v>
      </c>
      <c r="AE89" s="38">
        <v>0.33</v>
      </c>
      <c r="AF89" s="38">
        <v>0.34</v>
      </c>
      <c r="AH89" s="37">
        <f t="shared" si="6"/>
        <v>21</v>
      </c>
      <c r="AI89" s="37">
        <f t="shared" si="6"/>
        <v>21.5</v>
      </c>
      <c r="AJ89" s="37">
        <f t="shared" si="6"/>
        <v>23</v>
      </c>
      <c r="AK89" s="37">
        <f t="shared" si="8"/>
        <v>24.5</v>
      </c>
      <c r="AL89" s="37">
        <f t="shared" si="8"/>
        <v>25.5</v>
      </c>
      <c r="AM89" s="37">
        <f t="shared" si="8"/>
        <v>27</v>
      </c>
      <c r="AN89" s="37">
        <f t="shared" si="8"/>
        <v>28.499999999999996</v>
      </c>
      <c r="AO89" s="37">
        <f t="shared" si="8"/>
        <v>29.5</v>
      </c>
      <c r="AP89" s="37">
        <f t="shared" si="8"/>
        <v>30.5</v>
      </c>
      <c r="AQ89" s="37">
        <f t="shared" si="8"/>
        <v>32</v>
      </c>
      <c r="AR89" s="37">
        <f t="shared" si="8"/>
        <v>33</v>
      </c>
      <c r="AS89" s="37">
        <f t="shared" si="8"/>
        <v>34</v>
      </c>
    </row>
    <row r="90" spans="4:45" x14ac:dyDescent="0.25">
      <c r="D90" s="4">
        <v>87</v>
      </c>
      <c r="E90" s="4">
        <v>103000</v>
      </c>
      <c r="F90" s="37">
        <v>21</v>
      </c>
      <c r="G90" s="37">
        <v>21.5</v>
      </c>
      <c r="H90" s="37">
        <v>23</v>
      </c>
      <c r="I90" s="37">
        <v>24.5</v>
      </c>
      <c r="J90" s="37">
        <v>26</v>
      </c>
      <c r="K90" s="37">
        <v>27</v>
      </c>
      <c r="L90" s="37">
        <v>28.499999999999996</v>
      </c>
      <c r="M90" s="37">
        <v>29.5</v>
      </c>
      <c r="N90" s="37">
        <v>30.5</v>
      </c>
      <c r="O90" s="37">
        <v>32</v>
      </c>
      <c r="P90" s="37">
        <v>33</v>
      </c>
      <c r="Q90" s="37">
        <v>34</v>
      </c>
      <c r="S90" t="str">
        <f t="shared" si="7"/>
        <v/>
      </c>
      <c r="T90">
        <v>103000</v>
      </c>
      <c r="U90" s="38">
        <v>0.21</v>
      </c>
      <c r="V90" s="38">
        <v>0.215</v>
      </c>
      <c r="W90" s="38">
        <v>0.23</v>
      </c>
      <c r="X90" s="38">
        <v>0.245</v>
      </c>
      <c r="Y90" s="38">
        <v>0.26</v>
      </c>
      <c r="Z90" s="38">
        <v>0.27</v>
      </c>
      <c r="AA90" s="38">
        <v>0.28499999999999998</v>
      </c>
      <c r="AB90" s="38">
        <v>0.29499999999999998</v>
      </c>
      <c r="AC90" s="38">
        <v>0.30499999999999999</v>
      </c>
      <c r="AD90" s="38">
        <v>0.32</v>
      </c>
      <c r="AE90" s="38">
        <v>0.33</v>
      </c>
      <c r="AF90" s="38">
        <v>0.34</v>
      </c>
      <c r="AH90" s="37">
        <f t="shared" si="6"/>
        <v>21</v>
      </c>
      <c r="AI90" s="37">
        <f t="shared" si="6"/>
        <v>21.5</v>
      </c>
      <c r="AJ90" s="37">
        <f t="shared" si="6"/>
        <v>23</v>
      </c>
      <c r="AK90" s="37">
        <f t="shared" si="8"/>
        <v>24.5</v>
      </c>
      <c r="AL90" s="37">
        <f t="shared" si="8"/>
        <v>26</v>
      </c>
      <c r="AM90" s="37">
        <f t="shared" si="8"/>
        <v>27</v>
      </c>
      <c r="AN90" s="37">
        <f t="shared" si="8"/>
        <v>28.499999999999996</v>
      </c>
      <c r="AO90" s="37">
        <f t="shared" si="8"/>
        <v>29.5</v>
      </c>
      <c r="AP90" s="37">
        <f t="shared" si="8"/>
        <v>30.5</v>
      </c>
      <c r="AQ90" s="37">
        <f t="shared" si="8"/>
        <v>32</v>
      </c>
      <c r="AR90" s="37">
        <f t="shared" si="8"/>
        <v>33</v>
      </c>
      <c r="AS90" s="37">
        <f t="shared" si="8"/>
        <v>34</v>
      </c>
    </row>
    <row r="91" spans="4:45" x14ac:dyDescent="0.25">
      <c r="D91" s="4">
        <v>88</v>
      </c>
      <c r="E91" s="4">
        <v>104000</v>
      </c>
      <c r="F91" s="37">
        <v>21</v>
      </c>
      <c r="G91" s="37">
        <v>21.5</v>
      </c>
      <c r="H91" s="37">
        <v>23</v>
      </c>
      <c r="I91" s="37">
        <v>24.5</v>
      </c>
      <c r="J91" s="37">
        <v>26</v>
      </c>
      <c r="K91" s="37">
        <v>27</v>
      </c>
      <c r="L91" s="37">
        <v>28.499999999999996</v>
      </c>
      <c r="M91" s="37">
        <v>29.5</v>
      </c>
      <c r="N91" s="37">
        <v>31</v>
      </c>
      <c r="O91" s="37">
        <v>32</v>
      </c>
      <c r="P91" s="37">
        <v>33</v>
      </c>
      <c r="Q91" s="37">
        <v>34</v>
      </c>
      <c r="S91" t="str">
        <f t="shared" si="7"/>
        <v/>
      </c>
      <c r="T91">
        <v>104000</v>
      </c>
      <c r="U91" s="38">
        <v>0.21</v>
      </c>
      <c r="V91" s="38">
        <v>0.215</v>
      </c>
      <c r="W91" s="38">
        <v>0.23</v>
      </c>
      <c r="X91" s="38">
        <v>0.245</v>
      </c>
      <c r="Y91" s="38">
        <v>0.26</v>
      </c>
      <c r="Z91" s="38">
        <v>0.27</v>
      </c>
      <c r="AA91" s="38">
        <v>0.28499999999999998</v>
      </c>
      <c r="AB91" s="38">
        <v>0.29499999999999998</v>
      </c>
      <c r="AC91" s="38">
        <v>0.31</v>
      </c>
      <c r="AD91" s="38">
        <v>0.32</v>
      </c>
      <c r="AE91" s="38">
        <v>0.33</v>
      </c>
      <c r="AF91" s="38">
        <v>0.34</v>
      </c>
      <c r="AH91" s="37">
        <f t="shared" si="6"/>
        <v>21</v>
      </c>
      <c r="AI91" s="37">
        <f t="shared" si="6"/>
        <v>21.5</v>
      </c>
      <c r="AJ91" s="37">
        <f t="shared" si="6"/>
        <v>23</v>
      </c>
      <c r="AK91" s="37">
        <f t="shared" si="8"/>
        <v>24.5</v>
      </c>
      <c r="AL91" s="37">
        <f t="shared" si="8"/>
        <v>26</v>
      </c>
      <c r="AM91" s="37">
        <f t="shared" si="8"/>
        <v>27</v>
      </c>
      <c r="AN91" s="37">
        <f t="shared" si="8"/>
        <v>28.499999999999996</v>
      </c>
      <c r="AO91" s="37">
        <f t="shared" si="8"/>
        <v>29.5</v>
      </c>
      <c r="AP91" s="37">
        <f t="shared" si="8"/>
        <v>31</v>
      </c>
      <c r="AQ91" s="37">
        <f t="shared" si="8"/>
        <v>32</v>
      </c>
      <c r="AR91" s="37">
        <f t="shared" si="8"/>
        <v>33</v>
      </c>
      <c r="AS91" s="37">
        <f t="shared" si="8"/>
        <v>34</v>
      </c>
    </row>
    <row r="92" spans="4:45" x14ac:dyDescent="0.25">
      <c r="D92" s="4">
        <v>89</v>
      </c>
      <c r="E92" s="4">
        <v>105000</v>
      </c>
      <c r="F92" s="37">
        <v>21</v>
      </c>
      <c r="G92" s="37">
        <v>22</v>
      </c>
      <c r="H92" s="37">
        <v>23</v>
      </c>
      <c r="I92" s="37">
        <v>24.5</v>
      </c>
      <c r="J92" s="37">
        <v>26</v>
      </c>
      <c r="K92" s="37">
        <v>27</v>
      </c>
      <c r="L92" s="37">
        <v>28.499999999999996</v>
      </c>
      <c r="M92" s="37">
        <v>29.5</v>
      </c>
      <c r="N92" s="37">
        <v>31</v>
      </c>
      <c r="O92" s="37">
        <v>32</v>
      </c>
      <c r="P92" s="37">
        <v>33</v>
      </c>
      <c r="Q92" s="37">
        <v>34</v>
      </c>
      <c r="S92" t="str">
        <f t="shared" si="7"/>
        <v/>
      </c>
      <c r="T92">
        <v>105000</v>
      </c>
      <c r="U92" s="38">
        <v>0.21</v>
      </c>
      <c r="V92" s="38">
        <v>0.22</v>
      </c>
      <c r="W92" s="38">
        <v>0.23</v>
      </c>
      <c r="X92" s="38">
        <v>0.245</v>
      </c>
      <c r="Y92" s="38">
        <v>0.26</v>
      </c>
      <c r="Z92" s="38">
        <v>0.27</v>
      </c>
      <c r="AA92" s="38">
        <v>0.28499999999999998</v>
      </c>
      <c r="AB92" s="38">
        <v>0.29499999999999998</v>
      </c>
      <c r="AC92" s="38">
        <v>0.31</v>
      </c>
      <c r="AD92" s="38">
        <v>0.32</v>
      </c>
      <c r="AE92" s="38">
        <v>0.33</v>
      </c>
      <c r="AF92" s="38">
        <v>0.34</v>
      </c>
      <c r="AH92" s="37">
        <f t="shared" si="6"/>
        <v>21</v>
      </c>
      <c r="AI92" s="37">
        <f t="shared" si="6"/>
        <v>22</v>
      </c>
      <c r="AJ92" s="37">
        <f t="shared" si="6"/>
        <v>23</v>
      </c>
      <c r="AK92" s="37">
        <f t="shared" si="8"/>
        <v>24.5</v>
      </c>
      <c r="AL92" s="37">
        <f t="shared" si="8"/>
        <v>26</v>
      </c>
      <c r="AM92" s="37">
        <f t="shared" si="8"/>
        <v>27</v>
      </c>
      <c r="AN92" s="37">
        <f t="shared" si="8"/>
        <v>28.499999999999996</v>
      </c>
      <c r="AO92" s="37">
        <f t="shared" si="8"/>
        <v>29.5</v>
      </c>
      <c r="AP92" s="37">
        <f t="shared" si="8"/>
        <v>31</v>
      </c>
      <c r="AQ92" s="37">
        <f t="shared" si="8"/>
        <v>32</v>
      </c>
      <c r="AR92" s="37">
        <f t="shared" si="8"/>
        <v>33</v>
      </c>
      <c r="AS92" s="37">
        <f t="shared" si="8"/>
        <v>34</v>
      </c>
    </row>
    <row r="93" spans="4:45" x14ac:dyDescent="0.25">
      <c r="D93" s="4">
        <v>90</v>
      </c>
      <c r="E93" s="4">
        <v>106000</v>
      </c>
      <c r="F93" s="37">
        <v>21</v>
      </c>
      <c r="G93" s="37">
        <v>22</v>
      </c>
      <c r="H93" s="37">
        <v>23</v>
      </c>
      <c r="I93" s="37">
        <v>24.5</v>
      </c>
      <c r="J93" s="37">
        <v>26</v>
      </c>
      <c r="K93" s="37">
        <v>27</v>
      </c>
      <c r="L93" s="37">
        <v>28.499999999999996</v>
      </c>
      <c r="M93" s="37">
        <v>29.5</v>
      </c>
      <c r="N93" s="37">
        <v>31</v>
      </c>
      <c r="O93" s="37">
        <v>32</v>
      </c>
      <c r="P93" s="37">
        <v>33</v>
      </c>
      <c r="Q93" s="37">
        <v>34</v>
      </c>
      <c r="S93" t="str">
        <f t="shared" si="7"/>
        <v/>
      </c>
      <c r="T93">
        <v>106000</v>
      </c>
      <c r="U93" s="38">
        <v>0.21</v>
      </c>
      <c r="V93" s="38">
        <v>0.22</v>
      </c>
      <c r="W93" s="38">
        <v>0.23</v>
      </c>
      <c r="X93" s="38">
        <v>0.245</v>
      </c>
      <c r="Y93" s="38">
        <v>0.26</v>
      </c>
      <c r="Z93" s="38">
        <v>0.27</v>
      </c>
      <c r="AA93" s="38">
        <v>0.28499999999999998</v>
      </c>
      <c r="AB93" s="38">
        <v>0.29499999999999998</v>
      </c>
      <c r="AC93" s="38">
        <v>0.31</v>
      </c>
      <c r="AD93" s="38">
        <v>0.32</v>
      </c>
      <c r="AE93" s="38">
        <v>0.33</v>
      </c>
      <c r="AF93" s="38">
        <v>0.34</v>
      </c>
      <c r="AH93" s="37">
        <f t="shared" si="6"/>
        <v>21</v>
      </c>
      <c r="AI93" s="37">
        <f t="shared" si="6"/>
        <v>22</v>
      </c>
      <c r="AJ93" s="37">
        <f t="shared" si="6"/>
        <v>23</v>
      </c>
      <c r="AK93" s="37">
        <f t="shared" si="8"/>
        <v>24.5</v>
      </c>
      <c r="AL93" s="37">
        <f t="shared" si="8"/>
        <v>26</v>
      </c>
      <c r="AM93" s="37">
        <f t="shared" si="8"/>
        <v>27</v>
      </c>
      <c r="AN93" s="37">
        <f t="shared" si="8"/>
        <v>28.499999999999996</v>
      </c>
      <c r="AO93" s="37">
        <f t="shared" si="8"/>
        <v>29.5</v>
      </c>
      <c r="AP93" s="37">
        <f t="shared" si="8"/>
        <v>31</v>
      </c>
      <c r="AQ93" s="37">
        <f t="shared" si="8"/>
        <v>32</v>
      </c>
      <c r="AR93" s="37">
        <f t="shared" si="8"/>
        <v>33</v>
      </c>
      <c r="AS93" s="37">
        <f t="shared" si="8"/>
        <v>34</v>
      </c>
    </row>
    <row r="94" spans="4:45" x14ac:dyDescent="0.25">
      <c r="D94" s="4">
        <v>91</v>
      </c>
      <c r="E94" s="4">
        <v>107000</v>
      </c>
      <c r="F94" s="37">
        <v>21</v>
      </c>
      <c r="G94" s="37">
        <v>22</v>
      </c>
      <c r="H94" s="37">
        <v>23</v>
      </c>
      <c r="I94" s="37">
        <v>24.5</v>
      </c>
      <c r="J94" s="37">
        <v>26</v>
      </c>
      <c r="K94" s="37">
        <v>27.500000000000004</v>
      </c>
      <c r="L94" s="37">
        <v>28.499999999999996</v>
      </c>
      <c r="M94" s="37">
        <v>30</v>
      </c>
      <c r="N94" s="37">
        <v>31</v>
      </c>
      <c r="O94" s="37">
        <v>32</v>
      </c>
      <c r="P94" s="37">
        <v>33</v>
      </c>
      <c r="Q94" s="37">
        <v>34</v>
      </c>
      <c r="S94" t="str">
        <f t="shared" si="7"/>
        <v/>
      </c>
      <c r="T94">
        <v>107000</v>
      </c>
      <c r="U94" s="38">
        <v>0.21</v>
      </c>
      <c r="V94" s="38">
        <v>0.22</v>
      </c>
      <c r="W94" s="38">
        <v>0.23</v>
      </c>
      <c r="X94" s="38">
        <v>0.245</v>
      </c>
      <c r="Y94" s="38">
        <v>0.26</v>
      </c>
      <c r="Z94" s="38">
        <v>0.27500000000000002</v>
      </c>
      <c r="AA94" s="38">
        <v>0.28499999999999998</v>
      </c>
      <c r="AB94" s="38">
        <v>0.3</v>
      </c>
      <c r="AC94" s="38">
        <v>0.31</v>
      </c>
      <c r="AD94" s="38">
        <v>0.32</v>
      </c>
      <c r="AE94" s="38">
        <v>0.33</v>
      </c>
      <c r="AF94" s="38">
        <v>0.34</v>
      </c>
      <c r="AH94" s="37">
        <f t="shared" si="6"/>
        <v>21</v>
      </c>
      <c r="AI94" s="37">
        <f t="shared" si="6"/>
        <v>22</v>
      </c>
      <c r="AJ94" s="37">
        <f t="shared" si="6"/>
        <v>23</v>
      </c>
      <c r="AK94" s="37">
        <f t="shared" si="8"/>
        <v>24.5</v>
      </c>
      <c r="AL94" s="37">
        <f t="shared" si="8"/>
        <v>26</v>
      </c>
      <c r="AM94" s="37">
        <f t="shared" si="8"/>
        <v>27.500000000000004</v>
      </c>
      <c r="AN94" s="37">
        <f t="shared" si="8"/>
        <v>28.499999999999996</v>
      </c>
      <c r="AO94" s="37">
        <f t="shared" si="8"/>
        <v>30</v>
      </c>
      <c r="AP94" s="37">
        <f t="shared" si="8"/>
        <v>31</v>
      </c>
      <c r="AQ94" s="37">
        <f t="shared" si="8"/>
        <v>32</v>
      </c>
      <c r="AR94" s="37">
        <f t="shared" si="8"/>
        <v>33</v>
      </c>
      <c r="AS94" s="37">
        <f t="shared" si="8"/>
        <v>34</v>
      </c>
    </row>
    <row r="95" spans="4:45" x14ac:dyDescent="0.25">
      <c r="D95" s="4">
        <v>92</v>
      </c>
      <c r="E95" s="4">
        <v>108000</v>
      </c>
      <c r="F95" s="37">
        <v>21.5</v>
      </c>
      <c r="G95" s="37">
        <v>22</v>
      </c>
      <c r="H95" s="37">
        <v>23.5</v>
      </c>
      <c r="I95" s="37">
        <v>24.5</v>
      </c>
      <c r="J95" s="37">
        <v>26</v>
      </c>
      <c r="K95" s="37">
        <v>27.500000000000004</v>
      </c>
      <c r="L95" s="37">
        <v>28.499999999999996</v>
      </c>
      <c r="M95" s="37">
        <v>30</v>
      </c>
      <c r="N95" s="37">
        <v>31</v>
      </c>
      <c r="O95" s="37">
        <v>32</v>
      </c>
      <c r="P95" s="37">
        <v>33</v>
      </c>
      <c r="Q95" s="37">
        <v>34</v>
      </c>
      <c r="S95" t="str">
        <f t="shared" si="7"/>
        <v/>
      </c>
      <c r="T95">
        <v>108000</v>
      </c>
      <c r="U95" s="38">
        <v>0.215</v>
      </c>
      <c r="V95" s="38">
        <v>0.22</v>
      </c>
      <c r="W95" s="38">
        <v>0.23499999999999999</v>
      </c>
      <c r="X95" s="38">
        <v>0.245</v>
      </c>
      <c r="Y95" s="38">
        <v>0.26</v>
      </c>
      <c r="Z95" s="38">
        <v>0.27500000000000002</v>
      </c>
      <c r="AA95" s="38">
        <v>0.28499999999999998</v>
      </c>
      <c r="AB95" s="38">
        <v>0.3</v>
      </c>
      <c r="AC95" s="38">
        <v>0.31</v>
      </c>
      <c r="AD95" s="38">
        <v>0.32</v>
      </c>
      <c r="AE95" s="38">
        <v>0.33</v>
      </c>
      <c r="AF95" s="38">
        <v>0.34</v>
      </c>
      <c r="AH95" s="37">
        <f t="shared" si="6"/>
        <v>21.5</v>
      </c>
      <c r="AI95" s="37">
        <f t="shared" si="6"/>
        <v>22</v>
      </c>
      <c r="AJ95" s="37">
        <f t="shared" si="6"/>
        <v>23.5</v>
      </c>
      <c r="AK95" s="37">
        <f t="shared" si="8"/>
        <v>24.5</v>
      </c>
      <c r="AL95" s="37">
        <f t="shared" si="8"/>
        <v>26</v>
      </c>
      <c r="AM95" s="37">
        <f t="shared" si="8"/>
        <v>27.500000000000004</v>
      </c>
      <c r="AN95" s="37">
        <f t="shared" si="8"/>
        <v>28.499999999999996</v>
      </c>
      <c r="AO95" s="37">
        <f t="shared" si="8"/>
        <v>30</v>
      </c>
      <c r="AP95" s="37">
        <f t="shared" si="8"/>
        <v>31</v>
      </c>
      <c r="AQ95" s="37">
        <f t="shared" si="8"/>
        <v>32</v>
      </c>
      <c r="AR95" s="37">
        <f t="shared" si="8"/>
        <v>33</v>
      </c>
      <c r="AS95" s="37">
        <f t="shared" si="8"/>
        <v>34</v>
      </c>
    </row>
    <row r="96" spans="4:45" x14ac:dyDescent="0.25">
      <c r="D96" s="4">
        <v>93</v>
      </c>
      <c r="E96" s="4">
        <v>109000</v>
      </c>
      <c r="F96" s="37">
        <v>21.5</v>
      </c>
      <c r="G96" s="37">
        <v>22</v>
      </c>
      <c r="H96" s="37">
        <v>23.5</v>
      </c>
      <c r="I96" s="37">
        <v>24.5</v>
      </c>
      <c r="J96" s="37">
        <v>26</v>
      </c>
      <c r="K96" s="37">
        <v>27.500000000000004</v>
      </c>
      <c r="L96" s="37">
        <v>28.499999999999996</v>
      </c>
      <c r="M96" s="37">
        <v>30</v>
      </c>
      <c r="N96" s="37">
        <v>31</v>
      </c>
      <c r="O96" s="37">
        <v>32</v>
      </c>
      <c r="P96" s="37">
        <v>33</v>
      </c>
      <c r="Q96" s="37">
        <v>34</v>
      </c>
      <c r="S96" t="str">
        <f t="shared" si="7"/>
        <v/>
      </c>
      <c r="T96">
        <v>109000</v>
      </c>
      <c r="U96" s="38">
        <v>0.215</v>
      </c>
      <c r="V96" s="38">
        <v>0.22</v>
      </c>
      <c r="W96" s="38">
        <v>0.23499999999999999</v>
      </c>
      <c r="X96" s="38">
        <v>0.245</v>
      </c>
      <c r="Y96" s="38">
        <v>0.26</v>
      </c>
      <c r="Z96" s="38">
        <v>0.27500000000000002</v>
      </c>
      <c r="AA96" s="38">
        <v>0.28499999999999998</v>
      </c>
      <c r="AB96" s="38">
        <v>0.3</v>
      </c>
      <c r="AC96" s="38">
        <v>0.31</v>
      </c>
      <c r="AD96" s="38">
        <v>0.32</v>
      </c>
      <c r="AE96" s="38">
        <v>0.33</v>
      </c>
      <c r="AF96" s="38">
        <v>0.34</v>
      </c>
      <c r="AH96" s="37">
        <f t="shared" si="6"/>
        <v>21.5</v>
      </c>
      <c r="AI96" s="37">
        <f t="shared" si="6"/>
        <v>22</v>
      </c>
      <c r="AJ96" s="37">
        <f t="shared" si="6"/>
        <v>23.5</v>
      </c>
      <c r="AK96" s="37">
        <f t="shared" si="8"/>
        <v>24.5</v>
      </c>
      <c r="AL96" s="37">
        <f t="shared" si="8"/>
        <v>26</v>
      </c>
      <c r="AM96" s="37">
        <f t="shared" si="8"/>
        <v>27.500000000000004</v>
      </c>
      <c r="AN96" s="37">
        <f t="shared" si="8"/>
        <v>28.499999999999996</v>
      </c>
      <c r="AO96" s="37">
        <f t="shared" si="8"/>
        <v>30</v>
      </c>
      <c r="AP96" s="37">
        <f t="shared" si="8"/>
        <v>31</v>
      </c>
      <c r="AQ96" s="37">
        <f t="shared" si="8"/>
        <v>32</v>
      </c>
      <c r="AR96" s="37">
        <f t="shared" si="8"/>
        <v>33</v>
      </c>
      <c r="AS96" s="37">
        <f t="shared" si="8"/>
        <v>34</v>
      </c>
    </row>
    <row r="97" spans="4:45" x14ac:dyDescent="0.25">
      <c r="D97" s="4">
        <v>94</v>
      </c>
      <c r="E97" s="4">
        <v>110000</v>
      </c>
      <c r="F97" s="37">
        <v>21.5</v>
      </c>
      <c r="G97" s="37">
        <v>22</v>
      </c>
      <c r="H97" s="37">
        <v>23.5</v>
      </c>
      <c r="I97" s="37">
        <v>25</v>
      </c>
      <c r="J97" s="37">
        <v>26</v>
      </c>
      <c r="K97" s="37">
        <v>27.500000000000004</v>
      </c>
      <c r="L97" s="37">
        <v>28.499999999999996</v>
      </c>
      <c r="M97" s="37">
        <v>30</v>
      </c>
      <c r="N97" s="37">
        <v>31</v>
      </c>
      <c r="O97" s="37">
        <v>32</v>
      </c>
      <c r="P97" s="37">
        <v>33</v>
      </c>
      <c r="Q97" s="37">
        <v>34</v>
      </c>
      <c r="S97" t="str">
        <f t="shared" si="7"/>
        <v/>
      </c>
      <c r="T97">
        <v>110000</v>
      </c>
      <c r="U97" s="38">
        <v>0.215</v>
      </c>
      <c r="V97" s="38">
        <v>0.22</v>
      </c>
      <c r="W97" s="38">
        <v>0.23499999999999999</v>
      </c>
      <c r="X97" s="38">
        <v>0.25</v>
      </c>
      <c r="Y97" s="38">
        <v>0.26</v>
      </c>
      <c r="Z97" s="38">
        <v>0.27500000000000002</v>
      </c>
      <c r="AA97" s="38">
        <v>0.28499999999999998</v>
      </c>
      <c r="AB97" s="38">
        <v>0.3</v>
      </c>
      <c r="AC97" s="38">
        <v>0.31</v>
      </c>
      <c r="AD97" s="38">
        <v>0.32</v>
      </c>
      <c r="AE97" s="38">
        <v>0.33</v>
      </c>
      <c r="AF97" s="38">
        <v>0.34</v>
      </c>
      <c r="AH97" s="37">
        <f t="shared" si="6"/>
        <v>21.5</v>
      </c>
      <c r="AI97" s="37">
        <f t="shared" si="6"/>
        <v>22</v>
      </c>
      <c r="AJ97" s="37">
        <f t="shared" si="6"/>
        <v>23.5</v>
      </c>
      <c r="AK97" s="37">
        <f t="shared" si="8"/>
        <v>25</v>
      </c>
      <c r="AL97" s="37">
        <f t="shared" si="8"/>
        <v>26</v>
      </c>
      <c r="AM97" s="37">
        <f t="shared" si="8"/>
        <v>27.500000000000004</v>
      </c>
      <c r="AN97" s="37">
        <f t="shared" si="8"/>
        <v>28.499999999999996</v>
      </c>
      <c r="AO97" s="37">
        <f t="shared" si="8"/>
        <v>30</v>
      </c>
      <c r="AP97" s="37">
        <f t="shared" si="8"/>
        <v>31</v>
      </c>
      <c r="AQ97" s="37">
        <f t="shared" si="8"/>
        <v>32</v>
      </c>
      <c r="AR97" s="37">
        <f t="shared" si="8"/>
        <v>33</v>
      </c>
      <c r="AS97" s="37">
        <f t="shared" si="8"/>
        <v>34</v>
      </c>
    </row>
    <row r="98" spans="4:45" x14ac:dyDescent="0.25"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</row>
    <row r="99" spans="4:45" x14ac:dyDescent="0.25"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</row>
  </sheetData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01A0C-7DC2-4ABD-BC7B-28D11FAEDA66}">
  <dimension ref="D1:AS97"/>
  <sheetViews>
    <sheetView zoomScale="85" zoomScaleNormal="85" workbookViewId="0">
      <selection activeCell="C1" sqref="C1"/>
    </sheetView>
  </sheetViews>
  <sheetFormatPr defaultColWidth="9" defaultRowHeight="15" x14ac:dyDescent="0.25"/>
  <sheetData>
    <row r="1" spans="4:45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  <c r="U1" s="48" t="s">
        <v>176</v>
      </c>
      <c r="AH1" t="s">
        <v>164</v>
      </c>
    </row>
    <row r="2" spans="4:45" x14ac:dyDescent="0.25">
      <c r="D2" t="s">
        <v>180</v>
      </c>
      <c r="F2" s="74">
        <v>0</v>
      </c>
      <c r="G2" s="79">
        <v>0.501</v>
      </c>
      <c r="H2" s="74">
        <v>1.0009999999999999</v>
      </c>
      <c r="I2" s="74">
        <v>1.5009999999999999</v>
      </c>
      <c r="J2" s="74">
        <v>2.0009999999999999</v>
      </c>
      <c r="K2" s="74">
        <v>2.5009999999999999</v>
      </c>
      <c r="L2" s="74">
        <v>3.0009999999999999</v>
      </c>
      <c r="M2" s="74">
        <v>3.5009999999999999</v>
      </c>
      <c r="N2" s="74">
        <v>4.0010000000000003</v>
      </c>
      <c r="O2" s="74">
        <v>4.5010000000000003</v>
      </c>
      <c r="P2" s="74">
        <v>5.0010000000000003</v>
      </c>
      <c r="Q2" s="74">
        <v>5.5010000000000003</v>
      </c>
    </row>
    <row r="3" spans="4:45" x14ac:dyDescent="0.25">
      <c r="E3" t="s">
        <v>59</v>
      </c>
      <c r="F3" s="74">
        <v>2</v>
      </c>
      <c r="G3" s="74">
        <v>3</v>
      </c>
      <c r="H3" s="74">
        <v>4</v>
      </c>
      <c r="I3" s="74">
        <v>5</v>
      </c>
      <c r="J3" s="74">
        <v>6</v>
      </c>
      <c r="K3" s="74">
        <v>7</v>
      </c>
      <c r="L3" s="74">
        <v>8</v>
      </c>
      <c r="M3" s="74">
        <v>9</v>
      </c>
      <c r="N3" s="74">
        <v>10</v>
      </c>
      <c r="O3" s="74">
        <v>11</v>
      </c>
      <c r="P3" s="74">
        <v>12</v>
      </c>
      <c r="Q3" s="74">
        <v>13</v>
      </c>
      <c r="S3" t="s">
        <v>166</v>
      </c>
      <c r="T3" s="76">
        <v>100</v>
      </c>
    </row>
    <row r="4" spans="4:45" x14ac:dyDescent="0.25">
      <c r="D4">
        <v>1</v>
      </c>
      <c r="E4" s="77">
        <v>0</v>
      </c>
      <c r="F4" s="37">
        <v>17.5</v>
      </c>
      <c r="G4" s="37">
        <v>18</v>
      </c>
      <c r="H4" s="37">
        <v>18.5</v>
      </c>
      <c r="I4" s="37">
        <v>19</v>
      </c>
      <c r="J4" s="37">
        <v>19</v>
      </c>
      <c r="K4" s="37">
        <v>19.5</v>
      </c>
      <c r="L4" s="37">
        <v>20</v>
      </c>
      <c r="M4" s="37">
        <v>20</v>
      </c>
      <c r="N4" s="37">
        <v>20</v>
      </c>
      <c r="O4" s="37">
        <v>20.5</v>
      </c>
      <c r="P4" s="37">
        <v>20.5</v>
      </c>
      <c r="Q4" s="37">
        <v>21</v>
      </c>
      <c r="S4" t="str">
        <f>IF(E4&lt;&gt;T4,"x","")</f>
        <v>x</v>
      </c>
      <c r="T4" t="s">
        <v>167</v>
      </c>
      <c r="U4" s="48">
        <v>0.17499999999999999</v>
      </c>
      <c r="V4" s="48">
        <v>0.18</v>
      </c>
      <c r="W4" s="48">
        <v>0.185</v>
      </c>
      <c r="X4" s="48">
        <v>0.19</v>
      </c>
      <c r="Y4" s="48">
        <v>0.19</v>
      </c>
      <c r="Z4" s="48">
        <v>0.19500000000000001</v>
      </c>
      <c r="AA4" s="48">
        <v>0.2</v>
      </c>
      <c r="AB4" s="48">
        <v>0.2</v>
      </c>
      <c r="AC4" s="48">
        <v>0.2</v>
      </c>
      <c r="AD4" s="48">
        <v>0.20499999999999999</v>
      </c>
      <c r="AE4" s="48">
        <v>0.20499999999999999</v>
      </c>
      <c r="AF4" s="48">
        <v>0.21</v>
      </c>
      <c r="AH4" s="37">
        <f t="shared" ref="AH4:AS25" si="0">U4*$T$3</f>
        <v>17.5</v>
      </c>
      <c r="AI4" s="37">
        <f t="shared" si="0"/>
        <v>18</v>
      </c>
      <c r="AJ4" s="37">
        <f t="shared" si="0"/>
        <v>18.5</v>
      </c>
      <c r="AK4" s="37">
        <f t="shared" si="0"/>
        <v>19</v>
      </c>
      <c r="AL4" s="37">
        <f t="shared" si="0"/>
        <v>19</v>
      </c>
      <c r="AM4" s="37">
        <f t="shared" si="0"/>
        <v>19.5</v>
      </c>
      <c r="AN4" s="37">
        <f t="shared" si="0"/>
        <v>20</v>
      </c>
      <c r="AO4" s="37">
        <f t="shared" si="0"/>
        <v>20</v>
      </c>
      <c r="AP4" s="37">
        <f t="shared" si="0"/>
        <v>20</v>
      </c>
      <c r="AQ4" s="37">
        <f t="shared" si="0"/>
        <v>20.5</v>
      </c>
      <c r="AR4" s="37">
        <f t="shared" si="0"/>
        <v>20.5</v>
      </c>
      <c r="AS4" s="37">
        <f t="shared" si="0"/>
        <v>21</v>
      </c>
    </row>
    <row r="5" spans="4:45" x14ac:dyDescent="0.25">
      <c r="D5">
        <v>2</v>
      </c>
      <c r="E5" s="77">
        <v>21500</v>
      </c>
      <c r="F5" s="37">
        <v>17.5</v>
      </c>
      <c r="G5" s="37">
        <v>18</v>
      </c>
      <c r="H5" s="37">
        <v>18.5</v>
      </c>
      <c r="I5" s="37">
        <v>19</v>
      </c>
      <c r="J5" s="37">
        <v>19</v>
      </c>
      <c r="K5" s="37">
        <v>19.5</v>
      </c>
      <c r="L5" s="37">
        <v>20</v>
      </c>
      <c r="M5" s="37">
        <v>20</v>
      </c>
      <c r="N5" s="37">
        <v>20</v>
      </c>
      <c r="O5" s="37">
        <v>20.5</v>
      </c>
      <c r="P5" s="37">
        <v>20.5</v>
      </c>
      <c r="Q5" s="37">
        <v>21</v>
      </c>
      <c r="S5" t="str">
        <f>IF(E5&lt;&gt;T5,"x","")</f>
        <v/>
      </c>
      <c r="T5" s="77">
        <v>21500</v>
      </c>
      <c r="U5" s="48">
        <v>0.17499999999999999</v>
      </c>
      <c r="V5" s="48">
        <v>0.18</v>
      </c>
      <c r="W5" s="48">
        <v>0.185</v>
      </c>
      <c r="X5" s="48">
        <v>0.19</v>
      </c>
      <c r="Y5" s="48">
        <v>0.19</v>
      </c>
      <c r="Z5" s="48">
        <v>0.19500000000000001</v>
      </c>
      <c r="AA5" s="48">
        <v>0.2</v>
      </c>
      <c r="AB5" s="48">
        <v>0.2</v>
      </c>
      <c r="AC5" s="48">
        <v>0.2</v>
      </c>
      <c r="AD5" s="48">
        <v>0.20499999999999999</v>
      </c>
      <c r="AE5" s="48">
        <v>0.20499999999999999</v>
      </c>
      <c r="AF5" s="48">
        <v>0.21</v>
      </c>
      <c r="AH5" s="37">
        <f t="shared" si="0"/>
        <v>17.5</v>
      </c>
      <c r="AI5" s="37">
        <f t="shared" si="0"/>
        <v>18</v>
      </c>
      <c r="AJ5" s="37">
        <f t="shared" si="0"/>
        <v>18.5</v>
      </c>
      <c r="AK5" s="37">
        <f t="shared" si="0"/>
        <v>19</v>
      </c>
      <c r="AL5" s="37">
        <f t="shared" si="0"/>
        <v>19</v>
      </c>
      <c r="AM5" s="37">
        <f t="shared" si="0"/>
        <v>19.5</v>
      </c>
      <c r="AN5" s="37">
        <f t="shared" si="0"/>
        <v>20</v>
      </c>
      <c r="AO5" s="37">
        <f t="shared" si="0"/>
        <v>20</v>
      </c>
      <c r="AP5" s="37">
        <f t="shared" si="0"/>
        <v>20</v>
      </c>
      <c r="AQ5" s="37">
        <f t="shared" si="0"/>
        <v>20.5</v>
      </c>
      <c r="AR5" s="37">
        <f t="shared" si="0"/>
        <v>20.5</v>
      </c>
      <c r="AS5" s="37">
        <f t="shared" si="0"/>
        <v>21</v>
      </c>
    </row>
    <row r="6" spans="4:45" x14ac:dyDescent="0.25">
      <c r="D6">
        <v>3</v>
      </c>
      <c r="E6" s="77">
        <v>22000</v>
      </c>
      <c r="F6" s="37">
        <v>17.5</v>
      </c>
      <c r="G6" s="37">
        <v>18</v>
      </c>
      <c r="H6" s="37">
        <v>18.5</v>
      </c>
      <c r="I6" s="37">
        <v>19</v>
      </c>
      <c r="J6" s="37">
        <v>19</v>
      </c>
      <c r="K6" s="37">
        <v>19.5</v>
      </c>
      <c r="L6" s="37">
        <v>20</v>
      </c>
      <c r="M6" s="37">
        <v>20</v>
      </c>
      <c r="N6" s="37">
        <v>20</v>
      </c>
      <c r="O6" s="37">
        <v>20.5</v>
      </c>
      <c r="P6" s="37">
        <v>20.5</v>
      </c>
      <c r="Q6" s="37">
        <v>21</v>
      </c>
      <c r="S6" t="str">
        <f t="shared" ref="S6:S69" si="1">IF(E6&lt;&gt;T6,"x","")</f>
        <v/>
      </c>
      <c r="T6" s="77">
        <v>22000</v>
      </c>
      <c r="U6" s="38">
        <v>0.17499999999999999</v>
      </c>
      <c r="V6" s="38">
        <v>0.18</v>
      </c>
      <c r="W6" s="38">
        <v>0.185</v>
      </c>
      <c r="X6" s="38">
        <v>0.19</v>
      </c>
      <c r="Y6" s="38">
        <v>0.19</v>
      </c>
      <c r="Z6" s="38">
        <v>0.19500000000000001</v>
      </c>
      <c r="AA6" s="38">
        <v>0.2</v>
      </c>
      <c r="AB6" s="38">
        <v>0.2</v>
      </c>
      <c r="AC6" s="38">
        <v>0.2</v>
      </c>
      <c r="AD6" s="38">
        <v>0.20499999999999999</v>
      </c>
      <c r="AE6" s="38">
        <v>0.20499999999999999</v>
      </c>
      <c r="AF6" s="38">
        <v>0.21</v>
      </c>
      <c r="AH6" s="37">
        <f t="shared" si="0"/>
        <v>17.5</v>
      </c>
      <c r="AI6" s="37">
        <f t="shared" si="0"/>
        <v>18</v>
      </c>
      <c r="AJ6" s="37">
        <f t="shared" si="0"/>
        <v>18.5</v>
      </c>
      <c r="AK6" s="37">
        <f t="shared" si="0"/>
        <v>19</v>
      </c>
      <c r="AL6" s="37">
        <f t="shared" si="0"/>
        <v>19</v>
      </c>
      <c r="AM6" s="37">
        <f t="shared" si="0"/>
        <v>19.5</v>
      </c>
      <c r="AN6" s="37">
        <f t="shared" si="0"/>
        <v>20</v>
      </c>
      <c r="AO6" s="37">
        <f t="shared" si="0"/>
        <v>20</v>
      </c>
      <c r="AP6" s="37">
        <f t="shared" si="0"/>
        <v>20</v>
      </c>
      <c r="AQ6" s="37">
        <f t="shared" si="0"/>
        <v>20.5</v>
      </c>
      <c r="AR6" s="37">
        <f t="shared" si="0"/>
        <v>20.5</v>
      </c>
      <c r="AS6" s="37">
        <f t="shared" si="0"/>
        <v>21</v>
      </c>
    </row>
    <row r="7" spans="4:45" x14ac:dyDescent="0.25">
      <c r="D7">
        <v>4</v>
      </c>
      <c r="E7" s="77">
        <v>22500</v>
      </c>
      <c r="F7" s="37">
        <v>17.5</v>
      </c>
      <c r="G7" s="37">
        <v>18</v>
      </c>
      <c r="H7" s="37">
        <v>18.5</v>
      </c>
      <c r="I7" s="37">
        <v>19</v>
      </c>
      <c r="J7" s="37">
        <v>19</v>
      </c>
      <c r="K7" s="37">
        <v>19.5</v>
      </c>
      <c r="L7" s="37">
        <v>20</v>
      </c>
      <c r="M7" s="37">
        <v>20</v>
      </c>
      <c r="N7" s="37">
        <v>20</v>
      </c>
      <c r="O7" s="37">
        <v>20.5</v>
      </c>
      <c r="P7" s="37">
        <v>20.5</v>
      </c>
      <c r="Q7" s="37">
        <v>21</v>
      </c>
      <c r="S7" t="str">
        <f t="shared" si="1"/>
        <v/>
      </c>
      <c r="T7">
        <v>22500</v>
      </c>
      <c r="U7" s="38">
        <v>0.17499999999999999</v>
      </c>
      <c r="V7" s="38">
        <v>0.18</v>
      </c>
      <c r="W7" s="38">
        <v>0.185</v>
      </c>
      <c r="X7" s="38">
        <v>0.19</v>
      </c>
      <c r="Y7" s="38">
        <v>0.19</v>
      </c>
      <c r="Z7" s="38">
        <v>0.19500000000000001</v>
      </c>
      <c r="AA7" s="38">
        <v>0.2</v>
      </c>
      <c r="AB7" s="38">
        <v>0.2</v>
      </c>
      <c r="AC7" s="38">
        <v>0.2</v>
      </c>
      <c r="AD7" s="38">
        <v>0.20499999999999999</v>
      </c>
      <c r="AE7" s="38">
        <v>0.20499999999999999</v>
      </c>
      <c r="AF7" s="38">
        <v>0.21</v>
      </c>
      <c r="AH7" s="37">
        <f t="shared" si="0"/>
        <v>17.5</v>
      </c>
      <c r="AI7" s="37">
        <f t="shared" si="0"/>
        <v>18</v>
      </c>
      <c r="AJ7" s="37">
        <f t="shared" si="0"/>
        <v>18.5</v>
      </c>
      <c r="AK7" s="37">
        <f t="shared" si="0"/>
        <v>19</v>
      </c>
      <c r="AL7" s="37">
        <f t="shared" si="0"/>
        <v>19</v>
      </c>
      <c r="AM7" s="37">
        <f t="shared" si="0"/>
        <v>19.5</v>
      </c>
      <c r="AN7" s="37">
        <f t="shared" si="0"/>
        <v>20</v>
      </c>
      <c r="AO7" s="37">
        <f t="shared" si="0"/>
        <v>20</v>
      </c>
      <c r="AP7" s="37">
        <f t="shared" si="0"/>
        <v>20</v>
      </c>
      <c r="AQ7" s="37">
        <f t="shared" si="0"/>
        <v>20.5</v>
      </c>
      <c r="AR7" s="37">
        <f t="shared" si="0"/>
        <v>20.5</v>
      </c>
      <c r="AS7" s="37">
        <f t="shared" si="0"/>
        <v>21</v>
      </c>
    </row>
    <row r="8" spans="4:45" x14ac:dyDescent="0.25">
      <c r="D8">
        <v>5</v>
      </c>
      <c r="E8" s="77">
        <v>23000</v>
      </c>
      <c r="F8" s="37">
        <v>18.5</v>
      </c>
      <c r="G8" s="37">
        <v>19</v>
      </c>
      <c r="H8" s="37">
        <v>19.5</v>
      </c>
      <c r="I8" s="37">
        <v>20</v>
      </c>
      <c r="J8" s="37">
        <v>20.5</v>
      </c>
      <c r="K8" s="37">
        <v>20.5</v>
      </c>
      <c r="L8" s="37">
        <v>21</v>
      </c>
      <c r="M8" s="37">
        <v>21</v>
      </c>
      <c r="N8" s="37">
        <v>21.5</v>
      </c>
      <c r="O8" s="37">
        <v>21.5</v>
      </c>
      <c r="P8" s="37">
        <v>22</v>
      </c>
      <c r="Q8" s="37">
        <v>22</v>
      </c>
      <c r="S8" t="str">
        <f t="shared" si="1"/>
        <v/>
      </c>
      <c r="T8">
        <v>23000</v>
      </c>
      <c r="U8" s="38">
        <v>0.185</v>
      </c>
      <c r="V8" s="38">
        <v>0.19</v>
      </c>
      <c r="W8" s="38">
        <v>0.19500000000000001</v>
      </c>
      <c r="X8" s="38">
        <v>0.2</v>
      </c>
      <c r="Y8" s="38">
        <v>0.20499999999999999</v>
      </c>
      <c r="Z8" s="38">
        <v>0.20499999999999999</v>
      </c>
      <c r="AA8" s="38">
        <v>0.21</v>
      </c>
      <c r="AB8" s="38">
        <v>0.21</v>
      </c>
      <c r="AC8" s="38">
        <v>0.215</v>
      </c>
      <c r="AD8" s="38">
        <v>0.215</v>
      </c>
      <c r="AE8" s="38">
        <v>0.22</v>
      </c>
      <c r="AF8" s="38">
        <v>0.22</v>
      </c>
      <c r="AH8" s="37">
        <f t="shared" si="0"/>
        <v>18.5</v>
      </c>
      <c r="AI8" s="37">
        <f t="shared" si="0"/>
        <v>19</v>
      </c>
      <c r="AJ8" s="37">
        <f t="shared" si="0"/>
        <v>19.5</v>
      </c>
      <c r="AK8" s="37">
        <f t="shared" si="0"/>
        <v>20</v>
      </c>
      <c r="AL8" s="37">
        <f t="shared" si="0"/>
        <v>20.5</v>
      </c>
      <c r="AM8" s="37">
        <f t="shared" si="0"/>
        <v>20.5</v>
      </c>
      <c r="AN8" s="37">
        <f t="shared" si="0"/>
        <v>21</v>
      </c>
      <c r="AO8" s="37">
        <f t="shared" si="0"/>
        <v>21</v>
      </c>
      <c r="AP8" s="37">
        <f t="shared" si="0"/>
        <v>21.5</v>
      </c>
      <c r="AQ8" s="37">
        <f t="shared" si="0"/>
        <v>21.5</v>
      </c>
      <c r="AR8" s="37">
        <f t="shared" si="0"/>
        <v>22</v>
      </c>
      <c r="AS8" s="37">
        <f t="shared" si="0"/>
        <v>22</v>
      </c>
    </row>
    <row r="9" spans="4:45" x14ac:dyDescent="0.25">
      <c r="D9">
        <v>6</v>
      </c>
      <c r="E9" s="77">
        <v>23500</v>
      </c>
      <c r="F9" s="37">
        <v>19</v>
      </c>
      <c r="G9" s="37">
        <v>19.5</v>
      </c>
      <c r="H9" s="37">
        <v>20</v>
      </c>
      <c r="I9" s="37">
        <v>21</v>
      </c>
      <c r="J9" s="37">
        <v>21.5</v>
      </c>
      <c r="K9" s="37">
        <v>22</v>
      </c>
      <c r="L9" s="37">
        <v>22</v>
      </c>
      <c r="M9" s="37">
        <v>22.5</v>
      </c>
      <c r="N9" s="37">
        <v>22.5</v>
      </c>
      <c r="O9" s="37">
        <v>23</v>
      </c>
      <c r="P9" s="37">
        <v>23</v>
      </c>
      <c r="Q9" s="37">
        <v>23</v>
      </c>
      <c r="S9" t="str">
        <f t="shared" si="1"/>
        <v/>
      </c>
      <c r="T9">
        <v>23500</v>
      </c>
      <c r="U9" s="38">
        <v>0.19</v>
      </c>
      <c r="V9" s="38">
        <v>0.19500000000000001</v>
      </c>
      <c r="W9" s="38">
        <v>0.2</v>
      </c>
      <c r="X9" s="38">
        <v>0.21</v>
      </c>
      <c r="Y9" s="38">
        <v>0.215</v>
      </c>
      <c r="Z9" s="38">
        <v>0.22</v>
      </c>
      <c r="AA9" s="38">
        <v>0.22</v>
      </c>
      <c r="AB9" s="38">
        <v>0.22500000000000001</v>
      </c>
      <c r="AC9" s="38">
        <v>0.22500000000000001</v>
      </c>
      <c r="AD9" s="38">
        <v>0.23</v>
      </c>
      <c r="AE9" s="38">
        <v>0.23</v>
      </c>
      <c r="AF9" s="38">
        <v>0.23</v>
      </c>
      <c r="AH9" s="37">
        <f t="shared" si="0"/>
        <v>19</v>
      </c>
      <c r="AI9" s="37">
        <f t="shared" si="0"/>
        <v>19.5</v>
      </c>
      <c r="AJ9" s="37">
        <f t="shared" si="0"/>
        <v>20</v>
      </c>
      <c r="AK9" s="37">
        <f t="shared" si="0"/>
        <v>21</v>
      </c>
      <c r="AL9" s="37">
        <f t="shared" si="0"/>
        <v>21.5</v>
      </c>
      <c r="AM9" s="37">
        <f t="shared" si="0"/>
        <v>22</v>
      </c>
      <c r="AN9" s="37">
        <f t="shared" si="0"/>
        <v>22</v>
      </c>
      <c r="AO9" s="37">
        <f t="shared" si="0"/>
        <v>22.5</v>
      </c>
      <c r="AP9" s="37">
        <f t="shared" si="0"/>
        <v>22.5</v>
      </c>
      <c r="AQ9" s="37">
        <f t="shared" si="0"/>
        <v>23</v>
      </c>
      <c r="AR9" s="37">
        <f t="shared" si="0"/>
        <v>23</v>
      </c>
      <c r="AS9" s="37">
        <f t="shared" si="0"/>
        <v>23</v>
      </c>
    </row>
    <row r="10" spans="4:45" x14ac:dyDescent="0.25">
      <c r="D10">
        <v>7</v>
      </c>
      <c r="E10" s="77">
        <v>24000</v>
      </c>
      <c r="F10" s="37">
        <v>19.5</v>
      </c>
      <c r="G10" s="37">
        <v>20</v>
      </c>
      <c r="H10" s="37">
        <v>20.5</v>
      </c>
      <c r="I10" s="37">
        <v>21</v>
      </c>
      <c r="J10" s="37">
        <v>22</v>
      </c>
      <c r="K10" s="37">
        <v>22</v>
      </c>
      <c r="L10" s="37">
        <v>22.5</v>
      </c>
      <c r="M10" s="37">
        <v>23</v>
      </c>
      <c r="N10" s="37">
        <v>23.5</v>
      </c>
      <c r="O10" s="37">
        <v>23.5</v>
      </c>
      <c r="P10" s="37">
        <v>23.5</v>
      </c>
      <c r="Q10" s="37">
        <v>24</v>
      </c>
      <c r="S10" t="str">
        <f t="shared" si="1"/>
        <v/>
      </c>
      <c r="T10">
        <v>24000</v>
      </c>
      <c r="U10" s="38">
        <v>0.19500000000000001</v>
      </c>
      <c r="V10" s="38">
        <v>0.2</v>
      </c>
      <c r="W10" s="38">
        <v>0.20499999999999999</v>
      </c>
      <c r="X10" s="38">
        <v>0.21</v>
      </c>
      <c r="Y10" s="38">
        <v>0.22</v>
      </c>
      <c r="Z10" s="38">
        <v>0.22</v>
      </c>
      <c r="AA10" s="38">
        <v>0.22500000000000001</v>
      </c>
      <c r="AB10" s="38">
        <v>0.23</v>
      </c>
      <c r="AC10" s="38">
        <v>0.23499999999999999</v>
      </c>
      <c r="AD10" s="38">
        <v>0.23499999999999999</v>
      </c>
      <c r="AE10" s="38">
        <v>0.23499999999999999</v>
      </c>
      <c r="AF10" s="38">
        <v>0.24</v>
      </c>
      <c r="AH10" s="37">
        <f t="shared" si="0"/>
        <v>19.5</v>
      </c>
      <c r="AI10" s="37">
        <f t="shared" si="0"/>
        <v>20</v>
      </c>
      <c r="AJ10" s="37">
        <f t="shared" si="0"/>
        <v>20.5</v>
      </c>
      <c r="AK10" s="37">
        <f t="shared" si="0"/>
        <v>21</v>
      </c>
      <c r="AL10" s="37">
        <f t="shared" si="0"/>
        <v>22</v>
      </c>
      <c r="AM10" s="37">
        <f t="shared" si="0"/>
        <v>22</v>
      </c>
      <c r="AN10" s="37">
        <f t="shared" si="0"/>
        <v>22.5</v>
      </c>
      <c r="AO10" s="37">
        <f t="shared" si="0"/>
        <v>23</v>
      </c>
      <c r="AP10" s="37">
        <f t="shared" si="0"/>
        <v>23.5</v>
      </c>
      <c r="AQ10" s="37">
        <f t="shared" si="0"/>
        <v>23.5</v>
      </c>
      <c r="AR10" s="37">
        <f t="shared" si="0"/>
        <v>23.5</v>
      </c>
      <c r="AS10" s="37">
        <f t="shared" si="0"/>
        <v>24</v>
      </c>
    </row>
    <row r="11" spans="4:45" x14ac:dyDescent="0.25">
      <c r="D11">
        <v>8</v>
      </c>
      <c r="E11" s="77">
        <v>24500</v>
      </c>
      <c r="F11" s="37">
        <v>20</v>
      </c>
      <c r="G11" s="37">
        <v>20.5</v>
      </c>
      <c r="H11" s="37">
        <v>21</v>
      </c>
      <c r="I11" s="37">
        <v>21.5</v>
      </c>
      <c r="J11" s="37">
        <v>22</v>
      </c>
      <c r="K11" s="37">
        <v>22.5</v>
      </c>
      <c r="L11" s="37">
        <v>23</v>
      </c>
      <c r="M11" s="37">
        <v>23.5</v>
      </c>
      <c r="N11" s="37">
        <v>24</v>
      </c>
      <c r="O11" s="37">
        <v>24</v>
      </c>
      <c r="P11" s="37">
        <v>24.5</v>
      </c>
      <c r="Q11" s="37">
        <v>24.5</v>
      </c>
      <c r="S11" t="str">
        <f t="shared" si="1"/>
        <v/>
      </c>
      <c r="T11">
        <v>24500</v>
      </c>
      <c r="U11" s="38">
        <v>0.2</v>
      </c>
      <c r="V11" s="38">
        <v>0.20499999999999999</v>
      </c>
      <c r="W11" s="38">
        <v>0.21</v>
      </c>
      <c r="X11" s="38">
        <v>0.215</v>
      </c>
      <c r="Y11" s="38">
        <v>0.22</v>
      </c>
      <c r="Z11" s="38">
        <v>0.22500000000000001</v>
      </c>
      <c r="AA11" s="38">
        <v>0.23</v>
      </c>
      <c r="AB11" s="38">
        <v>0.23499999999999999</v>
      </c>
      <c r="AC11" s="38">
        <v>0.24</v>
      </c>
      <c r="AD11" s="38">
        <v>0.24</v>
      </c>
      <c r="AE11" s="38">
        <v>0.245</v>
      </c>
      <c r="AF11" s="38">
        <v>0.245</v>
      </c>
      <c r="AH11" s="37">
        <f t="shared" si="0"/>
        <v>20</v>
      </c>
      <c r="AI11" s="37">
        <f t="shared" si="0"/>
        <v>20.5</v>
      </c>
      <c r="AJ11" s="37">
        <f t="shared" si="0"/>
        <v>21</v>
      </c>
      <c r="AK11" s="37">
        <f t="shared" si="0"/>
        <v>21.5</v>
      </c>
      <c r="AL11" s="37">
        <f t="shared" si="0"/>
        <v>22</v>
      </c>
      <c r="AM11" s="37">
        <f t="shared" si="0"/>
        <v>22.5</v>
      </c>
      <c r="AN11" s="37">
        <f t="shared" si="0"/>
        <v>23</v>
      </c>
      <c r="AO11" s="37">
        <f t="shared" si="0"/>
        <v>23.5</v>
      </c>
      <c r="AP11" s="37">
        <f t="shared" si="0"/>
        <v>24</v>
      </c>
      <c r="AQ11" s="37">
        <f t="shared" si="0"/>
        <v>24</v>
      </c>
      <c r="AR11" s="37">
        <f t="shared" si="0"/>
        <v>24.5</v>
      </c>
      <c r="AS11" s="37">
        <f t="shared" si="0"/>
        <v>24.5</v>
      </c>
    </row>
    <row r="12" spans="4:45" x14ac:dyDescent="0.25">
      <c r="D12">
        <v>9</v>
      </c>
      <c r="E12" s="77">
        <v>25000</v>
      </c>
      <c r="F12" s="37">
        <v>20</v>
      </c>
      <c r="G12" s="37">
        <v>20.5</v>
      </c>
      <c r="H12" s="37">
        <v>21.5</v>
      </c>
      <c r="I12" s="37">
        <v>22</v>
      </c>
      <c r="J12" s="37">
        <v>22.5</v>
      </c>
      <c r="K12" s="37">
        <v>23</v>
      </c>
      <c r="L12" s="37">
        <v>23.5</v>
      </c>
      <c r="M12" s="37">
        <v>24</v>
      </c>
      <c r="N12" s="37">
        <v>24.5</v>
      </c>
      <c r="O12" s="37">
        <v>25</v>
      </c>
      <c r="P12" s="37">
        <v>25</v>
      </c>
      <c r="Q12" s="37">
        <v>25.5</v>
      </c>
      <c r="S12" t="str">
        <f t="shared" si="1"/>
        <v/>
      </c>
      <c r="T12">
        <v>25000</v>
      </c>
      <c r="U12" s="38">
        <v>0.2</v>
      </c>
      <c r="V12" s="38">
        <v>0.20499999999999999</v>
      </c>
      <c r="W12" s="38">
        <v>0.215</v>
      </c>
      <c r="X12" s="38">
        <v>0.22</v>
      </c>
      <c r="Y12" s="38">
        <v>0.22500000000000001</v>
      </c>
      <c r="Z12" s="38">
        <v>0.23</v>
      </c>
      <c r="AA12" s="38">
        <v>0.23499999999999999</v>
      </c>
      <c r="AB12" s="38">
        <v>0.24</v>
      </c>
      <c r="AC12" s="38">
        <v>0.245</v>
      </c>
      <c r="AD12" s="38">
        <v>0.25</v>
      </c>
      <c r="AE12" s="38">
        <v>0.25</v>
      </c>
      <c r="AF12" s="38">
        <v>0.255</v>
      </c>
      <c r="AH12" s="37">
        <f t="shared" si="0"/>
        <v>20</v>
      </c>
      <c r="AI12" s="37">
        <f t="shared" si="0"/>
        <v>20.5</v>
      </c>
      <c r="AJ12" s="37">
        <f t="shared" si="0"/>
        <v>21.5</v>
      </c>
      <c r="AK12" s="37">
        <f t="shared" si="0"/>
        <v>22</v>
      </c>
      <c r="AL12" s="37">
        <f t="shared" si="0"/>
        <v>22.5</v>
      </c>
      <c r="AM12" s="37">
        <f t="shared" si="0"/>
        <v>23</v>
      </c>
      <c r="AN12" s="37">
        <f t="shared" si="0"/>
        <v>23.5</v>
      </c>
      <c r="AO12" s="37">
        <f t="shared" si="0"/>
        <v>24</v>
      </c>
      <c r="AP12" s="37">
        <f t="shared" si="0"/>
        <v>24.5</v>
      </c>
      <c r="AQ12" s="37">
        <f t="shared" si="0"/>
        <v>25</v>
      </c>
      <c r="AR12" s="37">
        <f t="shared" si="0"/>
        <v>25</v>
      </c>
      <c r="AS12" s="37">
        <f t="shared" si="0"/>
        <v>25.5</v>
      </c>
    </row>
    <row r="13" spans="4:45" x14ac:dyDescent="0.25">
      <c r="D13">
        <v>10</v>
      </c>
      <c r="E13" s="77">
        <v>26000</v>
      </c>
      <c r="F13" s="37">
        <v>20.5</v>
      </c>
      <c r="G13" s="37">
        <v>21</v>
      </c>
      <c r="H13" s="37">
        <v>22</v>
      </c>
      <c r="I13" s="37">
        <v>22.5</v>
      </c>
      <c r="J13" s="37">
        <v>23.5</v>
      </c>
      <c r="K13" s="37">
        <v>24</v>
      </c>
      <c r="L13" s="37">
        <v>24.5</v>
      </c>
      <c r="M13" s="37">
        <v>25</v>
      </c>
      <c r="N13" s="37">
        <v>25.5</v>
      </c>
      <c r="O13" s="37">
        <v>26</v>
      </c>
      <c r="P13" s="37">
        <v>26</v>
      </c>
      <c r="Q13" s="37">
        <v>26.5</v>
      </c>
      <c r="S13" t="str">
        <f t="shared" si="1"/>
        <v/>
      </c>
      <c r="T13">
        <v>26000</v>
      </c>
      <c r="U13" s="38">
        <v>0.20499999999999999</v>
      </c>
      <c r="V13" s="38">
        <v>0.21</v>
      </c>
      <c r="W13" s="38">
        <v>0.22</v>
      </c>
      <c r="X13" s="38">
        <v>0.22500000000000001</v>
      </c>
      <c r="Y13" s="38">
        <v>0.23499999999999999</v>
      </c>
      <c r="Z13" s="38">
        <v>0.24</v>
      </c>
      <c r="AA13" s="38">
        <v>0.245</v>
      </c>
      <c r="AB13" s="38">
        <v>0.25</v>
      </c>
      <c r="AC13" s="38">
        <v>0.255</v>
      </c>
      <c r="AD13" s="38">
        <v>0.26</v>
      </c>
      <c r="AE13" s="38">
        <v>0.26</v>
      </c>
      <c r="AF13" s="38">
        <v>0.26500000000000001</v>
      </c>
      <c r="AH13" s="37">
        <f t="shared" si="0"/>
        <v>20.5</v>
      </c>
      <c r="AI13" s="37">
        <f t="shared" si="0"/>
        <v>21</v>
      </c>
      <c r="AJ13" s="37">
        <f t="shared" si="0"/>
        <v>22</v>
      </c>
      <c r="AK13" s="37">
        <f t="shared" si="0"/>
        <v>22.5</v>
      </c>
      <c r="AL13" s="37">
        <f t="shared" si="0"/>
        <v>23.5</v>
      </c>
      <c r="AM13" s="37">
        <f t="shared" si="0"/>
        <v>24</v>
      </c>
      <c r="AN13" s="37">
        <f t="shared" si="0"/>
        <v>24.5</v>
      </c>
      <c r="AO13" s="37">
        <f t="shared" si="0"/>
        <v>25</v>
      </c>
      <c r="AP13" s="37">
        <f t="shared" si="0"/>
        <v>25.5</v>
      </c>
      <c r="AQ13" s="37">
        <f t="shared" si="0"/>
        <v>26</v>
      </c>
      <c r="AR13" s="37">
        <f t="shared" si="0"/>
        <v>26</v>
      </c>
      <c r="AS13" s="37">
        <f t="shared" si="0"/>
        <v>26.5</v>
      </c>
    </row>
    <row r="14" spans="4:45" x14ac:dyDescent="0.25">
      <c r="D14">
        <v>11</v>
      </c>
      <c r="E14" s="77">
        <v>27000</v>
      </c>
      <c r="F14" s="37">
        <v>21</v>
      </c>
      <c r="G14" s="37">
        <v>21.5</v>
      </c>
      <c r="H14" s="37">
        <v>22.5</v>
      </c>
      <c r="I14" s="37">
        <v>23.5</v>
      </c>
      <c r="J14" s="37">
        <v>24</v>
      </c>
      <c r="K14" s="37">
        <v>24.5</v>
      </c>
      <c r="L14" s="37">
        <v>25</v>
      </c>
      <c r="M14" s="37">
        <v>25.5</v>
      </c>
      <c r="N14" s="37">
        <v>26</v>
      </c>
      <c r="O14" s="37">
        <v>26.5</v>
      </c>
      <c r="P14" s="37">
        <v>27</v>
      </c>
      <c r="Q14" s="37">
        <v>27.500000000000004</v>
      </c>
      <c r="S14" t="str">
        <f t="shared" si="1"/>
        <v/>
      </c>
      <c r="T14">
        <v>27000</v>
      </c>
      <c r="U14" s="38">
        <v>0.21</v>
      </c>
      <c r="V14" s="38">
        <v>0.215</v>
      </c>
      <c r="W14" s="38">
        <v>0.22500000000000001</v>
      </c>
      <c r="X14" s="38">
        <v>0.23499999999999999</v>
      </c>
      <c r="Y14" s="38">
        <v>0.24</v>
      </c>
      <c r="Z14" s="38">
        <v>0.245</v>
      </c>
      <c r="AA14" s="38">
        <v>0.25</v>
      </c>
      <c r="AB14" s="38">
        <v>0.255</v>
      </c>
      <c r="AC14" s="38">
        <v>0.26</v>
      </c>
      <c r="AD14" s="38">
        <v>0.26500000000000001</v>
      </c>
      <c r="AE14" s="38">
        <v>0.27</v>
      </c>
      <c r="AF14" s="38">
        <v>0.27500000000000002</v>
      </c>
      <c r="AH14" s="37">
        <f t="shared" si="0"/>
        <v>21</v>
      </c>
      <c r="AI14" s="37">
        <f t="shared" si="0"/>
        <v>21.5</v>
      </c>
      <c r="AJ14" s="37">
        <f t="shared" si="0"/>
        <v>22.5</v>
      </c>
      <c r="AK14" s="37">
        <f t="shared" si="0"/>
        <v>23.5</v>
      </c>
      <c r="AL14" s="37">
        <f t="shared" si="0"/>
        <v>24</v>
      </c>
      <c r="AM14" s="37">
        <f t="shared" si="0"/>
        <v>24.5</v>
      </c>
      <c r="AN14" s="37">
        <f t="shared" si="0"/>
        <v>25</v>
      </c>
      <c r="AO14" s="37">
        <f t="shared" si="0"/>
        <v>25.5</v>
      </c>
      <c r="AP14" s="37">
        <f t="shared" si="0"/>
        <v>26</v>
      </c>
      <c r="AQ14" s="37">
        <f t="shared" si="0"/>
        <v>26.5</v>
      </c>
      <c r="AR14" s="37">
        <f t="shared" si="0"/>
        <v>27</v>
      </c>
      <c r="AS14" s="37">
        <f t="shared" si="0"/>
        <v>27.500000000000004</v>
      </c>
    </row>
    <row r="15" spans="4:45" x14ac:dyDescent="0.25">
      <c r="D15">
        <v>12</v>
      </c>
      <c r="E15" s="77">
        <v>28000</v>
      </c>
      <c r="F15" s="37">
        <v>21</v>
      </c>
      <c r="G15" s="37">
        <v>22</v>
      </c>
      <c r="H15" s="37">
        <v>23</v>
      </c>
      <c r="I15" s="37">
        <v>24</v>
      </c>
      <c r="J15" s="37">
        <v>24.5</v>
      </c>
      <c r="K15" s="37">
        <v>25</v>
      </c>
      <c r="L15" s="37">
        <v>26</v>
      </c>
      <c r="M15" s="37">
        <v>26.5</v>
      </c>
      <c r="N15" s="37">
        <v>27</v>
      </c>
      <c r="O15" s="37">
        <v>27.500000000000004</v>
      </c>
      <c r="P15" s="37">
        <v>28.000000000000004</v>
      </c>
      <c r="Q15" s="37">
        <v>28.000000000000004</v>
      </c>
      <c r="S15" t="str">
        <f t="shared" si="1"/>
        <v/>
      </c>
      <c r="T15">
        <v>28000</v>
      </c>
      <c r="U15" s="38">
        <v>0.21</v>
      </c>
      <c r="V15" s="38">
        <v>0.22</v>
      </c>
      <c r="W15" s="38">
        <v>0.23</v>
      </c>
      <c r="X15" s="38">
        <v>0.24</v>
      </c>
      <c r="Y15" s="38">
        <v>0.245</v>
      </c>
      <c r="Z15" s="38">
        <v>0.25</v>
      </c>
      <c r="AA15" s="38">
        <v>0.26</v>
      </c>
      <c r="AB15" s="38">
        <v>0.26500000000000001</v>
      </c>
      <c r="AC15" s="38">
        <v>0.27</v>
      </c>
      <c r="AD15" s="38">
        <v>0.27500000000000002</v>
      </c>
      <c r="AE15" s="38">
        <v>0.28000000000000003</v>
      </c>
      <c r="AF15" s="38">
        <v>0.28000000000000003</v>
      </c>
      <c r="AH15" s="37">
        <f t="shared" si="0"/>
        <v>21</v>
      </c>
      <c r="AI15" s="37">
        <f t="shared" si="0"/>
        <v>22</v>
      </c>
      <c r="AJ15" s="37">
        <f t="shared" si="0"/>
        <v>23</v>
      </c>
      <c r="AK15" s="37">
        <f t="shared" si="0"/>
        <v>24</v>
      </c>
      <c r="AL15" s="37">
        <f t="shared" si="0"/>
        <v>24.5</v>
      </c>
      <c r="AM15" s="37">
        <f t="shared" si="0"/>
        <v>25</v>
      </c>
      <c r="AN15" s="37">
        <f t="shared" si="0"/>
        <v>26</v>
      </c>
      <c r="AO15" s="37">
        <f t="shared" si="0"/>
        <v>26.5</v>
      </c>
      <c r="AP15" s="37">
        <f t="shared" si="0"/>
        <v>27</v>
      </c>
      <c r="AQ15" s="37">
        <f t="shared" si="0"/>
        <v>27.500000000000004</v>
      </c>
      <c r="AR15" s="37">
        <f t="shared" si="0"/>
        <v>28.000000000000004</v>
      </c>
      <c r="AS15" s="37">
        <f t="shared" si="0"/>
        <v>28.000000000000004</v>
      </c>
    </row>
    <row r="16" spans="4:45" x14ac:dyDescent="0.25">
      <c r="D16">
        <v>13</v>
      </c>
      <c r="E16" s="77">
        <v>29000</v>
      </c>
      <c r="F16" s="37">
        <v>21.5</v>
      </c>
      <c r="G16" s="37">
        <v>22</v>
      </c>
      <c r="H16" s="37">
        <v>23</v>
      </c>
      <c r="I16" s="37">
        <v>24</v>
      </c>
      <c r="J16" s="37">
        <v>25</v>
      </c>
      <c r="K16" s="37">
        <v>26</v>
      </c>
      <c r="L16" s="37">
        <v>26.5</v>
      </c>
      <c r="M16" s="37">
        <v>27</v>
      </c>
      <c r="N16" s="37">
        <v>27.500000000000004</v>
      </c>
      <c r="O16" s="37">
        <v>28.000000000000004</v>
      </c>
      <c r="P16" s="37">
        <v>28.499999999999996</v>
      </c>
      <c r="Q16" s="37">
        <v>28.999999999999996</v>
      </c>
      <c r="S16" t="str">
        <f t="shared" si="1"/>
        <v/>
      </c>
      <c r="T16">
        <v>29000</v>
      </c>
      <c r="U16" s="38">
        <v>0.215</v>
      </c>
      <c r="V16" s="38">
        <v>0.22</v>
      </c>
      <c r="W16" s="38">
        <v>0.23</v>
      </c>
      <c r="X16" s="38">
        <v>0.24</v>
      </c>
      <c r="Y16" s="38">
        <v>0.25</v>
      </c>
      <c r="Z16" s="38">
        <v>0.26</v>
      </c>
      <c r="AA16" s="38">
        <v>0.26500000000000001</v>
      </c>
      <c r="AB16" s="38">
        <v>0.27</v>
      </c>
      <c r="AC16" s="38">
        <v>0.27500000000000002</v>
      </c>
      <c r="AD16" s="38">
        <v>0.28000000000000003</v>
      </c>
      <c r="AE16" s="38">
        <v>0.28499999999999998</v>
      </c>
      <c r="AF16" s="38">
        <v>0.28999999999999998</v>
      </c>
      <c r="AH16" s="37">
        <f t="shared" si="0"/>
        <v>21.5</v>
      </c>
      <c r="AI16" s="37">
        <f t="shared" si="0"/>
        <v>22</v>
      </c>
      <c r="AJ16" s="37">
        <f t="shared" si="0"/>
        <v>23</v>
      </c>
      <c r="AK16" s="37">
        <f t="shared" si="0"/>
        <v>24</v>
      </c>
      <c r="AL16" s="37">
        <f t="shared" si="0"/>
        <v>25</v>
      </c>
      <c r="AM16" s="37">
        <f t="shared" si="0"/>
        <v>26</v>
      </c>
      <c r="AN16" s="37">
        <f t="shared" si="0"/>
        <v>26.5</v>
      </c>
      <c r="AO16" s="37">
        <f t="shared" si="0"/>
        <v>27</v>
      </c>
      <c r="AP16" s="37">
        <f t="shared" si="0"/>
        <v>27.500000000000004</v>
      </c>
      <c r="AQ16" s="37">
        <f t="shared" si="0"/>
        <v>28.000000000000004</v>
      </c>
      <c r="AR16" s="37">
        <f t="shared" si="0"/>
        <v>28.499999999999996</v>
      </c>
      <c r="AS16" s="37">
        <f t="shared" si="0"/>
        <v>28.999999999999996</v>
      </c>
    </row>
    <row r="17" spans="4:45" x14ac:dyDescent="0.25">
      <c r="D17">
        <v>14</v>
      </c>
      <c r="E17" s="77">
        <v>30000</v>
      </c>
      <c r="F17" s="37">
        <v>21.5</v>
      </c>
      <c r="G17" s="37">
        <v>22</v>
      </c>
      <c r="H17" s="37">
        <v>23.5</v>
      </c>
      <c r="I17" s="37">
        <v>24.5</v>
      </c>
      <c r="J17" s="37">
        <v>25.5</v>
      </c>
      <c r="K17" s="37">
        <v>26.5</v>
      </c>
      <c r="L17" s="37">
        <v>27</v>
      </c>
      <c r="M17" s="37">
        <v>27.500000000000004</v>
      </c>
      <c r="N17" s="37">
        <v>28.499999999999996</v>
      </c>
      <c r="O17" s="37">
        <v>28.999999999999996</v>
      </c>
      <c r="P17" s="37">
        <v>29.5</v>
      </c>
      <c r="Q17" s="37">
        <v>29.5</v>
      </c>
      <c r="S17" t="str">
        <f t="shared" si="1"/>
        <v/>
      </c>
      <c r="T17">
        <v>30000</v>
      </c>
      <c r="U17" s="38">
        <v>0.215</v>
      </c>
      <c r="V17" s="38">
        <v>0.22</v>
      </c>
      <c r="W17" s="38">
        <v>0.23499999999999999</v>
      </c>
      <c r="X17" s="38">
        <v>0.245</v>
      </c>
      <c r="Y17" s="38">
        <v>0.255</v>
      </c>
      <c r="Z17" s="38">
        <v>0.26500000000000001</v>
      </c>
      <c r="AA17" s="38">
        <v>0.27</v>
      </c>
      <c r="AB17" s="38">
        <v>0.27500000000000002</v>
      </c>
      <c r="AC17" s="38">
        <v>0.28499999999999998</v>
      </c>
      <c r="AD17" s="38">
        <v>0.28999999999999998</v>
      </c>
      <c r="AE17" s="38">
        <v>0.29499999999999998</v>
      </c>
      <c r="AF17" s="38">
        <v>0.29499999999999998</v>
      </c>
      <c r="AH17" s="37">
        <f t="shared" si="0"/>
        <v>21.5</v>
      </c>
      <c r="AI17" s="37">
        <f t="shared" si="0"/>
        <v>22</v>
      </c>
      <c r="AJ17" s="37">
        <f t="shared" si="0"/>
        <v>23.5</v>
      </c>
      <c r="AK17" s="37">
        <f t="shared" si="0"/>
        <v>24.5</v>
      </c>
      <c r="AL17" s="37">
        <f t="shared" si="0"/>
        <v>25.5</v>
      </c>
      <c r="AM17" s="37">
        <f t="shared" si="0"/>
        <v>26.5</v>
      </c>
      <c r="AN17" s="37">
        <f t="shared" si="0"/>
        <v>27</v>
      </c>
      <c r="AO17" s="37">
        <f t="shared" si="0"/>
        <v>27.500000000000004</v>
      </c>
      <c r="AP17" s="37">
        <f t="shared" si="0"/>
        <v>28.499999999999996</v>
      </c>
      <c r="AQ17" s="37">
        <f t="shared" si="0"/>
        <v>28.999999999999996</v>
      </c>
      <c r="AR17" s="37">
        <f t="shared" si="0"/>
        <v>29.5</v>
      </c>
      <c r="AS17" s="37">
        <f t="shared" si="0"/>
        <v>29.5</v>
      </c>
    </row>
    <row r="18" spans="4:45" x14ac:dyDescent="0.25">
      <c r="D18">
        <v>15</v>
      </c>
      <c r="E18" s="77">
        <v>31000</v>
      </c>
      <c r="F18" s="37">
        <v>21.5</v>
      </c>
      <c r="G18" s="37">
        <v>22.5</v>
      </c>
      <c r="H18" s="37">
        <v>23.5</v>
      </c>
      <c r="I18" s="37">
        <v>24.5</v>
      </c>
      <c r="J18" s="37">
        <v>25.5</v>
      </c>
      <c r="K18" s="37">
        <v>26.5</v>
      </c>
      <c r="L18" s="37">
        <v>27.500000000000004</v>
      </c>
      <c r="M18" s="37">
        <v>28.000000000000004</v>
      </c>
      <c r="N18" s="37">
        <v>28.999999999999996</v>
      </c>
      <c r="O18" s="37">
        <v>29.5</v>
      </c>
      <c r="P18" s="37">
        <v>30</v>
      </c>
      <c r="Q18" s="37">
        <v>30.5</v>
      </c>
      <c r="S18" t="str">
        <f t="shared" si="1"/>
        <v/>
      </c>
      <c r="T18">
        <v>31000</v>
      </c>
      <c r="U18" s="38">
        <v>0.215</v>
      </c>
      <c r="V18" s="38">
        <v>0.22500000000000001</v>
      </c>
      <c r="W18" s="38">
        <v>0.23499999999999999</v>
      </c>
      <c r="X18" s="38">
        <v>0.245</v>
      </c>
      <c r="Y18" s="38">
        <v>0.255</v>
      </c>
      <c r="Z18" s="38">
        <v>0.26500000000000001</v>
      </c>
      <c r="AA18" s="38">
        <v>0.27500000000000002</v>
      </c>
      <c r="AB18" s="38">
        <v>0.28000000000000003</v>
      </c>
      <c r="AC18" s="38">
        <v>0.28999999999999998</v>
      </c>
      <c r="AD18" s="38">
        <v>0.29499999999999998</v>
      </c>
      <c r="AE18" s="38">
        <v>0.3</v>
      </c>
      <c r="AF18" s="38">
        <v>0.30499999999999999</v>
      </c>
      <c r="AH18" s="37">
        <f t="shared" si="0"/>
        <v>21.5</v>
      </c>
      <c r="AI18" s="37">
        <f t="shared" si="0"/>
        <v>22.5</v>
      </c>
      <c r="AJ18" s="37">
        <f t="shared" si="0"/>
        <v>23.5</v>
      </c>
      <c r="AK18" s="37">
        <f t="shared" si="0"/>
        <v>24.5</v>
      </c>
      <c r="AL18" s="37">
        <f t="shared" si="0"/>
        <v>25.5</v>
      </c>
      <c r="AM18" s="37">
        <f t="shared" si="0"/>
        <v>26.5</v>
      </c>
      <c r="AN18" s="37">
        <f t="shared" si="0"/>
        <v>27.500000000000004</v>
      </c>
      <c r="AO18" s="37">
        <f t="shared" si="0"/>
        <v>28.000000000000004</v>
      </c>
      <c r="AP18" s="37">
        <f t="shared" si="0"/>
        <v>28.999999999999996</v>
      </c>
      <c r="AQ18" s="37">
        <f t="shared" si="0"/>
        <v>29.5</v>
      </c>
      <c r="AR18" s="37">
        <f t="shared" si="0"/>
        <v>30</v>
      </c>
      <c r="AS18" s="37">
        <f t="shared" si="0"/>
        <v>30.5</v>
      </c>
    </row>
    <row r="19" spans="4:45" x14ac:dyDescent="0.25">
      <c r="D19">
        <v>16</v>
      </c>
      <c r="E19" s="77">
        <v>32000</v>
      </c>
      <c r="F19" s="37">
        <v>21.5</v>
      </c>
      <c r="G19" s="37">
        <v>22.5</v>
      </c>
      <c r="H19" s="37">
        <v>23.5</v>
      </c>
      <c r="I19" s="37">
        <v>25</v>
      </c>
      <c r="J19" s="37">
        <v>26</v>
      </c>
      <c r="K19" s="37">
        <v>27</v>
      </c>
      <c r="L19" s="37">
        <v>28.000000000000004</v>
      </c>
      <c r="M19" s="37">
        <v>28.499999999999996</v>
      </c>
      <c r="N19" s="37">
        <v>29.5</v>
      </c>
      <c r="O19" s="37">
        <v>30</v>
      </c>
      <c r="P19" s="37">
        <v>30.5</v>
      </c>
      <c r="Q19" s="37">
        <v>31</v>
      </c>
      <c r="S19" t="str">
        <f t="shared" si="1"/>
        <v/>
      </c>
      <c r="T19">
        <v>32000</v>
      </c>
      <c r="U19" s="38">
        <v>0.215</v>
      </c>
      <c r="V19" s="38">
        <v>0.22500000000000001</v>
      </c>
      <c r="W19" s="38">
        <v>0.23499999999999999</v>
      </c>
      <c r="X19" s="38">
        <v>0.25</v>
      </c>
      <c r="Y19" s="38">
        <v>0.26</v>
      </c>
      <c r="Z19" s="38">
        <v>0.27</v>
      </c>
      <c r="AA19" s="38">
        <v>0.28000000000000003</v>
      </c>
      <c r="AB19" s="38">
        <v>0.28499999999999998</v>
      </c>
      <c r="AC19" s="38">
        <v>0.29499999999999998</v>
      </c>
      <c r="AD19" s="38">
        <v>0.3</v>
      </c>
      <c r="AE19" s="38">
        <v>0.30499999999999999</v>
      </c>
      <c r="AF19" s="38">
        <v>0.31</v>
      </c>
      <c r="AH19" s="37">
        <f t="shared" si="0"/>
        <v>21.5</v>
      </c>
      <c r="AI19" s="37">
        <f t="shared" si="0"/>
        <v>22.5</v>
      </c>
      <c r="AJ19" s="37">
        <f t="shared" si="0"/>
        <v>23.5</v>
      </c>
      <c r="AK19" s="37">
        <f t="shared" si="0"/>
        <v>25</v>
      </c>
      <c r="AL19" s="37">
        <f t="shared" si="0"/>
        <v>26</v>
      </c>
      <c r="AM19" s="37">
        <f t="shared" si="0"/>
        <v>27</v>
      </c>
      <c r="AN19" s="37">
        <f t="shared" si="0"/>
        <v>28.000000000000004</v>
      </c>
      <c r="AO19" s="37">
        <f t="shared" si="0"/>
        <v>28.499999999999996</v>
      </c>
      <c r="AP19" s="37">
        <f t="shared" si="0"/>
        <v>29.5</v>
      </c>
      <c r="AQ19" s="37">
        <f t="shared" si="0"/>
        <v>30</v>
      </c>
      <c r="AR19" s="37">
        <f t="shared" si="0"/>
        <v>30.5</v>
      </c>
      <c r="AS19" s="37">
        <f t="shared" si="0"/>
        <v>31</v>
      </c>
    </row>
    <row r="20" spans="4:45" x14ac:dyDescent="0.25">
      <c r="D20">
        <v>17</v>
      </c>
      <c r="E20" s="77">
        <v>33000</v>
      </c>
      <c r="F20" s="37">
        <v>21.5</v>
      </c>
      <c r="G20" s="37">
        <v>22.5</v>
      </c>
      <c r="H20" s="37">
        <v>23.5</v>
      </c>
      <c r="I20" s="37">
        <v>25</v>
      </c>
      <c r="J20" s="37">
        <v>26</v>
      </c>
      <c r="K20" s="37">
        <v>27</v>
      </c>
      <c r="L20" s="37">
        <v>28.000000000000004</v>
      </c>
      <c r="M20" s="37">
        <v>28.999999999999996</v>
      </c>
      <c r="N20" s="37">
        <v>29.5</v>
      </c>
      <c r="O20" s="37">
        <v>30.5</v>
      </c>
      <c r="P20" s="37">
        <v>31</v>
      </c>
      <c r="Q20" s="37">
        <v>31.5</v>
      </c>
      <c r="S20" t="str">
        <f t="shared" si="1"/>
        <v/>
      </c>
      <c r="T20">
        <v>33000</v>
      </c>
      <c r="U20" s="38">
        <v>0.215</v>
      </c>
      <c r="V20" s="38">
        <v>0.22500000000000001</v>
      </c>
      <c r="W20" s="38">
        <v>0.23499999999999999</v>
      </c>
      <c r="X20" s="38">
        <v>0.25</v>
      </c>
      <c r="Y20" s="38">
        <v>0.26</v>
      </c>
      <c r="Z20" s="38">
        <v>0.27</v>
      </c>
      <c r="AA20" s="38">
        <v>0.28000000000000003</v>
      </c>
      <c r="AB20" s="38">
        <v>0.28999999999999998</v>
      </c>
      <c r="AC20" s="38">
        <v>0.29499999999999998</v>
      </c>
      <c r="AD20" s="38">
        <v>0.30499999999999999</v>
      </c>
      <c r="AE20" s="38">
        <v>0.31</v>
      </c>
      <c r="AF20" s="38">
        <v>0.315</v>
      </c>
      <c r="AH20" s="37">
        <f t="shared" si="0"/>
        <v>21.5</v>
      </c>
      <c r="AI20" s="37">
        <f t="shared" si="0"/>
        <v>22.5</v>
      </c>
      <c r="AJ20" s="37">
        <f t="shared" si="0"/>
        <v>23.5</v>
      </c>
      <c r="AK20" s="37">
        <f t="shared" si="0"/>
        <v>25</v>
      </c>
      <c r="AL20" s="37">
        <f t="shared" si="0"/>
        <v>26</v>
      </c>
      <c r="AM20" s="37">
        <f t="shared" si="0"/>
        <v>27</v>
      </c>
      <c r="AN20" s="37">
        <f t="shared" si="0"/>
        <v>28.000000000000004</v>
      </c>
      <c r="AO20" s="37">
        <f t="shared" si="0"/>
        <v>28.999999999999996</v>
      </c>
      <c r="AP20" s="37">
        <f t="shared" si="0"/>
        <v>29.5</v>
      </c>
      <c r="AQ20" s="37">
        <f t="shared" si="0"/>
        <v>30.5</v>
      </c>
      <c r="AR20" s="37">
        <f t="shared" si="0"/>
        <v>31</v>
      </c>
      <c r="AS20" s="37">
        <f t="shared" si="0"/>
        <v>31.5</v>
      </c>
    </row>
    <row r="21" spans="4:45" x14ac:dyDescent="0.25">
      <c r="D21">
        <v>18</v>
      </c>
      <c r="E21" s="77">
        <v>34000</v>
      </c>
      <c r="F21" s="37">
        <v>21.5</v>
      </c>
      <c r="G21" s="37">
        <v>22.5</v>
      </c>
      <c r="H21" s="37">
        <v>23.5</v>
      </c>
      <c r="I21" s="37">
        <v>25</v>
      </c>
      <c r="J21" s="37">
        <v>26</v>
      </c>
      <c r="K21" s="37">
        <v>27</v>
      </c>
      <c r="L21" s="37">
        <v>28.000000000000004</v>
      </c>
      <c r="M21" s="37">
        <v>28.999999999999996</v>
      </c>
      <c r="N21" s="37">
        <v>30</v>
      </c>
      <c r="O21" s="37">
        <v>30.5</v>
      </c>
      <c r="P21" s="37">
        <v>31.5</v>
      </c>
      <c r="Q21" s="37">
        <v>32</v>
      </c>
      <c r="S21" t="str">
        <f t="shared" si="1"/>
        <v/>
      </c>
      <c r="T21">
        <v>34000</v>
      </c>
      <c r="U21" s="38">
        <v>0.215</v>
      </c>
      <c r="V21" s="38">
        <v>0.22500000000000001</v>
      </c>
      <c r="W21" s="38">
        <v>0.23499999999999999</v>
      </c>
      <c r="X21" s="38">
        <v>0.25</v>
      </c>
      <c r="Y21" s="38">
        <v>0.26</v>
      </c>
      <c r="Z21" s="38">
        <v>0.27</v>
      </c>
      <c r="AA21" s="38">
        <v>0.28000000000000003</v>
      </c>
      <c r="AB21" s="38">
        <v>0.28999999999999998</v>
      </c>
      <c r="AC21" s="38">
        <v>0.3</v>
      </c>
      <c r="AD21" s="38">
        <v>0.30499999999999999</v>
      </c>
      <c r="AE21" s="38">
        <v>0.315</v>
      </c>
      <c r="AF21" s="38">
        <v>0.32</v>
      </c>
      <c r="AH21" s="37">
        <f t="shared" si="0"/>
        <v>21.5</v>
      </c>
      <c r="AI21" s="37">
        <f t="shared" si="0"/>
        <v>22.5</v>
      </c>
      <c r="AJ21" s="37">
        <f t="shared" si="0"/>
        <v>23.5</v>
      </c>
      <c r="AK21" s="37">
        <f t="shared" si="0"/>
        <v>25</v>
      </c>
      <c r="AL21" s="37">
        <f t="shared" si="0"/>
        <v>26</v>
      </c>
      <c r="AM21" s="37">
        <f t="shared" si="0"/>
        <v>27</v>
      </c>
      <c r="AN21" s="37">
        <f t="shared" si="0"/>
        <v>28.000000000000004</v>
      </c>
      <c r="AO21" s="37">
        <f t="shared" si="0"/>
        <v>28.999999999999996</v>
      </c>
      <c r="AP21" s="37">
        <f t="shared" si="0"/>
        <v>30</v>
      </c>
      <c r="AQ21" s="37">
        <f t="shared" si="0"/>
        <v>30.5</v>
      </c>
      <c r="AR21" s="37">
        <f t="shared" si="0"/>
        <v>31.5</v>
      </c>
      <c r="AS21" s="37">
        <f t="shared" si="0"/>
        <v>32</v>
      </c>
    </row>
    <row r="22" spans="4:45" x14ac:dyDescent="0.25">
      <c r="D22">
        <v>19</v>
      </c>
      <c r="E22" s="77">
        <v>35000</v>
      </c>
      <c r="F22" s="37">
        <v>21.5</v>
      </c>
      <c r="G22" s="37">
        <v>22.5</v>
      </c>
      <c r="H22" s="37">
        <v>23.5</v>
      </c>
      <c r="I22" s="37">
        <v>25</v>
      </c>
      <c r="J22" s="37">
        <v>26</v>
      </c>
      <c r="K22" s="37">
        <v>27</v>
      </c>
      <c r="L22" s="37">
        <v>28.000000000000004</v>
      </c>
      <c r="M22" s="37">
        <v>28.999999999999996</v>
      </c>
      <c r="N22" s="37">
        <v>30</v>
      </c>
      <c r="O22" s="37">
        <v>31</v>
      </c>
      <c r="P22" s="37">
        <v>31.5</v>
      </c>
      <c r="Q22" s="37">
        <v>32</v>
      </c>
      <c r="S22" t="str">
        <f t="shared" si="1"/>
        <v/>
      </c>
      <c r="T22">
        <v>35000</v>
      </c>
      <c r="U22" s="38">
        <v>0.215</v>
      </c>
      <c r="V22" s="38">
        <v>0.22500000000000001</v>
      </c>
      <c r="W22" s="38">
        <v>0.23499999999999999</v>
      </c>
      <c r="X22" s="38">
        <v>0.25</v>
      </c>
      <c r="Y22" s="38">
        <v>0.26</v>
      </c>
      <c r="Z22" s="38">
        <v>0.27</v>
      </c>
      <c r="AA22" s="38">
        <v>0.28000000000000003</v>
      </c>
      <c r="AB22" s="38">
        <v>0.28999999999999998</v>
      </c>
      <c r="AC22" s="38">
        <v>0.3</v>
      </c>
      <c r="AD22" s="38">
        <v>0.31</v>
      </c>
      <c r="AE22" s="38">
        <v>0.315</v>
      </c>
      <c r="AF22" s="38">
        <v>0.32</v>
      </c>
      <c r="AH22" s="37">
        <f t="shared" si="0"/>
        <v>21.5</v>
      </c>
      <c r="AI22" s="37">
        <f t="shared" si="0"/>
        <v>22.5</v>
      </c>
      <c r="AJ22" s="37">
        <f t="shared" si="0"/>
        <v>23.5</v>
      </c>
      <c r="AK22" s="37">
        <f t="shared" si="0"/>
        <v>25</v>
      </c>
      <c r="AL22" s="37">
        <f t="shared" si="0"/>
        <v>26</v>
      </c>
      <c r="AM22" s="37">
        <f t="shared" si="0"/>
        <v>27</v>
      </c>
      <c r="AN22" s="37">
        <f t="shared" si="0"/>
        <v>28.000000000000004</v>
      </c>
      <c r="AO22" s="37">
        <f t="shared" si="0"/>
        <v>28.999999999999996</v>
      </c>
      <c r="AP22" s="37">
        <f t="shared" si="0"/>
        <v>30</v>
      </c>
      <c r="AQ22" s="37">
        <f t="shared" si="0"/>
        <v>31</v>
      </c>
      <c r="AR22" s="37">
        <f t="shared" si="0"/>
        <v>31.5</v>
      </c>
      <c r="AS22" s="37">
        <f t="shared" si="0"/>
        <v>32</v>
      </c>
    </row>
    <row r="23" spans="4:45" x14ac:dyDescent="0.25">
      <c r="D23">
        <v>20</v>
      </c>
      <c r="E23" s="77">
        <v>36000</v>
      </c>
      <c r="F23" s="37">
        <v>21.5</v>
      </c>
      <c r="G23" s="37">
        <v>22.5</v>
      </c>
      <c r="H23" s="37">
        <v>23.5</v>
      </c>
      <c r="I23" s="37">
        <v>25</v>
      </c>
      <c r="J23" s="37">
        <v>26</v>
      </c>
      <c r="K23" s="37">
        <v>27</v>
      </c>
      <c r="L23" s="37">
        <v>28.000000000000004</v>
      </c>
      <c r="M23" s="37">
        <v>28.999999999999996</v>
      </c>
      <c r="N23" s="37">
        <v>30</v>
      </c>
      <c r="O23" s="37">
        <v>31</v>
      </c>
      <c r="P23" s="37">
        <v>31.5</v>
      </c>
      <c r="Q23" s="37">
        <v>32.5</v>
      </c>
      <c r="S23" t="str">
        <f t="shared" si="1"/>
        <v/>
      </c>
      <c r="T23">
        <v>36000</v>
      </c>
      <c r="U23" s="38">
        <v>0.215</v>
      </c>
      <c r="V23" s="38">
        <v>0.22500000000000001</v>
      </c>
      <c r="W23" s="38">
        <v>0.23499999999999999</v>
      </c>
      <c r="X23" s="38">
        <v>0.25</v>
      </c>
      <c r="Y23" s="38">
        <v>0.26</v>
      </c>
      <c r="Z23" s="38">
        <v>0.27</v>
      </c>
      <c r="AA23" s="38">
        <v>0.28000000000000003</v>
      </c>
      <c r="AB23" s="38">
        <v>0.28999999999999998</v>
      </c>
      <c r="AC23" s="38">
        <v>0.3</v>
      </c>
      <c r="AD23" s="38">
        <v>0.31</v>
      </c>
      <c r="AE23" s="38">
        <v>0.315</v>
      </c>
      <c r="AF23" s="38">
        <v>0.32500000000000001</v>
      </c>
      <c r="AH23" s="37">
        <f t="shared" si="0"/>
        <v>21.5</v>
      </c>
      <c r="AI23" s="37">
        <f t="shared" si="0"/>
        <v>22.5</v>
      </c>
      <c r="AJ23" s="37">
        <f t="shared" si="0"/>
        <v>23.5</v>
      </c>
      <c r="AK23" s="37">
        <f t="shared" si="0"/>
        <v>25</v>
      </c>
      <c r="AL23" s="37">
        <f t="shared" si="0"/>
        <v>26</v>
      </c>
      <c r="AM23" s="37">
        <f t="shared" si="0"/>
        <v>27</v>
      </c>
      <c r="AN23" s="37">
        <f t="shared" si="0"/>
        <v>28.000000000000004</v>
      </c>
      <c r="AO23" s="37">
        <f t="shared" si="0"/>
        <v>28.999999999999996</v>
      </c>
      <c r="AP23" s="37">
        <f t="shared" si="0"/>
        <v>30</v>
      </c>
      <c r="AQ23" s="37">
        <f t="shared" si="0"/>
        <v>31</v>
      </c>
      <c r="AR23" s="37">
        <f t="shared" si="0"/>
        <v>31.5</v>
      </c>
      <c r="AS23" s="37">
        <f t="shared" si="0"/>
        <v>32.5</v>
      </c>
    </row>
    <row r="24" spans="4:45" x14ac:dyDescent="0.25">
      <c r="D24">
        <v>21</v>
      </c>
      <c r="E24" s="77">
        <v>37000</v>
      </c>
      <c r="F24" s="37">
        <v>21.5</v>
      </c>
      <c r="G24" s="37">
        <v>22.5</v>
      </c>
      <c r="H24" s="37">
        <v>23.5</v>
      </c>
      <c r="I24" s="37">
        <v>25</v>
      </c>
      <c r="J24" s="37">
        <v>26</v>
      </c>
      <c r="K24" s="37">
        <v>27</v>
      </c>
      <c r="L24" s="37">
        <v>28.000000000000004</v>
      </c>
      <c r="M24" s="37">
        <v>28.999999999999996</v>
      </c>
      <c r="N24" s="37">
        <v>30</v>
      </c>
      <c r="O24" s="37">
        <v>31</v>
      </c>
      <c r="P24" s="37">
        <v>32</v>
      </c>
      <c r="Q24" s="37">
        <v>32.5</v>
      </c>
      <c r="S24" t="str">
        <f t="shared" si="1"/>
        <v/>
      </c>
      <c r="T24">
        <v>37000</v>
      </c>
      <c r="U24" s="38">
        <v>0.215</v>
      </c>
      <c r="V24" s="38">
        <v>0.22500000000000001</v>
      </c>
      <c r="W24" s="38">
        <v>0.23499999999999999</v>
      </c>
      <c r="X24" s="38">
        <v>0.25</v>
      </c>
      <c r="Y24" s="38">
        <v>0.26</v>
      </c>
      <c r="Z24" s="38">
        <v>0.27</v>
      </c>
      <c r="AA24" s="38">
        <v>0.28000000000000003</v>
      </c>
      <c r="AB24" s="38">
        <v>0.28999999999999998</v>
      </c>
      <c r="AC24" s="38">
        <v>0.3</v>
      </c>
      <c r="AD24" s="38">
        <v>0.31</v>
      </c>
      <c r="AE24" s="38">
        <v>0.32</v>
      </c>
      <c r="AF24" s="38">
        <v>0.32500000000000001</v>
      </c>
      <c r="AH24" s="37">
        <f t="shared" si="0"/>
        <v>21.5</v>
      </c>
      <c r="AI24" s="37">
        <f t="shared" si="0"/>
        <v>22.5</v>
      </c>
      <c r="AJ24" s="37">
        <f t="shared" si="0"/>
        <v>23.5</v>
      </c>
      <c r="AK24" s="37">
        <f t="shared" si="0"/>
        <v>25</v>
      </c>
      <c r="AL24" s="37">
        <f t="shared" si="0"/>
        <v>26</v>
      </c>
      <c r="AM24" s="37">
        <f t="shared" si="0"/>
        <v>27</v>
      </c>
      <c r="AN24" s="37">
        <f t="shared" si="0"/>
        <v>28.000000000000004</v>
      </c>
      <c r="AO24" s="37">
        <f t="shared" si="0"/>
        <v>28.999999999999996</v>
      </c>
      <c r="AP24" s="37">
        <f t="shared" si="0"/>
        <v>30</v>
      </c>
      <c r="AQ24" s="37">
        <f t="shared" si="0"/>
        <v>31</v>
      </c>
      <c r="AR24" s="37">
        <f t="shared" si="0"/>
        <v>32</v>
      </c>
      <c r="AS24" s="37">
        <f t="shared" si="0"/>
        <v>32.5</v>
      </c>
    </row>
    <row r="25" spans="4:45" x14ac:dyDescent="0.25">
      <c r="D25">
        <v>22</v>
      </c>
      <c r="E25" s="77">
        <v>38000</v>
      </c>
      <c r="F25" s="37">
        <v>22</v>
      </c>
      <c r="G25" s="37">
        <v>22.5</v>
      </c>
      <c r="H25" s="37">
        <v>23.5</v>
      </c>
      <c r="I25" s="37">
        <v>25</v>
      </c>
      <c r="J25" s="37">
        <v>26</v>
      </c>
      <c r="K25" s="37">
        <v>27</v>
      </c>
      <c r="L25" s="37">
        <v>28.000000000000004</v>
      </c>
      <c r="M25" s="37">
        <v>28.999999999999996</v>
      </c>
      <c r="N25" s="37">
        <v>30</v>
      </c>
      <c r="O25" s="37">
        <v>31</v>
      </c>
      <c r="P25" s="37">
        <v>32</v>
      </c>
      <c r="Q25" s="37">
        <v>32.5</v>
      </c>
      <c r="S25" t="str">
        <f t="shared" si="1"/>
        <v/>
      </c>
      <c r="T25">
        <v>38000</v>
      </c>
      <c r="U25" s="38">
        <v>0.22</v>
      </c>
      <c r="V25" s="38">
        <v>0.22500000000000001</v>
      </c>
      <c r="W25" s="38">
        <v>0.23499999999999999</v>
      </c>
      <c r="X25" s="38">
        <v>0.25</v>
      </c>
      <c r="Y25" s="38">
        <v>0.26</v>
      </c>
      <c r="Z25" s="38">
        <v>0.27</v>
      </c>
      <c r="AA25" s="38">
        <v>0.28000000000000003</v>
      </c>
      <c r="AB25" s="38">
        <v>0.28999999999999998</v>
      </c>
      <c r="AC25" s="38">
        <v>0.3</v>
      </c>
      <c r="AD25" s="38">
        <v>0.31</v>
      </c>
      <c r="AE25" s="38">
        <v>0.32</v>
      </c>
      <c r="AF25" s="38">
        <v>0.32500000000000001</v>
      </c>
      <c r="AH25" s="37">
        <f t="shared" si="0"/>
        <v>22</v>
      </c>
      <c r="AI25" s="37">
        <f t="shared" si="0"/>
        <v>22.5</v>
      </c>
      <c r="AJ25" s="37">
        <f t="shared" si="0"/>
        <v>23.5</v>
      </c>
      <c r="AK25" s="37">
        <f t="shared" ref="AK25:AS53" si="2">X25*$T$3</f>
        <v>25</v>
      </c>
      <c r="AL25" s="37">
        <f t="shared" si="2"/>
        <v>26</v>
      </c>
      <c r="AM25" s="37">
        <f t="shared" si="2"/>
        <v>27</v>
      </c>
      <c r="AN25" s="37">
        <f t="shared" si="2"/>
        <v>28.000000000000004</v>
      </c>
      <c r="AO25" s="37">
        <f t="shared" si="2"/>
        <v>28.999999999999996</v>
      </c>
      <c r="AP25" s="37">
        <f t="shared" si="2"/>
        <v>30</v>
      </c>
      <c r="AQ25" s="37">
        <f t="shared" si="2"/>
        <v>31</v>
      </c>
      <c r="AR25" s="37">
        <f t="shared" si="2"/>
        <v>32</v>
      </c>
      <c r="AS25" s="37">
        <f t="shared" si="2"/>
        <v>32.5</v>
      </c>
    </row>
    <row r="26" spans="4:45" x14ac:dyDescent="0.25">
      <c r="D26">
        <v>23</v>
      </c>
      <c r="E26" s="77">
        <v>39000</v>
      </c>
      <c r="F26" s="37">
        <v>22</v>
      </c>
      <c r="G26" s="37">
        <v>22.5</v>
      </c>
      <c r="H26" s="37">
        <v>23.5</v>
      </c>
      <c r="I26" s="37">
        <v>25</v>
      </c>
      <c r="J26" s="37">
        <v>26</v>
      </c>
      <c r="K26" s="37">
        <v>27</v>
      </c>
      <c r="L26" s="37">
        <v>28.000000000000004</v>
      </c>
      <c r="M26" s="37">
        <v>28.999999999999996</v>
      </c>
      <c r="N26" s="37">
        <v>30</v>
      </c>
      <c r="O26" s="37">
        <v>31</v>
      </c>
      <c r="P26" s="37">
        <v>32</v>
      </c>
      <c r="Q26" s="37">
        <v>32.5</v>
      </c>
      <c r="S26" t="str">
        <f t="shared" si="1"/>
        <v/>
      </c>
      <c r="T26">
        <v>39000</v>
      </c>
      <c r="U26" s="38">
        <v>0.22</v>
      </c>
      <c r="V26" s="38">
        <v>0.22500000000000001</v>
      </c>
      <c r="W26" s="38">
        <v>0.23499999999999999</v>
      </c>
      <c r="X26" s="38">
        <v>0.25</v>
      </c>
      <c r="Y26" s="38">
        <v>0.26</v>
      </c>
      <c r="Z26" s="38">
        <v>0.27</v>
      </c>
      <c r="AA26" s="38">
        <v>0.28000000000000003</v>
      </c>
      <c r="AB26" s="38">
        <v>0.28999999999999998</v>
      </c>
      <c r="AC26" s="38">
        <v>0.3</v>
      </c>
      <c r="AD26" s="38">
        <v>0.31</v>
      </c>
      <c r="AE26" s="38">
        <v>0.32</v>
      </c>
      <c r="AF26" s="38">
        <v>0.32500000000000001</v>
      </c>
      <c r="AH26" s="37">
        <f t="shared" ref="AH26:AM57" si="3">U26*$T$3</f>
        <v>22</v>
      </c>
      <c r="AI26" s="37">
        <f t="shared" si="3"/>
        <v>22.5</v>
      </c>
      <c r="AJ26" s="37">
        <f t="shared" si="3"/>
        <v>23.5</v>
      </c>
      <c r="AK26" s="37">
        <f t="shared" si="2"/>
        <v>25</v>
      </c>
      <c r="AL26" s="37">
        <f t="shared" si="2"/>
        <v>26</v>
      </c>
      <c r="AM26" s="37">
        <f t="shared" si="2"/>
        <v>27</v>
      </c>
      <c r="AN26" s="37">
        <f t="shared" si="2"/>
        <v>28.000000000000004</v>
      </c>
      <c r="AO26" s="37">
        <f t="shared" si="2"/>
        <v>28.999999999999996</v>
      </c>
      <c r="AP26" s="37">
        <f t="shared" si="2"/>
        <v>30</v>
      </c>
      <c r="AQ26" s="37">
        <f t="shared" si="2"/>
        <v>31</v>
      </c>
      <c r="AR26" s="37">
        <f t="shared" si="2"/>
        <v>32</v>
      </c>
      <c r="AS26" s="37">
        <f t="shared" si="2"/>
        <v>32.5</v>
      </c>
    </row>
    <row r="27" spans="4:45" x14ac:dyDescent="0.25">
      <c r="D27">
        <v>24</v>
      </c>
      <c r="E27" s="77">
        <v>40000</v>
      </c>
      <c r="F27" s="37">
        <v>22</v>
      </c>
      <c r="G27" s="37">
        <v>22.5</v>
      </c>
      <c r="H27" s="37">
        <v>23.5</v>
      </c>
      <c r="I27" s="37">
        <v>25</v>
      </c>
      <c r="J27" s="37">
        <v>26</v>
      </c>
      <c r="K27" s="37">
        <v>27</v>
      </c>
      <c r="L27" s="37">
        <v>28.000000000000004</v>
      </c>
      <c r="M27" s="37">
        <v>28.999999999999996</v>
      </c>
      <c r="N27" s="37">
        <v>30</v>
      </c>
      <c r="O27" s="37">
        <v>31</v>
      </c>
      <c r="P27" s="37">
        <v>32</v>
      </c>
      <c r="Q27" s="37">
        <v>32.5</v>
      </c>
      <c r="S27" t="str">
        <f t="shared" si="1"/>
        <v/>
      </c>
      <c r="T27">
        <v>40000</v>
      </c>
      <c r="U27" s="38">
        <v>0.22</v>
      </c>
      <c r="V27" s="38">
        <v>0.22500000000000001</v>
      </c>
      <c r="W27" s="38">
        <v>0.23499999999999999</v>
      </c>
      <c r="X27" s="38">
        <v>0.25</v>
      </c>
      <c r="Y27" s="38">
        <v>0.26</v>
      </c>
      <c r="Z27" s="38">
        <v>0.27</v>
      </c>
      <c r="AA27" s="38">
        <v>0.28000000000000003</v>
      </c>
      <c r="AB27" s="38">
        <v>0.28999999999999998</v>
      </c>
      <c r="AC27" s="38">
        <v>0.3</v>
      </c>
      <c r="AD27" s="38">
        <v>0.31</v>
      </c>
      <c r="AE27" s="38">
        <v>0.32</v>
      </c>
      <c r="AF27" s="38">
        <v>0.32500000000000001</v>
      </c>
      <c r="AH27" s="37">
        <f t="shared" si="3"/>
        <v>22</v>
      </c>
      <c r="AI27" s="37">
        <f t="shared" si="3"/>
        <v>22.5</v>
      </c>
      <c r="AJ27" s="37">
        <f t="shared" si="3"/>
        <v>23.5</v>
      </c>
      <c r="AK27" s="37">
        <f t="shared" si="2"/>
        <v>25</v>
      </c>
      <c r="AL27" s="37">
        <f t="shared" si="2"/>
        <v>26</v>
      </c>
      <c r="AM27" s="37">
        <f t="shared" si="2"/>
        <v>27</v>
      </c>
      <c r="AN27" s="37">
        <f t="shared" si="2"/>
        <v>28.000000000000004</v>
      </c>
      <c r="AO27" s="37">
        <f t="shared" si="2"/>
        <v>28.999999999999996</v>
      </c>
      <c r="AP27" s="37">
        <f t="shared" si="2"/>
        <v>30</v>
      </c>
      <c r="AQ27" s="37">
        <f t="shared" si="2"/>
        <v>31</v>
      </c>
      <c r="AR27" s="37">
        <f t="shared" si="2"/>
        <v>32</v>
      </c>
      <c r="AS27" s="37">
        <f t="shared" si="2"/>
        <v>32.5</v>
      </c>
    </row>
    <row r="28" spans="4:45" x14ac:dyDescent="0.25">
      <c r="D28">
        <v>25</v>
      </c>
      <c r="E28" s="77">
        <v>41000</v>
      </c>
      <c r="F28" s="37">
        <v>22</v>
      </c>
      <c r="G28" s="37">
        <v>22.5</v>
      </c>
      <c r="H28" s="37">
        <v>23.5</v>
      </c>
      <c r="I28" s="37">
        <v>25</v>
      </c>
      <c r="J28" s="37">
        <v>26</v>
      </c>
      <c r="K28" s="37">
        <v>27</v>
      </c>
      <c r="L28" s="37">
        <v>28.000000000000004</v>
      </c>
      <c r="M28" s="37">
        <v>28.999999999999996</v>
      </c>
      <c r="N28" s="37">
        <v>30</v>
      </c>
      <c r="O28" s="37">
        <v>31</v>
      </c>
      <c r="P28" s="37">
        <v>32</v>
      </c>
      <c r="Q28" s="37">
        <v>32.5</v>
      </c>
      <c r="S28" t="str">
        <f t="shared" si="1"/>
        <v/>
      </c>
      <c r="T28">
        <v>41000</v>
      </c>
      <c r="U28" s="38">
        <v>0.22</v>
      </c>
      <c r="V28" s="38">
        <v>0.22500000000000001</v>
      </c>
      <c r="W28" s="38">
        <v>0.23499999999999999</v>
      </c>
      <c r="X28" s="38">
        <v>0.25</v>
      </c>
      <c r="Y28" s="38">
        <v>0.26</v>
      </c>
      <c r="Z28" s="38">
        <v>0.27</v>
      </c>
      <c r="AA28" s="38">
        <v>0.28000000000000003</v>
      </c>
      <c r="AB28" s="38">
        <v>0.28999999999999998</v>
      </c>
      <c r="AC28" s="38">
        <v>0.3</v>
      </c>
      <c r="AD28" s="38">
        <v>0.31</v>
      </c>
      <c r="AE28" s="38">
        <v>0.32</v>
      </c>
      <c r="AF28" s="38">
        <v>0.32500000000000001</v>
      </c>
      <c r="AH28" s="37">
        <f t="shared" si="3"/>
        <v>22</v>
      </c>
      <c r="AI28" s="37">
        <f t="shared" si="3"/>
        <v>22.5</v>
      </c>
      <c r="AJ28" s="37">
        <f t="shared" si="3"/>
        <v>23.5</v>
      </c>
      <c r="AK28" s="37">
        <f t="shared" si="2"/>
        <v>25</v>
      </c>
      <c r="AL28" s="37">
        <f t="shared" si="2"/>
        <v>26</v>
      </c>
      <c r="AM28" s="37">
        <f t="shared" si="2"/>
        <v>27</v>
      </c>
      <c r="AN28" s="37">
        <f t="shared" si="2"/>
        <v>28.000000000000004</v>
      </c>
      <c r="AO28" s="37">
        <f t="shared" si="2"/>
        <v>28.999999999999996</v>
      </c>
      <c r="AP28" s="37">
        <f t="shared" si="2"/>
        <v>30</v>
      </c>
      <c r="AQ28" s="37">
        <f t="shared" si="2"/>
        <v>31</v>
      </c>
      <c r="AR28" s="37">
        <f t="shared" si="2"/>
        <v>32</v>
      </c>
      <c r="AS28" s="37">
        <f t="shared" si="2"/>
        <v>32.5</v>
      </c>
    </row>
    <row r="29" spans="4:45" x14ac:dyDescent="0.25">
      <c r="D29">
        <v>26</v>
      </c>
      <c r="E29" s="77">
        <v>42000</v>
      </c>
      <c r="F29" s="37">
        <v>22.5</v>
      </c>
      <c r="G29" s="37">
        <v>23</v>
      </c>
      <c r="H29" s="37">
        <v>24</v>
      </c>
      <c r="I29" s="37">
        <v>25</v>
      </c>
      <c r="J29" s="37">
        <v>26</v>
      </c>
      <c r="K29" s="37">
        <v>27</v>
      </c>
      <c r="L29" s="37">
        <v>28.000000000000004</v>
      </c>
      <c r="M29" s="37">
        <v>28.999999999999996</v>
      </c>
      <c r="N29" s="37">
        <v>30</v>
      </c>
      <c r="O29" s="37">
        <v>31</v>
      </c>
      <c r="P29" s="37">
        <v>32</v>
      </c>
      <c r="Q29" s="37">
        <v>32.5</v>
      </c>
      <c r="S29" t="str">
        <f t="shared" si="1"/>
        <v/>
      </c>
      <c r="T29">
        <v>42000</v>
      </c>
      <c r="U29" s="38">
        <v>0.22500000000000001</v>
      </c>
      <c r="V29" s="38">
        <v>0.23</v>
      </c>
      <c r="W29" s="38">
        <v>0.24</v>
      </c>
      <c r="X29" s="38">
        <v>0.25</v>
      </c>
      <c r="Y29" s="38">
        <v>0.26</v>
      </c>
      <c r="Z29" s="38">
        <v>0.27</v>
      </c>
      <c r="AA29" s="38">
        <v>0.28000000000000003</v>
      </c>
      <c r="AB29" s="38">
        <v>0.28999999999999998</v>
      </c>
      <c r="AC29" s="38">
        <v>0.3</v>
      </c>
      <c r="AD29" s="38">
        <v>0.31</v>
      </c>
      <c r="AE29" s="38">
        <v>0.32</v>
      </c>
      <c r="AF29" s="38">
        <v>0.32500000000000001</v>
      </c>
      <c r="AH29" s="37">
        <f t="shared" si="3"/>
        <v>22.5</v>
      </c>
      <c r="AI29" s="37">
        <f t="shared" si="3"/>
        <v>23</v>
      </c>
      <c r="AJ29" s="37">
        <f t="shared" si="3"/>
        <v>24</v>
      </c>
      <c r="AK29" s="37">
        <f t="shared" si="2"/>
        <v>25</v>
      </c>
      <c r="AL29" s="37">
        <f t="shared" si="2"/>
        <v>26</v>
      </c>
      <c r="AM29" s="37">
        <f t="shared" si="2"/>
        <v>27</v>
      </c>
      <c r="AN29" s="37">
        <f t="shared" si="2"/>
        <v>28.000000000000004</v>
      </c>
      <c r="AO29" s="37">
        <f t="shared" si="2"/>
        <v>28.999999999999996</v>
      </c>
      <c r="AP29" s="37">
        <f t="shared" si="2"/>
        <v>30</v>
      </c>
      <c r="AQ29" s="37">
        <f t="shared" si="2"/>
        <v>31</v>
      </c>
      <c r="AR29" s="37">
        <f t="shared" si="2"/>
        <v>32</v>
      </c>
      <c r="AS29" s="37">
        <f t="shared" si="2"/>
        <v>32.5</v>
      </c>
    </row>
    <row r="30" spans="4:45" x14ac:dyDescent="0.25">
      <c r="D30">
        <v>27</v>
      </c>
      <c r="E30" s="77">
        <v>43000</v>
      </c>
      <c r="F30" s="37">
        <v>22.5</v>
      </c>
      <c r="G30" s="37">
        <v>23.5</v>
      </c>
      <c r="H30" s="37">
        <v>24.5</v>
      </c>
      <c r="I30" s="37">
        <v>25.5</v>
      </c>
      <c r="J30" s="37">
        <v>26</v>
      </c>
      <c r="K30" s="37">
        <v>27</v>
      </c>
      <c r="L30" s="37">
        <v>28.000000000000004</v>
      </c>
      <c r="M30" s="37">
        <v>28.999999999999996</v>
      </c>
      <c r="N30" s="37">
        <v>30</v>
      </c>
      <c r="O30" s="37">
        <v>31</v>
      </c>
      <c r="P30" s="37">
        <v>32</v>
      </c>
      <c r="Q30" s="37">
        <v>33</v>
      </c>
      <c r="S30" t="str">
        <f t="shared" si="1"/>
        <v/>
      </c>
      <c r="T30">
        <v>43000</v>
      </c>
      <c r="U30" s="38">
        <v>0.22500000000000001</v>
      </c>
      <c r="V30" s="38">
        <v>0.23499999999999999</v>
      </c>
      <c r="W30" s="38">
        <v>0.245</v>
      </c>
      <c r="X30" s="38">
        <v>0.255</v>
      </c>
      <c r="Y30" s="38">
        <v>0.26</v>
      </c>
      <c r="Z30" s="38">
        <v>0.27</v>
      </c>
      <c r="AA30" s="38">
        <v>0.28000000000000003</v>
      </c>
      <c r="AB30" s="38">
        <v>0.28999999999999998</v>
      </c>
      <c r="AC30" s="38">
        <v>0.3</v>
      </c>
      <c r="AD30" s="38">
        <v>0.31</v>
      </c>
      <c r="AE30" s="38">
        <v>0.32</v>
      </c>
      <c r="AF30" s="38">
        <v>0.33</v>
      </c>
      <c r="AH30" s="37">
        <f t="shared" si="3"/>
        <v>22.5</v>
      </c>
      <c r="AI30" s="37">
        <f t="shared" si="3"/>
        <v>23.5</v>
      </c>
      <c r="AJ30" s="37">
        <f t="shared" si="3"/>
        <v>24.5</v>
      </c>
      <c r="AK30" s="37">
        <f t="shared" si="2"/>
        <v>25.5</v>
      </c>
      <c r="AL30" s="37">
        <f t="shared" si="2"/>
        <v>26</v>
      </c>
      <c r="AM30" s="37">
        <f t="shared" si="2"/>
        <v>27</v>
      </c>
      <c r="AN30" s="37">
        <f t="shared" si="2"/>
        <v>28.000000000000004</v>
      </c>
      <c r="AO30" s="37">
        <f t="shared" si="2"/>
        <v>28.999999999999996</v>
      </c>
      <c r="AP30" s="37">
        <f t="shared" si="2"/>
        <v>30</v>
      </c>
      <c r="AQ30" s="37">
        <f t="shared" si="2"/>
        <v>31</v>
      </c>
      <c r="AR30" s="37">
        <f t="shared" si="2"/>
        <v>32</v>
      </c>
      <c r="AS30" s="37">
        <f t="shared" si="2"/>
        <v>33</v>
      </c>
    </row>
    <row r="31" spans="4:45" x14ac:dyDescent="0.25">
      <c r="D31">
        <v>28</v>
      </c>
      <c r="E31" s="77">
        <v>44000</v>
      </c>
      <c r="F31" s="37">
        <v>23</v>
      </c>
      <c r="G31" s="37">
        <v>24</v>
      </c>
      <c r="H31" s="37">
        <v>25</v>
      </c>
      <c r="I31" s="37">
        <v>25.5</v>
      </c>
      <c r="J31" s="37">
        <v>26.5</v>
      </c>
      <c r="K31" s="37">
        <v>27.500000000000004</v>
      </c>
      <c r="L31" s="37">
        <v>28.499999999999996</v>
      </c>
      <c r="M31" s="37">
        <v>29.5</v>
      </c>
      <c r="N31" s="37">
        <v>30.5</v>
      </c>
      <c r="O31" s="37">
        <v>31.5</v>
      </c>
      <c r="P31" s="37">
        <v>32.5</v>
      </c>
      <c r="Q31" s="37">
        <v>33</v>
      </c>
      <c r="S31" t="str">
        <f t="shared" si="1"/>
        <v/>
      </c>
      <c r="T31">
        <v>44000</v>
      </c>
      <c r="U31" s="38">
        <v>0.23</v>
      </c>
      <c r="V31" s="38">
        <v>0.24</v>
      </c>
      <c r="W31" s="38">
        <v>0.25</v>
      </c>
      <c r="X31" s="38">
        <v>0.255</v>
      </c>
      <c r="Y31" s="38">
        <v>0.26500000000000001</v>
      </c>
      <c r="Z31" s="38">
        <v>0.27500000000000002</v>
      </c>
      <c r="AA31" s="38">
        <v>0.28499999999999998</v>
      </c>
      <c r="AB31" s="38">
        <v>0.29499999999999998</v>
      </c>
      <c r="AC31" s="38">
        <v>0.30499999999999999</v>
      </c>
      <c r="AD31" s="38">
        <v>0.315</v>
      </c>
      <c r="AE31" s="38">
        <v>0.32500000000000001</v>
      </c>
      <c r="AF31" s="38">
        <v>0.33</v>
      </c>
      <c r="AH31" s="37">
        <f t="shared" si="3"/>
        <v>23</v>
      </c>
      <c r="AI31" s="37">
        <f t="shared" si="3"/>
        <v>24</v>
      </c>
      <c r="AJ31" s="37">
        <f t="shared" si="3"/>
        <v>25</v>
      </c>
      <c r="AK31" s="37">
        <f t="shared" si="2"/>
        <v>25.5</v>
      </c>
      <c r="AL31" s="37">
        <f t="shared" si="2"/>
        <v>26.5</v>
      </c>
      <c r="AM31" s="37">
        <f t="shared" si="2"/>
        <v>27.500000000000004</v>
      </c>
      <c r="AN31" s="37">
        <f t="shared" si="2"/>
        <v>28.499999999999996</v>
      </c>
      <c r="AO31" s="37">
        <f t="shared" si="2"/>
        <v>29.5</v>
      </c>
      <c r="AP31" s="37">
        <f t="shared" si="2"/>
        <v>30.5</v>
      </c>
      <c r="AQ31" s="37">
        <f t="shared" si="2"/>
        <v>31.5</v>
      </c>
      <c r="AR31" s="37">
        <f t="shared" si="2"/>
        <v>32.5</v>
      </c>
      <c r="AS31" s="37">
        <f t="shared" si="2"/>
        <v>33</v>
      </c>
    </row>
    <row r="32" spans="4:45" x14ac:dyDescent="0.25">
      <c r="D32">
        <v>29</v>
      </c>
      <c r="E32" s="77">
        <v>45000</v>
      </c>
      <c r="F32" s="37">
        <v>23.5</v>
      </c>
      <c r="G32" s="37">
        <v>24</v>
      </c>
      <c r="H32" s="37">
        <v>25</v>
      </c>
      <c r="I32" s="37">
        <v>26</v>
      </c>
      <c r="J32" s="37">
        <v>27</v>
      </c>
      <c r="K32" s="37">
        <v>28.000000000000004</v>
      </c>
      <c r="L32" s="37">
        <v>28.999999999999996</v>
      </c>
      <c r="M32" s="37">
        <v>30</v>
      </c>
      <c r="N32" s="37">
        <v>31</v>
      </c>
      <c r="O32" s="37">
        <v>32</v>
      </c>
      <c r="P32" s="37">
        <v>32.5</v>
      </c>
      <c r="Q32" s="37">
        <v>33.5</v>
      </c>
      <c r="S32" t="str">
        <f t="shared" si="1"/>
        <v/>
      </c>
      <c r="T32">
        <v>45000</v>
      </c>
      <c r="U32" s="38">
        <v>0.23499999999999999</v>
      </c>
      <c r="V32" s="38">
        <v>0.24</v>
      </c>
      <c r="W32" s="38">
        <v>0.25</v>
      </c>
      <c r="X32" s="38">
        <v>0.26</v>
      </c>
      <c r="Y32" s="38">
        <v>0.27</v>
      </c>
      <c r="Z32" s="38">
        <v>0.28000000000000003</v>
      </c>
      <c r="AA32" s="38">
        <v>0.28999999999999998</v>
      </c>
      <c r="AB32" s="38">
        <v>0.3</v>
      </c>
      <c r="AC32" s="38">
        <v>0.31</v>
      </c>
      <c r="AD32" s="38">
        <v>0.32</v>
      </c>
      <c r="AE32" s="38">
        <v>0.32500000000000001</v>
      </c>
      <c r="AF32" s="38">
        <v>0.33500000000000002</v>
      </c>
      <c r="AH32" s="37">
        <f t="shared" si="3"/>
        <v>23.5</v>
      </c>
      <c r="AI32" s="37">
        <f t="shared" si="3"/>
        <v>24</v>
      </c>
      <c r="AJ32" s="37">
        <f t="shared" si="3"/>
        <v>25</v>
      </c>
      <c r="AK32" s="37">
        <f t="shared" si="2"/>
        <v>26</v>
      </c>
      <c r="AL32" s="37">
        <f t="shared" si="2"/>
        <v>27</v>
      </c>
      <c r="AM32" s="37">
        <f t="shared" si="2"/>
        <v>28.000000000000004</v>
      </c>
      <c r="AN32" s="37">
        <f t="shared" si="2"/>
        <v>28.999999999999996</v>
      </c>
      <c r="AO32" s="37">
        <f t="shared" si="2"/>
        <v>30</v>
      </c>
      <c r="AP32" s="37">
        <f t="shared" si="2"/>
        <v>31</v>
      </c>
      <c r="AQ32" s="37">
        <f t="shared" si="2"/>
        <v>32</v>
      </c>
      <c r="AR32" s="37">
        <f t="shared" si="2"/>
        <v>32.5</v>
      </c>
      <c r="AS32" s="37">
        <f t="shared" si="2"/>
        <v>33.5</v>
      </c>
    </row>
    <row r="33" spans="4:45" x14ac:dyDescent="0.25">
      <c r="D33">
        <v>30</v>
      </c>
      <c r="E33" s="77">
        <v>46000</v>
      </c>
      <c r="F33" s="37">
        <v>24</v>
      </c>
      <c r="G33" s="37">
        <v>24.5</v>
      </c>
      <c r="H33" s="37">
        <v>25.5</v>
      </c>
      <c r="I33" s="37">
        <v>26.5</v>
      </c>
      <c r="J33" s="37">
        <v>27.500000000000004</v>
      </c>
      <c r="K33" s="37">
        <v>28.499999999999996</v>
      </c>
      <c r="L33" s="37">
        <v>29.5</v>
      </c>
      <c r="M33" s="37">
        <v>30.5</v>
      </c>
      <c r="N33" s="37">
        <v>31.5</v>
      </c>
      <c r="O33" s="37">
        <v>32.5</v>
      </c>
      <c r="P33" s="37">
        <v>33</v>
      </c>
      <c r="Q33" s="37">
        <v>34</v>
      </c>
      <c r="S33" t="str">
        <f t="shared" si="1"/>
        <v/>
      </c>
      <c r="T33">
        <v>46000</v>
      </c>
      <c r="U33" s="38">
        <v>0.24</v>
      </c>
      <c r="V33" s="38">
        <v>0.245</v>
      </c>
      <c r="W33" s="38">
        <v>0.255</v>
      </c>
      <c r="X33" s="38">
        <v>0.26500000000000001</v>
      </c>
      <c r="Y33" s="38">
        <v>0.27500000000000002</v>
      </c>
      <c r="Z33" s="38">
        <v>0.28499999999999998</v>
      </c>
      <c r="AA33" s="38">
        <v>0.29499999999999998</v>
      </c>
      <c r="AB33" s="38">
        <v>0.30499999999999999</v>
      </c>
      <c r="AC33" s="38">
        <v>0.315</v>
      </c>
      <c r="AD33" s="38">
        <v>0.32500000000000001</v>
      </c>
      <c r="AE33" s="38">
        <v>0.33</v>
      </c>
      <c r="AF33" s="38">
        <v>0.34</v>
      </c>
      <c r="AH33" s="37">
        <f t="shared" si="3"/>
        <v>24</v>
      </c>
      <c r="AI33" s="37">
        <f t="shared" si="3"/>
        <v>24.5</v>
      </c>
      <c r="AJ33" s="37">
        <f t="shared" si="3"/>
        <v>25.5</v>
      </c>
      <c r="AK33" s="37">
        <f t="shared" si="2"/>
        <v>26.5</v>
      </c>
      <c r="AL33" s="37">
        <f t="shared" si="2"/>
        <v>27.500000000000004</v>
      </c>
      <c r="AM33" s="37">
        <f t="shared" si="2"/>
        <v>28.499999999999996</v>
      </c>
      <c r="AN33" s="37">
        <f t="shared" si="2"/>
        <v>29.5</v>
      </c>
      <c r="AO33" s="37">
        <f t="shared" si="2"/>
        <v>30.5</v>
      </c>
      <c r="AP33" s="37">
        <f t="shared" si="2"/>
        <v>31.5</v>
      </c>
      <c r="AQ33" s="37">
        <f t="shared" si="2"/>
        <v>32.5</v>
      </c>
      <c r="AR33" s="37">
        <f t="shared" si="2"/>
        <v>33</v>
      </c>
      <c r="AS33" s="37">
        <f t="shared" si="2"/>
        <v>34</v>
      </c>
    </row>
    <row r="34" spans="4:45" x14ac:dyDescent="0.25">
      <c r="D34">
        <v>31</v>
      </c>
      <c r="E34" s="77">
        <v>47000</v>
      </c>
      <c r="F34" s="37">
        <v>24</v>
      </c>
      <c r="G34" s="37">
        <v>24.5</v>
      </c>
      <c r="H34" s="37">
        <v>26</v>
      </c>
      <c r="I34" s="37">
        <v>27.500000000000004</v>
      </c>
      <c r="J34" s="37">
        <v>28.000000000000004</v>
      </c>
      <c r="K34" s="37">
        <v>28.999999999999996</v>
      </c>
      <c r="L34" s="37">
        <v>30</v>
      </c>
      <c r="M34" s="37">
        <v>31</v>
      </c>
      <c r="N34" s="37">
        <v>32</v>
      </c>
      <c r="O34" s="37">
        <v>33</v>
      </c>
      <c r="P34" s="37">
        <v>33.5</v>
      </c>
      <c r="Q34" s="37">
        <v>34.5</v>
      </c>
      <c r="S34" t="str">
        <f t="shared" si="1"/>
        <v/>
      </c>
      <c r="T34">
        <v>47000</v>
      </c>
      <c r="U34" s="38">
        <v>0.24</v>
      </c>
      <c r="V34" s="38">
        <v>0.245</v>
      </c>
      <c r="W34" s="38">
        <v>0.26</v>
      </c>
      <c r="X34" s="38">
        <v>0.27500000000000002</v>
      </c>
      <c r="Y34" s="38">
        <v>0.28000000000000003</v>
      </c>
      <c r="Z34" s="38">
        <v>0.28999999999999998</v>
      </c>
      <c r="AA34" s="38">
        <v>0.3</v>
      </c>
      <c r="AB34" s="38">
        <v>0.31</v>
      </c>
      <c r="AC34" s="38">
        <v>0.32</v>
      </c>
      <c r="AD34" s="38">
        <v>0.33</v>
      </c>
      <c r="AE34" s="38">
        <v>0.33500000000000002</v>
      </c>
      <c r="AF34" s="38">
        <v>0.34499999999999997</v>
      </c>
      <c r="AH34" s="37">
        <f t="shared" si="3"/>
        <v>24</v>
      </c>
      <c r="AI34" s="37">
        <f t="shared" si="3"/>
        <v>24.5</v>
      </c>
      <c r="AJ34" s="37">
        <f t="shared" si="3"/>
        <v>26</v>
      </c>
      <c r="AK34" s="37">
        <f t="shared" si="2"/>
        <v>27.500000000000004</v>
      </c>
      <c r="AL34" s="37">
        <f t="shared" si="2"/>
        <v>28.000000000000004</v>
      </c>
      <c r="AM34" s="37">
        <f t="shared" si="2"/>
        <v>28.999999999999996</v>
      </c>
      <c r="AN34" s="37">
        <f t="shared" si="2"/>
        <v>30</v>
      </c>
      <c r="AO34" s="37">
        <f t="shared" si="2"/>
        <v>31</v>
      </c>
      <c r="AP34" s="37">
        <f t="shared" si="2"/>
        <v>32</v>
      </c>
      <c r="AQ34" s="37">
        <f t="shared" si="2"/>
        <v>33</v>
      </c>
      <c r="AR34" s="37">
        <f t="shared" si="2"/>
        <v>33.5</v>
      </c>
      <c r="AS34" s="37">
        <f t="shared" si="2"/>
        <v>34.5</v>
      </c>
    </row>
    <row r="35" spans="4:45" x14ac:dyDescent="0.25">
      <c r="D35">
        <v>32</v>
      </c>
      <c r="E35" s="77">
        <v>48000</v>
      </c>
      <c r="F35" s="37">
        <v>24</v>
      </c>
      <c r="G35" s="37">
        <v>25</v>
      </c>
      <c r="H35" s="37">
        <v>26.5</v>
      </c>
      <c r="I35" s="37">
        <v>27.500000000000004</v>
      </c>
      <c r="J35" s="37">
        <v>28.499999999999996</v>
      </c>
      <c r="K35" s="37">
        <v>29.5</v>
      </c>
      <c r="L35" s="37">
        <v>30.5</v>
      </c>
      <c r="M35" s="37">
        <v>31.5</v>
      </c>
      <c r="N35" s="37">
        <v>32.5</v>
      </c>
      <c r="O35" s="37">
        <v>33</v>
      </c>
      <c r="P35" s="37">
        <v>34</v>
      </c>
      <c r="Q35" s="37">
        <v>35</v>
      </c>
      <c r="S35" t="str">
        <f t="shared" si="1"/>
        <v/>
      </c>
      <c r="T35">
        <v>48000</v>
      </c>
      <c r="U35" s="38">
        <v>0.24</v>
      </c>
      <c r="V35" s="38">
        <v>0.25</v>
      </c>
      <c r="W35" s="38">
        <v>0.26500000000000001</v>
      </c>
      <c r="X35" s="38">
        <v>0.27500000000000002</v>
      </c>
      <c r="Y35" s="38">
        <v>0.28499999999999998</v>
      </c>
      <c r="Z35" s="38">
        <v>0.29499999999999998</v>
      </c>
      <c r="AA35" s="38">
        <v>0.30499999999999999</v>
      </c>
      <c r="AB35" s="38">
        <v>0.315</v>
      </c>
      <c r="AC35" s="38">
        <v>0.32500000000000001</v>
      </c>
      <c r="AD35" s="38">
        <v>0.33</v>
      </c>
      <c r="AE35" s="38">
        <v>0.34</v>
      </c>
      <c r="AF35" s="38">
        <v>0.35</v>
      </c>
      <c r="AH35" s="37">
        <f t="shared" si="3"/>
        <v>24</v>
      </c>
      <c r="AI35" s="37">
        <f t="shared" si="3"/>
        <v>25</v>
      </c>
      <c r="AJ35" s="37">
        <f t="shared" si="3"/>
        <v>26.5</v>
      </c>
      <c r="AK35" s="37">
        <f t="shared" si="2"/>
        <v>27.500000000000004</v>
      </c>
      <c r="AL35" s="37">
        <f t="shared" si="2"/>
        <v>28.499999999999996</v>
      </c>
      <c r="AM35" s="37">
        <f t="shared" si="2"/>
        <v>29.5</v>
      </c>
      <c r="AN35" s="37">
        <f t="shared" si="2"/>
        <v>30.5</v>
      </c>
      <c r="AO35" s="37">
        <f t="shared" si="2"/>
        <v>31.5</v>
      </c>
      <c r="AP35" s="37">
        <f t="shared" si="2"/>
        <v>32.5</v>
      </c>
      <c r="AQ35" s="37">
        <f t="shared" si="2"/>
        <v>33</v>
      </c>
      <c r="AR35" s="37">
        <f t="shared" si="2"/>
        <v>34</v>
      </c>
      <c r="AS35" s="37">
        <f t="shared" si="2"/>
        <v>35</v>
      </c>
    </row>
    <row r="36" spans="4:45" x14ac:dyDescent="0.25">
      <c r="D36">
        <v>33</v>
      </c>
      <c r="E36" s="77">
        <v>49000</v>
      </c>
      <c r="F36" s="37">
        <v>24</v>
      </c>
      <c r="G36" s="37">
        <v>25</v>
      </c>
      <c r="H36" s="37">
        <v>26.5</v>
      </c>
      <c r="I36" s="37">
        <v>28.000000000000004</v>
      </c>
      <c r="J36" s="37">
        <v>28.999999999999996</v>
      </c>
      <c r="K36" s="37">
        <v>30</v>
      </c>
      <c r="L36" s="37">
        <v>31</v>
      </c>
      <c r="M36" s="37">
        <v>32</v>
      </c>
      <c r="N36" s="37">
        <v>32.5</v>
      </c>
      <c r="O36" s="37">
        <v>33.5</v>
      </c>
      <c r="P36" s="37">
        <v>34.5</v>
      </c>
      <c r="Q36" s="37">
        <v>35.5</v>
      </c>
      <c r="S36" t="str">
        <f t="shared" si="1"/>
        <v/>
      </c>
      <c r="T36">
        <v>49000</v>
      </c>
      <c r="U36" s="38">
        <v>0.24</v>
      </c>
      <c r="V36" s="38">
        <v>0.25</v>
      </c>
      <c r="W36" s="38">
        <v>0.26500000000000001</v>
      </c>
      <c r="X36" s="38">
        <v>0.28000000000000003</v>
      </c>
      <c r="Y36" s="38">
        <v>0.28999999999999998</v>
      </c>
      <c r="Z36" s="38">
        <v>0.3</v>
      </c>
      <c r="AA36" s="38">
        <v>0.31</v>
      </c>
      <c r="AB36" s="38">
        <v>0.32</v>
      </c>
      <c r="AC36" s="38">
        <v>0.32500000000000001</v>
      </c>
      <c r="AD36" s="38">
        <v>0.33500000000000002</v>
      </c>
      <c r="AE36" s="38">
        <v>0.34499999999999997</v>
      </c>
      <c r="AF36" s="38">
        <v>0.35499999999999998</v>
      </c>
      <c r="AH36" s="37">
        <f t="shared" si="3"/>
        <v>24</v>
      </c>
      <c r="AI36" s="37">
        <f t="shared" si="3"/>
        <v>25</v>
      </c>
      <c r="AJ36" s="37">
        <f t="shared" si="3"/>
        <v>26.5</v>
      </c>
      <c r="AK36" s="37">
        <f t="shared" si="2"/>
        <v>28.000000000000004</v>
      </c>
      <c r="AL36" s="37">
        <f t="shared" si="2"/>
        <v>28.999999999999996</v>
      </c>
      <c r="AM36" s="37">
        <f t="shared" si="2"/>
        <v>30</v>
      </c>
      <c r="AN36" s="37">
        <f t="shared" si="2"/>
        <v>31</v>
      </c>
      <c r="AO36" s="37">
        <f t="shared" si="2"/>
        <v>32</v>
      </c>
      <c r="AP36" s="37">
        <f t="shared" si="2"/>
        <v>32.5</v>
      </c>
      <c r="AQ36" s="37">
        <f t="shared" si="2"/>
        <v>33.5</v>
      </c>
      <c r="AR36" s="37">
        <f t="shared" si="2"/>
        <v>34.5</v>
      </c>
      <c r="AS36" s="37">
        <f t="shared" si="2"/>
        <v>35.5</v>
      </c>
    </row>
    <row r="37" spans="4:45" x14ac:dyDescent="0.25">
      <c r="D37">
        <v>34</v>
      </c>
      <c r="E37" s="77">
        <v>50000</v>
      </c>
      <c r="F37" s="37">
        <v>24</v>
      </c>
      <c r="G37" s="37">
        <v>25</v>
      </c>
      <c r="H37" s="37">
        <v>26.5</v>
      </c>
      <c r="I37" s="37">
        <v>28.000000000000004</v>
      </c>
      <c r="J37" s="37">
        <v>29.5</v>
      </c>
      <c r="K37" s="37">
        <v>30.5</v>
      </c>
      <c r="L37" s="37">
        <v>31.5</v>
      </c>
      <c r="M37" s="37">
        <v>32.5</v>
      </c>
      <c r="N37" s="37">
        <v>33</v>
      </c>
      <c r="O37" s="37">
        <v>34</v>
      </c>
      <c r="P37" s="37">
        <v>35</v>
      </c>
      <c r="Q37" s="37">
        <v>35.5</v>
      </c>
      <c r="S37" t="str">
        <f t="shared" si="1"/>
        <v/>
      </c>
      <c r="T37">
        <v>50000</v>
      </c>
      <c r="U37" s="38">
        <v>0.24</v>
      </c>
      <c r="V37" s="38">
        <v>0.25</v>
      </c>
      <c r="W37" s="38">
        <v>0.26500000000000001</v>
      </c>
      <c r="X37" s="38">
        <v>0.28000000000000003</v>
      </c>
      <c r="Y37" s="38">
        <v>0.29499999999999998</v>
      </c>
      <c r="Z37" s="38">
        <v>0.30499999999999999</v>
      </c>
      <c r="AA37" s="38">
        <v>0.315</v>
      </c>
      <c r="AB37" s="38">
        <v>0.32500000000000001</v>
      </c>
      <c r="AC37" s="38">
        <v>0.33</v>
      </c>
      <c r="AD37" s="38">
        <v>0.34</v>
      </c>
      <c r="AE37" s="38">
        <v>0.35</v>
      </c>
      <c r="AF37" s="38">
        <v>0.35499999999999998</v>
      </c>
      <c r="AH37" s="37">
        <f t="shared" si="3"/>
        <v>24</v>
      </c>
      <c r="AI37" s="37">
        <f t="shared" si="3"/>
        <v>25</v>
      </c>
      <c r="AJ37" s="37">
        <f t="shared" si="3"/>
        <v>26.5</v>
      </c>
      <c r="AK37" s="37">
        <f t="shared" si="2"/>
        <v>28.000000000000004</v>
      </c>
      <c r="AL37" s="37">
        <f t="shared" si="2"/>
        <v>29.5</v>
      </c>
      <c r="AM37" s="37">
        <f t="shared" si="2"/>
        <v>30.5</v>
      </c>
      <c r="AN37" s="37">
        <f t="shared" si="2"/>
        <v>31.5</v>
      </c>
      <c r="AO37" s="37">
        <f t="shared" si="2"/>
        <v>32.5</v>
      </c>
      <c r="AP37" s="37">
        <f t="shared" si="2"/>
        <v>33</v>
      </c>
      <c r="AQ37" s="37">
        <f t="shared" si="2"/>
        <v>34</v>
      </c>
      <c r="AR37" s="37">
        <f t="shared" si="2"/>
        <v>35</v>
      </c>
      <c r="AS37" s="37">
        <f t="shared" si="2"/>
        <v>35.5</v>
      </c>
    </row>
    <row r="38" spans="4:45" x14ac:dyDescent="0.25">
      <c r="D38">
        <v>35</v>
      </c>
      <c r="E38" s="77">
        <v>51000</v>
      </c>
      <c r="F38" s="37">
        <v>24</v>
      </c>
      <c r="G38" s="37">
        <v>25</v>
      </c>
      <c r="H38" s="37">
        <v>26.5</v>
      </c>
      <c r="I38" s="37">
        <v>28.000000000000004</v>
      </c>
      <c r="J38" s="37">
        <v>29.5</v>
      </c>
      <c r="K38" s="37">
        <v>31</v>
      </c>
      <c r="L38" s="37">
        <v>32</v>
      </c>
      <c r="M38" s="37">
        <v>33</v>
      </c>
      <c r="N38" s="37">
        <v>33.5</v>
      </c>
      <c r="O38" s="37">
        <v>34.5</v>
      </c>
      <c r="P38" s="37">
        <v>35.5</v>
      </c>
      <c r="Q38" s="37">
        <v>36</v>
      </c>
      <c r="S38" t="str">
        <f t="shared" si="1"/>
        <v/>
      </c>
      <c r="T38">
        <v>51000</v>
      </c>
      <c r="U38" s="38">
        <v>0.24</v>
      </c>
      <c r="V38" s="38">
        <v>0.25</v>
      </c>
      <c r="W38" s="38">
        <v>0.26500000000000001</v>
      </c>
      <c r="X38" s="38">
        <v>0.28000000000000003</v>
      </c>
      <c r="Y38" s="38">
        <v>0.29499999999999998</v>
      </c>
      <c r="Z38" s="38">
        <v>0.31</v>
      </c>
      <c r="AA38" s="38">
        <v>0.32</v>
      </c>
      <c r="AB38" s="38">
        <v>0.33</v>
      </c>
      <c r="AC38" s="38">
        <v>0.33500000000000002</v>
      </c>
      <c r="AD38" s="38">
        <v>0.34499999999999997</v>
      </c>
      <c r="AE38" s="38">
        <v>0.35499999999999998</v>
      </c>
      <c r="AF38" s="38">
        <v>0.36</v>
      </c>
      <c r="AH38" s="37">
        <f t="shared" si="3"/>
        <v>24</v>
      </c>
      <c r="AI38" s="37">
        <f t="shared" si="3"/>
        <v>25</v>
      </c>
      <c r="AJ38" s="37">
        <f t="shared" si="3"/>
        <v>26.5</v>
      </c>
      <c r="AK38" s="37">
        <f t="shared" si="2"/>
        <v>28.000000000000004</v>
      </c>
      <c r="AL38" s="37">
        <f t="shared" si="2"/>
        <v>29.5</v>
      </c>
      <c r="AM38" s="37">
        <f t="shared" si="2"/>
        <v>31</v>
      </c>
      <c r="AN38" s="37">
        <f t="shared" si="2"/>
        <v>32</v>
      </c>
      <c r="AO38" s="37">
        <f t="shared" si="2"/>
        <v>33</v>
      </c>
      <c r="AP38" s="37">
        <f t="shared" si="2"/>
        <v>33.5</v>
      </c>
      <c r="AQ38" s="37">
        <f t="shared" si="2"/>
        <v>34.5</v>
      </c>
      <c r="AR38" s="37">
        <f t="shared" si="2"/>
        <v>35.5</v>
      </c>
      <c r="AS38" s="37">
        <f t="shared" si="2"/>
        <v>36</v>
      </c>
    </row>
    <row r="39" spans="4:45" x14ac:dyDescent="0.25">
      <c r="D39">
        <v>36</v>
      </c>
      <c r="E39" s="77">
        <v>52000</v>
      </c>
      <c r="F39" s="37">
        <v>24</v>
      </c>
      <c r="G39" s="37">
        <v>25</v>
      </c>
      <c r="H39" s="37">
        <v>26.5</v>
      </c>
      <c r="I39" s="37">
        <v>28.000000000000004</v>
      </c>
      <c r="J39" s="37">
        <v>29.5</v>
      </c>
      <c r="K39" s="37">
        <v>31</v>
      </c>
      <c r="L39" s="37">
        <v>32.5</v>
      </c>
      <c r="M39" s="37">
        <v>33.5</v>
      </c>
      <c r="N39" s="37">
        <v>34</v>
      </c>
      <c r="O39" s="37">
        <v>35</v>
      </c>
      <c r="P39" s="37">
        <v>36</v>
      </c>
      <c r="Q39" s="37">
        <v>36.5</v>
      </c>
      <c r="S39" t="str">
        <f t="shared" si="1"/>
        <v/>
      </c>
      <c r="T39">
        <v>52000</v>
      </c>
      <c r="U39" s="38">
        <v>0.24</v>
      </c>
      <c r="V39" s="38">
        <v>0.25</v>
      </c>
      <c r="W39" s="38">
        <v>0.26500000000000001</v>
      </c>
      <c r="X39" s="38">
        <v>0.28000000000000003</v>
      </c>
      <c r="Y39" s="38">
        <v>0.29499999999999998</v>
      </c>
      <c r="Z39" s="38">
        <v>0.31</v>
      </c>
      <c r="AA39" s="38">
        <v>0.32500000000000001</v>
      </c>
      <c r="AB39" s="38">
        <v>0.33500000000000002</v>
      </c>
      <c r="AC39" s="38">
        <v>0.34</v>
      </c>
      <c r="AD39" s="38">
        <v>0.35</v>
      </c>
      <c r="AE39" s="38">
        <v>0.36</v>
      </c>
      <c r="AF39" s="38">
        <v>0.36499999999999999</v>
      </c>
      <c r="AH39" s="37">
        <f t="shared" si="3"/>
        <v>24</v>
      </c>
      <c r="AI39" s="37">
        <f t="shared" si="3"/>
        <v>25</v>
      </c>
      <c r="AJ39" s="37">
        <f t="shared" si="3"/>
        <v>26.5</v>
      </c>
      <c r="AK39" s="37">
        <f t="shared" si="2"/>
        <v>28.000000000000004</v>
      </c>
      <c r="AL39" s="37">
        <f t="shared" si="2"/>
        <v>29.5</v>
      </c>
      <c r="AM39" s="37">
        <f t="shared" si="2"/>
        <v>31</v>
      </c>
      <c r="AN39" s="37">
        <f t="shared" si="2"/>
        <v>32.5</v>
      </c>
      <c r="AO39" s="37">
        <f t="shared" si="2"/>
        <v>33.5</v>
      </c>
      <c r="AP39" s="37">
        <f t="shared" si="2"/>
        <v>34</v>
      </c>
      <c r="AQ39" s="37">
        <f t="shared" si="2"/>
        <v>35</v>
      </c>
      <c r="AR39" s="37">
        <f t="shared" si="2"/>
        <v>36</v>
      </c>
      <c r="AS39" s="37">
        <f t="shared" si="2"/>
        <v>36.5</v>
      </c>
    </row>
    <row r="40" spans="4:45" x14ac:dyDescent="0.25">
      <c r="D40">
        <v>37</v>
      </c>
      <c r="E40" s="77">
        <v>53000</v>
      </c>
      <c r="F40" s="37">
        <v>24</v>
      </c>
      <c r="G40" s="37">
        <v>25.5</v>
      </c>
      <c r="H40" s="37">
        <v>27</v>
      </c>
      <c r="I40" s="37">
        <v>28.499999999999996</v>
      </c>
      <c r="J40" s="37">
        <v>30</v>
      </c>
      <c r="K40" s="37">
        <v>32</v>
      </c>
      <c r="L40" s="37">
        <v>33</v>
      </c>
      <c r="M40" s="37">
        <v>34</v>
      </c>
      <c r="N40" s="37">
        <v>34.5</v>
      </c>
      <c r="O40" s="37">
        <v>35.5</v>
      </c>
      <c r="P40" s="37">
        <v>36</v>
      </c>
      <c r="Q40" s="37">
        <v>37</v>
      </c>
      <c r="S40" t="str">
        <f t="shared" si="1"/>
        <v/>
      </c>
      <c r="T40">
        <v>53000</v>
      </c>
      <c r="U40" s="38">
        <v>0.24</v>
      </c>
      <c r="V40" s="38">
        <v>0.255</v>
      </c>
      <c r="W40" s="38">
        <v>0.27</v>
      </c>
      <c r="X40" s="38">
        <v>0.28499999999999998</v>
      </c>
      <c r="Y40" s="38">
        <v>0.3</v>
      </c>
      <c r="Z40" s="38">
        <v>0.32</v>
      </c>
      <c r="AA40" s="38">
        <v>0.33</v>
      </c>
      <c r="AB40" s="38">
        <v>0.34</v>
      </c>
      <c r="AC40" s="38">
        <v>0.34499999999999997</v>
      </c>
      <c r="AD40" s="38">
        <v>0.35499999999999998</v>
      </c>
      <c r="AE40" s="38">
        <v>0.36</v>
      </c>
      <c r="AF40" s="38">
        <v>0.37</v>
      </c>
      <c r="AH40" s="37">
        <f t="shared" si="3"/>
        <v>24</v>
      </c>
      <c r="AI40" s="37">
        <f t="shared" si="3"/>
        <v>25.5</v>
      </c>
      <c r="AJ40" s="37">
        <f t="shared" si="3"/>
        <v>27</v>
      </c>
      <c r="AK40" s="37">
        <f t="shared" si="2"/>
        <v>28.499999999999996</v>
      </c>
      <c r="AL40" s="37">
        <f t="shared" si="2"/>
        <v>30</v>
      </c>
      <c r="AM40" s="37">
        <f t="shared" si="2"/>
        <v>32</v>
      </c>
      <c r="AN40" s="37">
        <f t="shared" si="2"/>
        <v>33</v>
      </c>
      <c r="AO40" s="37">
        <f t="shared" si="2"/>
        <v>34</v>
      </c>
      <c r="AP40" s="37">
        <f t="shared" si="2"/>
        <v>34.5</v>
      </c>
      <c r="AQ40" s="37">
        <f t="shared" si="2"/>
        <v>35.5</v>
      </c>
      <c r="AR40" s="37">
        <f t="shared" si="2"/>
        <v>36</v>
      </c>
      <c r="AS40" s="37">
        <f t="shared" si="2"/>
        <v>37</v>
      </c>
    </row>
    <row r="41" spans="4:45" x14ac:dyDescent="0.25">
      <c r="D41">
        <v>38</v>
      </c>
      <c r="E41" s="77">
        <v>54000</v>
      </c>
      <c r="F41" s="37">
        <v>24</v>
      </c>
      <c r="G41" s="37">
        <v>25.5</v>
      </c>
      <c r="H41" s="37">
        <v>27</v>
      </c>
      <c r="I41" s="37">
        <v>28.499999999999996</v>
      </c>
      <c r="J41" s="37">
        <v>30</v>
      </c>
      <c r="K41" s="37">
        <v>32</v>
      </c>
      <c r="L41" s="37">
        <v>33</v>
      </c>
      <c r="M41" s="37">
        <v>34</v>
      </c>
      <c r="N41" s="37">
        <v>35</v>
      </c>
      <c r="O41" s="37">
        <v>36</v>
      </c>
      <c r="P41" s="37">
        <v>36.5</v>
      </c>
      <c r="Q41" s="37">
        <v>37.5</v>
      </c>
      <c r="S41" t="str">
        <f t="shared" si="1"/>
        <v/>
      </c>
      <c r="T41">
        <v>54000</v>
      </c>
      <c r="U41" s="38">
        <v>0.24</v>
      </c>
      <c r="V41" s="38">
        <v>0.255</v>
      </c>
      <c r="W41" s="38">
        <v>0.27</v>
      </c>
      <c r="X41" s="38">
        <v>0.28499999999999998</v>
      </c>
      <c r="Y41" s="38">
        <v>0.3</v>
      </c>
      <c r="Z41" s="38">
        <v>0.32</v>
      </c>
      <c r="AA41" s="38">
        <v>0.33</v>
      </c>
      <c r="AB41" s="38">
        <v>0.34</v>
      </c>
      <c r="AC41" s="38">
        <v>0.35</v>
      </c>
      <c r="AD41" s="38">
        <v>0.36</v>
      </c>
      <c r="AE41" s="38">
        <v>0.36499999999999999</v>
      </c>
      <c r="AF41" s="38">
        <v>0.375</v>
      </c>
      <c r="AH41" s="37">
        <f t="shared" si="3"/>
        <v>24</v>
      </c>
      <c r="AI41" s="37">
        <f t="shared" si="3"/>
        <v>25.5</v>
      </c>
      <c r="AJ41" s="37">
        <f t="shared" si="3"/>
        <v>27</v>
      </c>
      <c r="AK41" s="37">
        <f t="shared" si="2"/>
        <v>28.499999999999996</v>
      </c>
      <c r="AL41" s="37">
        <f t="shared" si="2"/>
        <v>30</v>
      </c>
      <c r="AM41" s="37">
        <f t="shared" si="2"/>
        <v>32</v>
      </c>
      <c r="AN41" s="37">
        <f t="shared" si="2"/>
        <v>33</v>
      </c>
      <c r="AO41" s="37">
        <f t="shared" si="2"/>
        <v>34</v>
      </c>
      <c r="AP41" s="37">
        <f t="shared" si="2"/>
        <v>35</v>
      </c>
      <c r="AQ41" s="37">
        <f t="shared" si="2"/>
        <v>36</v>
      </c>
      <c r="AR41" s="37">
        <f t="shared" si="2"/>
        <v>36.5</v>
      </c>
      <c r="AS41" s="37">
        <f t="shared" si="2"/>
        <v>37.5</v>
      </c>
    </row>
    <row r="42" spans="4:45" x14ac:dyDescent="0.25">
      <c r="D42">
        <v>39</v>
      </c>
      <c r="E42" s="77">
        <v>55000</v>
      </c>
      <c r="F42" s="37">
        <v>24</v>
      </c>
      <c r="G42" s="37">
        <v>25.5</v>
      </c>
      <c r="H42" s="37">
        <v>27</v>
      </c>
      <c r="I42" s="37">
        <v>28.499999999999996</v>
      </c>
      <c r="J42" s="37">
        <v>30</v>
      </c>
      <c r="K42" s="37">
        <v>32</v>
      </c>
      <c r="L42" s="37">
        <v>33.5</v>
      </c>
      <c r="M42" s="37">
        <v>34.5</v>
      </c>
      <c r="N42" s="37">
        <v>35.5</v>
      </c>
      <c r="O42" s="37">
        <v>36.5</v>
      </c>
      <c r="P42" s="37">
        <v>37</v>
      </c>
      <c r="Q42" s="37">
        <v>38</v>
      </c>
      <c r="S42" t="str">
        <f t="shared" si="1"/>
        <v/>
      </c>
      <c r="T42">
        <v>55000</v>
      </c>
      <c r="U42" s="38">
        <v>0.24</v>
      </c>
      <c r="V42" s="38">
        <v>0.255</v>
      </c>
      <c r="W42" s="38">
        <v>0.27</v>
      </c>
      <c r="X42" s="38">
        <v>0.28499999999999998</v>
      </c>
      <c r="Y42" s="38">
        <v>0.3</v>
      </c>
      <c r="Z42" s="38">
        <v>0.32</v>
      </c>
      <c r="AA42" s="38">
        <v>0.33500000000000002</v>
      </c>
      <c r="AB42" s="38">
        <v>0.34499999999999997</v>
      </c>
      <c r="AC42" s="38">
        <v>0.35499999999999998</v>
      </c>
      <c r="AD42" s="38">
        <v>0.36499999999999999</v>
      </c>
      <c r="AE42" s="38">
        <v>0.37</v>
      </c>
      <c r="AF42" s="38">
        <v>0.38</v>
      </c>
      <c r="AH42" s="37">
        <f t="shared" si="3"/>
        <v>24</v>
      </c>
      <c r="AI42" s="37">
        <f t="shared" si="3"/>
        <v>25.5</v>
      </c>
      <c r="AJ42" s="37">
        <f t="shared" si="3"/>
        <v>27</v>
      </c>
      <c r="AK42" s="37">
        <f t="shared" si="2"/>
        <v>28.499999999999996</v>
      </c>
      <c r="AL42" s="37">
        <f t="shared" si="2"/>
        <v>30</v>
      </c>
      <c r="AM42" s="37">
        <f t="shared" si="2"/>
        <v>32</v>
      </c>
      <c r="AN42" s="37">
        <f t="shared" si="2"/>
        <v>33.5</v>
      </c>
      <c r="AO42" s="37">
        <f t="shared" si="2"/>
        <v>34.5</v>
      </c>
      <c r="AP42" s="37">
        <f t="shared" si="2"/>
        <v>35.5</v>
      </c>
      <c r="AQ42" s="37">
        <f t="shared" si="2"/>
        <v>36.5</v>
      </c>
      <c r="AR42" s="37">
        <f t="shared" si="2"/>
        <v>37</v>
      </c>
      <c r="AS42" s="37">
        <f t="shared" si="2"/>
        <v>38</v>
      </c>
    </row>
    <row r="43" spans="4:45" x14ac:dyDescent="0.25">
      <c r="D43">
        <v>40</v>
      </c>
      <c r="E43" s="77">
        <v>56000</v>
      </c>
      <c r="F43" s="37">
        <v>24</v>
      </c>
      <c r="G43" s="37">
        <v>25.5</v>
      </c>
      <c r="H43" s="37">
        <v>27</v>
      </c>
      <c r="I43" s="37">
        <v>28.499999999999996</v>
      </c>
      <c r="J43" s="37">
        <v>30</v>
      </c>
      <c r="K43" s="37">
        <v>32</v>
      </c>
      <c r="L43" s="37">
        <v>33.5</v>
      </c>
      <c r="M43" s="37">
        <v>35</v>
      </c>
      <c r="N43" s="37">
        <v>36</v>
      </c>
      <c r="O43" s="37">
        <v>36.5</v>
      </c>
      <c r="P43" s="37">
        <v>37.5</v>
      </c>
      <c r="Q43" s="37">
        <v>38</v>
      </c>
      <c r="S43" t="str">
        <f t="shared" si="1"/>
        <v/>
      </c>
      <c r="T43">
        <v>56000</v>
      </c>
      <c r="U43" s="38">
        <v>0.24</v>
      </c>
      <c r="V43" s="38">
        <v>0.255</v>
      </c>
      <c r="W43" s="38">
        <v>0.27</v>
      </c>
      <c r="X43" s="38">
        <v>0.28499999999999998</v>
      </c>
      <c r="Y43" s="38">
        <v>0.3</v>
      </c>
      <c r="Z43" s="38">
        <v>0.32</v>
      </c>
      <c r="AA43" s="38">
        <v>0.33500000000000002</v>
      </c>
      <c r="AB43" s="38">
        <v>0.35</v>
      </c>
      <c r="AC43" s="38">
        <v>0.36</v>
      </c>
      <c r="AD43" s="38">
        <v>0.36499999999999999</v>
      </c>
      <c r="AE43" s="38">
        <v>0.375</v>
      </c>
      <c r="AF43" s="38">
        <v>0.38</v>
      </c>
      <c r="AH43" s="37">
        <f t="shared" si="3"/>
        <v>24</v>
      </c>
      <c r="AI43" s="37">
        <f t="shared" si="3"/>
        <v>25.5</v>
      </c>
      <c r="AJ43" s="37">
        <f t="shared" si="3"/>
        <v>27</v>
      </c>
      <c r="AK43" s="37">
        <f t="shared" si="2"/>
        <v>28.499999999999996</v>
      </c>
      <c r="AL43" s="37">
        <f t="shared" si="2"/>
        <v>30</v>
      </c>
      <c r="AM43" s="37">
        <f t="shared" si="2"/>
        <v>32</v>
      </c>
      <c r="AN43" s="37">
        <f t="shared" si="2"/>
        <v>33.5</v>
      </c>
      <c r="AO43" s="37">
        <f t="shared" si="2"/>
        <v>35</v>
      </c>
      <c r="AP43" s="37">
        <f t="shared" si="2"/>
        <v>36</v>
      </c>
      <c r="AQ43" s="37">
        <f t="shared" si="2"/>
        <v>36.5</v>
      </c>
      <c r="AR43" s="37">
        <f t="shared" si="2"/>
        <v>37.5</v>
      </c>
      <c r="AS43" s="37">
        <f t="shared" si="2"/>
        <v>38</v>
      </c>
    </row>
    <row r="44" spans="4:45" x14ac:dyDescent="0.25">
      <c r="D44">
        <v>41</v>
      </c>
      <c r="E44" s="77">
        <v>57000</v>
      </c>
      <c r="F44" s="37">
        <v>24</v>
      </c>
      <c r="G44" s="37">
        <v>25.5</v>
      </c>
      <c r="H44" s="37">
        <v>27</v>
      </c>
      <c r="I44" s="37">
        <v>28.499999999999996</v>
      </c>
      <c r="J44" s="37">
        <v>30</v>
      </c>
      <c r="K44" s="37">
        <v>32</v>
      </c>
      <c r="L44" s="37">
        <v>33.5</v>
      </c>
      <c r="M44" s="37">
        <v>35.5</v>
      </c>
      <c r="N44" s="37">
        <v>36.5</v>
      </c>
      <c r="O44" s="37">
        <v>37</v>
      </c>
      <c r="P44" s="37">
        <v>38</v>
      </c>
      <c r="Q44" s="37">
        <v>38.5</v>
      </c>
      <c r="S44" t="str">
        <f t="shared" si="1"/>
        <v/>
      </c>
      <c r="T44">
        <v>57000</v>
      </c>
      <c r="U44" s="38">
        <v>0.24</v>
      </c>
      <c r="V44" s="38">
        <v>0.255</v>
      </c>
      <c r="W44" s="38">
        <v>0.27</v>
      </c>
      <c r="X44" s="38">
        <v>0.28499999999999998</v>
      </c>
      <c r="Y44" s="38">
        <v>0.3</v>
      </c>
      <c r="Z44" s="38">
        <v>0.32</v>
      </c>
      <c r="AA44" s="38">
        <v>0.33500000000000002</v>
      </c>
      <c r="AB44" s="38">
        <v>0.35499999999999998</v>
      </c>
      <c r="AC44" s="38">
        <v>0.36499999999999999</v>
      </c>
      <c r="AD44" s="38">
        <v>0.37</v>
      </c>
      <c r="AE44" s="38">
        <v>0.38</v>
      </c>
      <c r="AF44" s="38">
        <v>0.38500000000000001</v>
      </c>
      <c r="AH44" s="37">
        <f t="shared" si="3"/>
        <v>24</v>
      </c>
      <c r="AI44" s="37">
        <f t="shared" si="3"/>
        <v>25.5</v>
      </c>
      <c r="AJ44" s="37">
        <f t="shared" si="3"/>
        <v>27</v>
      </c>
      <c r="AK44" s="37">
        <f t="shared" si="2"/>
        <v>28.499999999999996</v>
      </c>
      <c r="AL44" s="37">
        <f t="shared" si="2"/>
        <v>30</v>
      </c>
      <c r="AM44" s="37">
        <f t="shared" si="2"/>
        <v>32</v>
      </c>
      <c r="AN44" s="37">
        <f t="shared" si="2"/>
        <v>33.5</v>
      </c>
      <c r="AO44" s="37">
        <f t="shared" si="2"/>
        <v>35.5</v>
      </c>
      <c r="AP44" s="37">
        <f t="shared" si="2"/>
        <v>36.5</v>
      </c>
      <c r="AQ44" s="37">
        <f t="shared" si="2"/>
        <v>37</v>
      </c>
      <c r="AR44" s="37">
        <f t="shared" si="2"/>
        <v>38</v>
      </c>
      <c r="AS44" s="37">
        <f t="shared" si="2"/>
        <v>38.5</v>
      </c>
    </row>
    <row r="45" spans="4:45" x14ac:dyDescent="0.25">
      <c r="D45">
        <v>42</v>
      </c>
      <c r="E45" s="77">
        <v>58000</v>
      </c>
      <c r="F45" s="37">
        <v>24</v>
      </c>
      <c r="G45" s="37">
        <v>25.5</v>
      </c>
      <c r="H45" s="37">
        <v>27</v>
      </c>
      <c r="I45" s="37">
        <v>28.499999999999996</v>
      </c>
      <c r="J45" s="37">
        <v>30</v>
      </c>
      <c r="K45" s="37">
        <v>32</v>
      </c>
      <c r="L45" s="37">
        <v>33.5</v>
      </c>
      <c r="M45" s="37">
        <v>35.5</v>
      </c>
      <c r="N45" s="37">
        <v>36.5</v>
      </c>
      <c r="O45" s="37">
        <v>37.5</v>
      </c>
      <c r="P45" s="37">
        <v>38.5</v>
      </c>
      <c r="Q45" s="37">
        <v>39</v>
      </c>
      <c r="S45" t="str">
        <f t="shared" si="1"/>
        <v/>
      </c>
      <c r="T45">
        <v>58000</v>
      </c>
      <c r="U45" s="38">
        <v>0.24</v>
      </c>
      <c r="V45" s="38">
        <v>0.255</v>
      </c>
      <c r="W45" s="38">
        <v>0.27</v>
      </c>
      <c r="X45" s="38">
        <v>0.28499999999999998</v>
      </c>
      <c r="Y45" s="38">
        <v>0.3</v>
      </c>
      <c r="Z45" s="38">
        <v>0.32</v>
      </c>
      <c r="AA45" s="38">
        <v>0.33500000000000002</v>
      </c>
      <c r="AB45" s="38">
        <v>0.35499999999999998</v>
      </c>
      <c r="AC45" s="38">
        <v>0.36499999999999999</v>
      </c>
      <c r="AD45" s="38">
        <v>0.375</v>
      </c>
      <c r="AE45" s="38">
        <v>0.38500000000000001</v>
      </c>
      <c r="AF45" s="38">
        <v>0.39</v>
      </c>
      <c r="AH45" s="37">
        <f t="shared" si="3"/>
        <v>24</v>
      </c>
      <c r="AI45" s="37">
        <f t="shared" si="3"/>
        <v>25.5</v>
      </c>
      <c r="AJ45" s="37">
        <f t="shared" si="3"/>
        <v>27</v>
      </c>
      <c r="AK45" s="37">
        <f t="shared" si="2"/>
        <v>28.499999999999996</v>
      </c>
      <c r="AL45" s="37">
        <f t="shared" si="2"/>
        <v>30</v>
      </c>
      <c r="AM45" s="37">
        <f t="shared" si="2"/>
        <v>32</v>
      </c>
      <c r="AN45" s="37">
        <f t="shared" si="2"/>
        <v>33.5</v>
      </c>
      <c r="AO45" s="37">
        <f t="shared" si="2"/>
        <v>35.5</v>
      </c>
      <c r="AP45" s="37">
        <f t="shared" si="2"/>
        <v>36.5</v>
      </c>
      <c r="AQ45" s="37">
        <f t="shared" si="2"/>
        <v>37.5</v>
      </c>
      <c r="AR45" s="37">
        <f t="shared" si="2"/>
        <v>38.5</v>
      </c>
      <c r="AS45" s="37">
        <f t="shared" si="2"/>
        <v>39</v>
      </c>
    </row>
    <row r="46" spans="4:45" x14ac:dyDescent="0.25">
      <c r="D46">
        <v>43</v>
      </c>
      <c r="E46" s="77">
        <v>59000</v>
      </c>
      <c r="F46" s="37">
        <v>24</v>
      </c>
      <c r="G46" s="37">
        <v>25.5</v>
      </c>
      <c r="H46" s="37">
        <v>27</v>
      </c>
      <c r="I46" s="37">
        <v>28.499999999999996</v>
      </c>
      <c r="J46" s="37">
        <v>30</v>
      </c>
      <c r="K46" s="37">
        <v>32</v>
      </c>
      <c r="L46" s="37">
        <v>33.5</v>
      </c>
      <c r="M46" s="37">
        <v>35.5</v>
      </c>
      <c r="N46" s="37">
        <v>37</v>
      </c>
      <c r="O46" s="37">
        <v>38</v>
      </c>
      <c r="P46" s="37">
        <v>38.5</v>
      </c>
      <c r="Q46" s="37">
        <v>39.5</v>
      </c>
      <c r="S46" t="str">
        <f t="shared" si="1"/>
        <v/>
      </c>
      <c r="T46">
        <v>59000</v>
      </c>
      <c r="U46" s="38">
        <v>0.24</v>
      </c>
      <c r="V46" s="38">
        <v>0.255</v>
      </c>
      <c r="W46" s="38">
        <v>0.27</v>
      </c>
      <c r="X46" s="38">
        <v>0.28499999999999998</v>
      </c>
      <c r="Y46" s="38">
        <v>0.3</v>
      </c>
      <c r="Z46" s="38">
        <v>0.32</v>
      </c>
      <c r="AA46" s="38">
        <v>0.33500000000000002</v>
      </c>
      <c r="AB46" s="38">
        <v>0.35499999999999998</v>
      </c>
      <c r="AC46" s="38">
        <v>0.37</v>
      </c>
      <c r="AD46" s="38">
        <v>0.38</v>
      </c>
      <c r="AE46" s="38">
        <v>0.38500000000000001</v>
      </c>
      <c r="AF46" s="38">
        <v>0.39500000000000002</v>
      </c>
      <c r="AH46" s="37">
        <f t="shared" si="3"/>
        <v>24</v>
      </c>
      <c r="AI46" s="37">
        <f t="shared" si="3"/>
        <v>25.5</v>
      </c>
      <c r="AJ46" s="37">
        <f t="shared" si="3"/>
        <v>27</v>
      </c>
      <c r="AK46" s="37">
        <f t="shared" si="2"/>
        <v>28.499999999999996</v>
      </c>
      <c r="AL46" s="37">
        <f t="shared" si="2"/>
        <v>30</v>
      </c>
      <c r="AM46" s="37">
        <f t="shared" si="2"/>
        <v>32</v>
      </c>
      <c r="AN46" s="37">
        <f t="shared" si="2"/>
        <v>33.5</v>
      </c>
      <c r="AO46" s="37">
        <f t="shared" si="2"/>
        <v>35.5</v>
      </c>
      <c r="AP46" s="37">
        <f t="shared" si="2"/>
        <v>37</v>
      </c>
      <c r="AQ46" s="37">
        <f t="shared" si="2"/>
        <v>38</v>
      </c>
      <c r="AR46" s="37">
        <f t="shared" si="2"/>
        <v>38.5</v>
      </c>
      <c r="AS46" s="37">
        <f t="shared" si="2"/>
        <v>39.5</v>
      </c>
    </row>
    <row r="47" spans="4:45" x14ac:dyDescent="0.25">
      <c r="D47">
        <v>44</v>
      </c>
      <c r="E47" s="77">
        <v>60000</v>
      </c>
      <c r="F47" s="37">
        <v>24</v>
      </c>
      <c r="G47" s="37">
        <v>25.5</v>
      </c>
      <c r="H47" s="37">
        <v>27</v>
      </c>
      <c r="I47" s="37">
        <v>28.499999999999996</v>
      </c>
      <c r="J47" s="37">
        <v>30</v>
      </c>
      <c r="K47" s="37">
        <v>32</v>
      </c>
      <c r="L47" s="37">
        <v>34</v>
      </c>
      <c r="M47" s="37">
        <v>35.5</v>
      </c>
      <c r="N47" s="37">
        <v>37</v>
      </c>
      <c r="O47" s="37">
        <v>38</v>
      </c>
      <c r="P47" s="37">
        <v>39</v>
      </c>
      <c r="Q47" s="37">
        <v>40</v>
      </c>
      <c r="S47" t="str">
        <f t="shared" si="1"/>
        <v/>
      </c>
      <c r="T47">
        <v>60000</v>
      </c>
      <c r="U47" s="38">
        <v>0.24</v>
      </c>
      <c r="V47" s="38">
        <v>0.255</v>
      </c>
      <c r="W47" s="38">
        <v>0.27</v>
      </c>
      <c r="X47" s="38">
        <v>0.28499999999999998</v>
      </c>
      <c r="Y47" s="38">
        <v>0.3</v>
      </c>
      <c r="Z47" s="38">
        <v>0.32</v>
      </c>
      <c r="AA47" s="38">
        <v>0.34</v>
      </c>
      <c r="AB47" s="38">
        <v>0.35499999999999998</v>
      </c>
      <c r="AC47" s="38">
        <v>0.37</v>
      </c>
      <c r="AD47" s="38">
        <v>0.38</v>
      </c>
      <c r="AE47" s="38">
        <v>0.39</v>
      </c>
      <c r="AF47" s="38">
        <v>0.4</v>
      </c>
      <c r="AH47" s="37">
        <f t="shared" si="3"/>
        <v>24</v>
      </c>
      <c r="AI47" s="37">
        <f t="shared" si="3"/>
        <v>25.5</v>
      </c>
      <c r="AJ47" s="37">
        <f t="shared" si="3"/>
        <v>27</v>
      </c>
      <c r="AK47" s="37">
        <f t="shared" si="2"/>
        <v>28.499999999999996</v>
      </c>
      <c r="AL47" s="37">
        <f t="shared" si="2"/>
        <v>30</v>
      </c>
      <c r="AM47" s="37">
        <f t="shared" si="2"/>
        <v>32</v>
      </c>
      <c r="AN47" s="37">
        <f t="shared" si="2"/>
        <v>34</v>
      </c>
      <c r="AO47" s="37">
        <f t="shared" si="2"/>
        <v>35.5</v>
      </c>
      <c r="AP47" s="37">
        <f t="shared" si="2"/>
        <v>37</v>
      </c>
      <c r="AQ47" s="37">
        <f t="shared" si="2"/>
        <v>38</v>
      </c>
      <c r="AR47" s="37">
        <f t="shared" si="2"/>
        <v>39</v>
      </c>
      <c r="AS47" s="37">
        <f t="shared" si="2"/>
        <v>40</v>
      </c>
    </row>
    <row r="48" spans="4:45" x14ac:dyDescent="0.25">
      <c r="D48">
        <v>45</v>
      </c>
      <c r="E48" s="77">
        <v>61000</v>
      </c>
      <c r="F48" s="37">
        <v>24</v>
      </c>
      <c r="G48" s="37">
        <v>25.5</v>
      </c>
      <c r="H48" s="37">
        <v>27</v>
      </c>
      <c r="I48" s="37">
        <v>28.499999999999996</v>
      </c>
      <c r="J48" s="37">
        <v>30</v>
      </c>
      <c r="K48" s="37">
        <v>32</v>
      </c>
      <c r="L48" s="37">
        <v>34</v>
      </c>
      <c r="M48" s="37">
        <v>35.5</v>
      </c>
      <c r="N48" s="37">
        <v>37</v>
      </c>
      <c r="O48" s="37">
        <v>38.5</v>
      </c>
      <c r="P48" s="37">
        <v>39.5</v>
      </c>
      <c r="Q48" s="37">
        <v>40</v>
      </c>
      <c r="S48" t="str">
        <f t="shared" si="1"/>
        <v/>
      </c>
      <c r="T48">
        <v>61000</v>
      </c>
      <c r="U48" s="38">
        <v>0.24</v>
      </c>
      <c r="V48" s="38">
        <v>0.255</v>
      </c>
      <c r="W48" s="38">
        <v>0.27</v>
      </c>
      <c r="X48" s="38">
        <v>0.28499999999999998</v>
      </c>
      <c r="Y48" s="38">
        <v>0.3</v>
      </c>
      <c r="Z48" s="38">
        <v>0.32</v>
      </c>
      <c r="AA48" s="38">
        <v>0.34</v>
      </c>
      <c r="AB48" s="38">
        <v>0.35499999999999998</v>
      </c>
      <c r="AC48" s="38">
        <v>0.37</v>
      </c>
      <c r="AD48" s="38">
        <v>0.38500000000000001</v>
      </c>
      <c r="AE48" s="38">
        <v>0.39500000000000002</v>
      </c>
      <c r="AF48" s="38">
        <v>0.4</v>
      </c>
      <c r="AH48" s="37">
        <f t="shared" si="3"/>
        <v>24</v>
      </c>
      <c r="AI48" s="37">
        <f t="shared" si="3"/>
        <v>25.5</v>
      </c>
      <c r="AJ48" s="37">
        <f t="shared" si="3"/>
        <v>27</v>
      </c>
      <c r="AK48" s="37">
        <f t="shared" si="2"/>
        <v>28.499999999999996</v>
      </c>
      <c r="AL48" s="37">
        <f t="shared" si="2"/>
        <v>30</v>
      </c>
      <c r="AM48" s="37">
        <f t="shared" si="2"/>
        <v>32</v>
      </c>
      <c r="AN48" s="37">
        <f t="shared" si="2"/>
        <v>34</v>
      </c>
      <c r="AO48" s="37">
        <f t="shared" si="2"/>
        <v>35.5</v>
      </c>
      <c r="AP48" s="37">
        <f t="shared" si="2"/>
        <v>37</v>
      </c>
      <c r="AQ48" s="37">
        <f t="shared" si="2"/>
        <v>38.5</v>
      </c>
      <c r="AR48" s="37">
        <f t="shared" si="2"/>
        <v>39.5</v>
      </c>
      <c r="AS48" s="37">
        <f t="shared" si="2"/>
        <v>40</v>
      </c>
    </row>
    <row r="49" spans="4:45" x14ac:dyDescent="0.25">
      <c r="D49">
        <v>46</v>
      </c>
      <c r="E49" s="77">
        <v>62000</v>
      </c>
      <c r="F49" s="37">
        <v>24.5</v>
      </c>
      <c r="G49" s="37">
        <v>25.5</v>
      </c>
      <c r="H49" s="37">
        <v>27</v>
      </c>
      <c r="I49" s="37">
        <v>28.499999999999996</v>
      </c>
      <c r="J49" s="37">
        <v>30</v>
      </c>
      <c r="K49" s="37">
        <v>32</v>
      </c>
      <c r="L49" s="37">
        <v>34</v>
      </c>
      <c r="M49" s="37">
        <v>35.5</v>
      </c>
      <c r="N49" s="37">
        <v>37</v>
      </c>
      <c r="O49" s="37">
        <v>38.5</v>
      </c>
      <c r="P49" s="37">
        <v>39.5</v>
      </c>
      <c r="Q49" s="37">
        <v>40.5</v>
      </c>
      <c r="S49" t="str">
        <f t="shared" si="1"/>
        <v/>
      </c>
      <c r="T49">
        <v>62000</v>
      </c>
      <c r="U49" s="38">
        <v>0.245</v>
      </c>
      <c r="V49" s="38">
        <v>0.255</v>
      </c>
      <c r="W49" s="38">
        <v>0.27</v>
      </c>
      <c r="X49" s="38">
        <v>0.28499999999999998</v>
      </c>
      <c r="Y49" s="38">
        <v>0.3</v>
      </c>
      <c r="Z49" s="38">
        <v>0.32</v>
      </c>
      <c r="AA49" s="38">
        <v>0.34</v>
      </c>
      <c r="AB49" s="38">
        <v>0.35499999999999998</v>
      </c>
      <c r="AC49" s="38">
        <v>0.37</v>
      </c>
      <c r="AD49" s="38">
        <v>0.38500000000000001</v>
      </c>
      <c r="AE49" s="38">
        <v>0.39500000000000002</v>
      </c>
      <c r="AF49" s="38">
        <v>0.40500000000000003</v>
      </c>
      <c r="AH49" s="37">
        <f t="shared" si="3"/>
        <v>24.5</v>
      </c>
      <c r="AI49" s="37">
        <f t="shared" si="3"/>
        <v>25.5</v>
      </c>
      <c r="AJ49" s="37">
        <f t="shared" si="3"/>
        <v>27</v>
      </c>
      <c r="AK49" s="37">
        <f t="shared" si="2"/>
        <v>28.499999999999996</v>
      </c>
      <c r="AL49" s="37">
        <f t="shared" si="2"/>
        <v>30</v>
      </c>
      <c r="AM49" s="37">
        <f t="shared" si="2"/>
        <v>32</v>
      </c>
      <c r="AN49" s="37">
        <f t="shared" si="2"/>
        <v>34</v>
      </c>
      <c r="AO49" s="37">
        <f t="shared" si="2"/>
        <v>35.5</v>
      </c>
      <c r="AP49" s="37">
        <f t="shared" si="2"/>
        <v>37</v>
      </c>
      <c r="AQ49" s="37">
        <f t="shared" si="2"/>
        <v>38.5</v>
      </c>
      <c r="AR49" s="37">
        <f t="shared" si="2"/>
        <v>39.5</v>
      </c>
      <c r="AS49" s="37">
        <f t="shared" si="2"/>
        <v>40.5</v>
      </c>
    </row>
    <row r="50" spans="4:45" x14ac:dyDescent="0.25">
      <c r="D50">
        <v>47</v>
      </c>
      <c r="E50" s="77">
        <v>63000</v>
      </c>
      <c r="F50" s="37">
        <v>24.5</v>
      </c>
      <c r="G50" s="37">
        <v>25.5</v>
      </c>
      <c r="H50" s="37">
        <v>27</v>
      </c>
      <c r="I50" s="37">
        <v>28.499999999999996</v>
      </c>
      <c r="J50" s="37">
        <v>30</v>
      </c>
      <c r="K50" s="37">
        <v>32</v>
      </c>
      <c r="L50" s="37">
        <v>34</v>
      </c>
      <c r="M50" s="37">
        <v>35.5</v>
      </c>
      <c r="N50" s="37">
        <v>37</v>
      </c>
      <c r="O50" s="37">
        <v>38.5</v>
      </c>
      <c r="P50" s="37">
        <v>40</v>
      </c>
      <c r="Q50" s="37">
        <v>41</v>
      </c>
      <c r="S50" t="str">
        <f t="shared" si="1"/>
        <v/>
      </c>
      <c r="T50">
        <v>63000</v>
      </c>
      <c r="U50" s="38">
        <v>0.245</v>
      </c>
      <c r="V50" s="38">
        <v>0.255</v>
      </c>
      <c r="W50" s="38">
        <v>0.27</v>
      </c>
      <c r="X50" s="38">
        <v>0.28499999999999998</v>
      </c>
      <c r="Y50" s="38">
        <v>0.3</v>
      </c>
      <c r="Z50" s="38">
        <v>0.32</v>
      </c>
      <c r="AA50" s="38">
        <v>0.34</v>
      </c>
      <c r="AB50" s="38">
        <v>0.35499999999999998</v>
      </c>
      <c r="AC50" s="38">
        <v>0.37</v>
      </c>
      <c r="AD50" s="38">
        <v>0.38500000000000001</v>
      </c>
      <c r="AE50" s="38">
        <v>0.4</v>
      </c>
      <c r="AF50" s="38">
        <v>0.41</v>
      </c>
      <c r="AH50" s="37">
        <f t="shared" si="3"/>
        <v>24.5</v>
      </c>
      <c r="AI50" s="37">
        <f t="shared" si="3"/>
        <v>25.5</v>
      </c>
      <c r="AJ50" s="37">
        <f t="shared" si="3"/>
        <v>27</v>
      </c>
      <c r="AK50" s="37">
        <f t="shared" si="2"/>
        <v>28.499999999999996</v>
      </c>
      <c r="AL50" s="37">
        <f t="shared" si="2"/>
        <v>30</v>
      </c>
      <c r="AM50" s="37">
        <f t="shared" si="2"/>
        <v>32</v>
      </c>
      <c r="AN50" s="37">
        <f t="shared" si="2"/>
        <v>34</v>
      </c>
      <c r="AO50" s="37">
        <f t="shared" si="2"/>
        <v>35.5</v>
      </c>
      <c r="AP50" s="37">
        <f t="shared" si="2"/>
        <v>37</v>
      </c>
      <c r="AQ50" s="37">
        <f t="shared" si="2"/>
        <v>38.5</v>
      </c>
      <c r="AR50" s="37">
        <f t="shared" si="2"/>
        <v>40</v>
      </c>
      <c r="AS50" s="37">
        <f t="shared" si="2"/>
        <v>41</v>
      </c>
    </row>
    <row r="51" spans="4:45" x14ac:dyDescent="0.25">
      <c r="D51">
        <v>48</v>
      </c>
      <c r="E51" s="77">
        <v>64000</v>
      </c>
      <c r="F51" s="37">
        <v>24.5</v>
      </c>
      <c r="G51" s="37">
        <v>25.5</v>
      </c>
      <c r="H51" s="37">
        <v>27</v>
      </c>
      <c r="I51" s="37">
        <v>28.499999999999996</v>
      </c>
      <c r="J51" s="37">
        <v>30</v>
      </c>
      <c r="K51" s="37">
        <v>32</v>
      </c>
      <c r="L51" s="37">
        <v>34</v>
      </c>
      <c r="M51" s="37">
        <v>35.5</v>
      </c>
      <c r="N51" s="37">
        <v>37</v>
      </c>
      <c r="O51" s="37">
        <v>38.5</v>
      </c>
      <c r="P51" s="37">
        <v>40</v>
      </c>
      <c r="Q51" s="37">
        <v>41</v>
      </c>
      <c r="S51" t="str">
        <f t="shared" si="1"/>
        <v/>
      </c>
      <c r="T51">
        <v>64000</v>
      </c>
      <c r="U51" s="38">
        <v>0.245</v>
      </c>
      <c r="V51" s="38">
        <v>0.255</v>
      </c>
      <c r="W51" s="38">
        <v>0.27</v>
      </c>
      <c r="X51" s="38">
        <v>0.28499999999999998</v>
      </c>
      <c r="Y51" s="38">
        <v>0.3</v>
      </c>
      <c r="Z51" s="38">
        <v>0.32</v>
      </c>
      <c r="AA51" s="38">
        <v>0.34</v>
      </c>
      <c r="AB51" s="38">
        <v>0.35499999999999998</v>
      </c>
      <c r="AC51" s="38">
        <v>0.37</v>
      </c>
      <c r="AD51" s="38">
        <v>0.38500000000000001</v>
      </c>
      <c r="AE51" s="38">
        <v>0.4</v>
      </c>
      <c r="AF51" s="38">
        <v>0.41</v>
      </c>
      <c r="AH51" s="37">
        <f t="shared" si="3"/>
        <v>24.5</v>
      </c>
      <c r="AI51" s="37">
        <f t="shared" si="3"/>
        <v>25.5</v>
      </c>
      <c r="AJ51" s="37">
        <f t="shared" si="3"/>
        <v>27</v>
      </c>
      <c r="AK51" s="37">
        <f t="shared" si="2"/>
        <v>28.499999999999996</v>
      </c>
      <c r="AL51" s="37">
        <f t="shared" si="2"/>
        <v>30</v>
      </c>
      <c r="AM51" s="37">
        <f t="shared" si="2"/>
        <v>32</v>
      </c>
      <c r="AN51" s="37">
        <f t="shared" si="2"/>
        <v>34</v>
      </c>
      <c r="AO51" s="37">
        <f t="shared" si="2"/>
        <v>35.5</v>
      </c>
      <c r="AP51" s="37">
        <f t="shared" si="2"/>
        <v>37</v>
      </c>
      <c r="AQ51" s="37">
        <f t="shared" si="2"/>
        <v>38.5</v>
      </c>
      <c r="AR51" s="37">
        <f t="shared" si="2"/>
        <v>40</v>
      </c>
      <c r="AS51" s="37">
        <f t="shared" si="2"/>
        <v>41</v>
      </c>
    </row>
    <row r="52" spans="4:45" x14ac:dyDescent="0.25">
      <c r="D52">
        <v>49</v>
      </c>
      <c r="E52" s="77">
        <v>65000</v>
      </c>
      <c r="F52" s="37">
        <v>24.5</v>
      </c>
      <c r="G52" s="37">
        <v>25.5</v>
      </c>
      <c r="H52" s="37">
        <v>27</v>
      </c>
      <c r="I52" s="37">
        <v>28.499999999999996</v>
      </c>
      <c r="J52" s="37">
        <v>30</v>
      </c>
      <c r="K52" s="37">
        <v>32</v>
      </c>
      <c r="L52" s="37">
        <v>34</v>
      </c>
      <c r="M52" s="37">
        <v>35.5</v>
      </c>
      <c r="N52" s="37">
        <v>37</v>
      </c>
      <c r="O52" s="37">
        <v>38.5</v>
      </c>
      <c r="P52" s="37">
        <v>40</v>
      </c>
      <c r="Q52" s="37">
        <v>41.5</v>
      </c>
      <c r="S52" t="str">
        <f t="shared" si="1"/>
        <v/>
      </c>
      <c r="T52">
        <v>65000</v>
      </c>
      <c r="U52" s="38">
        <v>0.245</v>
      </c>
      <c r="V52" s="38">
        <v>0.255</v>
      </c>
      <c r="W52" s="38">
        <v>0.27</v>
      </c>
      <c r="X52" s="38">
        <v>0.28499999999999998</v>
      </c>
      <c r="Y52" s="38">
        <v>0.3</v>
      </c>
      <c r="Z52" s="38">
        <v>0.32</v>
      </c>
      <c r="AA52" s="38">
        <v>0.34</v>
      </c>
      <c r="AB52" s="38">
        <v>0.35499999999999998</v>
      </c>
      <c r="AC52" s="38">
        <v>0.37</v>
      </c>
      <c r="AD52" s="38">
        <v>0.38500000000000001</v>
      </c>
      <c r="AE52" s="38">
        <v>0.4</v>
      </c>
      <c r="AF52" s="38">
        <v>0.41499999999999998</v>
      </c>
      <c r="AH52" s="37">
        <f t="shared" si="3"/>
        <v>24.5</v>
      </c>
      <c r="AI52" s="37">
        <f t="shared" si="3"/>
        <v>25.5</v>
      </c>
      <c r="AJ52" s="37">
        <f t="shared" si="3"/>
        <v>27</v>
      </c>
      <c r="AK52" s="37">
        <f t="shared" si="2"/>
        <v>28.499999999999996</v>
      </c>
      <c r="AL52" s="37">
        <f t="shared" si="2"/>
        <v>30</v>
      </c>
      <c r="AM52" s="37">
        <f t="shared" si="2"/>
        <v>32</v>
      </c>
      <c r="AN52" s="37">
        <f t="shared" si="2"/>
        <v>34</v>
      </c>
      <c r="AO52" s="37">
        <f t="shared" si="2"/>
        <v>35.5</v>
      </c>
      <c r="AP52" s="37">
        <f t="shared" si="2"/>
        <v>37</v>
      </c>
      <c r="AQ52" s="37">
        <f t="shared" si="2"/>
        <v>38.5</v>
      </c>
      <c r="AR52" s="37">
        <f t="shared" si="2"/>
        <v>40</v>
      </c>
      <c r="AS52" s="37">
        <f t="shared" si="2"/>
        <v>41.5</v>
      </c>
    </row>
    <row r="53" spans="4:45" x14ac:dyDescent="0.25">
      <c r="D53">
        <v>50</v>
      </c>
      <c r="E53" s="77">
        <v>66000</v>
      </c>
      <c r="F53" s="37">
        <v>25</v>
      </c>
      <c r="G53" s="37">
        <v>25.5</v>
      </c>
      <c r="H53" s="37">
        <v>27</v>
      </c>
      <c r="I53" s="37">
        <v>28.499999999999996</v>
      </c>
      <c r="J53" s="37">
        <v>30</v>
      </c>
      <c r="K53" s="37">
        <v>32</v>
      </c>
      <c r="L53" s="37">
        <v>34</v>
      </c>
      <c r="M53" s="37">
        <v>35.5</v>
      </c>
      <c r="N53" s="37">
        <v>37</v>
      </c>
      <c r="O53" s="37">
        <v>38.5</v>
      </c>
      <c r="P53" s="37">
        <v>40</v>
      </c>
      <c r="Q53" s="37">
        <v>41.5</v>
      </c>
      <c r="S53" t="str">
        <f t="shared" si="1"/>
        <v/>
      </c>
      <c r="T53">
        <v>66000</v>
      </c>
      <c r="U53" s="38">
        <v>0.25</v>
      </c>
      <c r="V53" s="38">
        <v>0.255</v>
      </c>
      <c r="W53" s="38">
        <v>0.27</v>
      </c>
      <c r="X53" s="38">
        <v>0.28499999999999998</v>
      </c>
      <c r="Y53" s="38">
        <v>0.3</v>
      </c>
      <c r="Z53" s="38">
        <v>0.32</v>
      </c>
      <c r="AA53" s="38">
        <v>0.34</v>
      </c>
      <c r="AB53" s="38">
        <v>0.35499999999999998</v>
      </c>
      <c r="AC53" s="38">
        <v>0.37</v>
      </c>
      <c r="AD53" s="38">
        <v>0.38500000000000001</v>
      </c>
      <c r="AE53" s="38">
        <v>0.4</v>
      </c>
      <c r="AF53" s="38">
        <v>0.41499999999999998</v>
      </c>
      <c r="AH53" s="37">
        <f t="shared" si="3"/>
        <v>25</v>
      </c>
      <c r="AI53" s="37">
        <f t="shared" si="3"/>
        <v>25.5</v>
      </c>
      <c r="AJ53" s="37">
        <f t="shared" si="3"/>
        <v>27</v>
      </c>
      <c r="AK53" s="37">
        <f t="shared" si="2"/>
        <v>28.499999999999996</v>
      </c>
      <c r="AL53" s="37">
        <f t="shared" si="2"/>
        <v>30</v>
      </c>
      <c r="AM53" s="37">
        <f t="shared" si="2"/>
        <v>32</v>
      </c>
      <c r="AN53" s="37">
        <f t="shared" ref="AN53:AS84" si="4">AA53*$T$3</f>
        <v>34</v>
      </c>
      <c r="AO53" s="37">
        <f t="shared" si="4"/>
        <v>35.5</v>
      </c>
      <c r="AP53" s="37">
        <f t="shared" si="4"/>
        <v>37</v>
      </c>
      <c r="AQ53" s="37">
        <f t="shared" si="4"/>
        <v>38.5</v>
      </c>
      <c r="AR53" s="37">
        <f t="shared" si="4"/>
        <v>40</v>
      </c>
      <c r="AS53" s="37">
        <f t="shared" si="4"/>
        <v>41.5</v>
      </c>
    </row>
    <row r="54" spans="4:45" x14ac:dyDescent="0.25">
      <c r="D54">
        <v>51</v>
      </c>
      <c r="E54" s="77">
        <v>67000</v>
      </c>
      <c r="F54" s="37">
        <v>25</v>
      </c>
      <c r="G54" s="37">
        <v>26</v>
      </c>
      <c r="H54" s="37">
        <v>27.500000000000004</v>
      </c>
      <c r="I54" s="37">
        <v>28.999999999999996</v>
      </c>
      <c r="J54" s="37">
        <v>30.5</v>
      </c>
      <c r="K54" s="37">
        <v>32</v>
      </c>
      <c r="L54" s="37">
        <v>34</v>
      </c>
      <c r="M54" s="37">
        <v>35.5</v>
      </c>
      <c r="N54" s="37">
        <v>37</v>
      </c>
      <c r="O54" s="37">
        <v>38.5</v>
      </c>
      <c r="P54" s="37">
        <v>40</v>
      </c>
      <c r="Q54" s="37">
        <v>41.5</v>
      </c>
      <c r="S54" t="str">
        <f t="shared" si="1"/>
        <v/>
      </c>
      <c r="T54">
        <v>67000</v>
      </c>
      <c r="U54" s="38">
        <v>0.25</v>
      </c>
      <c r="V54" s="38">
        <v>0.26</v>
      </c>
      <c r="W54" s="38">
        <v>0.27500000000000002</v>
      </c>
      <c r="X54" s="38">
        <v>0.28999999999999998</v>
      </c>
      <c r="Y54" s="38">
        <v>0.30499999999999999</v>
      </c>
      <c r="Z54" s="38">
        <v>0.32</v>
      </c>
      <c r="AA54" s="38">
        <v>0.34</v>
      </c>
      <c r="AB54" s="38">
        <v>0.35499999999999998</v>
      </c>
      <c r="AC54" s="38">
        <v>0.37</v>
      </c>
      <c r="AD54" s="38">
        <v>0.38500000000000001</v>
      </c>
      <c r="AE54" s="38">
        <v>0.4</v>
      </c>
      <c r="AF54" s="38">
        <v>0.41499999999999998</v>
      </c>
      <c r="AH54" s="37">
        <f t="shared" si="3"/>
        <v>25</v>
      </c>
      <c r="AI54" s="37">
        <f t="shared" si="3"/>
        <v>26</v>
      </c>
      <c r="AJ54" s="37">
        <f t="shared" si="3"/>
        <v>27.500000000000004</v>
      </c>
      <c r="AK54" s="37">
        <f t="shared" si="3"/>
        <v>28.999999999999996</v>
      </c>
      <c r="AL54" s="37">
        <f t="shared" si="3"/>
        <v>30.5</v>
      </c>
      <c r="AM54" s="37">
        <f t="shared" si="3"/>
        <v>32</v>
      </c>
      <c r="AN54" s="37">
        <f t="shared" si="4"/>
        <v>34</v>
      </c>
      <c r="AO54" s="37">
        <f t="shared" si="4"/>
        <v>35.5</v>
      </c>
      <c r="AP54" s="37">
        <f t="shared" si="4"/>
        <v>37</v>
      </c>
      <c r="AQ54" s="37">
        <f t="shared" si="4"/>
        <v>38.5</v>
      </c>
      <c r="AR54" s="37">
        <f t="shared" si="4"/>
        <v>40</v>
      </c>
      <c r="AS54" s="37">
        <f t="shared" si="4"/>
        <v>41.5</v>
      </c>
    </row>
    <row r="55" spans="4:45" x14ac:dyDescent="0.25">
      <c r="D55">
        <v>52</v>
      </c>
      <c r="E55" s="77">
        <v>68000</v>
      </c>
      <c r="F55" s="37">
        <v>25</v>
      </c>
      <c r="G55" s="37">
        <v>26</v>
      </c>
      <c r="H55" s="37">
        <v>27.500000000000004</v>
      </c>
      <c r="I55" s="37">
        <v>28.999999999999996</v>
      </c>
      <c r="J55" s="37">
        <v>30.5</v>
      </c>
      <c r="K55" s="37">
        <v>32</v>
      </c>
      <c r="L55" s="37">
        <v>34</v>
      </c>
      <c r="M55" s="37">
        <v>35.5</v>
      </c>
      <c r="N55" s="37">
        <v>37</v>
      </c>
      <c r="O55" s="37">
        <v>39</v>
      </c>
      <c r="P55" s="37">
        <v>40</v>
      </c>
      <c r="Q55" s="37">
        <v>41.5</v>
      </c>
      <c r="S55" t="str">
        <f t="shared" si="1"/>
        <v/>
      </c>
      <c r="T55">
        <v>68000</v>
      </c>
      <c r="U55" s="38">
        <v>0.25</v>
      </c>
      <c r="V55" s="38">
        <v>0.26</v>
      </c>
      <c r="W55" s="38">
        <v>0.27500000000000002</v>
      </c>
      <c r="X55" s="38">
        <v>0.28999999999999998</v>
      </c>
      <c r="Y55" s="38">
        <v>0.30499999999999999</v>
      </c>
      <c r="Z55" s="38">
        <v>0.32</v>
      </c>
      <c r="AA55" s="38">
        <v>0.34</v>
      </c>
      <c r="AB55" s="38">
        <v>0.35499999999999998</v>
      </c>
      <c r="AC55" s="38">
        <v>0.37</v>
      </c>
      <c r="AD55" s="38">
        <v>0.39</v>
      </c>
      <c r="AE55" s="38">
        <v>0.4</v>
      </c>
      <c r="AF55" s="38">
        <v>0.41499999999999998</v>
      </c>
      <c r="AH55" s="37">
        <f t="shared" si="3"/>
        <v>25</v>
      </c>
      <c r="AI55" s="37">
        <f t="shared" si="3"/>
        <v>26</v>
      </c>
      <c r="AJ55" s="37">
        <f t="shared" si="3"/>
        <v>27.500000000000004</v>
      </c>
      <c r="AK55" s="37">
        <f t="shared" si="3"/>
        <v>28.999999999999996</v>
      </c>
      <c r="AL55" s="37">
        <f t="shared" si="3"/>
        <v>30.5</v>
      </c>
      <c r="AM55" s="37">
        <f t="shared" si="3"/>
        <v>32</v>
      </c>
      <c r="AN55" s="37">
        <f t="shared" si="4"/>
        <v>34</v>
      </c>
      <c r="AO55" s="37">
        <f t="shared" si="4"/>
        <v>35.5</v>
      </c>
      <c r="AP55" s="37">
        <f t="shared" si="4"/>
        <v>37</v>
      </c>
      <c r="AQ55" s="37">
        <f t="shared" si="4"/>
        <v>39</v>
      </c>
      <c r="AR55" s="37">
        <f t="shared" si="4"/>
        <v>40</v>
      </c>
      <c r="AS55" s="37">
        <f t="shared" si="4"/>
        <v>41.5</v>
      </c>
    </row>
    <row r="56" spans="4:45" x14ac:dyDescent="0.25">
      <c r="D56">
        <v>53</v>
      </c>
      <c r="E56" s="77">
        <v>69000</v>
      </c>
      <c r="F56" s="37">
        <v>25.5</v>
      </c>
      <c r="G56" s="37">
        <v>26</v>
      </c>
      <c r="H56" s="37">
        <v>27.500000000000004</v>
      </c>
      <c r="I56" s="37">
        <v>28.999999999999996</v>
      </c>
      <c r="J56" s="37">
        <v>30.5</v>
      </c>
      <c r="K56" s="37">
        <v>32.5</v>
      </c>
      <c r="L56" s="37">
        <v>34</v>
      </c>
      <c r="M56" s="37">
        <v>35.5</v>
      </c>
      <c r="N56" s="37">
        <v>37.5</v>
      </c>
      <c r="O56" s="37">
        <v>39</v>
      </c>
      <c r="P56" s="37">
        <v>40</v>
      </c>
      <c r="Q56" s="37">
        <v>41.5</v>
      </c>
      <c r="S56" t="str">
        <f t="shared" si="1"/>
        <v/>
      </c>
      <c r="T56">
        <v>69000</v>
      </c>
      <c r="U56" s="38">
        <v>0.255</v>
      </c>
      <c r="V56" s="38">
        <v>0.26</v>
      </c>
      <c r="W56" s="38">
        <v>0.27500000000000002</v>
      </c>
      <c r="X56" s="38">
        <v>0.28999999999999998</v>
      </c>
      <c r="Y56" s="38">
        <v>0.30499999999999999</v>
      </c>
      <c r="Z56" s="38">
        <v>0.32500000000000001</v>
      </c>
      <c r="AA56" s="38">
        <v>0.34</v>
      </c>
      <c r="AB56" s="38">
        <v>0.35499999999999998</v>
      </c>
      <c r="AC56" s="38">
        <v>0.375</v>
      </c>
      <c r="AD56" s="38">
        <v>0.39</v>
      </c>
      <c r="AE56" s="38">
        <v>0.4</v>
      </c>
      <c r="AF56" s="38">
        <v>0.41499999999999998</v>
      </c>
      <c r="AH56" s="37">
        <f t="shared" si="3"/>
        <v>25.5</v>
      </c>
      <c r="AI56" s="37">
        <f t="shared" si="3"/>
        <v>26</v>
      </c>
      <c r="AJ56" s="37">
        <f t="shared" si="3"/>
        <v>27.500000000000004</v>
      </c>
      <c r="AK56" s="37">
        <f t="shared" si="3"/>
        <v>28.999999999999996</v>
      </c>
      <c r="AL56" s="37">
        <f t="shared" si="3"/>
        <v>30.5</v>
      </c>
      <c r="AM56" s="37">
        <f t="shared" si="3"/>
        <v>32.5</v>
      </c>
      <c r="AN56" s="37">
        <f t="shared" si="4"/>
        <v>34</v>
      </c>
      <c r="AO56" s="37">
        <f t="shared" si="4"/>
        <v>35.5</v>
      </c>
      <c r="AP56" s="37">
        <f t="shared" si="4"/>
        <v>37.5</v>
      </c>
      <c r="AQ56" s="37">
        <f t="shared" si="4"/>
        <v>39</v>
      </c>
      <c r="AR56" s="37">
        <f t="shared" si="4"/>
        <v>40</v>
      </c>
      <c r="AS56" s="37">
        <f t="shared" si="4"/>
        <v>41.5</v>
      </c>
    </row>
    <row r="57" spans="4:45" x14ac:dyDescent="0.25">
      <c r="D57">
        <v>54</v>
      </c>
      <c r="E57" s="77">
        <v>70000</v>
      </c>
      <c r="F57" s="37">
        <v>25.5</v>
      </c>
      <c r="G57" s="37">
        <v>26.5</v>
      </c>
      <c r="H57" s="37">
        <v>28.000000000000004</v>
      </c>
      <c r="I57" s="37">
        <v>29.5</v>
      </c>
      <c r="J57" s="37">
        <v>31</v>
      </c>
      <c r="K57" s="37">
        <v>32.5</v>
      </c>
      <c r="L57" s="37">
        <v>34</v>
      </c>
      <c r="M57" s="37">
        <v>35.5</v>
      </c>
      <c r="N57" s="37">
        <v>37.5</v>
      </c>
      <c r="O57" s="37">
        <v>39</v>
      </c>
      <c r="P57" s="37">
        <v>40</v>
      </c>
      <c r="Q57" s="37">
        <v>41.5</v>
      </c>
      <c r="S57" t="str">
        <f t="shared" si="1"/>
        <v/>
      </c>
      <c r="T57">
        <v>70000</v>
      </c>
      <c r="U57" s="38">
        <v>0.255</v>
      </c>
      <c r="V57" s="38">
        <v>0.26500000000000001</v>
      </c>
      <c r="W57" s="38">
        <v>0.28000000000000003</v>
      </c>
      <c r="X57" s="38">
        <v>0.29499999999999998</v>
      </c>
      <c r="Y57" s="38">
        <v>0.31</v>
      </c>
      <c r="Z57" s="38">
        <v>0.32500000000000001</v>
      </c>
      <c r="AA57" s="38">
        <v>0.34</v>
      </c>
      <c r="AB57" s="38">
        <v>0.35499999999999998</v>
      </c>
      <c r="AC57" s="38">
        <v>0.375</v>
      </c>
      <c r="AD57" s="38">
        <v>0.39</v>
      </c>
      <c r="AE57" s="38">
        <v>0.4</v>
      </c>
      <c r="AF57" s="38">
        <v>0.41499999999999998</v>
      </c>
      <c r="AH57" s="37">
        <f t="shared" si="3"/>
        <v>25.5</v>
      </c>
      <c r="AI57" s="37">
        <f t="shared" si="3"/>
        <v>26.5</v>
      </c>
      <c r="AJ57" s="37">
        <f t="shared" si="3"/>
        <v>28.000000000000004</v>
      </c>
      <c r="AK57" s="37">
        <f t="shared" si="3"/>
        <v>29.5</v>
      </c>
      <c r="AL57" s="37">
        <f t="shared" si="3"/>
        <v>31</v>
      </c>
      <c r="AM57" s="37">
        <f t="shared" si="3"/>
        <v>32.5</v>
      </c>
      <c r="AN57" s="37">
        <f t="shared" si="4"/>
        <v>34</v>
      </c>
      <c r="AO57" s="37">
        <f t="shared" si="4"/>
        <v>35.5</v>
      </c>
      <c r="AP57" s="37">
        <f t="shared" si="4"/>
        <v>37.5</v>
      </c>
      <c r="AQ57" s="37">
        <f t="shared" si="4"/>
        <v>39</v>
      </c>
      <c r="AR57" s="37">
        <f t="shared" si="4"/>
        <v>40</v>
      </c>
      <c r="AS57" s="37">
        <f t="shared" si="4"/>
        <v>41.5</v>
      </c>
    </row>
    <row r="58" spans="4:45" x14ac:dyDescent="0.25">
      <c r="D58">
        <v>55</v>
      </c>
      <c r="E58" s="77">
        <v>71000</v>
      </c>
      <c r="F58" s="37">
        <v>25.5</v>
      </c>
      <c r="G58" s="37">
        <v>26.5</v>
      </c>
      <c r="H58" s="37">
        <v>28.000000000000004</v>
      </c>
      <c r="I58" s="37">
        <v>29.5</v>
      </c>
      <c r="J58" s="37">
        <v>31</v>
      </c>
      <c r="K58" s="37">
        <v>32.5</v>
      </c>
      <c r="L58" s="37">
        <v>34</v>
      </c>
      <c r="M58" s="37">
        <v>35.5</v>
      </c>
      <c r="N58" s="37">
        <v>37.5</v>
      </c>
      <c r="O58" s="37">
        <v>39</v>
      </c>
      <c r="P58" s="37">
        <v>40</v>
      </c>
      <c r="Q58" s="37">
        <v>41.5</v>
      </c>
      <c r="S58" t="str">
        <f t="shared" si="1"/>
        <v/>
      </c>
      <c r="T58">
        <v>71000</v>
      </c>
      <c r="U58" s="38">
        <v>0.255</v>
      </c>
      <c r="V58" s="38">
        <v>0.26500000000000001</v>
      </c>
      <c r="W58" s="38">
        <v>0.28000000000000003</v>
      </c>
      <c r="X58" s="38">
        <v>0.29499999999999998</v>
      </c>
      <c r="Y58" s="38">
        <v>0.31</v>
      </c>
      <c r="Z58" s="38">
        <v>0.32500000000000001</v>
      </c>
      <c r="AA58" s="38">
        <v>0.34</v>
      </c>
      <c r="AB58" s="38">
        <v>0.35499999999999998</v>
      </c>
      <c r="AC58" s="38">
        <v>0.375</v>
      </c>
      <c r="AD58" s="38">
        <v>0.39</v>
      </c>
      <c r="AE58" s="38">
        <v>0.4</v>
      </c>
      <c r="AF58" s="38">
        <v>0.41499999999999998</v>
      </c>
      <c r="AH58" s="37">
        <f t="shared" ref="AH58:AS89" si="5">U58*$T$3</f>
        <v>25.5</v>
      </c>
      <c r="AI58" s="37">
        <f t="shared" si="5"/>
        <v>26.5</v>
      </c>
      <c r="AJ58" s="37">
        <f t="shared" si="5"/>
        <v>28.000000000000004</v>
      </c>
      <c r="AK58" s="37">
        <f t="shared" si="5"/>
        <v>29.5</v>
      </c>
      <c r="AL58" s="37">
        <f t="shared" si="5"/>
        <v>31</v>
      </c>
      <c r="AM58" s="37">
        <f t="shared" si="5"/>
        <v>32.5</v>
      </c>
      <c r="AN58" s="37">
        <f t="shared" si="4"/>
        <v>34</v>
      </c>
      <c r="AO58" s="37">
        <f t="shared" si="4"/>
        <v>35.5</v>
      </c>
      <c r="AP58" s="37">
        <f t="shared" si="4"/>
        <v>37.5</v>
      </c>
      <c r="AQ58" s="37">
        <f t="shared" si="4"/>
        <v>39</v>
      </c>
      <c r="AR58" s="37">
        <f t="shared" si="4"/>
        <v>40</v>
      </c>
      <c r="AS58" s="37">
        <f t="shared" si="4"/>
        <v>41.5</v>
      </c>
    </row>
    <row r="59" spans="4:45" x14ac:dyDescent="0.25">
      <c r="D59">
        <v>56</v>
      </c>
      <c r="E59" s="77">
        <v>72000</v>
      </c>
      <c r="F59" s="37">
        <v>25.5</v>
      </c>
      <c r="G59" s="37">
        <v>26.5</v>
      </c>
      <c r="H59" s="37">
        <v>28.000000000000004</v>
      </c>
      <c r="I59" s="37">
        <v>29.5</v>
      </c>
      <c r="J59" s="37">
        <v>31</v>
      </c>
      <c r="K59" s="37">
        <v>32.5</v>
      </c>
      <c r="L59" s="37">
        <v>34</v>
      </c>
      <c r="M59" s="37">
        <v>36</v>
      </c>
      <c r="N59" s="37">
        <v>37.5</v>
      </c>
      <c r="O59" s="37">
        <v>39</v>
      </c>
      <c r="P59" s="37">
        <v>40</v>
      </c>
      <c r="Q59" s="37">
        <v>41.5</v>
      </c>
      <c r="S59" t="str">
        <f t="shared" si="1"/>
        <v/>
      </c>
      <c r="T59">
        <v>72000</v>
      </c>
      <c r="U59" s="38">
        <v>0.255</v>
      </c>
      <c r="V59" s="38">
        <v>0.26500000000000001</v>
      </c>
      <c r="W59" s="38">
        <v>0.28000000000000003</v>
      </c>
      <c r="X59" s="38">
        <v>0.29499999999999998</v>
      </c>
      <c r="Y59" s="38">
        <v>0.31</v>
      </c>
      <c r="Z59" s="38">
        <v>0.32500000000000001</v>
      </c>
      <c r="AA59" s="38">
        <v>0.34</v>
      </c>
      <c r="AB59" s="38">
        <v>0.36</v>
      </c>
      <c r="AC59" s="38">
        <v>0.375</v>
      </c>
      <c r="AD59" s="38">
        <v>0.39</v>
      </c>
      <c r="AE59" s="38">
        <v>0.4</v>
      </c>
      <c r="AF59" s="38">
        <v>0.41499999999999998</v>
      </c>
      <c r="AH59" s="37">
        <f t="shared" si="5"/>
        <v>25.5</v>
      </c>
      <c r="AI59" s="37">
        <f t="shared" si="5"/>
        <v>26.5</v>
      </c>
      <c r="AJ59" s="37">
        <f t="shared" si="5"/>
        <v>28.000000000000004</v>
      </c>
      <c r="AK59" s="37">
        <f t="shared" si="5"/>
        <v>29.5</v>
      </c>
      <c r="AL59" s="37">
        <f t="shared" si="5"/>
        <v>31</v>
      </c>
      <c r="AM59" s="37">
        <f t="shared" si="5"/>
        <v>32.5</v>
      </c>
      <c r="AN59" s="37">
        <f t="shared" si="4"/>
        <v>34</v>
      </c>
      <c r="AO59" s="37">
        <f t="shared" si="4"/>
        <v>36</v>
      </c>
      <c r="AP59" s="37">
        <f t="shared" si="4"/>
        <v>37.5</v>
      </c>
      <c r="AQ59" s="37">
        <f t="shared" si="4"/>
        <v>39</v>
      </c>
      <c r="AR59" s="37">
        <f t="shared" si="4"/>
        <v>40</v>
      </c>
      <c r="AS59" s="37">
        <f t="shared" si="4"/>
        <v>41.5</v>
      </c>
    </row>
    <row r="60" spans="4:45" x14ac:dyDescent="0.25">
      <c r="D60">
        <v>57</v>
      </c>
      <c r="E60" s="77">
        <v>73000</v>
      </c>
      <c r="F60" s="37">
        <v>26</v>
      </c>
      <c r="G60" s="37">
        <v>27</v>
      </c>
      <c r="H60" s="37">
        <v>28.499999999999996</v>
      </c>
      <c r="I60" s="37">
        <v>30</v>
      </c>
      <c r="J60" s="37">
        <v>31.5</v>
      </c>
      <c r="K60" s="37">
        <v>33</v>
      </c>
      <c r="L60" s="37">
        <v>34.5</v>
      </c>
      <c r="M60" s="37">
        <v>36</v>
      </c>
      <c r="N60" s="37">
        <v>37.5</v>
      </c>
      <c r="O60" s="37">
        <v>39</v>
      </c>
      <c r="P60" s="37">
        <v>40</v>
      </c>
      <c r="Q60" s="37">
        <v>41.5</v>
      </c>
      <c r="S60" t="str">
        <f t="shared" si="1"/>
        <v/>
      </c>
      <c r="T60">
        <v>73000</v>
      </c>
      <c r="U60" s="38">
        <v>0.26</v>
      </c>
      <c r="V60" s="38">
        <v>0.27</v>
      </c>
      <c r="W60" s="38">
        <v>0.28499999999999998</v>
      </c>
      <c r="X60" s="38">
        <v>0.3</v>
      </c>
      <c r="Y60" s="38">
        <v>0.315</v>
      </c>
      <c r="Z60" s="38">
        <v>0.33</v>
      </c>
      <c r="AA60" s="38">
        <v>0.34499999999999997</v>
      </c>
      <c r="AB60" s="38">
        <v>0.36</v>
      </c>
      <c r="AC60" s="38">
        <v>0.375</v>
      </c>
      <c r="AD60" s="38">
        <v>0.39</v>
      </c>
      <c r="AE60" s="38">
        <v>0.4</v>
      </c>
      <c r="AF60" s="38">
        <v>0.41499999999999998</v>
      </c>
      <c r="AH60" s="37">
        <f t="shared" si="5"/>
        <v>26</v>
      </c>
      <c r="AI60" s="37">
        <f t="shared" si="5"/>
        <v>27</v>
      </c>
      <c r="AJ60" s="37">
        <f t="shared" si="5"/>
        <v>28.499999999999996</v>
      </c>
      <c r="AK60" s="37">
        <f t="shared" si="5"/>
        <v>30</v>
      </c>
      <c r="AL60" s="37">
        <f t="shared" si="5"/>
        <v>31.5</v>
      </c>
      <c r="AM60" s="37">
        <f t="shared" si="5"/>
        <v>33</v>
      </c>
      <c r="AN60" s="37">
        <f t="shared" si="4"/>
        <v>34.5</v>
      </c>
      <c r="AO60" s="37">
        <f t="shared" si="4"/>
        <v>36</v>
      </c>
      <c r="AP60" s="37">
        <f t="shared" si="4"/>
        <v>37.5</v>
      </c>
      <c r="AQ60" s="37">
        <f t="shared" si="4"/>
        <v>39</v>
      </c>
      <c r="AR60" s="37">
        <f t="shared" si="4"/>
        <v>40</v>
      </c>
      <c r="AS60" s="37">
        <f t="shared" si="4"/>
        <v>41.5</v>
      </c>
    </row>
    <row r="61" spans="4:45" x14ac:dyDescent="0.25">
      <c r="D61">
        <v>58</v>
      </c>
      <c r="E61" s="77">
        <v>74000</v>
      </c>
      <c r="F61" s="37">
        <v>26</v>
      </c>
      <c r="G61" s="37">
        <v>27</v>
      </c>
      <c r="H61" s="37">
        <v>28.499999999999996</v>
      </c>
      <c r="I61" s="37">
        <v>30</v>
      </c>
      <c r="J61" s="37">
        <v>31.5</v>
      </c>
      <c r="K61" s="37">
        <v>33</v>
      </c>
      <c r="L61" s="37">
        <v>34.5</v>
      </c>
      <c r="M61" s="37">
        <v>36</v>
      </c>
      <c r="N61" s="37">
        <v>37.5</v>
      </c>
      <c r="O61" s="37">
        <v>39</v>
      </c>
      <c r="P61" s="37">
        <v>40</v>
      </c>
      <c r="Q61" s="37">
        <v>41.5</v>
      </c>
      <c r="S61" t="str">
        <f t="shared" si="1"/>
        <v/>
      </c>
      <c r="T61">
        <v>74000</v>
      </c>
      <c r="U61" s="38">
        <v>0.26</v>
      </c>
      <c r="V61" s="38">
        <v>0.27</v>
      </c>
      <c r="W61" s="38">
        <v>0.28499999999999998</v>
      </c>
      <c r="X61" s="38">
        <v>0.3</v>
      </c>
      <c r="Y61" s="38">
        <v>0.315</v>
      </c>
      <c r="Z61" s="38">
        <v>0.33</v>
      </c>
      <c r="AA61" s="38">
        <v>0.34499999999999997</v>
      </c>
      <c r="AB61" s="38">
        <v>0.36</v>
      </c>
      <c r="AC61" s="38">
        <v>0.375</v>
      </c>
      <c r="AD61" s="38">
        <v>0.39</v>
      </c>
      <c r="AE61" s="38">
        <v>0.4</v>
      </c>
      <c r="AF61" s="38">
        <v>0.41499999999999998</v>
      </c>
      <c r="AH61" s="37">
        <f t="shared" si="5"/>
        <v>26</v>
      </c>
      <c r="AI61" s="37">
        <f t="shared" si="5"/>
        <v>27</v>
      </c>
      <c r="AJ61" s="37">
        <f t="shared" si="5"/>
        <v>28.499999999999996</v>
      </c>
      <c r="AK61" s="37">
        <f t="shared" si="5"/>
        <v>30</v>
      </c>
      <c r="AL61" s="37">
        <f t="shared" si="5"/>
        <v>31.5</v>
      </c>
      <c r="AM61" s="37">
        <f t="shared" si="5"/>
        <v>33</v>
      </c>
      <c r="AN61" s="37">
        <f t="shared" si="4"/>
        <v>34.5</v>
      </c>
      <c r="AO61" s="37">
        <f t="shared" si="4"/>
        <v>36</v>
      </c>
      <c r="AP61" s="37">
        <f t="shared" si="4"/>
        <v>37.5</v>
      </c>
      <c r="AQ61" s="37">
        <f t="shared" si="4"/>
        <v>39</v>
      </c>
      <c r="AR61" s="37">
        <f t="shared" si="4"/>
        <v>40</v>
      </c>
      <c r="AS61" s="37">
        <f t="shared" si="4"/>
        <v>41.5</v>
      </c>
    </row>
    <row r="62" spans="4:45" x14ac:dyDescent="0.25">
      <c r="D62">
        <v>59</v>
      </c>
      <c r="E62" s="77">
        <v>75000</v>
      </c>
      <c r="F62" s="37">
        <v>26</v>
      </c>
      <c r="G62" s="37">
        <v>27</v>
      </c>
      <c r="H62" s="37">
        <v>28.499999999999996</v>
      </c>
      <c r="I62" s="37">
        <v>30</v>
      </c>
      <c r="J62" s="37">
        <v>31.5</v>
      </c>
      <c r="K62" s="37">
        <v>33</v>
      </c>
      <c r="L62" s="37">
        <v>34.5</v>
      </c>
      <c r="M62" s="37">
        <v>36</v>
      </c>
      <c r="N62" s="37">
        <v>37.5</v>
      </c>
      <c r="O62" s="37">
        <v>39</v>
      </c>
      <c r="P62" s="37">
        <v>40</v>
      </c>
      <c r="Q62" s="37">
        <v>41.5</v>
      </c>
      <c r="S62" t="str">
        <f t="shared" si="1"/>
        <v/>
      </c>
      <c r="T62">
        <v>75000</v>
      </c>
      <c r="U62" s="38">
        <v>0.26</v>
      </c>
      <c r="V62" s="38">
        <v>0.27</v>
      </c>
      <c r="W62" s="38">
        <v>0.28499999999999998</v>
      </c>
      <c r="X62" s="38">
        <v>0.3</v>
      </c>
      <c r="Y62" s="38">
        <v>0.315</v>
      </c>
      <c r="Z62" s="38">
        <v>0.33</v>
      </c>
      <c r="AA62" s="38">
        <v>0.34499999999999997</v>
      </c>
      <c r="AB62" s="38">
        <v>0.36</v>
      </c>
      <c r="AC62" s="38">
        <v>0.375</v>
      </c>
      <c r="AD62" s="38">
        <v>0.39</v>
      </c>
      <c r="AE62" s="38">
        <v>0.4</v>
      </c>
      <c r="AF62" s="38">
        <v>0.41499999999999998</v>
      </c>
      <c r="AH62" s="37">
        <f t="shared" si="5"/>
        <v>26</v>
      </c>
      <c r="AI62" s="37">
        <f t="shared" si="5"/>
        <v>27</v>
      </c>
      <c r="AJ62" s="37">
        <f t="shared" si="5"/>
        <v>28.499999999999996</v>
      </c>
      <c r="AK62" s="37">
        <f t="shared" si="5"/>
        <v>30</v>
      </c>
      <c r="AL62" s="37">
        <f t="shared" si="5"/>
        <v>31.5</v>
      </c>
      <c r="AM62" s="37">
        <f t="shared" si="5"/>
        <v>33</v>
      </c>
      <c r="AN62" s="37">
        <f t="shared" si="4"/>
        <v>34.5</v>
      </c>
      <c r="AO62" s="37">
        <f t="shared" si="4"/>
        <v>36</v>
      </c>
      <c r="AP62" s="37">
        <f t="shared" si="4"/>
        <v>37.5</v>
      </c>
      <c r="AQ62" s="37">
        <f t="shared" si="4"/>
        <v>39</v>
      </c>
      <c r="AR62" s="37">
        <f t="shared" si="4"/>
        <v>40</v>
      </c>
      <c r="AS62" s="37">
        <f t="shared" si="4"/>
        <v>41.5</v>
      </c>
    </row>
    <row r="63" spans="4:45" x14ac:dyDescent="0.25">
      <c r="D63">
        <v>60</v>
      </c>
      <c r="E63" s="77">
        <v>76000</v>
      </c>
      <c r="F63" s="37">
        <v>26</v>
      </c>
      <c r="G63" s="37">
        <v>27</v>
      </c>
      <c r="H63" s="37">
        <v>28.499999999999996</v>
      </c>
      <c r="I63" s="37">
        <v>30.5</v>
      </c>
      <c r="J63" s="37">
        <v>32</v>
      </c>
      <c r="K63" s="37">
        <v>33.5</v>
      </c>
      <c r="L63" s="37">
        <v>35</v>
      </c>
      <c r="M63" s="37">
        <v>36</v>
      </c>
      <c r="N63" s="37">
        <v>37.5</v>
      </c>
      <c r="O63" s="37">
        <v>39</v>
      </c>
      <c r="P63" s="37">
        <v>40</v>
      </c>
      <c r="Q63" s="37">
        <v>41.5</v>
      </c>
      <c r="S63" t="str">
        <f t="shared" si="1"/>
        <v/>
      </c>
      <c r="T63">
        <v>76000</v>
      </c>
      <c r="U63" s="38">
        <v>0.26</v>
      </c>
      <c r="V63" s="38">
        <v>0.27</v>
      </c>
      <c r="W63" s="38">
        <v>0.28499999999999998</v>
      </c>
      <c r="X63" s="38">
        <v>0.30499999999999999</v>
      </c>
      <c r="Y63" s="38">
        <v>0.32</v>
      </c>
      <c r="Z63" s="38">
        <v>0.33500000000000002</v>
      </c>
      <c r="AA63" s="38">
        <v>0.35</v>
      </c>
      <c r="AB63" s="38">
        <v>0.36</v>
      </c>
      <c r="AC63" s="38">
        <v>0.375</v>
      </c>
      <c r="AD63" s="38">
        <v>0.39</v>
      </c>
      <c r="AE63" s="38">
        <v>0.4</v>
      </c>
      <c r="AF63" s="38">
        <v>0.41499999999999998</v>
      </c>
      <c r="AH63" s="37">
        <f t="shared" si="5"/>
        <v>26</v>
      </c>
      <c r="AI63" s="37">
        <f t="shared" si="5"/>
        <v>27</v>
      </c>
      <c r="AJ63" s="37">
        <f t="shared" si="5"/>
        <v>28.499999999999996</v>
      </c>
      <c r="AK63" s="37">
        <f t="shared" si="5"/>
        <v>30.5</v>
      </c>
      <c r="AL63" s="37">
        <f t="shared" si="5"/>
        <v>32</v>
      </c>
      <c r="AM63" s="37">
        <f t="shared" si="5"/>
        <v>33.5</v>
      </c>
      <c r="AN63" s="37">
        <f t="shared" si="4"/>
        <v>35</v>
      </c>
      <c r="AO63" s="37">
        <f t="shared" si="4"/>
        <v>36</v>
      </c>
      <c r="AP63" s="37">
        <f t="shared" si="4"/>
        <v>37.5</v>
      </c>
      <c r="AQ63" s="37">
        <f t="shared" si="4"/>
        <v>39</v>
      </c>
      <c r="AR63" s="37">
        <f t="shared" si="4"/>
        <v>40</v>
      </c>
      <c r="AS63" s="37">
        <f t="shared" si="4"/>
        <v>41.5</v>
      </c>
    </row>
    <row r="64" spans="4:45" x14ac:dyDescent="0.25">
      <c r="D64">
        <v>61</v>
      </c>
      <c r="E64" s="77">
        <v>77000</v>
      </c>
      <c r="F64" s="37">
        <v>26.5</v>
      </c>
      <c r="G64" s="37">
        <v>27.500000000000004</v>
      </c>
      <c r="H64" s="37">
        <v>28.999999999999996</v>
      </c>
      <c r="I64" s="37">
        <v>30.5</v>
      </c>
      <c r="J64" s="37">
        <v>32</v>
      </c>
      <c r="K64" s="37">
        <v>33.5</v>
      </c>
      <c r="L64" s="37">
        <v>35</v>
      </c>
      <c r="M64" s="37">
        <v>36.5</v>
      </c>
      <c r="N64" s="37">
        <v>38</v>
      </c>
      <c r="O64" s="37">
        <v>39</v>
      </c>
      <c r="P64" s="37">
        <v>40</v>
      </c>
      <c r="Q64" s="37">
        <v>41.5</v>
      </c>
      <c r="S64" t="str">
        <f t="shared" si="1"/>
        <v/>
      </c>
      <c r="T64">
        <v>77000</v>
      </c>
      <c r="U64" s="38">
        <v>0.26500000000000001</v>
      </c>
      <c r="V64" s="38">
        <v>0.27500000000000002</v>
      </c>
      <c r="W64" s="38">
        <v>0.28999999999999998</v>
      </c>
      <c r="X64" s="38">
        <v>0.30499999999999999</v>
      </c>
      <c r="Y64" s="38">
        <v>0.32</v>
      </c>
      <c r="Z64" s="38">
        <v>0.33500000000000002</v>
      </c>
      <c r="AA64" s="38">
        <v>0.35</v>
      </c>
      <c r="AB64" s="38">
        <v>0.36499999999999999</v>
      </c>
      <c r="AC64" s="38">
        <v>0.38</v>
      </c>
      <c r="AD64" s="38">
        <v>0.39</v>
      </c>
      <c r="AE64" s="38">
        <v>0.4</v>
      </c>
      <c r="AF64" s="38">
        <v>0.41499999999999998</v>
      </c>
      <c r="AH64" s="37">
        <f t="shared" si="5"/>
        <v>26.5</v>
      </c>
      <c r="AI64" s="37">
        <f t="shared" si="5"/>
        <v>27.500000000000004</v>
      </c>
      <c r="AJ64" s="37">
        <f t="shared" si="5"/>
        <v>28.999999999999996</v>
      </c>
      <c r="AK64" s="37">
        <f t="shared" si="5"/>
        <v>30.5</v>
      </c>
      <c r="AL64" s="37">
        <f t="shared" si="5"/>
        <v>32</v>
      </c>
      <c r="AM64" s="37">
        <f t="shared" si="5"/>
        <v>33.5</v>
      </c>
      <c r="AN64" s="37">
        <f t="shared" si="4"/>
        <v>35</v>
      </c>
      <c r="AO64" s="37">
        <f t="shared" si="4"/>
        <v>36.5</v>
      </c>
      <c r="AP64" s="37">
        <f t="shared" si="4"/>
        <v>38</v>
      </c>
      <c r="AQ64" s="37">
        <f t="shared" si="4"/>
        <v>39</v>
      </c>
      <c r="AR64" s="37">
        <f t="shared" si="4"/>
        <v>40</v>
      </c>
      <c r="AS64" s="37">
        <f t="shared" si="4"/>
        <v>41.5</v>
      </c>
    </row>
    <row r="65" spans="4:45" x14ac:dyDescent="0.25">
      <c r="D65">
        <v>62</v>
      </c>
      <c r="E65" s="77">
        <v>78000</v>
      </c>
      <c r="F65" s="37">
        <v>26.5</v>
      </c>
      <c r="G65" s="37">
        <v>27.500000000000004</v>
      </c>
      <c r="H65" s="37">
        <v>28.999999999999996</v>
      </c>
      <c r="I65" s="37">
        <v>30.5</v>
      </c>
      <c r="J65" s="37">
        <v>32</v>
      </c>
      <c r="K65" s="37">
        <v>33.5</v>
      </c>
      <c r="L65" s="37">
        <v>35</v>
      </c>
      <c r="M65" s="37">
        <v>36.5</v>
      </c>
      <c r="N65" s="37">
        <v>38</v>
      </c>
      <c r="O65" s="37">
        <v>39</v>
      </c>
      <c r="P65" s="37">
        <v>40</v>
      </c>
      <c r="Q65" s="37">
        <v>41.5</v>
      </c>
      <c r="S65" t="str">
        <f t="shared" si="1"/>
        <v/>
      </c>
      <c r="T65">
        <v>78000</v>
      </c>
      <c r="U65" s="38">
        <v>0.26500000000000001</v>
      </c>
      <c r="V65" s="38">
        <v>0.27500000000000002</v>
      </c>
      <c r="W65" s="38">
        <v>0.28999999999999998</v>
      </c>
      <c r="X65" s="38">
        <v>0.30499999999999999</v>
      </c>
      <c r="Y65" s="38">
        <v>0.32</v>
      </c>
      <c r="Z65" s="38">
        <v>0.33500000000000002</v>
      </c>
      <c r="AA65" s="38">
        <v>0.35</v>
      </c>
      <c r="AB65" s="38">
        <v>0.36499999999999999</v>
      </c>
      <c r="AC65" s="38">
        <v>0.38</v>
      </c>
      <c r="AD65" s="38">
        <v>0.39</v>
      </c>
      <c r="AE65" s="38">
        <v>0.4</v>
      </c>
      <c r="AF65" s="38">
        <v>0.41499999999999998</v>
      </c>
      <c r="AH65" s="37">
        <f t="shared" si="5"/>
        <v>26.5</v>
      </c>
      <c r="AI65" s="37">
        <f t="shared" si="5"/>
        <v>27.500000000000004</v>
      </c>
      <c r="AJ65" s="37">
        <f t="shared" si="5"/>
        <v>28.999999999999996</v>
      </c>
      <c r="AK65" s="37">
        <f t="shared" si="5"/>
        <v>30.5</v>
      </c>
      <c r="AL65" s="37">
        <f t="shared" si="5"/>
        <v>32</v>
      </c>
      <c r="AM65" s="37">
        <f t="shared" si="5"/>
        <v>33.5</v>
      </c>
      <c r="AN65" s="37">
        <f t="shared" si="4"/>
        <v>35</v>
      </c>
      <c r="AO65" s="37">
        <f t="shared" si="4"/>
        <v>36.5</v>
      </c>
      <c r="AP65" s="37">
        <f t="shared" si="4"/>
        <v>38</v>
      </c>
      <c r="AQ65" s="37">
        <f t="shared" si="4"/>
        <v>39</v>
      </c>
      <c r="AR65" s="37">
        <f t="shared" si="4"/>
        <v>40</v>
      </c>
      <c r="AS65" s="37">
        <f t="shared" si="4"/>
        <v>41.5</v>
      </c>
    </row>
    <row r="66" spans="4:45" x14ac:dyDescent="0.25">
      <c r="D66">
        <v>63</v>
      </c>
      <c r="E66" s="77">
        <v>79000</v>
      </c>
      <c r="F66" s="37">
        <v>26.5</v>
      </c>
      <c r="G66" s="37">
        <v>27.500000000000004</v>
      </c>
      <c r="H66" s="37">
        <v>28.999999999999996</v>
      </c>
      <c r="I66" s="37">
        <v>30.5</v>
      </c>
      <c r="J66" s="37">
        <v>32</v>
      </c>
      <c r="K66" s="37">
        <v>33.5</v>
      </c>
      <c r="L66" s="37">
        <v>35</v>
      </c>
      <c r="M66" s="37">
        <v>36.5</v>
      </c>
      <c r="N66" s="37">
        <v>38</v>
      </c>
      <c r="O66" s="37">
        <v>39</v>
      </c>
      <c r="P66" s="37">
        <v>40</v>
      </c>
      <c r="Q66" s="37">
        <v>41.5</v>
      </c>
      <c r="S66" t="str">
        <f t="shared" si="1"/>
        <v/>
      </c>
      <c r="T66">
        <v>79000</v>
      </c>
      <c r="U66" s="38">
        <v>0.26500000000000001</v>
      </c>
      <c r="V66" s="38">
        <v>0.27500000000000002</v>
      </c>
      <c r="W66" s="38">
        <v>0.28999999999999998</v>
      </c>
      <c r="X66" s="38">
        <v>0.30499999999999999</v>
      </c>
      <c r="Y66" s="38">
        <v>0.32</v>
      </c>
      <c r="Z66" s="38">
        <v>0.33500000000000002</v>
      </c>
      <c r="AA66" s="38">
        <v>0.35</v>
      </c>
      <c r="AB66" s="38">
        <v>0.36499999999999999</v>
      </c>
      <c r="AC66" s="38">
        <v>0.38</v>
      </c>
      <c r="AD66" s="38">
        <v>0.39</v>
      </c>
      <c r="AE66" s="38">
        <v>0.4</v>
      </c>
      <c r="AF66" s="38">
        <v>0.41499999999999998</v>
      </c>
      <c r="AH66" s="37">
        <f t="shared" si="5"/>
        <v>26.5</v>
      </c>
      <c r="AI66" s="37">
        <f t="shared" si="5"/>
        <v>27.500000000000004</v>
      </c>
      <c r="AJ66" s="37">
        <f t="shared" si="5"/>
        <v>28.999999999999996</v>
      </c>
      <c r="AK66" s="37">
        <f t="shared" si="5"/>
        <v>30.5</v>
      </c>
      <c r="AL66" s="37">
        <f t="shared" si="5"/>
        <v>32</v>
      </c>
      <c r="AM66" s="37">
        <f t="shared" si="5"/>
        <v>33.5</v>
      </c>
      <c r="AN66" s="37">
        <f t="shared" si="4"/>
        <v>35</v>
      </c>
      <c r="AO66" s="37">
        <f t="shared" si="4"/>
        <v>36.5</v>
      </c>
      <c r="AP66" s="37">
        <f t="shared" si="4"/>
        <v>38</v>
      </c>
      <c r="AQ66" s="37">
        <f t="shared" si="4"/>
        <v>39</v>
      </c>
      <c r="AR66" s="37">
        <f t="shared" si="4"/>
        <v>40</v>
      </c>
      <c r="AS66" s="37">
        <f t="shared" si="4"/>
        <v>41.5</v>
      </c>
    </row>
    <row r="67" spans="4:45" x14ac:dyDescent="0.25">
      <c r="D67">
        <v>64</v>
      </c>
      <c r="E67" s="77">
        <v>80000</v>
      </c>
      <c r="F67" s="37">
        <v>26.5</v>
      </c>
      <c r="G67" s="37">
        <v>27.500000000000004</v>
      </c>
      <c r="H67" s="37">
        <v>28.999999999999996</v>
      </c>
      <c r="I67" s="37">
        <v>30.5</v>
      </c>
      <c r="J67" s="37">
        <v>32</v>
      </c>
      <c r="K67" s="37">
        <v>33.5</v>
      </c>
      <c r="L67" s="37">
        <v>35</v>
      </c>
      <c r="M67" s="37">
        <v>36.5</v>
      </c>
      <c r="N67" s="37">
        <v>38</v>
      </c>
      <c r="O67" s="37">
        <v>39</v>
      </c>
      <c r="P67" s="37">
        <v>40</v>
      </c>
      <c r="Q67" s="37">
        <v>41.5</v>
      </c>
      <c r="S67" t="str">
        <f t="shared" si="1"/>
        <v/>
      </c>
      <c r="T67">
        <v>80000</v>
      </c>
      <c r="U67" s="38">
        <v>0.26500000000000001</v>
      </c>
      <c r="V67" s="38">
        <v>0.27500000000000002</v>
      </c>
      <c r="W67" s="38">
        <v>0.28999999999999998</v>
      </c>
      <c r="X67" s="38">
        <v>0.30499999999999999</v>
      </c>
      <c r="Y67" s="38">
        <v>0.32</v>
      </c>
      <c r="Z67" s="38">
        <v>0.33500000000000002</v>
      </c>
      <c r="AA67" s="38">
        <v>0.35</v>
      </c>
      <c r="AB67" s="38">
        <v>0.36499999999999999</v>
      </c>
      <c r="AC67" s="38">
        <v>0.38</v>
      </c>
      <c r="AD67" s="38">
        <v>0.39</v>
      </c>
      <c r="AE67" s="38">
        <v>0.4</v>
      </c>
      <c r="AF67" s="38">
        <v>0.41499999999999998</v>
      </c>
      <c r="AH67" s="37">
        <f t="shared" si="5"/>
        <v>26.5</v>
      </c>
      <c r="AI67" s="37">
        <f t="shared" si="5"/>
        <v>27.500000000000004</v>
      </c>
      <c r="AJ67" s="37">
        <f t="shared" si="5"/>
        <v>28.999999999999996</v>
      </c>
      <c r="AK67" s="37">
        <f t="shared" si="5"/>
        <v>30.5</v>
      </c>
      <c r="AL67" s="37">
        <f t="shared" si="5"/>
        <v>32</v>
      </c>
      <c r="AM67" s="37">
        <f t="shared" si="5"/>
        <v>33.5</v>
      </c>
      <c r="AN67" s="37">
        <f t="shared" si="4"/>
        <v>35</v>
      </c>
      <c r="AO67" s="37">
        <f t="shared" si="4"/>
        <v>36.5</v>
      </c>
      <c r="AP67" s="37">
        <f t="shared" si="4"/>
        <v>38</v>
      </c>
      <c r="AQ67" s="37">
        <f t="shared" si="4"/>
        <v>39</v>
      </c>
      <c r="AR67" s="37">
        <f t="shared" si="4"/>
        <v>40</v>
      </c>
      <c r="AS67" s="37">
        <f t="shared" si="4"/>
        <v>41.5</v>
      </c>
    </row>
    <row r="68" spans="4:45" x14ac:dyDescent="0.25">
      <c r="D68">
        <v>65</v>
      </c>
      <c r="E68" s="77">
        <v>81000</v>
      </c>
      <c r="F68" s="37">
        <v>26.5</v>
      </c>
      <c r="G68" s="37">
        <v>27.500000000000004</v>
      </c>
      <c r="H68" s="37">
        <v>28.999999999999996</v>
      </c>
      <c r="I68" s="37">
        <v>30.5</v>
      </c>
      <c r="J68" s="37">
        <v>32</v>
      </c>
      <c r="K68" s="37">
        <v>33.5</v>
      </c>
      <c r="L68" s="37">
        <v>35</v>
      </c>
      <c r="M68" s="37">
        <v>36.5</v>
      </c>
      <c r="N68" s="37">
        <v>38</v>
      </c>
      <c r="O68" s="37">
        <v>39</v>
      </c>
      <c r="P68" s="37">
        <v>40</v>
      </c>
      <c r="Q68" s="37">
        <v>41.5</v>
      </c>
      <c r="S68" t="str">
        <f t="shared" si="1"/>
        <v/>
      </c>
      <c r="T68">
        <v>81000</v>
      </c>
      <c r="U68" s="38">
        <v>0.26500000000000001</v>
      </c>
      <c r="V68" s="38">
        <v>0.27500000000000002</v>
      </c>
      <c r="W68" s="38">
        <v>0.28999999999999998</v>
      </c>
      <c r="X68" s="38">
        <v>0.30499999999999999</v>
      </c>
      <c r="Y68" s="38">
        <v>0.32</v>
      </c>
      <c r="Z68" s="38">
        <v>0.33500000000000002</v>
      </c>
      <c r="AA68" s="38">
        <v>0.35</v>
      </c>
      <c r="AB68" s="38">
        <v>0.36499999999999999</v>
      </c>
      <c r="AC68" s="38">
        <v>0.38</v>
      </c>
      <c r="AD68" s="38">
        <v>0.39</v>
      </c>
      <c r="AE68" s="38">
        <v>0.4</v>
      </c>
      <c r="AF68" s="38">
        <v>0.41499999999999998</v>
      </c>
      <c r="AH68" s="37">
        <f t="shared" si="5"/>
        <v>26.5</v>
      </c>
      <c r="AI68" s="37">
        <f t="shared" si="5"/>
        <v>27.500000000000004</v>
      </c>
      <c r="AJ68" s="37">
        <f t="shared" si="5"/>
        <v>28.999999999999996</v>
      </c>
      <c r="AK68" s="37">
        <f t="shared" si="5"/>
        <v>30.5</v>
      </c>
      <c r="AL68" s="37">
        <f t="shared" si="5"/>
        <v>32</v>
      </c>
      <c r="AM68" s="37">
        <f t="shared" si="5"/>
        <v>33.5</v>
      </c>
      <c r="AN68" s="37">
        <f t="shared" si="4"/>
        <v>35</v>
      </c>
      <c r="AO68" s="37">
        <f t="shared" si="4"/>
        <v>36.5</v>
      </c>
      <c r="AP68" s="37">
        <f t="shared" si="4"/>
        <v>38</v>
      </c>
      <c r="AQ68" s="37">
        <f t="shared" si="4"/>
        <v>39</v>
      </c>
      <c r="AR68" s="37">
        <f t="shared" si="4"/>
        <v>40</v>
      </c>
      <c r="AS68" s="37">
        <f t="shared" si="4"/>
        <v>41.5</v>
      </c>
    </row>
    <row r="69" spans="4:45" x14ac:dyDescent="0.25">
      <c r="D69">
        <v>66</v>
      </c>
      <c r="E69" s="77">
        <v>82000</v>
      </c>
      <c r="F69" s="37">
        <v>26.5</v>
      </c>
      <c r="G69" s="37">
        <v>27.500000000000004</v>
      </c>
      <c r="H69" s="37">
        <v>28.999999999999996</v>
      </c>
      <c r="I69" s="37">
        <v>30.5</v>
      </c>
      <c r="J69" s="37">
        <v>32</v>
      </c>
      <c r="K69" s="37">
        <v>33.5</v>
      </c>
      <c r="L69" s="37">
        <v>35</v>
      </c>
      <c r="M69" s="37">
        <v>36.5</v>
      </c>
      <c r="N69" s="37">
        <v>38</v>
      </c>
      <c r="O69" s="37">
        <v>39</v>
      </c>
      <c r="P69" s="37">
        <v>40</v>
      </c>
      <c r="Q69" s="37">
        <v>41.5</v>
      </c>
      <c r="S69" t="str">
        <f t="shared" si="1"/>
        <v/>
      </c>
      <c r="T69">
        <v>82000</v>
      </c>
      <c r="U69" s="38">
        <v>0.26500000000000001</v>
      </c>
      <c r="V69" s="38">
        <v>0.27500000000000002</v>
      </c>
      <c r="W69" s="38">
        <v>0.28999999999999998</v>
      </c>
      <c r="X69" s="38">
        <v>0.30499999999999999</v>
      </c>
      <c r="Y69" s="38">
        <v>0.32</v>
      </c>
      <c r="Z69" s="38">
        <v>0.33500000000000002</v>
      </c>
      <c r="AA69" s="38">
        <v>0.35</v>
      </c>
      <c r="AB69" s="38">
        <v>0.36499999999999999</v>
      </c>
      <c r="AC69" s="38">
        <v>0.38</v>
      </c>
      <c r="AD69" s="38">
        <v>0.39</v>
      </c>
      <c r="AE69" s="38">
        <v>0.4</v>
      </c>
      <c r="AF69" s="38">
        <v>0.41499999999999998</v>
      </c>
      <c r="AH69" s="37">
        <f t="shared" si="5"/>
        <v>26.5</v>
      </c>
      <c r="AI69" s="37">
        <f t="shared" si="5"/>
        <v>27.500000000000004</v>
      </c>
      <c r="AJ69" s="37">
        <f t="shared" si="5"/>
        <v>28.999999999999996</v>
      </c>
      <c r="AK69" s="37">
        <f t="shared" si="5"/>
        <v>30.5</v>
      </c>
      <c r="AL69" s="37">
        <f t="shared" si="5"/>
        <v>32</v>
      </c>
      <c r="AM69" s="37">
        <f t="shared" si="5"/>
        <v>33.5</v>
      </c>
      <c r="AN69" s="37">
        <f t="shared" si="4"/>
        <v>35</v>
      </c>
      <c r="AO69" s="37">
        <f t="shared" si="4"/>
        <v>36.5</v>
      </c>
      <c r="AP69" s="37">
        <f t="shared" si="4"/>
        <v>38</v>
      </c>
      <c r="AQ69" s="37">
        <f t="shared" si="4"/>
        <v>39</v>
      </c>
      <c r="AR69" s="37">
        <f t="shared" si="4"/>
        <v>40</v>
      </c>
      <c r="AS69" s="37">
        <f t="shared" si="4"/>
        <v>41.5</v>
      </c>
    </row>
    <row r="70" spans="4:45" x14ac:dyDescent="0.25">
      <c r="D70">
        <v>67</v>
      </c>
      <c r="E70" s="77">
        <v>83000</v>
      </c>
      <c r="F70" s="37">
        <v>26.5</v>
      </c>
      <c r="G70" s="37">
        <v>27.500000000000004</v>
      </c>
      <c r="H70" s="37">
        <v>28.999999999999996</v>
      </c>
      <c r="I70" s="37">
        <v>30.5</v>
      </c>
      <c r="J70" s="37">
        <v>32</v>
      </c>
      <c r="K70" s="37">
        <v>33.5</v>
      </c>
      <c r="L70" s="37">
        <v>35</v>
      </c>
      <c r="M70" s="37">
        <v>36.5</v>
      </c>
      <c r="N70" s="37">
        <v>38</v>
      </c>
      <c r="O70" s="37">
        <v>39</v>
      </c>
      <c r="P70" s="37">
        <v>40</v>
      </c>
      <c r="Q70" s="37">
        <v>41.5</v>
      </c>
      <c r="S70" t="str">
        <f t="shared" ref="S70:S97" si="6">IF(E70&lt;&gt;T70,"x","")</f>
        <v/>
      </c>
      <c r="T70">
        <v>83000</v>
      </c>
      <c r="U70" s="38">
        <v>0.26500000000000001</v>
      </c>
      <c r="V70" s="38">
        <v>0.27500000000000002</v>
      </c>
      <c r="W70" s="38">
        <v>0.28999999999999998</v>
      </c>
      <c r="X70" s="38">
        <v>0.30499999999999999</v>
      </c>
      <c r="Y70" s="38">
        <v>0.32</v>
      </c>
      <c r="Z70" s="38">
        <v>0.33500000000000002</v>
      </c>
      <c r="AA70" s="38">
        <v>0.35</v>
      </c>
      <c r="AB70" s="38">
        <v>0.36499999999999999</v>
      </c>
      <c r="AC70" s="38">
        <v>0.38</v>
      </c>
      <c r="AD70" s="38">
        <v>0.39</v>
      </c>
      <c r="AE70" s="38">
        <v>0.4</v>
      </c>
      <c r="AF70" s="38">
        <v>0.41499999999999998</v>
      </c>
      <c r="AH70" s="37">
        <f t="shared" si="5"/>
        <v>26.5</v>
      </c>
      <c r="AI70" s="37">
        <f t="shared" si="5"/>
        <v>27.500000000000004</v>
      </c>
      <c r="AJ70" s="37">
        <f t="shared" si="5"/>
        <v>28.999999999999996</v>
      </c>
      <c r="AK70" s="37">
        <f t="shared" si="5"/>
        <v>30.5</v>
      </c>
      <c r="AL70" s="37">
        <f t="shared" si="5"/>
        <v>32</v>
      </c>
      <c r="AM70" s="37">
        <f t="shared" si="5"/>
        <v>33.5</v>
      </c>
      <c r="AN70" s="37">
        <f t="shared" si="4"/>
        <v>35</v>
      </c>
      <c r="AO70" s="37">
        <f t="shared" si="4"/>
        <v>36.5</v>
      </c>
      <c r="AP70" s="37">
        <f t="shared" si="4"/>
        <v>38</v>
      </c>
      <c r="AQ70" s="37">
        <f t="shared" si="4"/>
        <v>39</v>
      </c>
      <c r="AR70" s="37">
        <f t="shared" si="4"/>
        <v>40</v>
      </c>
      <c r="AS70" s="37">
        <f t="shared" si="4"/>
        <v>41.5</v>
      </c>
    </row>
    <row r="71" spans="4:45" x14ac:dyDescent="0.25">
      <c r="D71">
        <v>68</v>
      </c>
      <c r="E71" s="77">
        <v>84000</v>
      </c>
      <c r="F71" s="37">
        <v>26.5</v>
      </c>
      <c r="G71" s="37">
        <v>27.500000000000004</v>
      </c>
      <c r="H71" s="37">
        <v>28.999999999999996</v>
      </c>
      <c r="I71" s="37">
        <v>30.5</v>
      </c>
      <c r="J71" s="37">
        <v>32</v>
      </c>
      <c r="K71" s="37">
        <v>33.5</v>
      </c>
      <c r="L71" s="37">
        <v>35</v>
      </c>
      <c r="M71" s="37">
        <v>36.5</v>
      </c>
      <c r="N71" s="37">
        <v>38</v>
      </c>
      <c r="O71" s="37">
        <v>39</v>
      </c>
      <c r="P71" s="37">
        <v>40</v>
      </c>
      <c r="Q71" s="37">
        <v>41.5</v>
      </c>
      <c r="S71" t="str">
        <f t="shared" si="6"/>
        <v/>
      </c>
      <c r="T71">
        <v>84000</v>
      </c>
      <c r="U71" s="38">
        <v>0.26500000000000001</v>
      </c>
      <c r="V71" s="38">
        <v>0.27500000000000002</v>
      </c>
      <c r="W71" s="38">
        <v>0.28999999999999998</v>
      </c>
      <c r="X71" s="38">
        <v>0.30499999999999999</v>
      </c>
      <c r="Y71" s="38">
        <v>0.32</v>
      </c>
      <c r="Z71" s="38">
        <v>0.33500000000000002</v>
      </c>
      <c r="AA71" s="38">
        <v>0.35</v>
      </c>
      <c r="AB71" s="38">
        <v>0.36499999999999999</v>
      </c>
      <c r="AC71" s="38">
        <v>0.38</v>
      </c>
      <c r="AD71" s="38">
        <v>0.39</v>
      </c>
      <c r="AE71" s="38">
        <v>0.4</v>
      </c>
      <c r="AF71" s="38">
        <v>0.41499999999999998</v>
      </c>
      <c r="AH71" s="37">
        <f t="shared" si="5"/>
        <v>26.5</v>
      </c>
      <c r="AI71" s="37">
        <f t="shared" si="5"/>
        <v>27.500000000000004</v>
      </c>
      <c r="AJ71" s="37">
        <f t="shared" si="5"/>
        <v>28.999999999999996</v>
      </c>
      <c r="AK71" s="37">
        <f t="shared" si="5"/>
        <v>30.5</v>
      </c>
      <c r="AL71" s="37">
        <f t="shared" si="5"/>
        <v>32</v>
      </c>
      <c r="AM71" s="37">
        <f t="shared" si="5"/>
        <v>33.5</v>
      </c>
      <c r="AN71" s="37">
        <f t="shared" si="4"/>
        <v>35</v>
      </c>
      <c r="AO71" s="37">
        <f t="shared" si="4"/>
        <v>36.5</v>
      </c>
      <c r="AP71" s="37">
        <f t="shared" si="4"/>
        <v>38</v>
      </c>
      <c r="AQ71" s="37">
        <f t="shared" si="4"/>
        <v>39</v>
      </c>
      <c r="AR71" s="37">
        <f t="shared" si="4"/>
        <v>40</v>
      </c>
      <c r="AS71" s="37">
        <f t="shared" si="4"/>
        <v>41.5</v>
      </c>
    </row>
    <row r="72" spans="4:45" x14ac:dyDescent="0.25">
      <c r="D72">
        <v>69</v>
      </c>
      <c r="E72" s="77">
        <v>85000</v>
      </c>
      <c r="F72" s="37">
        <v>26.5</v>
      </c>
      <c r="G72" s="37">
        <v>27.500000000000004</v>
      </c>
      <c r="H72" s="37">
        <v>28.999999999999996</v>
      </c>
      <c r="I72" s="37">
        <v>30.5</v>
      </c>
      <c r="J72" s="37">
        <v>32</v>
      </c>
      <c r="K72" s="37">
        <v>33.5</v>
      </c>
      <c r="L72" s="37">
        <v>35</v>
      </c>
      <c r="M72" s="37">
        <v>36.5</v>
      </c>
      <c r="N72" s="37">
        <v>38</v>
      </c>
      <c r="O72" s="37">
        <v>39</v>
      </c>
      <c r="P72" s="37">
        <v>40</v>
      </c>
      <c r="Q72" s="37">
        <v>41.5</v>
      </c>
      <c r="S72" t="str">
        <f t="shared" si="6"/>
        <v/>
      </c>
      <c r="T72">
        <v>85000</v>
      </c>
      <c r="U72" s="38">
        <v>0.26500000000000001</v>
      </c>
      <c r="V72" s="38">
        <v>0.27500000000000002</v>
      </c>
      <c r="W72" s="38">
        <v>0.28999999999999998</v>
      </c>
      <c r="X72" s="38">
        <v>0.30499999999999999</v>
      </c>
      <c r="Y72" s="38">
        <v>0.32</v>
      </c>
      <c r="Z72" s="38">
        <v>0.33500000000000002</v>
      </c>
      <c r="AA72" s="38">
        <v>0.35</v>
      </c>
      <c r="AB72" s="38">
        <v>0.36499999999999999</v>
      </c>
      <c r="AC72" s="38">
        <v>0.38</v>
      </c>
      <c r="AD72" s="38">
        <v>0.39</v>
      </c>
      <c r="AE72" s="38">
        <v>0.4</v>
      </c>
      <c r="AF72" s="38">
        <v>0.41499999999999998</v>
      </c>
      <c r="AH72" s="37">
        <f t="shared" si="5"/>
        <v>26.5</v>
      </c>
      <c r="AI72" s="37">
        <f t="shared" si="5"/>
        <v>27.500000000000004</v>
      </c>
      <c r="AJ72" s="37">
        <f t="shared" si="5"/>
        <v>28.999999999999996</v>
      </c>
      <c r="AK72" s="37">
        <f t="shared" si="5"/>
        <v>30.5</v>
      </c>
      <c r="AL72" s="37">
        <f t="shared" si="5"/>
        <v>32</v>
      </c>
      <c r="AM72" s="37">
        <f t="shared" si="5"/>
        <v>33.5</v>
      </c>
      <c r="AN72" s="37">
        <f t="shared" si="4"/>
        <v>35</v>
      </c>
      <c r="AO72" s="37">
        <f t="shared" si="4"/>
        <v>36.5</v>
      </c>
      <c r="AP72" s="37">
        <f t="shared" si="4"/>
        <v>38</v>
      </c>
      <c r="AQ72" s="37">
        <f t="shared" si="4"/>
        <v>39</v>
      </c>
      <c r="AR72" s="37">
        <f t="shared" si="4"/>
        <v>40</v>
      </c>
      <c r="AS72" s="37">
        <f t="shared" si="4"/>
        <v>41.5</v>
      </c>
    </row>
    <row r="73" spans="4:45" x14ac:dyDescent="0.25">
      <c r="D73">
        <v>70</v>
      </c>
      <c r="E73" s="77">
        <v>86000</v>
      </c>
      <c r="F73" s="37">
        <v>26.5</v>
      </c>
      <c r="G73" s="37">
        <v>27.500000000000004</v>
      </c>
      <c r="H73" s="37">
        <v>28.999999999999996</v>
      </c>
      <c r="I73" s="37">
        <v>30.5</v>
      </c>
      <c r="J73" s="37">
        <v>32</v>
      </c>
      <c r="K73" s="37">
        <v>33.5</v>
      </c>
      <c r="L73" s="37">
        <v>35</v>
      </c>
      <c r="M73" s="37">
        <v>36.5</v>
      </c>
      <c r="N73" s="37">
        <v>38</v>
      </c>
      <c r="O73" s="37">
        <v>39</v>
      </c>
      <c r="P73" s="37">
        <v>40</v>
      </c>
      <c r="Q73" s="37">
        <v>41.5</v>
      </c>
      <c r="S73" t="str">
        <f t="shared" si="6"/>
        <v/>
      </c>
      <c r="T73">
        <v>86000</v>
      </c>
      <c r="U73" s="38">
        <v>0.26500000000000001</v>
      </c>
      <c r="V73" s="38">
        <v>0.27500000000000002</v>
      </c>
      <c r="W73" s="38">
        <v>0.28999999999999998</v>
      </c>
      <c r="X73" s="38">
        <v>0.30499999999999999</v>
      </c>
      <c r="Y73" s="38">
        <v>0.32</v>
      </c>
      <c r="Z73" s="38">
        <v>0.33500000000000002</v>
      </c>
      <c r="AA73" s="38">
        <v>0.35</v>
      </c>
      <c r="AB73" s="38">
        <v>0.36499999999999999</v>
      </c>
      <c r="AC73" s="38">
        <v>0.38</v>
      </c>
      <c r="AD73" s="38">
        <v>0.39</v>
      </c>
      <c r="AE73" s="38">
        <v>0.4</v>
      </c>
      <c r="AF73" s="38">
        <v>0.41499999999999998</v>
      </c>
      <c r="AH73" s="37">
        <f t="shared" si="5"/>
        <v>26.5</v>
      </c>
      <c r="AI73" s="37">
        <f t="shared" si="5"/>
        <v>27.500000000000004</v>
      </c>
      <c r="AJ73" s="37">
        <f t="shared" si="5"/>
        <v>28.999999999999996</v>
      </c>
      <c r="AK73" s="37">
        <f t="shared" si="5"/>
        <v>30.5</v>
      </c>
      <c r="AL73" s="37">
        <f t="shared" si="5"/>
        <v>32</v>
      </c>
      <c r="AM73" s="37">
        <f t="shared" si="5"/>
        <v>33.5</v>
      </c>
      <c r="AN73" s="37">
        <f t="shared" si="4"/>
        <v>35</v>
      </c>
      <c r="AO73" s="37">
        <f t="shared" si="4"/>
        <v>36.5</v>
      </c>
      <c r="AP73" s="37">
        <f t="shared" si="4"/>
        <v>38</v>
      </c>
      <c r="AQ73" s="37">
        <f t="shared" si="4"/>
        <v>39</v>
      </c>
      <c r="AR73" s="37">
        <f t="shared" si="4"/>
        <v>40</v>
      </c>
      <c r="AS73" s="37">
        <f t="shared" si="4"/>
        <v>41.5</v>
      </c>
    </row>
    <row r="74" spans="4:45" x14ac:dyDescent="0.25">
      <c r="D74">
        <v>71</v>
      </c>
      <c r="E74" s="77">
        <v>87000</v>
      </c>
      <c r="F74" s="37">
        <v>26.5</v>
      </c>
      <c r="G74" s="37">
        <v>27.500000000000004</v>
      </c>
      <c r="H74" s="37">
        <v>28.999999999999996</v>
      </c>
      <c r="I74" s="37">
        <v>30.5</v>
      </c>
      <c r="J74" s="37">
        <v>32</v>
      </c>
      <c r="K74" s="37">
        <v>33.5</v>
      </c>
      <c r="L74" s="37">
        <v>35</v>
      </c>
      <c r="M74" s="37">
        <v>36.5</v>
      </c>
      <c r="N74" s="37">
        <v>38</v>
      </c>
      <c r="O74" s="37">
        <v>39</v>
      </c>
      <c r="P74" s="37">
        <v>40</v>
      </c>
      <c r="Q74" s="37">
        <v>41.5</v>
      </c>
      <c r="S74" t="str">
        <f t="shared" si="6"/>
        <v/>
      </c>
      <c r="T74">
        <v>87000</v>
      </c>
      <c r="U74" s="38">
        <v>0.26500000000000001</v>
      </c>
      <c r="V74" s="38">
        <v>0.27500000000000002</v>
      </c>
      <c r="W74" s="38">
        <v>0.28999999999999998</v>
      </c>
      <c r="X74" s="38">
        <v>0.30499999999999999</v>
      </c>
      <c r="Y74" s="38">
        <v>0.32</v>
      </c>
      <c r="Z74" s="38">
        <v>0.33500000000000002</v>
      </c>
      <c r="AA74" s="38">
        <v>0.35</v>
      </c>
      <c r="AB74" s="38">
        <v>0.36499999999999999</v>
      </c>
      <c r="AC74" s="38">
        <v>0.38</v>
      </c>
      <c r="AD74" s="38">
        <v>0.39</v>
      </c>
      <c r="AE74" s="38">
        <v>0.4</v>
      </c>
      <c r="AF74" s="38">
        <v>0.41499999999999998</v>
      </c>
      <c r="AH74" s="37">
        <f t="shared" si="5"/>
        <v>26.5</v>
      </c>
      <c r="AI74" s="37">
        <f t="shared" si="5"/>
        <v>27.500000000000004</v>
      </c>
      <c r="AJ74" s="37">
        <f t="shared" si="5"/>
        <v>28.999999999999996</v>
      </c>
      <c r="AK74" s="37">
        <f t="shared" si="5"/>
        <v>30.5</v>
      </c>
      <c r="AL74" s="37">
        <f t="shared" si="5"/>
        <v>32</v>
      </c>
      <c r="AM74" s="37">
        <f t="shared" si="5"/>
        <v>33.5</v>
      </c>
      <c r="AN74" s="37">
        <f t="shared" si="4"/>
        <v>35</v>
      </c>
      <c r="AO74" s="37">
        <f t="shared" si="4"/>
        <v>36.5</v>
      </c>
      <c r="AP74" s="37">
        <f t="shared" si="4"/>
        <v>38</v>
      </c>
      <c r="AQ74" s="37">
        <f t="shared" si="4"/>
        <v>39</v>
      </c>
      <c r="AR74" s="37">
        <f t="shared" si="4"/>
        <v>40</v>
      </c>
      <c r="AS74" s="37">
        <f t="shared" si="4"/>
        <v>41.5</v>
      </c>
    </row>
    <row r="75" spans="4:45" x14ac:dyDescent="0.25">
      <c r="D75">
        <v>72</v>
      </c>
      <c r="E75" s="77">
        <v>88000</v>
      </c>
      <c r="F75" s="37">
        <v>26.5</v>
      </c>
      <c r="G75" s="37">
        <v>27.500000000000004</v>
      </c>
      <c r="H75" s="37">
        <v>28.999999999999996</v>
      </c>
      <c r="I75" s="37">
        <v>30.5</v>
      </c>
      <c r="J75" s="37">
        <v>32</v>
      </c>
      <c r="K75" s="37">
        <v>33.5</v>
      </c>
      <c r="L75" s="37">
        <v>35</v>
      </c>
      <c r="M75" s="37">
        <v>36.5</v>
      </c>
      <c r="N75" s="37">
        <v>38</v>
      </c>
      <c r="O75" s="37">
        <v>39</v>
      </c>
      <c r="P75" s="37">
        <v>40</v>
      </c>
      <c r="Q75" s="37">
        <v>41.5</v>
      </c>
      <c r="S75" t="str">
        <f t="shared" si="6"/>
        <v/>
      </c>
      <c r="T75">
        <v>88000</v>
      </c>
      <c r="U75" s="38">
        <v>0.26500000000000001</v>
      </c>
      <c r="V75" s="38">
        <v>0.27500000000000002</v>
      </c>
      <c r="W75" s="38">
        <v>0.28999999999999998</v>
      </c>
      <c r="X75" s="38">
        <v>0.30499999999999999</v>
      </c>
      <c r="Y75" s="38">
        <v>0.32</v>
      </c>
      <c r="Z75" s="38">
        <v>0.33500000000000002</v>
      </c>
      <c r="AA75" s="38">
        <v>0.35</v>
      </c>
      <c r="AB75" s="38">
        <v>0.36499999999999999</v>
      </c>
      <c r="AC75" s="38">
        <v>0.38</v>
      </c>
      <c r="AD75" s="38">
        <v>0.39</v>
      </c>
      <c r="AE75" s="38">
        <v>0.4</v>
      </c>
      <c r="AF75" s="38">
        <v>0.41499999999999998</v>
      </c>
      <c r="AH75" s="37">
        <f t="shared" si="5"/>
        <v>26.5</v>
      </c>
      <c r="AI75" s="37">
        <f t="shared" si="5"/>
        <v>27.500000000000004</v>
      </c>
      <c r="AJ75" s="37">
        <f t="shared" si="5"/>
        <v>28.999999999999996</v>
      </c>
      <c r="AK75" s="37">
        <f t="shared" si="5"/>
        <v>30.5</v>
      </c>
      <c r="AL75" s="37">
        <f t="shared" si="5"/>
        <v>32</v>
      </c>
      <c r="AM75" s="37">
        <f t="shared" si="5"/>
        <v>33.5</v>
      </c>
      <c r="AN75" s="37">
        <f t="shared" si="4"/>
        <v>35</v>
      </c>
      <c r="AO75" s="37">
        <f t="shared" si="4"/>
        <v>36.5</v>
      </c>
      <c r="AP75" s="37">
        <f t="shared" si="4"/>
        <v>38</v>
      </c>
      <c r="AQ75" s="37">
        <f t="shared" si="4"/>
        <v>39</v>
      </c>
      <c r="AR75" s="37">
        <f t="shared" si="4"/>
        <v>40</v>
      </c>
      <c r="AS75" s="37">
        <f t="shared" si="4"/>
        <v>41.5</v>
      </c>
    </row>
    <row r="76" spans="4:45" x14ac:dyDescent="0.25">
      <c r="D76">
        <v>73</v>
      </c>
      <c r="E76" s="77">
        <v>89000</v>
      </c>
      <c r="F76" s="37">
        <v>26.5</v>
      </c>
      <c r="G76" s="37">
        <v>27.500000000000004</v>
      </c>
      <c r="H76" s="37">
        <v>28.999999999999996</v>
      </c>
      <c r="I76" s="37">
        <v>30.5</v>
      </c>
      <c r="J76" s="37">
        <v>32</v>
      </c>
      <c r="K76" s="37">
        <v>33.5</v>
      </c>
      <c r="L76" s="37">
        <v>35</v>
      </c>
      <c r="M76" s="37">
        <v>36.5</v>
      </c>
      <c r="N76" s="37">
        <v>38</v>
      </c>
      <c r="O76" s="37">
        <v>39</v>
      </c>
      <c r="P76" s="37">
        <v>40</v>
      </c>
      <c r="Q76" s="37">
        <v>41.5</v>
      </c>
      <c r="S76" t="str">
        <f t="shared" si="6"/>
        <v/>
      </c>
      <c r="T76">
        <v>89000</v>
      </c>
      <c r="U76" s="38">
        <v>0.26500000000000001</v>
      </c>
      <c r="V76" s="38">
        <v>0.27500000000000002</v>
      </c>
      <c r="W76" s="38">
        <v>0.28999999999999998</v>
      </c>
      <c r="X76" s="38">
        <v>0.30499999999999999</v>
      </c>
      <c r="Y76" s="38">
        <v>0.32</v>
      </c>
      <c r="Z76" s="38">
        <v>0.33500000000000002</v>
      </c>
      <c r="AA76" s="38">
        <v>0.35</v>
      </c>
      <c r="AB76" s="38">
        <v>0.36499999999999999</v>
      </c>
      <c r="AC76" s="38">
        <v>0.38</v>
      </c>
      <c r="AD76" s="38">
        <v>0.39</v>
      </c>
      <c r="AE76" s="38">
        <v>0.4</v>
      </c>
      <c r="AF76" s="38">
        <v>0.41499999999999998</v>
      </c>
      <c r="AH76" s="37">
        <f t="shared" si="5"/>
        <v>26.5</v>
      </c>
      <c r="AI76" s="37">
        <f t="shared" si="5"/>
        <v>27.500000000000004</v>
      </c>
      <c r="AJ76" s="37">
        <f t="shared" si="5"/>
        <v>28.999999999999996</v>
      </c>
      <c r="AK76" s="37">
        <f t="shared" si="5"/>
        <v>30.5</v>
      </c>
      <c r="AL76" s="37">
        <f t="shared" si="5"/>
        <v>32</v>
      </c>
      <c r="AM76" s="37">
        <f t="shared" si="5"/>
        <v>33.5</v>
      </c>
      <c r="AN76" s="37">
        <f t="shared" si="4"/>
        <v>35</v>
      </c>
      <c r="AO76" s="37">
        <f t="shared" si="4"/>
        <v>36.5</v>
      </c>
      <c r="AP76" s="37">
        <f t="shared" si="4"/>
        <v>38</v>
      </c>
      <c r="AQ76" s="37">
        <f t="shared" si="4"/>
        <v>39</v>
      </c>
      <c r="AR76" s="37">
        <f t="shared" si="4"/>
        <v>40</v>
      </c>
      <c r="AS76" s="37">
        <f t="shared" si="4"/>
        <v>41.5</v>
      </c>
    </row>
    <row r="77" spans="4:45" x14ac:dyDescent="0.25">
      <c r="D77">
        <v>74</v>
      </c>
      <c r="E77" s="77">
        <v>90000</v>
      </c>
      <c r="F77" s="37">
        <v>26.5</v>
      </c>
      <c r="G77" s="37">
        <v>27.500000000000004</v>
      </c>
      <c r="H77" s="37">
        <v>28.999999999999996</v>
      </c>
      <c r="I77" s="37">
        <v>30.5</v>
      </c>
      <c r="J77" s="37">
        <v>32</v>
      </c>
      <c r="K77" s="37">
        <v>33.5</v>
      </c>
      <c r="L77" s="37">
        <v>35</v>
      </c>
      <c r="M77" s="37">
        <v>36.5</v>
      </c>
      <c r="N77" s="37">
        <v>38</v>
      </c>
      <c r="O77" s="37">
        <v>39</v>
      </c>
      <c r="P77" s="37">
        <v>40</v>
      </c>
      <c r="Q77" s="37">
        <v>41.5</v>
      </c>
      <c r="S77" t="str">
        <f t="shared" si="6"/>
        <v/>
      </c>
      <c r="T77">
        <v>90000</v>
      </c>
      <c r="U77" s="38">
        <v>0.26500000000000001</v>
      </c>
      <c r="V77" s="38">
        <v>0.27500000000000002</v>
      </c>
      <c r="W77" s="38">
        <v>0.28999999999999998</v>
      </c>
      <c r="X77" s="38">
        <v>0.30499999999999999</v>
      </c>
      <c r="Y77" s="38">
        <v>0.32</v>
      </c>
      <c r="Z77" s="38">
        <v>0.33500000000000002</v>
      </c>
      <c r="AA77" s="38">
        <v>0.35</v>
      </c>
      <c r="AB77" s="38">
        <v>0.36499999999999999</v>
      </c>
      <c r="AC77" s="38">
        <v>0.38</v>
      </c>
      <c r="AD77" s="38">
        <v>0.39</v>
      </c>
      <c r="AE77" s="38">
        <v>0.4</v>
      </c>
      <c r="AF77" s="38">
        <v>0.41499999999999998</v>
      </c>
      <c r="AH77" s="37">
        <f t="shared" si="5"/>
        <v>26.5</v>
      </c>
      <c r="AI77" s="37">
        <f t="shared" si="5"/>
        <v>27.500000000000004</v>
      </c>
      <c r="AJ77" s="37">
        <f t="shared" si="5"/>
        <v>28.999999999999996</v>
      </c>
      <c r="AK77" s="37">
        <f t="shared" si="5"/>
        <v>30.5</v>
      </c>
      <c r="AL77" s="37">
        <f t="shared" si="5"/>
        <v>32</v>
      </c>
      <c r="AM77" s="37">
        <f t="shared" si="5"/>
        <v>33.5</v>
      </c>
      <c r="AN77" s="37">
        <f t="shared" si="4"/>
        <v>35</v>
      </c>
      <c r="AO77" s="37">
        <f t="shared" si="4"/>
        <v>36.5</v>
      </c>
      <c r="AP77" s="37">
        <f t="shared" si="4"/>
        <v>38</v>
      </c>
      <c r="AQ77" s="37">
        <f t="shared" si="4"/>
        <v>39</v>
      </c>
      <c r="AR77" s="37">
        <f t="shared" si="4"/>
        <v>40</v>
      </c>
      <c r="AS77" s="37">
        <f t="shared" si="4"/>
        <v>41.5</v>
      </c>
    </row>
    <row r="78" spans="4:45" x14ac:dyDescent="0.25">
      <c r="D78">
        <v>75</v>
      </c>
      <c r="E78" s="77">
        <v>91000</v>
      </c>
      <c r="F78" s="37">
        <v>26.5</v>
      </c>
      <c r="G78" s="37">
        <v>27.500000000000004</v>
      </c>
      <c r="H78" s="37">
        <v>28.999999999999996</v>
      </c>
      <c r="I78" s="37">
        <v>30.5</v>
      </c>
      <c r="J78" s="37">
        <v>32</v>
      </c>
      <c r="K78" s="37">
        <v>33.5</v>
      </c>
      <c r="L78" s="37">
        <v>35</v>
      </c>
      <c r="M78" s="37">
        <v>36.5</v>
      </c>
      <c r="N78" s="37">
        <v>38</v>
      </c>
      <c r="O78" s="37">
        <v>39</v>
      </c>
      <c r="P78" s="37">
        <v>40</v>
      </c>
      <c r="Q78" s="37">
        <v>41.5</v>
      </c>
      <c r="S78" t="str">
        <f t="shared" si="6"/>
        <v/>
      </c>
      <c r="T78">
        <v>91000</v>
      </c>
      <c r="U78" s="38">
        <v>0.26500000000000001</v>
      </c>
      <c r="V78" s="38">
        <v>0.27500000000000002</v>
      </c>
      <c r="W78" s="38">
        <v>0.28999999999999998</v>
      </c>
      <c r="X78" s="38">
        <v>0.30499999999999999</v>
      </c>
      <c r="Y78" s="38">
        <v>0.32</v>
      </c>
      <c r="Z78" s="38">
        <v>0.33500000000000002</v>
      </c>
      <c r="AA78" s="38">
        <v>0.35</v>
      </c>
      <c r="AB78" s="38">
        <v>0.36499999999999999</v>
      </c>
      <c r="AC78" s="38">
        <v>0.38</v>
      </c>
      <c r="AD78" s="38">
        <v>0.39</v>
      </c>
      <c r="AE78" s="38">
        <v>0.4</v>
      </c>
      <c r="AF78" s="38">
        <v>0.41499999999999998</v>
      </c>
      <c r="AH78" s="37">
        <f t="shared" si="5"/>
        <v>26.5</v>
      </c>
      <c r="AI78" s="37">
        <f t="shared" si="5"/>
        <v>27.500000000000004</v>
      </c>
      <c r="AJ78" s="37">
        <f t="shared" si="5"/>
        <v>28.999999999999996</v>
      </c>
      <c r="AK78" s="37">
        <f t="shared" si="5"/>
        <v>30.5</v>
      </c>
      <c r="AL78" s="37">
        <f t="shared" si="5"/>
        <v>32</v>
      </c>
      <c r="AM78" s="37">
        <f t="shared" si="5"/>
        <v>33.5</v>
      </c>
      <c r="AN78" s="37">
        <f t="shared" si="4"/>
        <v>35</v>
      </c>
      <c r="AO78" s="37">
        <f t="shared" si="4"/>
        <v>36.5</v>
      </c>
      <c r="AP78" s="37">
        <f t="shared" si="4"/>
        <v>38</v>
      </c>
      <c r="AQ78" s="37">
        <f t="shared" si="4"/>
        <v>39</v>
      </c>
      <c r="AR78" s="37">
        <f t="shared" si="4"/>
        <v>40</v>
      </c>
      <c r="AS78" s="37">
        <f t="shared" si="4"/>
        <v>41.5</v>
      </c>
    </row>
    <row r="79" spans="4:45" x14ac:dyDescent="0.25">
      <c r="D79">
        <v>76</v>
      </c>
      <c r="E79" s="77">
        <v>92000</v>
      </c>
      <c r="F79" s="37">
        <v>26.5</v>
      </c>
      <c r="G79" s="37">
        <v>27.500000000000004</v>
      </c>
      <c r="H79" s="37">
        <v>28.999999999999996</v>
      </c>
      <c r="I79" s="37">
        <v>30.5</v>
      </c>
      <c r="J79" s="37">
        <v>32</v>
      </c>
      <c r="K79" s="37">
        <v>33.5</v>
      </c>
      <c r="L79" s="37">
        <v>35</v>
      </c>
      <c r="M79" s="37">
        <v>36.5</v>
      </c>
      <c r="N79" s="37">
        <v>38</v>
      </c>
      <c r="O79" s="37">
        <v>39</v>
      </c>
      <c r="P79" s="37">
        <v>40</v>
      </c>
      <c r="Q79" s="37">
        <v>41.5</v>
      </c>
      <c r="S79" t="str">
        <f t="shared" si="6"/>
        <v/>
      </c>
      <c r="T79">
        <v>92000</v>
      </c>
      <c r="U79" s="38">
        <v>0.26500000000000001</v>
      </c>
      <c r="V79" s="38">
        <v>0.27500000000000002</v>
      </c>
      <c r="W79" s="38">
        <v>0.28999999999999998</v>
      </c>
      <c r="X79" s="38">
        <v>0.30499999999999999</v>
      </c>
      <c r="Y79" s="38">
        <v>0.32</v>
      </c>
      <c r="Z79" s="38">
        <v>0.33500000000000002</v>
      </c>
      <c r="AA79" s="38">
        <v>0.35</v>
      </c>
      <c r="AB79" s="38">
        <v>0.36499999999999999</v>
      </c>
      <c r="AC79" s="38">
        <v>0.38</v>
      </c>
      <c r="AD79" s="38">
        <v>0.39</v>
      </c>
      <c r="AE79" s="38">
        <v>0.4</v>
      </c>
      <c r="AF79" s="38">
        <v>0.41499999999999998</v>
      </c>
      <c r="AH79" s="37">
        <f t="shared" si="5"/>
        <v>26.5</v>
      </c>
      <c r="AI79" s="37">
        <f t="shared" si="5"/>
        <v>27.500000000000004</v>
      </c>
      <c r="AJ79" s="37">
        <f t="shared" si="5"/>
        <v>28.999999999999996</v>
      </c>
      <c r="AK79" s="37">
        <f t="shared" si="5"/>
        <v>30.5</v>
      </c>
      <c r="AL79" s="37">
        <f t="shared" si="5"/>
        <v>32</v>
      </c>
      <c r="AM79" s="37">
        <f t="shared" si="5"/>
        <v>33.5</v>
      </c>
      <c r="AN79" s="37">
        <f t="shared" si="4"/>
        <v>35</v>
      </c>
      <c r="AO79" s="37">
        <f t="shared" si="4"/>
        <v>36.5</v>
      </c>
      <c r="AP79" s="37">
        <f t="shared" si="4"/>
        <v>38</v>
      </c>
      <c r="AQ79" s="37">
        <f t="shared" si="4"/>
        <v>39</v>
      </c>
      <c r="AR79" s="37">
        <f t="shared" si="4"/>
        <v>40</v>
      </c>
      <c r="AS79" s="37">
        <f t="shared" si="4"/>
        <v>41.5</v>
      </c>
    </row>
    <row r="80" spans="4:45" x14ac:dyDescent="0.25">
      <c r="D80">
        <v>77</v>
      </c>
      <c r="E80" s="77">
        <v>93000</v>
      </c>
      <c r="F80" s="37">
        <v>26.5</v>
      </c>
      <c r="G80" s="37">
        <v>27.500000000000004</v>
      </c>
      <c r="H80" s="37">
        <v>28.999999999999996</v>
      </c>
      <c r="I80" s="37">
        <v>30.5</v>
      </c>
      <c r="J80" s="37">
        <v>32</v>
      </c>
      <c r="K80" s="37">
        <v>33.5</v>
      </c>
      <c r="L80" s="37">
        <v>35</v>
      </c>
      <c r="M80" s="37">
        <v>36.5</v>
      </c>
      <c r="N80" s="37">
        <v>38</v>
      </c>
      <c r="O80" s="37">
        <v>39</v>
      </c>
      <c r="P80" s="37">
        <v>40</v>
      </c>
      <c r="Q80" s="37">
        <v>41.5</v>
      </c>
      <c r="S80" t="str">
        <f t="shared" si="6"/>
        <v/>
      </c>
      <c r="T80">
        <v>93000</v>
      </c>
      <c r="U80" s="38">
        <v>0.26500000000000001</v>
      </c>
      <c r="V80" s="38">
        <v>0.27500000000000002</v>
      </c>
      <c r="W80" s="38">
        <v>0.28999999999999998</v>
      </c>
      <c r="X80" s="38">
        <v>0.30499999999999999</v>
      </c>
      <c r="Y80" s="38">
        <v>0.32</v>
      </c>
      <c r="Z80" s="38">
        <v>0.33500000000000002</v>
      </c>
      <c r="AA80" s="38">
        <v>0.35</v>
      </c>
      <c r="AB80" s="38">
        <v>0.36499999999999999</v>
      </c>
      <c r="AC80" s="38">
        <v>0.38</v>
      </c>
      <c r="AD80" s="38">
        <v>0.39</v>
      </c>
      <c r="AE80" s="38">
        <v>0.4</v>
      </c>
      <c r="AF80" s="38">
        <v>0.41499999999999998</v>
      </c>
      <c r="AH80" s="37">
        <f t="shared" si="5"/>
        <v>26.5</v>
      </c>
      <c r="AI80" s="37">
        <f t="shared" si="5"/>
        <v>27.500000000000004</v>
      </c>
      <c r="AJ80" s="37">
        <f t="shared" si="5"/>
        <v>28.999999999999996</v>
      </c>
      <c r="AK80" s="37">
        <f t="shared" si="5"/>
        <v>30.5</v>
      </c>
      <c r="AL80" s="37">
        <f t="shared" si="5"/>
        <v>32</v>
      </c>
      <c r="AM80" s="37">
        <f t="shared" si="5"/>
        <v>33.5</v>
      </c>
      <c r="AN80" s="37">
        <f t="shared" si="4"/>
        <v>35</v>
      </c>
      <c r="AO80" s="37">
        <f t="shared" si="4"/>
        <v>36.5</v>
      </c>
      <c r="AP80" s="37">
        <f t="shared" si="4"/>
        <v>38</v>
      </c>
      <c r="AQ80" s="37">
        <f t="shared" si="4"/>
        <v>39</v>
      </c>
      <c r="AR80" s="37">
        <f t="shared" si="4"/>
        <v>40</v>
      </c>
      <c r="AS80" s="37">
        <f t="shared" si="4"/>
        <v>41.5</v>
      </c>
    </row>
    <row r="81" spans="4:45" x14ac:dyDescent="0.25">
      <c r="D81">
        <v>78</v>
      </c>
      <c r="E81" s="77">
        <v>94000</v>
      </c>
      <c r="F81" s="37">
        <v>26.5</v>
      </c>
      <c r="G81" s="37">
        <v>27.500000000000004</v>
      </c>
      <c r="H81" s="37">
        <v>28.999999999999996</v>
      </c>
      <c r="I81" s="37">
        <v>30.5</v>
      </c>
      <c r="J81" s="37">
        <v>32</v>
      </c>
      <c r="K81" s="37">
        <v>33.5</v>
      </c>
      <c r="L81" s="37">
        <v>35</v>
      </c>
      <c r="M81" s="37">
        <v>36.5</v>
      </c>
      <c r="N81" s="37">
        <v>38</v>
      </c>
      <c r="O81" s="37">
        <v>39</v>
      </c>
      <c r="P81" s="37">
        <v>40</v>
      </c>
      <c r="Q81" s="37">
        <v>41.5</v>
      </c>
      <c r="S81" t="str">
        <f t="shared" si="6"/>
        <v/>
      </c>
      <c r="T81">
        <v>94000</v>
      </c>
      <c r="U81" s="38">
        <v>0.26500000000000001</v>
      </c>
      <c r="V81" s="38">
        <v>0.27500000000000002</v>
      </c>
      <c r="W81" s="38">
        <v>0.28999999999999998</v>
      </c>
      <c r="X81" s="38">
        <v>0.30499999999999999</v>
      </c>
      <c r="Y81" s="38">
        <v>0.32</v>
      </c>
      <c r="Z81" s="38">
        <v>0.33500000000000002</v>
      </c>
      <c r="AA81" s="38">
        <v>0.35</v>
      </c>
      <c r="AB81" s="38">
        <v>0.36499999999999999</v>
      </c>
      <c r="AC81" s="38">
        <v>0.38</v>
      </c>
      <c r="AD81" s="38">
        <v>0.39</v>
      </c>
      <c r="AE81" s="38">
        <v>0.4</v>
      </c>
      <c r="AF81" s="38">
        <v>0.41499999999999998</v>
      </c>
      <c r="AH81" s="37">
        <f t="shared" si="5"/>
        <v>26.5</v>
      </c>
      <c r="AI81" s="37">
        <f t="shared" si="5"/>
        <v>27.500000000000004</v>
      </c>
      <c r="AJ81" s="37">
        <f t="shared" si="5"/>
        <v>28.999999999999996</v>
      </c>
      <c r="AK81" s="37">
        <f t="shared" si="5"/>
        <v>30.5</v>
      </c>
      <c r="AL81" s="37">
        <f t="shared" si="5"/>
        <v>32</v>
      </c>
      <c r="AM81" s="37">
        <f t="shared" si="5"/>
        <v>33.5</v>
      </c>
      <c r="AN81" s="37">
        <f t="shared" si="4"/>
        <v>35</v>
      </c>
      <c r="AO81" s="37">
        <f t="shared" si="4"/>
        <v>36.5</v>
      </c>
      <c r="AP81" s="37">
        <f t="shared" si="4"/>
        <v>38</v>
      </c>
      <c r="AQ81" s="37">
        <f t="shared" si="4"/>
        <v>39</v>
      </c>
      <c r="AR81" s="37">
        <f t="shared" si="4"/>
        <v>40</v>
      </c>
      <c r="AS81" s="37">
        <f t="shared" si="4"/>
        <v>41.5</v>
      </c>
    </row>
    <row r="82" spans="4:45" x14ac:dyDescent="0.25">
      <c r="D82">
        <v>79</v>
      </c>
      <c r="E82" s="77">
        <v>95000</v>
      </c>
      <c r="F82" s="37">
        <v>26.5</v>
      </c>
      <c r="G82" s="37">
        <v>27.500000000000004</v>
      </c>
      <c r="H82" s="37">
        <v>28.999999999999996</v>
      </c>
      <c r="I82" s="37">
        <v>30.5</v>
      </c>
      <c r="J82" s="37">
        <v>32</v>
      </c>
      <c r="K82" s="37">
        <v>33.5</v>
      </c>
      <c r="L82" s="37">
        <v>35</v>
      </c>
      <c r="M82" s="37">
        <v>36.5</v>
      </c>
      <c r="N82" s="37">
        <v>38</v>
      </c>
      <c r="O82" s="37">
        <v>39</v>
      </c>
      <c r="P82" s="37">
        <v>40</v>
      </c>
      <c r="Q82" s="37">
        <v>41.5</v>
      </c>
      <c r="S82" t="str">
        <f t="shared" si="6"/>
        <v/>
      </c>
      <c r="T82">
        <v>95000</v>
      </c>
      <c r="U82" s="38">
        <v>0.26500000000000001</v>
      </c>
      <c r="V82" s="38">
        <v>0.27500000000000002</v>
      </c>
      <c r="W82" s="38">
        <v>0.28999999999999998</v>
      </c>
      <c r="X82" s="38">
        <v>0.30499999999999999</v>
      </c>
      <c r="Y82" s="38">
        <v>0.32</v>
      </c>
      <c r="Z82" s="38">
        <v>0.33500000000000002</v>
      </c>
      <c r="AA82" s="38">
        <v>0.35</v>
      </c>
      <c r="AB82" s="38">
        <v>0.36499999999999999</v>
      </c>
      <c r="AC82" s="38">
        <v>0.38</v>
      </c>
      <c r="AD82" s="38">
        <v>0.39</v>
      </c>
      <c r="AE82" s="38">
        <v>0.4</v>
      </c>
      <c r="AF82" s="38">
        <v>0.41499999999999998</v>
      </c>
      <c r="AH82" s="37">
        <f t="shared" si="5"/>
        <v>26.5</v>
      </c>
      <c r="AI82" s="37">
        <f t="shared" si="5"/>
        <v>27.500000000000004</v>
      </c>
      <c r="AJ82" s="37">
        <f t="shared" si="5"/>
        <v>28.999999999999996</v>
      </c>
      <c r="AK82" s="37">
        <f t="shared" si="5"/>
        <v>30.5</v>
      </c>
      <c r="AL82" s="37">
        <f t="shared" si="5"/>
        <v>32</v>
      </c>
      <c r="AM82" s="37">
        <f t="shared" si="5"/>
        <v>33.5</v>
      </c>
      <c r="AN82" s="37">
        <f t="shared" si="4"/>
        <v>35</v>
      </c>
      <c r="AO82" s="37">
        <f t="shared" si="4"/>
        <v>36.5</v>
      </c>
      <c r="AP82" s="37">
        <f t="shared" si="4"/>
        <v>38</v>
      </c>
      <c r="AQ82" s="37">
        <f t="shared" si="4"/>
        <v>39</v>
      </c>
      <c r="AR82" s="37">
        <f t="shared" si="4"/>
        <v>40</v>
      </c>
      <c r="AS82" s="37">
        <f t="shared" si="4"/>
        <v>41.5</v>
      </c>
    </row>
    <row r="83" spans="4:45" x14ac:dyDescent="0.25">
      <c r="D83">
        <v>80</v>
      </c>
      <c r="E83" s="77">
        <v>96000</v>
      </c>
      <c r="F83" s="37">
        <v>26.5</v>
      </c>
      <c r="G83" s="37">
        <v>27.500000000000004</v>
      </c>
      <c r="H83" s="37">
        <v>28.999999999999996</v>
      </c>
      <c r="I83" s="37">
        <v>30.5</v>
      </c>
      <c r="J83" s="37">
        <v>32</v>
      </c>
      <c r="K83" s="37">
        <v>33.5</v>
      </c>
      <c r="L83" s="37">
        <v>35</v>
      </c>
      <c r="M83" s="37">
        <v>36.5</v>
      </c>
      <c r="N83" s="37">
        <v>38</v>
      </c>
      <c r="O83" s="37">
        <v>39</v>
      </c>
      <c r="P83" s="37">
        <v>40</v>
      </c>
      <c r="Q83" s="37">
        <v>41.5</v>
      </c>
      <c r="S83" t="str">
        <f t="shared" si="6"/>
        <v/>
      </c>
      <c r="T83">
        <v>96000</v>
      </c>
      <c r="U83" s="38">
        <v>0.26500000000000001</v>
      </c>
      <c r="V83" s="38">
        <v>0.27500000000000002</v>
      </c>
      <c r="W83" s="38">
        <v>0.28999999999999998</v>
      </c>
      <c r="X83" s="38">
        <v>0.30499999999999999</v>
      </c>
      <c r="Y83" s="38">
        <v>0.32</v>
      </c>
      <c r="Z83" s="38">
        <v>0.33500000000000002</v>
      </c>
      <c r="AA83" s="38">
        <v>0.35</v>
      </c>
      <c r="AB83" s="38">
        <v>0.36499999999999999</v>
      </c>
      <c r="AC83" s="38">
        <v>0.38</v>
      </c>
      <c r="AD83" s="38">
        <v>0.39</v>
      </c>
      <c r="AE83" s="38">
        <v>0.4</v>
      </c>
      <c r="AF83" s="38">
        <v>0.41499999999999998</v>
      </c>
      <c r="AH83" s="37">
        <f t="shared" si="5"/>
        <v>26.5</v>
      </c>
      <c r="AI83" s="37">
        <f t="shared" si="5"/>
        <v>27.500000000000004</v>
      </c>
      <c r="AJ83" s="37">
        <f t="shared" si="5"/>
        <v>28.999999999999996</v>
      </c>
      <c r="AK83" s="37">
        <f t="shared" si="5"/>
        <v>30.5</v>
      </c>
      <c r="AL83" s="37">
        <f t="shared" si="5"/>
        <v>32</v>
      </c>
      <c r="AM83" s="37">
        <f t="shared" si="5"/>
        <v>33.5</v>
      </c>
      <c r="AN83" s="37">
        <f t="shared" si="4"/>
        <v>35</v>
      </c>
      <c r="AO83" s="37">
        <f t="shared" si="4"/>
        <v>36.5</v>
      </c>
      <c r="AP83" s="37">
        <f t="shared" si="4"/>
        <v>38</v>
      </c>
      <c r="AQ83" s="37">
        <f t="shared" si="4"/>
        <v>39</v>
      </c>
      <c r="AR83" s="37">
        <f t="shared" si="4"/>
        <v>40</v>
      </c>
      <c r="AS83" s="37">
        <f t="shared" si="4"/>
        <v>41.5</v>
      </c>
    </row>
    <row r="84" spans="4:45" x14ac:dyDescent="0.25">
      <c r="D84">
        <v>81</v>
      </c>
      <c r="E84" s="77">
        <v>97000</v>
      </c>
      <c r="F84" s="37">
        <v>26.5</v>
      </c>
      <c r="G84" s="37">
        <v>27.500000000000004</v>
      </c>
      <c r="H84" s="37">
        <v>28.999999999999996</v>
      </c>
      <c r="I84" s="37">
        <v>30.5</v>
      </c>
      <c r="J84" s="37">
        <v>32</v>
      </c>
      <c r="K84" s="37">
        <v>33.5</v>
      </c>
      <c r="L84" s="37">
        <v>35</v>
      </c>
      <c r="M84" s="37">
        <v>36.5</v>
      </c>
      <c r="N84" s="37">
        <v>38</v>
      </c>
      <c r="O84" s="37">
        <v>39</v>
      </c>
      <c r="P84" s="37">
        <v>40</v>
      </c>
      <c r="Q84" s="37">
        <v>41.5</v>
      </c>
      <c r="S84" t="str">
        <f t="shared" si="6"/>
        <v/>
      </c>
      <c r="T84">
        <v>97000</v>
      </c>
      <c r="U84" s="38">
        <v>0.26500000000000001</v>
      </c>
      <c r="V84" s="38">
        <v>0.27500000000000002</v>
      </c>
      <c r="W84" s="38">
        <v>0.28999999999999998</v>
      </c>
      <c r="X84" s="38">
        <v>0.30499999999999999</v>
      </c>
      <c r="Y84" s="38">
        <v>0.32</v>
      </c>
      <c r="Z84" s="38">
        <v>0.33500000000000002</v>
      </c>
      <c r="AA84" s="38">
        <v>0.35</v>
      </c>
      <c r="AB84" s="38">
        <v>0.36499999999999999</v>
      </c>
      <c r="AC84" s="38">
        <v>0.38</v>
      </c>
      <c r="AD84" s="38">
        <v>0.39</v>
      </c>
      <c r="AE84" s="38">
        <v>0.4</v>
      </c>
      <c r="AF84" s="38">
        <v>0.41499999999999998</v>
      </c>
      <c r="AH84" s="37">
        <f t="shared" si="5"/>
        <v>26.5</v>
      </c>
      <c r="AI84" s="37">
        <f t="shared" si="5"/>
        <v>27.500000000000004</v>
      </c>
      <c r="AJ84" s="37">
        <f t="shared" si="5"/>
        <v>28.999999999999996</v>
      </c>
      <c r="AK84" s="37">
        <f t="shared" si="5"/>
        <v>30.5</v>
      </c>
      <c r="AL84" s="37">
        <f t="shared" si="5"/>
        <v>32</v>
      </c>
      <c r="AM84" s="37">
        <f t="shared" si="5"/>
        <v>33.5</v>
      </c>
      <c r="AN84" s="37">
        <f t="shared" si="4"/>
        <v>35</v>
      </c>
      <c r="AO84" s="37">
        <f t="shared" si="4"/>
        <v>36.5</v>
      </c>
      <c r="AP84" s="37">
        <f t="shared" si="4"/>
        <v>38</v>
      </c>
      <c r="AQ84" s="37">
        <f t="shared" si="4"/>
        <v>39</v>
      </c>
      <c r="AR84" s="37">
        <f t="shared" si="4"/>
        <v>40</v>
      </c>
      <c r="AS84" s="37">
        <f t="shared" si="4"/>
        <v>41.5</v>
      </c>
    </row>
    <row r="85" spans="4:45" x14ac:dyDescent="0.25">
      <c r="D85">
        <v>82</v>
      </c>
      <c r="E85" s="77">
        <v>98000</v>
      </c>
      <c r="F85" s="37">
        <v>26.5</v>
      </c>
      <c r="G85" s="37">
        <v>27.500000000000004</v>
      </c>
      <c r="H85" s="37">
        <v>28.999999999999996</v>
      </c>
      <c r="I85" s="37">
        <v>30.5</v>
      </c>
      <c r="J85" s="37">
        <v>32</v>
      </c>
      <c r="K85" s="37">
        <v>33.5</v>
      </c>
      <c r="L85" s="37">
        <v>35</v>
      </c>
      <c r="M85" s="37">
        <v>36.5</v>
      </c>
      <c r="N85" s="37">
        <v>38</v>
      </c>
      <c r="O85" s="37">
        <v>39</v>
      </c>
      <c r="P85" s="37">
        <v>40</v>
      </c>
      <c r="Q85" s="37">
        <v>41.5</v>
      </c>
      <c r="S85" t="str">
        <f t="shared" si="6"/>
        <v/>
      </c>
      <c r="T85">
        <v>98000</v>
      </c>
      <c r="U85" s="38">
        <v>0.26500000000000001</v>
      </c>
      <c r="V85" s="38">
        <v>0.27500000000000002</v>
      </c>
      <c r="W85" s="38">
        <v>0.28999999999999998</v>
      </c>
      <c r="X85" s="38">
        <v>0.30499999999999999</v>
      </c>
      <c r="Y85" s="38">
        <v>0.32</v>
      </c>
      <c r="Z85" s="38">
        <v>0.33500000000000002</v>
      </c>
      <c r="AA85" s="38">
        <v>0.35</v>
      </c>
      <c r="AB85" s="38">
        <v>0.36499999999999999</v>
      </c>
      <c r="AC85" s="38">
        <v>0.38</v>
      </c>
      <c r="AD85" s="38">
        <v>0.39</v>
      </c>
      <c r="AE85" s="38">
        <v>0.4</v>
      </c>
      <c r="AF85" s="38">
        <v>0.41499999999999998</v>
      </c>
      <c r="AH85" s="37">
        <f t="shared" si="5"/>
        <v>26.5</v>
      </c>
      <c r="AI85" s="37">
        <f t="shared" si="5"/>
        <v>27.500000000000004</v>
      </c>
      <c r="AJ85" s="37">
        <f t="shared" si="5"/>
        <v>28.999999999999996</v>
      </c>
      <c r="AK85" s="37">
        <f t="shared" si="5"/>
        <v>30.5</v>
      </c>
      <c r="AL85" s="37">
        <f t="shared" si="5"/>
        <v>32</v>
      </c>
      <c r="AM85" s="37">
        <f t="shared" si="5"/>
        <v>33.5</v>
      </c>
      <c r="AN85" s="37">
        <f t="shared" si="5"/>
        <v>35</v>
      </c>
      <c r="AO85" s="37">
        <f t="shared" si="5"/>
        <v>36.5</v>
      </c>
      <c r="AP85" s="37">
        <f t="shared" si="5"/>
        <v>38</v>
      </c>
      <c r="AQ85" s="37">
        <f t="shared" si="5"/>
        <v>39</v>
      </c>
      <c r="AR85" s="37">
        <f t="shared" si="5"/>
        <v>40</v>
      </c>
      <c r="AS85" s="37">
        <f t="shared" si="5"/>
        <v>41.5</v>
      </c>
    </row>
    <row r="86" spans="4:45" x14ac:dyDescent="0.25">
      <c r="D86">
        <v>83</v>
      </c>
      <c r="E86" s="77">
        <v>99000</v>
      </c>
      <c r="F86" s="37">
        <v>26.5</v>
      </c>
      <c r="G86" s="37">
        <v>27.500000000000004</v>
      </c>
      <c r="H86" s="37">
        <v>28.999999999999996</v>
      </c>
      <c r="I86" s="37">
        <v>30.5</v>
      </c>
      <c r="J86" s="37">
        <v>32</v>
      </c>
      <c r="K86" s="37">
        <v>33.5</v>
      </c>
      <c r="L86" s="37">
        <v>35</v>
      </c>
      <c r="M86" s="37">
        <v>36.5</v>
      </c>
      <c r="N86" s="37">
        <v>38</v>
      </c>
      <c r="O86" s="37">
        <v>39</v>
      </c>
      <c r="P86" s="37">
        <v>40</v>
      </c>
      <c r="Q86" s="37">
        <v>41.5</v>
      </c>
      <c r="S86" t="str">
        <f t="shared" si="6"/>
        <v/>
      </c>
      <c r="T86">
        <v>99000</v>
      </c>
      <c r="U86" s="38">
        <v>0.26500000000000001</v>
      </c>
      <c r="V86" s="38">
        <v>0.27500000000000002</v>
      </c>
      <c r="W86" s="38">
        <v>0.28999999999999998</v>
      </c>
      <c r="X86" s="38">
        <v>0.30499999999999999</v>
      </c>
      <c r="Y86" s="38">
        <v>0.32</v>
      </c>
      <c r="Z86" s="38">
        <v>0.33500000000000002</v>
      </c>
      <c r="AA86" s="38">
        <v>0.35</v>
      </c>
      <c r="AB86" s="38">
        <v>0.36499999999999999</v>
      </c>
      <c r="AC86" s="38">
        <v>0.38</v>
      </c>
      <c r="AD86" s="38">
        <v>0.39</v>
      </c>
      <c r="AE86" s="38">
        <v>0.4</v>
      </c>
      <c r="AF86" s="38">
        <v>0.41499999999999998</v>
      </c>
      <c r="AH86" s="37">
        <f t="shared" si="5"/>
        <v>26.5</v>
      </c>
      <c r="AI86" s="37">
        <f t="shared" si="5"/>
        <v>27.500000000000004</v>
      </c>
      <c r="AJ86" s="37">
        <f t="shared" si="5"/>
        <v>28.999999999999996</v>
      </c>
      <c r="AK86" s="37">
        <f t="shared" si="5"/>
        <v>30.5</v>
      </c>
      <c r="AL86" s="37">
        <f t="shared" si="5"/>
        <v>32</v>
      </c>
      <c r="AM86" s="37">
        <f t="shared" si="5"/>
        <v>33.5</v>
      </c>
      <c r="AN86" s="37">
        <f t="shared" si="5"/>
        <v>35</v>
      </c>
      <c r="AO86" s="37">
        <f t="shared" si="5"/>
        <v>36.5</v>
      </c>
      <c r="AP86" s="37">
        <f t="shared" si="5"/>
        <v>38</v>
      </c>
      <c r="AQ86" s="37">
        <f t="shared" si="5"/>
        <v>39</v>
      </c>
      <c r="AR86" s="37">
        <f t="shared" si="5"/>
        <v>40</v>
      </c>
      <c r="AS86" s="37">
        <f t="shared" si="5"/>
        <v>41.5</v>
      </c>
    </row>
    <row r="87" spans="4:45" x14ac:dyDescent="0.25">
      <c r="D87">
        <v>84</v>
      </c>
      <c r="E87" s="77">
        <v>100000</v>
      </c>
      <c r="F87" s="37">
        <v>26.5</v>
      </c>
      <c r="G87" s="37">
        <v>27.500000000000004</v>
      </c>
      <c r="H87" s="37">
        <v>28.999999999999996</v>
      </c>
      <c r="I87" s="37">
        <v>30.5</v>
      </c>
      <c r="J87" s="37">
        <v>32</v>
      </c>
      <c r="K87" s="37">
        <v>33.5</v>
      </c>
      <c r="L87" s="37">
        <v>35</v>
      </c>
      <c r="M87" s="37">
        <v>36.5</v>
      </c>
      <c r="N87" s="37">
        <v>38</v>
      </c>
      <c r="O87" s="37">
        <v>39</v>
      </c>
      <c r="P87" s="37">
        <v>40</v>
      </c>
      <c r="Q87" s="37">
        <v>41.5</v>
      </c>
      <c r="S87" t="str">
        <f t="shared" si="6"/>
        <v/>
      </c>
      <c r="T87">
        <v>100000</v>
      </c>
      <c r="U87" s="38">
        <v>0.26500000000000001</v>
      </c>
      <c r="V87" s="38">
        <v>0.27500000000000002</v>
      </c>
      <c r="W87" s="38">
        <v>0.28999999999999998</v>
      </c>
      <c r="X87" s="38">
        <v>0.30499999999999999</v>
      </c>
      <c r="Y87" s="38">
        <v>0.32</v>
      </c>
      <c r="Z87" s="38">
        <v>0.33500000000000002</v>
      </c>
      <c r="AA87" s="38">
        <v>0.35</v>
      </c>
      <c r="AB87" s="38">
        <v>0.36499999999999999</v>
      </c>
      <c r="AC87" s="38">
        <v>0.38</v>
      </c>
      <c r="AD87" s="38">
        <v>0.39</v>
      </c>
      <c r="AE87" s="38">
        <v>0.4</v>
      </c>
      <c r="AF87" s="38">
        <v>0.41499999999999998</v>
      </c>
      <c r="AH87" s="37">
        <f t="shared" si="5"/>
        <v>26.5</v>
      </c>
      <c r="AI87" s="37">
        <f t="shared" si="5"/>
        <v>27.500000000000004</v>
      </c>
      <c r="AJ87" s="37">
        <f t="shared" si="5"/>
        <v>28.999999999999996</v>
      </c>
      <c r="AK87" s="37">
        <f t="shared" si="5"/>
        <v>30.5</v>
      </c>
      <c r="AL87" s="37">
        <f t="shared" si="5"/>
        <v>32</v>
      </c>
      <c r="AM87" s="37">
        <f t="shared" si="5"/>
        <v>33.5</v>
      </c>
      <c r="AN87" s="37">
        <f t="shared" si="5"/>
        <v>35</v>
      </c>
      <c r="AO87" s="37">
        <f t="shared" si="5"/>
        <v>36.5</v>
      </c>
      <c r="AP87" s="37">
        <f t="shared" si="5"/>
        <v>38</v>
      </c>
      <c r="AQ87" s="37">
        <f t="shared" si="5"/>
        <v>39</v>
      </c>
      <c r="AR87" s="37">
        <f t="shared" si="5"/>
        <v>40</v>
      </c>
      <c r="AS87" s="37">
        <f t="shared" si="5"/>
        <v>41.5</v>
      </c>
    </row>
    <row r="88" spans="4:45" x14ac:dyDescent="0.25">
      <c r="D88">
        <v>85</v>
      </c>
      <c r="E88" s="77">
        <v>101000</v>
      </c>
      <c r="F88" s="37">
        <v>26.5</v>
      </c>
      <c r="G88" s="37">
        <v>27.500000000000004</v>
      </c>
      <c r="H88" s="37">
        <v>28.999999999999996</v>
      </c>
      <c r="I88" s="37">
        <v>30.5</v>
      </c>
      <c r="J88" s="37">
        <v>32</v>
      </c>
      <c r="K88" s="37">
        <v>33.5</v>
      </c>
      <c r="L88" s="37">
        <v>35</v>
      </c>
      <c r="M88" s="37">
        <v>36.5</v>
      </c>
      <c r="N88" s="37">
        <v>38</v>
      </c>
      <c r="O88" s="37">
        <v>39</v>
      </c>
      <c r="P88" s="37">
        <v>40</v>
      </c>
      <c r="Q88" s="37">
        <v>41.5</v>
      </c>
      <c r="S88" t="str">
        <f t="shared" si="6"/>
        <v/>
      </c>
      <c r="T88">
        <v>101000</v>
      </c>
      <c r="U88" s="38">
        <v>0.26500000000000001</v>
      </c>
      <c r="V88" s="38">
        <v>0.27500000000000002</v>
      </c>
      <c r="W88" s="38">
        <v>0.28999999999999998</v>
      </c>
      <c r="X88" s="38">
        <v>0.30499999999999999</v>
      </c>
      <c r="Y88" s="38">
        <v>0.32</v>
      </c>
      <c r="Z88" s="38">
        <v>0.33500000000000002</v>
      </c>
      <c r="AA88" s="38">
        <v>0.35</v>
      </c>
      <c r="AB88" s="38">
        <v>0.36499999999999999</v>
      </c>
      <c r="AC88" s="38">
        <v>0.38</v>
      </c>
      <c r="AD88" s="38">
        <v>0.39</v>
      </c>
      <c r="AE88" s="38">
        <v>0.4</v>
      </c>
      <c r="AF88" s="38">
        <v>0.41499999999999998</v>
      </c>
      <c r="AH88" s="37">
        <f t="shared" si="5"/>
        <v>26.5</v>
      </c>
      <c r="AI88" s="37">
        <f t="shared" si="5"/>
        <v>27.500000000000004</v>
      </c>
      <c r="AJ88" s="37">
        <f t="shared" si="5"/>
        <v>28.999999999999996</v>
      </c>
      <c r="AK88" s="37">
        <f t="shared" si="5"/>
        <v>30.5</v>
      </c>
      <c r="AL88" s="37">
        <f t="shared" si="5"/>
        <v>32</v>
      </c>
      <c r="AM88" s="37">
        <f t="shared" si="5"/>
        <v>33.5</v>
      </c>
      <c r="AN88" s="37">
        <f t="shared" si="5"/>
        <v>35</v>
      </c>
      <c r="AO88" s="37">
        <f t="shared" si="5"/>
        <v>36.5</v>
      </c>
      <c r="AP88" s="37">
        <f t="shared" si="5"/>
        <v>38</v>
      </c>
      <c r="AQ88" s="37">
        <f t="shared" si="5"/>
        <v>39</v>
      </c>
      <c r="AR88" s="37">
        <f t="shared" si="5"/>
        <v>40</v>
      </c>
      <c r="AS88" s="37">
        <f t="shared" si="5"/>
        <v>41.5</v>
      </c>
    </row>
    <row r="89" spans="4:45" x14ac:dyDescent="0.25">
      <c r="D89">
        <v>86</v>
      </c>
      <c r="E89" s="77">
        <v>102000</v>
      </c>
      <c r="F89" s="37">
        <v>26.5</v>
      </c>
      <c r="G89" s="37">
        <v>27.500000000000004</v>
      </c>
      <c r="H89" s="37">
        <v>28.999999999999996</v>
      </c>
      <c r="I89" s="37">
        <v>30.5</v>
      </c>
      <c r="J89" s="37">
        <v>32</v>
      </c>
      <c r="K89" s="37">
        <v>33.5</v>
      </c>
      <c r="L89" s="37">
        <v>35</v>
      </c>
      <c r="M89" s="37">
        <v>36.5</v>
      </c>
      <c r="N89" s="37">
        <v>38</v>
      </c>
      <c r="O89" s="37">
        <v>39</v>
      </c>
      <c r="P89" s="37">
        <v>40</v>
      </c>
      <c r="Q89" s="37">
        <v>41.5</v>
      </c>
      <c r="S89" t="str">
        <f t="shared" si="6"/>
        <v/>
      </c>
      <c r="T89">
        <v>102000</v>
      </c>
      <c r="U89" s="38">
        <v>0.26500000000000001</v>
      </c>
      <c r="V89" s="38">
        <v>0.27500000000000002</v>
      </c>
      <c r="W89" s="38">
        <v>0.28999999999999998</v>
      </c>
      <c r="X89" s="38">
        <v>0.30499999999999999</v>
      </c>
      <c r="Y89" s="38">
        <v>0.32</v>
      </c>
      <c r="Z89" s="38">
        <v>0.33500000000000002</v>
      </c>
      <c r="AA89" s="38">
        <v>0.35</v>
      </c>
      <c r="AB89" s="38">
        <v>0.36499999999999999</v>
      </c>
      <c r="AC89" s="38">
        <v>0.38</v>
      </c>
      <c r="AD89" s="38">
        <v>0.39</v>
      </c>
      <c r="AE89" s="38">
        <v>0.4</v>
      </c>
      <c r="AF89" s="38">
        <v>0.41499999999999998</v>
      </c>
      <c r="AH89" s="37">
        <f t="shared" si="5"/>
        <v>26.5</v>
      </c>
      <c r="AI89" s="37">
        <f t="shared" si="5"/>
        <v>27.500000000000004</v>
      </c>
      <c r="AJ89" s="37">
        <f t="shared" si="5"/>
        <v>28.999999999999996</v>
      </c>
      <c r="AK89" s="37">
        <f t="shared" si="5"/>
        <v>30.5</v>
      </c>
      <c r="AL89" s="37">
        <f t="shared" si="5"/>
        <v>32</v>
      </c>
      <c r="AM89" s="37">
        <f t="shared" si="5"/>
        <v>33.5</v>
      </c>
      <c r="AN89" s="37">
        <f t="shared" si="5"/>
        <v>35</v>
      </c>
      <c r="AO89" s="37">
        <f t="shared" si="5"/>
        <v>36.5</v>
      </c>
      <c r="AP89" s="37">
        <f t="shared" si="5"/>
        <v>38</v>
      </c>
      <c r="AQ89" s="37">
        <f t="shared" si="5"/>
        <v>39</v>
      </c>
      <c r="AR89" s="37">
        <f t="shared" si="5"/>
        <v>40</v>
      </c>
      <c r="AS89" s="37">
        <f t="shared" si="5"/>
        <v>41.5</v>
      </c>
    </row>
    <row r="90" spans="4:45" x14ac:dyDescent="0.25">
      <c r="D90">
        <v>87</v>
      </c>
      <c r="E90" s="77">
        <v>103000</v>
      </c>
      <c r="F90" s="37">
        <v>26.5</v>
      </c>
      <c r="G90" s="37">
        <v>27.500000000000004</v>
      </c>
      <c r="H90" s="37">
        <v>28.999999999999996</v>
      </c>
      <c r="I90" s="37">
        <v>30.5</v>
      </c>
      <c r="J90" s="37">
        <v>32</v>
      </c>
      <c r="K90" s="37">
        <v>33.5</v>
      </c>
      <c r="L90" s="37">
        <v>35</v>
      </c>
      <c r="M90" s="37">
        <v>36.5</v>
      </c>
      <c r="N90" s="37">
        <v>38</v>
      </c>
      <c r="O90" s="37">
        <v>39</v>
      </c>
      <c r="P90" s="37">
        <v>40</v>
      </c>
      <c r="Q90" s="37">
        <v>41.5</v>
      </c>
      <c r="S90" t="str">
        <f t="shared" si="6"/>
        <v/>
      </c>
      <c r="T90">
        <v>103000</v>
      </c>
      <c r="U90" s="38">
        <v>0.26500000000000001</v>
      </c>
      <c r="V90" s="38">
        <v>0.27500000000000002</v>
      </c>
      <c r="W90" s="38">
        <v>0.28999999999999998</v>
      </c>
      <c r="X90" s="38">
        <v>0.30499999999999999</v>
      </c>
      <c r="Y90" s="38">
        <v>0.32</v>
      </c>
      <c r="Z90" s="38">
        <v>0.33500000000000002</v>
      </c>
      <c r="AA90" s="38">
        <v>0.35</v>
      </c>
      <c r="AB90" s="38">
        <v>0.36499999999999999</v>
      </c>
      <c r="AC90" s="38">
        <v>0.38</v>
      </c>
      <c r="AD90" s="38">
        <v>0.39</v>
      </c>
      <c r="AE90" s="38">
        <v>0.4</v>
      </c>
      <c r="AF90" s="38">
        <v>0.41499999999999998</v>
      </c>
      <c r="AH90" s="37">
        <f t="shared" ref="AH90:AS97" si="7">U90*$T$3</f>
        <v>26.5</v>
      </c>
      <c r="AI90" s="37">
        <f t="shared" si="7"/>
        <v>27.500000000000004</v>
      </c>
      <c r="AJ90" s="37">
        <f t="shared" si="7"/>
        <v>28.999999999999996</v>
      </c>
      <c r="AK90" s="37">
        <f t="shared" si="7"/>
        <v>30.5</v>
      </c>
      <c r="AL90" s="37">
        <f t="shared" si="7"/>
        <v>32</v>
      </c>
      <c r="AM90" s="37">
        <f t="shared" si="7"/>
        <v>33.5</v>
      </c>
      <c r="AN90" s="37">
        <f t="shared" si="7"/>
        <v>35</v>
      </c>
      <c r="AO90" s="37">
        <f t="shared" si="7"/>
        <v>36.5</v>
      </c>
      <c r="AP90" s="37">
        <f t="shared" si="7"/>
        <v>38</v>
      </c>
      <c r="AQ90" s="37">
        <f t="shared" si="7"/>
        <v>39</v>
      </c>
      <c r="AR90" s="37">
        <f t="shared" si="7"/>
        <v>40</v>
      </c>
      <c r="AS90" s="37">
        <f t="shared" si="7"/>
        <v>41.5</v>
      </c>
    </row>
    <row r="91" spans="4:45" x14ac:dyDescent="0.25">
      <c r="D91">
        <v>88</v>
      </c>
      <c r="E91" s="77">
        <v>104000</v>
      </c>
      <c r="F91" s="37">
        <v>26.5</v>
      </c>
      <c r="G91" s="37">
        <v>27.500000000000004</v>
      </c>
      <c r="H91" s="37">
        <v>28.999999999999996</v>
      </c>
      <c r="I91" s="37">
        <v>30.5</v>
      </c>
      <c r="J91" s="37">
        <v>32</v>
      </c>
      <c r="K91" s="37">
        <v>33.5</v>
      </c>
      <c r="L91" s="37">
        <v>35</v>
      </c>
      <c r="M91" s="37">
        <v>36.5</v>
      </c>
      <c r="N91" s="37">
        <v>38</v>
      </c>
      <c r="O91" s="37">
        <v>39</v>
      </c>
      <c r="P91" s="37">
        <v>40</v>
      </c>
      <c r="Q91" s="37">
        <v>41.5</v>
      </c>
      <c r="S91" t="str">
        <f t="shared" si="6"/>
        <v/>
      </c>
      <c r="T91">
        <v>104000</v>
      </c>
      <c r="U91" s="38">
        <v>0.26500000000000001</v>
      </c>
      <c r="V91" s="38">
        <v>0.27500000000000002</v>
      </c>
      <c r="W91" s="38">
        <v>0.28999999999999998</v>
      </c>
      <c r="X91" s="38">
        <v>0.30499999999999999</v>
      </c>
      <c r="Y91" s="38">
        <v>0.32</v>
      </c>
      <c r="Z91" s="38">
        <v>0.33500000000000002</v>
      </c>
      <c r="AA91" s="38">
        <v>0.35</v>
      </c>
      <c r="AB91" s="38">
        <v>0.36499999999999999</v>
      </c>
      <c r="AC91" s="38">
        <v>0.38</v>
      </c>
      <c r="AD91" s="38">
        <v>0.39</v>
      </c>
      <c r="AE91" s="38">
        <v>0.4</v>
      </c>
      <c r="AF91" s="38">
        <v>0.41499999999999998</v>
      </c>
      <c r="AH91" s="37">
        <f t="shared" si="7"/>
        <v>26.5</v>
      </c>
      <c r="AI91" s="37">
        <f t="shared" si="7"/>
        <v>27.500000000000004</v>
      </c>
      <c r="AJ91" s="37">
        <f t="shared" si="7"/>
        <v>28.999999999999996</v>
      </c>
      <c r="AK91" s="37">
        <f t="shared" si="7"/>
        <v>30.5</v>
      </c>
      <c r="AL91" s="37">
        <f t="shared" si="7"/>
        <v>32</v>
      </c>
      <c r="AM91" s="37">
        <f t="shared" si="7"/>
        <v>33.5</v>
      </c>
      <c r="AN91" s="37">
        <f t="shared" si="7"/>
        <v>35</v>
      </c>
      <c r="AO91" s="37">
        <f t="shared" si="7"/>
        <v>36.5</v>
      </c>
      <c r="AP91" s="37">
        <f t="shared" si="7"/>
        <v>38</v>
      </c>
      <c r="AQ91" s="37">
        <f t="shared" si="7"/>
        <v>39</v>
      </c>
      <c r="AR91" s="37">
        <f t="shared" si="7"/>
        <v>40</v>
      </c>
      <c r="AS91" s="37">
        <f t="shared" si="7"/>
        <v>41.5</v>
      </c>
    </row>
    <row r="92" spans="4:45" x14ac:dyDescent="0.25">
      <c r="D92">
        <v>89</v>
      </c>
      <c r="E92" s="77">
        <v>105000</v>
      </c>
      <c r="F92" s="37">
        <v>26.5</v>
      </c>
      <c r="G92" s="37">
        <v>27.500000000000004</v>
      </c>
      <c r="H92" s="37">
        <v>28.999999999999996</v>
      </c>
      <c r="I92" s="37">
        <v>30.5</v>
      </c>
      <c r="J92" s="37">
        <v>32</v>
      </c>
      <c r="K92" s="37">
        <v>33.5</v>
      </c>
      <c r="L92" s="37">
        <v>35</v>
      </c>
      <c r="M92" s="37">
        <v>36.5</v>
      </c>
      <c r="N92" s="37">
        <v>38</v>
      </c>
      <c r="O92" s="37">
        <v>39</v>
      </c>
      <c r="P92" s="37">
        <v>40</v>
      </c>
      <c r="Q92" s="37">
        <v>41.5</v>
      </c>
      <c r="S92" t="str">
        <f t="shared" si="6"/>
        <v/>
      </c>
      <c r="T92">
        <v>105000</v>
      </c>
      <c r="U92" s="38">
        <v>0.26500000000000001</v>
      </c>
      <c r="V92" s="38">
        <v>0.27500000000000002</v>
      </c>
      <c r="W92" s="38">
        <v>0.28999999999999998</v>
      </c>
      <c r="X92" s="38">
        <v>0.30499999999999999</v>
      </c>
      <c r="Y92" s="38">
        <v>0.32</v>
      </c>
      <c r="Z92" s="38">
        <v>0.33500000000000002</v>
      </c>
      <c r="AA92" s="38">
        <v>0.35</v>
      </c>
      <c r="AB92" s="38">
        <v>0.36499999999999999</v>
      </c>
      <c r="AC92" s="38">
        <v>0.38</v>
      </c>
      <c r="AD92" s="38">
        <v>0.39</v>
      </c>
      <c r="AE92" s="38">
        <v>0.4</v>
      </c>
      <c r="AF92" s="38">
        <v>0.41499999999999998</v>
      </c>
      <c r="AH92" s="37">
        <f t="shared" si="7"/>
        <v>26.5</v>
      </c>
      <c r="AI92" s="37">
        <f t="shared" si="7"/>
        <v>27.500000000000004</v>
      </c>
      <c r="AJ92" s="37">
        <f t="shared" si="7"/>
        <v>28.999999999999996</v>
      </c>
      <c r="AK92" s="37">
        <f t="shared" si="7"/>
        <v>30.5</v>
      </c>
      <c r="AL92" s="37">
        <f t="shared" si="7"/>
        <v>32</v>
      </c>
      <c r="AM92" s="37">
        <f t="shared" si="7"/>
        <v>33.5</v>
      </c>
      <c r="AN92" s="37">
        <f t="shared" si="7"/>
        <v>35</v>
      </c>
      <c r="AO92" s="37">
        <f t="shared" si="7"/>
        <v>36.5</v>
      </c>
      <c r="AP92" s="37">
        <f t="shared" si="7"/>
        <v>38</v>
      </c>
      <c r="AQ92" s="37">
        <f t="shared" si="7"/>
        <v>39</v>
      </c>
      <c r="AR92" s="37">
        <f t="shared" si="7"/>
        <v>40</v>
      </c>
      <c r="AS92" s="37">
        <f t="shared" si="7"/>
        <v>41.5</v>
      </c>
    </row>
    <row r="93" spans="4:45" x14ac:dyDescent="0.25">
      <c r="D93">
        <v>90</v>
      </c>
      <c r="E93" s="77">
        <v>106000</v>
      </c>
      <c r="F93" s="37">
        <v>26.5</v>
      </c>
      <c r="G93" s="37">
        <v>27.500000000000004</v>
      </c>
      <c r="H93" s="37">
        <v>28.999999999999996</v>
      </c>
      <c r="I93" s="37">
        <v>30.5</v>
      </c>
      <c r="J93" s="37">
        <v>32</v>
      </c>
      <c r="K93" s="37">
        <v>33.5</v>
      </c>
      <c r="L93" s="37">
        <v>35</v>
      </c>
      <c r="M93" s="37">
        <v>36.5</v>
      </c>
      <c r="N93" s="37">
        <v>38</v>
      </c>
      <c r="O93" s="37">
        <v>39</v>
      </c>
      <c r="P93" s="37">
        <v>40</v>
      </c>
      <c r="Q93" s="37">
        <v>41.5</v>
      </c>
      <c r="S93" t="str">
        <f t="shared" si="6"/>
        <v/>
      </c>
      <c r="T93">
        <v>106000</v>
      </c>
      <c r="U93" s="38">
        <v>0.26500000000000001</v>
      </c>
      <c r="V93" s="38">
        <v>0.27500000000000002</v>
      </c>
      <c r="W93" s="38">
        <v>0.28999999999999998</v>
      </c>
      <c r="X93" s="38">
        <v>0.30499999999999999</v>
      </c>
      <c r="Y93" s="38">
        <v>0.32</v>
      </c>
      <c r="Z93" s="38">
        <v>0.33500000000000002</v>
      </c>
      <c r="AA93" s="38">
        <v>0.35</v>
      </c>
      <c r="AB93" s="38">
        <v>0.36499999999999999</v>
      </c>
      <c r="AC93" s="38">
        <v>0.38</v>
      </c>
      <c r="AD93" s="38">
        <v>0.39</v>
      </c>
      <c r="AE93" s="38">
        <v>0.4</v>
      </c>
      <c r="AF93" s="38">
        <v>0.41499999999999998</v>
      </c>
      <c r="AH93" s="37">
        <f t="shared" si="7"/>
        <v>26.5</v>
      </c>
      <c r="AI93" s="37">
        <f t="shared" si="7"/>
        <v>27.500000000000004</v>
      </c>
      <c r="AJ93" s="37">
        <f t="shared" si="7"/>
        <v>28.999999999999996</v>
      </c>
      <c r="AK93" s="37">
        <f t="shared" si="7"/>
        <v>30.5</v>
      </c>
      <c r="AL93" s="37">
        <f t="shared" si="7"/>
        <v>32</v>
      </c>
      <c r="AM93" s="37">
        <f t="shared" si="7"/>
        <v>33.5</v>
      </c>
      <c r="AN93" s="37">
        <f t="shared" si="7"/>
        <v>35</v>
      </c>
      <c r="AO93" s="37">
        <f t="shared" si="7"/>
        <v>36.5</v>
      </c>
      <c r="AP93" s="37">
        <f t="shared" si="7"/>
        <v>38</v>
      </c>
      <c r="AQ93" s="37">
        <f t="shared" si="7"/>
        <v>39</v>
      </c>
      <c r="AR93" s="37">
        <f t="shared" si="7"/>
        <v>40</v>
      </c>
      <c r="AS93" s="37">
        <f t="shared" si="7"/>
        <v>41.5</v>
      </c>
    </row>
    <row r="94" spans="4:45" x14ac:dyDescent="0.25">
      <c r="D94">
        <v>91</v>
      </c>
      <c r="E94" s="77">
        <v>107000</v>
      </c>
      <c r="F94" s="37">
        <v>26.5</v>
      </c>
      <c r="G94" s="37">
        <v>27.500000000000004</v>
      </c>
      <c r="H94" s="37">
        <v>28.999999999999996</v>
      </c>
      <c r="I94" s="37">
        <v>30.5</v>
      </c>
      <c r="J94" s="37">
        <v>32</v>
      </c>
      <c r="K94" s="37">
        <v>33.5</v>
      </c>
      <c r="L94" s="37">
        <v>35</v>
      </c>
      <c r="M94" s="37">
        <v>36.5</v>
      </c>
      <c r="N94" s="37">
        <v>38</v>
      </c>
      <c r="O94" s="37">
        <v>39</v>
      </c>
      <c r="P94" s="37">
        <v>40</v>
      </c>
      <c r="Q94" s="37">
        <v>41.5</v>
      </c>
      <c r="S94" t="str">
        <f t="shared" si="6"/>
        <v/>
      </c>
      <c r="T94">
        <v>107000</v>
      </c>
      <c r="U94" s="38">
        <v>0.26500000000000001</v>
      </c>
      <c r="V94" s="38">
        <v>0.27500000000000002</v>
      </c>
      <c r="W94" s="38">
        <v>0.28999999999999998</v>
      </c>
      <c r="X94" s="38">
        <v>0.30499999999999999</v>
      </c>
      <c r="Y94" s="38">
        <v>0.32</v>
      </c>
      <c r="Z94" s="38">
        <v>0.33500000000000002</v>
      </c>
      <c r="AA94" s="38">
        <v>0.35</v>
      </c>
      <c r="AB94" s="38">
        <v>0.36499999999999999</v>
      </c>
      <c r="AC94" s="38">
        <v>0.38</v>
      </c>
      <c r="AD94" s="38">
        <v>0.39</v>
      </c>
      <c r="AE94" s="38">
        <v>0.4</v>
      </c>
      <c r="AF94" s="38">
        <v>0.41499999999999998</v>
      </c>
      <c r="AH94" s="37">
        <f t="shared" si="7"/>
        <v>26.5</v>
      </c>
      <c r="AI94" s="37">
        <f t="shared" si="7"/>
        <v>27.500000000000004</v>
      </c>
      <c r="AJ94" s="37">
        <f t="shared" si="7"/>
        <v>28.999999999999996</v>
      </c>
      <c r="AK94" s="37">
        <f t="shared" si="7"/>
        <v>30.5</v>
      </c>
      <c r="AL94" s="37">
        <f t="shared" si="7"/>
        <v>32</v>
      </c>
      <c r="AM94" s="37">
        <f t="shared" si="7"/>
        <v>33.5</v>
      </c>
      <c r="AN94" s="37">
        <f t="shared" si="7"/>
        <v>35</v>
      </c>
      <c r="AO94" s="37">
        <f t="shared" si="7"/>
        <v>36.5</v>
      </c>
      <c r="AP94" s="37">
        <f t="shared" si="7"/>
        <v>38</v>
      </c>
      <c r="AQ94" s="37">
        <f t="shared" si="7"/>
        <v>39</v>
      </c>
      <c r="AR94" s="37">
        <f t="shared" si="7"/>
        <v>40</v>
      </c>
      <c r="AS94" s="37">
        <f t="shared" si="7"/>
        <v>41.5</v>
      </c>
    </row>
    <row r="95" spans="4:45" x14ac:dyDescent="0.25">
      <c r="D95">
        <v>92</v>
      </c>
      <c r="E95" s="77">
        <v>108000</v>
      </c>
      <c r="F95" s="37">
        <v>26.5</v>
      </c>
      <c r="G95" s="37">
        <v>27.500000000000004</v>
      </c>
      <c r="H95" s="37">
        <v>28.999999999999996</v>
      </c>
      <c r="I95" s="37">
        <v>30.5</v>
      </c>
      <c r="J95" s="37">
        <v>32</v>
      </c>
      <c r="K95" s="37">
        <v>33.5</v>
      </c>
      <c r="L95" s="37">
        <v>35</v>
      </c>
      <c r="M95" s="37">
        <v>36.5</v>
      </c>
      <c r="N95" s="37">
        <v>38</v>
      </c>
      <c r="O95" s="37">
        <v>39</v>
      </c>
      <c r="P95" s="37">
        <v>40</v>
      </c>
      <c r="Q95" s="37">
        <v>41.5</v>
      </c>
      <c r="S95" t="str">
        <f t="shared" si="6"/>
        <v/>
      </c>
      <c r="T95">
        <v>108000</v>
      </c>
      <c r="U95" s="38">
        <v>0.26500000000000001</v>
      </c>
      <c r="V95" s="38">
        <v>0.27500000000000002</v>
      </c>
      <c r="W95" s="38">
        <v>0.28999999999999998</v>
      </c>
      <c r="X95" s="38">
        <v>0.30499999999999999</v>
      </c>
      <c r="Y95" s="38">
        <v>0.32</v>
      </c>
      <c r="Z95" s="38">
        <v>0.33500000000000002</v>
      </c>
      <c r="AA95" s="38">
        <v>0.35</v>
      </c>
      <c r="AB95" s="38">
        <v>0.36499999999999999</v>
      </c>
      <c r="AC95" s="38">
        <v>0.38</v>
      </c>
      <c r="AD95" s="38">
        <v>0.39</v>
      </c>
      <c r="AE95" s="38">
        <v>0.4</v>
      </c>
      <c r="AF95" s="38">
        <v>0.41499999999999998</v>
      </c>
      <c r="AH95" s="37">
        <f t="shared" si="7"/>
        <v>26.5</v>
      </c>
      <c r="AI95" s="37">
        <f t="shared" si="7"/>
        <v>27.500000000000004</v>
      </c>
      <c r="AJ95" s="37">
        <f t="shared" si="7"/>
        <v>28.999999999999996</v>
      </c>
      <c r="AK95" s="37">
        <f t="shared" si="7"/>
        <v>30.5</v>
      </c>
      <c r="AL95" s="37">
        <f t="shared" si="7"/>
        <v>32</v>
      </c>
      <c r="AM95" s="37">
        <f t="shared" si="7"/>
        <v>33.5</v>
      </c>
      <c r="AN95" s="37">
        <f t="shared" si="7"/>
        <v>35</v>
      </c>
      <c r="AO95" s="37">
        <f t="shared" si="7"/>
        <v>36.5</v>
      </c>
      <c r="AP95" s="37">
        <f t="shared" si="7"/>
        <v>38</v>
      </c>
      <c r="AQ95" s="37">
        <f t="shared" si="7"/>
        <v>39</v>
      </c>
      <c r="AR95" s="37">
        <f t="shared" si="7"/>
        <v>40</v>
      </c>
      <c r="AS95" s="37">
        <f t="shared" si="7"/>
        <v>41.5</v>
      </c>
    </row>
    <row r="96" spans="4:45" x14ac:dyDescent="0.25">
      <c r="D96">
        <v>93</v>
      </c>
      <c r="E96" s="77">
        <v>109000</v>
      </c>
      <c r="F96" s="37">
        <v>26.5</v>
      </c>
      <c r="G96" s="37">
        <v>27.500000000000004</v>
      </c>
      <c r="H96" s="37">
        <v>28.999999999999996</v>
      </c>
      <c r="I96" s="37">
        <v>30.5</v>
      </c>
      <c r="J96" s="37">
        <v>32</v>
      </c>
      <c r="K96" s="37">
        <v>33.5</v>
      </c>
      <c r="L96" s="37">
        <v>35</v>
      </c>
      <c r="M96" s="37">
        <v>36.5</v>
      </c>
      <c r="N96" s="37">
        <v>38</v>
      </c>
      <c r="O96" s="37">
        <v>39</v>
      </c>
      <c r="P96" s="37">
        <v>40</v>
      </c>
      <c r="Q96" s="37">
        <v>41.5</v>
      </c>
      <c r="S96" t="str">
        <f t="shared" si="6"/>
        <v/>
      </c>
      <c r="T96">
        <v>109000</v>
      </c>
      <c r="U96" s="38">
        <v>0.26500000000000001</v>
      </c>
      <c r="V96" s="38">
        <v>0.27500000000000002</v>
      </c>
      <c r="W96" s="38">
        <v>0.28999999999999998</v>
      </c>
      <c r="X96" s="38">
        <v>0.30499999999999999</v>
      </c>
      <c r="Y96" s="38">
        <v>0.32</v>
      </c>
      <c r="Z96" s="38">
        <v>0.33500000000000002</v>
      </c>
      <c r="AA96" s="38">
        <v>0.35</v>
      </c>
      <c r="AB96" s="38">
        <v>0.36499999999999999</v>
      </c>
      <c r="AC96" s="38">
        <v>0.38</v>
      </c>
      <c r="AD96" s="38">
        <v>0.39</v>
      </c>
      <c r="AE96" s="38">
        <v>0.4</v>
      </c>
      <c r="AF96" s="38">
        <v>0.41499999999999998</v>
      </c>
      <c r="AH96" s="37">
        <f t="shared" si="7"/>
        <v>26.5</v>
      </c>
      <c r="AI96" s="37">
        <f t="shared" si="7"/>
        <v>27.500000000000004</v>
      </c>
      <c r="AJ96" s="37">
        <f t="shared" si="7"/>
        <v>28.999999999999996</v>
      </c>
      <c r="AK96" s="37">
        <f t="shared" si="7"/>
        <v>30.5</v>
      </c>
      <c r="AL96" s="37">
        <f t="shared" si="7"/>
        <v>32</v>
      </c>
      <c r="AM96" s="37">
        <f t="shared" si="7"/>
        <v>33.5</v>
      </c>
      <c r="AN96" s="37">
        <f t="shared" si="7"/>
        <v>35</v>
      </c>
      <c r="AO96" s="37">
        <f t="shared" si="7"/>
        <v>36.5</v>
      </c>
      <c r="AP96" s="37">
        <f t="shared" si="7"/>
        <v>38</v>
      </c>
      <c r="AQ96" s="37">
        <f t="shared" si="7"/>
        <v>39</v>
      </c>
      <c r="AR96" s="37">
        <f t="shared" si="7"/>
        <v>40</v>
      </c>
      <c r="AS96" s="37">
        <f t="shared" si="7"/>
        <v>41.5</v>
      </c>
    </row>
    <row r="97" spans="4:45" x14ac:dyDescent="0.25">
      <c r="D97">
        <v>94</v>
      </c>
      <c r="E97" s="77">
        <v>110000</v>
      </c>
      <c r="F97" s="37">
        <v>26.5</v>
      </c>
      <c r="G97" s="37">
        <v>27.500000000000004</v>
      </c>
      <c r="H97" s="37">
        <v>28.999999999999996</v>
      </c>
      <c r="I97" s="37">
        <v>30.5</v>
      </c>
      <c r="J97" s="37">
        <v>32</v>
      </c>
      <c r="K97" s="37">
        <v>33.5</v>
      </c>
      <c r="L97" s="37">
        <v>35</v>
      </c>
      <c r="M97" s="37">
        <v>36.5</v>
      </c>
      <c r="N97" s="37">
        <v>38</v>
      </c>
      <c r="O97" s="37">
        <v>39</v>
      </c>
      <c r="P97" s="37">
        <v>40</v>
      </c>
      <c r="Q97" s="37">
        <v>41.5</v>
      </c>
      <c r="S97" t="str">
        <f t="shared" si="6"/>
        <v/>
      </c>
      <c r="T97">
        <v>110000</v>
      </c>
      <c r="U97" s="38">
        <v>0.26500000000000001</v>
      </c>
      <c r="V97" s="38">
        <v>0.27500000000000002</v>
      </c>
      <c r="W97" s="38">
        <v>0.28999999999999998</v>
      </c>
      <c r="X97" s="38">
        <v>0.30499999999999999</v>
      </c>
      <c r="Y97" s="38">
        <v>0.32</v>
      </c>
      <c r="Z97" s="38">
        <v>0.33500000000000002</v>
      </c>
      <c r="AA97" s="38">
        <v>0.35</v>
      </c>
      <c r="AB97" s="38">
        <v>0.36499999999999999</v>
      </c>
      <c r="AC97" s="38">
        <v>0.38</v>
      </c>
      <c r="AD97" s="38">
        <v>0.39</v>
      </c>
      <c r="AE97" s="38">
        <v>0.4</v>
      </c>
      <c r="AF97" s="38">
        <v>0.41499999999999998</v>
      </c>
      <c r="AH97" s="37">
        <f t="shared" si="7"/>
        <v>26.5</v>
      </c>
      <c r="AI97" s="37">
        <f t="shared" si="7"/>
        <v>27.500000000000004</v>
      </c>
      <c r="AJ97" s="37">
        <f t="shared" si="7"/>
        <v>28.999999999999996</v>
      </c>
      <c r="AK97" s="37">
        <f t="shared" si="7"/>
        <v>30.5</v>
      </c>
      <c r="AL97" s="37">
        <f t="shared" si="7"/>
        <v>32</v>
      </c>
      <c r="AM97" s="37">
        <f t="shared" si="7"/>
        <v>33.5</v>
      </c>
      <c r="AN97" s="37">
        <f t="shared" si="7"/>
        <v>35</v>
      </c>
      <c r="AO97" s="37">
        <f t="shared" si="7"/>
        <v>36.5</v>
      </c>
      <c r="AP97" s="37">
        <f t="shared" si="7"/>
        <v>38</v>
      </c>
      <c r="AQ97" s="37">
        <f t="shared" si="7"/>
        <v>39</v>
      </c>
      <c r="AR97" s="37">
        <f t="shared" si="7"/>
        <v>40</v>
      </c>
      <c r="AS97" s="37">
        <f t="shared" si="7"/>
        <v>41.5</v>
      </c>
    </row>
  </sheetData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B1DA8-3BA6-45BB-AB6C-57B6C396E5D9}">
  <dimension ref="D1:AS97"/>
  <sheetViews>
    <sheetView zoomScale="85" zoomScaleNormal="85" workbookViewId="0">
      <selection activeCell="C1" sqref="C1"/>
    </sheetView>
  </sheetViews>
  <sheetFormatPr defaultColWidth="9.140625" defaultRowHeight="15" x14ac:dyDescent="0.25"/>
  <sheetData>
    <row r="1" spans="4:45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  <c r="U1" s="48" t="s">
        <v>181</v>
      </c>
      <c r="AH1" t="s">
        <v>168</v>
      </c>
    </row>
    <row r="2" spans="4:45" x14ac:dyDescent="0.25">
      <c r="D2" t="s">
        <v>182</v>
      </c>
      <c r="F2" s="74">
        <v>0</v>
      </c>
      <c r="G2" s="79">
        <v>0.501</v>
      </c>
      <c r="H2" s="74">
        <v>1.0009999999999999</v>
      </c>
      <c r="I2" s="74">
        <v>1.5009999999999999</v>
      </c>
      <c r="J2" s="74">
        <v>2.0009999999999999</v>
      </c>
      <c r="K2" s="74">
        <v>2.5009999999999999</v>
      </c>
      <c r="L2" s="74">
        <v>3.0009999999999999</v>
      </c>
      <c r="M2" s="74">
        <v>3.5009999999999999</v>
      </c>
      <c r="N2" s="74">
        <v>4.0010000000000003</v>
      </c>
      <c r="O2" s="74">
        <v>4.5010000000000003</v>
      </c>
      <c r="P2" s="74">
        <v>5.0010000000000003</v>
      </c>
      <c r="Q2" s="74">
        <v>5.5010000000000003</v>
      </c>
    </row>
    <row r="3" spans="4:45" x14ac:dyDescent="0.25">
      <c r="E3" t="s">
        <v>59</v>
      </c>
      <c r="F3" s="74">
        <v>2</v>
      </c>
      <c r="G3" s="74">
        <v>3</v>
      </c>
      <c r="H3" s="74">
        <v>4</v>
      </c>
      <c r="I3" s="74">
        <v>5</v>
      </c>
      <c r="J3" s="74">
        <v>6</v>
      </c>
      <c r="K3" s="74">
        <v>7</v>
      </c>
      <c r="L3" s="74">
        <v>8</v>
      </c>
      <c r="M3" s="74">
        <v>9</v>
      </c>
      <c r="N3" s="74">
        <v>10</v>
      </c>
      <c r="O3" s="74">
        <v>11</v>
      </c>
      <c r="P3" s="74">
        <v>12</v>
      </c>
      <c r="Q3" s="74">
        <v>13</v>
      </c>
      <c r="S3" t="s">
        <v>166</v>
      </c>
      <c r="T3" s="76">
        <v>100</v>
      </c>
    </row>
    <row r="4" spans="4:45" x14ac:dyDescent="0.25">
      <c r="D4">
        <v>1</v>
      </c>
      <c r="E4">
        <v>0</v>
      </c>
      <c r="F4" s="37">
        <v>17.5</v>
      </c>
      <c r="G4" s="37">
        <v>18</v>
      </c>
      <c r="H4" s="37">
        <v>18.5</v>
      </c>
      <c r="I4" s="37">
        <v>19</v>
      </c>
      <c r="J4" s="37">
        <v>19</v>
      </c>
      <c r="K4" s="37">
        <v>19.5</v>
      </c>
      <c r="L4" s="37">
        <v>20</v>
      </c>
      <c r="M4" s="37">
        <v>20</v>
      </c>
      <c r="N4" s="37">
        <v>20</v>
      </c>
      <c r="O4" s="37">
        <v>20.5</v>
      </c>
      <c r="P4" s="37">
        <v>20.5</v>
      </c>
      <c r="Q4" s="37">
        <v>21</v>
      </c>
      <c r="S4" t="str">
        <f>IF(E4&lt;&gt;T4,"x","")</f>
        <v>x</v>
      </c>
      <c r="T4" t="s">
        <v>167</v>
      </c>
      <c r="U4" s="48">
        <v>0.17499999999999999</v>
      </c>
      <c r="V4" s="48">
        <v>0.18</v>
      </c>
      <c r="W4" s="48">
        <v>0.185</v>
      </c>
      <c r="X4" s="48">
        <v>0.19</v>
      </c>
      <c r="Y4" s="48">
        <v>0.19</v>
      </c>
      <c r="Z4" s="48">
        <v>0.19500000000000001</v>
      </c>
      <c r="AA4" s="48">
        <v>0.2</v>
      </c>
      <c r="AB4" s="48">
        <v>0.2</v>
      </c>
      <c r="AC4" s="48">
        <v>0.2</v>
      </c>
      <c r="AD4" s="48">
        <v>0.20499999999999999</v>
      </c>
      <c r="AE4" s="48">
        <v>0.20499999999999999</v>
      </c>
      <c r="AF4" s="48">
        <v>0.21</v>
      </c>
      <c r="AH4" s="37">
        <f>U4*$T$3</f>
        <v>17.5</v>
      </c>
      <c r="AI4" s="37">
        <f t="shared" ref="AI4:AS4" si="0">V4*$T$3</f>
        <v>18</v>
      </c>
      <c r="AJ4" s="37">
        <f t="shared" si="0"/>
        <v>18.5</v>
      </c>
      <c r="AK4" s="37">
        <f t="shared" si="0"/>
        <v>19</v>
      </c>
      <c r="AL4" s="37">
        <f t="shared" si="0"/>
        <v>19</v>
      </c>
      <c r="AM4" s="37">
        <f t="shared" si="0"/>
        <v>19.5</v>
      </c>
      <c r="AN4" s="37">
        <f t="shared" si="0"/>
        <v>20</v>
      </c>
      <c r="AO4" s="37">
        <f t="shared" si="0"/>
        <v>20</v>
      </c>
      <c r="AP4" s="37">
        <f t="shared" si="0"/>
        <v>20</v>
      </c>
      <c r="AQ4" s="37">
        <f t="shared" si="0"/>
        <v>20.5</v>
      </c>
      <c r="AR4" s="37">
        <f t="shared" si="0"/>
        <v>20.5</v>
      </c>
      <c r="AS4" s="37">
        <f t="shared" si="0"/>
        <v>21</v>
      </c>
    </row>
    <row r="5" spans="4:45" x14ac:dyDescent="0.25">
      <c r="D5">
        <v>2</v>
      </c>
      <c r="E5">
        <v>21500</v>
      </c>
      <c r="F5" s="37">
        <v>20.5</v>
      </c>
      <c r="G5" s="37">
        <v>21</v>
      </c>
      <c r="H5" s="37">
        <v>21.5</v>
      </c>
      <c r="I5" s="37">
        <v>22</v>
      </c>
      <c r="J5" s="37">
        <v>22</v>
      </c>
      <c r="K5" s="37">
        <v>22.5</v>
      </c>
      <c r="L5" s="37">
        <v>23</v>
      </c>
      <c r="M5" s="37">
        <v>23</v>
      </c>
      <c r="N5" s="37">
        <v>23</v>
      </c>
      <c r="O5" s="37">
        <v>23.5</v>
      </c>
      <c r="P5" s="37">
        <v>23.5</v>
      </c>
      <c r="Q5" s="37">
        <v>24</v>
      </c>
      <c r="S5" t="str">
        <f>IF(E5&lt;&gt;T5,"x","")</f>
        <v/>
      </c>
      <c r="T5" s="77">
        <v>21500</v>
      </c>
      <c r="U5" s="48">
        <v>0.17499999999999999</v>
      </c>
      <c r="V5" s="48">
        <v>0.18</v>
      </c>
      <c r="W5" s="48">
        <v>0.185</v>
      </c>
      <c r="X5" s="48">
        <v>0.19</v>
      </c>
      <c r="Y5" s="48">
        <v>0.19</v>
      </c>
      <c r="Z5" s="48">
        <v>0.19500000000000001</v>
      </c>
      <c r="AA5" s="48">
        <v>0.2</v>
      </c>
      <c r="AB5" s="48">
        <v>0.2</v>
      </c>
      <c r="AC5" s="48">
        <v>0.2</v>
      </c>
      <c r="AD5" s="48">
        <v>0.20499999999999999</v>
      </c>
      <c r="AE5" s="48">
        <v>0.20499999999999999</v>
      </c>
      <c r="AF5" s="48">
        <v>0.21</v>
      </c>
      <c r="AH5" s="66">
        <f t="shared" ref="AH5:AS17" si="1">IF(U5*$T$3+3&lt;AH$18,U5*$T$3+3,AH$18)</f>
        <v>20.5</v>
      </c>
      <c r="AI5" s="66">
        <f t="shared" si="1"/>
        <v>21</v>
      </c>
      <c r="AJ5" s="66">
        <f t="shared" si="1"/>
        <v>21.5</v>
      </c>
      <c r="AK5" s="66">
        <f t="shared" si="1"/>
        <v>22</v>
      </c>
      <c r="AL5" s="66">
        <f t="shared" si="1"/>
        <v>22</v>
      </c>
      <c r="AM5" s="66">
        <f t="shared" si="1"/>
        <v>22.5</v>
      </c>
      <c r="AN5" s="66">
        <f t="shared" si="1"/>
        <v>23</v>
      </c>
      <c r="AO5" s="66">
        <f t="shared" si="1"/>
        <v>23</v>
      </c>
      <c r="AP5" s="66">
        <f t="shared" si="1"/>
        <v>23</v>
      </c>
      <c r="AQ5" s="66">
        <f t="shared" si="1"/>
        <v>23.5</v>
      </c>
      <c r="AR5" s="66">
        <f t="shared" si="1"/>
        <v>23.5</v>
      </c>
      <c r="AS5" s="66">
        <f t="shared" si="1"/>
        <v>24</v>
      </c>
    </row>
    <row r="6" spans="4:45" x14ac:dyDescent="0.25">
      <c r="D6">
        <v>3</v>
      </c>
      <c r="E6">
        <v>22000</v>
      </c>
      <c r="F6" s="37">
        <v>20.5</v>
      </c>
      <c r="G6" s="37">
        <v>21</v>
      </c>
      <c r="H6" s="37">
        <v>21.5</v>
      </c>
      <c r="I6" s="37">
        <v>22</v>
      </c>
      <c r="J6" s="37">
        <v>22</v>
      </c>
      <c r="K6" s="37">
        <v>22.5</v>
      </c>
      <c r="L6" s="37">
        <v>23</v>
      </c>
      <c r="M6" s="37">
        <v>23</v>
      </c>
      <c r="N6" s="37">
        <v>23</v>
      </c>
      <c r="O6" s="37">
        <v>23.5</v>
      </c>
      <c r="P6" s="37">
        <v>23.5</v>
      </c>
      <c r="Q6" s="37">
        <v>24</v>
      </c>
      <c r="S6" t="str">
        <f t="shared" ref="S6:S69" si="2">IF(E6&lt;&gt;T6,"x","")</f>
        <v/>
      </c>
      <c r="T6">
        <v>22000</v>
      </c>
      <c r="U6" s="38">
        <v>0.17499999999999999</v>
      </c>
      <c r="V6" s="38">
        <v>0.18</v>
      </c>
      <c r="W6" s="38">
        <v>0.185</v>
      </c>
      <c r="X6" s="38">
        <v>0.19</v>
      </c>
      <c r="Y6" s="38">
        <v>0.19</v>
      </c>
      <c r="Z6" s="38">
        <v>0.19500000000000001</v>
      </c>
      <c r="AA6" s="38">
        <v>0.2</v>
      </c>
      <c r="AB6" s="38">
        <v>0.2</v>
      </c>
      <c r="AC6" s="38">
        <v>0.2</v>
      </c>
      <c r="AD6" s="38">
        <v>0.20499999999999999</v>
      </c>
      <c r="AE6" s="38">
        <v>0.20499999999999999</v>
      </c>
      <c r="AF6" s="38">
        <v>0.21</v>
      </c>
      <c r="AH6" s="66">
        <f t="shared" si="1"/>
        <v>20.5</v>
      </c>
      <c r="AI6" s="66">
        <f t="shared" si="1"/>
        <v>21</v>
      </c>
      <c r="AJ6" s="66">
        <f t="shared" si="1"/>
        <v>21.5</v>
      </c>
      <c r="AK6" s="66">
        <f t="shared" si="1"/>
        <v>22</v>
      </c>
      <c r="AL6" s="66">
        <f t="shared" si="1"/>
        <v>22</v>
      </c>
      <c r="AM6" s="66">
        <f t="shared" si="1"/>
        <v>22.5</v>
      </c>
      <c r="AN6" s="66">
        <f t="shared" si="1"/>
        <v>23</v>
      </c>
      <c r="AO6" s="66">
        <f t="shared" si="1"/>
        <v>23</v>
      </c>
      <c r="AP6" s="66">
        <f t="shared" si="1"/>
        <v>23</v>
      </c>
      <c r="AQ6" s="66">
        <f t="shared" si="1"/>
        <v>23.5</v>
      </c>
      <c r="AR6" s="66">
        <f t="shared" si="1"/>
        <v>23.5</v>
      </c>
      <c r="AS6" s="66">
        <f t="shared" si="1"/>
        <v>24</v>
      </c>
    </row>
    <row r="7" spans="4:45" x14ac:dyDescent="0.25">
      <c r="D7">
        <v>4</v>
      </c>
      <c r="E7">
        <v>22500</v>
      </c>
      <c r="F7" s="37">
        <v>20.5</v>
      </c>
      <c r="G7" s="37">
        <v>21</v>
      </c>
      <c r="H7" s="37">
        <v>21.5</v>
      </c>
      <c r="I7" s="37">
        <v>22</v>
      </c>
      <c r="J7" s="37">
        <v>22</v>
      </c>
      <c r="K7" s="37">
        <v>22.5</v>
      </c>
      <c r="L7" s="37">
        <v>23</v>
      </c>
      <c r="M7" s="37">
        <v>23</v>
      </c>
      <c r="N7" s="37">
        <v>23</v>
      </c>
      <c r="O7" s="37">
        <v>23.5</v>
      </c>
      <c r="P7" s="37">
        <v>23.5</v>
      </c>
      <c r="Q7" s="37">
        <v>24</v>
      </c>
      <c r="S7" t="str">
        <f t="shared" si="2"/>
        <v/>
      </c>
      <c r="T7">
        <v>22500</v>
      </c>
      <c r="U7" s="38">
        <v>0.17499999999999999</v>
      </c>
      <c r="V7" s="38">
        <v>0.18</v>
      </c>
      <c r="W7" s="38">
        <v>0.185</v>
      </c>
      <c r="X7" s="38">
        <v>0.19</v>
      </c>
      <c r="Y7" s="38">
        <v>0.19</v>
      </c>
      <c r="Z7" s="38">
        <v>0.19500000000000001</v>
      </c>
      <c r="AA7" s="38">
        <v>0.2</v>
      </c>
      <c r="AB7" s="38">
        <v>0.2</v>
      </c>
      <c r="AC7" s="38">
        <v>0.2</v>
      </c>
      <c r="AD7" s="38">
        <v>0.20499999999999999</v>
      </c>
      <c r="AE7" s="38">
        <v>0.20499999999999999</v>
      </c>
      <c r="AF7" s="38">
        <v>0.21</v>
      </c>
      <c r="AH7" s="66">
        <f t="shared" si="1"/>
        <v>20.5</v>
      </c>
      <c r="AI7" s="66">
        <f t="shared" si="1"/>
        <v>21</v>
      </c>
      <c r="AJ7" s="66">
        <f t="shared" si="1"/>
        <v>21.5</v>
      </c>
      <c r="AK7" s="66">
        <f t="shared" si="1"/>
        <v>22</v>
      </c>
      <c r="AL7" s="66">
        <f t="shared" si="1"/>
        <v>22</v>
      </c>
      <c r="AM7" s="66">
        <f t="shared" si="1"/>
        <v>22.5</v>
      </c>
      <c r="AN7" s="66">
        <f t="shared" si="1"/>
        <v>23</v>
      </c>
      <c r="AO7" s="66">
        <f t="shared" si="1"/>
        <v>23</v>
      </c>
      <c r="AP7" s="66">
        <f t="shared" si="1"/>
        <v>23</v>
      </c>
      <c r="AQ7" s="66">
        <f t="shared" si="1"/>
        <v>23.5</v>
      </c>
      <c r="AR7" s="66">
        <f t="shared" si="1"/>
        <v>23.5</v>
      </c>
      <c r="AS7" s="66">
        <f t="shared" si="1"/>
        <v>24</v>
      </c>
    </row>
    <row r="8" spans="4:45" x14ac:dyDescent="0.25">
      <c r="D8">
        <v>5</v>
      </c>
      <c r="E8">
        <v>23000</v>
      </c>
      <c r="F8" s="37">
        <v>21.5</v>
      </c>
      <c r="G8" s="37">
        <v>22</v>
      </c>
      <c r="H8" s="37">
        <v>22.5</v>
      </c>
      <c r="I8" s="37">
        <v>23</v>
      </c>
      <c r="J8" s="37">
        <v>23.5</v>
      </c>
      <c r="K8" s="37">
        <v>23.5</v>
      </c>
      <c r="L8" s="37">
        <v>24</v>
      </c>
      <c r="M8" s="37">
        <v>24</v>
      </c>
      <c r="N8" s="37">
        <v>24.5</v>
      </c>
      <c r="O8" s="37">
        <v>24.5</v>
      </c>
      <c r="P8" s="37">
        <v>25</v>
      </c>
      <c r="Q8" s="37">
        <v>25</v>
      </c>
      <c r="S8" t="str">
        <f t="shared" si="2"/>
        <v/>
      </c>
      <c r="T8">
        <v>23000</v>
      </c>
      <c r="U8" s="38">
        <v>0.185</v>
      </c>
      <c r="V8" s="38">
        <v>0.19</v>
      </c>
      <c r="W8" s="38">
        <v>0.19500000000000001</v>
      </c>
      <c r="X8" s="38">
        <v>0.2</v>
      </c>
      <c r="Y8" s="38">
        <v>0.20499999999999999</v>
      </c>
      <c r="Z8" s="38">
        <v>0.20499999999999999</v>
      </c>
      <c r="AA8" s="38">
        <v>0.21</v>
      </c>
      <c r="AB8" s="38">
        <v>0.21</v>
      </c>
      <c r="AC8" s="38">
        <v>0.215</v>
      </c>
      <c r="AD8" s="38">
        <v>0.215</v>
      </c>
      <c r="AE8" s="38">
        <v>0.22</v>
      </c>
      <c r="AF8" s="38">
        <v>0.22</v>
      </c>
      <c r="AH8" s="66">
        <f t="shared" si="1"/>
        <v>21.5</v>
      </c>
      <c r="AI8" s="66">
        <f t="shared" si="1"/>
        <v>22</v>
      </c>
      <c r="AJ8" s="66">
        <f t="shared" si="1"/>
        <v>22.5</v>
      </c>
      <c r="AK8" s="66">
        <f t="shared" si="1"/>
        <v>23</v>
      </c>
      <c r="AL8" s="66">
        <f t="shared" si="1"/>
        <v>23.5</v>
      </c>
      <c r="AM8" s="66">
        <f t="shared" si="1"/>
        <v>23.5</v>
      </c>
      <c r="AN8" s="66">
        <f t="shared" si="1"/>
        <v>24</v>
      </c>
      <c r="AO8" s="66">
        <f t="shared" si="1"/>
        <v>24</v>
      </c>
      <c r="AP8" s="66">
        <f t="shared" si="1"/>
        <v>24.5</v>
      </c>
      <c r="AQ8" s="66">
        <f t="shared" si="1"/>
        <v>24.5</v>
      </c>
      <c r="AR8" s="66">
        <f t="shared" si="1"/>
        <v>25</v>
      </c>
      <c r="AS8" s="66">
        <f t="shared" si="1"/>
        <v>25</v>
      </c>
    </row>
    <row r="9" spans="4:45" x14ac:dyDescent="0.25">
      <c r="D9">
        <v>6</v>
      </c>
      <c r="E9">
        <v>23500</v>
      </c>
      <c r="F9" s="37">
        <v>21.5</v>
      </c>
      <c r="G9" s="37">
        <v>22.5</v>
      </c>
      <c r="H9" s="37">
        <v>23</v>
      </c>
      <c r="I9" s="37">
        <v>24</v>
      </c>
      <c r="J9" s="37">
        <v>24.5</v>
      </c>
      <c r="K9" s="37">
        <v>25</v>
      </c>
      <c r="L9" s="37">
        <v>25</v>
      </c>
      <c r="M9" s="37">
        <v>25.5</v>
      </c>
      <c r="N9" s="37">
        <v>25.5</v>
      </c>
      <c r="O9" s="37">
        <v>26</v>
      </c>
      <c r="P9" s="37">
        <v>26</v>
      </c>
      <c r="Q9" s="37">
        <v>26</v>
      </c>
      <c r="S9" t="str">
        <f t="shared" si="2"/>
        <v/>
      </c>
      <c r="T9">
        <v>23500</v>
      </c>
      <c r="U9" s="38">
        <v>0.19</v>
      </c>
      <c r="V9" s="38">
        <v>0.19500000000000001</v>
      </c>
      <c r="W9" s="38">
        <v>0.2</v>
      </c>
      <c r="X9" s="38">
        <v>0.21</v>
      </c>
      <c r="Y9" s="38">
        <v>0.215</v>
      </c>
      <c r="Z9" s="38">
        <v>0.22</v>
      </c>
      <c r="AA9" s="38">
        <v>0.22</v>
      </c>
      <c r="AB9" s="38">
        <v>0.22500000000000001</v>
      </c>
      <c r="AC9" s="38">
        <v>0.22500000000000001</v>
      </c>
      <c r="AD9" s="38">
        <v>0.23</v>
      </c>
      <c r="AE9" s="38">
        <v>0.23</v>
      </c>
      <c r="AF9" s="38">
        <v>0.23</v>
      </c>
      <c r="AH9" s="66">
        <f t="shared" si="1"/>
        <v>21.5</v>
      </c>
      <c r="AI9" s="66">
        <f t="shared" si="1"/>
        <v>22.5</v>
      </c>
      <c r="AJ9" s="66">
        <f t="shared" si="1"/>
        <v>23</v>
      </c>
      <c r="AK9" s="66">
        <f t="shared" si="1"/>
        <v>24</v>
      </c>
      <c r="AL9" s="66">
        <f t="shared" si="1"/>
        <v>24.5</v>
      </c>
      <c r="AM9" s="66">
        <f t="shared" si="1"/>
        <v>25</v>
      </c>
      <c r="AN9" s="66">
        <f t="shared" si="1"/>
        <v>25</v>
      </c>
      <c r="AO9" s="66">
        <f t="shared" si="1"/>
        <v>25.5</v>
      </c>
      <c r="AP9" s="66">
        <f t="shared" si="1"/>
        <v>25.5</v>
      </c>
      <c r="AQ9" s="66">
        <f t="shared" si="1"/>
        <v>26</v>
      </c>
      <c r="AR9" s="66">
        <f t="shared" si="1"/>
        <v>26</v>
      </c>
      <c r="AS9" s="66">
        <f t="shared" si="1"/>
        <v>26</v>
      </c>
    </row>
    <row r="10" spans="4:45" x14ac:dyDescent="0.25">
      <c r="D10">
        <v>7</v>
      </c>
      <c r="E10">
        <v>24000</v>
      </c>
      <c r="F10" s="37">
        <v>21.5</v>
      </c>
      <c r="G10" s="37">
        <v>22.5</v>
      </c>
      <c r="H10" s="37">
        <v>23.5</v>
      </c>
      <c r="I10" s="37">
        <v>24</v>
      </c>
      <c r="J10" s="37">
        <v>25</v>
      </c>
      <c r="K10" s="37">
        <v>25</v>
      </c>
      <c r="L10" s="37">
        <v>25.5</v>
      </c>
      <c r="M10" s="37">
        <v>26</v>
      </c>
      <c r="N10" s="37">
        <v>26.5</v>
      </c>
      <c r="O10" s="37">
        <v>26.5</v>
      </c>
      <c r="P10" s="37">
        <v>26.5</v>
      </c>
      <c r="Q10" s="37">
        <v>27</v>
      </c>
      <c r="S10" t="str">
        <f t="shared" si="2"/>
        <v/>
      </c>
      <c r="T10">
        <v>24000</v>
      </c>
      <c r="U10" s="38">
        <v>0.19500000000000001</v>
      </c>
      <c r="V10" s="38">
        <v>0.2</v>
      </c>
      <c r="W10" s="38">
        <v>0.20499999999999999</v>
      </c>
      <c r="X10" s="38">
        <v>0.21</v>
      </c>
      <c r="Y10" s="38">
        <v>0.22</v>
      </c>
      <c r="Z10" s="38">
        <v>0.22</v>
      </c>
      <c r="AA10" s="38">
        <v>0.22500000000000001</v>
      </c>
      <c r="AB10" s="38">
        <v>0.23</v>
      </c>
      <c r="AC10" s="38">
        <v>0.23499999999999999</v>
      </c>
      <c r="AD10" s="38">
        <v>0.23499999999999999</v>
      </c>
      <c r="AE10" s="38">
        <v>0.23499999999999999</v>
      </c>
      <c r="AF10" s="38">
        <v>0.24</v>
      </c>
      <c r="AH10" s="66">
        <f t="shared" si="1"/>
        <v>21.5</v>
      </c>
      <c r="AI10" s="66">
        <f t="shared" si="1"/>
        <v>22.5</v>
      </c>
      <c r="AJ10" s="66">
        <f t="shared" si="1"/>
        <v>23.5</v>
      </c>
      <c r="AK10" s="66">
        <f t="shared" si="1"/>
        <v>24</v>
      </c>
      <c r="AL10" s="66">
        <f t="shared" si="1"/>
        <v>25</v>
      </c>
      <c r="AM10" s="66">
        <f t="shared" si="1"/>
        <v>25</v>
      </c>
      <c r="AN10" s="66">
        <f t="shared" si="1"/>
        <v>25.5</v>
      </c>
      <c r="AO10" s="66">
        <f t="shared" si="1"/>
        <v>26</v>
      </c>
      <c r="AP10" s="66">
        <f t="shared" si="1"/>
        <v>26.5</v>
      </c>
      <c r="AQ10" s="66">
        <f t="shared" si="1"/>
        <v>26.5</v>
      </c>
      <c r="AR10" s="66">
        <f t="shared" si="1"/>
        <v>26.5</v>
      </c>
      <c r="AS10" s="66">
        <f t="shared" si="1"/>
        <v>27</v>
      </c>
    </row>
    <row r="11" spans="4:45" x14ac:dyDescent="0.25">
      <c r="D11">
        <v>8</v>
      </c>
      <c r="E11">
        <v>24500</v>
      </c>
      <c r="F11" s="37">
        <v>21.5</v>
      </c>
      <c r="G11" s="37">
        <v>22.5</v>
      </c>
      <c r="H11" s="37">
        <v>23.5</v>
      </c>
      <c r="I11" s="37">
        <v>24.5</v>
      </c>
      <c r="J11" s="37">
        <v>25</v>
      </c>
      <c r="K11" s="37">
        <v>25.5</v>
      </c>
      <c r="L11" s="37">
        <v>26</v>
      </c>
      <c r="M11" s="37">
        <v>26.5</v>
      </c>
      <c r="N11" s="37">
        <v>27</v>
      </c>
      <c r="O11" s="37">
        <v>27</v>
      </c>
      <c r="P11" s="37">
        <v>27.5</v>
      </c>
      <c r="Q11" s="37">
        <v>27.5</v>
      </c>
      <c r="S11" t="str">
        <f t="shared" si="2"/>
        <v/>
      </c>
      <c r="T11">
        <v>24500</v>
      </c>
      <c r="U11" s="38">
        <v>0.2</v>
      </c>
      <c r="V11" s="38">
        <v>0.20499999999999999</v>
      </c>
      <c r="W11" s="38">
        <v>0.21</v>
      </c>
      <c r="X11" s="38">
        <v>0.215</v>
      </c>
      <c r="Y11" s="38">
        <v>0.22</v>
      </c>
      <c r="Z11" s="38">
        <v>0.22500000000000001</v>
      </c>
      <c r="AA11" s="38">
        <v>0.23</v>
      </c>
      <c r="AB11" s="38">
        <v>0.23499999999999999</v>
      </c>
      <c r="AC11" s="38">
        <v>0.24</v>
      </c>
      <c r="AD11" s="38">
        <v>0.24</v>
      </c>
      <c r="AE11" s="38">
        <v>0.245</v>
      </c>
      <c r="AF11" s="38">
        <v>0.245</v>
      </c>
      <c r="AH11" s="66">
        <f t="shared" si="1"/>
        <v>21.5</v>
      </c>
      <c r="AI11" s="66">
        <f t="shared" si="1"/>
        <v>22.5</v>
      </c>
      <c r="AJ11" s="66">
        <f t="shared" si="1"/>
        <v>23.5</v>
      </c>
      <c r="AK11" s="66">
        <f t="shared" si="1"/>
        <v>24.5</v>
      </c>
      <c r="AL11" s="66">
        <f t="shared" si="1"/>
        <v>25</v>
      </c>
      <c r="AM11" s="66">
        <f t="shared" si="1"/>
        <v>25.5</v>
      </c>
      <c r="AN11" s="66">
        <f t="shared" si="1"/>
        <v>26</v>
      </c>
      <c r="AO11" s="66">
        <f t="shared" si="1"/>
        <v>26.5</v>
      </c>
      <c r="AP11" s="66">
        <f t="shared" si="1"/>
        <v>27</v>
      </c>
      <c r="AQ11" s="66">
        <f t="shared" si="1"/>
        <v>27</v>
      </c>
      <c r="AR11" s="66">
        <f t="shared" si="1"/>
        <v>27.5</v>
      </c>
      <c r="AS11" s="66">
        <f t="shared" si="1"/>
        <v>27.5</v>
      </c>
    </row>
    <row r="12" spans="4:45" x14ac:dyDescent="0.25">
      <c r="D12">
        <v>9</v>
      </c>
      <c r="E12">
        <v>25000</v>
      </c>
      <c r="F12" s="37">
        <v>21.5</v>
      </c>
      <c r="G12" s="37">
        <v>22.5</v>
      </c>
      <c r="H12" s="37">
        <v>23.5</v>
      </c>
      <c r="I12" s="37">
        <v>24.5</v>
      </c>
      <c r="J12" s="37">
        <v>25.5</v>
      </c>
      <c r="K12" s="37">
        <v>26</v>
      </c>
      <c r="L12" s="37">
        <v>26.5</v>
      </c>
      <c r="M12" s="37">
        <v>27</v>
      </c>
      <c r="N12" s="37">
        <v>27.5</v>
      </c>
      <c r="O12" s="37">
        <v>28</v>
      </c>
      <c r="P12" s="37">
        <v>28</v>
      </c>
      <c r="Q12" s="37">
        <v>28.5</v>
      </c>
      <c r="S12" t="str">
        <f t="shared" si="2"/>
        <v/>
      </c>
      <c r="T12">
        <v>25000</v>
      </c>
      <c r="U12" s="38">
        <v>0.2</v>
      </c>
      <c r="V12" s="38">
        <v>0.20499999999999999</v>
      </c>
      <c r="W12" s="38">
        <v>0.215</v>
      </c>
      <c r="X12" s="38">
        <v>0.22</v>
      </c>
      <c r="Y12" s="38">
        <v>0.22500000000000001</v>
      </c>
      <c r="Z12" s="38">
        <v>0.23</v>
      </c>
      <c r="AA12" s="38">
        <v>0.23499999999999999</v>
      </c>
      <c r="AB12" s="38">
        <v>0.24</v>
      </c>
      <c r="AC12" s="38">
        <v>0.245</v>
      </c>
      <c r="AD12" s="38">
        <v>0.25</v>
      </c>
      <c r="AE12" s="38">
        <v>0.25</v>
      </c>
      <c r="AF12" s="38">
        <v>0.255</v>
      </c>
      <c r="AH12" s="66">
        <f t="shared" si="1"/>
        <v>21.5</v>
      </c>
      <c r="AI12" s="66">
        <f t="shared" si="1"/>
        <v>22.5</v>
      </c>
      <c r="AJ12" s="66">
        <f t="shared" si="1"/>
        <v>23.5</v>
      </c>
      <c r="AK12" s="66">
        <f t="shared" si="1"/>
        <v>24.5</v>
      </c>
      <c r="AL12" s="66">
        <f t="shared" si="1"/>
        <v>25.5</v>
      </c>
      <c r="AM12" s="66">
        <f t="shared" si="1"/>
        <v>26</v>
      </c>
      <c r="AN12" s="66">
        <f t="shared" si="1"/>
        <v>26.5</v>
      </c>
      <c r="AO12" s="66">
        <f t="shared" si="1"/>
        <v>27</v>
      </c>
      <c r="AP12" s="66">
        <f t="shared" si="1"/>
        <v>27.5</v>
      </c>
      <c r="AQ12" s="66">
        <f t="shared" si="1"/>
        <v>28</v>
      </c>
      <c r="AR12" s="66">
        <f t="shared" si="1"/>
        <v>28</v>
      </c>
      <c r="AS12" s="66">
        <f t="shared" si="1"/>
        <v>28.5</v>
      </c>
    </row>
    <row r="13" spans="4:45" x14ac:dyDescent="0.25">
      <c r="D13">
        <v>10</v>
      </c>
      <c r="E13">
        <v>26000</v>
      </c>
      <c r="F13" s="37">
        <v>21.5</v>
      </c>
      <c r="G13" s="37">
        <v>22.5</v>
      </c>
      <c r="H13" s="37">
        <v>23.5</v>
      </c>
      <c r="I13" s="37">
        <v>24.5</v>
      </c>
      <c r="J13" s="37">
        <v>25.5</v>
      </c>
      <c r="K13" s="37">
        <v>26.5</v>
      </c>
      <c r="L13" s="37">
        <v>27.500000000000004</v>
      </c>
      <c r="M13" s="37">
        <v>28.000000000000004</v>
      </c>
      <c r="N13" s="37">
        <v>28.5</v>
      </c>
      <c r="O13" s="37">
        <v>29</v>
      </c>
      <c r="P13" s="37">
        <v>29</v>
      </c>
      <c r="Q13" s="37">
        <v>29.5</v>
      </c>
      <c r="S13" t="str">
        <f t="shared" si="2"/>
        <v/>
      </c>
      <c r="T13">
        <v>26000</v>
      </c>
      <c r="U13" s="38">
        <v>0.20499999999999999</v>
      </c>
      <c r="V13" s="38">
        <v>0.21</v>
      </c>
      <c r="W13" s="38">
        <v>0.22</v>
      </c>
      <c r="X13" s="38">
        <v>0.22500000000000001</v>
      </c>
      <c r="Y13" s="38">
        <v>0.23499999999999999</v>
      </c>
      <c r="Z13" s="38">
        <v>0.24</v>
      </c>
      <c r="AA13" s="38">
        <v>0.245</v>
      </c>
      <c r="AB13" s="38">
        <v>0.25</v>
      </c>
      <c r="AC13" s="38">
        <v>0.255</v>
      </c>
      <c r="AD13" s="38">
        <v>0.26</v>
      </c>
      <c r="AE13" s="38">
        <v>0.26</v>
      </c>
      <c r="AF13" s="38">
        <v>0.26500000000000001</v>
      </c>
      <c r="AH13" s="66">
        <f t="shared" si="1"/>
        <v>21.5</v>
      </c>
      <c r="AI13" s="66">
        <f t="shared" si="1"/>
        <v>22.5</v>
      </c>
      <c r="AJ13" s="66">
        <f t="shared" si="1"/>
        <v>23.5</v>
      </c>
      <c r="AK13" s="66">
        <f t="shared" si="1"/>
        <v>24.5</v>
      </c>
      <c r="AL13" s="66">
        <f t="shared" si="1"/>
        <v>25.5</v>
      </c>
      <c r="AM13" s="66">
        <f t="shared" si="1"/>
        <v>26.5</v>
      </c>
      <c r="AN13" s="66">
        <f t="shared" si="1"/>
        <v>27.500000000000004</v>
      </c>
      <c r="AO13" s="66">
        <f t="shared" si="1"/>
        <v>28.000000000000004</v>
      </c>
      <c r="AP13" s="66">
        <f t="shared" si="1"/>
        <v>28.5</v>
      </c>
      <c r="AQ13" s="66">
        <f t="shared" si="1"/>
        <v>29</v>
      </c>
      <c r="AR13" s="66">
        <f t="shared" si="1"/>
        <v>29</v>
      </c>
      <c r="AS13" s="66">
        <f t="shared" si="1"/>
        <v>29.5</v>
      </c>
    </row>
    <row r="14" spans="4:45" x14ac:dyDescent="0.25">
      <c r="D14">
        <v>11</v>
      </c>
      <c r="E14">
        <v>27000</v>
      </c>
      <c r="F14" s="37">
        <v>21.5</v>
      </c>
      <c r="G14" s="37">
        <v>22.5</v>
      </c>
      <c r="H14" s="37">
        <v>23.5</v>
      </c>
      <c r="I14" s="37">
        <v>24.5</v>
      </c>
      <c r="J14" s="37">
        <v>25.5</v>
      </c>
      <c r="K14" s="37">
        <v>26.5</v>
      </c>
      <c r="L14" s="37">
        <v>27.500000000000004</v>
      </c>
      <c r="M14" s="37">
        <v>28.000000000000004</v>
      </c>
      <c r="N14" s="37">
        <v>28.999999999999996</v>
      </c>
      <c r="O14" s="37">
        <v>29.5</v>
      </c>
      <c r="P14" s="37">
        <v>30</v>
      </c>
      <c r="Q14" s="37">
        <v>30.5</v>
      </c>
      <c r="S14" t="str">
        <f t="shared" si="2"/>
        <v/>
      </c>
      <c r="T14">
        <v>27000</v>
      </c>
      <c r="U14" s="38">
        <v>0.21</v>
      </c>
      <c r="V14" s="38">
        <v>0.215</v>
      </c>
      <c r="W14" s="38">
        <v>0.22500000000000001</v>
      </c>
      <c r="X14" s="38">
        <v>0.23499999999999999</v>
      </c>
      <c r="Y14" s="38">
        <v>0.24</v>
      </c>
      <c r="Z14" s="38">
        <v>0.245</v>
      </c>
      <c r="AA14" s="38">
        <v>0.25</v>
      </c>
      <c r="AB14" s="38">
        <v>0.255</v>
      </c>
      <c r="AC14" s="38">
        <v>0.26</v>
      </c>
      <c r="AD14" s="38">
        <v>0.26500000000000001</v>
      </c>
      <c r="AE14" s="38">
        <v>0.27</v>
      </c>
      <c r="AF14" s="38">
        <v>0.27500000000000002</v>
      </c>
      <c r="AH14" s="66">
        <f t="shared" si="1"/>
        <v>21.5</v>
      </c>
      <c r="AI14" s="66">
        <f t="shared" si="1"/>
        <v>22.5</v>
      </c>
      <c r="AJ14" s="66">
        <f t="shared" si="1"/>
        <v>23.5</v>
      </c>
      <c r="AK14" s="66">
        <f t="shared" si="1"/>
        <v>24.5</v>
      </c>
      <c r="AL14" s="66">
        <f t="shared" si="1"/>
        <v>25.5</v>
      </c>
      <c r="AM14" s="66">
        <f t="shared" si="1"/>
        <v>26.5</v>
      </c>
      <c r="AN14" s="66">
        <f t="shared" si="1"/>
        <v>27.500000000000004</v>
      </c>
      <c r="AO14" s="66">
        <f t="shared" si="1"/>
        <v>28.000000000000004</v>
      </c>
      <c r="AP14" s="66">
        <f t="shared" si="1"/>
        <v>28.999999999999996</v>
      </c>
      <c r="AQ14" s="66">
        <f t="shared" si="1"/>
        <v>29.5</v>
      </c>
      <c r="AR14" s="66">
        <f t="shared" si="1"/>
        <v>30</v>
      </c>
      <c r="AS14" s="66">
        <f t="shared" si="1"/>
        <v>30.5</v>
      </c>
    </row>
    <row r="15" spans="4:45" x14ac:dyDescent="0.25">
      <c r="D15">
        <v>12</v>
      </c>
      <c r="E15">
        <v>28000</v>
      </c>
      <c r="F15" s="37">
        <v>21.5</v>
      </c>
      <c r="G15" s="37">
        <v>22.5</v>
      </c>
      <c r="H15" s="37">
        <v>23.5</v>
      </c>
      <c r="I15" s="37">
        <v>24.5</v>
      </c>
      <c r="J15" s="37">
        <v>25.5</v>
      </c>
      <c r="K15" s="37">
        <v>26.5</v>
      </c>
      <c r="L15" s="37">
        <v>27.500000000000004</v>
      </c>
      <c r="M15" s="37">
        <v>28.000000000000004</v>
      </c>
      <c r="N15" s="37">
        <v>28.999999999999996</v>
      </c>
      <c r="O15" s="37">
        <v>29.5</v>
      </c>
      <c r="P15" s="37">
        <v>30</v>
      </c>
      <c r="Q15" s="37">
        <v>30.5</v>
      </c>
      <c r="S15" t="str">
        <f t="shared" si="2"/>
        <v/>
      </c>
      <c r="T15">
        <v>28000</v>
      </c>
      <c r="U15" s="38">
        <v>0.21</v>
      </c>
      <c r="V15" s="38">
        <v>0.22</v>
      </c>
      <c r="W15" s="38">
        <v>0.23</v>
      </c>
      <c r="X15" s="38">
        <v>0.24</v>
      </c>
      <c r="Y15" s="38">
        <v>0.245</v>
      </c>
      <c r="Z15" s="38">
        <v>0.25</v>
      </c>
      <c r="AA15" s="38">
        <v>0.26</v>
      </c>
      <c r="AB15" s="38">
        <v>0.26500000000000001</v>
      </c>
      <c r="AC15" s="38">
        <v>0.27</v>
      </c>
      <c r="AD15" s="38">
        <v>0.27500000000000002</v>
      </c>
      <c r="AE15" s="38">
        <v>0.28000000000000003</v>
      </c>
      <c r="AF15" s="38">
        <v>0.28000000000000003</v>
      </c>
      <c r="AH15" s="66">
        <f t="shared" si="1"/>
        <v>21.5</v>
      </c>
      <c r="AI15" s="66">
        <f t="shared" si="1"/>
        <v>22.5</v>
      </c>
      <c r="AJ15" s="66">
        <f t="shared" si="1"/>
        <v>23.5</v>
      </c>
      <c r="AK15" s="66">
        <f t="shared" si="1"/>
        <v>24.5</v>
      </c>
      <c r="AL15" s="66">
        <f t="shared" si="1"/>
        <v>25.5</v>
      </c>
      <c r="AM15" s="66">
        <f t="shared" si="1"/>
        <v>26.5</v>
      </c>
      <c r="AN15" s="66">
        <f t="shared" si="1"/>
        <v>27.500000000000004</v>
      </c>
      <c r="AO15" s="66">
        <f t="shared" si="1"/>
        <v>28.000000000000004</v>
      </c>
      <c r="AP15" s="66">
        <f t="shared" si="1"/>
        <v>28.999999999999996</v>
      </c>
      <c r="AQ15" s="66">
        <f t="shared" si="1"/>
        <v>29.5</v>
      </c>
      <c r="AR15" s="66">
        <f t="shared" si="1"/>
        <v>30</v>
      </c>
      <c r="AS15" s="66">
        <f t="shared" si="1"/>
        <v>30.5</v>
      </c>
    </row>
    <row r="16" spans="4:45" x14ac:dyDescent="0.25">
      <c r="D16">
        <v>13</v>
      </c>
      <c r="E16">
        <v>29000</v>
      </c>
      <c r="F16" s="37">
        <v>21.5</v>
      </c>
      <c r="G16" s="37">
        <v>22.5</v>
      </c>
      <c r="H16" s="37">
        <v>23.5</v>
      </c>
      <c r="I16" s="37">
        <v>24.5</v>
      </c>
      <c r="J16" s="37">
        <v>25.5</v>
      </c>
      <c r="K16" s="37">
        <v>26.5</v>
      </c>
      <c r="L16" s="37">
        <v>27.500000000000004</v>
      </c>
      <c r="M16" s="37">
        <v>28.000000000000004</v>
      </c>
      <c r="N16" s="37">
        <v>28.999999999999996</v>
      </c>
      <c r="O16" s="37">
        <v>29.5</v>
      </c>
      <c r="P16" s="37">
        <v>30</v>
      </c>
      <c r="Q16" s="37">
        <v>30.5</v>
      </c>
      <c r="S16" t="str">
        <f t="shared" si="2"/>
        <v/>
      </c>
      <c r="T16">
        <v>29000</v>
      </c>
      <c r="U16" s="38">
        <v>0.215</v>
      </c>
      <c r="V16" s="38">
        <v>0.22</v>
      </c>
      <c r="W16" s="38">
        <v>0.23</v>
      </c>
      <c r="X16" s="38">
        <v>0.24</v>
      </c>
      <c r="Y16" s="38">
        <v>0.25</v>
      </c>
      <c r="Z16" s="38">
        <v>0.26</v>
      </c>
      <c r="AA16" s="38">
        <v>0.26500000000000001</v>
      </c>
      <c r="AB16" s="38">
        <v>0.27</v>
      </c>
      <c r="AC16" s="38">
        <v>0.27500000000000002</v>
      </c>
      <c r="AD16" s="38">
        <v>0.28000000000000003</v>
      </c>
      <c r="AE16" s="38">
        <v>0.28499999999999998</v>
      </c>
      <c r="AF16" s="38">
        <v>0.28999999999999998</v>
      </c>
      <c r="AH16" s="66">
        <f t="shared" si="1"/>
        <v>21.5</v>
      </c>
      <c r="AI16" s="66">
        <f t="shared" si="1"/>
        <v>22.5</v>
      </c>
      <c r="AJ16" s="66">
        <f t="shared" si="1"/>
        <v>23.5</v>
      </c>
      <c r="AK16" s="66">
        <f t="shared" si="1"/>
        <v>24.5</v>
      </c>
      <c r="AL16" s="66">
        <f t="shared" si="1"/>
        <v>25.5</v>
      </c>
      <c r="AM16" s="66">
        <f t="shared" si="1"/>
        <v>26.5</v>
      </c>
      <c r="AN16" s="66">
        <f t="shared" si="1"/>
        <v>27.500000000000004</v>
      </c>
      <c r="AO16" s="66">
        <f t="shared" si="1"/>
        <v>28.000000000000004</v>
      </c>
      <c r="AP16" s="66">
        <f t="shared" si="1"/>
        <v>28.999999999999996</v>
      </c>
      <c r="AQ16" s="66">
        <f t="shared" si="1"/>
        <v>29.5</v>
      </c>
      <c r="AR16" s="66">
        <f t="shared" si="1"/>
        <v>30</v>
      </c>
      <c r="AS16" s="66">
        <f t="shared" si="1"/>
        <v>30.5</v>
      </c>
    </row>
    <row r="17" spans="4:45" x14ac:dyDescent="0.25">
      <c r="D17">
        <v>14</v>
      </c>
      <c r="E17">
        <v>30000</v>
      </c>
      <c r="F17" s="37">
        <v>21.5</v>
      </c>
      <c r="G17" s="37">
        <v>22.5</v>
      </c>
      <c r="H17" s="37">
        <v>23.5</v>
      </c>
      <c r="I17" s="37">
        <v>24.5</v>
      </c>
      <c r="J17" s="37">
        <v>25.5</v>
      </c>
      <c r="K17" s="37">
        <v>26.5</v>
      </c>
      <c r="L17" s="37">
        <v>27.500000000000004</v>
      </c>
      <c r="M17" s="37">
        <v>28.000000000000004</v>
      </c>
      <c r="N17" s="37">
        <v>28.999999999999996</v>
      </c>
      <c r="O17" s="37">
        <v>29.5</v>
      </c>
      <c r="P17" s="37">
        <v>30</v>
      </c>
      <c r="Q17" s="37">
        <v>30.5</v>
      </c>
      <c r="S17" t="str">
        <f t="shared" si="2"/>
        <v/>
      </c>
      <c r="T17">
        <v>30000</v>
      </c>
      <c r="U17" s="38">
        <v>0.215</v>
      </c>
      <c r="V17" s="38">
        <v>0.22</v>
      </c>
      <c r="W17" s="38">
        <v>0.23499999999999999</v>
      </c>
      <c r="X17" s="38">
        <v>0.245</v>
      </c>
      <c r="Y17" s="38">
        <v>0.255</v>
      </c>
      <c r="Z17" s="38">
        <v>0.26500000000000001</v>
      </c>
      <c r="AA17" s="38">
        <v>0.27</v>
      </c>
      <c r="AB17" s="38">
        <v>0.27500000000000002</v>
      </c>
      <c r="AC17" s="38">
        <v>0.28499999999999998</v>
      </c>
      <c r="AD17" s="38">
        <v>0.28999999999999998</v>
      </c>
      <c r="AE17" s="38">
        <v>0.29499999999999998</v>
      </c>
      <c r="AF17" s="38">
        <v>0.29499999999999998</v>
      </c>
      <c r="AH17" s="66">
        <f t="shared" si="1"/>
        <v>21.5</v>
      </c>
      <c r="AI17" s="66">
        <f t="shared" si="1"/>
        <v>22.5</v>
      </c>
      <c r="AJ17" s="66">
        <f t="shared" si="1"/>
        <v>23.5</v>
      </c>
      <c r="AK17" s="66">
        <f t="shared" si="1"/>
        <v>24.5</v>
      </c>
      <c r="AL17" s="66">
        <f t="shared" si="1"/>
        <v>25.5</v>
      </c>
      <c r="AM17" s="66">
        <f t="shared" si="1"/>
        <v>26.5</v>
      </c>
      <c r="AN17" s="66">
        <f t="shared" si="1"/>
        <v>27.500000000000004</v>
      </c>
      <c r="AO17" s="66">
        <f t="shared" si="1"/>
        <v>28.000000000000004</v>
      </c>
      <c r="AP17" s="66">
        <f t="shared" si="1"/>
        <v>28.999999999999996</v>
      </c>
      <c r="AQ17" s="66">
        <f t="shared" si="1"/>
        <v>29.5</v>
      </c>
      <c r="AR17" s="66">
        <f t="shared" si="1"/>
        <v>30</v>
      </c>
      <c r="AS17" s="66">
        <f t="shared" si="1"/>
        <v>30.5</v>
      </c>
    </row>
    <row r="18" spans="4:45" x14ac:dyDescent="0.25">
      <c r="D18">
        <v>15</v>
      </c>
      <c r="E18">
        <v>31000</v>
      </c>
      <c r="F18" s="37">
        <v>21.5</v>
      </c>
      <c r="G18" s="37">
        <v>22.5</v>
      </c>
      <c r="H18" s="37">
        <v>23.5</v>
      </c>
      <c r="I18" s="37">
        <v>24.5</v>
      </c>
      <c r="J18" s="37">
        <v>25.5</v>
      </c>
      <c r="K18" s="37">
        <v>26.5</v>
      </c>
      <c r="L18" s="37">
        <v>27.500000000000004</v>
      </c>
      <c r="M18" s="37">
        <v>28.000000000000004</v>
      </c>
      <c r="N18" s="37">
        <v>28.999999999999996</v>
      </c>
      <c r="O18" s="37">
        <v>29.5</v>
      </c>
      <c r="P18" s="37">
        <v>30</v>
      </c>
      <c r="Q18" s="37">
        <v>30.5</v>
      </c>
      <c r="S18" t="str">
        <f t="shared" si="2"/>
        <v/>
      </c>
      <c r="T18">
        <v>31000</v>
      </c>
      <c r="U18" s="38">
        <v>0.215</v>
      </c>
      <c r="V18" s="38">
        <v>0.22500000000000001</v>
      </c>
      <c r="W18" s="38">
        <v>0.23499999999999999</v>
      </c>
      <c r="X18" s="38">
        <v>0.245</v>
      </c>
      <c r="Y18" s="38">
        <v>0.255</v>
      </c>
      <c r="Z18" s="38">
        <v>0.26500000000000001</v>
      </c>
      <c r="AA18" s="38">
        <v>0.27500000000000002</v>
      </c>
      <c r="AB18" s="38">
        <v>0.28000000000000003</v>
      </c>
      <c r="AC18" s="38">
        <v>0.28999999999999998</v>
      </c>
      <c r="AD18" s="38">
        <v>0.29499999999999998</v>
      </c>
      <c r="AE18" s="38">
        <v>0.3</v>
      </c>
      <c r="AF18" s="38">
        <v>0.30499999999999999</v>
      </c>
      <c r="AH18" s="51">
        <f>U18*$T$3</f>
        <v>21.5</v>
      </c>
      <c r="AI18" s="51">
        <f t="shared" ref="AI18:AS33" si="3">V18*$T$3</f>
        <v>22.5</v>
      </c>
      <c r="AJ18" s="51">
        <f t="shared" si="3"/>
        <v>23.5</v>
      </c>
      <c r="AK18" s="51">
        <f t="shared" si="3"/>
        <v>24.5</v>
      </c>
      <c r="AL18" s="51">
        <f t="shared" si="3"/>
        <v>25.5</v>
      </c>
      <c r="AM18" s="51">
        <f t="shared" si="3"/>
        <v>26.5</v>
      </c>
      <c r="AN18" s="51">
        <f t="shared" si="3"/>
        <v>27.500000000000004</v>
      </c>
      <c r="AO18" s="51">
        <f t="shared" si="3"/>
        <v>28.000000000000004</v>
      </c>
      <c r="AP18" s="51">
        <f t="shared" si="3"/>
        <v>28.999999999999996</v>
      </c>
      <c r="AQ18" s="51">
        <f t="shared" si="3"/>
        <v>29.5</v>
      </c>
      <c r="AR18" s="51">
        <f t="shared" si="3"/>
        <v>30</v>
      </c>
      <c r="AS18" s="51">
        <f t="shared" si="3"/>
        <v>30.5</v>
      </c>
    </row>
    <row r="19" spans="4:45" x14ac:dyDescent="0.25">
      <c r="D19">
        <v>16</v>
      </c>
      <c r="E19">
        <v>32000</v>
      </c>
      <c r="F19" s="37">
        <v>21.5</v>
      </c>
      <c r="G19" s="37">
        <v>22.5</v>
      </c>
      <c r="H19" s="37">
        <v>23.5</v>
      </c>
      <c r="I19" s="37">
        <v>25</v>
      </c>
      <c r="J19" s="37">
        <v>26</v>
      </c>
      <c r="K19" s="37">
        <v>27</v>
      </c>
      <c r="L19" s="37">
        <v>28.000000000000004</v>
      </c>
      <c r="M19" s="37">
        <v>28.499999999999996</v>
      </c>
      <c r="N19" s="37">
        <v>29.5</v>
      </c>
      <c r="O19" s="37">
        <v>30</v>
      </c>
      <c r="P19" s="37">
        <v>30.5</v>
      </c>
      <c r="Q19" s="37">
        <v>31</v>
      </c>
      <c r="S19" t="str">
        <f t="shared" si="2"/>
        <v/>
      </c>
      <c r="T19">
        <v>32000</v>
      </c>
      <c r="U19" s="38">
        <v>0.215</v>
      </c>
      <c r="V19" s="38">
        <v>0.22500000000000001</v>
      </c>
      <c r="W19" s="38">
        <v>0.23499999999999999</v>
      </c>
      <c r="X19" s="38">
        <v>0.25</v>
      </c>
      <c r="Y19" s="38">
        <v>0.26</v>
      </c>
      <c r="Z19" s="38">
        <v>0.27</v>
      </c>
      <c r="AA19" s="38">
        <v>0.28000000000000003</v>
      </c>
      <c r="AB19" s="38">
        <v>0.28499999999999998</v>
      </c>
      <c r="AC19" s="38">
        <v>0.29499999999999998</v>
      </c>
      <c r="AD19" s="38">
        <v>0.3</v>
      </c>
      <c r="AE19" s="38">
        <v>0.30499999999999999</v>
      </c>
      <c r="AF19" s="38">
        <v>0.31</v>
      </c>
      <c r="AH19" s="37">
        <f>U19*$T$3</f>
        <v>21.5</v>
      </c>
      <c r="AI19" s="37">
        <f t="shared" si="3"/>
        <v>22.5</v>
      </c>
      <c r="AJ19" s="37">
        <f t="shared" si="3"/>
        <v>23.5</v>
      </c>
      <c r="AK19" s="37">
        <f t="shared" si="3"/>
        <v>25</v>
      </c>
      <c r="AL19" s="37">
        <f t="shared" si="3"/>
        <v>26</v>
      </c>
      <c r="AM19" s="37">
        <f t="shared" si="3"/>
        <v>27</v>
      </c>
      <c r="AN19" s="37">
        <f t="shared" si="3"/>
        <v>28.000000000000004</v>
      </c>
      <c r="AO19" s="37">
        <f t="shared" si="3"/>
        <v>28.499999999999996</v>
      </c>
      <c r="AP19" s="37">
        <f t="shared" si="3"/>
        <v>29.5</v>
      </c>
      <c r="AQ19" s="37">
        <f t="shared" si="3"/>
        <v>30</v>
      </c>
      <c r="AR19" s="37">
        <f t="shared" si="3"/>
        <v>30.5</v>
      </c>
      <c r="AS19" s="37">
        <f t="shared" si="3"/>
        <v>31</v>
      </c>
    </row>
    <row r="20" spans="4:45" x14ac:dyDescent="0.25">
      <c r="D20">
        <v>17</v>
      </c>
      <c r="E20">
        <v>33000</v>
      </c>
      <c r="F20" s="37">
        <v>21.5</v>
      </c>
      <c r="G20" s="37">
        <v>22.5</v>
      </c>
      <c r="H20" s="37">
        <v>23.5</v>
      </c>
      <c r="I20" s="37">
        <v>25</v>
      </c>
      <c r="J20" s="37">
        <v>26</v>
      </c>
      <c r="K20" s="37">
        <v>27</v>
      </c>
      <c r="L20" s="37">
        <v>28.000000000000004</v>
      </c>
      <c r="M20" s="37">
        <v>28.999999999999996</v>
      </c>
      <c r="N20" s="37">
        <v>29.5</v>
      </c>
      <c r="O20" s="37">
        <v>30.5</v>
      </c>
      <c r="P20" s="37">
        <v>31</v>
      </c>
      <c r="Q20" s="37">
        <v>31.5</v>
      </c>
      <c r="S20" t="str">
        <f t="shared" si="2"/>
        <v/>
      </c>
      <c r="T20">
        <v>33000</v>
      </c>
      <c r="U20" s="38">
        <v>0.215</v>
      </c>
      <c r="V20" s="38">
        <v>0.22500000000000001</v>
      </c>
      <c r="W20" s="38">
        <v>0.23499999999999999</v>
      </c>
      <c r="X20" s="38">
        <v>0.25</v>
      </c>
      <c r="Y20" s="38">
        <v>0.26</v>
      </c>
      <c r="Z20" s="38">
        <v>0.27</v>
      </c>
      <c r="AA20" s="38">
        <v>0.28000000000000003</v>
      </c>
      <c r="AB20" s="38">
        <v>0.28999999999999998</v>
      </c>
      <c r="AC20" s="38">
        <v>0.29499999999999998</v>
      </c>
      <c r="AD20" s="38">
        <v>0.30499999999999999</v>
      </c>
      <c r="AE20" s="38">
        <v>0.31</v>
      </c>
      <c r="AF20" s="38">
        <v>0.315</v>
      </c>
      <c r="AH20" s="37">
        <f t="shared" ref="AH20:AS54" si="4">U20*$T$3</f>
        <v>21.5</v>
      </c>
      <c r="AI20" s="37">
        <f t="shared" si="3"/>
        <v>22.5</v>
      </c>
      <c r="AJ20" s="37">
        <f t="shared" si="3"/>
        <v>23.5</v>
      </c>
      <c r="AK20" s="37">
        <f t="shared" si="3"/>
        <v>25</v>
      </c>
      <c r="AL20" s="37">
        <f t="shared" si="3"/>
        <v>26</v>
      </c>
      <c r="AM20" s="37">
        <f t="shared" si="3"/>
        <v>27</v>
      </c>
      <c r="AN20" s="37">
        <f t="shared" si="3"/>
        <v>28.000000000000004</v>
      </c>
      <c r="AO20" s="37">
        <f t="shared" si="3"/>
        <v>28.999999999999996</v>
      </c>
      <c r="AP20" s="37">
        <f t="shared" si="3"/>
        <v>29.5</v>
      </c>
      <c r="AQ20" s="37">
        <f t="shared" si="3"/>
        <v>30.5</v>
      </c>
      <c r="AR20" s="37">
        <f t="shared" si="3"/>
        <v>31</v>
      </c>
      <c r="AS20" s="37">
        <f t="shared" si="3"/>
        <v>31.5</v>
      </c>
    </row>
    <row r="21" spans="4:45" x14ac:dyDescent="0.25">
      <c r="D21">
        <v>18</v>
      </c>
      <c r="E21">
        <v>34000</v>
      </c>
      <c r="F21" s="37">
        <v>21.5</v>
      </c>
      <c r="G21" s="37">
        <v>22.5</v>
      </c>
      <c r="H21" s="37">
        <v>23.5</v>
      </c>
      <c r="I21" s="37">
        <v>25</v>
      </c>
      <c r="J21" s="37">
        <v>26</v>
      </c>
      <c r="K21" s="37">
        <v>27</v>
      </c>
      <c r="L21" s="37">
        <v>28.000000000000004</v>
      </c>
      <c r="M21" s="37">
        <v>28.999999999999996</v>
      </c>
      <c r="N21" s="37">
        <v>30</v>
      </c>
      <c r="O21" s="37">
        <v>30.5</v>
      </c>
      <c r="P21" s="37">
        <v>31.5</v>
      </c>
      <c r="Q21" s="37">
        <v>32</v>
      </c>
      <c r="S21" t="str">
        <f t="shared" si="2"/>
        <v/>
      </c>
      <c r="T21">
        <v>34000</v>
      </c>
      <c r="U21" s="38">
        <v>0.215</v>
      </c>
      <c r="V21" s="38">
        <v>0.22500000000000001</v>
      </c>
      <c r="W21" s="38">
        <v>0.23499999999999999</v>
      </c>
      <c r="X21" s="38">
        <v>0.25</v>
      </c>
      <c r="Y21" s="38">
        <v>0.26</v>
      </c>
      <c r="Z21" s="38">
        <v>0.27</v>
      </c>
      <c r="AA21" s="38">
        <v>0.28000000000000003</v>
      </c>
      <c r="AB21" s="38">
        <v>0.28999999999999998</v>
      </c>
      <c r="AC21" s="38">
        <v>0.3</v>
      </c>
      <c r="AD21" s="38">
        <v>0.30499999999999999</v>
      </c>
      <c r="AE21" s="38">
        <v>0.315</v>
      </c>
      <c r="AF21" s="38">
        <v>0.32</v>
      </c>
      <c r="AH21" s="37">
        <f t="shared" si="4"/>
        <v>21.5</v>
      </c>
      <c r="AI21" s="37">
        <f t="shared" si="3"/>
        <v>22.5</v>
      </c>
      <c r="AJ21" s="37">
        <f t="shared" si="3"/>
        <v>23.5</v>
      </c>
      <c r="AK21" s="37">
        <f t="shared" si="3"/>
        <v>25</v>
      </c>
      <c r="AL21" s="37">
        <f t="shared" si="3"/>
        <v>26</v>
      </c>
      <c r="AM21" s="37">
        <f t="shared" si="3"/>
        <v>27</v>
      </c>
      <c r="AN21" s="37">
        <f t="shared" si="3"/>
        <v>28.000000000000004</v>
      </c>
      <c r="AO21" s="37">
        <f t="shared" si="3"/>
        <v>28.999999999999996</v>
      </c>
      <c r="AP21" s="37">
        <f t="shared" si="3"/>
        <v>30</v>
      </c>
      <c r="AQ21" s="37">
        <f t="shared" si="3"/>
        <v>30.5</v>
      </c>
      <c r="AR21" s="37">
        <f t="shared" si="3"/>
        <v>31.5</v>
      </c>
      <c r="AS21" s="37">
        <f t="shared" si="3"/>
        <v>32</v>
      </c>
    </row>
    <row r="22" spans="4:45" x14ac:dyDescent="0.25">
      <c r="D22">
        <v>19</v>
      </c>
      <c r="E22">
        <v>35000</v>
      </c>
      <c r="F22" s="37">
        <v>21.5</v>
      </c>
      <c r="G22" s="37">
        <v>22.5</v>
      </c>
      <c r="H22" s="37">
        <v>23.5</v>
      </c>
      <c r="I22" s="37">
        <v>25</v>
      </c>
      <c r="J22" s="37">
        <v>26</v>
      </c>
      <c r="K22" s="37">
        <v>27</v>
      </c>
      <c r="L22" s="37">
        <v>28.000000000000004</v>
      </c>
      <c r="M22" s="37">
        <v>28.999999999999996</v>
      </c>
      <c r="N22" s="37">
        <v>30</v>
      </c>
      <c r="O22" s="37">
        <v>31</v>
      </c>
      <c r="P22" s="37">
        <v>31.5</v>
      </c>
      <c r="Q22" s="37">
        <v>32</v>
      </c>
      <c r="S22" t="str">
        <f t="shared" si="2"/>
        <v/>
      </c>
      <c r="T22">
        <v>35000</v>
      </c>
      <c r="U22" s="38">
        <v>0.215</v>
      </c>
      <c r="V22" s="38">
        <v>0.22500000000000001</v>
      </c>
      <c r="W22" s="38">
        <v>0.23499999999999999</v>
      </c>
      <c r="X22" s="38">
        <v>0.25</v>
      </c>
      <c r="Y22" s="38">
        <v>0.26</v>
      </c>
      <c r="Z22" s="38">
        <v>0.27</v>
      </c>
      <c r="AA22" s="38">
        <v>0.28000000000000003</v>
      </c>
      <c r="AB22" s="38">
        <v>0.28999999999999998</v>
      </c>
      <c r="AC22" s="38">
        <v>0.3</v>
      </c>
      <c r="AD22" s="38">
        <v>0.31</v>
      </c>
      <c r="AE22" s="38">
        <v>0.315</v>
      </c>
      <c r="AF22" s="38">
        <v>0.32</v>
      </c>
      <c r="AH22" s="37">
        <f t="shared" si="4"/>
        <v>21.5</v>
      </c>
      <c r="AI22" s="37">
        <f t="shared" si="3"/>
        <v>22.5</v>
      </c>
      <c r="AJ22" s="37">
        <f t="shared" si="3"/>
        <v>23.5</v>
      </c>
      <c r="AK22" s="37">
        <f t="shared" si="3"/>
        <v>25</v>
      </c>
      <c r="AL22" s="37">
        <f t="shared" si="3"/>
        <v>26</v>
      </c>
      <c r="AM22" s="37">
        <f t="shared" si="3"/>
        <v>27</v>
      </c>
      <c r="AN22" s="37">
        <f t="shared" si="3"/>
        <v>28.000000000000004</v>
      </c>
      <c r="AO22" s="37">
        <f t="shared" si="3"/>
        <v>28.999999999999996</v>
      </c>
      <c r="AP22" s="37">
        <f t="shared" si="3"/>
        <v>30</v>
      </c>
      <c r="AQ22" s="37">
        <f t="shared" si="3"/>
        <v>31</v>
      </c>
      <c r="AR22" s="37">
        <f t="shared" si="3"/>
        <v>31.5</v>
      </c>
      <c r="AS22" s="37">
        <f t="shared" si="3"/>
        <v>32</v>
      </c>
    </row>
    <row r="23" spans="4:45" x14ac:dyDescent="0.25">
      <c r="D23">
        <v>20</v>
      </c>
      <c r="E23">
        <v>36000</v>
      </c>
      <c r="F23" s="37">
        <v>21.5</v>
      </c>
      <c r="G23" s="37">
        <v>22.5</v>
      </c>
      <c r="H23" s="37">
        <v>23.5</v>
      </c>
      <c r="I23" s="37">
        <v>25</v>
      </c>
      <c r="J23" s="37">
        <v>26</v>
      </c>
      <c r="K23" s="37">
        <v>27</v>
      </c>
      <c r="L23" s="37">
        <v>28.000000000000004</v>
      </c>
      <c r="M23" s="37">
        <v>28.999999999999996</v>
      </c>
      <c r="N23" s="37">
        <v>30</v>
      </c>
      <c r="O23" s="37">
        <v>31</v>
      </c>
      <c r="P23" s="37">
        <v>31.5</v>
      </c>
      <c r="Q23" s="37">
        <v>32.5</v>
      </c>
      <c r="S23" t="str">
        <f t="shared" si="2"/>
        <v/>
      </c>
      <c r="T23">
        <v>36000</v>
      </c>
      <c r="U23" s="38">
        <v>0.215</v>
      </c>
      <c r="V23" s="38">
        <v>0.22500000000000001</v>
      </c>
      <c r="W23" s="38">
        <v>0.23499999999999999</v>
      </c>
      <c r="X23" s="38">
        <v>0.25</v>
      </c>
      <c r="Y23" s="38">
        <v>0.26</v>
      </c>
      <c r="Z23" s="38">
        <v>0.27</v>
      </c>
      <c r="AA23" s="38">
        <v>0.28000000000000003</v>
      </c>
      <c r="AB23" s="38">
        <v>0.28999999999999998</v>
      </c>
      <c r="AC23" s="38">
        <v>0.3</v>
      </c>
      <c r="AD23" s="38">
        <v>0.31</v>
      </c>
      <c r="AE23" s="38">
        <v>0.315</v>
      </c>
      <c r="AF23" s="38">
        <v>0.32500000000000001</v>
      </c>
      <c r="AH23" s="37">
        <f t="shared" si="4"/>
        <v>21.5</v>
      </c>
      <c r="AI23" s="37">
        <f t="shared" si="3"/>
        <v>22.5</v>
      </c>
      <c r="AJ23" s="37">
        <f t="shared" si="3"/>
        <v>23.5</v>
      </c>
      <c r="AK23" s="37">
        <f t="shared" si="3"/>
        <v>25</v>
      </c>
      <c r="AL23" s="37">
        <f t="shared" si="3"/>
        <v>26</v>
      </c>
      <c r="AM23" s="37">
        <f t="shared" si="3"/>
        <v>27</v>
      </c>
      <c r="AN23" s="37">
        <f t="shared" si="3"/>
        <v>28.000000000000004</v>
      </c>
      <c r="AO23" s="37">
        <f t="shared" si="3"/>
        <v>28.999999999999996</v>
      </c>
      <c r="AP23" s="37">
        <f t="shared" si="3"/>
        <v>30</v>
      </c>
      <c r="AQ23" s="37">
        <f t="shared" si="3"/>
        <v>31</v>
      </c>
      <c r="AR23" s="37">
        <f t="shared" si="3"/>
        <v>31.5</v>
      </c>
      <c r="AS23" s="37">
        <f t="shared" si="3"/>
        <v>32.5</v>
      </c>
    </row>
    <row r="24" spans="4:45" x14ac:dyDescent="0.25">
      <c r="D24">
        <v>21</v>
      </c>
      <c r="E24">
        <v>37000</v>
      </c>
      <c r="F24" s="37">
        <v>21.5</v>
      </c>
      <c r="G24" s="37">
        <v>22.5</v>
      </c>
      <c r="H24" s="37">
        <v>23.5</v>
      </c>
      <c r="I24" s="37">
        <v>25</v>
      </c>
      <c r="J24" s="37">
        <v>26</v>
      </c>
      <c r="K24" s="37">
        <v>27</v>
      </c>
      <c r="L24" s="37">
        <v>28.000000000000004</v>
      </c>
      <c r="M24" s="37">
        <v>28.999999999999996</v>
      </c>
      <c r="N24" s="37">
        <v>30</v>
      </c>
      <c r="O24" s="37">
        <v>31</v>
      </c>
      <c r="P24" s="37">
        <v>32</v>
      </c>
      <c r="Q24" s="37">
        <v>32.5</v>
      </c>
      <c r="S24" t="str">
        <f t="shared" si="2"/>
        <v/>
      </c>
      <c r="T24">
        <v>37000</v>
      </c>
      <c r="U24" s="38">
        <v>0.215</v>
      </c>
      <c r="V24" s="38">
        <v>0.22500000000000001</v>
      </c>
      <c r="W24" s="38">
        <v>0.23499999999999999</v>
      </c>
      <c r="X24" s="38">
        <v>0.25</v>
      </c>
      <c r="Y24" s="38">
        <v>0.26</v>
      </c>
      <c r="Z24" s="38">
        <v>0.27</v>
      </c>
      <c r="AA24" s="38">
        <v>0.28000000000000003</v>
      </c>
      <c r="AB24" s="38">
        <v>0.28999999999999998</v>
      </c>
      <c r="AC24" s="38">
        <v>0.3</v>
      </c>
      <c r="AD24" s="38">
        <v>0.31</v>
      </c>
      <c r="AE24" s="38">
        <v>0.32</v>
      </c>
      <c r="AF24" s="38">
        <v>0.32500000000000001</v>
      </c>
      <c r="AH24" s="37">
        <f t="shared" si="4"/>
        <v>21.5</v>
      </c>
      <c r="AI24" s="37">
        <f t="shared" si="3"/>
        <v>22.5</v>
      </c>
      <c r="AJ24" s="37">
        <f t="shared" si="3"/>
        <v>23.5</v>
      </c>
      <c r="AK24" s="37">
        <f t="shared" si="3"/>
        <v>25</v>
      </c>
      <c r="AL24" s="37">
        <f t="shared" si="3"/>
        <v>26</v>
      </c>
      <c r="AM24" s="37">
        <f t="shared" si="3"/>
        <v>27</v>
      </c>
      <c r="AN24" s="37">
        <f t="shared" si="3"/>
        <v>28.000000000000004</v>
      </c>
      <c r="AO24" s="37">
        <f t="shared" si="3"/>
        <v>28.999999999999996</v>
      </c>
      <c r="AP24" s="37">
        <f t="shared" si="3"/>
        <v>30</v>
      </c>
      <c r="AQ24" s="37">
        <f t="shared" si="3"/>
        <v>31</v>
      </c>
      <c r="AR24" s="37">
        <f t="shared" si="3"/>
        <v>32</v>
      </c>
      <c r="AS24" s="37">
        <f t="shared" si="3"/>
        <v>32.5</v>
      </c>
    </row>
    <row r="25" spans="4:45" x14ac:dyDescent="0.25">
      <c r="D25">
        <v>22</v>
      </c>
      <c r="E25">
        <v>38000</v>
      </c>
      <c r="F25" s="37">
        <v>22</v>
      </c>
      <c r="G25" s="37">
        <v>22.5</v>
      </c>
      <c r="H25" s="37">
        <v>23.5</v>
      </c>
      <c r="I25" s="37">
        <v>25</v>
      </c>
      <c r="J25" s="37">
        <v>26</v>
      </c>
      <c r="K25" s="37">
        <v>27</v>
      </c>
      <c r="L25" s="37">
        <v>28.000000000000004</v>
      </c>
      <c r="M25" s="37">
        <v>28.999999999999996</v>
      </c>
      <c r="N25" s="37">
        <v>30</v>
      </c>
      <c r="O25" s="37">
        <v>31</v>
      </c>
      <c r="P25" s="37">
        <v>32</v>
      </c>
      <c r="Q25" s="37">
        <v>32.5</v>
      </c>
      <c r="S25" t="str">
        <f t="shared" si="2"/>
        <v/>
      </c>
      <c r="T25">
        <v>38000</v>
      </c>
      <c r="U25" s="38">
        <v>0.22</v>
      </c>
      <c r="V25" s="38">
        <v>0.22500000000000001</v>
      </c>
      <c r="W25" s="38">
        <v>0.23499999999999999</v>
      </c>
      <c r="X25" s="38">
        <v>0.25</v>
      </c>
      <c r="Y25" s="38">
        <v>0.26</v>
      </c>
      <c r="Z25" s="38">
        <v>0.27</v>
      </c>
      <c r="AA25" s="38">
        <v>0.28000000000000003</v>
      </c>
      <c r="AB25" s="38">
        <v>0.28999999999999998</v>
      </c>
      <c r="AC25" s="38">
        <v>0.3</v>
      </c>
      <c r="AD25" s="38">
        <v>0.31</v>
      </c>
      <c r="AE25" s="38">
        <v>0.32</v>
      </c>
      <c r="AF25" s="38">
        <v>0.32500000000000001</v>
      </c>
      <c r="AH25" s="37">
        <f t="shared" si="4"/>
        <v>22</v>
      </c>
      <c r="AI25" s="37">
        <f t="shared" si="3"/>
        <v>22.5</v>
      </c>
      <c r="AJ25" s="37">
        <f t="shared" si="3"/>
        <v>23.5</v>
      </c>
      <c r="AK25" s="37">
        <f t="shared" si="3"/>
        <v>25</v>
      </c>
      <c r="AL25" s="37">
        <f t="shared" si="3"/>
        <v>26</v>
      </c>
      <c r="AM25" s="37">
        <f t="shared" si="3"/>
        <v>27</v>
      </c>
      <c r="AN25" s="37">
        <f t="shared" si="3"/>
        <v>28.000000000000004</v>
      </c>
      <c r="AO25" s="37">
        <f t="shared" si="3"/>
        <v>28.999999999999996</v>
      </c>
      <c r="AP25" s="37">
        <f t="shared" si="3"/>
        <v>30</v>
      </c>
      <c r="AQ25" s="37">
        <f t="shared" si="3"/>
        <v>31</v>
      </c>
      <c r="AR25" s="37">
        <f t="shared" si="3"/>
        <v>32</v>
      </c>
      <c r="AS25" s="37">
        <f t="shared" si="3"/>
        <v>32.5</v>
      </c>
    </row>
    <row r="26" spans="4:45" x14ac:dyDescent="0.25">
      <c r="D26">
        <v>23</v>
      </c>
      <c r="E26">
        <v>39000</v>
      </c>
      <c r="F26" s="37">
        <v>22</v>
      </c>
      <c r="G26" s="37">
        <v>22.5</v>
      </c>
      <c r="H26" s="37">
        <v>23.5</v>
      </c>
      <c r="I26" s="37">
        <v>25</v>
      </c>
      <c r="J26" s="37">
        <v>26</v>
      </c>
      <c r="K26" s="37">
        <v>27</v>
      </c>
      <c r="L26" s="37">
        <v>28.000000000000004</v>
      </c>
      <c r="M26" s="37">
        <v>28.999999999999996</v>
      </c>
      <c r="N26" s="37">
        <v>30</v>
      </c>
      <c r="O26" s="37">
        <v>31</v>
      </c>
      <c r="P26" s="37">
        <v>32</v>
      </c>
      <c r="Q26" s="37">
        <v>32.5</v>
      </c>
      <c r="S26" t="str">
        <f t="shared" si="2"/>
        <v/>
      </c>
      <c r="T26">
        <v>39000</v>
      </c>
      <c r="U26" s="38">
        <v>0.22</v>
      </c>
      <c r="V26" s="38">
        <v>0.22500000000000001</v>
      </c>
      <c r="W26" s="38">
        <v>0.23499999999999999</v>
      </c>
      <c r="X26" s="38">
        <v>0.25</v>
      </c>
      <c r="Y26" s="38">
        <v>0.26</v>
      </c>
      <c r="Z26" s="38">
        <v>0.27</v>
      </c>
      <c r="AA26" s="38">
        <v>0.28000000000000003</v>
      </c>
      <c r="AB26" s="38">
        <v>0.28999999999999998</v>
      </c>
      <c r="AC26" s="38">
        <v>0.3</v>
      </c>
      <c r="AD26" s="38">
        <v>0.31</v>
      </c>
      <c r="AE26" s="38">
        <v>0.32</v>
      </c>
      <c r="AF26" s="38">
        <v>0.32500000000000001</v>
      </c>
      <c r="AH26" s="37">
        <f t="shared" si="4"/>
        <v>22</v>
      </c>
      <c r="AI26" s="37">
        <f t="shared" si="3"/>
        <v>22.5</v>
      </c>
      <c r="AJ26" s="37">
        <f t="shared" si="3"/>
        <v>23.5</v>
      </c>
      <c r="AK26" s="37">
        <f t="shared" si="3"/>
        <v>25</v>
      </c>
      <c r="AL26" s="37">
        <f t="shared" si="3"/>
        <v>26</v>
      </c>
      <c r="AM26" s="37">
        <f t="shared" si="3"/>
        <v>27</v>
      </c>
      <c r="AN26" s="37">
        <f t="shared" si="3"/>
        <v>28.000000000000004</v>
      </c>
      <c r="AO26" s="37">
        <f t="shared" si="3"/>
        <v>28.999999999999996</v>
      </c>
      <c r="AP26" s="37">
        <f t="shared" si="3"/>
        <v>30</v>
      </c>
      <c r="AQ26" s="37">
        <f t="shared" si="3"/>
        <v>31</v>
      </c>
      <c r="AR26" s="37">
        <f t="shared" si="3"/>
        <v>32</v>
      </c>
      <c r="AS26" s="37">
        <f t="shared" si="3"/>
        <v>32.5</v>
      </c>
    </row>
    <row r="27" spans="4:45" x14ac:dyDescent="0.25">
      <c r="D27">
        <v>24</v>
      </c>
      <c r="E27">
        <v>40000</v>
      </c>
      <c r="F27" s="37">
        <v>22</v>
      </c>
      <c r="G27" s="37">
        <v>22.5</v>
      </c>
      <c r="H27" s="37">
        <v>23.5</v>
      </c>
      <c r="I27" s="37">
        <v>25</v>
      </c>
      <c r="J27" s="37">
        <v>26</v>
      </c>
      <c r="K27" s="37">
        <v>27</v>
      </c>
      <c r="L27" s="37">
        <v>28.000000000000004</v>
      </c>
      <c r="M27" s="37">
        <v>28.999999999999996</v>
      </c>
      <c r="N27" s="37">
        <v>30</v>
      </c>
      <c r="O27" s="37">
        <v>31</v>
      </c>
      <c r="P27" s="37">
        <v>32</v>
      </c>
      <c r="Q27" s="37">
        <v>32.5</v>
      </c>
      <c r="S27" t="str">
        <f t="shared" si="2"/>
        <v/>
      </c>
      <c r="T27">
        <v>40000</v>
      </c>
      <c r="U27" s="38">
        <v>0.22</v>
      </c>
      <c r="V27" s="38">
        <v>0.22500000000000001</v>
      </c>
      <c r="W27" s="38">
        <v>0.23499999999999999</v>
      </c>
      <c r="X27" s="38">
        <v>0.25</v>
      </c>
      <c r="Y27" s="38">
        <v>0.26</v>
      </c>
      <c r="Z27" s="38">
        <v>0.27</v>
      </c>
      <c r="AA27" s="38">
        <v>0.28000000000000003</v>
      </c>
      <c r="AB27" s="38">
        <v>0.28999999999999998</v>
      </c>
      <c r="AC27" s="38">
        <v>0.3</v>
      </c>
      <c r="AD27" s="38">
        <v>0.31</v>
      </c>
      <c r="AE27" s="38">
        <v>0.32</v>
      </c>
      <c r="AF27" s="38">
        <v>0.32500000000000001</v>
      </c>
      <c r="AH27" s="37">
        <f t="shared" si="4"/>
        <v>22</v>
      </c>
      <c r="AI27" s="37">
        <f t="shared" si="3"/>
        <v>22.5</v>
      </c>
      <c r="AJ27" s="37">
        <f t="shared" si="3"/>
        <v>23.5</v>
      </c>
      <c r="AK27" s="37">
        <f t="shared" si="3"/>
        <v>25</v>
      </c>
      <c r="AL27" s="37">
        <f t="shared" si="3"/>
        <v>26</v>
      </c>
      <c r="AM27" s="37">
        <f t="shared" si="3"/>
        <v>27</v>
      </c>
      <c r="AN27" s="37">
        <f t="shared" si="3"/>
        <v>28.000000000000004</v>
      </c>
      <c r="AO27" s="37">
        <f t="shared" si="3"/>
        <v>28.999999999999996</v>
      </c>
      <c r="AP27" s="37">
        <f t="shared" si="3"/>
        <v>30</v>
      </c>
      <c r="AQ27" s="37">
        <f t="shared" si="3"/>
        <v>31</v>
      </c>
      <c r="AR27" s="37">
        <f t="shared" si="3"/>
        <v>32</v>
      </c>
      <c r="AS27" s="37">
        <f t="shared" si="3"/>
        <v>32.5</v>
      </c>
    </row>
    <row r="28" spans="4:45" x14ac:dyDescent="0.25">
      <c r="D28">
        <v>25</v>
      </c>
      <c r="E28">
        <v>41000</v>
      </c>
      <c r="F28" s="37">
        <v>22</v>
      </c>
      <c r="G28" s="37">
        <v>22.5</v>
      </c>
      <c r="H28" s="37">
        <v>23.5</v>
      </c>
      <c r="I28" s="37">
        <v>25</v>
      </c>
      <c r="J28" s="37">
        <v>26</v>
      </c>
      <c r="K28" s="37">
        <v>27</v>
      </c>
      <c r="L28" s="37">
        <v>28.000000000000004</v>
      </c>
      <c r="M28" s="37">
        <v>28.999999999999996</v>
      </c>
      <c r="N28" s="37">
        <v>30</v>
      </c>
      <c r="O28" s="37">
        <v>31</v>
      </c>
      <c r="P28" s="37">
        <v>32</v>
      </c>
      <c r="Q28" s="37">
        <v>32.5</v>
      </c>
      <c r="S28" t="str">
        <f t="shared" si="2"/>
        <v/>
      </c>
      <c r="T28">
        <v>41000</v>
      </c>
      <c r="U28" s="38">
        <v>0.22</v>
      </c>
      <c r="V28" s="38">
        <v>0.22500000000000001</v>
      </c>
      <c r="W28" s="38">
        <v>0.23499999999999999</v>
      </c>
      <c r="X28" s="38">
        <v>0.25</v>
      </c>
      <c r="Y28" s="38">
        <v>0.26</v>
      </c>
      <c r="Z28" s="38">
        <v>0.27</v>
      </c>
      <c r="AA28" s="38">
        <v>0.28000000000000003</v>
      </c>
      <c r="AB28" s="38">
        <v>0.28999999999999998</v>
      </c>
      <c r="AC28" s="38">
        <v>0.3</v>
      </c>
      <c r="AD28" s="38">
        <v>0.31</v>
      </c>
      <c r="AE28" s="38">
        <v>0.32</v>
      </c>
      <c r="AF28" s="38">
        <v>0.32500000000000001</v>
      </c>
      <c r="AH28" s="37">
        <f t="shared" si="4"/>
        <v>22</v>
      </c>
      <c r="AI28" s="37">
        <f t="shared" si="3"/>
        <v>22.5</v>
      </c>
      <c r="AJ28" s="37">
        <f t="shared" si="3"/>
        <v>23.5</v>
      </c>
      <c r="AK28" s="37">
        <f t="shared" si="3"/>
        <v>25</v>
      </c>
      <c r="AL28" s="37">
        <f t="shared" si="3"/>
        <v>26</v>
      </c>
      <c r="AM28" s="37">
        <f t="shared" si="3"/>
        <v>27</v>
      </c>
      <c r="AN28" s="37">
        <f t="shared" si="3"/>
        <v>28.000000000000004</v>
      </c>
      <c r="AO28" s="37">
        <f t="shared" si="3"/>
        <v>28.999999999999996</v>
      </c>
      <c r="AP28" s="37">
        <f t="shared" si="3"/>
        <v>30</v>
      </c>
      <c r="AQ28" s="37">
        <f t="shared" si="3"/>
        <v>31</v>
      </c>
      <c r="AR28" s="37">
        <f t="shared" si="3"/>
        <v>32</v>
      </c>
      <c r="AS28" s="37">
        <f t="shared" si="3"/>
        <v>32.5</v>
      </c>
    </row>
    <row r="29" spans="4:45" x14ac:dyDescent="0.25">
      <c r="D29">
        <v>26</v>
      </c>
      <c r="E29">
        <v>42000</v>
      </c>
      <c r="F29" s="37">
        <v>22.5</v>
      </c>
      <c r="G29" s="37">
        <v>23</v>
      </c>
      <c r="H29" s="37">
        <v>24</v>
      </c>
      <c r="I29" s="37">
        <v>25</v>
      </c>
      <c r="J29" s="37">
        <v>26</v>
      </c>
      <c r="K29" s="37">
        <v>27</v>
      </c>
      <c r="L29" s="37">
        <v>28.000000000000004</v>
      </c>
      <c r="M29" s="37">
        <v>28.999999999999996</v>
      </c>
      <c r="N29" s="37">
        <v>30</v>
      </c>
      <c r="O29" s="37">
        <v>31</v>
      </c>
      <c r="P29" s="37">
        <v>32</v>
      </c>
      <c r="Q29" s="37">
        <v>32.5</v>
      </c>
      <c r="S29" t="str">
        <f t="shared" si="2"/>
        <v/>
      </c>
      <c r="T29">
        <v>42000</v>
      </c>
      <c r="U29" s="38">
        <v>0.22500000000000001</v>
      </c>
      <c r="V29" s="38">
        <v>0.23</v>
      </c>
      <c r="W29" s="38">
        <v>0.24</v>
      </c>
      <c r="X29" s="38">
        <v>0.25</v>
      </c>
      <c r="Y29" s="38">
        <v>0.26</v>
      </c>
      <c r="Z29" s="38">
        <v>0.27</v>
      </c>
      <c r="AA29" s="38">
        <v>0.28000000000000003</v>
      </c>
      <c r="AB29" s="38">
        <v>0.28999999999999998</v>
      </c>
      <c r="AC29" s="38">
        <v>0.3</v>
      </c>
      <c r="AD29" s="38">
        <v>0.31</v>
      </c>
      <c r="AE29" s="38">
        <v>0.32</v>
      </c>
      <c r="AF29" s="38">
        <v>0.32500000000000001</v>
      </c>
      <c r="AH29" s="37">
        <f t="shared" si="4"/>
        <v>22.5</v>
      </c>
      <c r="AI29" s="37">
        <f t="shared" si="3"/>
        <v>23</v>
      </c>
      <c r="AJ29" s="37">
        <f t="shared" si="3"/>
        <v>24</v>
      </c>
      <c r="AK29" s="37">
        <f t="shared" si="3"/>
        <v>25</v>
      </c>
      <c r="AL29" s="37">
        <f t="shared" si="3"/>
        <v>26</v>
      </c>
      <c r="AM29" s="37">
        <f t="shared" si="3"/>
        <v>27</v>
      </c>
      <c r="AN29" s="37">
        <f t="shared" si="3"/>
        <v>28.000000000000004</v>
      </c>
      <c r="AO29" s="37">
        <f t="shared" si="3"/>
        <v>28.999999999999996</v>
      </c>
      <c r="AP29" s="37">
        <f t="shared" si="3"/>
        <v>30</v>
      </c>
      <c r="AQ29" s="37">
        <f t="shared" si="3"/>
        <v>31</v>
      </c>
      <c r="AR29" s="37">
        <f t="shared" si="3"/>
        <v>32</v>
      </c>
      <c r="AS29" s="37">
        <f t="shared" si="3"/>
        <v>32.5</v>
      </c>
    </row>
    <row r="30" spans="4:45" x14ac:dyDescent="0.25">
      <c r="D30">
        <v>27</v>
      </c>
      <c r="E30">
        <v>43000</v>
      </c>
      <c r="F30" s="37">
        <v>22.5</v>
      </c>
      <c r="G30" s="37">
        <v>23.5</v>
      </c>
      <c r="H30" s="37">
        <v>24.5</v>
      </c>
      <c r="I30" s="37">
        <v>25.5</v>
      </c>
      <c r="J30" s="37">
        <v>26</v>
      </c>
      <c r="K30" s="37">
        <v>27</v>
      </c>
      <c r="L30" s="37">
        <v>28.000000000000004</v>
      </c>
      <c r="M30" s="37">
        <v>28.999999999999996</v>
      </c>
      <c r="N30" s="37">
        <v>30</v>
      </c>
      <c r="O30" s="37">
        <v>31</v>
      </c>
      <c r="P30" s="37">
        <v>32</v>
      </c>
      <c r="Q30" s="37">
        <v>33</v>
      </c>
      <c r="S30" t="str">
        <f t="shared" si="2"/>
        <v/>
      </c>
      <c r="T30">
        <v>43000</v>
      </c>
      <c r="U30" s="38">
        <v>0.22500000000000001</v>
      </c>
      <c r="V30" s="38">
        <v>0.23499999999999999</v>
      </c>
      <c r="W30" s="38">
        <v>0.245</v>
      </c>
      <c r="X30" s="38">
        <v>0.255</v>
      </c>
      <c r="Y30" s="38">
        <v>0.26</v>
      </c>
      <c r="Z30" s="38">
        <v>0.27</v>
      </c>
      <c r="AA30" s="38">
        <v>0.28000000000000003</v>
      </c>
      <c r="AB30" s="38">
        <v>0.28999999999999998</v>
      </c>
      <c r="AC30" s="38">
        <v>0.3</v>
      </c>
      <c r="AD30" s="38">
        <v>0.31</v>
      </c>
      <c r="AE30" s="38">
        <v>0.32</v>
      </c>
      <c r="AF30" s="38">
        <v>0.33</v>
      </c>
      <c r="AH30" s="37">
        <f t="shared" si="4"/>
        <v>22.5</v>
      </c>
      <c r="AI30" s="37">
        <f t="shared" si="3"/>
        <v>23.5</v>
      </c>
      <c r="AJ30" s="37">
        <f t="shared" si="3"/>
        <v>24.5</v>
      </c>
      <c r="AK30" s="37">
        <f t="shared" si="3"/>
        <v>25.5</v>
      </c>
      <c r="AL30" s="37">
        <f t="shared" si="3"/>
        <v>26</v>
      </c>
      <c r="AM30" s="37">
        <f t="shared" si="3"/>
        <v>27</v>
      </c>
      <c r="AN30" s="37">
        <f t="shared" si="3"/>
        <v>28.000000000000004</v>
      </c>
      <c r="AO30" s="37">
        <f t="shared" si="3"/>
        <v>28.999999999999996</v>
      </c>
      <c r="AP30" s="37">
        <f t="shared" si="3"/>
        <v>30</v>
      </c>
      <c r="AQ30" s="37">
        <f t="shared" si="3"/>
        <v>31</v>
      </c>
      <c r="AR30" s="37">
        <f t="shared" si="3"/>
        <v>32</v>
      </c>
      <c r="AS30" s="37">
        <f t="shared" si="3"/>
        <v>33</v>
      </c>
    </row>
    <row r="31" spans="4:45" x14ac:dyDescent="0.25">
      <c r="D31">
        <v>28</v>
      </c>
      <c r="E31">
        <v>44000</v>
      </c>
      <c r="F31" s="37">
        <v>23</v>
      </c>
      <c r="G31" s="37">
        <v>24</v>
      </c>
      <c r="H31" s="37">
        <v>25</v>
      </c>
      <c r="I31" s="37">
        <v>25.5</v>
      </c>
      <c r="J31" s="37">
        <v>26.5</v>
      </c>
      <c r="K31" s="37">
        <v>27.500000000000004</v>
      </c>
      <c r="L31" s="37">
        <v>28.499999999999996</v>
      </c>
      <c r="M31" s="37">
        <v>29.5</v>
      </c>
      <c r="N31" s="37">
        <v>30.5</v>
      </c>
      <c r="O31" s="37">
        <v>31.5</v>
      </c>
      <c r="P31" s="37">
        <v>32.5</v>
      </c>
      <c r="Q31" s="37">
        <v>33</v>
      </c>
      <c r="S31" t="str">
        <f t="shared" si="2"/>
        <v/>
      </c>
      <c r="T31">
        <v>44000</v>
      </c>
      <c r="U31" s="38">
        <v>0.23</v>
      </c>
      <c r="V31" s="38">
        <v>0.24</v>
      </c>
      <c r="W31" s="38">
        <v>0.25</v>
      </c>
      <c r="X31" s="38">
        <v>0.255</v>
      </c>
      <c r="Y31" s="38">
        <v>0.26500000000000001</v>
      </c>
      <c r="Z31" s="38">
        <v>0.27500000000000002</v>
      </c>
      <c r="AA31" s="38">
        <v>0.28499999999999998</v>
      </c>
      <c r="AB31" s="38">
        <v>0.29499999999999998</v>
      </c>
      <c r="AC31" s="38">
        <v>0.30499999999999999</v>
      </c>
      <c r="AD31" s="38">
        <v>0.315</v>
      </c>
      <c r="AE31" s="38">
        <v>0.32500000000000001</v>
      </c>
      <c r="AF31" s="38">
        <v>0.33</v>
      </c>
      <c r="AH31" s="37">
        <f t="shared" si="4"/>
        <v>23</v>
      </c>
      <c r="AI31" s="37">
        <f t="shared" si="3"/>
        <v>24</v>
      </c>
      <c r="AJ31" s="37">
        <f t="shared" si="3"/>
        <v>25</v>
      </c>
      <c r="AK31" s="37">
        <f t="shared" si="3"/>
        <v>25.5</v>
      </c>
      <c r="AL31" s="37">
        <f t="shared" si="3"/>
        <v>26.5</v>
      </c>
      <c r="AM31" s="37">
        <f t="shared" si="3"/>
        <v>27.500000000000004</v>
      </c>
      <c r="AN31" s="37">
        <f t="shared" si="3"/>
        <v>28.499999999999996</v>
      </c>
      <c r="AO31" s="37">
        <f t="shared" si="3"/>
        <v>29.5</v>
      </c>
      <c r="AP31" s="37">
        <f t="shared" si="3"/>
        <v>30.5</v>
      </c>
      <c r="AQ31" s="37">
        <f t="shared" si="3"/>
        <v>31.5</v>
      </c>
      <c r="AR31" s="37">
        <f t="shared" si="3"/>
        <v>32.5</v>
      </c>
      <c r="AS31" s="37">
        <f t="shared" si="3"/>
        <v>33</v>
      </c>
    </row>
    <row r="32" spans="4:45" x14ac:dyDescent="0.25">
      <c r="D32">
        <v>29</v>
      </c>
      <c r="E32">
        <v>45000</v>
      </c>
      <c r="F32" s="37">
        <v>23.5</v>
      </c>
      <c r="G32" s="37">
        <v>24</v>
      </c>
      <c r="H32" s="37">
        <v>25</v>
      </c>
      <c r="I32" s="37">
        <v>26</v>
      </c>
      <c r="J32" s="37">
        <v>27</v>
      </c>
      <c r="K32" s="37">
        <v>28.000000000000004</v>
      </c>
      <c r="L32" s="37">
        <v>28.999999999999996</v>
      </c>
      <c r="M32" s="37">
        <v>30</v>
      </c>
      <c r="N32" s="37">
        <v>31</v>
      </c>
      <c r="O32" s="37">
        <v>32</v>
      </c>
      <c r="P32" s="37">
        <v>32.5</v>
      </c>
      <c r="Q32" s="37">
        <v>33.5</v>
      </c>
      <c r="S32" t="str">
        <f t="shared" si="2"/>
        <v/>
      </c>
      <c r="T32">
        <v>45000</v>
      </c>
      <c r="U32" s="38">
        <v>0.23499999999999999</v>
      </c>
      <c r="V32" s="38">
        <v>0.24</v>
      </c>
      <c r="W32" s="38">
        <v>0.25</v>
      </c>
      <c r="X32" s="38">
        <v>0.26</v>
      </c>
      <c r="Y32" s="38">
        <v>0.27</v>
      </c>
      <c r="Z32" s="38">
        <v>0.28000000000000003</v>
      </c>
      <c r="AA32" s="38">
        <v>0.28999999999999998</v>
      </c>
      <c r="AB32" s="38">
        <v>0.3</v>
      </c>
      <c r="AC32" s="38">
        <v>0.31</v>
      </c>
      <c r="AD32" s="38">
        <v>0.32</v>
      </c>
      <c r="AE32" s="38">
        <v>0.32500000000000001</v>
      </c>
      <c r="AF32" s="38">
        <v>0.33500000000000002</v>
      </c>
      <c r="AH32" s="37">
        <f t="shared" si="4"/>
        <v>23.5</v>
      </c>
      <c r="AI32" s="37">
        <f t="shared" si="3"/>
        <v>24</v>
      </c>
      <c r="AJ32" s="37">
        <f t="shared" si="3"/>
        <v>25</v>
      </c>
      <c r="AK32" s="37">
        <f t="shared" si="3"/>
        <v>26</v>
      </c>
      <c r="AL32" s="37">
        <f t="shared" si="3"/>
        <v>27</v>
      </c>
      <c r="AM32" s="37">
        <f t="shared" si="3"/>
        <v>28.000000000000004</v>
      </c>
      <c r="AN32" s="37">
        <f t="shared" si="3"/>
        <v>28.999999999999996</v>
      </c>
      <c r="AO32" s="37">
        <f t="shared" si="3"/>
        <v>30</v>
      </c>
      <c r="AP32" s="37">
        <f t="shared" si="3"/>
        <v>31</v>
      </c>
      <c r="AQ32" s="37">
        <f t="shared" si="3"/>
        <v>32</v>
      </c>
      <c r="AR32" s="37">
        <f t="shared" si="3"/>
        <v>32.5</v>
      </c>
      <c r="AS32" s="37">
        <f t="shared" si="3"/>
        <v>33.5</v>
      </c>
    </row>
    <row r="33" spans="4:45" x14ac:dyDescent="0.25">
      <c r="D33">
        <v>30</v>
      </c>
      <c r="E33">
        <v>46000</v>
      </c>
      <c r="F33" s="37">
        <v>24</v>
      </c>
      <c r="G33" s="37">
        <v>24.5</v>
      </c>
      <c r="H33" s="37">
        <v>25.5</v>
      </c>
      <c r="I33" s="37">
        <v>26.5</v>
      </c>
      <c r="J33" s="37">
        <v>27.500000000000004</v>
      </c>
      <c r="K33" s="37">
        <v>28.499999999999996</v>
      </c>
      <c r="L33" s="37">
        <v>29.5</v>
      </c>
      <c r="M33" s="37">
        <v>30.5</v>
      </c>
      <c r="N33" s="37">
        <v>31.5</v>
      </c>
      <c r="O33" s="37">
        <v>32.5</v>
      </c>
      <c r="P33" s="37">
        <v>33</v>
      </c>
      <c r="Q33" s="37">
        <v>34</v>
      </c>
      <c r="S33" t="str">
        <f t="shared" si="2"/>
        <v/>
      </c>
      <c r="T33">
        <v>46000</v>
      </c>
      <c r="U33" s="38">
        <v>0.24</v>
      </c>
      <c r="V33" s="38">
        <v>0.245</v>
      </c>
      <c r="W33" s="38">
        <v>0.255</v>
      </c>
      <c r="X33" s="38">
        <v>0.26500000000000001</v>
      </c>
      <c r="Y33" s="38">
        <v>0.27500000000000002</v>
      </c>
      <c r="Z33" s="38">
        <v>0.28499999999999998</v>
      </c>
      <c r="AA33" s="38">
        <v>0.29499999999999998</v>
      </c>
      <c r="AB33" s="38">
        <v>0.30499999999999999</v>
      </c>
      <c r="AC33" s="38">
        <v>0.315</v>
      </c>
      <c r="AD33" s="38">
        <v>0.32500000000000001</v>
      </c>
      <c r="AE33" s="38">
        <v>0.33</v>
      </c>
      <c r="AF33" s="38">
        <v>0.34</v>
      </c>
      <c r="AH33" s="37">
        <f t="shared" si="4"/>
        <v>24</v>
      </c>
      <c r="AI33" s="37">
        <f t="shared" si="3"/>
        <v>24.5</v>
      </c>
      <c r="AJ33" s="37">
        <f t="shared" si="3"/>
        <v>25.5</v>
      </c>
      <c r="AK33" s="37">
        <f t="shared" si="3"/>
        <v>26.5</v>
      </c>
      <c r="AL33" s="37">
        <f t="shared" si="3"/>
        <v>27.500000000000004</v>
      </c>
      <c r="AM33" s="37">
        <f t="shared" si="3"/>
        <v>28.499999999999996</v>
      </c>
      <c r="AN33" s="37">
        <f t="shared" si="3"/>
        <v>29.5</v>
      </c>
      <c r="AO33" s="37">
        <f t="shared" si="3"/>
        <v>30.5</v>
      </c>
      <c r="AP33" s="37">
        <f t="shared" si="3"/>
        <v>31.5</v>
      </c>
      <c r="AQ33" s="37">
        <f t="shared" si="3"/>
        <v>32.5</v>
      </c>
      <c r="AR33" s="37">
        <f t="shared" si="3"/>
        <v>33</v>
      </c>
      <c r="AS33" s="37">
        <f t="shared" si="3"/>
        <v>34</v>
      </c>
    </row>
    <row r="34" spans="4:45" x14ac:dyDescent="0.25">
      <c r="D34">
        <v>31</v>
      </c>
      <c r="E34">
        <v>47000</v>
      </c>
      <c r="F34" s="37">
        <v>24</v>
      </c>
      <c r="G34" s="37">
        <v>24.5</v>
      </c>
      <c r="H34" s="37">
        <v>26</v>
      </c>
      <c r="I34" s="37">
        <v>27.500000000000004</v>
      </c>
      <c r="J34" s="37">
        <v>28.000000000000004</v>
      </c>
      <c r="K34" s="37">
        <v>28.999999999999996</v>
      </c>
      <c r="L34" s="37">
        <v>30</v>
      </c>
      <c r="M34" s="37">
        <v>31</v>
      </c>
      <c r="N34" s="37">
        <v>32</v>
      </c>
      <c r="O34" s="37">
        <v>33</v>
      </c>
      <c r="P34" s="37">
        <v>33.5</v>
      </c>
      <c r="Q34" s="37">
        <v>34.5</v>
      </c>
      <c r="S34" t="str">
        <f t="shared" si="2"/>
        <v/>
      </c>
      <c r="T34">
        <v>47000</v>
      </c>
      <c r="U34" s="38">
        <v>0.24</v>
      </c>
      <c r="V34" s="38">
        <v>0.245</v>
      </c>
      <c r="W34" s="38">
        <v>0.26</v>
      </c>
      <c r="X34" s="38">
        <v>0.27500000000000002</v>
      </c>
      <c r="Y34" s="38">
        <v>0.28000000000000003</v>
      </c>
      <c r="Z34" s="38">
        <v>0.28999999999999998</v>
      </c>
      <c r="AA34" s="38">
        <v>0.3</v>
      </c>
      <c r="AB34" s="38">
        <v>0.31</v>
      </c>
      <c r="AC34" s="38">
        <v>0.32</v>
      </c>
      <c r="AD34" s="38">
        <v>0.33</v>
      </c>
      <c r="AE34" s="38">
        <v>0.33500000000000002</v>
      </c>
      <c r="AF34" s="38">
        <v>0.34499999999999997</v>
      </c>
      <c r="AH34" s="37">
        <f t="shared" si="4"/>
        <v>24</v>
      </c>
      <c r="AI34" s="37">
        <f t="shared" si="4"/>
        <v>24.5</v>
      </c>
      <c r="AJ34" s="37">
        <f t="shared" si="4"/>
        <v>26</v>
      </c>
      <c r="AK34" s="37">
        <f t="shared" si="4"/>
        <v>27.500000000000004</v>
      </c>
      <c r="AL34" s="37">
        <f t="shared" si="4"/>
        <v>28.000000000000004</v>
      </c>
      <c r="AM34" s="37">
        <f t="shared" si="4"/>
        <v>28.999999999999996</v>
      </c>
      <c r="AN34" s="37">
        <f t="shared" si="4"/>
        <v>30</v>
      </c>
      <c r="AO34" s="37">
        <f t="shared" si="4"/>
        <v>31</v>
      </c>
      <c r="AP34" s="37">
        <f t="shared" si="4"/>
        <v>32</v>
      </c>
      <c r="AQ34" s="37">
        <f t="shared" si="4"/>
        <v>33</v>
      </c>
      <c r="AR34" s="37">
        <f t="shared" si="4"/>
        <v>33.5</v>
      </c>
      <c r="AS34" s="37">
        <f t="shared" si="4"/>
        <v>34.5</v>
      </c>
    </row>
    <row r="35" spans="4:45" x14ac:dyDescent="0.25">
      <c r="D35">
        <v>32</v>
      </c>
      <c r="E35">
        <v>48000</v>
      </c>
      <c r="F35" s="37">
        <v>24</v>
      </c>
      <c r="G35" s="37">
        <v>25</v>
      </c>
      <c r="H35" s="37">
        <v>26.5</v>
      </c>
      <c r="I35" s="37">
        <v>27.500000000000004</v>
      </c>
      <c r="J35" s="37">
        <v>28.499999999999996</v>
      </c>
      <c r="K35" s="37">
        <v>29.5</v>
      </c>
      <c r="L35" s="37">
        <v>30.5</v>
      </c>
      <c r="M35" s="37">
        <v>31.5</v>
      </c>
      <c r="N35" s="37">
        <v>32.5</v>
      </c>
      <c r="O35" s="37">
        <v>33</v>
      </c>
      <c r="P35" s="37">
        <v>34</v>
      </c>
      <c r="Q35" s="37">
        <v>35</v>
      </c>
      <c r="S35" t="str">
        <f t="shared" si="2"/>
        <v/>
      </c>
      <c r="T35">
        <v>48000</v>
      </c>
      <c r="U35" s="38">
        <v>0.24</v>
      </c>
      <c r="V35" s="38">
        <v>0.25</v>
      </c>
      <c r="W35" s="38">
        <v>0.26500000000000001</v>
      </c>
      <c r="X35" s="38">
        <v>0.27500000000000002</v>
      </c>
      <c r="Y35" s="38">
        <v>0.28499999999999998</v>
      </c>
      <c r="Z35" s="38">
        <v>0.29499999999999998</v>
      </c>
      <c r="AA35" s="38">
        <v>0.30499999999999999</v>
      </c>
      <c r="AB35" s="38">
        <v>0.315</v>
      </c>
      <c r="AC35" s="38">
        <v>0.32500000000000001</v>
      </c>
      <c r="AD35" s="38">
        <v>0.33</v>
      </c>
      <c r="AE35" s="38">
        <v>0.34</v>
      </c>
      <c r="AF35" s="38">
        <v>0.35</v>
      </c>
      <c r="AH35" s="37">
        <f t="shared" si="4"/>
        <v>24</v>
      </c>
      <c r="AI35" s="37">
        <f t="shared" si="4"/>
        <v>25</v>
      </c>
      <c r="AJ35" s="37">
        <f t="shared" si="4"/>
        <v>26.5</v>
      </c>
      <c r="AK35" s="37">
        <f t="shared" si="4"/>
        <v>27.500000000000004</v>
      </c>
      <c r="AL35" s="37">
        <f t="shared" si="4"/>
        <v>28.499999999999996</v>
      </c>
      <c r="AM35" s="37">
        <f t="shared" si="4"/>
        <v>29.5</v>
      </c>
      <c r="AN35" s="37">
        <f t="shared" si="4"/>
        <v>30.5</v>
      </c>
      <c r="AO35" s="37">
        <f t="shared" si="4"/>
        <v>31.5</v>
      </c>
      <c r="AP35" s="37">
        <f t="shared" si="4"/>
        <v>32.5</v>
      </c>
      <c r="AQ35" s="37">
        <f t="shared" si="4"/>
        <v>33</v>
      </c>
      <c r="AR35" s="37">
        <f t="shared" si="4"/>
        <v>34</v>
      </c>
      <c r="AS35" s="37">
        <f t="shared" si="4"/>
        <v>35</v>
      </c>
    </row>
    <row r="36" spans="4:45" x14ac:dyDescent="0.25">
      <c r="D36">
        <v>33</v>
      </c>
      <c r="E36">
        <v>49000</v>
      </c>
      <c r="F36" s="37">
        <v>24</v>
      </c>
      <c r="G36" s="37">
        <v>25</v>
      </c>
      <c r="H36" s="37">
        <v>26.5</v>
      </c>
      <c r="I36" s="37">
        <v>28.000000000000004</v>
      </c>
      <c r="J36" s="37">
        <v>28.999999999999996</v>
      </c>
      <c r="K36" s="37">
        <v>30</v>
      </c>
      <c r="L36" s="37">
        <v>31</v>
      </c>
      <c r="M36" s="37">
        <v>32</v>
      </c>
      <c r="N36" s="37">
        <v>32.5</v>
      </c>
      <c r="O36" s="37">
        <v>33.5</v>
      </c>
      <c r="P36" s="37">
        <v>34.5</v>
      </c>
      <c r="Q36" s="37">
        <v>35.5</v>
      </c>
      <c r="S36" t="str">
        <f t="shared" si="2"/>
        <v/>
      </c>
      <c r="T36">
        <v>49000</v>
      </c>
      <c r="U36" s="38">
        <v>0.24</v>
      </c>
      <c r="V36" s="38">
        <v>0.25</v>
      </c>
      <c r="W36" s="38">
        <v>0.26500000000000001</v>
      </c>
      <c r="X36" s="38">
        <v>0.28000000000000003</v>
      </c>
      <c r="Y36" s="38">
        <v>0.28999999999999998</v>
      </c>
      <c r="Z36" s="38">
        <v>0.3</v>
      </c>
      <c r="AA36" s="38">
        <v>0.31</v>
      </c>
      <c r="AB36" s="38">
        <v>0.32</v>
      </c>
      <c r="AC36" s="38">
        <v>0.32500000000000001</v>
      </c>
      <c r="AD36" s="38">
        <v>0.33500000000000002</v>
      </c>
      <c r="AE36" s="38">
        <v>0.34499999999999997</v>
      </c>
      <c r="AF36" s="38">
        <v>0.35499999999999998</v>
      </c>
      <c r="AH36" s="37">
        <f t="shared" si="4"/>
        <v>24</v>
      </c>
      <c r="AI36" s="37">
        <f t="shared" si="4"/>
        <v>25</v>
      </c>
      <c r="AJ36" s="37">
        <f t="shared" si="4"/>
        <v>26.5</v>
      </c>
      <c r="AK36" s="37">
        <f t="shared" si="4"/>
        <v>28.000000000000004</v>
      </c>
      <c r="AL36" s="37">
        <f t="shared" si="4"/>
        <v>28.999999999999996</v>
      </c>
      <c r="AM36" s="37">
        <f t="shared" si="4"/>
        <v>30</v>
      </c>
      <c r="AN36" s="37">
        <f t="shared" si="4"/>
        <v>31</v>
      </c>
      <c r="AO36" s="37">
        <f t="shared" si="4"/>
        <v>32</v>
      </c>
      <c r="AP36" s="37">
        <f t="shared" si="4"/>
        <v>32.5</v>
      </c>
      <c r="AQ36" s="37">
        <f t="shared" si="4"/>
        <v>33.5</v>
      </c>
      <c r="AR36" s="37">
        <f t="shared" si="4"/>
        <v>34.5</v>
      </c>
      <c r="AS36" s="37">
        <f t="shared" si="4"/>
        <v>35.5</v>
      </c>
    </row>
    <row r="37" spans="4:45" x14ac:dyDescent="0.25">
      <c r="D37">
        <v>34</v>
      </c>
      <c r="E37">
        <v>50000</v>
      </c>
      <c r="F37" s="37">
        <v>24</v>
      </c>
      <c r="G37" s="37">
        <v>25</v>
      </c>
      <c r="H37" s="37">
        <v>26.5</v>
      </c>
      <c r="I37" s="37">
        <v>28.000000000000004</v>
      </c>
      <c r="J37" s="37">
        <v>29.5</v>
      </c>
      <c r="K37" s="37">
        <v>30.5</v>
      </c>
      <c r="L37" s="37">
        <v>31.5</v>
      </c>
      <c r="M37" s="37">
        <v>32.5</v>
      </c>
      <c r="N37" s="37">
        <v>33</v>
      </c>
      <c r="O37" s="37">
        <v>34</v>
      </c>
      <c r="P37" s="37">
        <v>35</v>
      </c>
      <c r="Q37" s="37">
        <v>35.5</v>
      </c>
      <c r="S37" t="str">
        <f t="shared" si="2"/>
        <v/>
      </c>
      <c r="T37">
        <v>50000</v>
      </c>
      <c r="U37" s="38">
        <v>0.24</v>
      </c>
      <c r="V37" s="38">
        <v>0.25</v>
      </c>
      <c r="W37" s="38">
        <v>0.26500000000000001</v>
      </c>
      <c r="X37" s="38">
        <v>0.28000000000000003</v>
      </c>
      <c r="Y37" s="38">
        <v>0.29499999999999998</v>
      </c>
      <c r="Z37" s="38">
        <v>0.30499999999999999</v>
      </c>
      <c r="AA37" s="38">
        <v>0.315</v>
      </c>
      <c r="AB37" s="38">
        <v>0.32500000000000001</v>
      </c>
      <c r="AC37" s="38">
        <v>0.33</v>
      </c>
      <c r="AD37" s="38">
        <v>0.34</v>
      </c>
      <c r="AE37" s="38">
        <v>0.35</v>
      </c>
      <c r="AF37" s="38">
        <v>0.35499999999999998</v>
      </c>
      <c r="AH37" s="37">
        <f t="shared" si="4"/>
        <v>24</v>
      </c>
      <c r="AI37" s="37">
        <f t="shared" si="4"/>
        <v>25</v>
      </c>
      <c r="AJ37" s="37">
        <f t="shared" si="4"/>
        <v>26.5</v>
      </c>
      <c r="AK37" s="37">
        <f t="shared" si="4"/>
        <v>28.000000000000004</v>
      </c>
      <c r="AL37" s="37">
        <f t="shared" si="4"/>
        <v>29.5</v>
      </c>
      <c r="AM37" s="37">
        <f t="shared" si="4"/>
        <v>30.5</v>
      </c>
      <c r="AN37" s="37">
        <f t="shared" si="4"/>
        <v>31.5</v>
      </c>
      <c r="AO37" s="37">
        <f t="shared" si="4"/>
        <v>32.5</v>
      </c>
      <c r="AP37" s="37">
        <f t="shared" si="4"/>
        <v>33</v>
      </c>
      <c r="AQ37" s="37">
        <f t="shared" si="4"/>
        <v>34</v>
      </c>
      <c r="AR37" s="37">
        <f t="shared" si="4"/>
        <v>35</v>
      </c>
      <c r="AS37" s="37">
        <f t="shared" si="4"/>
        <v>35.5</v>
      </c>
    </row>
    <row r="38" spans="4:45" x14ac:dyDescent="0.25">
      <c r="D38">
        <v>35</v>
      </c>
      <c r="E38">
        <v>51000</v>
      </c>
      <c r="F38" s="37">
        <v>24</v>
      </c>
      <c r="G38" s="37">
        <v>25</v>
      </c>
      <c r="H38" s="37">
        <v>26.5</v>
      </c>
      <c r="I38" s="37">
        <v>28.000000000000004</v>
      </c>
      <c r="J38" s="37">
        <v>29.5</v>
      </c>
      <c r="K38" s="37">
        <v>31</v>
      </c>
      <c r="L38" s="37">
        <v>32</v>
      </c>
      <c r="M38" s="37">
        <v>33</v>
      </c>
      <c r="N38" s="37">
        <v>33.5</v>
      </c>
      <c r="O38" s="37">
        <v>34.5</v>
      </c>
      <c r="P38" s="37">
        <v>35.5</v>
      </c>
      <c r="Q38" s="37">
        <v>36</v>
      </c>
      <c r="S38" t="str">
        <f t="shared" si="2"/>
        <v/>
      </c>
      <c r="T38">
        <v>51000</v>
      </c>
      <c r="U38" s="38">
        <v>0.24</v>
      </c>
      <c r="V38" s="38">
        <v>0.25</v>
      </c>
      <c r="W38" s="38">
        <v>0.26500000000000001</v>
      </c>
      <c r="X38" s="38">
        <v>0.28000000000000003</v>
      </c>
      <c r="Y38" s="38">
        <v>0.29499999999999998</v>
      </c>
      <c r="Z38" s="38">
        <v>0.31</v>
      </c>
      <c r="AA38" s="38">
        <v>0.32</v>
      </c>
      <c r="AB38" s="38">
        <v>0.33</v>
      </c>
      <c r="AC38" s="38">
        <v>0.33500000000000002</v>
      </c>
      <c r="AD38" s="38">
        <v>0.34499999999999997</v>
      </c>
      <c r="AE38" s="38">
        <v>0.35499999999999998</v>
      </c>
      <c r="AF38" s="38">
        <v>0.36</v>
      </c>
      <c r="AH38" s="37">
        <f t="shared" si="4"/>
        <v>24</v>
      </c>
      <c r="AI38" s="37">
        <f t="shared" si="4"/>
        <v>25</v>
      </c>
      <c r="AJ38" s="37">
        <f t="shared" si="4"/>
        <v>26.5</v>
      </c>
      <c r="AK38" s="37">
        <f t="shared" si="4"/>
        <v>28.000000000000004</v>
      </c>
      <c r="AL38" s="37">
        <f t="shared" si="4"/>
        <v>29.5</v>
      </c>
      <c r="AM38" s="37">
        <f t="shared" si="4"/>
        <v>31</v>
      </c>
      <c r="AN38" s="37">
        <f t="shared" si="4"/>
        <v>32</v>
      </c>
      <c r="AO38" s="37">
        <f t="shared" si="4"/>
        <v>33</v>
      </c>
      <c r="AP38" s="37">
        <f t="shared" si="4"/>
        <v>33.5</v>
      </c>
      <c r="AQ38" s="37">
        <f t="shared" si="4"/>
        <v>34.5</v>
      </c>
      <c r="AR38" s="37">
        <f t="shared" si="4"/>
        <v>35.5</v>
      </c>
      <c r="AS38" s="37">
        <f t="shared" si="4"/>
        <v>36</v>
      </c>
    </row>
    <row r="39" spans="4:45" x14ac:dyDescent="0.25">
      <c r="D39">
        <v>36</v>
      </c>
      <c r="E39">
        <v>52000</v>
      </c>
      <c r="F39" s="37">
        <v>24</v>
      </c>
      <c r="G39" s="37">
        <v>25</v>
      </c>
      <c r="H39" s="37">
        <v>26.5</v>
      </c>
      <c r="I39" s="37">
        <v>28.000000000000004</v>
      </c>
      <c r="J39" s="37">
        <v>29.5</v>
      </c>
      <c r="K39" s="37">
        <v>31</v>
      </c>
      <c r="L39" s="37">
        <v>32.5</v>
      </c>
      <c r="M39" s="37">
        <v>33.5</v>
      </c>
      <c r="N39" s="37">
        <v>34</v>
      </c>
      <c r="O39" s="37">
        <v>35</v>
      </c>
      <c r="P39" s="37">
        <v>36</v>
      </c>
      <c r="Q39" s="37">
        <v>36.5</v>
      </c>
      <c r="S39" t="str">
        <f t="shared" si="2"/>
        <v/>
      </c>
      <c r="T39">
        <v>52000</v>
      </c>
      <c r="U39" s="38">
        <v>0.24</v>
      </c>
      <c r="V39" s="38">
        <v>0.25</v>
      </c>
      <c r="W39" s="38">
        <v>0.26500000000000001</v>
      </c>
      <c r="X39" s="38">
        <v>0.28000000000000003</v>
      </c>
      <c r="Y39" s="38">
        <v>0.29499999999999998</v>
      </c>
      <c r="Z39" s="38">
        <v>0.31</v>
      </c>
      <c r="AA39" s="38">
        <v>0.32500000000000001</v>
      </c>
      <c r="AB39" s="38">
        <v>0.33500000000000002</v>
      </c>
      <c r="AC39" s="38">
        <v>0.34</v>
      </c>
      <c r="AD39" s="38">
        <v>0.35</v>
      </c>
      <c r="AE39" s="38">
        <v>0.36</v>
      </c>
      <c r="AF39" s="38">
        <v>0.36499999999999999</v>
      </c>
      <c r="AH39" s="37">
        <f t="shared" si="4"/>
        <v>24</v>
      </c>
      <c r="AI39" s="37">
        <f t="shared" si="4"/>
        <v>25</v>
      </c>
      <c r="AJ39" s="37">
        <f t="shared" si="4"/>
        <v>26.5</v>
      </c>
      <c r="AK39" s="37">
        <f t="shared" si="4"/>
        <v>28.000000000000004</v>
      </c>
      <c r="AL39" s="37">
        <f t="shared" si="4"/>
        <v>29.5</v>
      </c>
      <c r="AM39" s="37">
        <f t="shared" si="4"/>
        <v>31</v>
      </c>
      <c r="AN39" s="37">
        <f t="shared" si="4"/>
        <v>32.5</v>
      </c>
      <c r="AO39" s="37">
        <f t="shared" si="4"/>
        <v>33.5</v>
      </c>
      <c r="AP39" s="37">
        <f t="shared" si="4"/>
        <v>34</v>
      </c>
      <c r="AQ39" s="37">
        <f t="shared" si="4"/>
        <v>35</v>
      </c>
      <c r="AR39" s="37">
        <f t="shared" si="4"/>
        <v>36</v>
      </c>
      <c r="AS39" s="37">
        <f t="shared" si="4"/>
        <v>36.5</v>
      </c>
    </row>
    <row r="40" spans="4:45" x14ac:dyDescent="0.25">
      <c r="D40">
        <v>37</v>
      </c>
      <c r="E40">
        <v>53000</v>
      </c>
      <c r="F40" s="37">
        <v>24</v>
      </c>
      <c r="G40" s="37">
        <v>25.5</v>
      </c>
      <c r="H40" s="37">
        <v>27</v>
      </c>
      <c r="I40" s="37">
        <v>28.499999999999996</v>
      </c>
      <c r="J40" s="37">
        <v>30</v>
      </c>
      <c r="K40" s="37">
        <v>32</v>
      </c>
      <c r="L40" s="37">
        <v>33</v>
      </c>
      <c r="M40" s="37">
        <v>34</v>
      </c>
      <c r="N40" s="37">
        <v>34.5</v>
      </c>
      <c r="O40" s="37">
        <v>35.5</v>
      </c>
      <c r="P40" s="37">
        <v>36</v>
      </c>
      <c r="Q40" s="37">
        <v>37</v>
      </c>
      <c r="S40" t="str">
        <f t="shared" si="2"/>
        <v/>
      </c>
      <c r="T40">
        <v>53000</v>
      </c>
      <c r="U40" s="38">
        <v>0.24</v>
      </c>
      <c r="V40" s="38">
        <v>0.255</v>
      </c>
      <c r="W40" s="38">
        <v>0.27</v>
      </c>
      <c r="X40" s="38">
        <v>0.28499999999999998</v>
      </c>
      <c r="Y40" s="38">
        <v>0.3</v>
      </c>
      <c r="Z40" s="38">
        <v>0.32</v>
      </c>
      <c r="AA40" s="38">
        <v>0.33</v>
      </c>
      <c r="AB40" s="38">
        <v>0.34</v>
      </c>
      <c r="AC40" s="38">
        <v>0.34499999999999997</v>
      </c>
      <c r="AD40" s="38">
        <v>0.35499999999999998</v>
      </c>
      <c r="AE40" s="38">
        <v>0.36</v>
      </c>
      <c r="AF40" s="38">
        <v>0.37</v>
      </c>
      <c r="AH40" s="37">
        <f t="shared" si="4"/>
        <v>24</v>
      </c>
      <c r="AI40" s="37">
        <f t="shared" si="4"/>
        <v>25.5</v>
      </c>
      <c r="AJ40" s="37">
        <f t="shared" si="4"/>
        <v>27</v>
      </c>
      <c r="AK40" s="37">
        <f t="shared" si="4"/>
        <v>28.499999999999996</v>
      </c>
      <c r="AL40" s="37">
        <f t="shared" si="4"/>
        <v>30</v>
      </c>
      <c r="AM40" s="37">
        <f t="shared" si="4"/>
        <v>32</v>
      </c>
      <c r="AN40" s="37">
        <f t="shared" si="4"/>
        <v>33</v>
      </c>
      <c r="AO40" s="37">
        <f t="shared" si="4"/>
        <v>34</v>
      </c>
      <c r="AP40" s="37">
        <f t="shared" si="4"/>
        <v>34.5</v>
      </c>
      <c r="AQ40" s="37">
        <f t="shared" si="4"/>
        <v>35.5</v>
      </c>
      <c r="AR40" s="37">
        <f t="shared" si="4"/>
        <v>36</v>
      </c>
      <c r="AS40" s="37">
        <f t="shared" si="4"/>
        <v>37</v>
      </c>
    </row>
    <row r="41" spans="4:45" x14ac:dyDescent="0.25">
      <c r="D41">
        <v>38</v>
      </c>
      <c r="E41">
        <v>54000</v>
      </c>
      <c r="F41" s="37">
        <v>24</v>
      </c>
      <c r="G41" s="37">
        <v>25.5</v>
      </c>
      <c r="H41" s="37">
        <v>27</v>
      </c>
      <c r="I41" s="37">
        <v>28.499999999999996</v>
      </c>
      <c r="J41" s="37">
        <v>30</v>
      </c>
      <c r="K41" s="37">
        <v>32</v>
      </c>
      <c r="L41" s="37">
        <v>33</v>
      </c>
      <c r="M41" s="37">
        <v>34</v>
      </c>
      <c r="N41" s="37">
        <v>35</v>
      </c>
      <c r="O41" s="37">
        <v>36</v>
      </c>
      <c r="P41" s="37">
        <v>36.5</v>
      </c>
      <c r="Q41" s="37">
        <v>37.5</v>
      </c>
      <c r="S41" t="str">
        <f t="shared" si="2"/>
        <v/>
      </c>
      <c r="T41">
        <v>54000</v>
      </c>
      <c r="U41" s="38">
        <v>0.24</v>
      </c>
      <c r="V41" s="38">
        <v>0.255</v>
      </c>
      <c r="W41" s="38">
        <v>0.27</v>
      </c>
      <c r="X41" s="38">
        <v>0.28499999999999998</v>
      </c>
      <c r="Y41" s="38">
        <v>0.3</v>
      </c>
      <c r="Z41" s="38">
        <v>0.32</v>
      </c>
      <c r="AA41" s="38">
        <v>0.33</v>
      </c>
      <c r="AB41" s="38">
        <v>0.34</v>
      </c>
      <c r="AC41" s="38">
        <v>0.35</v>
      </c>
      <c r="AD41" s="38">
        <v>0.36</v>
      </c>
      <c r="AE41" s="38">
        <v>0.36499999999999999</v>
      </c>
      <c r="AF41" s="38">
        <v>0.375</v>
      </c>
      <c r="AH41" s="37">
        <f t="shared" si="4"/>
        <v>24</v>
      </c>
      <c r="AI41" s="37">
        <f t="shared" si="4"/>
        <v>25.5</v>
      </c>
      <c r="AJ41" s="37">
        <f t="shared" si="4"/>
        <v>27</v>
      </c>
      <c r="AK41" s="37">
        <f t="shared" si="4"/>
        <v>28.499999999999996</v>
      </c>
      <c r="AL41" s="37">
        <f t="shared" si="4"/>
        <v>30</v>
      </c>
      <c r="AM41" s="37">
        <f t="shared" si="4"/>
        <v>32</v>
      </c>
      <c r="AN41" s="37">
        <f t="shared" si="4"/>
        <v>33</v>
      </c>
      <c r="AO41" s="37">
        <f t="shared" si="4"/>
        <v>34</v>
      </c>
      <c r="AP41" s="37">
        <f t="shared" si="4"/>
        <v>35</v>
      </c>
      <c r="AQ41" s="37">
        <f t="shared" si="4"/>
        <v>36</v>
      </c>
      <c r="AR41" s="37">
        <f t="shared" si="4"/>
        <v>36.5</v>
      </c>
      <c r="AS41" s="37">
        <f t="shared" si="4"/>
        <v>37.5</v>
      </c>
    </row>
    <row r="42" spans="4:45" x14ac:dyDescent="0.25">
      <c r="D42">
        <v>39</v>
      </c>
      <c r="E42">
        <v>55000</v>
      </c>
      <c r="F42" s="37">
        <v>24</v>
      </c>
      <c r="G42" s="37">
        <v>25.5</v>
      </c>
      <c r="H42" s="37">
        <v>27</v>
      </c>
      <c r="I42" s="37">
        <v>28.499999999999996</v>
      </c>
      <c r="J42" s="37">
        <v>30</v>
      </c>
      <c r="K42" s="37">
        <v>32</v>
      </c>
      <c r="L42" s="37">
        <v>33.5</v>
      </c>
      <c r="M42" s="37">
        <v>34.5</v>
      </c>
      <c r="N42" s="37">
        <v>35.5</v>
      </c>
      <c r="O42" s="37">
        <v>36.5</v>
      </c>
      <c r="P42" s="37">
        <v>37</v>
      </c>
      <c r="Q42" s="37">
        <v>38</v>
      </c>
      <c r="S42" t="str">
        <f t="shared" si="2"/>
        <v/>
      </c>
      <c r="T42">
        <v>55000</v>
      </c>
      <c r="U42" s="38">
        <v>0.24</v>
      </c>
      <c r="V42" s="38">
        <v>0.255</v>
      </c>
      <c r="W42" s="38">
        <v>0.27</v>
      </c>
      <c r="X42" s="38">
        <v>0.28499999999999998</v>
      </c>
      <c r="Y42" s="38">
        <v>0.3</v>
      </c>
      <c r="Z42" s="38">
        <v>0.32</v>
      </c>
      <c r="AA42" s="38">
        <v>0.33500000000000002</v>
      </c>
      <c r="AB42" s="38">
        <v>0.34499999999999997</v>
      </c>
      <c r="AC42" s="38">
        <v>0.35499999999999998</v>
      </c>
      <c r="AD42" s="38">
        <v>0.36499999999999999</v>
      </c>
      <c r="AE42" s="38">
        <v>0.37</v>
      </c>
      <c r="AF42" s="38">
        <v>0.38</v>
      </c>
      <c r="AH42" s="37">
        <f t="shared" si="4"/>
        <v>24</v>
      </c>
      <c r="AI42" s="37">
        <f t="shared" si="4"/>
        <v>25.5</v>
      </c>
      <c r="AJ42" s="37">
        <f t="shared" si="4"/>
        <v>27</v>
      </c>
      <c r="AK42" s="37">
        <f t="shared" si="4"/>
        <v>28.499999999999996</v>
      </c>
      <c r="AL42" s="37">
        <f t="shared" si="4"/>
        <v>30</v>
      </c>
      <c r="AM42" s="37">
        <f t="shared" si="4"/>
        <v>32</v>
      </c>
      <c r="AN42" s="37">
        <f t="shared" si="4"/>
        <v>33.5</v>
      </c>
      <c r="AO42" s="37">
        <f t="shared" si="4"/>
        <v>34.5</v>
      </c>
      <c r="AP42" s="37">
        <f t="shared" si="4"/>
        <v>35.5</v>
      </c>
      <c r="AQ42" s="37">
        <f t="shared" si="4"/>
        <v>36.5</v>
      </c>
      <c r="AR42" s="37">
        <f t="shared" si="4"/>
        <v>37</v>
      </c>
      <c r="AS42" s="37">
        <f t="shared" si="4"/>
        <v>38</v>
      </c>
    </row>
    <row r="43" spans="4:45" x14ac:dyDescent="0.25">
      <c r="D43">
        <v>40</v>
      </c>
      <c r="E43">
        <v>56000</v>
      </c>
      <c r="F43" s="37">
        <v>24</v>
      </c>
      <c r="G43" s="37">
        <v>25.5</v>
      </c>
      <c r="H43" s="37">
        <v>27</v>
      </c>
      <c r="I43" s="37">
        <v>28.499999999999996</v>
      </c>
      <c r="J43" s="37">
        <v>30</v>
      </c>
      <c r="K43" s="37">
        <v>32</v>
      </c>
      <c r="L43" s="37">
        <v>33.5</v>
      </c>
      <c r="M43" s="37">
        <v>35</v>
      </c>
      <c r="N43" s="37">
        <v>36</v>
      </c>
      <c r="O43" s="37">
        <v>36.5</v>
      </c>
      <c r="P43" s="37">
        <v>37.5</v>
      </c>
      <c r="Q43" s="37">
        <v>38</v>
      </c>
      <c r="S43" t="str">
        <f t="shared" si="2"/>
        <v/>
      </c>
      <c r="T43">
        <v>56000</v>
      </c>
      <c r="U43" s="38">
        <v>0.24</v>
      </c>
      <c r="V43" s="38">
        <v>0.255</v>
      </c>
      <c r="W43" s="38">
        <v>0.27</v>
      </c>
      <c r="X43" s="38">
        <v>0.28499999999999998</v>
      </c>
      <c r="Y43" s="38">
        <v>0.3</v>
      </c>
      <c r="Z43" s="38">
        <v>0.32</v>
      </c>
      <c r="AA43" s="38">
        <v>0.33500000000000002</v>
      </c>
      <c r="AB43" s="38">
        <v>0.35</v>
      </c>
      <c r="AC43" s="38">
        <v>0.36</v>
      </c>
      <c r="AD43" s="38">
        <v>0.36499999999999999</v>
      </c>
      <c r="AE43" s="38">
        <v>0.375</v>
      </c>
      <c r="AF43" s="38">
        <v>0.38</v>
      </c>
      <c r="AH43" s="37">
        <f t="shared" si="4"/>
        <v>24</v>
      </c>
      <c r="AI43" s="37">
        <f t="shared" si="4"/>
        <v>25.5</v>
      </c>
      <c r="AJ43" s="37">
        <f t="shared" si="4"/>
        <v>27</v>
      </c>
      <c r="AK43" s="37">
        <f t="shared" si="4"/>
        <v>28.499999999999996</v>
      </c>
      <c r="AL43" s="37">
        <f t="shared" si="4"/>
        <v>30</v>
      </c>
      <c r="AM43" s="37">
        <f t="shared" si="4"/>
        <v>32</v>
      </c>
      <c r="AN43" s="37">
        <f t="shared" si="4"/>
        <v>33.5</v>
      </c>
      <c r="AO43" s="37">
        <f t="shared" si="4"/>
        <v>35</v>
      </c>
      <c r="AP43" s="37">
        <f t="shared" si="4"/>
        <v>36</v>
      </c>
      <c r="AQ43" s="37">
        <f t="shared" si="4"/>
        <v>36.5</v>
      </c>
      <c r="AR43" s="37">
        <f t="shared" si="4"/>
        <v>37.5</v>
      </c>
      <c r="AS43" s="37">
        <f t="shared" si="4"/>
        <v>38</v>
      </c>
    </row>
    <row r="44" spans="4:45" x14ac:dyDescent="0.25">
      <c r="D44">
        <v>41</v>
      </c>
      <c r="E44">
        <v>57000</v>
      </c>
      <c r="F44" s="37">
        <v>24</v>
      </c>
      <c r="G44" s="37">
        <v>25.5</v>
      </c>
      <c r="H44" s="37">
        <v>27</v>
      </c>
      <c r="I44" s="37">
        <v>28.499999999999996</v>
      </c>
      <c r="J44" s="37">
        <v>30</v>
      </c>
      <c r="K44" s="37">
        <v>32</v>
      </c>
      <c r="L44" s="37">
        <v>33.5</v>
      </c>
      <c r="M44" s="37">
        <v>35.5</v>
      </c>
      <c r="N44" s="37">
        <v>36.5</v>
      </c>
      <c r="O44" s="37">
        <v>37</v>
      </c>
      <c r="P44" s="37">
        <v>38</v>
      </c>
      <c r="Q44" s="37">
        <v>38.5</v>
      </c>
      <c r="S44" t="str">
        <f t="shared" si="2"/>
        <v/>
      </c>
      <c r="T44">
        <v>57000</v>
      </c>
      <c r="U44" s="38">
        <v>0.24</v>
      </c>
      <c r="V44" s="38">
        <v>0.255</v>
      </c>
      <c r="W44" s="38">
        <v>0.27</v>
      </c>
      <c r="X44" s="38">
        <v>0.28499999999999998</v>
      </c>
      <c r="Y44" s="38">
        <v>0.3</v>
      </c>
      <c r="Z44" s="38">
        <v>0.32</v>
      </c>
      <c r="AA44" s="38">
        <v>0.33500000000000002</v>
      </c>
      <c r="AB44" s="38">
        <v>0.35499999999999998</v>
      </c>
      <c r="AC44" s="38">
        <v>0.36499999999999999</v>
      </c>
      <c r="AD44" s="38">
        <v>0.37</v>
      </c>
      <c r="AE44" s="38">
        <v>0.38</v>
      </c>
      <c r="AF44" s="38">
        <v>0.38500000000000001</v>
      </c>
      <c r="AH44" s="37">
        <f t="shared" si="4"/>
        <v>24</v>
      </c>
      <c r="AI44" s="37">
        <f t="shared" si="4"/>
        <v>25.5</v>
      </c>
      <c r="AJ44" s="37">
        <f t="shared" si="4"/>
        <v>27</v>
      </c>
      <c r="AK44" s="37">
        <f t="shared" si="4"/>
        <v>28.499999999999996</v>
      </c>
      <c r="AL44" s="37">
        <f t="shared" si="4"/>
        <v>30</v>
      </c>
      <c r="AM44" s="37">
        <f t="shared" si="4"/>
        <v>32</v>
      </c>
      <c r="AN44" s="37">
        <f t="shared" si="4"/>
        <v>33.5</v>
      </c>
      <c r="AO44" s="37">
        <f t="shared" si="4"/>
        <v>35.5</v>
      </c>
      <c r="AP44" s="37">
        <f t="shared" si="4"/>
        <v>36.5</v>
      </c>
      <c r="AQ44" s="37">
        <f t="shared" si="4"/>
        <v>37</v>
      </c>
      <c r="AR44" s="37">
        <f t="shared" si="4"/>
        <v>38</v>
      </c>
      <c r="AS44" s="37">
        <f t="shared" si="4"/>
        <v>38.5</v>
      </c>
    </row>
    <row r="45" spans="4:45" x14ac:dyDescent="0.25">
      <c r="D45">
        <v>42</v>
      </c>
      <c r="E45">
        <v>58000</v>
      </c>
      <c r="F45" s="37">
        <v>24</v>
      </c>
      <c r="G45" s="37">
        <v>25.5</v>
      </c>
      <c r="H45" s="37">
        <v>27</v>
      </c>
      <c r="I45" s="37">
        <v>28.499999999999996</v>
      </c>
      <c r="J45" s="37">
        <v>30</v>
      </c>
      <c r="K45" s="37">
        <v>32</v>
      </c>
      <c r="L45" s="37">
        <v>33.5</v>
      </c>
      <c r="M45" s="37">
        <v>35.5</v>
      </c>
      <c r="N45" s="37">
        <v>36.5</v>
      </c>
      <c r="O45" s="37">
        <v>37.5</v>
      </c>
      <c r="P45" s="37">
        <v>38.5</v>
      </c>
      <c r="Q45" s="37">
        <v>39</v>
      </c>
      <c r="S45" t="str">
        <f t="shared" si="2"/>
        <v/>
      </c>
      <c r="T45">
        <v>58000</v>
      </c>
      <c r="U45" s="38">
        <v>0.24</v>
      </c>
      <c r="V45" s="38">
        <v>0.255</v>
      </c>
      <c r="W45" s="38">
        <v>0.27</v>
      </c>
      <c r="X45" s="38">
        <v>0.28499999999999998</v>
      </c>
      <c r="Y45" s="38">
        <v>0.3</v>
      </c>
      <c r="Z45" s="38">
        <v>0.32</v>
      </c>
      <c r="AA45" s="38">
        <v>0.33500000000000002</v>
      </c>
      <c r="AB45" s="38">
        <v>0.35499999999999998</v>
      </c>
      <c r="AC45" s="38">
        <v>0.36499999999999999</v>
      </c>
      <c r="AD45" s="38">
        <v>0.375</v>
      </c>
      <c r="AE45" s="38">
        <v>0.38500000000000001</v>
      </c>
      <c r="AF45" s="38">
        <v>0.39</v>
      </c>
      <c r="AH45" s="37">
        <f t="shared" si="4"/>
        <v>24</v>
      </c>
      <c r="AI45" s="37">
        <f t="shared" si="4"/>
        <v>25.5</v>
      </c>
      <c r="AJ45" s="37">
        <f t="shared" si="4"/>
        <v>27</v>
      </c>
      <c r="AK45" s="37">
        <f t="shared" si="4"/>
        <v>28.499999999999996</v>
      </c>
      <c r="AL45" s="37">
        <f t="shared" si="4"/>
        <v>30</v>
      </c>
      <c r="AM45" s="37">
        <f t="shared" si="4"/>
        <v>32</v>
      </c>
      <c r="AN45" s="37">
        <f t="shared" si="4"/>
        <v>33.5</v>
      </c>
      <c r="AO45" s="37">
        <f t="shared" si="4"/>
        <v>35.5</v>
      </c>
      <c r="AP45" s="37">
        <f t="shared" si="4"/>
        <v>36.5</v>
      </c>
      <c r="AQ45" s="37">
        <f t="shared" si="4"/>
        <v>37.5</v>
      </c>
      <c r="AR45" s="37">
        <f t="shared" si="4"/>
        <v>38.5</v>
      </c>
      <c r="AS45" s="37">
        <f t="shared" si="4"/>
        <v>39</v>
      </c>
    </row>
    <row r="46" spans="4:45" x14ac:dyDescent="0.25">
      <c r="D46">
        <v>43</v>
      </c>
      <c r="E46">
        <v>59000</v>
      </c>
      <c r="F46" s="37">
        <v>24</v>
      </c>
      <c r="G46" s="37">
        <v>25.5</v>
      </c>
      <c r="H46" s="37">
        <v>27</v>
      </c>
      <c r="I46" s="37">
        <v>28.499999999999996</v>
      </c>
      <c r="J46" s="37">
        <v>30</v>
      </c>
      <c r="K46" s="37">
        <v>32</v>
      </c>
      <c r="L46" s="37">
        <v>33.5</v>
      </c>
      <c r="M46" s="37">
        <v>35.5</v>
      </c>
      <c r="N46" s="37">
        <v>37</v>
      </c>
      <c r="O46" s="37">
        <v>38</v>
      </c>
      <c r="P46" s="37">
        <v>38.5</v>
      </c>
      <c r="Q46" s="37">
        <v>39.5</v>
      </c>
      <c r="S46" t="str">
        <f t="shared" si="2"/>
        <v/>
      </c>
      <c r="T46">
        <v>59000</v>
      </c>
      <c r="U46" s="38">
        <v>0.24</v>
      </c>
      <c r="V46" s="38">
        <v>0.255</v>
      </c>
      <c r="W46" s="38">
        <v>0.27</v>
      </c>
      <c r="X46" s="38">
        <v>0.28499999999999998</v>
      </c>
      <c r="Y46" s="38">
        <v>0.3</v>
      </c>
      <c r="Z46" s="38">
        <v>0.32</v>
      </c>
      <c r="AA46" s="38">
        <v>0.33500000000000002</v>
      </c>
      <c r="AB46" s="38">
        <v>0.35499999999999998</v>
      </c>
      <c r="AC46" s="38">
        <v>0.37</v>
      </c>
      <c r="AD46" s="38">
        <v>0.38</v>
      </c>
      <c r="AE46" s="38">
        <v>0.38500000000000001</v>
      </c>
      <c r="AF46" s="38">
        <v>0.39500000000000002</v>
      </c>
      <c r="AH46" s="37">
        <f t="shared" si="4"/>
        <v>24</v>
      </c>
      <c r="AI46" s="37">
        <f t="shared" si="4"/>
        <v>25.5</v>
      </c>
      <c r="AJ46" s="37">
        <f t="shared" si="4"/>
        <v>27</v>
      </c>
      <c r="AK46" s="37">
        <f t="shared" si="4"/>
        <v>28.499999999999996</v>
      </c>
      <c r="AL46" s="37">
        <f t="shared" si="4"/>
        <v>30</v>
      </c>
      <c r="AM46" s="37">
        <f t="shared" si="4"/>
        <v>32</v>
      </c>
      <c r="AN46" s="37">
        <f t="shared" si="4"/>
        <v>33.5</v>
      </c>
      <c r="AO46" s="37">
        <f t="shared" si="4"/>
        <v>35.5</v>
      </c>
      <c r="AP46" s="37">
        <f t="shared" si="4"/>
        <v>37</v>
      </c>
      <c r="AQ46" s="37">
        <f t="shared" si="4"/>
        <v>38</v>
      </c>
      <c r="AR46" s="37">
        <f t="shared" si="4"/>
        <v>38.5</v>
      </c>
      <c r="AS46" s="37">
        <f t="shared" si="4"/>
        <v>39.5</v>
      </c>
    </row>
    <row r="47" spans="4:45" x14ac:dyDescent="0.25">
      <c r="D47">
        <v>44</v>
      </c>
      <c r="E47">
        <v>60000</v>
      </c>
      <c r="F47" s="37">
        <v>24</v>
      </c>
      <c r="G47" s="37">
        <v>25.5</v>
      </c>
      <c r="H47" s="37">
        <v>27</v>
      </c>
      <c r="I47" s="37">
        <v>28.499999999999996</v>
      </c>
      <c r="J47" s="37">
        <v>30</v>
      </c>
      <c r="K47" s="37">
        <v>32</v>
      </c>
      <c r="L47" s="37">
        <v>34</v>
      </c>
      <c r="M47" s="37">
        <v>35.5</v>
      </c>
      <c r="N47" s="37">
        <v>37</v>
      </c>
      <c r="O47" s="37">
        <v>38</v>
      </c>
      <c r="P47" s="37">
        <v>39</v>
      </c>
      <c r="Q47" s="37">
        <v>40</v>
      </c>
      <c r="S47" t="str">
        <f t="shared" si="2"/>
        <v/>
      </c>
      <c r="T47">
        <v>60000</v>
      </c>
      <c r="U47" s="38">
        <v>0.24</v>
      </c>
      <c r="V47" s="38">
        <v>0.255</v>
      </c>
      <c r="W47" s="38">
        <v>0.27</v>
      </c>
      <c r="X47" s="38">
        <v>0.28499999999999998</v>
      </c>
      <c r="Y47" s="38">
        <v>0.3</v>
      </c>
      <c r="Z47" s="38">
        <v>0.32</v>
      </c>
      <c r="AA47" s="38">
        <v>0.34</v>
      </c>
      <c r="AB47" s="38">
        <v>0.35499999999999998</v>
      </c>
      <c r="AC47" s="38">
        <v>0.37</v>
      </c>
      <c r="AD47" s="38">
        <v>0.38</v>
      </c>
      <c r="AE47" s="38">
        <v>0.39</v>
      </c>
      <c r="AF47" s="38">
        <v>0.4</v>
      </c>
      <c r="AH47" s="37">
        <f t="shared" si="4"/>
        <v>24</v>
      </c>
      <c r="AI47" s="37">
        <f t="shared" si="4"/>
        <v>25.5</v>
      </c>
      <c r="AJ47" s="37">
        <f t="shared" si="4"/>
        <v>27</v>
      </c>
      <c r="AK47" s="37">
        <f t="shared" si="4"/>
        <v>28.499999999999996</v>
      </c>
      <c r="AL47" s="37">
        <f t="shared" si="4"/>
        <v>30</v>
      </c>
      <c r="AM47" s="37">
        <f t="shared" si="4"/>
        <v>32</v>
      </c>
      <c r="AN47" s="37">
        <f t="shared" si="4"/>
        <v>34</v>
      </c>
      <c r="AO47" s="37">
        <f t="shared" si="4"/>
        <v>35.5</v>
      </c>
      <c r="AP47" s="37">
        <f t="shared" si="4"/>
        <v>37</v>
      </c>
      <c r="AQ47" s="37">
        <f t="shared" si="4"/>
        <v>38</v>
      </c>
      <c r="AR47" s="37">
        <f t="shared" si="4"/>
        <v>39</v>
      </c>
      <c r="AS47" s="37">
        <f t="shared" si="4"/>
        <v>40</v>
      </c>
    </row>
    <row r="48" spans="4:45" x14ac:dyDescent="0.25">
      <c r="D48">
        <v>45</v>
      </c>
      <c r="E48">
        <v>61000</v>
      </c>
      <c r="F48" s="37">
        <v>24</v>
      </c>
      <c r="G48" s="37">
        <v>25.5</v>
      </c>
      <c r="H48" s="37">
        <v>27</v>
      </c>
      <c r="I48" s="37">
        <v>28.499999999999996</v>
      </c>
      <c r="J48" s="37">
        <v>30</v>
      </c>
      <c r="K48" s="37">
        <v>32</v>
      </c>
      <c r="L48" s="37">
        <v>34</v>
      </c>
      <c r="M48" s="37">
        <v>35.5</v>
      </c>
      <c r="N48" s="37">
        <v>37</v>
      </c>
      <c r="O48" s="37">
        <v>38.5</v>
      </c>
      <c r="P48" s="37">
        <v>39.5</v>
      </c>
      <c r="Q48" s="37">
        <v>40</v>
      </c>
      <c r="S48" t="str">
        <f t="shared" si="2"/>
        <v/>
      </c>
      <c r="T48">
        <v>61000</v>
      </c>
      <c r="U48" s="38">
        <v>0.24</v>
      </c>
      <c r="V48" s="38">
        <v>0.255</v>
      </c>
      <c r="W48" s="38">
        <v>0.27</v>
      </c>
      <c r="X48" s="38">
        <v>0.28499999999999998</v>
      </c>
      <c r="Y48" s="38">
        <v>0.3</v>
      </c>
      <c r="Z48" s="38">
        <v>0.32</v>
      </c>
      <c r="AA48" s="38">
        <v>0.34</v>
      </c>
      <c r="AB48" s="38">
        <v>0.35499999999999998</v>
      </c>
      <c r="AC48" s="38">
        <v>0.37</v>
      </c>
      <c r="AD48" s="38">
        <v>0.38500000000000001</v>
      </c>
      <c r="AE48" s="38">
        <v>0.39500000000000002</v>
      </c>
      <c r="AF48" s="38">
        <v>0.4</v>
      </c>
      <c r="AH48" s="37">
        <f t="shared" si="4"/>
        <v>24</v>
      </c>
      <c r="AI48" s="37">
        <f t="shared" si="4"/>
        <v>25.5</v>
      </c>
      <c r="AJ48" s="37">
        <f t="shared" si="4"/>
        <v>27</v>
      </c>
      <c r="AK48" s="37">
        <f t="shared" si="4"/>
        <v>28.499999999999996</v>
      </c>
      <c r="AL48" s="37">
        <f t="shared" si="4"/>
        <v>30</v>
      </c>
      <c r="AM48" s="37">
        <f t="shared" si="4"/>
        <v>32</v>
      </c>
      <c r="AN48" s="37">
        <f t="shared" si="4"/>
        <v>34</v>
      </c>
      <c r="AO48" s="37">
        <f t="shared" si="4"/>
        <v>35.5</v>
      </c>
      <c r="AP48" s="37">
        <f t="shared" si="4"/>
        <v>37</v>
      </c>
      <c r="AQ48" s="37">
        <f t="shared" si="4"/>
        <v>38.5</v>
      </c>
      <c r="AR48" s="37">
        <f t="shared" si="4"/>
        <v>39.5</v>
      </c>
      <c r="AS48" s="37">
        <f t="shared" si="4"/>
        <v>40</v>
      </c>
    </row>
    <row r="49" spans="4:45" x14ac:dyDescent="0.25">
      <c r="D49">
        <v>46</v>
      </c>
      <c r="E49">
        <v>62000</v>
      </c>
      <c r="F49" s="37">
        <v>24.5</v>
      </c>
      <c r="G49" s="37">
        <v>25.5</v>
      </c>
      <c r="H49" s="37">
        <v>27</v>
      </c>
      <c r="I49" s="37">
        <v>28.499999999999996</v>
      </c>
      <c r="J49" s="37">
        <v>30</v>
      </c>
      <c r="K49" s="37">
        <v>32</v>
      </c>
      <c r="L49" s="37">
        <v>34</v>
      </c>
      <c r="M49" s="37">
        <v>35.5</v>
      </c>
      <c r="N49" s="37">
        <v>37</v>
      </c>
      <c r="O49" s="37">
        <v>38.5</v>
      </c>
      <c r="P49" s="37">
        <v>39.5</v>
      </c>
      <c r="Q49" s="37">
        <v>40.5</v>
      </c>
      <c r="S49" t="str">
        <f t="shared" si="2"/>
        <v/>
      </c>
      <c r="T49">
        <v>62000</v>
      </c>
      <c r="U49" s="38">
        <v>0.245</v>
      </c>
      <c r="V49" s="38">
        <v>0.255</v>
      </c>
      <c r="W49" s="38">
        <v>0.27</v>
      </c>
      <c r="X49" s="38">
        <v>0.28499999999999998</v>
      </c>
      <c r="Y49" s="38">
        <v>0.3</v>
      </c>
      <c r="Z49" s="38">
        <v>0.32</v>
      </c>
      <c r="AA49" s="38">
        <v>0.34</v>
      </c>
      <c r="AB49" s="38">
        <v>0.35499999999999998</v>
      </c>
      <c r="AC49" s="38">
        <v>0.37</v>
      </c>
      <c r="AD49" s="38">
        <v>0.38500000000000001</v>
      </c>
      <c r="AE49" s="38">
        <v>0.39500000000000002</v>
      </c>
      <c r="AF49" s="38">
        <v>0.40500000000000003</v>
      </c>
      <c r="AH49" s="37">
        <f t="shared" si="4"/>
        <v>24.5</v>
      </c>
      <c r="AI49" s="37">
        <f t="shared" si="4"/>
        <v>25.5</v>
      </c>
      <c r="AJ49" s="37">
        <f t="shared" si="4"/>
        <v>27</v>
      </c>
      <c r="AK49" s="37">
        <f t="shared" si="4"/>
        <v>28.499999999999996</v>
      </c>
      <c r="AL49" s="37">
        <f t="shared" si="4"/>
        <v>30</v>
      </c>
      <c r="AM49" s="37">
        <f t="shared" si="4"/>
        <v>32</v>
      </c>
      <c r="AN49" s="37">
        <f t="shared" si="4"/>
        <v>34</v>
      </c>
      <c r="AO49" s="37">
        <f t="shared" si="4"/>
        <v>35.5</v>
      </c>
      <c r="AP49" s="37">
        <f t="shared" si="4"/>
        <v>37</v>
      </c>
      <c r="AQ49" s="37">
        <f t="shared" si="4"/>
        <v>38.5</v>
      </c>
      <c r="AR49" s="37">
        <f t="shared" si="4"/>
        <v>39.5</v>
      </c>
      <c r="AS49" s="37">
        <f t="shared" si="4"/>
        <v>40.5</v>
      </c>
    </row>
    <row r="50" spans="4:45" x14ac:dyDescent="0.25">
      <c r="D50">
        <v>47</v>
      </c>
      <c r="E50">
        <v>63000</v>
      </c>
      <c r="F50" s="37">
        <v>24.5</v>
      </c>
      <c r="G50" s="37">
        <v>25.5</v>
      </c>
      <c r="H50" s="37">
        <v>27</v>
      </c>
      <c r="I50" s="37">
        <v>28.499999999999996</v>
      </c>
      <c r="J50" s="37">
        <v>30</v>
      </c>
      <c r="K50" s="37">
        <v>32</v>
      </c>
      <c r="L50" s="37">
        <v>34</v>
      </c>
      <c r="M50" s="37">
        <v>35.5</v>
      </c>
      <c r="N50" s="37">
        <v>37</v>
      </c>
      <c r="O50" s="37">
        <v>38.5</v>
      </c>
      <c r="P50" s="37">
        <v>40</v>
      </c>
      <c r="Q50" s="37">
        <v>41</v>
      </c>
      <c r="S50" t="str">
        <f t="shared" si="2"/>
        <v/>
      </c>
      <c r="T50">
        <v>63000</v>
      </c>
      <c r="U50" s="38">
        <v>0.245</v>
      </c>
      <c r="V50" s="38">
        <v>0.255</v>
      </c>
      <c r="W50" s="38">
        <v>0.27</v>
      </c>
      <c r="X50" s="38">
        <v>0.28499999999999998</v>
      </c>
      <c r="Y50" s="38">
        <v>0.3</v>
      </c>
      <c r="Z50" s="38">
        <v>0.32</v>
      </c>
      <c r="AA50" s="38">
        <v>0.34</v>
      </c>
      <c r="AB50" s="38">
        <v>0.35499999999999998</v>
      </c>
      <c r="AC50" s="38">
        <v>0.37</v>
      </c>
      <c r="AD50" s="38">
        <v>0.38500000000000001</v>
      </c>
      <c r="AE50" s="38">
        <v>0.4</v>
      </c>
      <c r="AF50" s="38">
        <v>0.41</v>
      </c>
      <c r="AH50" s="37">
        <f t="shared" si="4"/>
        <v>24.5</v>
      </c>
      <c r="AI50" s="37">
        <f t="shared" si="4"/>
        <v>25.5</v>
      </c>
      <c r="AJ50" s="37">
        <f t="shared" si="4"/>
        <v>27</v>
      </c>
      <c r="AK50" s="37">
        <f t="shared" si="4"/>
        <v>28.499999999999996</v>
      </c>
      <c r="AL50" s="37">
        <f t="shared" si="4"/>
        <v>30</v>
      </c>
      <c r="AM50" s="37">
        <f t="shared" si="4"/>
        <v>32</v>
      </c>
      <c r="AN50" s="37">
        <f t="shared" si="4"/>
        <v>34</v>
      </c>
      <c r="AO50" s="37">
        <f t="shared" si="4"/>
        <v>35.5</v>
      </c>
      <c r="AP50" s="37">
        <f t="shared" si="4"/>
        <v>37</v>
      </c>
      <c r="AQ50" s="37">
        <f t="shared" si="4"/>
        <v>38.5</v>
      </c>
      <c r="AR50" s="37">
        <f t="shared" si="4"/>
        <v>40</v>
      </c>
      <c r="AS50" s="37">
        <f t="shared" si="4"/>
        <v>41</v>
      </c>
    </row>
    <row r="51" spans="4:45" x14ac:dyDescent="0.25">
      <c r="D51">
        <v>48</v>
      </c>
      <c r="E51">
        <v>64000</v>
      </c>
      <c r="F51" s="37">
        <v>24.5</v>
      </c>
      <c r="G51" s="37">
        <v>25.5</v>
      </c>
      <c r="H51" s="37">
        <v>27</v>
      </c>
      <c r="I51" s="37">
        <v>28.499999999999996</v>
      </c>
      <c r="J51" s="37">
        <v>30</v>
      </c>
      <c r="K51" s="37">
        <v>32</v>
      </c>
      <c r="L51" s="37">
        <v>34</v>
      </c>
      <c r="M51" s="37">
        <v>35.5</v>
      </c>
      <c r="N51" s="37">
        <v>37</v>
      </c>
      <c r="O51" s="37">
        <v>38.5</v>
      </c>
      <c r="P51" s="37">
        <v>40</v>
      </c>
      <c r="Q51" s="37">
        <v>41</v>
      </c>
      <c r="S51" t="str">
        <f t="shared" si="2"/>
        <v/>
      </c>
      <c r="T51">
        <v>64000</v>
      </c>
      <c r="U51" s="38">
        <v>0.245</v>
      </c>
      <c r="V51" s="38">
        <v>0.255</v>
      </c>
      <c r="W51" s="38">
        <v>0.27</v>
      </c>
      <c r="X51" s="38">
        <v>0.28499999999999998</v>
      </c>
      <c r="Y51" s="38">
        <v>0.3</v>
      </c>
      <c r="Z51" s="38">
        <v>0.32</v>
      </c>
      <c r="AA51" s="38">
        <v>0.34</v>
      </c>
      <c r="AB51" s="38">
        <v>0.35499999999999998</v>
      </c>
      <c r="AC51" s="38">
        <v>0.37</v>
      </c>
      <c r="AD51" s="38">
        <v>0.38500000000000001</v>
      </c>
      <c r="AE51" s="38">
        <v>0.4</v>
      </c>
      <c r="AF51" s="38">
        <v>0.41</v>
      </c>
      <c r="AH51" s="37">
        <f t="shared" si="4"/>
        <v>24.5</v>
      </c>
      <c r="AI51" s="37">
        <f t="shared" si="4"/>
        <v>25.5</v>
      </c>
      <c r="AJ51" s="37">
        <f t="shared" si="4"/>
        <v>27</v>
      </c>
      <c r="AK51" s="37">
        <f t="shared" si="4"/>
        <v>28.499999999999996</v>
      </c>
      <c r="AL51" s="37">
        <f t="shared" si="4"/>
        <v>30</v>
      </c>
      <c r="AM51" s="37">
        <f t="shared" si="4"/>
        <v>32</v>
      </c>
      <c r="AN51" s="37">
        <f t="shared" si="4"/>
        <v>34</v>
      </c>
      <c r="AO51" s="37">
        <f t="shared" si="4"/>
        <v>35.5</v>
      </c>
      <c r="AP51" s="37">
        <f t="shared" si="4"/>
        <v>37</v>
      </c>
      <c r="AQ51" s="37">
        <f t="shared" si="4"/>
        <v>38.5</v>
      </c>
      <c r="AR51" s="37">
        <f t="shared" si="4"/>
        <v>40</v>
      </c>
      <c r="AS51" s="37">
        <f t="shared" si="4"/>
        <v>41</v>
      </c>
    </row>
    <row r="52" spans="4:45" x14ac:dyDescent="0.25">
      <c r="D52">
        <v>49</v>
      </c>
      <c r="E52">
        <v>65000</v>
      </c>
      <c r="F52" s="37">
        <v>24.5</v>
      </c>
      <c r="G52" s="37">
        <v>25.5</v>
      </c>
      <c r="H52" s="37">
        <v>27</v>
      </c>
      <c r="I52" s="37">
        <v>28.499999999999996</v>
      </c>
      <c r="J52" s="37">
        <v>30</v>
      </c>
      <c r="K52" s="37">
        <v>32</v>
      </c>
      <c r="L52" s="37">
        <v>34</v>
      </c>
      <c r="M52" s="37">
        <v>35.5</v>
      </c>
      <c r="N52" s="37">
        <v>37</v>
      </c>
      <c r="O52" s="37">
        <v>38.5</v>
      </c>
      <c r="P52" s="37">
        <v>40</v>
      </c>
      <c r="Q52" s="37">
        <v>41.5</v>
      </c>
      <c r="S52" t="str">
        <f t="shared" si="2"/>
        <v/>
      </c>
      <c r="T52">
        <v>65000</v>
      </c>
      <c r="U52" s="38">
        <v>0.245</v>
      </c>
      <c r="V52" s="38">
        <v>0.255</v>
      </c>
      <c r="W52" s="38">
        <v>0.27</v>
      </c>
      <c r="X52" s="38">
        <v>0.28499999999999998</v>
      </c>
      <c r="Y52" s="38">
        <v>0.3</v>
      </c>
      <c r="Z52" s="38">
        <v>0.32</v>
      </c>
      <c r="AA52" s="38">
        <v>0.34</v>
      </c>
      <c r="AB52" s="38">
        <v>0.35499999999999998</v>
      </c>
      <c r="AC52" s="38">
        <v>0.37</v>
      </c>
      <c r="AD52" s="38">
        <v>0.38500000000000001</v>
      </c>
      <c r="AE52" s="38">
        <v>0.4</v>
      </c>
      <c r="AF52" s="38">
        <v>0.41499999999999998</v>
      </c>
      <c r="AH52" s="37">
        <f t="shared" si="4"/>
        <v>24.5</v>
      </c>
      <c r="AI52" s="37">
        <f t="shared" si="4"/>
        <v>25.5</v>
      </c>
      <c r="AJ52" s="37">
        <f t="shared" si="4"/>
        <v>27</v>
      </c>
      <c r="AK52" s="37">
        <f t="shared" si="4"/>
        <v>28.499999999999996</v>
      </c>
      <c r="AL52" s="37">
        <f t="shared" si="4"/>
        <v>30</v>
      </c>
      <c r="AM52" s="37">
        <f t="shared" si="4"/>
        <v>32</v>
      </c>
      <c r="AN52" s="37">
        <f t="shared" si="4"/>
        <v>34</v>
      </c>
      <c r="AO52" s="37">
        <f t="shared" si="4"/>
        <v>35.5</v>
      </c>
      <c r="AP52" s="37">
        <f t="shared" si="4"/>
        <v>37</v>
      </c>
      <c r="AQ52" s="37">
        <f t="shared" si="4"/>
        <v>38.5</v>
      </c>
      <c r="AR52" s="37">
        <f t="shared" si="4"/>
        <v>40</v>
      </c>
      <c r="AS52" s="37">
        <f t="shared" si="4"/>
        <v>41.5</v>
      </c>
    </row>
    <row r="53" spans="4:45" x14ac:dyDescent="0.25">
      <c r="D53">
        <v>50</v>
      </c>
      <c r="E53">
        <v>66000</v>
      </c>
      <c r="F53" s="37">
        <v>25</v>
      </c>
      <c r="G53" s="37">
        <v>25.5</v>
      </c>
      <c r="H53" s="37">
        <v>27</v>
      </c>
      <c r="I53" s="37">
        <v>28.499999999999996</v>
      </c>
      <c r="J53" s="37">
        <v>30</v>
      </c>
      <c r="K53" s="37">
        <v>32</v>
      </c>
      <c r="L53" s="37">
        <v>34</v>
      </c>
      <c r="M53" s="37">
        <v>35.5</v>
      </c>
      <c r="N53" s="37">
        <v>37</v>
      </c>
      <c r="O53" s="37">
        <v>38.5</v>
      </c>
      <c r="P53" s="37">
        <v>40</v>
      </c>
      <c r="Q53" s="37">
        <v>41.5</v>
      </c>
      <c r="S53" t="str">
        <f t="shared" si="2"/>
        <v/>
      </c>
      <c r="T53">
        <v>66000</v>
      </c>
      <c r="U53" s="38">
        <v>0.25</v>
      </c>
      <c r="V53" s="38">
        <v>0.255</v>
      </c>
      <c r="W53" s="38">
        <v>0.27</v>
      </c>
      <c r="X53" s="38">
        <v>0.28499999999999998</v>
      </c>
      <c r="Y53" s="38">
        <v>0.3</v>
      </c>
      <c r="Z53" s="38">
        <v>0.32</v>
      </c>
      <c r="AA53" s="38">
        <v>0.34</v>
      </c>
      <c r="AB53" s="38">
        <v>0.35499999999999998</v>
      </c>
      <c r="AC53" s="38">
        <v>0.37</v>
      </c>
      <c r="AD53" s="38">
        <v>0.38500000000000001</v>
      </c>
      <c r="AE53" s="38">
        <v>0.4</v>
      </c>
      <c r="AF53" s="38">
        <v>0.41499999999999998</v>
      </c>
      <c r="AH53" s="37">
        <f t="shared" si="4"/>
        <v>25</v>
      </c>
      <c r="AI53" s="37">
        <f t="shared" si="4"/>
        <v>25.5</v>
      </c>
      <c r="AJ53" s="37">
        <f t="shared" si="4"/>
        <v>27</v>
      </c>
      <c r="AK53" s="37">
        <f t="shared" si="4"/>
        <v>28.499999999999996</v>
      </c>
      <c r="AL53" s="37">
        <f t="shared" si="4"/>
        <v>30</v>
      </c>
      <c r="AM53" s="37">
        <f t="shared" si="4"/>
        <v>32</v>
      </c>
      <c r="AN53" s="37">
        <f t="shared" si="4"/>
        <v>34</v>
      </c>
      <c r="AO53" s="37">
        <f t="shared" si="4"/>
        <v>35.5</v>
      </c>
      <c r="AP53" s="37">
        <f t="shared" si="4"/>
        <v>37</v>
      </c>
      <c r="AQ53" s="37">
        <f t="shared" si="4"/>
        <v>38.5</v>
      </c>
      <c r="AR53" s="37">
        <f t="shared" si="4"/>
        <v>40</v>
      </c>
      <c r="AS53" s="37">
        <f t="shared" si="4"/>
        <v>41.5</v>
      </c>
    </row>
    <row r="54" spans="4:45" x14ac:dyDescent="0.25">
      <c r="D54">
        <v>51</v>
      </c>
      <c r="E54">
        <v>67000</v>
      </c>
      <c r="F54" s="37">
        <v>25</v>
      </c>
      <c r="G54" s="37">
        <v>26</v>
      </c>
      <c r="H54" s="37">
        <v>27.500000000000004</v>
      </c>
      <c r="I54" s="37">
        <v>28.999999999999996</v>
      </c>
      <c r="J54" s="37">
        <v>30.5</v>
      </c>
      <c r="K54" s="37">
        <v>32</v>
      </c>
      <c r="L54" s="37">
        <v>34</v>
      </c>
      <c r="M54" s="37">
        <v>35.5</v>
      </c>
      <c r="N54" s="37">
        <v>37</v>
      </c>
      <c r="O54" s="37">
        <v>38.5</v>
      </c>
      <c r="P54" s="37">
        <v>40</v>
      </c>
      <c r="Q54" s="37">
        <v>41.5</v>
      </c>
      <c r="S54" t="str">
        <f t="shared" si="2"/>
        <v/>
      </c>
      <c r="T54">
        <v>67000</v>
      </c>
      <c r="U54" s="38">
        <v>0.25</v>
      </c>
      <c r="V54" s="38">
        <v>0.26</v>
      </c>
      <c r="W54" s="38">
        <v>0.27500000000000002</v>
      </c>
      <c r="X54" s="38">
        <v>0.28999999999999998</v>
      </c>
      <c r="Y54" s="38">
        <v>0.30499999999999999</v>
      </c>
      <c r="Z54" s="38">
        <v>0.32</v>
      </c>
      <c r="AA54" s="38">
        <v>0.34</v>
      </c>
      <c r="AB54" s="38">
        <v>0.35499999999999998</v>
      </c>
      <c r="AC54" s="38">
        <v>0.37</v>
      </c>
      <c r="AD54" s="38">
        <v>0.38500000000000001</v>
      </c>
      <c r="AE54" s="38">
        <v>0.4</v>
      </c>
      <c r="AF54" s="38">
        <v>0.41499999999999998</v>
      </c>
      <c r="AH54" s="37">
        <f t="shared" si="4"/>
        <v>25</v>
      </c>
      <c r="AI54" s="37">
        <f t="shared" ref="AI54:AS77" si="5">V54*$T$3</f>
        <v>26</v>
      </c>
      <c r="AJ54" s="37">
        <f t="shared" si="5"/>
        <v>27.500000000000004</v>
      </c>
      <c r="AK54" s="37">
        <f t="shared" si="5"/>
        <v>28.999999999999996</v>
      </c>
      <c r="AL54" s="37">
        <f t="shared" si="5"/>
        <v>30.5</v>
      </c>
      <c r="AM54" s="37">
        <f t="shared" si="5"/>
        <v>32</v>
      </c>
      <c r="AN54" s="37">
        <f t="shared" si="5"/>
        <v>34</v>
      </c>
      <c r="AO54" s="37">
        <f t="shared" si="5"/>
        <v>35.5</v>
      </c>
      <c r="AP54" s="37">
        <f t="shared" si="5"/>
        <v>37</v>
      </c>
      <c r="AQ54" s="37">
        <f t="shared" si="5"/>
        <v>38.5</v>
      </c>
      <c r="AR54" s="37">
        <f t="shared" si="5"/>
        <v>40</v>
      </c>
      <c r="AS54" s="37">
        <f t="shared" si="5"/>
        <v>41.5</v>
      </c>
    </row>
    <row r="55" spans="4:45" x14ac:dyDescent="0.25">
      <c r="D55">
        <v>52</v>
      </c>
      <c r="E55">
        <v>68000</v>
      </c>
      <c r="F55" s="37">
        <v>25</v>
      </c>
      <c r="G55" s="37">
        <v>26</v>
      </c>
      <c r="H55" s="37">
        <v>27.500000000000004</v>
      </c>
      <c r="I55" s="37">
        <v>28.999999999999996</v>
      </c>
      <c r="J55" s="37">
        <v>30.5</v>
      </c>
      <c r="K55" s="37">
        <v>32</v>
      </c>
      <c r="L55" s="37">
        <v>34</v>
      </c>
      <c r="M55" s="37">
        <v>35.5</v>
      </c>
      <c r="N55" s="37">
        <v>37</v>
      </c>
      <c r="O55" s="37">
        <v>39</v>
      </c>
      <c r="P55" s="37">
        <v>40</v>
      </c>
      <c r="Q55" s="37">
        <v>41.5</v>
      </c>
      <c r="S55" t="str">
        <f t="shared" si="2"/>
        <v/>
      </c>
      <c r="T55">
        <v>68000</v>
      </c>
      <c r="U55" s="38">
        <v>0.25</v>
      </c>
      <c r="V55" s="38">
        <v>0.26</v>
      </c>
      <c r="W55" s="38">
        <v>0.27500000000000002</v>
      </c>
      <c r="X55" s="38">
        <v>0.28999999999999998</v>
      </c>
      <c r="Y55" s="38">
        <v>0.30499999999999999</v>
      </c>
      <c r="Z55" s="38">
        <v>0.32</v>
      </c>
      <c r="AA55" s="38">
        <v>0.34</v>
      </c>
      <c r="AB55" s="38">
        <v>0.35499999999999998</v>
      </c>
      <c r="AC55" s="38">
        <v>0.37</v>
      </c>
      <c r="AD55" s="38">
        <v>0.39</v>
      </c>
      <c r="AE55" s="38">
        <v>0.4</v>
      </c>
      <c r="AF55" s="38">
        <v>0.41499999999999998</v>
      </c>
      <c r="AH55" s="37">
        <f t="shared" ref="AH55:AJ97" si="6">U55*$T$3</f>
        <v>25</v>
      </c>
      <c r="AI55" s="37">
        <f t="shared" si="5"/>
        <v>26</v>
      </c>
      <c r="AJ55" s="37">
        <f t="shared" si="5"/>
        <v>27.500000000000004</v>
      </c>
      <c r="AK55" s="37">
        <f t="shared" si="5"/>
        <v>28.999999999999996</v>
      </c>
      <c r="AL55" s="37">
        <f t="shared" si="5"/>
        <v>30.5</v>
      </c>
      <c r="AM55" s="37">
        <f t="shared" si="5"/>
        <v>32</v>
      </c>
      <c r="AN55" s="37">
        <f t="shared" si="5"/>
        <v>34</v>
      </c>
      <c r="AO55" s="37">
        <f t="shared" si="5"/>
        <v>35.5</v>
      </c>
      <c r="AP55" s="37">
        <f t="shared" si="5"/>
        <v>37</v>
      </c>
      <c r="AQ55" s="37">
        <f t="shared" si="5"/>
        <v>39</v>
      </c>
      <c r="AR55" s="37">
        <f t="shared" si="5"/>
        <v>40</v>
      </c>
      <c r="AS55" s="37">
        <f t="shared" si="5"/>
        <v>41.5</v>
      </c>
    </row>
    <row r="56" spans="4:45" x14ac:dyDescent="0.25">
      <c r="D56">
        <v>53</v>
      </c>
      <c r="E56">
        <v>69000</v>
      </c>
      <c r="F56" s="37">
        <v>25.5</v>
      </c>
      <c r="G56" s="37">
        <v>26</v>
      </c>
      <c r="H56" s="37">
        <v>27.500000000000004</v>
      </c>
      <c r="I56" s="37">
        <v>28.999999999999996</v>
      </c>
      <c r="J56" s="37">
        <v>30.5</v>
      </c>
      <c r="K56" s="37">
        <v>32.5</v>
      </c>
      <c r="L56" s="37">
        <v>34</v>
      </c>
      <c r="M56" s="37">
        <v>35.5</v>
      </c>
      <c r="N56" s="37">
        <v>37.5</v>
      </c>
      <c r="O56" s="37">
        <v>39</v>
      </c>
      <c r="P56" s="37">
        <v>40</v>
      </c>
      <c r="Q56" s="37">
        <v>41.5</v>
      </c>
      <c r="S56" t="str">
        <f t="shared" si="2"/>
        <v/>
      </c>
      <c r="T56">
        <v>69000</v>
      </c>
      <c r="U56" s="38">
        <v>0.255</v>
      </c>
      <c r="V56" s="38">
        <v>0.26</v>
      </c>
      <c r="W56" s="38">
        <v>0.27500000000000002</v>
      </c>
      <c r="X56" s="38">
        <v>0.28999999999999998</v>
      </c>
      <c r="Y56" s="38">
        <v>0.30499999999999999</v>
      </c>
      <c r="Z56" s="38">
        <v>0.32500000000000001</v>
      </c>
      <c r="AA56" s="38">
        <v>0.34</v>
      </c>
      <c r="AB56" s="38">
        <v>0.35499999999999998</v>
      </c>
      <c r="AC56" s="38">
        <v>0.375</v>
      </c>
      <c r="AD56" s="38">
        <v>0.39</v>
      </c>
      <c r="AE56" s="38">
        <v>0.4</v>
      </c>
      <c r="AF56" s="38">
        <v>0.41499999999999998</v>
      </c>
      <c r="AH56" s="37">
        <f t="shared" si="6"/>
        <v>25.5</v>
      </c>
      <c r="AI56" s="37">
        <f t="shared" si="5"/>
        <v>26</v>
      </c>
      <c r="AJ56" s="37">
        <f t="shared" si="5"/>
        <v>27.500000000000004</v>
      </c>
      <c r="AK56" s="37">
        <f t="shared" si="5"/>
        <v>28.999999999999996</v>
      </c>
      <c r="AL56" s="37">
        <f t="shared" si="5"/>
        <v>30.5</v>
      </c>
      <c r="AM56" s="37">
        <f t="shared" si="5"/>
        <v>32.5</v>
      </c>
      <c r="AN56" s="37">
        <f t="shared" si="5"/>
        <v>34</v>
      </c>
      <c r="AO56" s="37">
        <f t="shared" si="5"/>
        <v>35.5</v>
      </c>
      <c r="AP56" s="37">
        <f t="shared" si="5"/>
        <v>37.5</v>
      </c>
      <c r="AQ56" s="37">
        <f t="shared" si="5"/>
        <v>39</v>
      </c>
      <c r="AR56" s="37">
        <f t="shared" si="5"/>
        <v>40</v>
      </c>
      <c r="AS56" s="37">
        <f t="shared" si="5"/>
        <v>41.5</v>
      </c>
    </row>
    <row r="57" spans="4:45" x14ac:dyDescent="0.25">
      <c r="D57">
        <v>54</v>
      </c>
      <c r="E57">
        <v>70000</v>
      </c>
      <c r="F57" s="37">
        <v>25.5</v>
      </c>
      <c r="G57" s="37">
        <v>26.5</v>
      </c>
      <c r="H57" s="37">
        <v>28.000000000000004</v>
      </c>
      <c r="I57" s="37">
        <v>29.5</v>
      </c>
      <c r="J57" s="37">
        <v>31</v>
      </c>
      <c r="K57" s="37">
        <v>32.5</v>
      </c>
      <c r="L57" s="37">
        <v>34</v>
      </c>
      <c r="M57" s="37">
        <v>35.5</v>
      </c>
      <c r="N57" s="37">
        <v>37.5</v>
      </c>
      <c r="O57" s="37">
        <v>39</v>
      </c>
      <c r="P57" s="37">
        <v>40</v>
      </c>
      <c r="Q57" s="37">
        <v>41.5</v>
      </c>
      <c r="S57" t="str">
        <f t="shared" si="2"/>
        <v/>
      </c>
      <c r="T57">
        <v>70000</v>
      </c>
      <c r="U57" s="38">
        <v>0.255</v>
      </c>
      <c r="V57" s="38">
        <v>0.26500000000000001</v>
      </c>
      <c r="W57" s="38">
        <v>0.28000000000000003</v>
      </c>
      <c r="X57" s="38">
        <v>0.29499999999999998</v>
      </c>
      <c r="Y57" s="38">
        <v>0.31</v>
      </c>
      <c r="Z57" s="38">
        <v>0.32500000000000001</v>
      </c>
      <c r="AA57" s="38">
        <v>0.34</v>
      </c>
      <c r="AB57" s="38">
        <v>0.35499999999999998</v>
      </c>
      <c r="AC57" s="38">
        <v>0.375</v>
      </c>
      <c r="AD57" s="38">
        <v>0.39</v>
      </c>
      <c r="AE57" s="38">
        <v>0.4</v>
      </c>
      <c r="AF57" s="38">
        <v>0.41499999999999998</v>
      </c>
      <c r="AH57" s="37">
        <f t="shared" si="6"/>
        <v>25.5</v>
      </c>
      <c r="AI57" s="37">
        <f t="shared" si="5"/>
        <v>26.5</v>
      </c>
      <c r="AJ57" s="37">
        <f t="shared" si="5"/>
        <v>28.000000000000004</v>
      </c>
      <c r="AK57" s="37">
        <f t="shared" si="5"/>
        <v>29.5</v>
      </c>
      <c r="AL57" s="37">
        <f t="shared" si="5"/>
        <v>31</v>
      </c>
      <c r="AM57" s="37">
        <f t="shared" si="5"/>
        <v>32.5</v>
      </c>
      <c r="AN57" s="37">
        <f t="shared" si="5"/>
        <v>34</v>
      </c>
      <c r="AO57" s="37">
        <f t="shared" si="5"/>
        <v>35.5</v>
      </c>
      <c r="AP57" s="37">
        <f t="shared" si="5"/>
        <v>37.5</v>
      </c>
      <c r="AQ57" s="37">
        <f t="shared" si="5"/>
        <v>39</v>
      </c>
      <c r="AR57" s="37">
        <f t="shared" si="5"/>
        <v>40</v>
      </c>
      <c r="AS57" s="37">
        <f t="shared" si="5"/>
        <v>41.5</v>
      </c>
    </row>
    <row r="58" spans="4:45" x14ac:dyDescent="0.25">
      <c r="D58">
        <v>55</v>
      </c>
      <c r="E58">
        <v>71000</v>
      </c>
      <c r="F58" s="37">
        <v>25.5</v>
      </c>
      <c r="G58" s="37">
        <v>26.5</v>
      </c>
      <c r="H58" s="37">
        <v>28.000000000000004</v>
      </c>
      <c r="I58" s="37">
        <v>29.5</v>
      </c>
      <c r="J58" s="37">
        <v>31</v>
      </c>
      <c r="K58" s="37">
        <v>32.5</v>
      </c>
      <c r="L58" s="37">
        <v>34</v>
      </c>
      <c r="M58" s="37">
        <v>35.5</v>
      </c>
      <c r="N58" s="37">
        <v>37.5</v>
      </c>
      <c r="O58" s="37">
        <v>39</v>
      </c>
      <c r="P58" s="37">
        <v>40</v>
      </c>
      <c r="Q58" s="37">
        <v>41.5</v>
      </c>
      <c r="S58" t="str">
        <f t="shared" si="2"/>
        <v/>
      </c>
      <c r="T58">
        <v>71000</v>
      </c>
      <c r="U58" s="38">
        <v>0.255</v>
      </c>
      <c r="V58" s="38">
        <v>0.26500000000000001</v>
      </c>
      <c r="W58" s="38">
        <v>0.28000000000000003</v>
      </c>
      <c r="X58" s="38">
        <v>0.29499999999999998</v>
      </c>
      <c r="Y58" s="38">
        <v>0.31</v>
      </c>
      <c r="Z58" s="38">
        <v>0.32500000000000001</v>
      </c>
      <c r="AA58" s="38">
        <v>0.34</v>
      </c>
      <c r="AB58" s="38">
        <v>0.35499999999999998</v>
      </c>
      <c r="AC58" s="38">
        <v>0.375</v>
      </c>
      <c r="AD58" s="38">
        <v>0.39</v>
      </c>
      <c r="AE58" s="38">
        <v>0.4</v>
      </c>
      <c r="AF58" s="38">
        <v>0.41499999999999998</v>
      </c>
      <c r="AH58" s="37">
        <f t="shared" si="6"/>
        <v>25.5</v>
      </c>
      <c r="AI58" s="37">
        <f t="shared" si="5"/>
        <v>26.5</v>
      </c>
      <c r="AJ58" s="37">
        <f t="shared" si="5"/>
        <v>28.000000000000004</v>
      </c>
      <c r="AK58" s="37">
        <f t="shared" si="5"/>
        <v>29.5</v>
      </c>
      <c r="AL58" s="37">
        <f t="shared" si="5"/>
        <v>31</v>
      </c>
      <c r="AM58" s="37">
        <f t="shared" si="5"/>
        <v>32.5</v>
      </c>
      <c r="AN58" s="37">
        <f t="shared" si="5"/>
        <v>34</v>
      </c>
      <c r="AO58" s="37">
        <f t="shared" si="5"/>
        <v>35.5</v>
      </c>
      <c r="AP58" s="37">
        <f t="shared" si="5"/>
        <v>37.5</v>
      </c>
      <c r="AQ58" s="37">
        <f t="shared" si="5"/>
        <v>39</v>
      </c>
      <c r="AR58" s="37">
        <f t="shared" si="5"/>
        <v>40</v>
      </c>
      <c r="AS58" s="37">
        <f t="shared" si="5"/>
        <v>41.5</v>
      </c>
    </row>
    <row r="59" spans="4:45" x14ac:dyDescent="0.25">
      <c r="D59">
        <v>56</v>
      </c>
      <c r="E59">
        <v>72000</v>
      </c>
      <c r="F59" s="37">
        <v>25.5</v>
      </c>
      <c r="G59" s="37">
        <v>26.5</v>
      </c>
      <c r="H59" s="37">
        <v>28.000000000000004</v>
      </c>
      <c r="I59" s="37">
        <v>29.5</v>
      </c>
      <c r="J59" s="37">
        <v>31</v>
      </c>
      <c r="K59" s="37">
        <v>32.5</v>
      </c>
      <c r="L59" s="37">
        <v>34</v>
      </c>
      <c r="M59" s="37">
        <v>36</v>
      </c>
      <c r="N59" s="37">
        <v>37.5</v>
      </c>
      <c r="O59" s="37">
        <v>39</v>
      </c>
      <c r="P59" s="37">
        <v>40</v>
      </c>
      <c r="Q59" s="37">
        <v>41.5</v>
      </c>
      <c r="S59" t="str">
        <f t="shared" si="2"/>
        <v/>
      </c>
      <c r="T59">
        <v>72000</v>
      </c>
      <c r="U59" s="38">
        <v>0.255</v>
      </c>
      <c r="V59" s="38">
        <v>0.26500000000000001</v>
      </c>
      <c r="W59" s="38">
        <v>0.28000000000000003</v>
      </c>
      <c r="X59" s="38">
        <v>0.29499999999999998</v>
      </c>
      <c r="Y59" s="38">
        <v>0.31</v>
      </c>
      <c r="Z59" s="38">
        <v>0.32500000000000001</v>
      </c>
      <c r="AA59" s="38">
        <v>0.34</v>
      </c>
      <c r="AB59" s="38">
        <v>0.36</v>
      </c>
      <c r="AC59" s="38">
        <v>0.375</v>
      </c>
      <c r="AD59" s="38">
        <v>0.39</v>
      </c>
      <c r="AE59" s="38">
        <v>0.4</v>
      </c>
      <c r="AF59" s="38">
        <v>0.41499999999999998</v>
      </c>
      <c r="AH59" s="37">
        <f t="shared" si="6"/>
        <v>25.5</v>
      </c>
      <c r="AI59" s="37">
        <f t="shared" si="5"/>
        <v>26.5</v>
      </c>
      <c r="AJ59" s="37">
        <f t="shared" si="5"/>
        <v>28.000000000000004</v>
      </c>
      <c r="AK59" s="37">
        <f t="shared" si="5"/>
        <v>29.5</v>
      </c>
      <c r="AL59" s="37">
        <f t="shared" si="5"/>
        <v>31</v>
      </c>
      <c r="AM59" s="37">
        <f t="shared" si="5"/>
        <v>32.5</v>
      </c>
      <c r="AN59" s="37">
        <f t="shared" si="5"/>
        <v>34</v>
      </c>
      <c r="AO59" s="37">
        <f t="shared" si="5"/>
        <v>36</v>
      </c>
      <c r="AP59" s="37">
        <f t="shared" si="5"/>
        <v>37.5</v>
      </c>
      <c r="AQ59" s="37">
        <f t="shared" si="5"/>
        <v>39</v>
      </c>
      <c r="AR59" s="37">
        <f t="shared" si="5"/>
        <v>40</v>
      </c>
      <c r="AS59" s="37">
        <f t="shared" si="5"/>
        <v>41.5</v>
      </c>
    </row>
    <row r="60" spans="4:45" x14ac:dyDescent="0.25">
      <c r="D60">
        <v>57</v>
      </c>
      <c r="E60">
        <v>73000</v>
      </c>
      <c r="F60" s="37">
        <v>26</v>
      </c>
      <c r="G60" s="37">
        <v>27</v>
      </c>
      <c r="H60" s="37">
        <v>28.499999999999996</v>
      </c>
      <c r="I60" s="37">
        <v>30</v>
      </c>
      <c r="J60" s="37">
        <v>31.5</v>
      </c>
      <c r="K60" s="37">
        <v>33</v>
      </c>
      <c r="L60" s="37">
        <v>34.5</v>
      </c>
      <c r="M60" s="37">
        <v>36</v>
      </c>
      <c r="N60" s="37">
        <v>37.5</v>
      </c>
      <c r="O60" s="37">
        <v>39</v>
      </c>
      <c r="P60" s="37">
        <v>40</v>
      </c>
      <c r="Q60" s="37">
        <v>41.5</v>
      </c>
      <c r="S60" t="str">
        <f t="shared" si="2"/>
        <v/>
      </c>
      <c r="T60">
        <v>73000</v>
      </c>
      <c r="U60" s="38">
        <v>0.26</v>
      </c>
      <c r="V60" s="38">
        <v>0.27</v>
      </c>
      <c r="W60" s="38">
        <v>0.28499999999999998</v>
      </c>
      <c r="X60" s="38">
        <v>0.3</v>
      </c>
      <c r="Y60" s="38">
        <v>0.315</v>
      </c>
      <c r="Z60" s="38">
        <v>0.33</v>
      </c>
      <c r="AA60" s="38">
        <v>0.34499999999999997</v>
      </c>
      <c r="AB60" s="38">
        <v>0.36</v>
      </c>
      <c r="AC60" s="38">
        <v>0.375</v>
      </c>
      <c r="AD60" s="38">
        <v>0.39</v>
      </c>
      <c r="AE60" s="38">
        <v>0.4</v>
      </c>
      <c r="AF60" s="38">
        <v>0.41499999999999998</v>
      </c>
      <c r="AH60" s="37">
        <f t="shared" si="6"/>
        <v>26</v>
      </c>
      <c r="AI60" s="37">
        <f t="shared" si="5"/>
        <v>27</v>
      </c>
      <c r="AJ60" s="37">
        <f t="shared" si="5"/>
        <v>28.499999999999996</v>
      </c>
      <c r="AK60" s="37">
        <f t="shared" si="5"/>
        <v>30</v>
      </c>
      <c r="AL60" s="37">
        <f t="shared" si="5"/>
        <v>31.5</v>
      </c>
      <c r="AM60" s="37">
        <f t="shared" si="5"/>
        <v>33</v>
      </c>
      <c r="AN60" s="37">
        <f t="shared" si="5"/>
        <v>34.5</v>
      </c>
      <c r="AO60" s="37">
        <f t="shared" si="5"/>
        <v>36</v>
      </c>
      <c r="AP60" s="37">
        <f t="shared" si="5"/>
        <v>37.5</v>
      </c>
      <c r="AQ60" s="37">
        <f t="shared" si="5"/>
        <v>39</v>
      </c>
      <c r="AR60" s="37">
        <f t="shared" si="5"/>
        <v>40</v>
      </c>
      <c r="AS60" s="37">
        <f t="shared" si="5"/>
        <v>41.5</v>
      </c>
    </row>
    <row r="61" spans="4:45" x14ac:dyDescent="0.25">
      <c r="D61">
        <v>58</v>
      </c>
      <c r="E61">
        <v>74000</v>
      </c>
      <c r="F61" s="37">
        <v>26</v>
      </c>
      <c r="G61" s="37">
        <v>27</v>
      </c>
      <c r="H61" s="37">
        <v>28.499999999999996</v>
      </c>
      <c r="I61" s="37">
        <v>30</v>
      </c>
      <c r="J61" s="37">
        <v>31.5</v>
      </c>
      <c r="K61" s="37">
        <v>33</v>
      </c>
      <c r="L61" s="37">
        <v>34.5</v>
      </c>
      <c r="M61" s="37">
        <v>36</v>
      </c>
      <c r="N61" s="37">
        <v>37.5</v>
      </c>
      <c r="O61" s="37">
        <v>39</v>
      </c>
      <c r="P61" s="37">
        <v>40</v>
      </c>
      <c r="Q61" s="37">
        <v>41.5</v>
      </c>
      <c r="S61" t="str">
        <f t="shared" si="2"/>
        <v/>
      </c>
      <c r="T61">
        <v>74000</v>
      </c>
      <c r="U61" s="38">
        <v>0.26</v>
      </c>
      <c r="V61" s="38">
        <v>0.27</v>
      </c>
      <c r="W61" s="38">
        <v>0.28499999999999998</v>
      </c>
      <c r="X61" s="38">
        <v>0.3</v>
      </c>
      <c r="Y61" s="38">
        <v>0.315</v>
      </c>
      <c r="Z61" s="38">
        <v>0.33</v>
      </c>
      <c r="AA61" s="38">
        <v>0.34499999999999997</v>
      </c>
      <c r="AB61" s="38">
        <v>0.36</v>
      </c>
      <c r="AC61" s="38">
        <v>0.375</v>
      </c>
      <c r="AD61" s="38">
        <v>0.39</v>
      </c>
      <c r="AE61" s="38">
        <v>0.4</v>
      </c>
      <c r="AF61" s="38">
        <v>0.41499999999999998</v>
      </c>
      <c r="AH61" s="37">
        <f t="shared" si="6"/>
        <v>26</v>
      </c>
      <c r="AI61" s="37">
        <f t="shared" si="5"/>
        <v>27</v>
      </c>
      <c r="AJ61" s="37">
        <f t="shared" si="5"/>
        <v>28.499999999999996</v>
      </c>
      <c r="AK61" s="37">
        <f t="shared" si="5"/>
        <v>30</v>
      </c>
      <c r="AL61" s="37">
        <f t="shared" si="5"/>
        <v>31.5</v>
      </c>
      <c r="AM61" s="37">
        <f t="shared" si="5"/>
        <v>33</v>
      </c>
      <c r="AN61" s="37">
        <f t="shared" si="5"/>
        <v>34.5</v>
      </c>
      <c r="AO61" s="37">
        <f t="shared" si="5"/>
        <v>36</v>
      </c>
      <c r="AP61" s="37">
        <f t="shared" si="5"/>
        <v>37.5</v>
      </c>
      <c r="AQ61" s="37">
        <f t="shared" si="5"/>
        <v>39</v>
      </c>
      <c r="AR61" s="37">
        <f t="shared" si="5"/>
        <v>40</v>
      </c>
      <c r="AS61" s="37">
        <f t="shared" si="5"/>
        <v>41.5</v>
      </c>
    </row>
    <row r="62" spans="4:45" x14ac:dyDescent="0.25">
      <c r="D62">
        <v>59</v>
      </c>
      <c r="E62">
        <v>75000</v>
      </c>
      <c r="F62" s="37">
        <v>26</v>
      </c>
      <c r="G62" s="37">
        <v>27</v>
      </c>
      <c r="H62" s="37">
        <v>28.499999999999996</v>
      </c>
      <c r="I62" s="37">
        <v>30</v>
      </c>
      <c r="J62" s="37">
        <v>31.5</v>
      </c>
      <c r="K62" s="37">
        <v>33</v>
      </c>
      <c r="L62" s="37">
        <v>34.5</v>
      </c>
      <c r="M62" s="37">
        <v>36</v>
      </c>
      <c r="N62" s="37">
        <v>37.5</v>
      </c>
      <c r="O62" s="37">
        <v>39</v>
      </c>
      <c r="P62" s="37">
        <v>40</v>
      </c>
      <c r="Q62" s="37">
        <v>41.5</v>
      </c>
      <c r="S62" t="str">
        <f t="shared" si="2"/>
        <v/>
      </c>
      <c r="T62">
        <v>75000</v>
      </c>
      <c r="U62" s="38">
        <v>0.26</v>
      </c>
      <c r="V62" s="38">
        <v>0.27</v>
      </c>
      <c r="W62" s="38">
        <v>0.28499999999999998</v>
      </c>
      <c r="X62" s="38">
        <v>0.3</v>
      </c>
      <c r="Y62" s="38">
        <v>0.315</v>
      </c>
      <c r="Z62" s="38">
        <v>0.33</v>
      </c>
      <c r="AA62" s="38">
        <v>0.34499999999999997</v>
      </c>
      <c r="AB62" s="38">
        <v>0.36</v>
      </c>
      <c r="AC62" s="38">
        <v>0.375</v>
      </c>
      <c r="AD62" s="38">
        <v>0.39</v>
      </c>
      <c r="AE62" s="38">
        <v>0.4</v>
      </c>
      <c r="AF62" s="38">
        <v>0.41499999999999998</v>
      </c>
      <c r="AH62" s="37">
        <f t="shared" si="6"/>
        <v>26</v>
      </c>
      <c r="AI62" s="37">
        <f t="shared" si="5"/>
        <v>27</v>
      </c>
      <c r="AJ62" s="37">
        <f t="shared" si="5"/>
        <v>28.499999999999996</v>
      </c>
      <c r="AK62" s="37">
        <f t="shared" si="5"/>
        <v>30</v>
      </c>
      <c r="AL62" s="37">
        <f t="shared" si="5"/>
        <v>31.5</v>
      </c>
      <c r="AM62" s="37">
        <f t="shared" si="5"/>
        <v>33</v>
      </c>
      <c r="AN62" s="37">
        <f t="shared" si="5"/>
        <v>34.5</v>
      </c>
      <c r="AO62" s="37">
        <f t="shared" si="5"/>
        <v>36</v>
      </c>
      <c r="AP62" s="37">
        <f t="shared" si="5"/>
        <v>37.5</v>
      </c>
      <c r="AQ62" s="37">
        <f t="shared" si="5"/>
        <v>39</v>
      </c>
      <c r="AR62" s="37">
        <f t="shared" si="5"/>
        <v>40</v>
      </c>
      <c r="AS62" s="37">
        <f t="shared" si="5"/>
        <v>41.5</v>
      </c>
    </row>
    <row r="63" spans="4:45" x14ac:dyDescent="0.25">
      <c r="D63">
        <v>60</v>
      </c>
      <c r="E63">
        <v>76000</v>
      </c>
      <c r="F63" s="37">
        <v>26</v>
      </c>
      <c r="G63" s="37">
        <v>27</v>
      </c>
      <c r="H63" s="37">
        <v>28.499999999999996</v>
      </c>
      <c r="I63" s="37">
        <v>30.5</v>
      </c>
      <c r="J63" s="37">
        <v>32</v>
      </c>
      <c r="K63" s="37">
        <v>33.5</v>
      </c>
      <c r="L63" s="37">
        <v>35</v>
      </c>
      <c r="M63" s="37">
        <v>36</v>
      </c>
      <c r="N63" s="37">
        <v>37.5</v>
      </c>
      <c r="O63" s="37">
        <v>39</v>
      </c>
      <c r="P63" s="37">
        <v>40</v>
      </c>
      <c r="Q63" s="37">
        <v>41.5</v>
      </c>
      <c r="S63" t="str">
        <f t="shared" si="2"/>
        <v/>
      </c>
      <c r="T63">
        <v>76000</v>
      </c>
      <c r="U63" s="38">
        <v>0.26</v>
      </c>
      <c r="V63" s="38">
        <v>0.27</v>
      </c>
      <c r="W63" s="38">
        <v>0.28499999999999998</v>
      </c>
      <c r="X63" s="38">
        <v>0.30499999999999999</v>
      </c>
      <c r="Y63" s="38">
        <v>0.32</v>
      </c>
      <c r="Z63" s="38">
        <v>0.33500000000000002</v>
      </c>
      <c r="AA63" s="38">
        <v>0.35</v>
      </c>
      <c r="AB63" s="38">
        <v>0.36</v>
      </c>
      <c r="AC63" s="38">
        <v>0.375</v>
      </c>
      <c r="AD63" s="38">
        <v>0.39</v>
      </c>
      <c r="AE63" s="38">
        <v>0.4</v>
      </c>
      <c r="AF63" s="38">
        <v>0.41499999999999998</v>
      </c>
      <c r="AH63" s="37">
        <f t="shared" si="6"/>
        <v>26</v>
      </c>
      <c r="AI63" s="37">
        <f t="shared" si="5"/>
        <v>27</v>
      </c>
      <c r="AJ63" s="37">
        <f t="shared" si="5"/>
        <v>28.499999999999996</v>
      </c>
      <c r="AK63" s="37">
        <f t="shared" si="5"/>
        <v>30.5</v>
      </c>
      <c r="AL63" s="37">
        <f t="shared" si="5"/>
        <v>32</v>
      </c>
      <c r="AM63" s="37">
        <f t="shared" si="5"/>
        <v>33.5</v>
      </c>
      <c r="AN63" s="37">
        <f t="shared" si="5"/>
        <v>35</v>
      </c>
      <c r="AO63" s="37">
        <f t="shared" si="5"/>
        <v>36</v>
      </c>
      <c r="AP63" s="37">
        <f t="shared" si="5"/>
        <v>37.5</v>
      </c>
      <c r="AQ63" s="37">
        <f t="shared" si="5"/>
        <v>39</v>
      </c>
      <c r="AR63" s="37">
        <f t="shared" si="5"/>
        <v>40</v>
      </c>
      <c r="AS63" s="37">
        <f t="shared" si="5"/>
        <v>41.5</v>
      </c>
    </row>
    <row r="64" spans="4:45" x14ac:dyDescent="0.25">
      <c r="D64">
        <v>61</v>
      </c>
      <c r="E64">
        <v>77000</v>
      </c>
      <c r="F64" s="37">
        <v>26.5</v>
      </c>
      <c r="G64" s="37">
        <v>27.500000000000004</v>
      </c>
      <c r="H64" s="37">
        <v>28.999999999999996</v>
      </c>
      <c r="I64" s="37">
        <v>30.5</v>
      </c>
      <c r="J64" s="37">
        <v>32</v>
      </c>
      <c r="K64" s="37">
        <v>33.5</v>
      </c>
      <c r="L64" s="37">
        <v>35</v>
      </c>
      <c r="M64" s="37">
        <v>36.5</v>
      </c>
      <c r="N64" s="37">
        <v>38</v>
      </c>
      <c r="O64" s="37">
        <v>39</v>
      </c>
      <c r="P64" s="37">
        <v>40</v>
      </c>
      <c r="Q64" s="37">
        <v>41.5</v>
      </c>
      <c r="S64" t="str">
        <f t="shared" si="2"/>
        <v/>
      </c>
      <c r="T64">
        <v>77000</v>
      </c>
      <c r="U64" s="38">
        <v>0.26500000000000001</v>
      </c>
      <c r="V64" s="38">
        <v>0.27500000000000002</v>
      </c>
      <c r="W64" s="38">
        <v>0.28999999999999998</v>
      </c>
      <c r="X64" s="38">
        <v>0.30499999999999999</v>
      </c>
      <c r="Y64" s="38">
        <v>0.32</v>
      </c>
      <c r="Z64" s="38">
        <v>0.33500000000000002</v>
      </c>
      <c r="AA64" s="38">
        <v>0.35</v>
      </c>
      <c r="AB64" s="38">
        <v>0.36499999999999999</v>
      </c>
      <c r="AC64" s="38">
        <v>0.38</v>
      </c>
      <c r="AD64" s="38">
        <v>0.39</v>
      </c>
      <c r="AE64" s="38">
        <v>0.4</v>
      </c>
      <c r="AF64" s="38">
        <v>0.41499999999999998</v>
      </c>
      <c r="AH64" s="37">
        <f t="shared" si="6"/>
        <v>26.5</v>
      </c>
      <c r="AI64" s="37">
        <f t="shared" si="5"/>
        <v>27.500000000000004</v>
      </c>
      <c r="AJ64" s="37">
        <f t="shared" si="5"/>
        <v>28.999999999999996</v>
      </c>
      <c r="AK64" s="37">
        <f t="shared" si="5"/>
        <v>30.5</v>
      </c>
      <c r="AL64" s="37">
        <f t="shared" si="5"/>
        <v>32</v>
      </c>
      <c r="AM64" s="37">
        <f t="shared" si="5"/>
        <v>33.5</v>
      </c>
      <c r="AN64" s="37">
        <f t="shared" si="5"/>
        <v>35</v>
      </c>
      <c r="AO64" s="37">
        <f t="shared" si="5"/>
        <v>36.5</v>
      </c>
      <c r="AP64" s="37">
        <f t="shared" si="5"/>
        <v>38</v>
      </c>
      <c r="AQ64" s="37">
        <f t="shared" si="5"/>
        <v>39</v>
      </c>
      <c r="AR64" s="37">
        <f t="shared" si="5"/>
        <v>40</v>
      </c>
      <c r="AS64" s="37">
        <f t="shared" si="5"/>
        <v>41.5</v>
      </c>
    </row>
    <row r="65" spans="4:45" x14ac:dyDescent="0.25">
      <c r="D65">
        <v>62</v>
      </c>
      <c r="E65">
        <v>78000</v>
      </c>
      <c r="F65" s="37">
        <v>26.5</v>
      </c>
      <c r="G65" s="37">
        <v>27.500000000000004</v>
      </c>
      <c r="H65" s="37">
        <v>28.999999999999996</v>
      </c>
      <c r="I65" s="37">
        <v>30.5</v>
      </c>
      <c r="J65" s="37">
        <v>32</v>
      </c>
      <c r="K65" s="37">
        <v>33.5</v>
      </c>
      <c r="L65" s="37">
        <v>35</v>
      </c>
      <c r="M65" s="37">
        <v>36.5</v>
      </c>
      <c r="N65" s="37">
        <v>38</v>
      </c>
      <c r="O65" s="37">
        <v>39</v>
      </c>
      <c r="P65" s="37">
        <v>40</v>
      </c>
      <c r="Q65" s="37">
        <v>41.5</v>
      </c>
      <c r="S65" t="str">
        <f t="shared" si="2"/>
        <v/>
      </c>
      <c r="T65">
        <v>78000</v>
      </c>
      <c r="U65" s="38">
        <v>0.26500000000000001</v>
      </c>
      <c r="V65" s="38">
        <v>0.27500000000000002</v>
      </c>
      <c r="W65" s="38">
        <v>0.28999999999999998</v>
      </c>
      <c r="X65" s="38">
        <v>0.30499999999999999</v>
      </c>
      <c r="Y65" s="38">
        <v>0.32</v>
      </c>
      <c r="Z65" s="38">
        <v>0.33500000000000002</v>
      </c>
      <c r="AA65" s="38">
        <v>0.35</v>
      </c>
      <c r="AB65" s="38">
        <v>0.36499999999999999</v>
      </c>
      <c r="AC65" s="38">
        <v>0.38</v>
      </c>
      <c r="AD65" s="38">
        <v>0.39</v>
      </c>
      <c r="AE65" s="38">
        <v>0.4</v>
      </c>
      <c r="AF65" s="38">
        <v>0.41499999999999998</v>
      </c>
      <c r="AH65" s="37">
        <f t="shared" si="6"/>
        <v>26.5</v>
      </c>
      <c r="AI65" s="37">
        <f t="shared" si="5"/>
        <v>27.500000000000004</v>
      </c>
      <c r="AJ65" s="37">
        <f t="shared" si="5"/>
        <v>28.999999999999996</v>
      </c>
      <c r="AK65" s="37">
        <f t="shared" si="5"/>
        <v>30.5</v>
      </c>
      <c r="AL65" s="37">
        <f t="shared" si="5"/>
        <v>32</v>
      </c>
      <c r="AM65" s="37">
        <f t="shared" si="5"/>
        <v>33.5</v>
      </c>
      <c r="AN65" s="37">
        <f t="shared" si="5"/>
        <v>35</v>
      </c>
      <c r="AO65" s="37">
        <f t="shared" si="5"/>
        <v>36.5</v>
      </c>
      <c r="AP65" s="37">
        <f t="shared" si="5"/>
        <v>38</v>
      </c>
      <c r="AQ65" s="37">
        <f t="shared" si="5"/>
        <v>39</v>
      </c>
      <c r="AR65" s="37">
        <f t="shared" si="5"/>
        <v>40</v>
      </c>
      <c r="AS65" s="37">
        <f t="shared" si="5"/>
        <v>41.5</v>
      </c>
    </row>
    <row r="66" spans="4:45" x14ac:dyDescent="0.25">
      <c r="D66">
        <v>63</v>
      </c>
      <c r="E66">
        <v>79000</v>
      </c>
      <c r="F66" s="37">
        <v>26.5</v>
      </c>
      <c r="G66" s="37">
        <v>27.500000000000004</v>
      </c>
      <c r="H66" s="37">
        <v>28.999999999999996</v>
      </c>
      <c r="I66" s="37">
        <v>30.5</v>
      </c>
      <c r="J66" s="37">
        <v>32</v>
      </c>
      <c r="K66" s="37">
        <v>33.5</v>
      </c>
      <c r="L66" s="37">
        <v>35</v>
      </c>
      <c r="M66" s="37">
        <v>36.5</v>
      </c>
      <c r="N66" s="37">
        <v>38</v>
      </c>
      <c r="O66" s="37">
        <v>39</v>
      </c>
      <c r="P66" s="37">
        <v>40</v>
      </c>
      <c r="Q66" s="37">
        <v>41.5</v>
      </c>
      <c r="S66" t="str">
        <f t="shared" si="2"/>
        <v/>
      </c>
      <c r="T66">
        <v>79000</v>
      </c>
      <c r="U66" s="38">
        <v>0.26500000000000001</v>
      </c>
      <c r="V66" s="38">
        <v>0.27500000000000002</v>
      </c>
      <c r="W66" s="38">
        <v>0.28999999999999998</v>
      </c>
      <c r="X66" s="38">
        <v>0.30499999999999999</v>
      </c>
      <c r="Y66" s="38">
        <v>0.32</v>
      </c>
      <c r="Z66" s="38">
        <v>0.33500000000000002</v>
      </c>
      <c r="AA66" s="38">
        <v>0.35</v>
      </c>
      <c r="AB66" s="38">
        <v>0.36499999999999999</v>
      </c>
      <c r="AC66" s="38">
        <v>0.38</v>
      </c>
      <c r="AD66" s="38">
        <v>0.39</v>
      </c>
      <c r="AE66" s="38">
        <v>0.4</v>
      </c>
      <c r="AF66" s="38">
        <v>0.41499999999999998</v>
      </c>
      <c r="AH66" s="37">
        <f t="shared" si="6"/>
        <v>26.5</v>
      </c>
      <c r="AI66" s="37">
        <f t="shared" si="5"/>
        <v>27.500000000000004</v>
      </c>
      <c r="AJ66" s="37">
        <f t="shared" si="5"/>
        <v>28.999999999999996</v>
      </c>
      <c r="AK66" s="37">
        <f t="shared" si="5"/>
        <v>30.5</v>
      </c>
      <c r="AL66" s="37">
        <f t="shared" si="5"/>
        <v>32</v>
      </c>
      <c r="AM66" s="37">
        <f t="shared" si="5"/>
        <v>33.5</v>
      </c>
      <c r="AN66" s="37">
        <f t="shared" si="5"/>
        <v>35</v>
      </c>
      <c r="AO66" s="37">
        <f t="shared" si="5"/>
        <v>36.5</v>
      </c>
      <c r="AP66" s="37">
        <f t="shared" si="5"/>
        <v>38</v>
      </c>
      <c r="AQ66" s="37">
        <f t="shared" si="5"/>
        <v>39</v>
      </c>
      <c r="AR66" s="37">
        <f t="shared" si="5"/>
        <v>40</v>
      </c>
      <c r="AS66" s="37">
        <f t="shared" si="5"/>
        <v>41.5</v>
      </c>
    </row>
    <row r="67" spans="4:45" x14ac:dyDescent="0.25">
      <c r="D67">
        <v>64</v>
      </c>
      <c r="E67">
        <v>80000</v>
      </c>
      <c r="F67" s="37">
        <v>26.5</v>
      </c>
      <c r="G67" s="37">
        <v>27.500000000000004</v>
      </c>
      <c r="H67" s="37">
        <v>28.999999999999996</v>
      </c>
      <c r="I67" s="37">
        <v>30.5</v>
      </c>
      <c r="J67" s="37">
        <v>32</v>
      </c>
      <c r="K67" s="37">
        <v>33.5</v>
      </c>
      <c r="L67" s="37">
        <v>35</v>
      </c>
      <c r="M67" s="37">
        <v>36.5</v>
      </c>
      <c r="N67" s="37">
        <v>38</v>
      </c>
      <c r="O67" s="37">
        <v>39</v>
      </c>
      <c r="P67" s="37">
        <v>40</v>
      </c>
      <c r="Q67" s="37">
        <v>41.5</v>
      </c>
      <c r="S67" t="str">
        <f t="shared" si="2"/>
        <v/>
      </c>
      <c r="T67">
        <v>80000</v>
      </c>
      <c r="U67" s="38">
        <v>0.26500000000000001</v>
      </c>
      <c r="V67" s="38">
        <v>0.27500000000000002</v>
      </c>
      <c r="W67" s="38">
        <v>0.28999999999999998</v>
      </c>
      <c r="X67" s="38">
        <v>0.30499999999999999</v>
      </c>
      <c r="Y67" s="38">
        <v>0.32</v>
      </c>
      <c r="Z67" s="38">
        <v>0.33500000000000002</v>
      </c>
      <c r="AA67" s="38">
        <v>0.35</v>
      </c>
      <c r="AB67" s="38">
        <v>0.36499999999999999</v>
      </c>
      <c r="AC67" s="38">
        <v>0.38</v>
      </c>
      <c r="AD67" s="38">
        <v>0.39</v>
      </c>
      <c r="AE67" s="38">
        <v>0.4</v>
      </c>
      <c r="AF67" s="38">
        <v>0.41499999999999998</v>
      </c>
      <c r="AH67" s="37">
        <f t="shared" si="6"/>
        <v>26.5</v>
      </c>
      <c r="AI67" s="37">
        <f t="shared" si="5"/>
        <v>27.500000000000004</v>
      </c>
      <c r="AJ67" s="37">
        <f t="shared" si="5"/>
        <v>28.999999999999996</v>
      </c>
      <c r="AK67" s="37">
        <f t="shared" si="5"/>
        <v>30.5</v>
      </c>
      <c r="AL67" s="37">
        <f t="shared" si="5"/>
        <v>32</v>
      </c>
      <c r="AM67" s="37">
        <f t="shared" si="5"/>
        <v>33.5</v>
      </c>
      <c r="AN67" s="37">
        <f t="shared" si="5"/>
        <v>35</v>
      </c>
      <c r="AO67" s="37">
        <f t="shared" si="5"/>
        <v>36.5</v>
      </c>
      <c r="AP67" s="37">
        <f t="shared" si="5"/>
        <v>38</v>
      </c>
      <c r="AQ67" s="37">
        <f t="shared" si="5"/>
        <v>39</v>
      </c>
      <c r="AR67" s="37">
        <f t="shared" si="5"/>
        <v>40</v>
      </c>
      <c r="AS67" s="37">
        <f t="shared" si="5"/>
        <v>41.5</v>
      </c>
    </row>
    <row r="68" spans="4:45" x14ac:dyDescent="0.25">
      <c r="D68">
        <v>65</v>
      </c>
      <c r="E68">
        <v>81000</v>
      </c>
      <c r="F68" s="37">
        <v>26.5</v>
      </c>
      <c r="G68" s="37">
        <v>27.500000000000004</v>
      </c>
      <c r="H68" s="37">
        <v>28.999999999999996</v>
      </c>
      <c r="I68" s="37">
        <v>30.5</v>
      </c>
      <c r="J68" s="37">
        <v>32</v>
      </c>
      <c r="K68" s="37">
        <v>33.5</v>
      </c>
      <c r="L68" s="37">
        <v>35</v>
      </c>
      <c r="M68" s="37">
        <v>36.5</v>
      </c>
      <c r="N68" s="37">
        <v>38</v>
      </c>
      <c r="O68" s="37">
        <v>39</v>
      </c>
      <c r="P68" s="37">
        <v>40</v>
      </c>
      <c r="Q68" s="37">
        <v>41.5</v>
      </c>
      <c r="S68" t="str">
        <f t="shared" si="2"/>
        <v/>
      </c>
      <c r="T68">
        <v>81000</v>
      </c>
      <c r="U68" s="38">
        <v>0.26500000000000001</v>
      </c>
      <c r="V68" s="38">
        <v>0.27500000000000002</v>
      </c>
      <c r="W68" s="38">
        <v>0.28999999999999998</v>
      </c>
      <c r="X68" s="38">
        <v>0.30499999999999999</v>
      </c>
      <c r="Y68" s="38">
        <v>0.32</v>
      </c>
      <c r="Z68" s="38">
        <v>0.33500000000000002</v>
      </c>
      <c r="AA68" s="38">
        <v>0.35</v>
      </c>
      <c r="AB68" s="38">
        <v>0.36499999999999999</v>
      </c>
      <c r="AC68" s="38">
        <v>0.38</v>
      </c>
      <c r="AD68" s="38">
        <v>0.39</v>
      </c>
      <c r="AE68" s="38">
        <v>0.4</v>
      </c>
      <c r="AF68" s="38">
        <v>0.41499999999999998</v>
      </c>
      <c r="AH68" s="37">
        <f t="shared" si="6"/>
        <v>26.5</v>
      </c>
      <c r="AI68" s="37">
        <f t="shared" si="5"/>
        <v>27.500000000000004</v>
      </c>
      <c r="AJ68" s="37">
        <f t="shared" si="5"/>
        <v>28.999999999999996</v>
      </c>
      <c r="AK68" s="37">
        <f t="shared" si="5"/>
        <v>30.5</v>
      </c>
      <c r="AL68" s="37">
        <f t="shared" si="5"/>
        <v>32</v>
      </c>
      <c r="AM68" s="37">
        <f t="shared" si="5"/>
        <v>33.5</v>
      </c>
      <c r="AN68" s="37">
        <f t="shared" si="5"/>
        <v>35</v>
      </c>
      <c r="AO68" s="37">
        <f t="shared" si="5"/>
        <v>36.5</v>
      </c>
      <c r="AP68" s="37">
        <f t="shared" si="5"/>
        <v>38</v>
      </c>
      <c r="AQ68" s="37">
        <f t="shared" si="5"/>
        <v>39</v>
      </c>
      <c r="AR68" s="37">
        <f t="shared" si="5"/>
        <v>40</v>
      </c>
      <c r="AS68" s="37">
        <f t="shared" si="5"/>
        <v>41.5</v>
      </c>
    </row>
    <row r="69" spans="4:45" x14ac:dyDescent="0.25">
      <c r="D69">
        <v>66</v>
      </c>
      <c r="E69">
        <v>82000</v>
      </c>
      <c r="F69" s="37">
        <v>26.5</v>
      </c>
      <c r="G69" s="37">
        <v>27.500000000000004</v>
      </c>
      <c r="H69" s="37">
        <v>28.999999999999996</v>
      </c>
      <c r="I69" s="37">
        <v>30.5</v>
      </c>
      <c r="J69" s="37">
        <v>32</v>
      </c>
      <c r="K69" s="37">
        <v>33.5</v>
      </c>
      <c r="L69" s="37">
        <v>35</v>
      </c>
      <c r="M69" s="37">
        <v>36.5</v>
      </c>
      <c r="N69" s="37">
        <v>38</v>
      </c>
      <c r="O69" s="37">
        <v>39</v>
      </c>
      <c r="P69" s="37">
        <v>40</v>
      </c>
      <c r="Q69" s="37">
        <v>41.5</v>
      </c>
      <c r="S69" t="str">
        <f t="shared" si="2"/>
        <v/>
      </c>
      <c r="T69">
        <v>82000</v>
      </c>
      <c r="U69" s="38">
        <v>0.26500000000000001</v>
      </c>
      <c r="V69" s="38">
        <v>0.27500000000000002</v>
      </c>
      <c r="W69" s="38">
        <v>0.28999999999999998</v>
      </c>
      <c r="X69" s="38">
        <v>0.30499999999999999</v>
      </c>
      <c r="Y69" s="38">
        <v>0.32</v>
      </c>
      <c r="Z69" s="38">
        <v>0.33500000000000002</v>
      </c>
      <c r="AA69" s="38">
        <v>0.35</v>
      </c>
      <c r="AB69" s="38">
        <v>0.36499999999999999</v>
      </c>
      <c r="AC69" s="38">
        <v>0.38</v>
      </c>
      <c r="AD69" s="38">
        <v>0.39</v>
      </c>
      <c r="AE69" s="38">
        <v>0.4</v>
      </c>
      <c r="AF69" s="38">
        <v>0.41499999999999998</v>
      </c>
      <c r="AH69" s="37">
        <f t="shared" si="6"/>
        <v>26.5</v>
      </c>
      <c r="AI69" s="37">
        <f t="shared" si="5"/>
        <v>27.500000000000004</v>
      </c>
      <c r="AJ69" s="37">
        <f t="shared" si="5"/>
        <v>28.999999999999996</v>
      </c>
      <c r="AK69" s="37">
        <f t="shared" si="5"/>
        <v>30.5</v>
      </c>
      <c r="AL69" s="37">
        <f t="shared" si="5"/>
        <v>32</v>
      </c>
      <c r="AM69" s="37">
        <f t="shared" si="5"/>
        <v>33.5</v>
      </c>
      <c r="AN69" s="37">
        <f t="shared" si="5"/>
        <v>35</v>
      </c>
      <c r="AO69" s="37">
        <f t="shared" si="5"/>
        <v>36.5</v>
      </c>
      <c r="AP69" s="37">
        <f t="shared" si="5"/>
        <v>38</v>
      </c>
      <c r="AQ69" s="37">
        <f t="shared" si="5"/>
        <v>39</v>
      </c>
      <c r="AR69" s="37">
        <f t="shared" si="5"/>
        <v>40</v>
      </c>
      <c r="AS69" s="37">
        <f t="shared" si="5"/>
        <v>41.5</v>
      </c>
    </row>
    <row r="70" spans="4:45" x14ac:dyDescent="0.25">
      <c r="D70">
        <v>67</v>
      </c>
      <c r="E70">
        <v>83000</v>
      </c>
      <c r="F70" s="37">
        <v>26.5</v>
      </c>
      <c r="G70" s="37">
        <v>27.500000000000004</v>
      </c>
      <c r="H70" s="37">
        <v>28.999999999999996</v>
      </c>
      <c r="I70" s="37">
        <v>30.5</v>
      </c>
      <c r="J70" s="37">
        <v>32</v>
      </c>
      <c r="K70" s="37">
        <v>33.5</v>
      </c>
      <c r="L70" s="37">
        <v>35</v>
      </c>
      <c r="M70" s="37">
        <v>36.5</v>
      </c>
      <c r="N70" s="37">
        <v>38</v>
      </c>
      <c r="O70" s="37">
        <v>39</v>
      </c>
      <c r="P70" s="37">
        <v>40</v>
      </c>
      <c r="Q70" s="37">
        <v>41.5</v>
      </c>
      <c r="S70" t="str">
        <f t="shared" ref="S70:S97" si="7">IF(E70&lt;&gt;T70,"x","")</f>
        <v/>
      </c>
      <c r="T70">
        <v>83000</v>
      </c>
      <c r="U70" s="38">
        <v>0.26500000000000001</v>
      </c>
      <c r="V70" s="38">
        <v>0.27500000000000002</v>
      </c>
      <c r="W70" s="38">
        <v>0.28999999999999998</v>
      </c>
      <c r="X70" s="38">
        <v>0.30499999999999999</v>
      </c>
      <c r="Y70" s="38">
        <v>0.32</v>
      </c>
      <c r="Z70" s="38">
        <v>0.33500000000000002</v>
      </c>
      <c r="AA70" s="38">
        <v>0.35</v>
      </c>
      <c r="AB70" s="38">
        <v>0.36499999999999999</v>
      </c>
      <c r="AC70" s="38">
        <v>0.38</v>
      </c>
      <c r="AD70" s="38">
        <v>0.39</v>
      </c>
      <c r="AE70" s="38">
        <v>0.4</v>
      </c>
      <c r="AF70" s="38">
        <v>0.41499999999999998</v>
      </c>
      <c r="AH70" s="37">
        <f t="shared" si="6"/>
        <v>26.5</v>
      </c>
      <c r="AI70" s="37">
        <f t="shared" si="5"/>
        <v>27.500000000000004</v>
      </c>
      <c r="AJ70" s="37">
        <f t="shared" si="5"/>
        <v>28.999999999999996</v>
      </c>
      <c r="AK70" s="37">
        <f t="shared" si="5"/>
        <v>30.5</v>
      </c>
      <c r="AL70" s="37">
        <f t="shared" si="5"/>
        <v>32</v>
      </c>
      <c r="AM70" s="37">
        <f t="shared" si="5"/>
        <v>33.5</v>
      </c>
      <c r="AN70" s="37">
        <f t="shared" si="5"/>
        <v>35</v>
      </c>
      <c r="AO70" s="37">
        <f t="shared" si="5"/>
        <v>36.5</v>
      </c>
      <c r="AP70" s="37">
        <f t="shared" si="5"/>
        <v>38</v>
      </c>
      <c r="AQ70" s="37">
        <f t="shared" si="5"/>
        <v>39</v>
      </c>
      <c r="AR70" s="37">
        <f t="shared" si="5"/>
        <v>40</v>
      </c>
      <c r="AS70" s="37">
        <f t="shared" si="5"/>
        <v>41.5</v>
      </c>
    </row>
    <row r="71" spans="4:45" x14ac:dyDescent="0.25">
      <c r="D71">
        <v>68</v>
      </c>
      <c r="E71">
        <v>84000</v>
      </c>
      <c r="F71" s="37">
        <v>26.5</v>
      </c>
      <c r="G71" s="37">
        <v>27.500000000000004</v>
      </c>
      <c r="H71" s="37">
        <v>28.999999999999996</v>
      </c>
      <c r="I71" s="37">
        <v>30.5</v>
      </c>
      <c r="J71" s="37">
        <v>32</v>
      </c>
      <c r="K71" s="37">
        <v>33.5</v>
      </c>
      <c r="L71" s="37">
        <v>35</v>
      </c>
      <c r="M71" s="37">
        <v>36.5</v>
      </c>
      <c r="N71" s="37">
        <v>38</v>
      </c>
      <c r="O71" s="37">
        <v>39</v>
      </c>
      <c r="P71" s="37">
        <v>40</v>
      </c>
      <c r="Q71" s="37">
        <v>41.5</v>
      </c>
      <c r="S71" t="str">
        <f t="shared" si="7"/>
        <v/>
      </c>
      <c r="T71">
        <v>84000</v>
      </c>
      <c r="U71" s="38">
        <v>0.26500000000000001</v>
      </c>
      <c r="V71" s="38">
        <v>0.27500000000000002</v>
      </c>
      <c r="W71" s="38">
        <v>0.28999999999999998</v>
      </c>
      <c r="X71" s="38">
        <v>0.30499999999999999</v>
      </c>
      <c r="Y71" s="38">
        <v>0.32</v>
      </c>
      <c r="Z71" s="38">
        <v>0.33500000000000002</v>
      </c>
      <c r="AA71" s="38">
        <v>0.35</v>
      </c>
      <c r="AB71" s="38">
        <v>0.36499999999999999</v>
      </c>
      <c r="AC71" s="38">
        <v>0.38</v>
      </c>
      <c r="AD71" s="38">
        <v>0.39</v>
      </c>
      <c r="AE71" s="38">
        <v>0.4</v>
      </c>
      <c r="AF71" s="38">
        <v>0.41499999999999998</v>
      </c>
      <c r="AH71" s="37">
        <f t="shared" si="6"/>
        <v>26.5</v>
      </c>
      <c r="AI71" s="37">
        <f t="shared" si="5"/>
        <v>27.500000000000004</v>
      </c>
      <c r="AJ71" s="37">
        <f t="shared" si="5"/>
        <v>28.999999999999996</v>
      </c>
      <c r="AK71" s="37">
        <f t="shared" si="5"/>
        <v>30.5</v>
      </c>
      <c r="AL71" s="37">
        <f t="shared" si="5"/>
        <v>32</v>
      </c>
      <c r="AM71" s="37">
        <f t="shared" si="5"/>
        <v>33.5</v>
      </c>
      <c r="AN71" s="37">
        <f t="shared" si="5"/>
        <v>35</v>
      </c>
      <c r="AO71" s="37">
        <f t="shared" si="5"/>
        <v>36.5</v>
      </c>
      <c r="AP71" s="37">
        <f t="shared" si="5"/>
        <v>38</v>
      </c>
      <c r="AQ71" s="37">
        <f t="shared" si="5"/>
        <v>39</v>
      </c>
      <c r="AR71" s="37">
        <f t="shared" si="5"/>
        <v>40</v>
      </c>
      <c r="AS71" s="37">
        <f t="shared" si="5"/>
        <v>41.5</v>
      </c>
    </row>
    <row r="72" spans="4:45" x14ac:dyDescent="0.25">
      <c r="D72">
        <v>69</v>
      </c>
      <c r="E72">
        <v>85000</v>
      </c>
      <c r="F72" s="37">
        <v>26.5</v>
      </c>
      <c r="G72" s="37">
        <v>27.500000000000004</v>
      </c>
      <c r="H72" s="37">
        <v>28.999999999999996</v>
      </c>
      <c r="I72" s="37">
        <v>30.5</v>
      </c>
      <c r="J72" s="37">
        <v>32</v>
      </c>
      <c r="K72" s="37">
        <v>33.5</v>
      </c>
      <c r="L72" s="37">
        <v>35</v>
      </c>
      <c r="M72" s="37">
        <v>36.5</v>
      </c>
      <c r="N72" s="37">
        <v>38</v>
      </c>
      <c r="O72" s="37">
        <v>39</v>
      </c>
      <c r="P72" s="37">
        <v>40</v>
      </c>
      <c r="Q72" s="37">
        <v>41.5</v>
      </c>
      <c r="S72" t="str">
        <f t="shared" si="7"/>
        <v/>
      </c>
      <c r="T72">
        <v>85000</v>
      </c>
      <c r="U72" s="38">
        <v>0.26500000000000001</v>
      </c>
      <c r="V72" s="38">
        <v>0.27500000000000002</v>
      </c>
      <c r="W72" s="38">
        <v>0.28999999999999998</v>
      </c>
      <c r="X72" s="38">
        <v>0.30499999999999999</v>
      </c>
      <c r="Y72" s="38">
        <v>0.32</v>
      </c>
      <c r="Z72" s="38">
        <v>0.33500000000000002</v>
      </c>
      <c r="AA72" s="38">
        <v>0.35</v>
      </c>
      <c r="AB72" s="38">
        <v>0.36499999999999999</v>
      </c>
      <c r="AC72" s="38">
        <v>0.38</v>
      </c>
      <c r="AD72" s="38">
        <v>0.39</v>
      </c>
      <c r="AE72" s="38">
        <v>0.4</v>
      </c>
      <c r="AF72" s="38">
        <v>0.41499999999999998</v>
      </c>
      <c r="AH72" s="37">
        <f t="shared" si="6"/>
        <v>26.5</v>
      </c>
      <c r="AI72" s="37">
        <f t="shared" si="5"/>
        <v>27.500000000000004</v>
      </c>
      <c r="AJ72" s="37">
        <f t="shared" si="5"/>
        <v>28.999999999999996</v>
      </c>
      <c r="AK72" s="37">
        <f t="shared" si="5"/>
        <v>30.5</v>
      </c>
      <c r="AL72" s="37">
        <f t="shared" si="5"/>
        <v>32</v>
      </c>
      <c r="AM72" s="37">
        <f t="shared" si="5"/>
        <v>33.5</v>
      </c>
      <c r="AN72" s="37">
        <f t="shared" si="5"/>
        <v>35</v>
      </c>
      <c r="AO72" s="37">
        <f t="shared" si="5"/>
        <v>36.5</v>
      </c>
      <c r="AP72" s="37">
        <f t="shared" si="5"/>
        <v>38</v>
      </c>
      <c r="AQ72" s="37">
        <f t="shared" si="5"/>
        <v>39</v>
      </c>
      <c r="AR72" s="37">
        <f t="shared" si="5"/>
        <v>40</v>
      </c>
      <c r="AS72" s="37">
        <f t="shared" si="5"/>
        <v>41.5</v>
      </c>
    </row>
    <row r="73" spans="4:45" x14ac:dyDescent="0.25">
      <c r="D73">
        <v>70</v>
      </c>
      <c r="E73">
        <v>86000</v>
      </c>
      <c r="F73" s="37">
        <v>26.5</v>
      </c>
      <c r="G73" s="37">
        <v>27.500000000000004</v>
      </c>
      <c r="H73" s="37">
        <v>28.999999999999996</v>
      </c>
      <c r="I73" s="37">
        <v>30.5</v>
      </c>
      <c r="J73" s="37">
        <v>32</v>
      </c>
      <c r="K73" s="37">
        <v>33.5</v>
      </c>
      <c r="L73" s="37">
        <v>35</v>
      </c>
      <c r="M73" s="37">
        <v>36.5</v>
      </c>
      <c r="N73" s="37">
        <v>38</v>
      </c>
      <c r="O73" s="37">
        <v>39</v>
      </c>
      <c r="P73" s="37">
        <v>40</v>
      </c>
      <c r="Q73" s="37">
        <v>41.5</v>
      </c>
      <c r="S73" t="str">
        <f t="shared" si="7"/>
        <v/>
      </c>
      <c r="T73">
        <v>86000</v>
      </c>
      <c r="U73" s="38">
        <v>0.26500000000000001</v>
      </c>
      <c r="V73" s="38">
        <v>0.27500000000000002</v>
      </c>
      <c r="W73" s="38">
        <v>0.28999999999999998</v>
      </c>
      <c r="X73" s="38">
        <v>0.30499999999999999</v>
      </c>
      <c r="Y73" s="38">
        <v>0.32</v>
      </c>
      <c r="Z73" s="38">
        <v>0.33500000000000002</v>
      </c>
      <c r="AA73" s="38">
        <v>0.35</v>
      </c>
      <c r="AB73" s="38">
        <v>0.36499999999999999</v>
      </c>
      <c r="AC73" s="38">
        <v>0.38</v>
      </c>
      <c r="AD73" s="38">
        <v>0.39</v>
      </c>
      <c r="AE73" s="38">
        <v>0.4</v>
      </c>
      <c r="AF73" s="38">
        <v>0.41499999999999998</v>
      </c>
      <c r="AH73" s="37">
        <f t="shared" si="6"/>
        <v>26.5</v>
      </c>
      <c r="AI73" s="37">
        <f t="shared" si="5"/>
        <v>27.500000000000004</v>
      </c>
      <c r="AJ73" s="37">
        <f t="shared" si="5"/>
        <v>28.999999999999996</v>
      </c>
      <c r="AK73" s="37">
        <f t="shared" si="5"/>
        <v>30.5</v>
      </c>
      <c r="AL73" s="37">
        <f t="shared" si="5"/>
        <v>32</v>
      </c>
      <c r="AM73" s="37">
        <f t="shared" si="5"/>
        <v>33.5</v>
      </c>
      <c r="AN73" s="37">
        <f t="shared" si="5"/>
        <v>35</v>
      </c>
      <c r="AO73" s="37">
        <f t="shared" si="5"/>
        <v>36.5</v>
      </c>
      <c r="AP73" s="37">
        <f t="shared" si="5"/>
        <v>38</v>
      </c>
      <c r="AQ73" s="37">
        <f t="shared" si="5"/>
        <v>39</v>
      </c>
      <c r="AR73" s="37">
        <f t="shared" si="5"/>
        <v>40</v>
      </c>
      <c r="AS73" s="37">
        <f t="shared" si="5"/>
        <v>41.5</v>
      </c>
    </row>
    <row r="74" spans="4:45" x14ac:dyDescent="0.25">
      <c r="D74">
        <v>71</v>
      </c>
      <c r="E74">
        <v>87000</v>
      </c>
      <c r="F74" s="37">
        <v>26.5</v>
      </c>
      <c r="G74" s="37">
        <v>27.500000000000004</v>
      </c>
      <c r="H74" s="37">
        <v>28.999999999999996</v>
      </c>
      <c r="I74" s="37">
        <v>30.5</v>
      </c>
      <c r="J74" s="37">
        <v>32</v>
      </c>
      <c r="K74" s="37">
        <v>33.5</v>
      </c>
      <c r="L74" s="37">
        <v>35</v>
      </c>
      <c r="M74" s="37">
        <v>36.5</v>
      </c>
      <c r="N74" s="37">
        <v>38</v>
      </c>
      <c r="O74" s="37">
        <v>39</v>
      </c>
      <c r="P74" s="37">
        <v>40</v>
      </c>
      <c r="Q74" s="37">
        <v>41.5</v>
      </c>
      <c r="S74" t="str">
        <f t="shared" si="7"/>
        <v/>
      </c>
      <c r="T74">
        <v>87000</v>
      </c>
      <c r="U74" s="38">
        <v>0.26500000000000001</v>
      </c>
      <c r="V74" s="38">
        <v>0.27500000000000002</v>
      </c>
      <c r="W74" s="38">
        <v>0.28999999999999998</v>
      </c>
      <c r="X74" s="38">
        <v>0.30499999999999999</v>
      </c>
      <c r="Y74" s="38">
        <v>0.32</v>
      </c>
      <c r="Z74" s="38">
        <v>0.33500000000000002</v>
      </c>
      <c r="AA74" s="38">
        <v>0.35</v>
      </c>
      <c r="AB74" s="38">
        <v>0.36499999999999999</v>
      </c>
      <c r="AC74" s="38">
        <v>0.38</v>
      </c>
      <c r="AD74" s="38">
        <v>0.39</v>
      </c>
      <c r="AE74" s="38">
        <v>0.4</v>
      </c>
      <c r="AF74" s="38">
        <v>0.41499999999999998</v>
      </c>
      <c r="AH74" s="37">
        <f t="shared" si="6"/>
        <v>26.5</v>
      </c>
      <c r="AI74" s="37">
        <f t="shared" si="5"/>
        <v>27.500000000000004</v>
      </c>
      <c r="AJ74" s="37">
        <f t="shared" si="5"/>
        <v>28.999999999999996</v>
      </c>
      <c r="AK74" s="37">
        <f t="shared" si="5"/>
        <v>30.5</v>
      </c>
      <c r="AL74" s="37">
        <f t="shared" si="5"/>
        <v>32</v>
      </c>
      <c r="AM74" s="37">
        <f t="shared" si="5"/>
        <v>33.5</v>
      </c>
      <c r="AN74" s="37">
        <f t="shared" si="5"/>
        <v>35</v>
      </c>
      <c r="AO74" s="37">
        <f t="shared" si="5"/>
        <v>36.5</v>
      </c>
      <c r="AP74" s="37">
        <f t="shared" si="5"/>
        <v>38</v>
      </c>
      <c r="AQ74" s="37">
        <f t="shared" si="5"/>
        <v>39</v>
      </c>
      <c r="AR74" s="37">
        <f t="shared" si="5"/>
        <v>40</v>
      </c>
      <c r="AS74" s="37">
        <f t="shared" si="5"/>
        <v>41.5</v>
      </c>
    </row>
    <row r="75" spans="4:45" x14ac:dyDescent="0.25">
      <c r="D75">
        <v>72</v>
      </c>
      <c r="E75">
        <v>88000</v>
      </c>
      <c r="F75" s="37">
        <v>26.5</v>
      </c>
      <c r="G75" s="37">
        <v>27.500000000000004</v>
      </c>
      <c r="H75" s="37">
        <v>28.999999999999996</v>
      </c>
      <c r="I75" s="37">
        <v>30.5</v>
      </c>
      <c r="J75" s="37">
        <v>32</v>
      </c>
      <c r="K75" s="37">
        <v>33.5</v>
      </c>
      <c r="L75" s="37">
        <v>35</v>
      </c>
      <c r="M75" s="37">
        <v>36.5</v>
      </c>
      <c r="N75" s="37">
        <v>38</v>
      </c>
      <c r="O75" s="37">
        <v>39</v>
      </c>
      <c r="P75" s="37">
        <v>40</v>
      </c>
      <c r="Q75" s="37">
        <v>41.5</v>
      </c>
      <c r="S75" t="str">
        <f t="shared" si="7"/>
        <v/>
      </c>
      <c r="T75">
        <v>88000</v>
      </c>
      <c r="U75" s="38">
        <v>0.26500000000000001</v>
      </c>
      <c r="V75" s="38">
        <v>0.27500000000000002</v>
      </c>
      <c r="W75" s="38">
        <v>0.28999999999999998</v>
      </c>
      <c r="X75" s="38">
        <v>0.30499999999999999</v>
      </c>
      <c r="Y75" s="38">
        <v>0.32</v>
      </c>
      <c r="Z75" s="38">
        <v>0.33500000000000002</v>
      </c>
      <c r="AA75" s="38">
        <v>0.35</v>
      </c>
      <c r="AB75" s="38">
        <v>0.36499999999999999</v>
      </c>
      <c r="AC75" s="38">
        <v>0.38</v>
      </c>
      <c r="AD75" s="38">
        <v>0.39</v>
      </c>
      <c r="AE75" s="38">
        <v>0.4</v>
      </c>
      <c r="AF75" s="38">
        <v>0.41499999999999998</v>
      </c>
      <c r="AH75" s="37">
        <f t="shared" si="6"/>
        <v>26.5</v>
      </c>
      <c r="AI75" s="37">
        <f t="shared" si="5"/>
        <v>27.500000000000004</v>
      </c>
      <c r="AJ75" s="37">
        <f t="shared" si="5"/>
        <v>28.999999999999996</v>
      </c>
      <c r="AK75" s="37">
        <f t="shared" si="5"/>
        <v>30.5</v>
      </c>
      <c r="AL75" s="37">
        <f t="shared" si="5"/>
        <v>32</v>
      </c>
      <c r="AM75" s="37">
        <f t="shared" si="5"/>
        <v>33.5</v>
      </c>
      <c r="AN75" s="37">
        <f t="shared" si="5"/>
        <v>35</v>
      </c>
      <c r="AO75" s="37">
        <f t="shared" si="5"/>
        <v>36.5</v>
      </c>
      <c r="AP75" s="37">
        <f t="shared" si="5"/>
        <v>38</v>
      </c>
      <c r="AQ75" s="37">
        <f t="shared" si="5"/>
        <v>39</v>
      </c>
      <c r="AR75" s="37">
        <f t="shared" si="5"/>
        <v>40</v>
      </c>
      <c r="AS75" s="37">
        <f t="shared" si="5"/>
        <v>41.5</v>
      </c>
    </row>
    <row r="76" spans="4:45" x14ac:dyDescent="0.25">
      <c r="D76">
        <v>73</v>
      </c>
      <c r="E76">
        <v>89000</v>
      </c>
      <c r="F76" s="37">
        <v>26.5</v>
      </c>
      <c r="G76" s="37">
        <v>27.500000000000004</v>
      </c>
      <c r="H76" s="37">
        <v>28.999999999999996</v>
      </c>
      <c r="I76" s="37">
        <v>30.5</v>
      </c>
      <c r="J76" s="37">
        <v>32</v>
      </c>
      <c r="K76" s="37">
        <v>33.5</v>
      </c>
      <c r="L76" s="37">
        <v>35</v>
      </c>
      <c r="M76" s="37">
        <v>36.5</v>
      </c>
      <c r="N76" s="37">
        <v>38</v>
      </c>
      <c r="O76" s="37">
        <v>39</v>
      </c>
      <c r="P76" s="37">
        <v>40</v>
      </c>
      <c r="Q76" s="37">
        <v>41.5</v>
      </c>
      <c r="S76" t="str">
        <f t="shared" si="7"/>
        <v/>
      </c>
      <c r="T76">
        <v>89000</v>
      </c>
      <c r="U76" s="38">
        <v>0.26500000000000001</v>
      </c>
      <c r="V76" s="38">
        <v>0.27500000000000002</v>
      </c>
      <c r="W76" s="38">
        <v>0.28999999999999998</v>
      </c>
      <c r="X76" s="38">
        <v>0.30499999999999999</v>
      </c>
      <c r="Y76" s="38">
        <v>0.32</v>
      </c>
      <c r="Z76" s="38">
        <v>0.33500000000000002</v>
      </c>
      <c r="AA76" s="38">
        <v>0.35</v>
      </c>
      <c r="AB76" s="38">
        <v>0.36499999999999999</v>
      </c>
      <c r="AC76" s="38">
        <v>0.38</v>
      </c>
      <c r="AD76" s="38">
        <v>0.39</v>
      </c>
      <c r="AE76" s="38">
        <v>0.4</v>
      </c>
      <c r="AF76" s="38">
        <v>0.41499999999999998</v>
      </c>
      <c r="AH76" s="37">
        <f t="shared" si="6"/>
        <v>26.5</v>
      </c>
      <c r="AI76" s="37">
        <f t="shared" si="5"/>
        <v>27.500000000000004</v>
      </c>
      <c r="AJ76" s="37">
        <f t="shared" si="5"/>
        <v>28.999999999999996</v>
      </c>
      <c r="AK76" s="37">
        <f t="shared" si="5"/>
        <v>30.5</v>
      </c>
      <c r="AL76" s="37">
        <f t="shared" si="5"/>
        <v>32</v>
      </c>
      <c r="AM76" s="37">
        <f t="shared" si="5"/>
        <v>33.5</v>
      </c>
      <c r="AN76" s="37">
        <f t="shared" si="5"/>
        <v>35</v>
      </c>
      <c r="AO76" s="37">
        <f t="shared" si="5"/>
        <v>36.5</v>
      </c>
      <c r="AP76" s="37">
        <f t="shared" si="5"/>
        <v>38</v>
      </c>
      <c r="AQ76" s="37">
        <f t="shared" si="5"/>
        <v>39</v>
      </c>
      <c r="AR76" s="37">
        <f t="shared" si="5"/>
        <v>40</v>
      </c>
      <c r="AS76" s="37">
        <f t="shared" si="5"/>
        <v>41.5</v>
      </c>
    </row>
    <row r="77" spans="4:45" x14ac:dyDescent="0.25">
      <c r="D77">
        <v>74</v>
      </c>
      <c r="E77">
        <v>90000</v>
      </c>
      <c r="F77" s="37">
        <v>26.5</v>
      </c>
      <c r="G77" s="37">
        <v>27.500000000000004</v>
      </c>
      <c r="H77" s="37">
        <v>28.999999999999996</v>
      </c>
      <c r="I77" s="37">
        <v>30.5</v>
      </c>
      <c r="J77" s="37">
        <v>32</v>
      </c>
      <c r="K77" s="37">
        <v>33.5</v>
      </c>
      <c r="L77" s="37">
        <v>35</v>
      </c>
      <c r="M77" s="37">
        <v>36.5</v>
      </c>
      <c r="N77" s="37">
        <v>38</v>
      </c>
      <c r="O77" s="37">
        <v>39</v>
      </c>
      <c r="P77" s="37">
        <v>40</v>
      </c>
      <c r="Q77" s="37">
        <v>41.5</v>
      </c>
      <c r="S77" t="str">
        <f t="shared" si="7"/>
        <v/>
      </c>
      <c r="T77">
        <v>90000</v>
      </c>
      <c r="U77" s="38">
        <v>0.26500000000000001</v>
      </c>
      <c r="V77" s="38">
        <v>0.27500000000000002</v>
      </c>
      <c r="W77" s="38">
        <v>0.28999999999999998</v>
      </c>
      <c r="X77" s="38">
        <v>0.30499999999999999</v>
      </c>
      <c r="Y77" s="38">
        <v>0.32</v>
      </c>
      <c r="Z77" s="38">
        <v>0.33500000000000002</v>
      </c>
      <c r="AA77" s="38">
        <v>0.35</v>
      </c>
      <c r="AB77" s="38">
        <v>0.36499999999999999</v>
      </c>
      <c r="AC77" s="38">
        <v>0.38</v>
      </c>
      <c r="AD77" s="38">
        <v>0.39</v>
      </c>
      <c r="AE77" s="38">
        <v>0.4</v>
      </c>
      <c r="AF77" s="38">
        <v>0.41499999999999998</v>
      </c>
      <c r="AH77" s="37">
        <f t="shared" si="6"/>
        <v>26.5</v>
      </c>
      <c r="AI77" s="37">
        <f t="shared" si="5"/>
        <v>27.500000000000004</v>
      </c>
      <c r="AJ77" s="37">
        <f t="shared" si="5"/>
        <v>28.999999999999996</v>
      </c>
      <c r="AK77" s="37">
        <f t="shared" ref="AK77:AS97" si="8">X77*$T$3</f>
        <v>30.5</v>
      </c>
      <c r="AL77" s="37">
        <f t="shared" si="8"/>
        <v>32</v>
      </c>
      <c r="AM77" s="37">
        <f t="shared" si="8"/>
        <v>33.5</v>
      </c>
      <c r="AN77" s="37">
        <f t="shared" si="8"/>
        <v>35</v>
      </c>
      <c r="AO77" s="37">
        <f t="shared" si="8"/>
        <v>36.5</v>
      </c>
      <c r="AP77" s="37">
        <f t="shared" si="8"/>
        <v>38</v>
      </c>
      <c r="AQ77" s="37">
        <f t="shared" si="8"/>
        <v>39</v>
      </c>
      <c r="AR77" s="37">
        <f t="shared" si="8"/>
        <v>40</v>
      </c>
      <c r="AS77" s="37">
        <f t="shared" si="8"/>
        <v>41.5</v>
      </c>
    </row>
    <row r="78" spans="4:45" x14ac:dyDescent="0.25">
      <c r="D78">
        <v>75</v>
      </c>
      <c r="E78">
        <v>91000</v>
      </c>
      <c r="F78" s="37">
        <v>26.5</v>
      </c>
      <c r="G78" s="37">
        <v>27.500000000000004</v>
      </c>
      <c r="H78" s="37">
        <v>28.999999999999996</v>
      </c>
      <c r="I78" s="37">
        <v>30.5</v>
      </c>
      <c r="J78" s="37">
        <v>32</v>
      </c>
      <c r="K78" s="37">
        <v>33.5</v>
      </c>
      <c r="L78" s="37">
        <v>35</v>
      </c>
      <c r="M78" s="37">
        <v>36.5</v>
      </c>
      <c r="N78" s="37">
        <v>38</v>
      </c>
      <c r="O78" s="37">
        <v>39</v>
      </c>
      <c r="P78" s="37">
        <v>40</v>
      </c>
      <c r="Q78" s="37">
        <v>41.5</v>
      </c>
      <c r="S78" t="str">
        <f t="shared" si="7"/>
        <v/>
      </c>
      <c r="T78">
        <v>91000</v>
      </c>
      <c r="U78" s="38">
        <v>0.26500000000000001</v>
      </c>
      <c r="V78" s="38">
        <v>0.27500000000000002</v>
      </c>
      <c r="W78" s="38">
        <v>0.28999999999999998</v>
      </c>
      <c r="X78" s="38">
        <v>0.30499999999999999</v>
      </c>
      <c r="Y78" s="38">
        <v>0.32</v>
      </c>
      <c r="Z78" s="38">
        <v>0.33500000000000002</v>
      </c>
      <c r="AA78" s="38">
        <v>0.35</v>
      </c>
      <c r="AB78" s="38">
        <v>0.36499999999999999</v>
      </c>
      <c r="AC78" s="38">
        <v>0.38</v>
      </c>
      <c r="AD78" s="38">
        <v>0.39</v>
      </c>
      <c r="AE78" s="38">
        <v>0.4</v>
      </c>
      <c r="AF78" s="38">
        <v>0.41499999999999998</v>
      </c>
      <c r="AH78" s="37">
        <f t="shared" si="6"/>
        <v>26.5</v>
      </c>
      <c r="AI78" s="37">
        <f t="shared" si="6"/>
        <v>27.500000000000004</v>
      </c>
      <c r="AJ78" s="37">
        <f t="shared" si="6"/>
        <v>28.999999999999996</v>
      </c>
      <c r="AK78" s="37">
        <f t="shared" si="8"/>
        <v>30.5</v>
      </c>
      <c r="AL78" s="37">
        <f t="shared" si="8"/>
        <v>32</v>
      </c>
      <c r="AM78" s="37">
        <f t="shared" si="8"/>
        <v>33.5</v>
      </c>
      <c r="AN78" s="37">
        <f t="shared" si="8"/>
        <v>35</v>
      </c>
      <c r="AO78" s="37">
        <f t="shared" si="8"/>
        <v>36.5</v>
      </c>
      <c r="AP78" s="37">
        <f t="shared" si="8"/>
        <v>38</v>
      </c>
      <c r="AQ78" s="37">
        <f t="shared" si="8"/>
        <v>39</v>
      </c>
      <c r="AR78" s="37">
        <f t="shared" si="8"/>
        <v>40</v>
      </c>
      <c r="AS78" s="37">
        <f t="shared" si="8"/>
        <v>41.5</v>
      </c>
    </row>
    <row r="79" spans="4:45" x14ac:dyDescent="0.25">
      <c r="D79">
        <v>76</v>
      </c>
      <c r="E79">
        <v>92000</v>
      </c>
      <c r="F79" s="37">
        <v>26.5</v>
      </c>
      <c r="G79" s="37">
        <v>27.500000000000004</v>
      </c>
      <c r="H79" s="37">
        <v>28.999999999999996</v>
      </c>
      <c r="I79" s="37">
        <v>30.5</v>
      </c>
      <c r="J79" s="37">
        <v>32</v>
      </c>
      <c r="K79" s="37">
        <v>33.5</v>
      </c>
      <c r="L79" s="37">
        <v>35</v>
      </c>
      <c r="M79" s="37">
        <v>36.5</v>
      </c>
      <c r="N79" s="37">
        <v>38</v>
      </c>
      <c r="O79" s="37">
        <v>39</v>
      </c>
      <c r="P79" s="37">
        <v>40</v>
      </c>
      <c r="Q79" s="37">
        <v>41.5</v>
      </c>
      <c r="S79" t="str">
        <f t="shared" si="7"/>
        <v/>
      </c>
      <c r="T79">
        <v>92000</v>
      </c>
      <c r="U79" s="38">
        <v>0.26500000000000001</v>
      </c>
      <c r="V79" s="38">
        <v>0.27500000000000002</v>
      </c>
      <c r="W79" s="38">
        <v>0.28999999999999998</v>
      </c>
      <c r="X79" s="38">
        <v>0.30499999999999999</v>
      </c>
      <c r="Y79" s="38">
        <v>0.32</v>
      </c>
      <c r="Z79" s="38">
        <v>0.33500000000000002</v>
      </c>
      <c r="AA79" s="38">
        <v>0.35</v>
      </c>
      <c r="AB79" s="38">
        <v>0.36499999999999999</v>
      </c>
      <c r="AC79" s="38">
        <v>0.38</v>
      </c>
      <c r="AD79" s="38">
        <v>0.39</v>
      </c>
      <c r="AE79" s="38">
        <v>0.4</v>
      </c>
      <c r="AF79" s="38">
        <v>0.41499999999999998</v>
      </c>
      <c r="AH79" s="37">
        <f t="shared" si="6"/>
        <v>26.5</v>
      </c>
      <c r="AI79" s="37">
        <f t="shared" si="6"/>
        <v>27.500000000000004</v>
      </c>
      <c r="AJ79" s="37">
        <f t="shared" si="6"/>
        <v>28.999999999999996</v>
      </c>
      <c r="AK79" s="37">
        <f t="shared" si="8"/>
        <v>30.5</v>
      </c>
      <c r="AL79" s="37">
        <f t="shared" si="8"/>
        <v>32</v>
      </c>
      <c r="AM79" s="37">
        <f t="shared" si="8"/>
        <v>33.5</v>
      </c>
      <c r="AN79" s="37">
        <f t="shared" si="8"/>
        <v>35</v>
      </c>
      <c r="AO79" s="37">
        <f t="shared" si="8"/>
        <v>36.5</v>
      </c>
      <c r="AP79" s="37">
        <f t="shared" si="8"/>
        <v>38</v>
      </c>
      <c r="AQ79" s="37">
        <f t="shared" si="8"/>
        <v>39</v>
      </c>
      <c r="AR79" s="37">
        <f t="shared" si="8"/>
        <v>40</v>
      </c>
      <c r="AS79" s="37">
        <f t="shared" si="8"/>
        <v>41.5</v>
      </c>
    </row>
    <row r="80" spans="4:45" x14ac:dyDescent="0.25">
      <c r="D80">
        <v>77</v>
      </c>
      <c r="E80">
        <v>93000</v>
      </c>
      <c r="F80" s="37">
        <v>26.5</v>
      </c>
      <c r="G80" s="37">
        <v>27.500000000000004</v>
      </c>
      <c r="H80" s="37">
        <v>28.999999999999996</v>
      </c>
      <c r="I80" s="37">
        <v>30.5</v>
      </c>
      <c r="J80" s="37">
        <v>32</v>
      </c>
      <c r="K80" s="37">
        <v>33.5</v>
      </c>
      <c r="L80" s="37">
        <v>35</v>
      </c>
      <c r="M80" s="37">
        <v>36.5</v>
      </c>
      <c r="N80" s="37">
        <v>38</v>
      </c>
      <c r="O80" s="37">
        <v>39</v>
      </c>
      <c r="P80" s="37">
        <v>40</v>
      </c>
      <c r="Q80" s="37">
        <v>41.5</v>
      </c>
      <c r="S80" t="str">
        <f t="shared" si="7"/>
        <v/>
      </c>
      <c r="T80">
        <v>93000</v>
      </c>
      <c r="U80" s="38">
        <v>0.26500000000000001</v>
      </c>
      <c r="V80" s="38">
        <v>0.27500000000000002</v>
      </c>
      <c r="W80" s="38">
        <v>0.28999999999999998</v>
      </c>
      <c r="X80" s="38">
        <v>0.30499999999999999</v>
      </c>
      <c r="Y80" s="38">
        <v>0.32</v>
      </c>
      <c r="Z80" s="38">
        <v>0.33500000000000002</v>
      </c>
      <c r="AA80" s="38">
        <v>0.35</v>
      </c>
      <c r="AB80" s="38">
        <v>0.36499999999999999</v>
      </c>
      <c r="AC80" s="38">
        <v>0.38</v>
      </c>
      <c r="AD80" s="38">
        <v>0.39</v>
      </c>
      <c r="AE80" s="38">
        <v>0.4</v>
      </c>
      <c r="AF80" s="38">
        <v>0.41499999999999998</v>
      </c>
      <c r="AH80" s="37">
        <f t="shared" si="6"/>
        <v>26.5</v>
      </c>
      <c r="AI80" s="37">
        <f t="shared" si="6"/>
        <v>27.500000000000004</v>
      </c>
      <c r="AJ80" s="37">
        <f t="shared" si="6"/>
        <v>28.999999999999996</v>
      </c>
      <c r="AK80" s="37">
        <f t="shared" si="8"/>
        <v>30.5</v>
      </c>
      <c r="AL80" s="37">
        <f t="shared" si="8"/>
        <v>32</v>
      </c>
      <c r="AM80" s="37">
        <f t="shared" si="8"/>
        <v>33.5</v>
      </c>
      <c r="AN80" s="37">
        <f t="shared" si="8"/>
        <v>35</v>
      </c>
      <c r="AO80" s="37">
        <f t="shared" si="8"/>
        <v>36.5</v>
      </c>
      <c r="AP80" s="37">
        <f t="shared" si="8"/>
        <v>38</v>
      </c>
      <c r="AQ80" s="37">
        <f t="shared" si="8"/>
        <v>39</v>
      </c>
      <c r="AR80" s="37">
        <f t="shared" si="8"/>
        <v>40</v>
      </c>
      <c r="AS80" s="37">
        <f t="shared" si="8"/>
        <v>41.5</v>
      </c>
    </row>
    <row r="81" spans="4:45" x14ac:dyDescent="0.25">
      <c r="D81">
        <v>78</v>
      </c>
      <c r="E81">
        <v>94000</v>
      </c>
      <c r="F81" s="37">
        <v>26.5</v>
      </c>
      <c r="G81" s="37">
        <v>27.500000000000004</v>
      </c>
      <c r="H81" s="37">
        <v>28.999999999999996</v>
      </c>
      <c r="I81" s="37">
        <v>30.5</v>
      </c>
      <c r="J81" s="37">
        <v>32</v>
      </c>
      <c r="K81" s="37">
        <v>33.5</v>
      </c>
      <c r="L81" s="37">
        <v>35</v>
      </c>
      <c r="M81" s="37">
        <v>36.5</v>
      </c>
      <c r="N81" s="37">
        <v>38</v>
      </c>
      <c r="O81" s="37">
        <v>39</v>
      </c>
      <c r="P81" s="37">
        <v>40</v>
      </c>
      <c r="Q81" s="37">
        <v>41.5</v>
      </c>
      <c r="S81" t="str">
        <f t="shared" si="7"/>
        <v/>
      </c>
      <c r="T81">
        <v>94000</v>
      </c>
      <c r="U81" s="38">
        <v>0.26500000000000001</v>
      </c>
      <c r="V81" s="38">
        <v>0.27500000000000002</v>
      </c>
      <c r="W81" s="38">
        <v>0.28999999999999998</v>
      </c>
      <c r="X81" s="38">
        <v>0.30499999999999999</v>
      </c>
      <c r="Y81" s="38">
        <v>0.32</v>
      </c>
      <c r="Z81" s="38">
        <v>0.33500000000000002</v>
      </c>
      <c r="AA81" s="38">
        <v>0.35</v>
      </c>
      <c r="AB81" s="38">
        <v>0.36499999999999999</v>
      </c>
      <c r="AC81" s="38">
        <v>0.38</v>
      </c>
      <c r="AD81" s="38">
        <v>0.39</v>
      </c>
      <c r="AE81" s="38">
        <v>0.4</v>
      </c>
      <c r="AF81" s="38">
        <v>0.41499999999999998</v>
      </c>
      <c r="AH81" s="37">
        <f t="shared" si="6"/>
        <v>26.5</v>
      </c>
      <c r="AI81" s="37">
        <f t="shared" si="6"/>
        <v>27.500000000000004</v>
      </c>
      <c r="AJ81" s="37">
        <f t="shared" si="6"/>
        <v>28.999999999999996</v>
      </c>
      <c r="AK81" s="37">
        <f t="shared" si="8"/>
        <v>30.5</v>
      </c>
      <c r="AL81" s="37">
        <f t="shared" si="8"/>
        <v>32</v>
      </c>
      <c r="AM81" s="37">
        <f t="shared" si="8"/>
        <v>33.5</v>
      </c>
      <c r="AN81" s="37">
        <f t="shared" si="8"/>
        <v>35</v>
      </c>
      <c r="AO81" s="37">
        <f t="shared" si="8"/>
        <v>36.5</v>
      </c>
      <c r="AP81" s="37">
        <f t="shared" si="8"/>
        <v>38</v>
      </c>
      <c r="AQ81" s="37">
        <f t="shared" si="8"/>
        <v>39</v>
      </c>
      <c r="AR81" s="37">
        <f t="shared" si="8"/>
        <v>40</v>
      </c>
      <c r="AS81" s="37">
        <f t="shared" si="8"/>
        <v>41.5</v>
      </c>
    </row>
    <row r="82" spans="4:45" x14ac:dyDescent="0.25">
      <c r="D82">
        <v>79</v>
      </c>
      <c r="E82">
        <v>95000</v>
      </c>
      <c r="F82" s="37">
        <v>26.5</v>
      </c>
      <c r="G82" s="37">
        <v>27.500000000000004</v>
      </c>
      <c r="H82" s="37">
        <v>28.999999999999996</v>
      </c>
      <c r="I82" s="37">
        <v>30.5</v>
      </c>
      <c r="J82" s="37">
        <v>32</v>
      </c>
      <c r="K82" s="37">
        <v>33.5</v>
      </c>
      <c r="L82" s="37">
        <v>35</v>
      </c>
      <c r="M82" s="37">
        <v>36.5</v>
      </c>
      <c r="N82" s="37">
        <v>38</v>
      </c>
      <c r="O82" s="37">
        <v>39</v>
      </c>
      <c r="P82" s="37">
        <v>40</v>
      </c>
      <c r="Q82" s="37">
        <v>41.5</v>
      </c>
      <c r="S82" t="str">
        <f t="shared" si="7"/>
        <v/>
      </c>
      <c r="T82">
        <v>95000</v>
      </c>
      <c r="U82" s="38">
        <v>0.26500000000000001</v>
      </c>
      <c r="V82" s="38">
        <v>0.27500000000000002</v>
      </c>
      <c r="W82" s="38">
        <v>0.28999999999999998</v>
      </c>
      <c r="X82" s="38">
        <v>0.30499999999999999</v>
      </c>
      <c r="Y82" s="38">
        <v>0.32</v>
      </c>
      <c r="Z82" s="38">
        <v>0.33500000000000002</v>
      </c>
      <c r="AA82" s="38">
        <v>0.35</v>
      </c>
      <c r="AB82" s="38">
        <v>0.36499999999999999</v>
      </c>
      <c r="AC82" s="38">
        <v>0.38</v>
      </c>
      <c r="AD82" s="38">
        <v>0.39</v>
      </c>
      <c r="AE82" s="38">
        <v>0.4</v>
      </c>
      <c r="AF82" s="38">
        <v>0.41499999999999998</v>
      </c>
      <c r="AH82" s="37">
        <f t="shared" si="6"/>
        <v>26.5</v>
      </c>
      <c r="AI82" s="37">
        <f t="shared" si="6"/>
        <v>27.500000000000004</v>
      </c>
      <c r="AJ82" s="37">
        <f t="shared" si="6"/>
        <v>28.999999999999996</v>
      </c>
      <c r="AK82" s="37">
        <f t="shared" si="8"/>
        <v>30.5</v>
      </c>
      <c r="AL82" s="37">
        <f t="shared" si="8"/>
        <v>32</v>
      </c>
      <c r="AM82" s="37">
        <f t="shared" si="8"/>
        <v>33.5</v>
      </c>
      <c r="AN82" s="37">
        <f t="shared" si="8"/>
        <v>35</v>
      </c>
      <c r="AO82" s="37">
        <f t="shared" si="8"/>
        <v>36.5</v>
      </c>
      <c r="AP82" s="37">
        <f t="shared" si="8"/>
        <v>38</v>
      </c>
      <c r="AQ82" s="37">
        <f t="shared" si="8"/>
        <v>39</v>
      </c>
      <c r="AR82" s="37">
        <f t="shared" si="8"/>
        <v>40</v>
      </c>
      <c r="AS82" s="37">
        <f t="shared" si="8"/>
        <v>41.5</v>
      </c>
    </row>
    <row r="83" spans="4:45" x14ac:dyDescent="0.25">
      <c r="D83">
        <v>80</v>
      </c>
      <c r="E83">
        <v>96000</v>
      </c>
      <c r="F83" s="37">
        <v>26.5</v>
      </c>
      <c r="G83" s="37">
        <v>27.500000000000004</v>
      </c>
      <c r="H83" s="37">
        <v>28.999999999999996</v>
      </c>
      <c r="I83" s="37">
        <v>30.5</v>
      </c>
      <c r="J83" s="37">
        <v>32</v>
      </c>
      <c r="K83" s="37">
        <v>33.5</v>
      </c>
      <c r="L83" s="37">
        <v>35</v>
      </c>
      <c r="M83" s="37">
        <v>36.5</v>
      </c>
      <c r="N83" s="37">
        <v>38</v>
      </c>
      <c r="O83" s="37">
        <v>39</v>
      </c>
      <c r="P83" s="37">
        <v>40</v>
      </c>
      <c r="Q83" s="37">
        <v>41.5</v>
      </c>
      <c r="S83" t="str">
        <f t="shared" si="7"/>
        <v/>
      </c>
      <c r="T83">
        <v>96000</v>
      </c>
      <c r="U83" s="38">
        <v>0.26500000000000001</v>
      </c>
      <c r="V83" s="38">
        <v>0.27500000000000002</v>
      </c>
      <c r="W83" s="38">
        <v>0.28999999999999998</v>
      </c>
      <c r="X83" s="38">
        <v>0.30499999999999999</v>
      </c>
      <c r="Y83" s="38">
        <v>0.32</v>
      </c>
      <c r="Z83" s="38">
        <v>0.33500000000000002</v>
      </c>
      <c r="AA83" s="38">
        <v>0.35</v>
      </c>
      <c r="AB83" s="38">
        <v>0.36499999999999999</v>
      </c>
      <c r="AC83" s="38">
        <v>0.38</v>
      </c>
      <c r="AD83" s="38">
        <v>0.39</v>
      </c>
      <c r="AE83" s="38">
        <v>0.4</v>
      </c>
      <c r="AF83" s="38">
        <v>0.41499999999999998</v>
      </c>
      <c r="AH83" s="37">
        <f t="shared" si="6"/>
        <v>26.5</v>
      </c>
      <c r="AI83" s="37">
        <f t="shared" si="6"/>
        <v>27.500000000000004</v>
      </c>
      <c r="AJ83" s="37">
        <f t="shared" si="6"/>
        <v>28.999999999999996</v>
      </c>
      <c r="AK83" s="37">
        <f t="shared" si="8"/>
        <v>30.5</v>
      </c>
      <c r="AL83" s="37">
        <f t="shared" si="8"/>
        <v>32</v>
      </c>
      <c r="AM83" s="37">
        <f t="shared" si="8"/>
        <v>33.5</v>
      </c>
      <c r="AN83" s="37">
        <f t="shared" si="8"/>
        <v>35</v>
      </c>
      <c r="AO83" s="37">
        <f t="shared" si="8"/>
        <v>36.5</v>
      </c>
      <c r="AP83" s="37">
        <f t="shared" si="8"/>
        <v>38</v>
      </c>
      <c r="AQ83" s="37">
        <f t="shared" si="8"/>
        <v>39</v>
      </c>
      <c r="AR83" s="37">
        <f t="shared" si="8"/>
        <v>40</v>
      </c>
      <c r="AS83" s="37">
        <f t="shared" si="8"/>
        <v>41.5</v>
      </c>
    </row>
    <row r="84" spans="4:45" x14ac:dyDescent="0.25">
      <c r="D84">
        <v>81</v>
      </c>
      <c r="E84">
        <v>97000</v>
      </c>
      <c r="F84" s="37">
        <v>26.5</v>
      </c>
      <c r="G84" s="37">
        <v>27.500000000000004</v>
      </c>
      <c r="H84" s="37">
        <v>28.999999999999996</v>
      </c>
      <c r="I84" s="37">
        <v>30.5</v>
      </c>
      <c r="J84" s="37">
        <v>32</v>
      </c>
      <c r="K84" s="37">
        <v>33.5</v>
      </c>
      <c r="L84" s="37">
        <v>35</v>
      </c>
      <c r="M84" s="37">
        <v>36.5</v>
      </c>
      <c r="N84" s="37">
        <v>38</v>
      </c>
      <c r="O84" s="37">
        <v>39</v>
      </c>
      <c r="P84" s="37">
        <v>40</v>
      </c>
      <c r="Q84" s="37">
        <v>41.5</v>
      </c>
      <c r="S84" t="str">
        <f t="shared" si="7"/>
        <v/>
      </c>
      <c r="T84">
        <v>97000</v>
      </c>
      <c r="U84" s="38">
        <v>0.26500000000000001</v>
      </c>
      <c r="V84" s="38">
        <v>0.27500000000000002</v>
      </c>
      <c r="W84" s="38">
        <v>0.28999999999999998</v>
      </c>
      <c r="X84" s="38">
        <v>0.30499999999999999</v>
      </c>
      <c r="Y84" s="38">
        <v>0.32</v>
      </c>
      <c r="Z84" s="38">
        <v>0.33500000000000002</v>
      </c>
      <c r="AA84" s="38">
        <v>0.35</v>
      </c>
      <c r="AB84" s="38">
        <v>0.36499999999999999</v>
      </c>
      <c r="AC84" s="38">
        <v>0.38</v>
      </c>
      <c r="AD84" s="38">
        <v>0.39</v>
      </c>
      <c r="AE84" s="38">
        <v>0.4</v>
      </c>
      <c r="AF84" s="38">
        <v>0.41499999999999998</v>
      </c>
      <c r="AH84" s="37">
        <f t="shared" si="6"/>
        <v>26.5</v>
      </c>
      <c r="AI84" s="37">
        <f t="shared" si="6"/>
        <v>27.500000000000004</v>
      </c>
      <c r="AJ84" s="37">
        <f t="shared" si="6"/>
        <v>28.999999999999996</v>
      </c>
      <c r="AK84" s="37">
        <f t="shared" si="8"/>
        <v>30.5</v>
      </c>
      <c r="AL84" s="37">
        <f t="shared" si="8"/>
        <v>32</v>
      </c>
      <c r="AM84" s="37">
        <f t="shared" si="8"/>
        <v>33.5</v>
      </c>
      <c r="AN84" s="37">
        <f t="shared" si="8"/>
        <v>35</v>
      </c>
      <c r="AO84" s="37">
        <f t="shared" si="8"/>
        <v>36.5</v>
      </c>
      <c r="AP84" s="37">
        <f t="shared" si="8"/>
        <v>38</v>
      </c>
      <c r="AQ84" s="37">
        <f t="shared" si="8"/>
        <v>39</v>
      </c>
      <c r="AR84" s="37">
        <f t="shared" si="8"/>
        <v>40</v>
      </c>
      <c r="AS84" s="37">
        <f t="shared" si="8"/>
        <v>41.5</v>
      </c>
    </row>
    <row r="85" spans="4:45" x14ac:dyDescent="0.25">
      <c r="D85">
        <v>82</v>
      </c>
      <c r="E85">
        <v>98000</v>
      </c>
      <c r="F85" s="37">
        <v>26.5</v>
      </c>
      <c r="G85" s="37">
        <v>27.500000000000004</v>
      </c>
      <c r="H85" s="37">
        <v>28.999999999999996</v>
      </c>
      <c r="I85" s="37">
        <v>30.5</v>
      </c>
      <c r="J85" s="37">
        <v>32</v>
      </c>
      <c r="K85" s="37">
        <v>33.5</v>
      </c>
      <c r="L85" s="37">
        <v>35</v>
      </c>
      <c r="M85" s="37">
        <v>36.5</v>
      </c>
      <c r="N85" s="37">
        <v>38</v>
      </c>
      <c r="O85" s="37">
        <v>39</v>
      </c>
      <c r="P85" s="37">
        <v>40</v>
      </c>
      <c r="Q85" s="37">
        <v>41.5</v>
      </c>
      <c r="S85" t="str">
        <f t="shared" si="7"/>
        <v/>
      </c>
      <c r="T85">
        <v>98000</v>
      </c>
      <c r="U85" s="38">
        <v>0.26500000000000001</v>
      </c>
      <c r="V85" s="38">
        <v>0.27500000000000002</v>
      </c>
      <c r="W85" s="38">
        <v>0.28999999999999998</v>
      </c>
      <c r="X85" s="38">
        <v>0.30499999999999999</v>
      </c>
      <c r="Y85" s="38">
        <v>0.32</v>
      </c>
      <c r="Z85" s="38">
        <v>0.33500000000000002</v>
      </c>
      <c r="AA85" s="38">
        <v>0.35</v>
      </c>
      <c r="AB85" s="38">
        <v>0.36499999999999999</v>
      </c>
      <c r="AC85" s="38">
        <v>0.38</v>
      </c>
      <c r="AD85" s="38">
        <v>0.39</v>
      </c>
      <c r="AE85" s="38">
        <v>0.4</v>
      </c>
      <c r="AF85" s="38">
        <v>0.41499999999999998</v>
      </c>
      <c r="AH85" s="37">
        <f t="shared" si="6"/>
        <v>26.5</v>
      </c>
      <c r="AI85" s="37">
        <f t="shared" si="6"/>
        <v>27.500000000000004</v>
      </c>
      <c r="AJ85" s="37">
        <f t="shared" si="6"/>
        <v>28.999999999999996</v>
      </c>
      <c r="AK85" s="37">
        <f t="shared" si="8"/>
        <v>30.5</v>
      </c>
      <c r="AL85" s="37">
        <f t="shared" si="8"/>
        <v>32</v>
      </c>
      <c r="AM85" s="37">
        <f t="shared" si="8"/>
        <v>33.5</v>
      </c>
      <c r="AN85" s="37">
        <f t="shared" si="8"/>
        <v>35</v>
      </c>
      <c r="AO85" s="37">
        <f t="shared" si="8"/>
        <v>36.5</v>
      </c>
      <c r="AP85" s="37">
        <f t="shared" si="8"/>
        <v>38</v>
      </c>
      <c r="AQ85" s="37">
        <f t="shared" si="8"/>
        <v>39</v>
      </c>
      <c r="AR85" s="37">
        <f t="shared" si="8"/>
        <v>40</v>
      </c>
      <c r="AS85" s="37">
        <f t="shared" si="8"/>
        <v>41.5</v>
      </c>
    </row>
    <row r="86" spans="4:45" x14ac:dyDescent="0.25">
      <c r="D86">
        <v>83</v>
      </c>
      <c r="E86">
        <v>99000</v>
      </c>
      <c r="F86" s="37">
        <v>26.5</v>
      </c>
      <c r="G86" s="37">
        <v>27.500000000000004</v>
      </c>
      <c r="H86" s="37">
        <v>28.999999999999996</v>
      </c>
      <c r="I86" s="37">
        <v>30.5</v>
      </c>
      <c r="J86" s="37">
        <v>32</v>
      </c>
      <c r="K86" s="37">
        <v>33.5</v>
      </c>
      <c r="L86" s="37">
        <v>35</v>
      </c>
      <c r="M86" s="37">
        <v>36.5</v>
      </c>
      <c r="N86" s="37">
        <v>38</v>
      </c>
      <c r="O86" s="37">
        <v>39</v>
      </c>
      <c r="P86" s="37">
        <v>40</v>
      </c>
      <c r="Q86" s="37">
        <v>41.5</v>
      </c>
      <c r="S86" t="str">
        <f t="shared" si="7"/>
        <v/>
      </c>
      <c r="T86">
        <v>99000</v>
      </c>
      <c r="U86" s="38">
        <v>0.26500000000000001</v>
      </c>
      <c r="V86" s="38">
        <v>0.27500000000000002</v>
      </c>
      <c r="W86" s="38">
        <v>0.28999999999999998</v>
      </c>
      <c r="X86" s="38">
        <v>0.30499999999999999</v>
      </c>
      <c r="Y86" s="38">
        <v>0.32</v>
      </c>
      <c r="Z86" s="38">
        <v>0.33500000000000002</v>
      </c>
      <c r="AA86" s="38">
        <v>0.35</v>
      </c>
      <c r="AB86" s="38">
        <v>0.36499999999999999</v>
      </c>
      <c r="AC86" s="38">
        <v>0.38</v>
      </c>
      <c r="AD86" s="38">
        <v>0.39</v>
      </c>
      <c r="AE86" s="38">
        <v>0.4</v>
      </c>
      <c r="AF86" s="38">
        <v>0.41499999999999998</v>
      </c>
      <c r="AH86" s="37">
        <f t="shared" si="6"/>
        <v>26.5</v>
      </c>
      <c r="AI86" s="37">
        <f t="shared" si="6"/>
        <v>27.500000000000004</v>
      </c>
      <c r="AJ86" s="37">
        <f t="shared" si="6"/>
        <v>28.999999999999996</v>
      </c>
      <c r="AK86" s="37">
        <f t="shared" si="8"/>
        <v>30.5</v>
      </c>
      <c r="AL86" s="37">
        <f t="shared" si="8"/>
        <v>32</v>
      </c>
      <c r="AM86" s="37">
        <f t="shared" si="8"/>
        <v>33.5</v>
      </c>
      <c r="AN86" s="37">
        <f t="shared" si="8"/>
        <v>35</v>
      </c>
      <c r="AO86" s="37">
        <f t="shared" si="8"/>
        <v>36.5</v>
      </c>
      <c r="AP86" s="37">
        <f t="shared" si="8"/>
        <v>38</v>
      </c>
      <c r="AQ86" s="37">
        <f t="shared" si="8"/>
        <v>39</v>
      </c>
      <c r="AR86" s="37">
        <f t="shared" si="8"/>
        <v>40</v>
      </c>
      <c r="AS86" s="37">
        <f t="shared" si="8"/>
        <v>41.5</v>
      </c>
    </row>
    <row r="87" spans="4:45" x14ac:dyDescent="0.25">
      <c r="D87">
        <v>84</v>
      </c>
      <c r="E87">
        <v>100000</v>
      </c>
      <c r="F87" s="37">
        <v>26.5</v>
      </c>
      <c r="G87" s="37">
        <v>27.500000000000004</v>
      </c>
      <c r="H87" s="37">
        <v>28.999999999999996</v>
      </c>
      <c r="I87" s="37">
        <v>30.5</v>
      </c>
      <c r="J87" s="37">
        <v>32</v>
      </c>
      <c r="K87" s="37">
        <v>33.5</v>
      </c>
      <c r="L87" s="37">
        <v>35</v>
      </c>
      <c r="M87" s="37">
        <v>36.5</v>
      </c>
      <c r="N87" s="37">
        <v>38</v>
      </c>
      <c r="O87" s="37">
        <v>39</v>
      </c>
      <c r="P87" s="37">
        <v>40</v>
      </c>
      <c r="Q87" s="37">
        <v>41.5</v>
      </c>
      <c r="S87" t="str">
        <f t="shared" si="7"/>
        <v/>
      </c>
      <c r="T87">
        <v>100000</v>
      </c>
      <c r="U87" s="38">
        <v>0.26500000000000001</v>
      </c>
      <c r="V87" s="38">
        <v>0.27500000000000002</v>
      </c>
      <c r="W87" s="38">
        <v>0.28999999999999998</v>
      </c>
      <c r="X87" s="38">
        <v>0.30499999999999999</v>
      </c>
      <c r="Y87" s="38">
        <v>0.32</v>
      </c>
      <c r="Z87" s="38">
        <v>0.33500000000000002</v>
      </c>
      <c r="AA87" s="38">
        <v>0.35</v>
      </c>
      <c r="AB87" s="38">
        <v>0.36499999999999999</v>
      </c>
      <c r="AC87" s="38">
        <v>0.38</v>
      </c>
      <c r="AD87" s="38">
        <v>0.39</v>
      </c>
      <c r="AE87" s="38">
        <v>0.4</v>
      </c>
      <c r="AF87" s="38">
        <v>0.41499999999999998</v>
      </c>
      <c r="AH87" s="37">
        <f t="shared" si="6"/>
        <v>26.5</v>
      </c>
      <c r="AI87" s="37">
        <f t="shared" si="6"/>
        <v>27.500000000000004</v>
      </c>
      <c r="AJ87" s="37">
        <f t="shared" si="6"/>
        <v>28.999999999999996</v>
      </c>
      <c r="AK87" s="37">
        <f t="shared" si="8"/>
        <v>30.5</v>
      </c>
      <c r="AL87" s="37">
        <f t="shared" si="8"/>
        <v>32</v>
      </c>
      <c r="AM87" s="37">
        <f t="shared" si="8"/>
        <v>33.5</v>
      </c>
      <c r="AN87" s="37">
        <f t="shared" si="8"/>
        <v>35</v>
      </c>
      <c r="AO87" s="37">
        <f t="shared" si="8"/>
        <v>36.5</v>
      </c>
      <c r="AP87" s="37">
        <f t="shared" si="8"/>
        <v>38</v>
      </c>
      <c r="AQ87" s="37">
        <f t="shared" si="8"/>
        <v>39</v>
      </c>
      <c r="AR87" s="37">
        <f t="shared" si="8"/>
        <v>40</v>
      </c>
      <c r="AS87" s="37">
        <f t="shared" si="8"/>
        <v>41.5</v>
      </c>
    </row>
    <row r="88" spans="4:45" x14ac:dyDescent="0.25">
      <c r="D88">
        <v>85</v>
      </c>
      <c r="E88">
        <v>101000</v>
      </c>
      <c r="F88" s="37">
        <v>26.5</v>
      </c>
      <c r="G88" s="37">
        <v>27.500000000000004</v>
      </c>
      <c r="H88" s="37">
        <v>28.999999999999996</v>
      </c>
      <c r="I88" s="37">
        <v>30.5</v>
      </c>
      <c r="J88" s="37">
        <v>32</v>
      </c>
      <c r="K88" s="37">
        <v>33.5</v>
      </c>
      <c r="L88" s="37">
        <v>35</v>
      </c>
      <c r="M88" s="37">
        <v>36.5</v>
      </c>
      <c r="N88" s="37">
        <v>38</v>
      </c>
      <c r="O88" s="37">
        <v>39</v>
      </c>
      <c r="P88" s="37">
        <v>40</v>
      </c>
      <c r="Q88" s="37">
        <v>41.5</v>
      </c>
      <c r="S88" t="str">
        <f t="shared" si="7"/>
        <v/>
      </c>
      <c r="T88">
        <v>101000</v>
      </c>
      <c r="U88" s="38">
        <v>0.26500000000000001</v>
      </c>
      <c r="V88" s="38">
        <v>0.27500000000000002</v>
      </c>
      <c r="W88" s="38">
        <v>0.28999999999999998</v>
      </c>
      <c r="X88" s="38">
        <v>0.30499999999999999</v>
      </c>
      <c r="Y88" s="38">
        <v>0.32</v>
      </c>
      <c r="Z88" s="38">
        <v>0.33500000000000002</v>
      </c>
      <c r="AA88" s="38">
        <v>0.35</v>
      </c>
      <c r="AB88" s="38">
        <v>0.36499999999999999</v>
      </c>
      <c r="AC88" s="38">
        <v>0.38</v>
      </c>
      <c r="AD88" s="38">
        <v>0.39</v>
      </c>
      <c r="AE88" s="38">
        <v>0.4</v>
      </c>
      <c r="AF88" s="38">
        <v>0.41499999999999998</v>
      </c>
      <c r="AH88" s="37">
        <f t="shared" si="6"/>
        <v>26.5</v>
      </c>
      <c r="AI88" s="37">
        <f t="shared" si="6"/>
        <v>27.500000000000004</v>
      </c>
      <c r="AJ88" s="37">
        <f t="shared" si="6"/>
        <v>28.999999999999996</v>
      </c>
      <c r="AK88" s="37">
        <f t="shared" si="8"/>
        <v>30.5</v>
      </c>
      <c r="AL88" s="37">
        <f t="shared" si="8"/>
        <v>32</v>
      </c>
      <c r="AM88" s="37">
        <f t="shared" si="8"/>
        <v>33.5</v>
      </c>
      <c r="AN88" s="37">
        <f t="shared" si="8"/>
        <v>35</v>
      </c>
      <c r="AO88" s="37">
        <f t="shared" si="8"/>
        <v>36.5</v>
      </c>
      <c r="AP88" s="37">
        <f t="shared" si="8"/>
        <v>38</v>
      </c>
      <c r="AQ88" s="37">
        <f t="shared" si="8"/>
        <v>39</v>
      </c>
      <c r="AR88" s="37">
        <f t="shared" si="8"/>
        <v>40</v>
      </c>
      <c r="AS88" s="37">
        <f t="shared" si="8"/>
        <v>41.5</v>
      </c>
    </row>
    <row r="89" spans="4:45" x14ac:dyDescent="0.25">
      <c r="D89">
        <v>86</v>
      </c>
      <c r="E89">
        <v>102000</v>
      </c>
      <c r="F89" s="37">
        <v>26.5</v>
      </c>
      <c r="G89" s="37">
        <v>27.500000000000004</v>
      </c>
      <c r="H89" s="37">
        <v>28.999999999999996</v>
      </c>
      <c r="I89" s="37">
        <v>30.5</v>
      </c>
      <c r="J89" s="37">
        <v>32</v>
      </c>
      <c r="K89" s="37">
        <v>33.5</v>
      </c>
      <c r="L89" s="37">
        <v>35</v>
      </c>
      <c r="M89" s="37">
        <v>36.5</v>
      </c>
      <c r="N89" s="37">
        <v>38</v>
      </c>
      <c r="O89" s="37">
        <v>39</v>
      </c>
      <c r="P89" s="37">
        <v>40</v>
      </c>
      <c r="Q89" s="37">
        <v>41.5</v>
      </c>
      <c r="S89" t="str">
        <f t="shared" si="7"/>
        <v/>
      </c>
      <c r="T89">
        <v>102000</v>
      </c>
      <c r="U89" s="38">
        <v>0.26500000000000001</v>
      </c>
      <c r="V89" s="38">
        <v>0.27500000000000002</v>
      </c>
      <c r="W89" s="38">
        <v>0.28999999999999998</v>
      </c>
      <c r="X89" s="38">
        <v>0.30499999999999999</v>
      </c>
      <c r="Y89" s="38">
        <v>0.32</v>
      </c>
      <c r="Z89" s="38">
        <v>0.33500000000000002</v>
      </c>
      <c r="AA89" s="38">
        <v>0.35</v>
      </c>
      <c r="AB89" s="38">
        <v>0.36499999999999999</v>
      </c>
      <c r="AC89" s="38">
        <v>0.38</v>
      </c>
      <c r="AD89" s="38">
        <v>0.39</v>
      </c>
      <c r="AE89" s="38">
        <v>0.4</v>
      </c>
      <c r="AF89" s="38">
        <v>0.41499999999999998</v>
      </c>
      <c r="AH89" s="37">
        <f t="shared" si="6"/>
        <v>26.5</v>
      </c>
      <c r="AI89" s="37">
        <f t="shared" si="6"/>
        <v>27.500000000000004</v>
      </c>
      <c r="AJ89" s="37">
        <f t="shared" si="6"/>
        <v>28.999999999999996</v>
      </c>
      <c r="AK89" s="37">
        <f t="shared" si="8"/>
        <v>30.5</v>
      </c>
      <c r="AL89" s="37">
        <f t="shared" si="8"/>
        <v>32</v>
      </c>
      <c r="AM89" s="37">
        <f t="shared" si="8"/>
        <v>33.5</v>
      </c>
      <c r="AN89" s="37">
        <f t="shared" si="8"/>
        <v>35</v>
      </c>
      <c r="AO89" s="37">
        <f t="shared" si="8"/>
        <v>36.5</v>
      </c>
      <c r="AP89" s="37">
        <f t="shared" si="8"/>
        <v>38</v>
      </c>
      <c r="AQ89" s="37">
        <f t="shared" si="8"/>
        <v>39</v>
      </c>
      <c r="AR89" s="37">
        <f t="shared" si="8"/>
        <v>40</v>
      </c>
      <c r="AS89" s="37">
        <f t="shared" si="8"/>
        <v>41.5</v>
      </c>
    </row>
    <row r="90" spans="4:45" x14ac:dyDescent="0.25">
      <c r="D90">
        <v>87</v>
      </c>
      <c r="E90">
        <v>103000</v>
      </c>
      <c r="F90" s="37">
        <v>26.5</v>
      </c>
      <c r="G90" s="37">
        <v>27.500000000000004</v>
      </c>
      <c r="H90" s="37">
        <v>28.999999999999996</v>
      </c>
      <c r="I90" s="37">
        <v>30.5</v>
      </c>
      <c r="J90" s="37">
        <v>32</v>
      </c>
      <c r="K90" s="37">
        <v>33.5</v>
      </c>
      <c r="L90" s="37">
        <v>35</v>
      </c>
      <c r="M90" s="37">
        <v>36.5</v>
      </c>
      <c r="N90" s="37">
        <v>38</v>
      </c>
      <c r="O90" s="37">
        <v>39</v>
      </c>
      <c r="P90" s="37">
        <v>40</v>
      </c>
      <c r="Q90" s="37">
        <v>41.5</v>
      </c>
      <c r="S90" t="str">
        <f t="shared" si="7"/>
        <v/>
      </c>
      <c r="T90">
        <v>103000</v>
      </c>
      <c r="U90" s="38">
        <v>0.26500000000000001</v>
      </c>
      <c r="V90" s="38">
        <v>0.27500000000000002</v>
      </c>
      <c r="W90" s="38">
        <v>0.28999999999999998</v>
      </c>
      <c r="X90" s="38">
        <v>0.30499999999999999</v>
      </c>
      <c r="Y90" s="38">
        <v>0.32</v>
      </c>
      <c r="Z90" s="38">
        <v>0.33500000000000002</v>
      </c>
      <c r="AA90" s="38">
        <v>0.35</v>
      </c>
      <c r="AB90" s="38">
        <v>0.36499999999999999</v>
      </c>
      <c r="AC90" s="38">
        <v>0.38</v>
      </c>
      <c r="AD90" s="38">
        <v>0.39</v>
      </c>
      <c r="AE90" s="38">
        <v>0.4</v>
      </c>
      <c r="AF90" s="38">
        <v>0.41499999999999998</v>
      </c>
      <c r="AH90" s="37">
        <f t="shared" si="6"/>
        <v>26.5</v>
      </c>
      <c r="AI90" s="37">
        <f t="shared" si="6"/>
        <v>27.500000000000004</v>
      </c>
      <c r="AJ90" s="37">
        <f t="shared" si="6"/>
        <v>28.999999999999996</v>
      </c>
      <c r="AK90" s="37">
        <f t="shared" si="8"/>
        <v>30.5</v>
      </c>
      <c r="AL90" s="37">
        <f t="shared" si="8"/>
        <v>32</v>
      </c>
      <c r="AM90" s="37">
        <f t="shared" si="8"/>
        <v>33.5</v>
      </c>
      <c r="AN90" s="37">
        <f t="shared" si="8"/>
        <v>35</v>
      </c>
      <c r="AO90" s="37">
        <f t="shared" si="8"/>
        <v>36.5</v>
      </c>
      <c r="AP90" s="37">
        <f t="shared" si="8"/>
        <v>38</v>
      </c>
      <c r="AQ90" s="37">
        <f t="shared" si="8"/>
        <v>39</v>
      </c>
      <c r="AR90" s="37">
        <f t="shared" si="8"/>
        <v>40</v>
      </c>
      <c r="AS90" s="37">
        <f t="shared" si="8"/>
        <v>41.5</v>
      </c>
    </row>
    <row r="91" spans="4:45" x14ac:dyDescent="0.25">
      <c r="D91">
        <v>88</v>
      </c>
      <c r="E91">
        <v>104000</v>
      </c>
      <c r="F91" s="37">
        <v>26.5</v>
      </c>
      <c r="G91" s="37">
        <v>27.500000000000004</v>
      </c>
      <c r="H91" s="37">
        <v>28.999999999999996</v>
      </c>
      <c r="I91" s="37">
        <v>30.5</v>
      </c>
      <c r="J91" s="37">
        <v>32</v>
      </c>
      <c r="K91" s="37">
        <v>33.5</v>
      </c>
      <c r="L91" s="37">
        <v>35</v>
      </c>
      <c r="M91" s="37">
        <v>36.5</v>
      </c>
      <c r="N91" s="37">
        <v>38</v>
      </c>
      <c r="O91" s="37">
        <v>39</v>
      </c>
      <c r="P91" s="37">
        <v>40</v>
      </c>
      <c r="Q91" s="37">
        <v>41.5</v>
      </c>
      <c r="S91" t="str">
        <f t="shared" si="7"/>
        <v/>
      </c>
      <c r="T91">
        <v>104000</v>
      </c>
      <c r="U91" s="38">
        <v>0.26500000000000001</v>
      </c>
      <c r="V91" s="38">
        <v>0.27500000000000002</v>
      </c>
      <c r="W91" s="38">
        <v>0.28999999999999998</v>
      </c>
      <c r="X91" s="38">
        <v>0.30499999999999999</v>
      </c>
      <c r="Y91" s="38">
        <v>0.32</v>
      </c>
      <c r="Z91" s="38">
        <v>0.33500000000000002</v>
      </c>
      <c r="AA91" s="38">
        <v>0.35</v>
      </c>
      <c r="AB91" s="38">
        <v>0.36499999999999999</v>
      </c>
      <c r="AC91" s="38">
        <v>0.38</v>
      </c>
      <c r="AD91" s="38">
        <v>0.39</v>
      </c>
      <c r="AE91" s="38">
        <v>0.4</v>
      </c>
      <c r="AF91" s="38">
        <v>0.41499999999999998</v>
      </c>
      <c r="AH91" s="37">
        <f t="shared" si="6"/>
        <v>26.5</v>
      </c>
      <c r="AI91" s="37">
        <f t="shared" si="6"/>
        <v>27.500000000000004</v>
      </c>
      <c r="AJ91" s="37">
        <f t="shared" si="6"/>
        <v>28.999999999999996</v>
      </c>
      <c r="AK91" s="37">
        <f t="shared" si="8"/>
        <v>30.5</v>
      </c>
      <c r="AL91" s="37">
        <f t="shared" si="8"/>
        <v>32</v>
      </c>
      <c r="AM91" s="37">
        <f t="shared" si="8"/>
        <v>33.5</v>
      </c>
      <c r="AN91" s="37">
        <f t="shared" si="8"/>
        <v>35</v>
      </c>
      <c r="AO91" s="37">
        <f t="shared" si="8"/>
        <v>36.5</v>
      </c>
      <c r="AP91" s="37">
        <f t="shared" si="8"/>
        <v>38</v>
      </c>
      <c r="AQ91" s="37">
        <f t="shared" si="8"/>
        <v>39</v>
      </c>
      <c r="AR91" s="37">
        <f t="shared" si="8"/>
        <v>40</v>
      </c>
      <c r="AS91" s="37">
        <f t="shared" si="8"/>
        <v>41.5</v>
      </c>
    </row>
    <row r="92" spans="4:45" x14ac:dyDescent="0.25">
      <c r="D92">
        <v>89</v>
      </c>
      <c r="E92">
        <v>105000</v>
      </c>
      <c r="F92" s="37">
        <v>26.5</v>
      </c>
      <c r="G92" s="37">
        <v>27.500000000000004</v>
      </c>
      <c r="H92" s="37">
        <v>28.999999999999996</v>
      </c>
      <c r="I92" s="37">
        <v>30.5</v>
      </c>
      <c r="J92" s="37">
        <v>32</v>
      </c>
      <c r="K92" s="37">
        <v>33.5</v>
      </c>
      <c r="L92" s="37">
        <v>35</v>
      </c>
      <c r="M92" s="37">
        <v>36.5</v>
      </c>
      <c r="N92" s="37">
        <v>38</v>
      </c>
      <c r="O92" s="37">
        <v>39</v>
      </c>
      <c r="P92" s="37">
        <v>40</v>
      </c>
      <c r="Q92" s="37">
        <v>41.5</v>
      </c>
      <c r="S92" t="str">
        <f t="shared" si="7"/>
        <v/>
      </c>
      <c r="T92">
        <v>105000</v>
      </c>
      <c r="U92" s="38">
        <v>0.26500000000000001</v>
      </c>
      <c r="V92" s="38">
        <v>0.27500000000000002</v>
      </c>
      <c r="W92" s="38">
        <v>0.28999999999999998</v>
      </c>
      <c r="X92" s="38">
        <v>0.30499999999999999</v>
      </c>
      <c r="Y92" s="38">
        <v>0.32</v>
      </c>
      <c r="Z92" s="38">
        <v>0.33500000000000002</v>
      </c>
      <c r="AA92" s="38">
        <v>0.35</v>
      </c>
      <c r="AB92" s="38">
        <v>0.36499999999999999</v>
      </c>
      <c r="AC92" s="38">
        <v>0.38</v>
      </c>
      <c r="AD92" s="38">
        <v>0.39</v>
      </c>
      <c r="AE92" s="38">
        <v>0.4</v>
      </c>
      <c r="AF92" s="38">
        <v>0.41499999999999998</v>
      </c>
      <c r="AH92" s="37">
        <f t="shared" si="6"/>
        <v>26.5</v>
      </c>
      <c r="AI92" s="37">
        <f t="shared" si="6"/>
        <v>27.500000000000004</v>
      </c>
      <c r="AJ92" s="37">
        <f t="shared" si="6"/>
        <v>28.999999999999996</v>
      </c>
      <c r="AK92" s="37">
        <f t="shared" si="8"/>
        <v>30.5</v>
      </c>
      <c r="AL92" s="37">
        <f t="shared" si="8"/>
        <v>32</v>
      </c>
      <c r="AM92" s="37">
        <f t="shared" si="8"/>
        <v>33.5</v>
      </c>
      <c r="AN92" s="37">
        <f t="shared" si="8"/>
        <v>35</v>
      </c>
      <c r="AO92" s="37">
        <f t="shared" si="8"/>
        <v>36.5</v>
      </c>
      <c r="AP92" s="37">
        <f t="shared" si="8"/>
        <v>38</v>
      </c>
      <c r="AQ92" s="37">
        <f t="shared" si="8"/>
        <v>39</v>
      </c>
      <c r="AR92" s="37">
        <f t="shared" si="8"/>
        <v>40</v>
      </c>
      <c r="AS92" s="37">
        <f t="shared" si="8"/>
        <v>41.5</v>
      </c>
    </row>
    <row r="93" spans="4:45" x14ac:dyDescent="0.25">
      <c r="D93">
        <v>90</v>
      </c>
      <c r="E93">
        <v>106000</v>
      </c>
      <c r="F93" s="37">
        <v>26.5</v>
      </c>
      <c r="G93" s="37">
        <v>27.500000000000004</v>
      </c>
      <c r="H93" s="37">
        <v>28.999999999999996</v>
      </c>
      <c r="I93" s="37">
        <v>30.5</v>
      </c>
      <c r="J93" s="37">
        <v>32</v>
      </c>
      <c r="K93" s="37">
        <v>33.5</v>
      </c>
      <c r="L93" s="37">
        <v>35</v>
      </c>
      <c r="M93" s="37">
        <v>36.5</v>
      </c>
      <c r="N93" s="37">
        <v>38</v>
      </c>
      <c r="O93" s="37">
        <v>39</v>
      </c>
      <c r="P93" s="37">
        <v>40</v>
      </c>
      <c r="Q93" s="37">
        <v>41.5</v>
      </c>
      <c r="S93" t="str">
        <f t="shared" si="7"/>
        <v/>
      </c>
      <c r="T93">
        <v>106000</v>
      </c>
      <c r="U93" s="38">
        <v>0.26500000000000001</v>
      </c>
      <c r="V93" s="38">
        <v>0.27500000000000002</v>
      </c>
      <c r="W93" s="38">
        <v>0.28999999999999998</v>
      </c>
      <c r="X93" s="38">
        <v>0.30499999999999999</v>
      </c>
      <c r="Y93" s="38">
        <v>0.32</v>
      </c>
      <c r="Z93" s="38">
        <v>0.33500000000000002</v>
      </c>
      <c r="AA93" s="38">
        <v>0.35</v>
      </c>
      <c r="AB93" s="38">
        <v>0.36499999999999999</v>
      </c>
      <c r="AC93" s="38">
        <v>0.38</v>
      </c>
      <c r="AD93" s="38">
        <v>0.39</v>
      </c>
      <c r="AE93" s="38">
        <v>0.4</v>
      </c>
      <c r="AF93" s="38">
        <v>0.41499999999999998</v>
      </c>
      <c r="AH93" s="37">
        <f t="shared" si="6"/>
        <v>26.5</v>
      </c>
      <c r="AI93" s="37">
        <f t="shared" si="6"/>
        <v>27.500000000000004</v>
      </c>
      <c r="AJ93" s="37">
        <f t="shared" si="6"/>
        <v>28.999999999999996</v>
      </c>
      <c r="AK93" s="37">
        <f t="shared" si="8"/>
        <v>30.5</v>
      </c>
      <c r="AL93" s="37">
        <f t="shared" si="8"/>
        <v>32</v>
      </c>
      <c r="AM93" s="37">
        <f t="shared" si="8"/>
        <v>33.5</v>
      </c>
      <c r="AN93" s="37">
        <f t="shared" si="8"/>
        <v>35</v>
      </c>
      <c r="AO93" s="37">
        <f t="shared" si="8"/>
        <v>36.5</v>
      </c>
      <c r="AP93" s="37">
        <f t="shared" si="8"/>
        <v>38</v>
      </c>
      <c r="AQ93" s="37">
        <f t="shared" si="8"/>
        <v>39</v>
      </c>
      <c r="AR93" s="37">
        <f t="shared" si="8"/>
        <v>40</v>
      </c>
      <c r="AS93" s="37">
        <f t="shared" si="8"/>
        <v>41.5</v>
      </c>
    </row>
    <row r="94" spans="4:45" x14ac:dyDescent="0.25">
      <c r="D94">
        <v>91</v>
      </c>
      <c r="E94">
        <v>107000</v>
      </c>
      <c r="F94" s="37">
        <v>26.5</v>
      </c>
      <c r="G94" s="37">
        <v>27.500000000000004</v>
      </c>
      <c r="H94" s="37">
        <v>28.999999999999996</v>
      </c>
      <c r="I94" s="37">
        <v>30.5</v>
      </c>
      <c r="J94" s="37">
        <v>32</v>
      </c>
      <c r="K94" s="37">
        <v>33.5</v>
      </c>
      <c r="L94" s="37">
        <v>35</v>
      </c>
      <c r="M94" s="37">
        <v>36.5</v>
      </c>
      <c r="N94" s="37">
        <v>38</v>
      </c>
      <c r="O94" s="37">
        <v>39</v>
      </c>
      <c r="P94" s="37">
        <v>40</v>
      </c>
      <c r="Q94" s="37">
        <v>41.5</v>
      </c>
      <c r="S94" t="str">
        <f t="shared" si="7"/>
        <v/>
      </c>
      <c r="T94">
        <v>107000</v>
      </c>
      <c r="U94" s="38">
        <v>0.26500000000000001</v>
      </c>
      <c r="V94" s="38">
        <v>0.27500000000000002</v>
      </c>
      <c r="W94" s="38">
        <v>0.28999999999999998</v>
      </c>
      <c r="X94" s="38">
        <v>0.30499999999999999</v>
      </c>
      <c r="Y94" s="38">
        <v>0.32</v>
      </c>
      <c r="Z94" s="38">
        <v>0.33500000000000002</v>
      </c>
      <c r="AA94" s="38">
        <v>0.35</v>
      </c>
      <c r="AB94" s="38">
        <v>0.36499999999999999</v>
      </c>
      <c r="AC94" s="38">
        <v>0.38</v>
      </c>
      <c r="AD94" s="38">
        <v>0.39</v>
      </c>
      <c r="AE94" s="38">
        <v>0.4</v>
      </c>
      <c r="AF94" s="38">
        <v>0.41499999999999998</v>
      </c>
      <c r="AH94" s="37">
        <f t="shared" si="6"/>
        <v>26.5</v>
      </c>
      <c r="AI94" s="37">
        <f t="shared" si="6"/>
        <v>27.500000000000004</v>
      </c>
      <c r="AJ94" s="37">
        <f t="shared" si="6"/>
        <v>28.999999999999996</v>
      </c>
      <c r="AK94" s="37">
        <f t="shared" si="8"/>
        <v>30.5</v>
      </c>
      <c r="AL94" s="37">
        <f t="shared" si="8"/>
        <v>32</v>
      </c>
      <c r="AM94" s="37">
        <f t="shared" si="8"/>
        <v>33.5</v>
      </c>
      <c r="AN94" s="37">
        <f t="shared" si="8"/>
        <v>35</v>
      </c>
      <c r="AO94" s="37">
        <f t="shared" si="8"/>
        <v>36.5</v>
      </c>
      <c r="AP94" s="37">
        <f t="shared" si="8"/>
        <v>38</v>
      </c>
      <c r="AQ94" s="37">
        <f t="shared" si="8"/>
        <v>39</v>
      </c>
      <c r="AR94" s="37">
        <f t="shared" si="8"/>
        <v>40</v>
      </c>
      <c r="AS94" s="37">
        <f t="shared" si="8"/>
        <v>41.5</v>
      </c>
    </row>
    <row r="95" spans="4:45" x14ac:dyDescent="0.25">
      <c r="D95">
        <v>92</v>
      </c>
      <c r="E95">
        <v>108000</v>
      </c>
      <c r="F95" s="37">
        <v>26.5</v>
      </c>
      <c r="G95" s="37">
        <v>27.500000000000004</v>
      </c>
      <c r="H95" s="37">
        <v>28.999999999999996</v>
      </c>
      <c r="I95" s="37">
        <v>30.5</v>
      </c>
      <c r="J95" s="37">
        <v>32</v>
      </c>
      <c r="K95" s="37">
        <v>33.5</v>
      </c>
      <c r="L95" s="37">
        <v>35</v>
      </c>
      <c r="M95" s="37">
        <v>36.5</v>
      </c>
      <c r="N95" s="37">
        <v>38</v>
      </c>
      <c r="O95" s="37">
        <v>39</v>
      </c>
      <c r="P95" s="37">
        <v>40</v>
      </c>
      <c r="Q95" s="37">
        <v>41.5</v>
      </c>
      <c r="S95" t="str">
        <f t="shared" si="7"/>
        <v/>
      </c>
      <c r="T95">
        <v>108000</v>
      </c>
      <c r="U95" s="38">
        <v>0.26500000000000001</v>
      </c>
      <c r="V95" s="38">
        <v>0.27500000000000002</v>
      </c>
      <c r="W95" s="38">
        <v>0.28999999999999998</v>
      </c>
      <c r="X95" s="38">
        <v>0.30499999999999999</v>
      </c>
      <c r="Y95" s="38">
        <v>0.32</v>
      </c>
      <c r="Z95" s="38">
        <v>0.33500000000000002</v>
      </c>
      <c r="AA95" s="38">
        <v>0.35</v>
      </c>
      <c r="AB95" s="38">
        <v>0.36499999999999999</v>
      </c>
      <c r="AC95" s="38">
        <v>0.38</v>
      </c>
      <c r="AD95" s="38">
        <v>0.39</v>
      </c>
      <c r="AE95" s="38">
        <v>0.4</v>
      </c>
      <c r="AF95" s="38">
        <v>0.41499999999999998</v>
      </c>
      <c r="AH95" s="37">
        <f t="shared" si="6"/>
        <v>26.5</v>
      </c>
      <c r="AI95" s="37">
        <f t="shared" si="6"/>
        <v>27.500000000000004</v>
      </c>
      <c r="AJ95" s="37">
        <f t="shared" si="6"/>
        <v>28.999999999999996</v>
      </c>
      <c r="AK95" s="37">
        <f t="shared" si="8"/>
        <v>30.5</v>
      </c>
      <c r="AL95" s="37">
        <f t="shared" si="8"/>
        <v>32</v>
      </c>
      <c r="AM95" s="37">
        <f t="shared" si="8"/>
        <v>33.5</v>
      </c>
      <c r="AN95" s="37">
        <f t="shared" si="8"/>
        <v>35</v>
      </c>
      <c r="AO95" s="37">
        <f t="shared" si="8"/>
        <v>36.5</v>
      </c>
      <c r="AP95" s="37">
        <f t="shared" si="8"/>
        <v>38</v>
      </c>
      <c r="AQ95" s="37">
        <f t="shared" si="8"/>
        <v>39</v>
      </c>
      <c r="AR95" s="37">
        <f t="shared" si="8"/>
        <v>40</v>
      </c>
      <c r="AS95" s="37">
        <f t="shared" si="8"/>
        <v>41.5</v>
      </c>
    </row>
    <row r="96" spans="4:45" x14ac:dyDescent="0.25">
      <c r="D96">
        <v>93</v>
      </c>
      <c r="E96">
        <v>109000</v>
      </c>
      <c r="F96" s="37">
        <v>26.5</v>
      </c>
      <c r="G96" s="37">
        <v>27.500000000000004</v>
      </c>
      <c r="H96" s="37">
        <v>28.999999999999996</v>
      </c>
      <c r="I96" s="37">
        <v>30.5</v>
      </c>
      <c r="J96" s="37">
        <v>32</v>
      </c>
      <c r="K96" s="37">
        <v>33.5</v>
      </c>
      <c r="L96" s="37">
        <v>35</v>
      </c>
      <c r="M96" s="37">
        <v>36.5</v>
      </c>
      <c r="N96" s="37">
        <v>38</v>
      </c>
      <c r="O96" s="37">
        <v>39</v>
      </c>
      <c r="P96" s="37">
        <v>40</v>
      </c>
      <c r="Q96" s="37">
        <v>41.5</v>
      </c>
      <c r="S96" t="str">
        <f t="shared" si="7"/>
        <v/>
      </c>
      <c r="T96">
        <v>109000</v>
      </c>
      <c r="U96" s="38">
        <v>0.26500000000000001</v>
      </c>
      <c r="V96" s="38">
        <v>0.27500000000000002</v>
      </c>
      <c r="W96" s="38">
        <v>0.28999999999999998</v>
      </c>
      <c r="X96" s="38">
        <v>0.30499999999999999</v>
      </c>
      <c r="Y96" s="38">
        <v>0.32</v>
      </c>
      <c r="Z96" s="38">
        <v>0.33500000000000002</v>
      </c>
      <c r="AA96" s="38">
        <v>0.35</v>
      </c>
      <c r="AB96" s="38">
        <v>0.36499999999999999</v>
      </c>
      <c r="AC96" s="38">
        <v>0.38</v>
      </c>
      <c r="AD96" s="38">
        <v>0.39</v>
      </c>
      <c r="AE96" s="38">
        <v>0.4</v>
      </c>
      <c r="AF96" s="38">
        <v>0.41499999999999998</v>
      </c>
      <c r="AH96" s="37">
        <f t="shared" si="6"/>
        <v>26.5</v>
      </c>
      <c r="AI96" s="37">
        <f t="shared" si="6"/>
        <v>27.500000000000004</v>
      </c>
      <c r="AJ96" s="37">
        <f t="shared" si="6"/>
        <v>28.999999999999996</v>
      </c>
      <c r="AK96" s="37">
        <f t="shared" si="8"/>
        <v>30.5</v>
      </c>
      <c r="AL96" s="37">
        <f t="shared" si="8"/>
        <v>32</v>
      </c>
      <c r="AM96" s="37">
        <f t="shared" si="8"/>
        <v>33.5</v>
      </c>
      <c r="AN96" s="37">
        <f t="shared" si="8"/>
        <v>35</v>
      </c>
      <c r="AO96" s="37">
        <f t="shared" si="8"/>
        <v>36.5</v>
      </c>
      <c r="AP96" s="37">
        <f t="shared" si="8"/>
        <v>38</v>
      </c>
      <c r="AQ96" s="37">
        <f t="shared" si="8"/>
        <v>39</v>
      </c>
      <c r="AR96" s="37">
        <f t="shared" si="8"/>
        <v>40</v>
      </c>
      <c r="AS96" s="37">
        <f t="shared" si="8"/>
        <v>41.5</v>
      </c>
    </row>
    <row r="97" spans="4:45" x14ac:dyDescent="0.25">
      <c r="D97">
        <v>94</v>
      </c>
      <c r="E97">
        <v>110000</v>
      </c>
      <c r="F97" s="37">
        <v>26.5</v>
      </c>
      <c r="G97" s="37">
        <v>27.500000000000004</v>
      </c>
      <c r="H97" s="37">
        <v>28.999999999999996</v>
      </c>
      <c r="I97" s="37">
        <v>30.5</v>
      </c>
      <c r="J97" s="37">
        <v>32</v>
      </c>
      <c r="K97" s="37">
        <v>33.5</v>
      </c>
      <c r="L97" s="37">
        <v>35</v>
      </c>
      <c r="M97" s="37">
        <v>36.5</v>
      </c>
      <c r="N97" s="37">
        <v>38</v>
      </c>
      <c r="O97" s="37">
        <v>39</v>
      </c>
      <c r="P97" s="37">
        <v>40</v>
      </c>
      <c r="Q97" s="37">
        <v>41.5</v>
      </c>
      <c r="S97" t="str">
        <f t="shared" si="7"/>
        <v/>
      </c>
      <c r="T97">
        <v>110000</v>
      </c>
      <c r="U97" s="38">
        <v>0.26500000000000001</v>
      </c>
      <c r="V97" s="38">
        <v>0.27500000000000002</v>
      </c>
      <c r="W97" s="38">
        <v>0.28999999999999998</v>
      </c>
      <c r="X97" s="38">
        <v>0.30499999999999999</v>
      </c>
      <c r="Y97" s="38">
        <v>0.32</v>
      </c>
      <c r="Z97" s="38">
        <v>0.33500000000000002</v>
      </c>
      <c r="AA97" s="38">
        <v>0.35</v>
      </c>
      <c r="AB97" s="38">
        <v>0.36499999999999999</v>
      </c>
      <c r="AC97" s="38">
        <v>0.38</v>
      </c>
      <c r="AD97" s="38">
        <v>0.39</v>
      </c>
      <c r="AE97" s="38">
        <v>0.4</v>
      </c>
      <c r="AF97" s="38">
        <v>0.41499999999999998</v>
      </c>
      <c r="AH97" s="37">
        <f t="shared" si="6"/>
        <v>26.5</v>
      </c>
      <c r="AI97" s="37">
        <f t="shared" si="6"/>
        <v>27.500000000000004</v>
      </c>
      <c r="AJ97" s="37">
        <f t="shared" si="6"/>
        <v>28.999999999999996</v>
      </c>
      <c r="AK97" s="37">
        <f t="shared" si="8"/>
        <v>30.5</v>
      </c>
      <c r="AL97" s="37">
        <f t="shared" si="8"/>
        <v>32</v>
      </c>
      <c r="AM97" s="37">
        <f t="shared" si="8"/>
        <v>33.5</v>
      </c>
      <c r="AN97" s="37">
        <f t="shared" si="8"/>
        <v>35</v>
      </c>
      <c r="AO97" s="37">
        <f t="shared" si="8"/>
        <v>36.5</v>
      </c>
      <c r="AP97" s="37">
        <f t="shared" si="8"/>
        <v>38</v>
      </c>
      <c r="AQ97" s="37">
        <f t="shared" si="8"/>
        <v>39</v>
      </c>
      <c r="AR97" s="37">
        <f t="shared" si="8"/>
        <v>40</v>
      </c>
      <c r="AS97" s="37">
        <f t="shared" si="8"/>
        <v>41.5</v>
      </c>
    </row>
  </sheetData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23102-63C8-41AD-ABCE-8B594F7965C7}">
  <dimension ref="D1:AS97"/>
  <sheetViews>
    <sheetView zoomScale="85" zoomScaleNormal="85" workbookViewId="0">
      <selection activeCell="C1" sqref="C1"/>
    </sheetView>
  </sheetViews>
  <sheetFormatPr defaultColWidth="9" defaultRowHeight="15" x14ac:dyDescent="0.25"/>
  <cols>
    <col min="21" max="32" width="9" style="38"/>
  </cols>
  <sheetData>
    <row r="1" spans="4:45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  <c r="U1" s="48" t="s">
        <v>176</v>
      </c>
      <c r="AH1" t="s">
        <v>164</v>
      </c>
    </row>
    <row r="2" spans="4:45" x14ac:dyDescent="0.25">
      <c r="D2" t="s">
        <v>183</v>
      </c>
      <c r="F2" s="74">
        <v>0</v>
      </c>
      <c r="G2" s="79">
        <v>0.501</v>
      </c>
      <c r="H2" s="74">
        <v>1.0009999999999999</v>
      </c>
      <c r="I2" s="74">
        <v>1.5009999999999999</v>
      </c>
      <c r="J2" s="74">
        <v>2.0009999999999999</v>
      </c>
      <c r="K2" s="74">
        <v>2.5009999999999999</v>
      </c>
      <c r="L2" s="74">
        <v>3.0009999999999999</v>
      </c>
      <c r="M2" s="74">
        <v>3.5009999999999999</v>
      </c>
      <c r="N2" s="74">
        <v>4.0010000000000003</v>
      </c>
      <c r="O2" s="74">
        <v>4.5010000000000003</v>
      </c>
      <c r="P2" s="74">
        <v>5.0010000000000003</v>
      </c>
      <c r="Q2" s="74">
        <v>5.5010000000000003</v>
      </c>
    </row>
    <row r="3" spans="4:45" x14ac:dyDescent="0.25">
      <c r="E3" t="s">
        <v>59</v>
      </c>
      <c r="F3" s="74">
        <v>2</v>
      </c>
      <c r="G3" s="74">
        <v>3</v>
      </c>
      <c r="H3" s="74">
        <v>4</v>
      </c>
      <c r="I3" s="74">
        <v>5</v>
      </c>
      <c r="J3" s="74">
        <v>6</v>
      </c>
      <c r="K3" s="74">
        <v>7</v>
      </c>
      <c r="L3" s="74">
        <v>8</v>
      </c>
      <c r="M3" s="74">
        <v>9</v>
      </c>
      <c r="N3" s="74">
        <v>10</v>
      </c>
      <c r="O3" s="74">
        <v>11</v>
      </c>
      <c r="P3" s="74">
        <v>12</v>
      </c>
      <c r="Q3" s="74">
        <v>13</v>
      </c>
      <c r="S3" t="s">
        <v>166</v>
      </c>
      <c r="T3" s="76">
        <v>100</v>
      </c>
    </row>
    <row r="4" spans="4:45" x14ac:dyDescent="0.25">
      <c r="D4">
        <v>1</v>
      </c>
      <c r="E4" s="77">
        <v>0</v>
      </c>
      <c r="F4" s="37">
        <v>13</v>
      </c>
      <c r="G4" s="37">
        <v>13</v>
      </c>
      <c r="H4" s="37">
        <v>13.5</v>
      </c>
      <c r="I4" s="37">
        <v>13.5</v>
      </c>
      <c r="J4" s="37">
        <v>14.000000000000002</v>
      </c>
      <c r="K4" s="37">
        <v>14.000000000000002</v>
      </c>
      <c r="L4" s="37">
        <v>14.499999999999998</v>
      </c>
      <c r="M4" s="37">
        <v>14.499999999999998</v>
      </c>
      <c r="N4" s="37">
        <v>15</v>
      </c>
      <c r="O4" s="37">
        <v>15</v>
      </c>
      <c r="P4" s="37">
        <v>15</v>
      </c>
      <c r="Q4" s="37">
        <v>15.5</v>
      </c>
      <c r="S4" t="str">
        <f>IF(E4&lt;&gt;T4,"x","")</f>
        <v>x</v>
      </c>
      <c r="T4" t="s">
        <v>167</v>
      </c>
      <c r="U4" s="48">
        <v>0.13</v>
      </c>
      <c r="V4" s="48">
        <v>0.13</v>
      </c>
      <c r="W4" s="48">
        <v>0.13500000000000001</v>
      </c>
      <c r="X4" s="48">
        <v>0.13500000000000001</v>
      </c>
      <c r="Y4" s="48">
        <v>0.14000000000000001</v>
      </c>
      <c r="Z4" s="48">
        <v>0.14000000000000001</v>
      </c>
      <c r="AA4" s="48">
        <v>0.14499999999999999</v>
      </c>
      <c r="AB4" s="48">
        <v>0.14499999999999999</v>
      </c>
      <c r="AC4" s="48">
        <v>0.15</v>
      </c>
      <c r="AD4" s="48">
        <v>0.15</v>
      </c>
      <c r="AE4" s="48">
        <v>0.15</v>
      </c>
      <c r="AF4" s="48">
        <v>0.155</v>
      </c>
      <c r="AH4" s="37">
        <f t="shared" ref="AH4:AS25" si="0">U4*$T$3</f>
        <v>13</v>
      </c>
      <c r="AI4" s="37">
        <f t="shared" si="0"/>
        <v>13</v>
      </c>
      <c r="AJ4" s="37">
        <f t="shared" si="0"/>
        <v>13.5</v>
      </c>
      <c r="AK4" s="37">
        <f t="shared" si="0"/>
        <v>13.5</v>
      </c>
      <c r="AL4" s="37">
        <f t="shared" si="0"/>
        <v>14.000000000000002</v>
      </c>
      <c r="AM4" s="37">
        <f t="shared" si="0"/>
        <v>14.000000000000002</v>
      </c>
      <c r="AN4" s="37">
        <f t="shared" si="0"/>
        <v>14.499999999999998</v>
      </c>
      <c r="AO4" s="37">
        <f t="shared" si="0"/>
        <v>14.499999999999998</v>
      </c>
      <c r="AP4" s="37">
        <f t="shared" si="0"/>
        <v>15</v>
      </c>
      <c r="AQ4" s="37">
        <f t="shared" si="0"/>
        <v>15</v>
      </c>
      <c r="AR4" s="37">
        <f t="shared" si="0"/>
        <v>15</v>
      </c>
      <c r="AS4" s="37">
        <f t="shared" si="0"/>
        <v>15.5</v>
      </c>
    </row>
    <row r="5" spans="4:45" x14ac:dyDescent="0.25">
      <c r="D5">
        <v>2</v>
      </c>
      <c r="E5" s="77">
        <v>21500</v>
      </c>
      <c r="F5" s="37">
        <v>13</v>
      </c>
      <c r="G5" s="37">
        <v>13</v>
      </c>
      <c r="H5" s="37">
        <v>13.5</v>
      </c>
      <c r="I5" s="37">
        <v>13.5</v>
      </c>
      <c r="J5" s="37">
        <v>14.000000000000002</v>
      </c>
      <c r="K5" s="37">
        <v>14.000000000000002</v>
      </c>
      <c r="L5" s="37">
        <v>14.499999999999998</v>
      </c>
      <c r="M5" s="37">
        <v>14.499999999999998</v>
      </c>
      <c r="N5" s="37">
        <v>15</v>
      </c>
      <c r="O5" s="37">
        <v>15</v>
      </c>
      <c r="P5" s="37">
        <v>15</v>
      </c>
      <c r="Q5" s="37">
        <v>15.5</v>
      </c>
      <c r="S5" t="str">
        <f>IF(E5&lt;&gt;T5,"x","")</f>
        <v/>
      </c>
      <c r="T5">
        <v>21500</v>
      </c>
      <c r="U5" s="38">
        <v>0.13</v>
      </c>
      <c r="V5" s="38">
        <v>0.13</v>
      </c>
      <c r="W5" s="38">
        <v>0.13500000000000001</v>
      </c>
      <c r="X5" s="38">
        <v>0.13500000000000001</v>
      </c>
      <c r="Y5" s="38">
        <v>0.14000000000000001</v>
      </c>
      <c r="Z5" s="38">
        <v>0.14000000000000001</v>
      </c>
      <c r="AA5" s="38">
        <v>0.14499999999999999</v>
      </c>
      <c r="AB5" s="38">
        <v>0.14499999999999999</v>
      </c>
      <c r="AC5" s="38">
        <v>0.15</v>
      </c>
      <c r="AD5" s="38">
        <v>0.15</v>
      </c>
      <c r="AE5" s="38">
        <v>0.15</v>
      </c>
      <c r="AF5" s="38">
        <v>0.155</v>
      </c>
      <c r="AH5" s="37">
        <f t="shared" si="0"/>
        <v>13</v>
      </c>
      <c r="AI5" s="37">
        <f t="shared" si="0"/>
        <v>13</v>
      </c>
      <c r="AJ5" s="37">
        <f t="shared" si="0"/>
        <v>13.5</v>
      </c>
      <c r="AK5" s="37">
        <f t="shared" si="0"/>
        <v>13.5</v>
      </c>
      <c r="AL5" s="37">
        <f t="shared" si="0"/>
        <v>14.000000000000002</v>
      </c>
      <c r="AM5" s="37">
        <f t="shared" si="0"/>
        <v>14.000000000000002</v>
      </c>
      <c r="AN5" s="37">
        <f t="shared" si="0"/>
        <v>14.499999999999998</v>
      </c>
      <c r="AO5" s="37">
        <f t="shared" si="0"/>
        <v>14.499999999999998</v>
      </c>
      <c r="AP5" s="37">
        <f t="shared" si="0"/>
        <v>15</v>
      </c>
      <c r="AQ5" s="37">
        <f t="shared" si="0"/>
        <v>15</v>
      </c>
      <c r="AR5" s="37">
        <f t="shared" si="0"/>
        <v>15</v>
      </c>
      <c r="AS5" s="37">
        <f t="shared" si="0"/>
        <v>15.5</v>
      </c>
    </row>
    <row r="6" spans="4:45" x14ac:dyDescent="0.25">
      <c r="D6">
        <v>3</v>
      </c>
      <c r="E6" s="77">
        <v>22000</v>
      </c>
      <c r="F6" s="37">
        <v>13</v>
      </c>
      <c r="G6" s="37">
        <v>13</v>
      </c>
      <c r="H6" s="37">
        <v>13.5</v>
      </c>
      <c r="I6" s="37">
        <v>13.5</v>
      </c>
      <c r="J6" s="37">
        <v>14.000000000000002</v>
      </c>
      <c r="K6" s="37">
        <v>14.000000000000002</v>
      </c>
      <c r="L6" s="37">
        <v>14.499999999999998</v>
      </c>
      <c r="M6" s="37">
        <v>14.499999999999998</v>
      </c>
      <c r="N6" s="37">
        <v>15</v>
      </c>
      <c r="O6" s="37">
        <v>15</v>
      </c>
      <c r="P6" s="37">
        <v>15</v>
      </c>
      <c r="Q6" s="37">
        <v>15.5</v>
      </c>
      <c r="S6" t="str">
        <f t="shared" ref="S6:S69" si="1">IF(E6&lt;&gt;T6,"x","")</f>
        <v/>
      </c>
      <c r="T6">
        <v>22000</v>
      </c>
      <c r="U6" s="38">
        <v>0.13</v>
      </c>
      <c r="V6" s="38">
        <v>0.13</v>
      </c>
      <c r="W6" s="38">
        <v>0.13500000000000001</v>
      </c>
      <c r="X6" s="38">
        <v>0.13500000000000001</v>
      </c>
      <c r="Y6" s="38">
        <v>0.14000000000000001</v>
      </c>
      <c r="Z6" s="38">
        <v>0.14000000000000001</v>
      </c>
      <c r="AA6" s="38">
        <v>0.14499999999999999</v>
      </c>
      <c r="AB6" s="38">
        <v>0.14499999999999999</v>
      </c>
      <c r="AC6" s="38">
        <v>0.15</v>
      </c>
      <c r="AD6" s="38">
        <v>0.15</v>
      </c>
      <c r="AE6" s="38">
        <v>0.15</v>
      </c>
      <c r="AF6" s="38">
        <v>0.155</v>
      </c>
      <c r="AH6" s="37">
        <f t="shared" si="0"/>
        <v>13</v>
      </c>
      <c r="AI6" s="37">
        <f t="shared" si="0"/>
        <v>13</v>
      </c>
      <c r="AJ6" s="37">
        <f t="shared" si="0"/>
        <v>13.5</v>
      </c>
      <c r="AK6" s="37">
        <f t="shared" si="0"/>
        <v>13.5</v>
      </c>
      <c r="AL6" s="37">
        <f t="shared" si="0"/>
        <v>14.000000000000002</v>
      </c>
      <c r="AM6" s="37">
        <f t="shared" si="0"/>
        <v>14.000000000000002</v>
      </c>
      <c r="AN6" s="37">
        <f t="shared" si="0"/>
        <v>14.499999999999998</v>
      </c>
      <c r="AO6" s="37">
        <f t="shared" si="0"/>
        <v>14.499999999999998</v>
      </c>
      <c r="AP6" s="37">
        <f t="shared" si="0"/>
        <v>15</v>
      </c>
      <c r="AQ6" s="37">
        <f t="shared" si="0"/>
        <v>15</v>
      </c>
      <c r="AR6" s="37">
        <f t="shared" si="0"/>
        <v>15</v>
      </c>
      <c r="AS6" s="37">
        <f t="shared" si="0"/>
        <v>15.5</v>
      </c>
    </row>
    <row r="7" spans="4:45" x14ac:dyDescent="0.25">
      <c r="D7">
        <v>4</v>
      </c>
      <c r="E7" s="77">
        <v>22500</v>
      </c>
      <c r="F7" s="37">
        <v>13.5</v>
      </c>
      <c r="G7" s="37">
        <v>13.5</v>
      </c>
      <c r="H7" s="37">
        <v>14.000000000000002</v>
      </c>
      <c r="I7" s="37">
        <v>14.499999999999998</v>
      </c>
      <c r="J7" s="37">
        <v>14.499999999999998</v>
      </c>
      <c r="K7" s="37">
        <v>14.499999999999998</v>
      </c>
      <c r="L7" s="37">
        <v>15</v>
      </c>
      <c r="M7" s="37">
        <v>15</v>
      </c>
      <c r="N7" s="37">
        <v>15.5</v>
      </c>
      <c r="O7" s="37">
        <v>15.5</v>
      </c>
      <c r="P7" s="37">
        <v>15.5</v>
      </c>
      <c r="Q7" s="37">
        <v>16</v>
      </c>
      <c r="S7" t="str">
        <f t="shared" si="1"/>
        <v/>
      </c>
      <c r="T7">
        <v>22500</v>
      </c>
      <c r="U7" s="38">
        <v>0.13500000000000001</v>
      </c>
      <c r="V7" s="38">
        <v>0.13500000000000001</v>
      </c>
      <c r="W7" s="38">
        <v>0.14000000000000001</v>
      </c>
      <c r="X7" s="38">
        <v>0.14499999999999999</v>
      </c>
      <c r="Y7" s="38">
        <v>0.14499999999999999</v>
      </c>
      <c r="Z7" s="38">
        <v>0.14499999999999999</v>
      </c>
      <c r="AA7" s="38">
        <v>0.15</v>
      </c>
      <c r="AB7" s="38">
        <v>0.15</v>
      </c>
      <c r="AC7" s="38">
        <v>0.155</v>
      </c>
      <c r="AD7" s="38">
        <v>0.155</v>
      </c>
      <c r="AE7" s="38">
        <v>0.155</v>
      </c>
      <c r="AF7" s="38">
        <v>0.16</v>
      </c>
      <c r="AH7" s="37">
        <f t="shared" si="0"/>
        <v>13.5</v>
      </c>
      <c r="AI7" s="37">
        <f t="shared" si="0"/>
        <v>13.5</v>
      </c>
      <c r="AJ7" s="37">
        <f t="shared" si="0"/>
        <v>14.000000000000002</v>
      </c>
      <c r="AK7" s="37">
        <f t="shared" si="0"/>
        <v>14.499999999999998</v>
      </c>
      <c r="AL7" s="37">
        <f t="shared" si="0"/>
        <v>14.499999999999998</v>
      </c>
      <c r="AM7" s="37">
        <f t="shared" si="0"/>
        <v>14.499999999999998</v>
      </c>
      <c r="AN7" s="37">
        <f t="shared" si="0"/>
        <v>15</v>
      </c>
      <c r="AO7" s="37">
        <f t="shared" si="0"/>
        <v>15</v>
      </c>
      <c r="AP7" s="37">
        <f t="shared" si="0"/>
        <v>15.5</v>
      </c>
      <c r="AQ7" s="37">
        <f t="shared" si="0"/>
        <v>15.5</v>
      </c>
      <c r="AR7" s="37">
        <f t="shared" si="0"/>
        <v>15.5</v>
      </c>
      <c r="AS7" s="37">
        <f t="shared" si="0"/>
        <v>16</v>
      </c>
    </row>
    <row r="8" spans="4:45" x14ac:dyDescent="0.25">
      <c r="D8">
        <v>5</v>
      </c>
      <c r="E8" s="77">
        <v>23000</v>
      </c>
      <c r="F8" s="37">
        <v>14.000000000000002</v>
      </c>
      <c r="G8" s="37">
        <v>14.000000000000002</v>
      </c>
      <c r="H8" s="37">
        <v>14.499999999999998</v>
      </c>
      <c r="I8" s="37">
        <v>14.499999999999998</v>
      </c>
      <c r="J8" s="37">
        <v>15</v>
      </c>
      <c r="K8" s="37">
        <v>15</v>
      </c>
      <c r="L8" s="37">
        <v>15.5</v>
      </c>
      <c r="M8" s="37">
        <v>15.5</v>
      </c>
      <c r="N8" s="37">
        <v>16</v>
      </c>
      <c r="O8" s="37">
        <v>16</v>
      </c>
      <c r="P8" s="37">
        <v>16</v>
      </c>
      <c r="Q8" s="37">
        <v>16.5</v>
      </c>
      <c r="S8" t="str">
        <f t="shared" si="1"/>
        <v/>
      </c>
      <c r="T8">
        <v>23000</v>
      </c>
      <c r="U8" s="38">
        <v>0.14000000000000001</v>
      </c>
      <c r="V8" s="38">
        <v>0.14000000000000001</v>
      </c>
      <c r="W8" s="38">
        <v>0.14499999999999999</v>
      </c>
      <c r="X8" s="38">
        <v>0.14499999999999999</v>
      </c>
      <c r="Y8" s="38">
        <v>0.15</v>
      </c>
      <c r="Z8" s="38">
        <v>0.15</v>
      </c>
      <c r="AA8" s="38">
        <v>0.155</v>
      </c>
      <c r="AB8" s="38">
        <v>0.155</v>
      </c>
      <c r="AC8" s="38">
        <v>0.16</v>
      </c>
      <c r="AD8" s="38">
        <v>0.16</v>
      </c>
      <c r="AE8" s="38">
        <v>0.16</v>
      </c>
      <c r="AF8" s="38">
        <v>0.16500000000000001</v>
      </c>
      <c r="AH8" s="37">
        <f t="shared" si="0"/>
        <v>14.000000000000002</v>
      </c>
      <c r="AI8" s="37">
        <f t="shared" si="0"/>
        <v>14.000000000000002</v>
      </c>
      <c r="AJ8" s="37">
        <f t="shared" si="0"/>
        <v>14.499999999999998</v>
      </c>
      <c r="AK8" s="37">
        <f t="shared" si="0"/>
        <v>14.499999999999998</v>
      </c>
      <c r="AL8" s="37">
        <f t="shared" si="0"/>
        <v>15</v>
      </c>
      <c r="AM8" s="37">
        <f t="shared" si="0"/>
        <v>15</v>
      </c>
      <c r="AN8" s="37">
        <f t="shared" si="0"/>
        <v>15.5</v>
      </c>
      <c r="AO8" s="37">
        <f t="shared" si="0"/>
        <v>15.5</v>
      </c>
      <c r="AP8" s="37">
        <f t="shared" si="0"/>
        <v>16</v>
      </c>
      <c r="AQ8" s="37">
        <f t="shared" si="0"/>
        <v>16</v>
      </c>
      <c r="AR8" s="37">
        <f t="shared" si="0"/>
        <v>16</v>
      </c>
      <c r="AS8" s="37">
        <f t="shared" si="0"/>
        <v>16.5</v>
      </c>
    </row>
    <row r="9" spans="4:45" x14ac:dyDescent="0.25">
      <c r="D9">
        <v>6</v>
      </c>
      <c r="E9" s="77">
        <v>23500</v>
      </c>
      <c r="F9" s="37">
        <v>14.499999999999998</v>
      </c>
      <c r="G9" s="37">
        <v>15</v>
      </c>
      <c r="H9" s="37">
        <v>15</v>
      </c>
      <c r="I9" s="37">
        <v>15.5</v>
      </c>
      <c r="J9" s="37">
        <v>15.5</v>
      </c>
      <c r="K9" s="37">
        <v>16</v>
      </c>
      <c r="L9" s="37">
        <v>16</v>
      </c>
      <c r="M9" s="37">
        <v>16.5</v>
      </c>
      <c r="N9" s="37">
        <v>16.5</v>
      </c>
      <c r="O9" s="37">
        <v>17</v>
      </c>
      <c r="P9" s="37">
        <v>17</v>
      </c>
      <c r="Q9" s="37">
        <v>17</v>
      </c>
      <c r="S9" t="str">
        <f t="shared" si="1"/>
        <v/>
      </c>
      <c r="T9">
        <v>23500</v>
      </c>
      <c r="U9" s="38">
        <v>0.14499999999999999</v>
      </c>
      <c r="V9" s="38">
        <v>0.15</v>
      </c>
      <c r="W9" s="38">
        <v>0.15</v>
      </c>
      <c r="X9" s="38">
        <v>0.155</v>
      </c>
      <c r="Y9" s="38">
        <v>0.155</v>
      </c>
      <c r="Z9" s="38">
        <v>0.16</v>
      </c>
      <c r="AA9" s="38">
        <v>0.16</v>
      </c>
      <c r="AB9" s="38">
        <v>0.16500000000000001</v>
      </c>
      <c r="AC9" s="38">
        <v>0.16500000000000001</v>
      </c>
      <c r="AD9" s="38">
        <v>0.17</v>
      </c>
      <c r="AE9" s="38">
        <v>0.17</v>
      </c>
      <c r="AF9" s="38">
        <v>0.17</v>
      </c>
      <c r="AH9" s="37">
        <f t="shared" si="0"/>
        <v>14.499999999999998</v>
      </c>
      <c r="AI9" s="37">
        <f t="shared" si="0"/>
        <v>15</v>
      </c>
      <c r="AJ9" s="37">
        <f t="shared" si="0"/>
        <v>15</v>
      </c>
      <c r="AK9" s="37">
        <f t="shared" si="0"/>
        <v>15.5</v>
      </c>
      <c r="AL9" s="37">
        <f t="shared" si="0"/>
        <v>15.5</v>
      </c>
      <c r="AM9" s="37">
        <f t="shared" si="0"/>
        <v>16</v>
      </c>
      <c r="AN9" s="37">
        <f t="shared" si="0"/>
        <v>16</v>
      </c>
      <c r="AO9" s="37">
        <f t="shared" si="0"/>
        <v>16.5</v>
      </c>
      <c r="AP9" s="37">
        <f t="shared" si="0"/>
        <v>16.5</v>
      </c>
      <c r="AQ9" s="37">
        <f t="shared" si="0"/>
        <v>17</v>
      </c>
      <c r="AR9" s="37">
        <f t="shared" si="0"/>
        <v>17</v>
      </c>
      <c r="AS9" s="37">
        <f t="shared" si="0"/>
        <v>17</v>
      </c>
    </row>
    <row r="10" spans="4:45" x14ac:dyDescent="0.25">
      <c r="D10">
        <v>7</v>
      </c>
      <c r="E10" s="77">
        <v>24000</v>
      </c>
      <c r="F10" s="37">
        <v>15</v>
      </c>
      <c r="G10" s="37">
        <v>15</v>
      </c>
      <c r="H10" s="37">
        <v>15.5</v>
      </c>
      <c r="I10" s="37">
        <v>15.5</v>
      </c>
      <c r="J10" s="37">
        <v>16</v>
      </c>
      <c r="K10" s="37">
        <v>16.5</v>
      </c>
      <c r="L10" s="37">
        <v>16.5</v>
      </c>
      <c r="M10" s="37">
        <v>16.5</v>
      </c>
      <c r="N10" s="37">
        <v>17</v>
      </c>
      <c r="O10" s="37">
        <v>17</v>
      </c>
      <c r="P10" s="37">
        <v>17.5</v>
      </c>
      <c r="Q10" s="37">
        <v>17.5</v>
      </c>
      <c r="S10" t="str">
        <f t="shared" si="1"/>
        <v/>
      </c>
      <c r="T10">
        <v>24000</v>
      </c>
      <c r="U10" s="38">
        <v>0.15</v>
      </c>
      <c r="V10" s="38">
        <v>0.15</v>
      </c>
      <c r="W10" s="38">
        <v>0.155</v>
      </c>
      <c r="X10" s="38">
        <v>0.155</v>
      </c>
      <c r="Y10" s="38">
        <v>0.16</v>
      </c>
      <c r="Z10" s="38">
        <v>0.16500000000000001</v>
      </c>
      <c r="AA10" s="38">
        <v>0.16500000000000001</v>
      </c>
      <c r="AB10" s="38">
        <v>0.16500000000000001</v>
      </c>
      <c r="AC10" s="38">
        <v>0.17</v>
      </c>
      <c r="AD10" s="38">
        <v>0.17</v>
      </c>
      <c r="AE10" s="38">
        <v>0.17499999999999999</v>
      </c>
      <c r="AF10" s="38">
        <v>0.17499999999999999</v>
      </c>
      <c r="AH10" s="37">
        <f t="shared" si="0"/>
        <v>15</v>
      </c>
      <c r="AI10" s="37">
        <f t="shared" si="0"/>
        <v>15</v>
      </c>
      <c r="AJ10" s="37">
        <f t="shared" si="0"/>
        <v>15.5</v>
      </c>
      <c r="AK10" s="37">
        <f t="shared" si="0"/>
        <v>15.5</v>
      </c>
      <c r="AL10" s="37">
        <f t="shared" si="0"/>
        <v>16</v>
      </c>
      <c r="AM10" s="37">
        <f t="shared" si="0"/>
        <v>16.5</v>
      </c>
      <c r="AN10" s="37">
        <f t="shared" si="0"/>
        <v>16.5</v>
      </c>
      <c r="AO10" s="37">
        <f t="shared" si="0"/>
        <v>16.5</v>
      </c>
      <c r="AP10" s="37">
        <f t="shared" si="0"/>
        <v>17</v>
      </c>
      <c r="AQ10" s="37">
        <f t="shared" si="0"/>
        <v>17</v>
      </c>
      <c r="AR10" s="37">
        <f t="shared" si="0"/>
        <v>17.5</v>
      </c>
      <c r="AS10" s="37">
        <f t="shared" si="0"/>
        <v>17.5</v>
      </c>
    </row>
    <row r="11" spans="4:45" x14ac:dyDescent="0.25">
      <c r="D11">
        <v>8</v>
      </c>
      <c r="E11" s="77">
        <v>24500</v>
      </c>
      <c r="F11" s="37">
        <v>15</v>
      </c>
      <c r="G11" s="37">
        <v>15.5</v>
      </c>
      <c r="H11" s="37">
        <v>15.5</v>
      </c>
      <c r="I11" s="37">
        <v>16</v>
      </c>
      <c r="J11" s="37">
        <v>16.5</v>
      </c>
      <c r="K11" s="37">
        <v>16.5</v>
      </c>
      <c r="L11" s="37">
        <v>17</v>
      </c>
      <c r="M11" s="37">
        <v>17</v>
      </c>
      <c r="N11" s="37">
        <v>17</v>
      </c>
      <c r="O11" s="37">
        <v>17.5</v>
      </c>
      <c r="P11" s="37">
        <v>17.5</v>
      </c>
      <c r="Q11" s="37">
        <v>18</v>
      </c>
      <c r="S11" t="str">
        <f t="shared" si="1"/>
        <v/>
      </c>
      <c r="T11">
        <v>24500</v>
      </c>
      <c r="U11" s="38">
        <v>0.15</v>
      </c>
      <c r="V11" s="38">
        <v>0.155</v>
      </c>
      <c r="W11" s="38">
        <v>0.155</v>
      </c>
      <c r="X11" s="38">
        <v>0.16</v>
      </c>
      <c r="Y11" s="38">
        <v>0.16500000000000001</v>
      </c>
      <c r="Z11" s="38">
        <v>0.16500000000000001</v>
      </c>
      <c r="AA11" s="38">
        <v>0.17</v>
      </c>
      <c r="AB11" s="38">
        <v>0.17</v>
      </c>
      <c r="AC11" s="38">
        <v>0.17</v>
      </c>
      <c r="AD11" s="38">
        <v>0.17499999999999999</v>
      </c>
      <c r="AE11" s="38">
        <v>0.17499999999999999</v>
      </c>
      <c r="AF11" s="38">
        <v>0.18</v>
      </c>
      <c r="AH11" s="37">
        <f t="shared" si="0"/>
        <v>15</v>
      </c>
      <c r="AI11" s="37">
        <f t="shared" si="0"/>
        <v>15.5</v>
      </c>
      <c r="AJ11" s="37">
        <f t="shared" si="0"/>
        <v>15.5</v>
      </c>
      <c r="AK11" s="37">
        <f t="shared" si="0"/>
        <v>16</v>
      </c>
      <c r="AL11" s="37">
        <f t="shared" si="0"/>
        <v>16.5</v>
      </c>
      <c r="AM11" s="37">
        <f t="shared" si="0"/>
        <v>16.5</v>
      </c>
      <c r="AN11" s="37">
        <f t="shared" si="0"/>
        <v>17</v>
      </c>
      <c r="AO11" s="37">
        <f t="shared" si="0"/>
        <v>17</v>
      </c>
      <c r="AP11" s="37">
        <f t="shared" si="0"/>
        <v>17</v>
      </c>
      <c r="AQ11" s="37">
        <f t="shared" si="0"/>
        <v>17.5</v>
      </c>
      <c r="AR11" s="37">
        <f t="shared" si="0"/>
        <v>17.5</v>
      </c>
      <c r="AS11" s="37">
        <f t="shared" si="0"/>
        <v>18</v>
      </c>
    </row>
    <row r="12" spans="4:45" x14ac:dyDescent="0.25">
      <c r="D12">
        <v>9</v>
      </c>
      <c r="E12" s="77">
        <v>25000</v>
      </c>
      <c r="F12" s="37">
        <v>15.5</v>
      </c>
      <c r="G12" s="37">
        <v>15.5</v>
      </c>
      <c r="H12" s="37">
        <v>16</v>
      </c>
      <c r="I12" s="37">
        <v>16.5</v>
      </c>
      <c r="J12" s="37">
        <v>16.5</v>
      </c>
      <c r="K12" s="37">
        <v>17</v>
      </c>
      <c r="L12" s="37">
        <v>17</v>
      </c>
      <c r="M12" s="37">
        <v>17.5</v>
      </c>
      <c r="N12" s="37">
        <v>17.5</v>
      </c>
      <c r="O12" s="37">
        <v>17.5</v>
      </c>
      <c r="P12" s="37">
        <v>18</v>
      </c>
      <c r="Q12" s="37">
        <v>18</v>
      </c>
      <c r="S12" t="str">
        <f t="shared" si="1"/>
        <v/>
      </c>
      <c r="T12">
        <v>25000</v>
      </c>
      <c r="U12" s="38">
        <v>0.155</v>
      </c>
      <c r="V12" s="38">
        <v>0.155</v>
      </c>
      <c r="W12" s="38">
        <v>0.16</v>
      </c>
      <c r="X12" s="38">
        <v>0.16500000000000001</v>
      </c>
      <c r="Y12" s="38">
        <v>0.16500000000000001</v>
      </c>
      <c r="Z12" s="38">
        <v>0.17</v>
      </c>
      <c r="AA12" s="38">
        <v>0.17</v>
      </c>
      <c r="AB12" s="38">
        <v>0.17499999999999999</v>
      </c>
      <c r="AC12" s="38">
        <v>0.17499999999999999</v>
      </c>
      <c r="AD12" s="38">
        <v>0.17499999999999999</v>
      </c>
      <c r="AE12" s="38">
        <v>0.18</v>
      </c>
      <c r="AF12" s="38">
        <v>0.18</v>
      </c>
      <c r="AH12" s="37">
        <f t="shared" si="0"/>
        <v>15.5</v>
      </c>
      <c r="AI12" s="37">
        <f t="shared" si="0"/>
        <v>15.5</v>
      </c>
      <c r="AJ12" s="37">
        <f t="shared" si="0"/>
        <v>16</v>
      </c>
      <c r="AK12" s="37">
        <f t="shared" si="0"/>
        <v>16.5</v>
      </c>
      <c r="AL12" s="37">
        <f t="shared" si="0"/>
        <v>16.5</v>
      </c>
      <c r="AM12" s="37">
        <f t="shared" si="0"/>
        <v>17</v>
      </c>
      <c r="AN12" s="37">
        <f t="shared" si="0"/>
        <v>17</v>
      </c>
      <c r="AO12" s="37">
        <f t="shared" si="0"/>
        <v>17.5</v>
      </c>
      <c r="AP12" s="37">
        <f t="shared" si="0"/>
        <v>17.5</v>
      </c>
      <c r="AQ12" s="37">
        <f t="shared" si="0"/>
        <v>17.5</v>
      </c>
      <c r="AR12" s="37">
        <f t="shared" si="0"/>
        <v>18</v>
      </c>
      <c r="AS12" s="37">
        <f t="shared" si="0"/>
        <v>18</v>
      </c>
    </row>
    <row r="13" spans="4:45" x14ac:dyDescent="0.25">
      <c r="D13">
        <v>10</v>
      </c>
      <c r="E13" s="77">
        <v>26000</v>
      </c>
      <c r="F13" s="37">
        <v>16</v>
      </c>
      <c r="G13" s="37">
        <v>16</v>
      </c>
      <c r="H13" s="37">
        <v>17</v>
      </c>
      <c r="I13" s="37">
        <v>16.5</v>
      </c>
      <c r="J13" s="37">
        <v>17.5</v>
      </c>
      <c r="K13" s="37">
        <v>17</v>
      </c>
      <c r="L13" s="37">
        <v>18</v>
      </c>
      <c r="M13" s="37">
        <v>17.5</v>
      </c>
      <c r="N13" s="37">
        <v>18</v>
      </c>
      <c r="O13" s="37">
        <v>18</v>
      </c>
      <c r="P13" s="37">
        <v>18.5</v>
      </c>
      <c r="Q13" s="37">
        <v>18.5</v>
      </c>
      <c r="S13" t="str">
        <f t="shared" si="1"/>
        <v/>
      </c>
      <c r="T13">
        <v>26000</v>
      </c>
      <c r="U13" s="38">
        <v>0.16</v>
      </c>
      <c r="V13" s="38">
        <v>0.16</v>
      </c>
      <c r="W13" s="38">
        <v>0.17</v>
      </c>
      <c r="X13" s="38">
        <v>0.16500000000000001</v>
      </c>
      <c r="Y13" s="38">
        <v>0.17499999999999999</v>
      </c>
      <c r="Z13" s="38">
        <v>0.17</v>
      </c>
      <c r="AA13" s="38">
        <v>0.18</v>
      </c>
      <c r="AB13" s="38">
        <v>0.17499999999999999</v>
      </c>
      <c r="AC13" s="38">
        <v>0.18</v>
      </c>
      <c r="AD13" s="38">
        <v>0.18</v>
      </c>
      <c r="AE13" s="38">
        <v>0.185</v>
      </c>
      <c r="AF13" s="38">
        <v>0.185</v>
      </c>
      <c r="AH13" s="37">
        <f t="shared" si="0"/>
        <v>16</v>
      </c>
      <c r="AI13" s="37">
        <f t="shared" si="0"/>
        <v>16</v>
      </c>
      <c r="AJ13" s="37">
        <f t="shared" si="0"/>
        <v>17</v>
      </c>
      <c r="AK13" s="37">
        <f t="shared" si="0"/>
        <v>16.5</v>
      </c>
      <c r="AL13" s="37">
        <f t="shared" si="0"/>
        <v>17.5</v>
      </c>
      <c r="AM13" s="37">
        <f t="shared" si="0"/>
        <v>17</v>
      </c>
      <c r="AN13" s="37">
        <f t="shared" si="0"/>
        <v>18</v>
      </c>
      <c r="AO13" s="37">
        <f t="shared" si="0"/>
        <v>17.5</v>
      </c>
      <c r="AP13" s="37">
        <f t="shared" si="0"/>
        <v>18</v>
      </c>
      <c r="AQ13" s="37">
        <f t="shared" si="0"/>
        <v>18</v>
      </c>
      <c r="AR13" s="37">
        <f t="shared" si="0"/>
        <v>18.5</v>
      </c>
      <c r="AS13" s="37">
        <f t="shared" si="0"/>
        <v>18.5</v>
      </c>
    </row>
    <row r="14" spans="4:45" x14ac:dyDescent="0.25">
      <c r="D14">
        <v>11</v>
      </c>
      <c r="E14" s="77">
        <v>27000</v>
      </c>
      <c r="F14" s="37">
        <v>16</v>
      </c>
      <c r="G14" s="37">
        <v>17</v>
      </c>
      <c r="H14" s="37">
        <v>17</v>
      </c>
      <c r="I14" s="37">
        <v>17</v>
      </c>
      <c r="J14" s="37">
        <v>18</v>
      </c>
      <c r="K14" s="37">
        <v>17.5</v>
      </c>
      <c r="L14" s="37">
        <v>18.5</v>
      </c>
      <c r="M14" s="37">
        <v>18.5</v>
      </c>
      <c r="N14" s="37">
        <v>18</v>
      </c>
      <c r="O14" s="37">
        <v>19</v>
      </c>
      <c r="P14" s="37">
        <v>18.5</v>
      </c>
      <c r="Q14" s="37">
        <v>19</v>
      </c>
      <c r="S14" t="str">
        <f t="shared" si="1"/>
        <v/>
      </c>
      <c r="T14">
        <v>27000</v>
      </c>
      <c r="U14" s="38">
        <v>0.16</v>
      </c>
      <c r="V14" s="38">
        <v>0.17</v>
      </c>
      <c r="W14" s="38">
        <v>0.17</v>
      </c>
      <c r="X14" s="38">
        <v>0.17</v>
      </c>
      <c r="Y14" s="38">
        <v>0.18</v>
      </c>
      <c r="Z14" s="38">
        <v>0.17499999999999999</v>
      </c>
      <c r="AA14" s="38">
        <v>0.185</v>
      </c>
      <c r="AB14" s="38">
        <v>0.185</v>
      </c>
      <c r="AC14" s="38">
        <v>0.18</v>
      </c>
      <c r="AD14" s="38">
        <v>0.19</v>
      </c>
      <c r="AE14" s="38">
        <v>0.185</v>
      </c>
      <c r="AF14" s="38">
        <v>0.19</v>
      </c>
      <c r="AH14" s="37">
        <f t="shared" si="0"/>
        <v>16</v>
      </c>
      <c r="AI14" s="37">
        <f t="shared" si="0"/>
        <v>17</v>
      </c>
      <c r="AJ14" s="37">
        <f t="shared" si="0"/>
        <v>17</v>
      </c>
      <c r="AK14" s="37">
        <f t="shared" si="0"/>
        <v>17</v>
      </c>
      <c r="AL14" s="37">
        <f t="shared" si="0"/>
        <v>18</v>
      </c>
      <c r="AM14" s="37">
        <f t="shared" si="0"/>
        <v>17.5</v>
      </c>
      <c r="AN14" s="37">
        <f t="shared" si="0"/>
        <v>18.5</v>
      </c>
      <c r="AO14" s="37">
        <f t="shared" si="0"/>
        <v>18.5</v>
      </c>
      <c r="AP14" s="37">
        <f t="shared" si="0"/>
        <v>18</v>
      </c>
      <c r="AQ14" s="37">
        <f t="shared" si="0"/>
        <v>19</v>
      </c>
      <c r="AR14" s="37">
        <f t="shared" si="0"/>
        <v>18.5</v>
      </c>
      <c r="AS14" s="37">
        <f t="shared" si="0"/>
        <v>19</v>
      </c>
    </row>
    <row r="15" spans="4:45" x14ac:dyDescent="0.25">
      <c r="D15">
        <v>12</v>
      </c>
      <c r="E15" s="77">
        <v>28000</v>
      </c>
      <c r="F15" s="37">
        <v>16.5</v>
      </c>
      <c r="G15" s="37">
        <v>17</v>
      </c>
      <c r="H15" s="37">
        <v>17.5</v>
      </c>
      <c r="I15" s="37">
        <v>17.5</v>
      </c>
      <c r="J15" s="37">
        <v>18</v>
      </c>
      <c r="K15" s="37">
        <v>18</v>
      </c>
      <c r="L15" s="37">
        <v>18.5</v>
      </c>
      <c r="M15" s="37">
        <v>18.5</v>
      </c>
      <c r="N15" s="37">
        <v>19</v>
      </c>
      <c r="O15" s="37">
        <v>19</v>
      </c>
      <c r="P15" s="37">
        <v>19.5</v>
      </c>
      <c r="Q15" s="37">
        <v>19.5</v>
      </c>
      <c r="S15" t="str">
        <f t="shared" si="1"/>
        <v/>
      </c>
      <c r="T15">
        <v>28000</v>
      </c>
      <c r="U15" s="38">
        <v>0.16500000000000001</v>
      </c>
      <c r="V15" s="38">
        <v>0.17</v>
      </c>
      <c r="W15" s="38">
        <v>0.17499999999999999</v>
      </c>
      <c r="X15" s="38">
        <v>0.17499999999999999</v>
      </c>
      <c r="Y15" s="38">
        <v>0.18</v>
      </c>
      <c r="Z15" s="38">
        <v>0.18</v>
      </c>
      <c r="AA15" s="38">
        <v>0.185</v>
      </c>
      <c r="AB15" s="38">
        <v>0.185</v>
      </c>
      <c r="AC15" s="38">
        <v>0.19</v>
      </c>
      <c r="AD15" s="38">
        <v>0.19</v>
      </c>
      <c r="AE15" s="38">
        <v>0.19500000000000001</v>
      </c>
      <c r="AF15" s="38">
        <v>0.19500000000000001</v>
      </c>
      <c r="AH15" s="37">
        <f t="shared" si="0"/>
        <v>16.5</v>
      </c>
      <c r="AI15" s="37">
        <f t="shared" si="0"/>
        <v>17</v>
      </c>
      <c r="AJ15" s="37">
        <f t="shared" si="0"/>
        <v>17.5</v>
      </c>
      <c r="AK15" s="37">
        <f t="shared" si="0"/>
        <v>17.5</v>
      </c>
      <c r="AL15" s="37">
        <f t="shared" si="0"/>
        <v>18</v>
      </c>
      <c r="AM15" s="37">
        <f t="shared" si="0"/>
        <v>18</v>
      </c>
      <c r="AN15" s="37">
        <f t="shared" si="0"/>
        <v>18.5</v>
      </c>
      <c r="AO15" s="37">
        <f t="shared" si="0"/>
        <v>18.5</v>
      </c>
      <c r="AP15" s="37">
        <f t="shared" si="0"/>
        <v>19</v>
      </c>
      <c r="AQ15" s="37">
        <f t="shared" si="0"/>
        <v>19</v>
      </c>
      <c r="AR15" s="37">
        <f t="shared" si="0"/>
        <v>19.5</v>
      </c>
      <c r="AS15" s="37">
        <f t="shared" si="0"/>
        <v>19.5</v>
      </c>
    </row>
    <row r="16" spans="4:45" x14ac:dyDescent="0.25">
      <c r="D16">
        <v>13</v>
      </c>
      <c r="E16" s="77">
        <v>29000</v>
      </c>
      <c r="F16" s="37">
        <v>16.5</v>
      </c>
      <c r="G16" s="37">
        <v>17</v>
      </c>
      <c r="H16" s="37">
        <v>17.5</v>
      </c>
      <c r="I16" s="37">
        <v>17.5</v>
      </c>
      <c r="J16" s="37">
        <v>18</v>
      </c>
      <c r="K16" s="37">
        <v>18</v>
      </c>
      <c r="L16" s="37">
        <v>18.5</v>
      </c>
      <c r="M16" s="37">
        <v>18.5</v>
      </c>
      <c r="N16" s="37">
        <v>19</v>
      </c>
      <c r="O16" s="37">
        <v>19</v>
      </c>
      <c r="P16" s="37">
        <v>19.5</v>
      </c>
      <c r="Q16" s="37">
        <v>19.5</v>
      </c>
      <c r="S16" t="str">
        <f t="shared" si="1"/>
        <v/>
      </c>
      <c r="T16">
        <v>29000</v>
      </c>
      <c r="U16" s="38">
        <v>0.16500000000000001</v>
      </c>
      <c r="V16" s="38">
        <v>0.17</v>
      </c>
      <c r="W16" s="38">
        <v>0.17499999999999999</v>
      </c>
      <c r="X16" s="38">
        <v>0.17499999999999999</v>
      </c>
      <c r="Y16" s="38">
        <v>0.18</v>
      </c>
      <c r="Z16" s="38">
        <v>0.18</v>
      </c>
      <c r="AA16" s="38">
        <v>0.185</v>
      </c>
      <c r="AB16" s="38">
        <v>0.185</v>
      </c>
      <c r="AC16" s="38">
        <v>0.19</v>
      </c>
      <c r="AD16" s="38">
        <v>0.19</v>
      </c>
      <c r="AE16" s="38">
        <v>0.19500000000000001</v>
      </c>
      <c r="AF16" s="38">
        <v>0.19500000000000001</v>
      </c>
      <c r="AH16" s="37">
        <f t="shared" si="0"/>
        <v>16.5</v>
      </c>
      <c r="AI16" s="37">
        <f t="shared" si="0"/>
        <v>17</v>
      </c>
      <c r="AJ16" s="37">
        <f t="shared" si="0"/>
        <v>17.5</v>
      </c>
      <c r="AK16" s="37">
        <f t="shared" si="0"/>
        <v>17.5</v>
      </c>
      <c r="AL16" s="37">
        <f t="shared" si="0"/>
        <v>18</v>
      </c>
      <c r="AM16" s="37">
        <f t="shared" si="0"/>
        <v>18</v>
      </c>
      <c r="AN16" s="37">
        <f t="shared" si="0"/>
        <v>18.5</v>
      </c>
      <c r="AO16" s="37">
        <f t="shared" si="0"/>
        <v>18.5</v>
      </c>
      <c r="AP16" s="37">
        <f t="shared" si="0"/>
        <v>19</v>
      </c>
      <c r="AQ16" s="37">
        <f t="shared" si="0"/>
        <v>19</v>
      </c>
      <c r="AR16" s="37">
        <f t="shared" si="0"/>
        <v>19.5</v>
      </c>
      <c r="AS16" s="37">
        <f t="shared" si="0"/>
        <v>19.5</v>
      </c>
    </row>
    <row r="17" spans="4:45" x14ac:dyDescent="0.25">
      <c r="D17">
        <v>14</v>
      </c>
      <c r="E17" s="77">
        <v>30000</v>
      </c>
      <c r="F17" s="37">
        <v>16.5</v>
      </c>
      <c r="G17" s="37">
        <v>17</v>
      </c>
      <c r="H17" s="37">
        <v>17.5</v>
      </c>
      <c r="I17" s="37">
        <v>17.5</v>
      </c>
      <c r="J17" s="37">
        <v>18</v>
      </c>
      <c r="K17" s="37">
        <v>18.5</v>
      </c>
      <c r="L17" s="37">
        <v>18.5</v>
      </c>
      <c r="M17" s="37">
        <v>19</v>
      </c>
      <c r="N17" s="37">
        <v>19</v>
      </c>
      <c r="O17" s="37">
        <v>19</v>
      </c>
      <c r="P17" s="37">
        <v>19.5</v>
      </c>
      <c r="Q17" s="37">
        <v>19.5</v>
      </c>
      <c r="S17" t="str">
        <f t="shared" si="1"/>
        <v/>
      </c>
      <c r="T17">
        <v>30000</v>
      </c>
      <c r="U17" s="38">
        <v>0.16500000000000001</v>
      </c>
      <c r="V17" s="38">
        <v>0.17</v>
      </c>
      <c r="W17" s="38">
        <v>0.17499999999999999</v>
      </c>
      <c r="X17" s="38">
        <v>0.17499999999999999</v>
      </c>
      <c r="Y17" s="38">
        <v>0.18</v>
      </c>
      <c r="Z17" s="38">
        <v>0.185</v>
      </c>
      <c r="AA17" s="38">
        <v>0.185</v>
      </c>
      <c r="AB17" s="38">
        <v>0.19</v>
      </c>
      <c r="AC17" s="38">
        <v>0.19</v>
      </c>
      <c r="AD17" s="38">
        <v>0.19</v>
      </c>
      <c r="AE17" s="38">
        <v>0.19500000000000001</v>
      </c>
      <c r="AF17" s="38">
        <v>0.19500000000000001</v>
      </c>
      <c r="AH17" s="37">
        <f t="shared" si="0"/>
        <v>16.5</v>
      </c>
      <c r="AI17" s="37">
        <f t="shared" si="0"/>
        <v>17</v>
      </c>
      <c r="AJ17" s="37">
        <f t="shared" si="0"/>
        <v>17.5</v>
      </c>
      <c r="AK17" s="37">
        <f t="shared" si="0"/>
        <v>17.5</v>
      </c>
      <c r="AL17" s="37">
        <f t="shared" si="0"/>
        <v>18</v>
      </c>
      <c r="AM17" s="37">
        <f t="shared" si="0"/>
        <v>18.5</v>
      </c>
      <c r="AN17" s="37">
        <f t="shared" si="0"/>
        <v>18.5</v>
      </c>
      <c r="AO17" s="37">
        <f t="shared" si="0"/>
        <v>19</v>
      </c>
      <c r="AP17" s="37">
        <f t="shared" si="0"/>
        <v>19</v>
      </c>
      <c r="AQ17" s="37">
        <f t="shared" si="0"/>
        <v>19</v>
      </c>
      <c r="AR17" s="37">
        <f t="shared" si="0"/>
        <v>19.5</v>
      </c>
      <c r="AS17" s="37">
        <f t="shared" si="0"/>
        <v>19.5</v>
      </c>
    </row>
    <row r="18" spans="4:45" x14ac:dyDescent="0.25">
      <c r="D18">
        <v>15</v>
      </c>
      <c r="E18" s="77">
        <v>31000</v>
      </c>
      <c r="F18" s="37">
        <v>17</v>
      </c>
      <c r="G18" s="37">
        <v>17</v>
      </c>
      <c r="H18" s="37">
        <v>17.5</v>
      </c>
      <c r="I18" s="37">
        <v>18</v>
      </c>
      <c r="J18" s="37">
        <v>18</v>
      </c>
      <c r="K18" s="37">
        <v>18.5</v>
      </c>
      <c r="L18" s="37">
        <v>18.5</v>
      </c>
      <c r="M18" s="37">
        <v>19</v>
      </c>
      <c r="N18" s="37">
        <v>19</v>
      </c>
      <c r="O18" s="37">
        <v>19</v>
      </c>
      <c r="P18" s="37">
        <v>19.5</v>
      </c>
      <c r="Q18" s="37">
        <v>19.5</v>
      </c>
      <c r="S18" t="str">
        <f t="shared" si="1"/>
        <v/>
      </c>
      <c r="T18">
        <v>31000</v>
      </c>
      <c r="U18" s="38">
        <v>0.17</v>
      </c>
      <c r="V18" s="38">
        <v>0.17</v>
      </c>
      <c r="W18" s="38">
        <v>0.17499999999999999</v>
      </c>
      <c r="X18" s="38">
        <v>0.18</v>
      </c>
      <c r="Y18" s="38">
        <v>0.18</v>
      </c>
      <c r="Z18" s="38">
        <v>0.185</v>
      </c>
      <c r="AA18" s="38">
        <v>0.185</v>
      </c>
      <c r="AB18" s="38">
        <v>0.19</v>
      </c>
      <c r="AC18" s="38">
        <v>0.19</v>
      </c>
      <c r="AD18" s="38">
        <v>0.19</v>
      </c>
      <c r="AE18" s="38">
        <v>0.19500000000000001</v>
      </c>
      <c r="AF18" s="38">
        <v>0.19500000000000001</v>
      </c>
      <c r="AH18" s="37">
        <f t="shared" si="0"/>
        <v>17</v>
      </c>
      <c r="AI18" s="37">
        <f t="shared" si="0"/>
        <v>17</v>
      </c>
      <c r="AJ18" s="37">
        <f t="shared" si="0"/>
        <v>17.5</v>
      </c>
      <c r="AK18" s="37">
        <f t="shared" si="0"/>
        <v>18</v>
      </c>
      <c r="AL18" s="37">
        <f t="shared" si="0"/>
        <v>18</v>
      </c>
      <c r="AM18" s="37">
        <f t="shared" si="0"/>
        <v>18.5</v>
      </c>
      <c r="AN18" s="37">
        <f t="shared" si="0"/>
        <v>18.5</v>
      </c>
      <c r="AO18" s="37">
        <f t="shared" si="0"/>
        <v>19</v>
      </c>
      <c r="AP18" s="37">
        <f t="shared" si="0"/>
        <v>19</v>
      </c>
      <c r="AQ18" s="37">
        <f t="shared" si="0"/>
        <v>19</v>
      </c>
      <c r="AR18" s="37">
        <f t="shared" si="0"/>
        <v>19.5</v>
      </c>
      <c r="AS18" s="37">
        <f t="shared" si="0"/>
        <v>19.5</v>
      </c>
    </row>
    <row r="19" spans="4:45" x14ac:dyDescent="0.25">
      <c r="D19">
        <v>16</v>
      </c>
      <c r="E19" s="77">
        <v>32000</v>
      </c>
      <c r="F19" s="37">
        <v>17</v>
      </c>
      <c r="G19" s="37">
        <v>17</v>
      </c>
      <c r="H19" s="37">
        <v>17.5</v>
      </c>
      <c r="I19" s="37">
        <v>18</v>
      </c>
      <c r="J19" s="37">
        <v>18</v>
      </c>
      <c r="K19" s="37">
        <v>18.5</v>
      </c>
      <c r="L19" s="37">
        <v>18.5</v>
      </c>
      <c r="M19" s="37">
        <v>19</v>
      </c>
      <c r="N19" s="37">
        <v>19</v>
      </c>
      <c r="O19" s="37">
        <v>19.5</v>
      </c>
      <c r="P19" s="37">
        <v>19.5</v>
      </c>
      <c r="Q19" s="37">
        <v>19.5</v>
      </c>
      <c r="S19" t="str">
        <f t="shared" si="1"/>
        <v/>
      </c>
      <c r="T19">
        <v>32000</v>
      </c>
      <c r="U19" s="38">
        <v>0.17</v>
      </c>
      <c r="V19" s="38">
        <v>0.17</v>
      </c>
      <c r="W19" s="38">
        <v>0.17499999999999999</v>
      </c>
      <c r="X19" s="38">
        <v>0.18</v>
      </c>
      <c r="Y19" s="38">
        <v>0.18</v>
      </c>
      <c r="Z19" s="38">
        <v>0.185</v>
      </c>
      <c r="AA19" s="38">
        <v>0.185</v>
      </c>
      <c r="AB19" s="38">
        <v>0.19</v>
      </c>
      <c r="AC19" s="38">
        <v>0.19</v>
      </c>
      <c r="AD19" s="38">
        <v>0.19500000000000001</v>
      </c>
      <c r="AE19" s="38">
        <v>0.19500000000000001</v>
      </c>
      <c r="AF19" s="38">
        <v>0.19500000000000001</v>
      </c>
      <c r="AH19" s="37">
        <f t="shared" si="0"/>
        <v>17</v>
      </c>
      <c r="AI19" s="37">
        <f t="shared" si="0"/>
        <v>17</v>
      </c>
      <c r="AJ19" s="37">
        <f t="shared" si="0"/>
        <v>17.5</v>
      </c>
      <c r="AK19" s="37">
        <f t="shared" si="0"/>
        <v>18</v>
      </c>
      <c r="AL19" s="37">
        <f t="shared" si="0"/>
        <v>18</v>
      </c>
      <c r="AM19" s="37">
        <f t="shared" si="0"/>
        <v>18.5</v>
      </c>
      <c r="AN19" s="37">
        <f t="shared" si="0"/>
        <v>18.5</v>
      </c>
      <c r="AO19" s="37">
        <f t="shared" si="0"/>
        <v>19</v>
      </c>
      <c r="AP19" s="37">
        <f t="shared" si="0"/>
        <v>19</v>
      </c>
      <c r="AQ19" s="37">
        <f t="shared" si="0"/>
        <v>19.5</v>
      </c>
      <c r="AR19" s="37">
        <f t="shared" si="0"/>
        <v>19.5</v>
      </c>
      <c r="AS19" s="37">
        <f t="shared" si="0"/>
        <v>19.5</v>
      </c>
    </row>
    <row r="20" spans="4:45" x14ac:dyDescent="0.25">
      <c r="D20">
        <v>17</v>
      </c>
      <c r="E20" s="77">
        <v>33000</v>
      </c>
      <c r="F20" s="37">
        <v>17</v>
      </c>
      <c r="G20" s="37">
        <v>17</v>
      </c>
      <c r="H20" s="37">
        <v>17.5</v>
      </c>
      <c r="I20" s="37">
        <v>18</v>
      </c>
      <c r="J20" s="37">
        <v>18</v>
      </c>
      <c r="K20" s="37">
        <v>18.5</v>
      </c>
      <c r="L20" s="37">
        <v>18.5</v>
      </c>
      <c r="M20" s="37">
        <v>19</v>
      </c>
      <c r="N20" s="37">
        <v>19</v>
      </c>
      <c r="O20" s="37">
        <v>19.5</v>
      </c>
      <c r="P20" s="37">
        <v>19.5</v>
      </c>
      <c r="Q20" s="37">
        <v>19.5</v>
      </c>
      <c r="S20" t="str">
        <f t="shared" si="1"/>
        <v/>
      </c>
      <c r="T20">
        <v>33000</v>
      </c>
      <c r="U20" s="38">
        <v>0.17</v>
      </c>
      <c r="V20" s="38">
        <v>0.17</v>
      </c>
      <c r="W20" s="38">
        <v>0.17499999999999999</v>
      </c>
      <c r="X20" s="38">
        <v>0.18</v>
      </c>
      <c r="Y20" s="38">
        <v>0.18</v>
      </c>
      <c r="Z20" s="38">
        <v>0.185</v>
      </c>
      <c r="AA20" s="38">
        <v>0.185</v>
      </c>
      <c r="AB20" s="38">
        <v>0.19</v>
      </c>
      <c r="AC20" s="38">
        <v>0.19</v>
      </c>
      <c r="AD20" s="38">
        <v>0.19500000000000001</v>
      </c>
      <c r="AE20" s="38">
        <v>0.19500000000000001</v>
      </c>
      <c r="AF20" s="38">
        <v>0.19500000000000001</v>
      </c>
      <c r="AH20" s="37">
        <f t="shared" si="0"/>
        <v>17</v>
      </c>
      <c r="AI20" s="37">
        <f t="shared" si="0"/>
        <v>17</v>
      </c>
      <c r="AJ20" s="37">
        <f t="shared" si="0"/>
        <v>17.5</v>
      </c>
      <c r="AK20" s="37">
        <f t="shared" si="0"/>
        <v>18</v>
      </c>
      <c r="AL20" s="37">
        <f t="shared" si="0"/>
        <v>18</v>
      </c>
      <c r="AM20" s="37">
        <f t="shared" si="0"/>
        <v>18.5</v>
      </c>
      <c r="AN20" s="37">
        <f t="shared" si="0"/>
        <v>18.5</v>
      </c>
      <c r="AO20" s="37">
        <f t="shared" si="0"/>
        <v>19</v>
      </c>
      <c r="AP20" s="37">
        <f t="shared" si="0"/>
        <v>19</v>
      </c>
      <c r="AQ20" s="37">
        <f t="shared" si="0"/>
        <v>19.5</v>
      </c>
      <c r="AR20" s="37">
        <f t="shared" si="0"/>
        <v>19.5</v>
      </c>
      <c r="AS20" s="37">
        <f t="shared" si="0"/>
        <v>19.5</v>
      </c>
    </row>
    <row r="21" spans="4:45" x14ac:dyDescent="0.25">
      <c r="D21">
        <v>18</v>
      </c>
      <c r="E21" s="77">
        <v>34000</v>
      </c>
      <c r="F21" s="37">
        <v>17</v>
      </c>
      <c r="G21" s="37">
        <v>17</v>
      </c>
      <c r="H21" s="37">
        <v>17.5</v>
      </c>
      <c r="I21" s="37">
        <v>18</v>
      </c>
      <c r="J21" s="37">
        <v>18</v>
      </c>
      <c r="K21" s="37">
        <v>18.5</v>
      </c>
      <c r="L21" s="37">
        <v>18.5</v>
      </c>
      <c r="M21" s="37">
        <v>19</v>
      </c>
      <c r="N21" s="37">
        <v>19</v>
      </c>
      <c r="O21" s="37">
        <v>19.5</v>
      </c>
      <c r="P21" s="37">
        <v>19.5</v>
      </c>
      <c r="Q21" s="37">
        <v>19.5</v>
      </c>
      <c r="S21" t="str">
        <f t="shared" si="1"/>
        <v/>
      </c>
      <c r="T21">
        <v>34000</v>
      </c>
      <c r="U21" s="38">
        <v>0.17</v>
      </c>
      <c r="V21" s="38">
        <v>0.17</v>
      </c>
      <c r="W21" s="38">
        <v>0.17499999999999999</v>
      </c>
      <c r="X21" s="38">
        <v>0.18</v>
      </c>
      <c r="Y21" s="38">
        <v>0.18</v>
      </c>
      <c r="Z21" s="38">
        <v>0.185</v>
      </c>
      <c r="AA21" s="38">
        <v>0.185</v>
      </c>
      <c r="AB21" s="38">
        <v>0.19</v>
      </c>
      <c r="AC21" s="38">
        <v>0.19</v>
      </c>
      <c r="AD21" s="38">
        <v>0.19500000000000001</v>
      </c>
      <c r="AE21" s="38">
        <v>0.19500000000000001</v>
      </c>
      <c r="AF21" s="38">
        <v>0.19500000000000001</v>
      </c>
      <c r="AH21" s="37">
        <f t="shared" si="0"/>
        <v>17</v>
      </c>
      <c r="AI21" s="37">
        <f t="shared" si="0"/>
        <v>17</v>
      </c>
      <c r="AJ21" s="37">
        <f t="shared" si="0"/>
        <v>17.5</v>
      </c>
      <c r="AK21" s="37">
        <f t="shared" si="0"/>
        <v>18</v>
      </c>
      <c r="AL21" s="37">
        <f t="shared" si="0"/>
        <v>18</v>
      </c>
      <c r="AM21" s="37">
        <f t="shared" si="0"/>
        <v>18.5</v>
      </c>
      <c r="AN21" s="37">
        <f t="shared" si="0"/>
        <v>18.5</v>
      </c>
      <c r="AO21" s="37">
        <f t="shared" si="0"/>
        <v>19</v>
      </c>
      <c r="AP21" s="37">
        <f t="shared" si="0"/>
        <v>19</v>
      </c>
      <c r="AQ21" s="37">
        <f t="shared" si="0"/>
        <v>19.5</v>
      </c>
      <c r="AR21" s="37">
        <f t="shared" si="0"/>
        <v>19.5</v>
      </c>
      <c r="AS21" s="37">
        <f t="shared" si="0"/>
        <v>19.5</v>
      </c>
    </row>
    <row r="22" spans="4:45" x14ac:dyDescent="0.25">
      <c r="D22">
        <v>19</v>
      </c>
      <c r="E22" s="77">
        <v>35000</v>
      </c>
      <c r="F22" s="37">
        <v>17</v>
      </c>
      <c r="G22" s="37">
        <v>17</v>
      </c>
      <c r="H22" s="37">
        <v>17.5</v>
      </c>
      <c r="I22" s="37">
        <v>18</v>
      </c>
      <c r="J22" s="37">
        <v>18</v>
      </c>
      <c r="K22" s="37">
        <v>18.5</v>
      </c>
      <c r="L22" s="37">
        <v>18.5</v>
      </c>
      <c r="M22" s="37">
        <v>19</v>
      </c>
      <c r="N22" s="37">
        <v>19</v>
      </c>
      <c r="O22" s="37">
        <v>19.5</v>
      </c>
      <c r="P22" s="37">
        <v>19.5</v>
      </c>
      <c r="Q22" s="37">
        <v>19.5</v>
      </c>
      <c r="S22" t="str">
        <f t="shared" si="1"/>
        <v/>
      </c>
      <c r="T22">
        <v>35000</v>
      </c>
      <c r="U22" s="38">
        <v>0.17</v>
      </c>
      <c r="V22" s="38">
        <v>0.17</v>
      </c>
      <c r="W22" s="38">
        <v>0.17499999999999999</v>
      </c>
      <c r="X22" s="38">
        <v>0.18</v>
      </c>
      <c r="Y22" s="38">
        <v>0.18</v>
      </c>
      <c r="Z22" s="38">
        <v>0.185</v>
      </c>
      <c r="AA22" s="38">
        <v>0.185</v>
      </c>
      <c r="AB22" s="38">
        <v>0.19</v>
      </c>
      <c r="AC22" s="38">
        <v>0.19</v>
      </c>
      <c r="AD22" s="38">
        <v>0.19500000000000001</v>
      </c>
      <c r="AE22" s="38">
        <v>0.19500000000000001</v>
      </c>
      <c r="AF22" s="38">
        <v>0.19500000000000001</v>
      </c>
      <c r="AH22" s="37">
        <f t="shared" si="0"/>
        <v>17</v>
      </c>
      <c r="AI22" s="37">
        <f t="shared" si="0"/>
        <v>17</v>
      </c>
      <c r="AJ22" s="37">
        <f t="shared" si="0"/>
        <v>17.5</v>
      </c>
      <c r="AK22" s="37">
        <f t="shared" si="0"/>
        <v>18</v>
      </c>
      <c r="AL22" s="37">
        <f t="shared" si="0"/>
        <v>18</v>
      </c>
      <c r="AM22" s="37">
        <f t="shared" si="0"/>
        <v>18.5</v>
      </c>
      <c r="AN22" s="37">
        <f t="shared" si="0"/>
        <v>18.5</v>
      </c>
      <c r="AO22" s="37">
        <f t="shared" si="0"/>
        <v>19</v>
      </c>
      <c r="AP22" s="37">
        <f t="shared" si="0"/>
        <v>19</v>
      </c>
      <c r="AQ22" s="37">
        <f t="shared" si="0"/>
        <v>19.5</v>
      </c>
      <c r="AR22" s="37">
        <f t="shared" si="0"/>
        <v>19.5</v>
      </c>
      <c r="AS22" s="37">
        <f t="shared" si="0"/>
        <v>19.5</v>
      </c>
    </row>
    <row r="23" spans="4:45" x14ac:dyDescent="0.25">
      <c r="D23">
        <v>20</v>
      </c>
      <c r="E23" s="77">
        <v>36000</v>
      </c>
      <c r="F23" s="37">
        <v>17</v>
      </c>
      <c r="G23" s="37">
        <v>17</v>
      </c>
      <c r="H23" s="37">
        <v>17.5</v>
      </c>
      <c r="I23" s="37">
        <v>18</v>
      </c>
      <c r="J23" s="37">
        <v>18</v>
      </c>
      <c r="K23" s="37">
        <v>18.5</v>
      </c>
      <c r="L23" s="37">
        <v>18.5</v>
      </c>
      <c r="M23" s="37">
        <v>19</v>
      </c>
      <c r="N23" s="37">
        <v>19</v>
      </c>
      <c r="O23" s="37">
        <v>19.5</v>
      </c>
      <c r="P23" s="37">
        <v>19.5</v>
      </c>
      <c r="Q23" s="37">
        <v>19.5</v>
      </c>
      <c r="S23" t="str">
        <f t="shared" si="1"/>
        <v/>
      </c>
      <c r="T23">
        <v>36000</v>
      </c>
      <c r="U23" s="38">
        <v>0.17</v>
      </c>
      <c r="V23" s="38">
        <v>0.17</v>
      </c>
      <c r="W23" s="38">
        <v>0.17499999999999999</v>
      </c>
      <c r="X23" s="38">
        <v>0.18</v>
      </c>
      <c r="Y23" s="38">
        <v>0.18</v>
      </c>
      <c r="Z23" s="38">
        <v>0.185</v>
      </c>
      <c r="AA23" s="38">
        <v>0.185</v>
      </c>
      <c r="AB23" s="38">
        <v>0.19</v>
      </c>
      <c r="AC23" s="38">
        <v>0.19</v>
      </c>
      <c r="AD23" s="38">
        <v>0.19500000000000001</v>
      </c>
      <c r="AE23" s="38">
        <v>0.19500000000000001</v>
      </c>
      <c r="AF23" s="38">
        <v>0.19500000000000001</v>
      </c>
      <c r="AH23" s="37">
        <f t="shared" si="0"/>
        <v>17</v>
      </c>
      <c r="AI23" s="37">
        <f t="shared" si="0"/>
        <v>17</v>
      </c>
      <c r="AJ23" s="37">
        <f t="shared" si="0"/>
        <v>17.5</v>
      </c>
      <c r="AK23" s="37">
        <f t="shared" si="0"/>
        <v>18</v>
      </c>
      <c r="AL23" s="37">
        <f t="shared" si="0"/>
        <v>18</v>
      </c>
      <c r="AM23" s="37">
        <f t="shared" si="0"/>
        <v>18.5</v>
      </c>
      <c r="AN23" s="37">
        <f t="shared" si="0"/>
        <v>18.5</v>
      </c>
      <c r="AO23" s="37">
        <f t="shared" si="0"/>
        <v>19</v>
      </c>
      <c r="AP23" s="37">
        <f t="shared" si="0"/>
        <v>19</v>
      </c>
      <c r="AQ23" s="37">
        <f t="shared" si="0"/>
        <v>19.5</v>
      </c>
      <c r="AR23" s="37">
        <f t="shared" si="0"/>
        <v>19.5</v>
      </c>
      <c r="AS23" s="37">
        <f t="shared" si="0"/>
        <v>19.5</v>
      </c>
    </row>
    <row r="24" spans="4:45" x14ac:dyDescent="0.25">
      <c r="D24">
        <v>21</v>
      </c>
      <c r="E24" s="77">
        <v>37000</v>
      </c>
      <c r="F24" s="37">
        <v>17</v>
      </c>
      <c r="G24" s="37">
        <v>17</v>
      </c>
      <c r="H24" s="37">
        <v>17.5</v>
      </c>
      <c r="I24" s="37">
        <v>18</v>
      </c>
      <c r="J24" s="37">
        <v>18</v>
      </c>
      <c r="K24" s="37">
        <v>18.5</v>
      </c>
      <c r="L24" s="37">
        <v>18.5</v>
      </c>
      <c r="M24" s="37">
        <v>19</v>
      </c>
      <c r="N24" s="37">
        <v>19</v>
      </c>
      <c r="O24" s="37">
        <v>19.5</v>
      </c>
      <c r="P24" s="37">
        <v>19.5</v>
      </c>
      <c r="Q24" s="37">
        <v>19.5</v>
      </c>
      <c r="S24" t="str">
        <f t="shared" si="1"/>
        <v/>
      </c>
      <c r="T24">
        <v>37000</v>
      </c>
      <c r="U24" s="38">
        <v>0.17</v>
      </c>
      <c r="V24" s="38">
        <v>0.17</v>
      </c>
      <c r="W24" s="38">
        <v>0.17499999999999999</v>
      </c>
      <c r="X24" s="38">
        <v>0.18</v>
      </c>
      <c r="Y24" s="38">
        <v>0.18</v>
      </c>
      <c r="Z24" s="38">
        <v>0.185</v>
      </c>
      <c r="AA24" s="38">
        <v>0.185</v>
      </c>
      <c r="AB24" s="38">
        <v>0.19</v>
      </c>
      <c r="AC24" s="38">
        <v>0.19</v>
      </c>
      <c r="AD24" s="38">
        <v>0.19500000000000001</v>
      </c>
      <c r="AE24" s="38">
        <v>0.19500000000000001</v>
      </c>
      <c r="AF24" s="38">
        <v>0.19500000000000001</v>
      </c>
      <c r="AH24" s="37">
        <f t="shared" si="0"/>
        <v>17</v>
      </c>
      <c r="AI24" s="37">
        <f t="shared" si="0"/>
        <v>17</v>
      </c>
      <c r="AJ24" s="37">
        <f t="shared" si="0"/>
        <v>17.5</v>
      </c>
      <c r="AK24" s="37">
        <f t="shared" si="0"/>
        <v>18</v>
      </c>
      <c r="AL24" s="37">
        <f t="shared" si="0"/>
        <v>18</v>
      </c>
      <c r="AM24" s="37">
        <f t="shared" si="0"/>
        <v>18.5</v>
      </c>
      <c r="AN24" s="37">
        <f t="shared" si="0"/>
        <v>18.5</v>
      </c>
      <c r="AO24" s="37">
        <f t="shared" si="0"/>
        <v>19</v>
      </c>
      <c r="AP24" s="37">
        <f t="shared" si="0"/>
        <v>19</v>
      </c>
      <c r="AQ24" s="37">
        <f t="shared" si="0"/>
        <v>19.5</v>
      </c>
      <c r="AR24" s="37">
        <f t="shared" si="0"/>
        <v>19.5</v>
      </c>
      <c r="AS24" s="37">
        <f t="shared" si="0"/>
        <v>19.5</v>
      </c>
    </row>
    <row r="25" spans="4:45" x14ac:dyDescent="0.25">
      <c r="D25">
        <v>22</v>
      </c>
      <c r="E25" s="77">
        <v>38000</v>
      </c>
      <c r="F25" s="37">
        <v>17</v>
      </c>
      <c r="G25" s="37">
        <v>17</v>
      </c>
      <c r="H25" s="37">
        <v>17.5</v>
      </c>
      <c r="I25" s="37">
        <v>18</v>
      </c>
      <c r="J25" s="37">
        <v>18</v>
      </c>
      <c r="K25" s="37">
        <v>18.5</v>
      </c>
      <c r="L25" s="37">
        <v>18.5</v>
      </c>
      <c r="M25" s="37">
        <v>19</v>
      </c>
      <c r="N25" s="37">
        <v>19</v>
      </c>
      <c r="O25" s="37">
        <v>19.5</v>
      </c>
      <c r="P25" s="37">
        <v>19.5</v>
      </c>
      <c r="Q25" s="37">
        <v>19.5</v>
      </c>
      <c r="S25" t="str">
        <f t="shared" si="1"/>
        <v/>
      </c>
      <c r="T25">
        <v>38000</v>
      </c>
      <c r="U25" s="38">
        <v>0.17</v>
      </c>
      <c r="V25" s="38">
        <v>0.17</v>
      </c>
      <c r="W25" s="38">
        <v>0.17499999999999999</v>
      </c>
      <c r="X25" s="38">
        <v>0.18</v>
      </c>
      <c r="Y25" s="38">
        <v>0.18</v>
      </c>
      <c r="Z25" s="38">
        <v>0.185</v>
      </c>
      <c r="AA25" s="38">
        <v>0.185</v>
      </c>
      <c r="AB25" s="38">
        <v>0.19</v>
      </c>
      <c r="AC25" s="38">
        <v>0.19</v>
      </c>
      <c r="AD25" s="38">
        <v>0.19500000000000001</v>
      </c>
      <c r="AE25" s="38">
        <v>0.19500000000000001</v>
      </c>
      <c r="AF25" s="38">
        <v>0.19500000000000001</v>
      </c>
      <c r="AH25" s="37">
        <f t="shared" si="0"/>
        <v>17</v>
      </c>
      <c r="AI25" s="37">
        <f t="shared" si="0"/>
        <v>17</v>
      </c>
      <c r="AJ25" s="37">
        <f t="shared" si="0"/>
        <v>17.5</v>
      </c>
      <c r="AK25" s="37">
        <f t="shared" ref="AK25:AS53" si="2">X25*$T$3</f>
        <v>18</v>
      </c>
      <c r="AL25" s="37">
        <f t="shared" si="2"/>
        <v>18</v>
      </c>
      <c r="AM25" s="37">
        <f t="shared" si="2"/>
        <v>18.5</v>
      </c>
      <c r="AN25" s="37">
        <f t="shared" si="2"/>
        <v>18.5</v>
      </c>
      <c r="AO25" s="37">
        <f t="shared" si="2"/>
        <v>19</v>
      </c>
      <c r="AP25" s="37">
        <f t="shared" si="2"/>
        <v>19</v>
      </c>
      <c r="AQ25" s="37">
        <f t="shared" si="2"/>
        <v>19.5</v>
      </c>
      <c r="AR25" s="37">
        <f t="shared" si="2"/>
        <v>19.5</v>
      </c>
      <c r="AS25" s="37">
        <f t="shared" si="2"/>
        <v>19.5</v>
      </c>
    </row>
    <row r="26" spans="4:45" x14ac:dyDescent="0.25">
      <c r="D26">
        <v>23</v>
      </c>
      <c r="E26" s="77">
        <v>39000</v>
      </c>
      <c r="F26" s="37">
        <v>17</v>
      </c>
      <c r="G26" s="37">
        <v>17</v>
      </c>
      <c r="H26" s="37">
        <v>17.5</v>
      </c>
      <c r="I26" s="37">
        <v>18</v>
      </c>
      <c r="J26" s="37">
        <v>18</v>
      </c>
      <c r="K26" s="37">
        <v>18.5</v>
      </c>
      <c r="L26" s="37">
        <v>18.5</v>
      </c>
      <c r="M26" s="37">
        <v>19</v>
      </c>
      <c r="N26" s="37">
        <v>19</v>
      </c>
      <c r="O26" s="37">
        <v>19.5</v>
      </c>
      <c r="P26" s="37">
        <v>19.5</v>
      </c>
      <c r="Q26" s="37">
        <v>19.5</v>
      </c>
      <c r="S26" t="str">
        <f t="shared" si="1"/>
        <v/>
      </c>
      <c r="T26">
        <v>39000</v>
      </c>
      <c r="U26" s="38">
        <v>0.17</v>
      </c>
      <c r="V26" s="38">
        <v>0.17</v>
      </c>
      <c r="W26" s="38">
        <v>0.17499999999999999</v>
      </c>
      <c r="X26" s="38">
        <v>0.18</v>
      </c>
      <c r="Y26" s="38">
        <v>0.18</v>
      </c>
      <c r="Z26" s="38">
        <v>0.185</v>
      </c>
      <c r="AA26" s="38">
        <v>0.185</v>
      </c>
      <c r="AB26" s="38">
        <v>0.19</v>
      </c>
      <c r="AC26" s="38">
        <v>0.19</v>
      </c>
      <c r="AD26" s="38">
        <v>0.19500000000000001</v>
      </c>
      <c r="AE26" s="38">
        <v>0.19500000000000001</v>
      </c>
      <c r="AF26" s="38">
        <v>0.19500000000000001</v>
      </c>
      <c r="AH26" s="37">
        <f t="shared" ref="AH26:AM57" si="3">U26*$T$3</f>
        <v>17</v>
      </c>
      <c r="AI26" s="37">
        <f t="shared" si="3"/>
        <v>17</v>
      </c>
      <c r="AJ26" s="37">
        <f t="shared" si="3"/>
        <v>17.5</v>
      </c>
      <c r="AK26" s="37">
        <f t="shared" si="2"/>
        <v>18</v>
      </c>
      <c r="AL26" s="37">
        <f t="shared" si="2"/>
        <v>18</v>
      </c>
      <c r="AM26" s="37">
        <f t="shared" si="2"/>
        <v>18.5</v>
      </c>
      <c r="AN26" s="37">
        <f t="shared" si="2"/>
        <v>18.5</v>
      </c>
      <c r="AO26" s="37">
        <f t="shared" si="2"/>
        <v>19</v>
      </c>
      <c r="AP26" s="37">
        <f t="shared" si="2"/>
        <v>19</v>
      </c>
      <c r="AQ26" s="37">
        <f t="shared" si="2"/>
        <v>19.5</v>
      </c>
      <c r="AR26" s="37">
        <f t="shared" si="2"/>
        <v>19.5</v>
      </c>
      <c r="AS26" s="37">
        <f t="shared" si="2"/>
        <v>19.5</v>
      </c>
    </row>
    <row r="27" spans="4:45" x14ac:dyDescent="0.25">
      <c r="D27">
        <v>24</v>
      </c>
      <c r="E27" s="77">
        <v>40000</v>
      </c>
      <c r="F27" s="37">
        <v>17</v>
      </c>
      <c r="G27" s="37">
        <v>17</v>
      </c>
      <c r="H27" s="37">
        <v>17.5</v>
      </c>
      <c r="I27" s="37">
        <v>18</v>
      </c>
      <c r="J27" s="37">
        <v>18</v>
      </c>
      <c r="K27" s="37">
        <v>18.5</v>
      </c>
      <c r="L27" s="37">
        <v>18.5</v>
      </c>
      <c r="M27" s="37">
        <v>19</v>
      </c>
      <c r="N27" s="37">
        <v>19</v>
      </c>
      <c r="O27" s="37">
        <v>19.5</v>
      </c>
      <c r="P27" s="37">
        <v>19.5</v>
      </c>
      <c r="Q27" s="37">
        <v>19.5</v>
      </c>
      <c r="S27" t="str">
        <f t="shared" si="1"/>
        <v/>
      </c>
      <c r="T27">
        <v>40000</v>
      </c>
      <c r="U27" s="38">
        <v>0.17</v>
      </c>
      <c r="V27" s="38">
        <v>0.17</v>
      </c>
      <c r="W27" s="38">
        <v>0.17499999999999999</v>
      </c>
      <c r="X27" s="38">
        <v>0.18</v>
      </c>
      <c r="Y27" s="38">
        <v>0.18</v>
      </c>
      <c r="Z27" s="38">
        <v>0.185</v>
      </c>
      <c r="AA27" s="38">
        <v>0.185</v>
      </c>
      <c r="AB27" s="38">
        <v>0.19</v>
      </c>
      <c r="AC27" s="38">
        <v>0.19</v>
      </c>
      <c r="AD27" s="38">
        <v>0.19500000000000001</v>
      </c>
      <c r="AE27" s="38">
        <v>0.19500000000000001</v>
      </c>
      <c r="AF27" s="38">
        <v>0.19500000000000001</v>
      </c>
      <c r="AH27" s="37">
        <f t="shared" si="3"/>
        <v>17</v>
      </c>
      <c r="AI27" s="37">
        <f t="shared" si="3"/>
        <v>17</v>
      </c>
      <c r="AJ27" s="37">
        <f t="shared" si="3"/>
        <v>17.5</v>
      </c>
      <c r="AK27" s="37">
        <f t="shared" si="2"/>
        <v>18</v>
      </c>
      <c r="AL27" s="37">
        <f t="shared" si="2"/>
        <v>18</v>
      </c>
      <c r="AM27" s="37">
        <f t="shared" si="2"/>
        <v>18.5</v>
      </c>
      <c r="AN27" s="37">
        <f t="shared" si="2"/>
        <v>18.5</v>
      </c>
      <c r="AO27" s="37">
        <f t="shared" si="2"/>
        <v>19</v>
      </c>
      <c r="AP27" s="37">
        <f t="shared" si="2"/>
        <v>19</v>
      </c>
      <c r="AQ27" s="37">
        <f t="shared" si="2"/>
        <v>19.5</v>
      </c>
      <c r="AR27" s="37">
        <f t="shared" si="2"/>
        <v>19.5</v>
      </c>
      <c r="AS27" s="37">
        <f t="shared" si="2"/>
        <v>19.5</v>
      </c>
    </row>
    <row r="28" spans="4:45" x14ac:dyDescent="0.25">
      <c r="D28">
        <v>25</v>
      </c>
      <c r="E28" s="77">
        <v>41000</v>
      </c>
      <c r="F28" s="37">
        <v>17</v>
      </c>
      <c r="G28" s="37">
        <v>17</v>
      </c>
      <c r="H28" s="37">
        <v>17.5</v>
      </c>
      <c r="I28" s="37">
        <v>18</v>
      </c>
      <c r="J28" s="37">
        <v>18</v>
      </c>
      <c r="K28" s="37">
        <v>18.5</v>
      </c>
      <c r="L28" s="37">
        <v>18.5</v>
      </c>
      <c r="M28" s="37">
        <v>19</v>
      </c>
      <c r="N28" s="37">
        <v>19</v>
      </c>
      <c r="O28" s="37">
        <v>19.5</v>
      </c>
      <c r="P28" s="37">
        <v>19.5</v>
      </c>
      <c r="Q28" s="37">
        <v>19.5</v>
      </c>
      <c r="S28" t="str">
        <f t="shared" si="1"/>
        <v/>
      </c>
      <c r="T28">
        <v>41000</v>
      </c>
      <c r="U28" s="38">
        <v>0.17</v>
      </c>
      <c r="V28" s="38">
        <v>0.17</v>
      </c>
      <c r="W28" s="38">
        <v>0.17499999999999999</v>
      </c>
      <c r="X28" s="38">
        <v>0.18</v>
      </c>
      <c r="Y28" s="38">
        <v>0.18</v>
      </c>
      <c r="Z28" s="38">
        <v>0.185</v>
      </c>
      <c r="AA28" s="38">
        <v>0.185</v>
      </c>
      <c r="AB28" s="38">
        <v>0.19</v>
      </c>
      <c r="AC28" s="38">
        <v>0.19</v>
      </c>
      <c r="AD28" s="38">
        <v>0.19500000000000001</v>
      </c>
      <c r="AE28" s="38">
        <v>0.19500000000000001</v>
      </c>
      <c r="AF28" s="38">
        <v>0.19500000000000001</v>
      </c>
      <c r="AH28" s="37">
        <f t="shared" si="3"/>
        <v>17</v>
      </c>
      <c r="AI28" s="37">
        <f t="shared" si="3"/>
        <v>17</v>
      </c>
      <c r="AJ28" s="37">
        <f t="shared" si="3"/>
        <v>17.5</v>
      </c>
      <c r="AK28" s="37">
        <f t="shared" si="2"/>
        <v>18</v>
      </c>
      <c r="AL28" s="37">
        <f t="shared" si="2"/>
        <v>18</v>
      </c>
      <c r="AM28" s="37">
        <f t="shared" si="2"/>
        <v>18.5</v>
      </c>
      <c r="AN28" s="37">
        <f t="shared" si="2"/>
        <v>18.5</v>
      </c>
      <c r="AO28" s="37">
        <f t="shared" si="2"/>
        <v>19</v>
      </c>
      <c r="AP28" s="37">
        <f t="shared" si="2"/>
        <v>19</v>
      </c>
      <c r="AQ28" s="37">
        <f t="shared" si="2"/>
        <v>19.5</v>
      </c>
      <c r="AR28" s="37">
        <f t="shared" si="2"/>
        <v>19.5</v>
      </c>
      <c r="AS28" s="37">
        <f t="shared" si="2"/>
        <v>19.5</v>
      </c>
    </row>
    <row r="29" spans="4:45" x14ac:dyDescent="0.25">
      <c r="D29">
        <v>26</v>
      </c>
      <c r="E29" s="77">
        <v>42000</v>
      </c>
      <c r="F29" s="37">
        <v>17</v>
      </c>
      <c r="G29" s="37">
        <v>17</v>
      </c>
      <c r="H29" s="37">
        <v>17.5</v>
      </c>
      <c r="I29" s="37">
        <v>18</v>
      </c>
      <c r="J29" s="37">
        <v>18</v>
      </c>
      <c r="K29" s="37">
        <v>18.5</v>
      </c>
      <c r="L29" s="37">
        <v>18.5</v>
      </c>
      <c r="M29" s="37">
        <v>19</v>
      </c>
      <c r="N29" s="37">
        <v>19</v>
      </c>
      <c r="O29" s="37">
        <v>19.5</v>
      </c>
      <c r="P29" s="37">
        <v>19.5</v>
      </c>
      <c r="Q29" s="37">
        <v>19.5</v>
      </c>
      <c r="S29" t="str">
        <f t="shared" si="1"/>
        <v/>
      </c>
      <c r="T29">
        <v>42000</v>
      </c>
      <c r="U29" s="38">
        <v>0.17</v>
      </c>
      <c r="V29" s="38">
        <v>0.17</v>
      </c>
      <c r="W29" s="38">
        <v>0.17499999999999999</v>
      </c>
      <c r="X29" s="38">
        <v>0.18</v>
      </c>
      <c r="Y29" s="38">
        <v>0.18</v>
      </c>
      <c r="Z29" s="38">
        <v>0.185</v>
      </c>
      <c r="AA29" s="38">
        <v>0.185</v>
      </c>
      <c r="AB29" s="38">
        <v>0.19</v>
      </c>
      <c r="AC29" s="38">
        <v>0.19</v>
      </c>
      <c r="AD29" s="38">
        <v>0.19500000000000001</v>
      </c>
      <c r="AE29" s="38">
        <v>0.19500000000000001</v>
      </c>
      <c r="AF29" s="38">
        <v>0.19500000000000001</v>
      </c>
      <c r="AH29" s="37">
        <f t="shared" si="3"/>
        <v>17</v>
      </c>
      <c r="AI29" s="37">
        <f t="shared" si="3"/>
        <v>17</v>
      </c>
      <c r="AJ29" s="37">
        <f t="shared" si="3"/>
        <v>17.5</v>
      </c>
      <c r="AK29" s="37">
        <f t="shared" si="2"/>
        <v>18</v>
      </c>
      <c r="AL29" s="37">
        <f t="shared" si="2"/>
        <v>18</v>
      </c>
      <c r="AM29" s="37">
        <f t="shared" si="2"/>
        <v>18.5</v>
      </c>
      <c r="AN29" s="37">
        <f t="shared" si="2"/>
        <v>18.5</v>
      </c>
      <c r="AO29" s="37">
        <f t="shared" si="2"/>
        <v>19</v>
      </c>
      <c r="AP29" s="37">
        <f t="shared" si="2"/>
        <v>19</v>
      </c>
      <c r="AQ29" s="37">
        <f t="shared" si="2"/>
        <v>19.5</v>
      </c>
      <c r="AR29" s="37">
        <f t="shared" si="2"/>
        <v>19.5</v>
      </c>
      <c r="AS29" s="37">
        <f t="shared" si="2"/>
        <v>19.5</v>
      </c>
    </row>
    <row r="30" spans="4:45" x14ac:dyDescent="0.25">
      <c r="D30">
        <v>27</v>
      </c>
      <c r="E30" s="77">
        <v>43000</v>
      </c>
      <c r="F30" s="37">
        <v>17</v>
      </c>
      <c r="G30" s="37">
        <v>17</v>
      </c>
      <c r="H30" s="37">
        <v>17.5</v>
      </c>
      <c r="I30" s="37">
        <v>18</v>
      </c>
      <c r="J30" s="37">
        <v>18</v>
      </c>
      <c r="K30" s="37">
        <v>18.5</v>
      </c>
      <c r="L30" s="37">
        <v>18.5</v>
      </c>
      <c r="M30" s="37">
        <v>19</v>
      </c>
      <c r="N30" s="37">
        <v>19</v>
      </c>
      <c r="O30" s="37">
        <v>19.5</v>
      </c>
      <c r="P30" s="37">
        <v>19.5</v>
      </c>
      <c r="Q30" s="37">
        <v>19.5</v>
      </c>
      <c r="S30" t="str">
        <f t="shared" si="1"/>
        <v/>
      </c>
      <c r="T30">
        <v>43000</v>
      </c>
      <c r="U30" s="38">
        <v>0.17</v>
      </c>
      <c r="V30" s="38">
        <v>0.17</v>
      </c>
      <c r="W30" s="38">
        <v>0.17499999999999999</v>
      </c>
      <c r="X30" s="38">
        <v>0.18</v>
      </c>
      <c r="Y30" s="38">
        <v>0.18</v>
      </c>
      <c r="Z30" s="38">
        <v>0.185</v>
      </c>
      <c r="AA30" s="38">
        <v>0.185</v>
      </c>
      <c r="AB30" s="38">
        <v>0.19</v>
      </c>
      <c r="AC30" s="38">
        <v>0.19</v>
      </c>
      <c r="AD30" s="38">
        <v>0.19500000000000001</v>
      </c>
      <c r="AE30" s="38">
        <v>0.19500000000000001</v>
      </c>
      <c r="AF30" s="38">
        <v>0.19500000000000001</v>
      </c>
      <c r="AH30" s="37">
        <f t="shared" si="3"/>
        <v>17</v>
      </c>
      <c r="AI30" s="37">
        <f t="shared" si="3"/>
        <v>17</v>
      </c>
      <c r="AJ30" s="37">
        <f t="shared" si="3"/>
        <v>17.5</v>
      </c>
      <c r="AK30" s="37">
        <f t="shared" si="2"/>
        <v>18</v>
      </c>
      <c r="AL30" s="37">
        <f t="shared" si="2"/>
        <v>18</v>
      </c>
      <c r="AM30" s="37">
        <f t="shared" si="2"/>
        <v>18.5</v>
      </c>
      <c r="AN30" s="37">
        <f t="shared" si="2"/>
        <v>18.5</v>
      </c>
      <c r="AO30" s="37">
        <f t="shared" si="2"/>
        <v>19</v>
      </c>
      <c r="AP30" s="37">
        <f t="shared" si="2"/>
        <v>19</v>
      </c>
      <c r="AQ30" s="37">
        <f t="shared" si="2"/>
        <v>19.5</v>
      </c>
      <c r="AR30" s="37">
        <f t="shared" si="2"/>
        <v>19.5</v>
      </c>
      <c r="AS30" s="37">
        <f t="shared" si="2"/>
        <v>19.5</v>
      </c>
    </row>
    <row r="31" spans="4:45" x14ac:dyDescent="0.25">
      <c r="D31">
        <v>28</v>
      </c>
      <c r="E31" s="77">
        <v>44000</v>
      </c>
      <c r="F31" s="37">
        <v>17</v>
      </c>
      <c r="G31" s="37">
        <v>17</v>
      </c>
      <c r="H31" s="37">
        <v>17.5</v>
      </c>
      <c r="I31" s="37">
        <v>18</v>
      </c>
      <c r="J31" s="37">
        <v>18</v>
      </c>
      <c r="K31" s="37">
        <v>18.5</v>
      </c>
      <c r="L31" s="37">
        <v>18.5</v>
      </c>
      <c r="M31" s="37">
        <v>19</v>
      </c>
      <c r="N31" s="37">
        <v>19</v>
      </c>
      <c r="O31" s="37">
        <v>19.5</v>
      </c>
      <c r="P31" s="37">
        <v>19.5</v>
      </c>
      <c r="Q31" s="37">
        <v>19.5</v>
      </c>
      <c r="S31" t="str">
        <f t="shared" si="1"/>
        <v/>
      </c>
      <c r="T31">
        <v>44000</v>
      </c>
      <c r="U31" s="38">
        <v>0.17</v>
      </c>
      <c r="V31" s="38">
        <v>0.17</v>
      </c>
      <c r="W31" s="38">
        <v>0.17499999999999999</v>
      </c>
      <c r="X31" s="38">
        <v>0.18</v>
      </c>
      <c r="Y31" s="38">
        <v>0.18</v>
      </c>
      <c r="Z31" s="38">
        <v>0.185</v>
      </c>
      <c r="AA31" s="38">
        <v>0.185</v>
      </c>
      <c r="AB31" s="38">
        <v>0.19</v>
      </c>
      <c r="AC31" s="38">
        <v>0.19</v>
      </c>
      <c r="AD31" s="38">
        <v>0.19500000000000001</v>
      </c>
      <c r="AE31" s="38">
        <v>0.19500000000000001</v>
      </c>
      <c r="AF31" s="38">
        <v>0.19500000000000001</v>
      </c>
      <c r="AH31" s="37">
        <f t="shared" si="3"/>
        <v>17</v>
      </c>
      <c r="AI31" s="37">
        <f t="shared" si="3"/>
        <v>17</v>
      </c>
      <c r="AJ31" s="37">
        <f t="shared" si="3"/>
        <v>17.5</v>
      </c>
      <c r="AK31" s="37">
        <f t="shared" si="2"/>
        <v>18</v>
      </c>
      <c r="AL31" s="37">
        <f t="shared" si="2"/>
        <v>18</v>
      </c>
      <c r="AM31" s="37">
        <f t="shared" si="2"/>
        <v>18.5</v>
      </c>
      <c r="AN31" s="37">
        <f t="shared" si="2"/>
        <v>18.5</v>
      </c>
      <c r="AO31" s="37">
        <f t="shared" si="2"/>
        <v>19</v>
      </c>
      <c r="AP31" s="37">
        <f t="shared" si="2"/>
        <v>19</v>
      </c>
      <c r="AQ31" s="37">
        <f t="shared" si="2"/>
        <v>19.5</v>
      </c>
      <c r="AR31" s="37">
        <f t="shared" si="2"/>
        <v>19.5</v>
      </c>
      <c r="AS31" s="37">
        <f t="shared" si="2"/>
        <v>19.5</v>
      </c>
    </row>
    <row r="32" spans="4:45" x14ac:dyDescent="0.25">
      <c r="D32">
        <v>29</v>
      </c>
      <c r="E32" s="77">
        <v>45000</v>
      </c>
      <c r="F32" s="37">
        <v>17</v>
      </c>
      <c r="G32" s="37">
        <v>17</v>
      </c>
      <c r="H32" s="37">
        <v>17.5</v>
      </c>
      <c r="I32" s="37">
        <v>18</v>
      </c>
      <c r="J32" s="37">
        <v>18</v>
      </c>
      <c r="K32" s="37">
        <v>18.5</v>
      </c>
      <c r="L32" s="37">
        <v>18.5</v>
      </c>
      <c r="M32" s="37">
        <v>19</v>
      </c>
      <c r="N32" s="37">
        <v>19</v>
      </c>
      <c r="O32" s="37">
        <v>19.5</v>
      </c>
      <c r="P32" s="37">
        <v>19.5</v>
      </c>
      <c r="Q32" s="37">
        <v>19.5</v>
      </c>
      <c r="S32" t="str">
        <f t="shared" si="1"/>
        <v/>
      </c>
      <c r="T32">
        <v>45000</v>
      </c>
      <c r="U32" s="38">
        <v>0.17</v>
      </c>
      <c r="V32" s="38">
        <v>0.17</v>
      </c>
      <c r="W32" s="38">
        <v>0.17499999999999999</v>
      </c>
      <c r="X32" s="38">
        <v>0.18</v>
      </c>
      <c r="Y32" s="38">
        <v>0.18</v>
      </c>
      <c r="Z32" s="38">
        <v>0.185</v>
      </c>
      <c r="AA32" s="38">
        <v>0.185</v>
      </c>
      <c r="AB32" s="38">
        <v>0.19</v>
      </c>
      <c r="AC32" s="38">
        <v>0.19</v>
      </c>
      <c r="AD32" s="38">
        <v>0.19500000000000001</v>
      </c>
      <c r="AE32" s="38">
        <v>0.19500000000000001</v>
      </c>
      <c r="AF32" s="38">
        <v>0.19500000000000001</v>
      </c>
      <c r="AH32" s="37">
        <f t="shared" si="3"/>
        <v>17</v>
      </c>
      <c r="AI32" s="37">
        <f t="shared" si="3"/>
        <v>17</v>
      </c>
      <c r="AJ32" s="37">
        <f t="shared" si="3"/>
        <v>17.5</v>
      </c>
      <c r="AK32" s="37">
        <f t="shared" si="2"/>
        <v>18</v>
      </c>
      <c r="AL32" s="37">
        <f t="shared" si="2"/>
        <v>18</v>
      </c>
      <c r="AM32" s="37">
        <f t="shared" si="2"/>
        <v>18.5</v>
      </c>
      <c r="AN32" s="37">
        <f t="shared" si="2"/>
        <v>18.5</v>
      </c>
      <c r="AO32" s="37">
        <f t="shared" si="2"/>
        <v>19</v>
      </c>
      <c r="AP32" s="37">
        <f t="shared" si="2"/>
        <v>19</v>
      </c>
      <c r="AQ32" s="37">
        <f t="shared" si="2"/>
        <v>19.5</v>
      </c>
      <c r="AR32" s="37">
        <f t="shared" si="2"/>
        <v>19.5</v>
      </c>
      <c r="AS32" s="37">
        <f t="shared" si="2"/>
        <v>19.5</v>
      </c>
    </row>
    <row r="33" spans="4:45" x14ac:dyDescent="0.25">
      <c r="D33">
        <v>30</v>
      </c>
      <c r="E33" s="77">
        <v>46000</v>
      </c>
      <c r="F33" s="37">
        <v>17</v>
      </c>
      <c r="G33" s="37">
        <v>17</v>
      </c>
      <c r="H33" s="37">
        <v>17.5</v>
      </c>
      <c r="I33" s="37">
        <v>18</v>
      </c>
      <c r="J33" s="37">
        <v>18</v>
      </c>
      <c r="K33" s="37">
        <v>18.5</v>
      </c>
      <c r="L33" s="37">
        <v>18.5</v>
      </c>
      <c r="M33" s="37">
        <v>19</v>
      </c>
      <c r="N33" s="37">
        <v>19</v>
      </c>
      <c r="O33" s="37">
        <v>19.5</v>
      </c>
      <c r="P33" s="37">
        <v>19.5</v>
      </c>
      <c r="Q33" s="37">
        <v>19.5</v>
      </c>
      <c r="S33" t="str">
        <f t="shared" si="1"/>
        <v/>
      </c>
      <c r="T33">
        <v>46000</v>
      </c>
      <c r="U33" s="38">
        <v>0.17</v>
      </c>
      <c r="V33" s="38">
        <v>0.17</v>
      </c>
      <c r="W33" s="38">
        <v>0.17499999999999999</v>
      </c>
      <c r="X33" s="38">
        <v>0.18</v>
      </c>
      <c r="Y33" s="38">
        <v>0.18</v>
      </c>
      <c r="Z33" s="38">
        <v>0.185</v>
      </c>
      <c r="AA33" s="38">
        <v>0.185</v>
      </c>
      <c r="AB33" s="38">
        <v>0.19</v>
      </c>
      <c r="AC33" s="38">
        <v>0.19</v>
      </c>
      <c r="AD33" s="38">
        <v>0.19500000000000001</v>
      </c>
      <c r="AE33" s="38">
        <v>0.19500000000000001</v>
      </c>
      <c r="AF33" s="38">
        <v>0.19500000000000001</v>
      </c>
      <c r="AH33" s="37">
        <f t="shared" si="3"/>
        <v>17</v>
      </c>
      <c r="AI33" s="37">
        <f t="shared" si="3"/>
        <v>17</v>
      </c>
      <c r="AJ33" s="37">
        <f t="shared" si="3"/>
        <v>17.5</v>
      </c>
      <c r="AK33" s="37">
        <f t="shared" si="2"/>
        <v>18</v>
      </c>
      <c r="AL33" s="37">
        <f t="shared" si="2"/>
        <v>18</v>
      </c>
      <c r="AM33" s="37">
        <f t="shared" si="2"/>
        <v>18.5</v>
      </c>
      <c r="AN33" s="37">
        <f t="shared" si="2"/>
        <v>18.5</v>
      </c>
      <c r="AO33" s="37">
        <f t="shared" si="2"/>
        <v>19</v>
      </c>
      <c r="AP33" s="37">
        <f t="shared" si="2"/>
        <v>19</v>
      </c>
      <c r="AQ33" s="37">
        <f t="shared" si="2"/>
        <v>19.5</v>
      </c>
      <c r="AR33" s="37">
        <f t="shared" si="2"/>
        <v>19.5</v>
      </c>
      <c r="AS33" s="37">
        <f t="shared" si="2"/>
        <v>19.5</v>
      </c>
    </row>
    <row r="34" spans="4:45" x14ac:dyDescent="0.25">
      <c r="D34">
        <v>31</v>
      </c>
      <c r="E34" s="77">
        <v>47000</v>
      </c>
      <c r="F34" s="37">
        <v>17</v>
      </c>
      <c r="G34" s="37">
        <v>17</v>
      </c>
      <c r="H34" s="37">
        <v>17.5</v>
      </c>
      <c r="I34" s="37">
        <v>18</v>
      </c>
      <c r="J34" s="37">
        <v>18</v>
      </c>
      <c r="K34" s="37">
        <v>18.5</v>
      </c>
      <c r="L34" s="37">
        <v>18.5</v>
      </c>
      <c r="M34" s="37">
        <v>19</v>
      </c>
      <c r="N34" s="37">
        <v>19</v>
      </c>
      <c r="O34" s="37">
        <v>19.5</v>
      </c>
      <c r="P34" s="37">
        <v>19.5</v>
      </c>
      <c r="Q34" s="37">
        <v>19.5</v>
      </c>
      <c r="S34" t="str">
        <f t="shared" si="1"/>
        <v/>
      </c>
      <c r="T34">
        <v>47000</v>
      </c>
      <c r="U34" s="38">
        <v>0.17</v>
      </c>
      <c r="V34" s="38">
        <v>0.17</v>
      </c>
      <c r="W34" s="38">
        <v>0.17499999999999999</v>
      </c>
      <c r="X34" s="38">
        <v>0.18</v>
      </c>
      <c r="Y34" s="38">
        <v>0.18</v>
      </c>
      <c r="Z34" s="38">
        <v>0.185</v>
      </c>
      <c r="AA34" s="38">
        <v>0.185</v>
      </c>
      <c r="AB34" s="38">
        <v>0.19</v>
      </c>
      <c r="AC34" s="38">
        <v>0.19</v>
      </c>
      <c r="AD34" s="38">
        <v>0.19500000000000001</v>
      </c>
      <c r="AE34" s="38">
        <v>0.19500000000000001</v>
      </c>
      <c r="AF34" s="38">
        <v>0.19500000000000001</v>
      </c>
      <c r="AH34" s="37">
        <f t="shared" si="3"/>
        <v>17</v>
      </c>
      <c r="AI34" s="37">
        <f t="shared" si="3"/>
        <v>17</v>
      </c>
      <c r="AJ34" s="37">
        <f t="shared" si="3"/>
        <v>17.5</v>
      </c>
      <c r="AK34" s="37">
        <f t="shared" si="2"/>
        <v>18</v>
      </c>
      <c r="AL34" s="37">
        <f t="shared" si="2"/>
        <v>18</v>
      </c>
      <c r="AM34" s="37">
        <f t="shared" si="2"/>
        <v>18.5</v>
      </c>
      <c r="AN34" s="37">
        <f t="shared" si="2"/>
        <v>18.5</v>
      </c>
      <c r="AO34" s="37">
        <f t="shared" si="2"/>
        <v>19</v>
      </c>
      <c r="AP34" s="37">
        <f t="shared" si="2"/>
        <v>19</v>
      </c>
      <c r="AQ34" s="37">
        <f t="shared" si="2"/>
        <v>19.5</v>
      </c>
      <c r="AR34" s="37">
        <f t="shared" si="2"/>
        <v>19.5</v>
      </c>
      <c r="AS34" s="37">
        <f t="shared" si="2"/>
        <v>19.5</v>
      </c>
    </row>
    <row r="35" spans="4:45" x14ac:dyDescent="0.25">
      <c r="D35">
        <v>32</v>
      </c>
      <c r="E35" s="77">
        <v>48000</v>
      </c>
      <c r="F35" s="37">
        <v>17</v>
      </c>
      <c r="G35" s="37">
        <v>17</v>
      </c>
      <c r="H35" s="37">
        <v>17.5</v>
      </c>
      <c r="I35" s="37">
        <v>18</v>
      </c>
      <c r="J35" s="37">
        <v>18</v>
      </c>
      <c r="K35" s="37">
        <v>18.5</v>
      </c>
      <c r="L35" s="37">
        <v>18.5</v>
      </c>
      <c r="M35" s="37">
        <v>19</v>
      </c>
      <c r="N35" s="37">
        <v>19</v>
      </c>
      <c r="O35" s="37">
        <v>19.5</v>
      </c>
      <c r="P35" s="37">
        <v>19.5</v>
      </c>
      <c r="Q35" s="37">
        <v>19.5</v>
      </c>
      <c r="S35" t="str">
        <f t="shared" si="1"/>
        <v/>
      </c>
      <c r="T35">
        <v>48000</v>
      </c>
      <c r="U35" s="38">
        <v>0.17</v>
      </c>
      <c r="V35" s="38">
        <v>0.17</v>
      </c>
      <c r="W35" s="38">
        <v>0.17499999999999999</v>
      </c>
      <c r="X35" s="38">
        <v>0.18</v>
      </c>
      <c r="Y35" s="38">
        <v>0.18</v>
      </c>
      <c r="Z35" s="38">
        <v>0.185</v>
      </c>
      <c r="AA35" s="38">
        <v>0.185</v>
      </c>
      <c r="AB35" s="38">
        <v>0.19</v>
      </c>
      <c r="AC35" s="38">
        <v>0.19</v>
      </c>
      <c r="AD35" s="38">
        <v>0.19500000000000001</v>
      </c>
      <c r="AE35" s="38">
        <v>0.19500000000000001</v>
      </c>
      <c r="AF35" s="38">
        <v>0.19500000000000001</v>
      </c>
      <c r="AH35" s="37">
        <f t="shared" si="3"/>
        <v>17</v>
      </c>
      <c r="AI35" s="37">
        <f t="shared" si="3"/>
        <v>17</v>
      </c>
      <c r="AJ35" s="37">
        <f t="shared" si="3"/>
        <v>17.5</v>
      </c>
      <c r="AK35" s="37">
        <f t="shared" si="2"/>
        <v>18</v>
      </c>
      <c r="AL35" s="37">
        <f t="shared" si="2"/>
        <v>18</v>
      </c>
      <c r="AM35" s="37">
        <f t="shared" si="2"/>
        <v>18.5</v>
      </c>
      <c r="AN35" s="37">
        <f t="shared" si="2"/>
        <v>18.5</v>
      </c>
      <c r="AO35" s="37">
        <f t="shared" si="2"/>
        <v>19</v>
      </c>
      <c r="AP35" s="37">
        <f t="shared" si="2"/>
        <v>19</v>
      </c>
      <c r="AQ35" s="37">
        <f t="shared" si="2"/>
        <v>19.5</v>
      </c>
      <c r="AR35" s="37">
        <f t="shared" si="2"/>
        <v>19.5</v>
      </c>
      <c r="AS35" s="37">
        <f t="shared" si="2"/>
        <v>19.5</v>
      </c>
    </row>
    <row r="36" spans="4:45" x14ac:dyDescent="0.25">
      <c r="D36">
        <v>33</v>
      </c>
      <c r="E36" s="77">
        <v>49000</v>
      </c>
      <c r="F36" s="37">
        <v>17</v>
      </c>
      <c r="G36" s="37">
        <v>17</v>
      </c>
      <c r="H36" s="37">
        <v>17.5</v>
      </c>
      <c r="I36" s="37">
        <v>18</v>
      </c>
      <c r="J36" s="37">
        <v>18</v>
      </c>
      <c r="K36" s="37">
        <v>18.5</v>
      </c>
      <c r="L36" s="37">
        <v>18.5</v>
      </c>
      <c r="M36" s="37">
        <v>19</v>
      </c>
      <c r="N36" s="37">
        <v>19</v>
      </c>
      <c r="O36" s="37">
        <v>19.5</v>
      </c>
      <c r="P36" s="37">
        <v>19.5</v>
      </c>
      <c r="Q36" s="37">
        <v>19.5</v>
      </c>
      <c r="S36" t="str">
        <f t="shared" si="1"/>
        <v/>
      </c>
      <c r="T36">
        <v>49000</v>
      </c>
      <c r="U36" s="38">
        <v>0.17</v>
      </c>
      <c r="V36" s="38">
        <v>0.17</v>
      </c>
      <c r="W36" s="38">
        <v>0.17499999999999999</v>
      </c>
      <c r="X36" s="38">
        <v>0.18</v>
      </c>
      <c r="Y36" s="38">
        <v>0.18</v>
      </c>
      <c r="Z36" s="38">
        <v>0.185</v>
      </c>
      <c r="AA36" s="38">
        <v>0.185</v>
      </c>
      <c r="AB36" s="38">
        <v>0.19</v>
      </c>
      <c r="AC36" s="38">
        <v>0.19</v>
      </c>
      <c r="AD36" s="38">
        <v>0.19500000000000001</v>
      </c>
      <c r="AE36" s="38">
        <v>0.19500000000000001</v>
      </c>
      <c r="AF36" s="38">
        <v>0.19500000000000001</v>
      </c>
      <c r="AH36" s="37">
        <f t="shared" si="3"/>
        <v>17</v>
      </c>
      <c r="AI36" s="37">
        <f t="shared" si="3"/>
        <v>17</v>
      </c>
      <c r="AJ36" s="37">
        <f t="shared" si="3"/>
        <v>17.5</v>
      </c>
      <c r="AK36" s="37">
        <f t="shared" si="2"/>
        <v>18</v>
      </c>
      <c r="AL36" s="37">
        <f t="shared" si="2"/>
        <v>18</v>
      </c>
      <c r="AM36" s="37">
        <f t="shared" si="2"/>
        <v>18.5</v>
      </c>
      <c r="AN36" s="37">
        <f t="shared" si="2"/>
        <v>18.5</v>
      </c>
      <c r="AO36" s="37">
        <f t="shared" si="2"/>
        <v>19</v>
      </c>
      <c r="AP36" s="37">
        <f t="shared" si="2"/>
        <v>19</v>
      </c>
      <c r="AQ36" s="37">
        <f t="shared" si="2"/>
        <v>19.5</v>
      </c>
      <c r="AR36" s="37">
        <f t="shared" si="2"/>
        <v>19.5</v>
      </c>
      <c r="AS36" s="37">
        <f t="shared" si="2"/>
        <v>19.5</v>
      </c>
    </row>
    <row r="37" spans="4:45" x14ac:dyDescent="0.25">
      <c r="D37">
        <v>34</v>
      </c>
      <c r="E37" s="77">
        <v>50000</v>
      </c>
      <c r="F37" s="37">
        <v>17</v>
      </c>
      <c r="G37" s="37">
        <v>17</v>
      </c>
      <c r="H37" s="37">
        <v>17.5</v>
      </c>
      <c r="I37" s="37">
        <v>18</v>
      </c>
      <c r="J37" s="37">
        <v>18</v>
      </c>
      <c r="K37" s="37">
        <v>18.5</v>
      </c>
      <c r="L37" s="37">
        <v>18.5</v>
      </c>
      <c r="M37" s="37">
        <v>19</v>
      </c>
      <c r="N37" s="37">
        <v>19</v>
      </c>
      <c r="O37" s="37">
        <v>19.5</v>
      </c>
      <c r="P37" s="37">
        <v>19.5</v>
      </c>
      <c r="Q37" s="37">
        <v>19.5</v>
      </c>
      <c r="S37" t="str">
        <f t="shared" si="1"/>
        <v/>
      </c>
      <c r="T37">
        <v>50000</v>
      </c>
      <c r="U37" s="38">
        <v>0.17</v>
      </c>
      <c r="V37" s="38">
        <v>0.17</v>
      </c>
      <c r="W37" s="38">
        <v>0.17499999999999999</v>
      </c>
      <c r="X37" s="38">
        <v>0.18</v>
      </c>
      <c r="Y37" s="38">
        <v>0.18</v>
      </c>
      <c r="Z37" s="38">
        <v>0.185</v>
      </c>
      <c r="AA37" s="38">
        <v>0.185</v>
      </c>
      <c r="AB37" s="38">
        <v>0.19</v>
      </c>
      <c r="AC37" s="38">
        <v>0.19</v>
      </c>
      <c r="AD37" s="38">
        <v>0.19500000000000001</v>
      </c>
      <c r="AE37" s="38">
        <v>0.19500000000000001</v>
      </c>
      <c r="AF37" s="38">
        <v>0.19500000000000001</v>
      </c>
      <c r="AH37" s="37">
        <f t="shared" si="3"/>
        <v>17</v>
      </c>
      <c r="AI37" s="37">
        <f t="shared" si="3"/>
        <v>17</v>
      </c>
      <c r="AJ37" s="37">
        <f t="shared" si="3"/>
        <v>17.5</v>
      </c>
      <c r="AK37" s="37">
        <f t="shared" si="2"/>
        <v>18</v>
      </c>
      <c r="AL37" s="37">
        <f t="shared" si="2"/>
        <v>18</v>
      </c>
      <c r="AM37" s="37">
        <f t="shared" si="2"/>
        <v>18.5</v>
      </c>
      <c r="AN37" s="37">
        <f t="shared" si="2"/>
        <v>18.5</v>
      </c>
      <c r="AO37" s="37">
        <f t="shared" si="2"/>
        <v>19</v>
      </c>
      <c r="AP37" s="37">
        <f t="shared" si="2"/>
        <v>19</v>
      </c>
      <c r="AQ37" s="37">
        <f t="shared" si="2"/>
        <v>19.5</v>
      </c>
      <c r="AR37" s="37">
        <f t="shared" si="2"/>
        <v>19.5</v>
      </c>
      <c r="AS37" s="37">
        <f t="shared" si="2"/>
        <v>19.5</v>
      </c>
    </row>
    <row r="38" spans="4:45" x14ac:dyDescent="0.25">
      <c r="D38">
        <v>35</v>
      </c>
      <c r="E38" s="77">
        <v>51000</v>
      </c>
      <c r="F38" s="37">
        <v>17</v>
      </c>
      <c r="G38" s="37">
        <v>17</v>
      </c>
      <c r="H38" s="37">
        <v>17.5</v>
      </c>
      <c r="I38" s="37">
        <v>18</v>
      </c>
      <c r="J38" s="37">
        <v>18</v>
      </c>
      <c r="K38" s="37">
        <v>18.5</v>
      </c>
      <c r="L38" s="37">
        <v>18.5</v>
      </c>
      <c r="M38" s="37">
        <v>19</v>
      </c>
      <c r="N38" s="37">
        <v>19</v>
      </c>
      <c r="O38" s="37">
        <v>19.5</v>
      </c>
      <c r="P38" s="37">
        <v>19.5</v>
      </c>
      <c r="Q38" s="37">
        <v>19.5</v>
      </c>
      <c r="S38" t="str">
        <f t="shared" si="1"/>
        <v/>
      </c>
      <c r="T38">
        <v>51000</v>
      </c>
      <c r="U38" s="38">
        <v>0.17</v>
      </c>
      <c r="V38" s="38">
        <v>0.17</v>
      </c>
      <c r="W38" s="38">
        <v>0.17499999999999999</v>
      </c>
      <c r="X38" s="38">
        <v>0.18</v>
      </c>
      <c r="Y38" s="38">
        <v>0.18</v>
      </c>
      <c r="Z38" s="38">
        <v>0.185</v>
      </c>
      <c r="AA38" s="38">
        <v>0.185</v>
      </c>
      <c r="AB38" s="38">
        <v>0.19</v>
      </c>
      <c r="AC38" s="38">
        <v>0.19</v>
      </c>
      <c r="AD38" s="38">
        <v>0.19500000000000001</v>
      </c>
      <c r="AE38" s="38">
        <v>0.19500000000000001</v>
      </c>
      <c r="AF38" s="38">
        <v>0.19500000000000001</v>
      </c>
      <c r="AH38" s="37">
        <f t="shared" si="3"/>
        <v>17</v>
      </c>
      <c r="AI38" s="37">
        <f t="shared" si="3"/>
        <v>17</v>
      </c>
      <c r="AJ38" s="37">
        <f t="shared" si="3"/>
        <v>17.5</v>
      </c>
      <c r="AK38" s="37">
        <f t="shared" si="2"/>
        <v>18</v>
      </c>
      <c r="AL38" s="37">
        <f t="shared" si="2"/>
        <v>18</v>
      </c>
      <c r="AM38" s="37">
        <f t="shared" si="2"/>
        <v>18.5</v>
      </c>
      <c r="AN38" s="37">
        <f t="shared" si="2"/>
        <v>18.5</v>
      </c>
      <c r="AO38" s="37">
        <f t="shared" si="2"/>
        <v>19</v>
      </c>
      <c r="AP38" s="37">
        <f t="shared" si="2"/>
        <v>19</v>
      </c>
      <c r="AQ38" s="37">
        <f t="shared" si="2"/>
        <v>19.5</v>
      </c>
      <c r="AR38" s="37">
        <f t="shared" si="2"/>
        <v>19.5</v>
      </c>
      <c r="AS38" s="37">
        <f t="shared" si="2"/>
        <v>19.5</v>
      </c>
    </row>
    <row r="39" spans="4:45" x14ac:dyDescent="0.25">
      <c r="D39">
        <v>36</v>
      </c>
      <c r="E39" s="77">
        <v>52000</v>
      </c>
      <c r="F39" s="37">
        <v>17</v>
      </c>
      <c r="G39" s="37">
        <v>17</v>
      </c>
      <c r="H39" s="37">
        <v>17.5</v>
      </c>
      <c r="I39" s="37">
        <v>18</v>
      </c>
      <c r="J39" s="37">
        <v>18</v>
      </c>
      <c r="K39" s="37">
        <v>18.5</v>
      </c>
      <c r="L39" s="37">
        <v>18.5</v>
      </c>
      <c r="M39" s="37">
        <v>19</v>
      </c>
      <c r="N39" s="37">
        <v>19</v>
      </c>
      <c r="O39" s="37">
        <v>19.5</v>
      </c>
      <c r="P39" s="37">
        <v>19.5</v>
      </c>
      <c r="Q39" s="37">
        <v>19.5</v>
      </c>
      <c r="S39" t="str">
        <f t="shared" si="1"/>
        <v/>
      </c>
      <c r="T39">
        <v>52000</v>
      </c>
      <c r="U39" s="38">
        <v>0.17</v>
      </c>
      <c r="V39" s="38">
        <v>0.17</v>
      </c>
      <c r="W39" s="38">
        <v>0.17499999999999999</v>
      </c>
      <c r="X39" s="38">
        <v>0.18</v>
      </c>
      <c r="Y39" s="38">
        <v>0.18</v>
      </c>
      <c r="Z39" s="38">
        <v>0.185</v>
      </c>
      <c r="AA39" s="38">
        <v>0.185</v>
      </c>
      <c r="AB39" s="38">
        <v>0.19</v>
      </c>
      <c r="AC39" s="38">
        <v>0.19</v>
      </c>
      <c r="AD39" s="38">
        <v>0.19500000000000001</v>
      </c>
      <c r="AE39" s="38">
        <v>0.19500000000000001</v>
      </c>
      <c r="AF39" s="38">
        <v>0.19500000000000001</v>
      </c>
      <c r="AH39" s="37">
        <f t="shared" si="3"/>
        <v>17</v>
      </c>
      <c r="AI39" s="37">
        <f t="shared" si="3"/>
        <v>17</v>
      </c>
      <c r="AJ39" s="37">
        <f t="shared" si="3"/>
        <v>17.5</v>
      </c>
      <c r="AK39" s="37">
        <f t="shared" si="2"/>
        <v>18</v>
      </c>
      <c r="AL39" s="37">
        <f t="shared" si="2"/>
        <v>18</v>
      </c>
      <c r="AM39" s="37">
        <f t="shared" si="2"/>
        <v>18.5</v>
      </c>
      <c r="AN39" s="37">
        <f t="shared" si="2"/>
        <v>18.5</v>
      </c>
      <c r="AO39" s="37">
        <f t="shared" si="2"/>
        <v>19</v>
      </c>
      <c r="AP39" s="37">
        <f t="shared" si="2"/>
        <v>19</v>
      </c>
      <c r="AQ39" s="37">
        <f t="shared" si="2"/>
        <v>19.5</v>
      </c>
      <c r="AR39" s="37">
        <f t="shared" si="2"/>
        <v>19.5</v>
      </c>
      <c r="AS39" s="37">
        <f t="shared" si="2"/>
        <v>19.5</v>
      </c>
    </row>
    <row r="40" spans="4:45" x14ac:dyDescent="0.25">
      <c r="D40">
        <v>37</v>
      </c>
      <c r="E40" s="77">
        <v>53000</v>
      </c>
      <c r="F40" s="37">
        <v>17</v>
      </c>
      <c r="G40" s="37">
        <v>17</v>
      </c>
      <c r="H40" s="37">
        <v>17.5</v>
      </c>
      <c r="I40" s="37">
        <v>18</v>
      </c>
      <c r="J40" s="37">
        <v>18</v>
      </c>
      <c r="K40" s="37">
        <v>18.5</v>
      </c>
      <c r="L40" s="37">
        <v>18.5</v>
      </c>
      <c r="M40" s="37">
        <v>19</v>
      </c>
      <c r="N40" s="37">
        <v>19</v>
      </c>
      <c r="O40" s="37">
        <v>19.5</v>
      </c>
      <c r="P40" s="37">
        <v>19.5</v>
      </c>
      <c r="Q40" s="37">
        <v>20</v>
      </c>
      <c r="S40" t="str">
        <f t="shared" si="1"/>
        <v/>
      </c>
      <c r="T40">
        <v>53000</v>
      </c>
      <c r="U40" s="38">
        <v>0.17</v>
      </c>
      <c r="V40" s="38">
        <v>0.17</v>
      </c>
      <c r="W40" s="38">
        <v>0.17499999999999999</v>
      </c>
      <c r="X40" s="38">
        <v>0.18</v>
      </c>
      <c r="Y40" s="38">
        <v>0.18</v>
      </c>
      <c r="Z40" s="38">
        <v>0.185</v>
      </c>
      <c r="AA40" s="38">
        <v>0.185</v>
      </c>
      <c r="AB40" s="38">
        <v>0.19</v>
      </c>
      <c r="AC40" s="38">
        <v>0.19</v>
      </c>
      <c r="AD40" s="38">
        <v>0.19500000000000001</v>
      </c>
      <c r="AE40" s="38">
        <v>0.19500000000000001</v>
      </c>
      <c r="AF40" s="38">
        <v>0.2</v>
      </c>
      <c r="AH40" s="37">
        <f t="shared" si="3"/>
        <v>17</v>
      </c>
      <c r="AI40" s="37">
        <f t="shared" si="3"/>
        <v>17</v>
      </c>
      <c r="AJ40" s="37">
        <f t="shared" si="3"/>
        <v>17.5</v>
      </c>
      <c r="AK40" s="37">
        <f t="shared" si="2"/>
        <v>18</v>
      </c>
      <c r="AL40" s="37">
        <f t="shared" si="2"/>
        <v>18</v>
      </c>
      <c r="AM40" s="37">
        <f t="shared" si="2"/>
        <v>18.5</v>
      </c>
      <c r="AN40" s="37">
        <f t="shared" si="2"/>
        <v>18.5</v>
      </c>
      <c r="AO40" s="37">
        <f t="shared" si="2"/>
        <v>19</v>
      </c>
      <c r="AP40" s="37">
        <f t="shared" si="2"/>
        <v>19</v>
      </c>
      <c r="AQ40" s="37">
        <f t="shared" si="2"/>
        <v>19.5</v>
      </c>
      <c r="AR40" s="37">
        <f t="shared" si="2"/>
        <v>19.5</v>
      </c>
      <c r="AS40" s="37">
        <f t="shared" si="2"/>
        <v>20</v>
      </c>
    </row>
    <row r="41" spans="4:45" x14ac:dyDescent="0.25">
      <c r="D41">
        <v>38</v>
      </c>
      <c r="E41" s="77">
        <v>54000</v>
      </c>
      <c r="F41" s="37">
        <v>17</v>
      </c>
      <c r="G41" s="37">
        <v>17</v>
      </c>
      <c r="H41" s="37">
        <v>17.5</v>
      </c>
      <c r="I41" s="37">
        <v>18</v>
      </c>
      <c r="J41" s="37">
        <v>18</v>
      </c>
      <c r="K41" s="37">
        <v>18.5</v>
      </c>
      <c r="L41" s="37">
        <v>18.5</v>
      </c>
      <c r="M41" s="37">
        <v>19</v>
      </c>
      <c r="N41" s="37">
        <v>19</v>
      </c>
      <c r="O41" s="37">
        <v>19.5</v>
      </c>
      <c r="P41" s="37">
        <v>19.5</v>
      </c>
      <c r="Q41" s="37">
        <v>20</v>
      </c>
      <c r="S41" t="str">
        <f t="shared" si="1"/>
        <v/>
      </c>
      <c r="T41">
        <v>54000</v>
      </c>
      <c r="U41" s="38">
        <v>0.17</v>
      </c>
      <c r="V41" s="38">
        <v>0.17</v>
      </c>
      <c r="W41" s="38">
        <v>0.17499999999999999</v>
      </c>
      <c r="X41" s="38">
        <v>0.18</v>
      </c>
      <c r="Y41" s="38">
        <v>0.18</v>
      </c>
      <c r="Z41" s="38">
        <v>0.185</v>
      </c>
      <c r="AA41" s="38">
        <v>0.185</v>
      </c>
      <c r="AB41" s="38">
        <v>0.19</v>
      </c>
      <c r="AC41" s="38">
        <v>0.19</v>
      </c>
      <c r="AD41" s="38">
        <v>0.19500000000000001</v>
      </c>
      <c r="AE41" s="38">
        <v>0.19500000000000001</v>
      </c>
      <c r="AF41" s="38">
        <v>0.2</v>
      </c>
      <c r="AH41" s="37">
        <f t="shared" si="3"/>
        <v>17</v>
      </c>
      <c r="AI41" s="37">
        <f t="shared" si="3"/>
        <v>17</v>
      </c>
      <c r="AJ41" s="37">
        <f t="shared" si="3"/>
        <v>17.5</v>
      </c>
      <c r="AK41" s="37">
        <f t="shared" si="2"/>
        <v>18</v>
      </c>
      <c r="AL41" s="37">
        <f t="shared" si="2"/>
        <v>18</v>
      </c>
      <c r="AM41" s="37">
        <f t="shared" si="2"/>
        <v>18.5</v>
      </c>
      <c r="AN41" s="37">
        <f t="shared" si="2"/>
        <v>18.5</v>
      </c>
      <c r="AO41" s="37">
        <f t="shared" si="2"/>
        <v>19</v>
      </c>
      <c r="AP41" s="37">
        <f t="shared" si="2"/>
        <v>19</v>
      </c>
      <c r="AQ41" s="37">
        <f t="shared" si="2"/>
        <v>19.5</v>
      </c>
      <c r="AR41" s="37">
        <f t="shared" si="2"/>
        <v>19.5</v>
      </c>
      <c r="AS41" s="37">
        <f t="shared" si="2"/>
        <v>20</v>
      </c>
    </row>
    <row r="42" spans="4:45" x14ac:dyDescent="0.25">
      <c r="D42">
        <v>39</v>
      </c>
      <c r="E42" s="77">
        <v>55000</v>
      </c>
      <c r="F42" s="37">
        <v>17</v>
      </c>
      <c r="G42" s="37">
        <v>17.5</v>
      </c>
      <c r="H42" s="37">
        <v>17.5</v>
      </c>
      <c r="I42" s="37">
        <v>18</v>
      </c>
      <c r="J42" s="37">
        <v>18.5</v>
      </c>
      <c r="K42" s="37">
        <v>18.5</v>
      </c>
      <c r="L42" s="37">
        <v>19</v>
      </c>
      <c r="M42" s="37">
        <v>19</v>
      </c>
      <c r="N42" s="37">
        <v>19.5</v>
      </c>
      <c r="O42" s="37">
        <v>19.5</v>
      </c>
      <c r="P42" s="37">
        <v>19.5</v>
      </c>
      <c r="Q42" s="37">
        <v>20</v>
      </c>
      <c r="S42" t="str">
        <f t="shared" si="1"/>
        <v/>
      </c>
      <c r="T42">
        <v>55000</v>
      </c>
      <c r="U42" s="38">
        <v>0.17</v>
      </c>
      <c r="V42" s="38">
        <v>0.17499999999999999</v>
      </c>
      <c r="W42" s="38">
        <v>0.17499999999999999</v>
      </c>
      <c r="X42" s="38">
        <v>0.18</v>
      </c>
      <c r="Y42" s="38">
        <v>0.185</v>
      </c>
      <c r="Z42" s="38">
        <v>0.185</v>
      </c>
      <c r="AA42" s="38">
        <v>0.19</v>
      </c>
      <c r="AB42" s="38">
        <v>0.19</v>
      </c>
      <c r="AC42" s="38">
        <v>0.19500000000000001</v>
      </c>
      <c r="AD42" s="38">
        <v>0.19500000000000001</v>
      </c>
      <c r="AE42" s="38">
        <v>0.19500000000000001</v>
      </c>
      <c r="AF42" s="38">
        <v>0.2</v>
      </c>
      <c r="AH42" s="37">
        <f t="shared" si="3"/>
        <v>17</v>
      </c>
      <c r="AI42" s="37">
        <f t="shared" si="3"/>
        <v>17.5</v>
      </c>
      <c r="AJ42" s="37">
        <f t="shared" si="3"/>
        <v>17.5</v>
      </c>
      <c r="AK42" s="37">
        <f t="shared" si="2"/>
        <v>18</v>
      </c>
      <c r="AL42" s="37">
        <f t="shared" si="2"/>
        <v>18.5</v>
      </c>
      <c r="AM42" s="37">
        <f t="shared" si="2"/>
        <v>18.5</v>
      </c>
      <c r="AN42" s="37">
        <f t="shared" si="2"/>
        <v>19</v>
      </c>
      <c r="AO42" s="37">
        <f t="shared" si="2"/>
        <v>19</v>
      </c>
      <c r="AP42" s="37">
        <f t="shared" si="2"/>
        <v>19.5</v>
      </c>
      <c r="AQ42" s="37">
        <f t="shared" si="2"/>
        <v>19.5</v>
      </c>
      <c r="AR42" s="37">
        <f t="shared" si="2"/>
        <v>19.5</v>
      </c>
      <c r="AS42" s="37">
        <f t="shared" si="2"/>
        <v>20</v>
      </c>
    </row>
    <row r="43" spans="4:45" x14ac:dyDescent="0.25">
      <c r="D43">
        <v>40</v>
      </c>
      <c r="E43" s="77">
        <v>56000</v>
      </c>
      <c r="F43" s="37">
        <v>17</v>
      </c>
      <c r="G43" s="37">
        <v>17.5</v>
      </c>
      <c r="H43" s="37">
        <v>18</v>
      </c>
      <c r="I43" s="37">
        <v>18</v>
      </c>
      <c r="J43" s="37">
        <v>18.5</v>
      </c>
      <c r="K43" s="37">
        <v>19</v>
      </c>
      <c r="L43" s="37">
        <v>19</v>
      </c>
      <c r="M43" s="37">
        <v>19.5</v>
      </c>
      <c r="N43" s="37">
        <v>19.5</v>
      </c>
      <c r="O43" s="37">
        <v>19.5</v>
      </c>
      <c r="P43" s="37">
        <v>20</v>
      </c>
      <c r="Q43" s="37">
        <v>20</v>
      </c>
      <c r="S43" t="str">
        <f t="shared" si="1"/>
        <v/>
      </c>
      <c r="T43">
        <v>56000</v>
      </c>
      <c r="U43" s="38">
        <v>0.17</v>
      </c>
      <c r="V43" s="38">
        <v>0.17499999999999999</v>
      </c>
      <c r="W43" s="38">
        <v>0.18</v>
      </c>
      <c r="X43" s="38">
        <v>0.18</v>
      </c>
      <c r="Y43" s="38">
        <v>0.185</v>
      </c>
      <c r="Z43" s="38">
        <v>0.19</v>
      </c>
      <c r="AA43" s="38">
        <v>0.19</v>
      </c>
      <c r="AB43" s="38">
        <v>0.19500000000000001</v>
      </c>
      <c r="AC43" s="38">
        <v>0.19500000000000001</v>
      </c>
      <c r="AD43" s="38">
        <v>0.19500000000000001</v>
      </c>
      <c r="AE43" s="38">
        <v>0.2</v>
      </c>
      <c r="AF43" s="38">
        <v>0.2</v>
      </c>
      <c r="AH43" s="37">
        <f t="shared" si="3"/>
        <v>17</v>
      </c>
      <c r="AI43" s="37">
        <f t="shared" si="3"/>
        <v>17.5</v>
      </c>
      <c r="AJ43" s="37">
        <f t="shared" si="3"/>
        <v>18</v>
      </c>
      <c r="AK43" s="37">
        <f t="shared" si="2"/>
        <v>18</v>
      </c>
      <c r="AL43" s="37">
        <f t="shared" si="2"/>
        <v>18.5</v>
      </c>
      <c r="AM43" s="37">
        <f t="shared" si="2"/>
        <v>19</v>
      </c>
      <c r="AN43" s="37">
        <f t="shared" si="2"/>
        <v>19</v>
      </c>
      <c r="AO43" s="37">
        <f t="shared" si="2"/>
        <v>19.5</v>
      </c>
      <c r="AP43" s="37">
        <f t="shared" si="2"/>
        <v>19.5</v>
      </c>
      <c r="AQ43" s="37">
        <f t="shared" si="2"/>
        <v>19.5</v>
      </c>
      <c r="AR43" s="37">
        <f t="shared" si="2"/>
        <v>20</v>
      </c>
      <c r="AS43" s="37">
        <f t="shared" si="2"/>
        <v>20</v>
      </c>
    </row>
    <row r="44" spans="4:45" x14ac:dyDescent="0.25">
      <c r="D44">
        <v>41</v>
      </c>
      <c r="E44" s="77">
        <v>57000</v>
      </c>
      <c r="F44" s="37">
        <v>17.5</v>
      </c>
      <c r="G44" s="37">
        <v>17.5</v>
      </c>
      <c r="H44" s="37">
        <v>18</v>
      </c>
      <c r="I44" s="37">
        <v>18.5</v>
      </c>
      <c r="J44" s="37">
        <v>18.5</v>
      </c>
      <c r="K44" s="37">
        <v>19</v>
      </c>
      <c r="L44" s="37">
        <v>19</v>
      </c>
      <c r="M44" s="37">
        <v>19.5</v>
      </c>
      <c r="N44" s="37">
        <v>19.5</v>
      </c>
      <c r="O44" s="37">
        <v>20</v>
      </c>
      <c r="P44" s="37">
        <v>20</v>
      </c>
      <c r="Q44" s="37">
        <v>20.5</v>
      </c>
      <c r="S44" t="str">
        <f t="shared" si="1"/>
        <v/>
      </c>
      <c r="T44">
        <v>57000</v>
      </c>
      <c r="U44" s="38">
        <v>0.17499999999999999</v>
      </c>
      <c r="V44" s="38">
        <v>0.17499999999999999</v>
      </c>
      <c r="W44" s="38">
        <v>0.18</v>
      </c>
      <c r="X44" s="38">
        <v>0.185</v>
      </c>
      <c r="Y44" s="38">
        <v>0.185</v>
      </c>
      <c r="Z44" s="38">
        <v>0.19</v>
      </c>
      <c r="AA44" s="38">
        <v>0.19</v>
      </c>
      <c r="AB44" s="38">
        <v>0.19500000000000001</v>
      </c>
      <c r="AC44" s="38">
        <v>0.19500000000000001</v>
      </c>
      <c r="AD44" s="38">
        <v>0.2</v>
      </c>
      <c r="AE44" s="38">
        <v>0.2</v>
      </c>
      <c r="AF44" s="38">
        <v>0.20499999999999999</v>
      </c>
      <c r="AH44" s="37">
        <f t="shared" si="3"/>
        <v>17.5</v>
      </c>
      <c r="AI44" s="37">
        <f t="shared" si="3"/>
        <v>17.5</v>
      </c>
      <c r="AJ44" s="37">
        <f t="shared" si="3"/>
        <v>18</v>
      </c>
      <c r="AK44" s="37">
        <f t="shared" si="2"/>
        <v>18.5</v>
      </c>
      <c r="AL44" s="37">
        <f t="shared" si="2"/>
        <v>18.5</v>
      </c>
      <c r="AM44" s="37">
        <f t="shared" si="2"/>
        <v>19</v>
      </c>
      <c r="AN44" s="37">
        <f t="shared" si="2"/>
        <v>19</v>
      </c>
      <c r="AO44" s="37">
        <f t="shared" si="2"/>
        <v>19.5</v>
      </c>
      <c r="AP44" s="37">
        <f t="shared" si="2"/>
        <v>19.5</v>
      </c>
      <c r="AQ44" s="37">
        <f t="shared" si="2"/>
        <v>20</v>
      </c>
      <c r="AR44" s="37">
        <f t="shared" si="2"/>
        <v>20</v>
      </c>
      <c r="AS44" s="37">
        <f t="shared" si="2"/>
        <v>20.5</v>
      </c>
    </row>
    <row r="45" spans="4:45" x14ac:dyDescent="0.25">
      <c r="D45">
        <v>42</v>
      </c>
      <c r="E45" s="77">
        <v>58000</v>
      </c>
      <c r="F45" s="37">
        <v>17.5</v>
      </c>
      <c r="G45" s="37">
        <v>18</v>
      </c>
      <c r="H45" s="37">
        <v>18</v>
      </c>
      <c r="I45" s="37">
        <v>18.5</v>
      </c>
      <c r="J45" s="37">
        <v>19</v>
      </c>
      <c r="K45" s="37">
        <v>19</v>
      </c>
      <c r="L45" s="37">
        <v>19.5</v>
      </c>
      <c r="M45" s="37">
        <v>19.5</v>
      </c>
      <c r="N45" s="37">
        <v>20</v>
      </c>
      <c r="O45" s="37">
        <v>20</v>
      </c>
      <c r="P45" s="37">
        <v>20.5</v>
      </c>
      <c r="Q45" s="37">
        <v>20.5</v>
      </c>
      <c r="S45" t="str">
        <f t="shared" si="1"/>
        <v/>
      </c>
      <c r="T45">
        <v>58000</v>
      </c>
      <c r="U45" s="38">
        <v>0.17499999999999999</v>
      </c>
      <c r="V45" s="38">
        <v>0.18</v>
      </c>
      <c r="W45" s="38">
        <v>0.18</v>
      </c>
      <c r="X45" s="38">
        <v>0.185</v>
      </c>
      <c r="Y45" s="38">
        <v>0.19</v>
      </c>
      <c r="Z45" s="38">
        <v>0.19</v>
      </c>
      <c r="AA45" s="38">
        <v>0.19500000000000001</v>
      </c>
      <c r="AB45" s="38">
        <v>0.19500000000000001</v>
      </c>
      <c r="AC45" s="38">
        <v>0.2</v>
      </c>
      <c r="AD45" s="38">
        <v>0.2</v>
      </c>
      <c r="AE45" s="38">
        <v>0.20499999999999999</v>
      </c>
      <c r="AF45" s="38">
        <v>0.20499999999999999</v>
      </c>
      <c r="AH45" s="37">
        <f t="shared" si="3"/>
        <v>17.5</v>
      </c>
      <c r="AI45" s="37">
        <f t="shared" si="3"/>
        <v>18</v>
      </c>
      <c r="AJ45" s="37">
        <f t="shared" si="3"/>
        <v>18</v>
      </c>
      <c r="AK45" s="37">
        <f t="shared" si="2"/>
        <v>18.5</v>
      </c>
      <c r="AL45" s="37">
        <f t="shared" si="2"/>
        <v>19</v>
      </c>
      <c r="AM45" s="37">
        <f t="shared" si="2"/>
        <v>19</v>
      </c>
      <c r="AN45" s="37">
        <f t="shared" si="2"/>
        <v>19.5</v>
      </c>
      <c r="AO45" s="37">
        <f t="shared" si="2"/>
        <v>19.5</v>
      </c>
      <c r="AP45" s="37">
        <f t="shared" si="2"/>
        <v>20</v>
      </c>
      <c r="AQ45" s="37">
        <f t="shared" si="2"/>
        <v>20</v>
      </c>
      <c r="AR45" s="37">
        <f t="shared" si="2"/>
        <v>20.5</v>
      </c>
      <c r="AS45" s="37">
        <f t="shared" si="2"/>
        <v>20.5</v>
      </c>
    </row>
    <row r="46" spans="4:45" x14ac:dyDescent="0.25">
      <c r="D46">
        <v>43</v>
      </c>
      <c r="E46" s="77">
        <v>59000</v>
      </c>
      <c r="F46" s="37">
        <v>17.5</v>
      </c>
      <c r="G46" s="37">
        <v>18</v>
      </c>
      <c r="H46" s="37">
        <v>18.5</v>
      </c>
      <c r="I46" s="37">
        <v>19</v>
      </c>
      <c r="J46" s="37">
        <v>19</v>
      </c>
      <c r="K46" s="37">
        <v>19.5</v>
      </c>
      <c r="L46" s="37">
        <v>19.5</v>
      </c>
      <c r="M46" s="37">
        <v>20</v>
      </c>
      <c r="N46" s="37">
        <v>20</v>
      </c>
      <c r="O46" s="37">
        <v>20.5</v>
      </c>
      <c r="P46" s="37">
        <v>20.5</v>
      </c>
      <c r="Q46" s="37">
        <v>21</v>
      </c>
      <c r="S46" t="str">
        <f t="shared" si="1"/>
        <v/>
      </c>
      <c r="T46">
        <v>59000</v>
      </c>
      <c r="U46" s="38">
        <v>0.17499999999999999</v>
      </c>
      <c r="V46" s="38">
        <v>0.18</v>
      </c>
      <c r="W46" s="38">
        <v>0.185</v>
      </c>
      <c r="X46" s="38">
        <v>0.19</v>
      </c>
      <c r="Y46" s="38">
        <v>0.19</v>
      </c>
      <c r="Z46" s="38">
        <v>0.19500000000000001</v>
      </c>
      <c r="AA46" s="38">
        <v>0.19500000000000001</v>
      </c>
      <c r="AB46" s="38">
        <v>0.2</v>
      </c>
      <c r="AC46" s="38">
        <v>0.2</v>
      </c>
      <c r="AD46" s="38">
        <v>0.20499999999999999</v>
      </c>
      <c r="AE46" s="38">
        <v>0.20499999999999999</v>
      </c>
      <c r="AF46" s="38">
        <v>0.21</v>
      </c>
      <c r="AH46" s="37">
        <f t="shared" si="3"/>
        <v>17.5</v>
      </c>
      <c r="AI46" s="37">
        <f t="shared" si="3"/>
        <v>18</v>
      </c>
      <c r="AJ46" s="37">
        <f t="shared" si="3"/>
        <v>18.5</v>
      </c>
      <c r="AK46" s="37">
        <f t="shared" si="2"/>
        <v>19</v>
      </c>
      <c r="AL46" s="37">
        <f t="shared" si="2"/>
        <v>19</v>
      </c>
      <c r="AM46" s="37">
        <f t="shared" si="2"/>
        <v>19.5</v>
      </c>
      <c r="AN46" s="37">
        <f t="shared" si="2"/>
        <v>19.5</v>
      </c>
      <c r="AO46" s="37">
        <f t="shared" si="2"/>
        <v>20</v>
      </c>
      <c r="AP46" s="37">
        <f t="shared" si="2"/>
        <v>20</v>
      </c>
      <c r="AQ46" s="37">
        <f t="shared" si="2"/>
        <v>20.5</v>
      </c>
      <c r="AR46" s="37">
        <f t="shared" si="2"/>
        <v>20.5</v>
      </c>
      <c r="AS46" s="37">
        <f t="shared" si="2"/>
        <v>21</v>
      </c>
    </row>
    <row r="47" spans="4:45" x14ac:dyDescent="0.25">
      <c r="D47">
        <v>44</v>
      </c>
      <c r="E47" s="77">
        <v>60000</v>
      </c>
      <c r="F47" s="37">
        <v>18</v>
      </c>
      <c r="G47" s="37">
        <v>18</v>
      </c>
      <c r="H47" s="37">
        <v>18.5</v>
      </c>
      <c r="I47" s="37">
        <v>19</v>
      </c>
      <c r="J47" s="37">
        <v>19</v>
      </c>
      <c r="K47" s="37">
        <v>19.5</v>
      </c>
      <c r="L47" s="37">
        <v>20</v>
      </c>
      <c r="M47" s="37">
        <v>20</v>
      </c>
      <c r="N47" s="37">
        <v>20.5</v>
      </c>
      <c r="O47" s="37">
        <v>20.5</v>
      </c>
      <c r="P47" s="37">
        <v>21</v>
      </c>
      <c r="Q47" s="37">
        <v>21</v>
      </c>
      <c r="S47" t="str">
        <f t="shared" si="1"/>
        <v/>
      </c>
      <c r="T47">
        <v>60000</v>
      </c>
      <c r="U47" s="38">
        <v>0.18</v>
      </c>
      <c r="V47" s="38">
        <v>0.18</v>
      </c>
      <c r="W47" s="38">
        <v>0.185</v>
      </c>
      <c r="X47" s="38">
        <v>0.19</v>
      </c>
      <c r="Y47" s="38">
        <v>0.19</v>
      </c>
      <c r="Z47" s="38">
        <v>0.19500000000000001</v>
      </c>
      <c r="AA47" s="38">
        <v>0.2</v>
      </c>
      <c r="AB47" s="38">
        <v>0.2</v>
      </c>
      <c r="AC47" s="38">
        <v>0.20499999999999999</v>
      </c>
      <c r="AD47" s="38">
        <v>0.20499999999999999</v>
      </c>
      <c r="AE47" s="38">
        <v>0.21</v>
      </c>
      <c r="AF47" s="38">
        <v>0.21</v>
      </c>
      <c r="AH47" s="37">
        <f t="shared" si="3"/>
        <v>18</v>
      </c>
      <c r="AI47" s="37">
        <f t="shared" si="3"/>
        <v>18</v>
      </c>
      <c r="AJ47" s="37">
        <f t="shared" si="3"/>
        <v>18.5</v>
      </c>
      <c r="AK47" s="37">
        <f t="shared" si="2"/>
        <v>19</v>
      </c>
      <c r="AL47" s="37">
        <f t="shared" si="2"/>
        <v>19</v>
      </c>
      <c r="AM47" s="37">
        <f t="shared" si="2"/>
        <v>19.5</v>
      </c>
      <c r="AN47" s="37">
        <f t="shared" si="2"/>
        <v>20</v>
      </c>
      <c r="AO47" s="37">
        <f t="shared" si="2"/>
        <v>20</v>
      </c>
      <c r="AP47" s="37">
        <f t="shared" si="2"/>
        <v>20.5</v>
      </c>
      <c r="AQ47" s="37">
        <f t="shared" si="2"/>
        <v>20.5</v>
      </c>
      <c r="AR47" s="37">
        <f t="shared" si="2"/>
        <v>21</v>
      </c>
      <c r="AS47" s="37">
        <f t="shared" si="2"/>
        <v>21</v>
      </c>
    </row>
    <row r="48" spans="4:45" x14ac:dyDescent="0.25">
      <c r="D48">
        <v>45</v>
      </c>
      <c r="E48" s="77">
        <v>61000</v>
      </c>
      <c r="F48" s="37">
        <v>18</v>
      </c>
      <c r="G48" s="37">
        <v>18.5</v>
      </c>
      <c r="H48" s="37">
        <v>19</v>
      </c>
      <c r="I48" s="37">
        <v>19</v>
      </c>
      <c r="J48" s="37">
        <v>19.5</v>
      </c>
      <c r="K48" s="37">
        <v>19.5</v>
      </c>
      <c r="L48" s="37">
        <v>20</v>
      </c>
      <c r="M48" s="37">
        <v>20</v>
      </c>
      <c r="N48" s="37">
        <v>20.5</v>
      </c>
      <c r="O48" s="37">
        <v>20.5</v>
      </c>
      <c r="P48" s="37">
        <v>21</v>
      </c>
      <c r="Q48" s="37">
        <v>21</v>
      </c>
      <c r="S48" t="str">
        <f t="shared" si="1"/>
        <v/>
      </c>
      <c r="T48">
        <v>61000</v>
      </c>
      <c r="U48" s="38">
        <v>0.18</v>
      </c>
      <c r="V48" s="38">
        <v>0.185</v>
      </c>
      <c r="W48" s="38">
        <v>0.19</v>
      </c>
      <c r="X48" s="38">
        <v>0.19</v>
      </c>
      <c r="Y48" s="38">
        <v>0.19500000000000001</v>
      </c>
      <c r="Z48" s="38">
        <v>0.19500000000000001</v>
      </c>
      <c r="AA48" s="38">
        <v>0.2</v>
      </c>
      <c r="AB48" s="38">
        <v>0.2</v>
      </c>
      <c r="AC48" s="38">
        <v>0.20499999999999999</v>
      </c>
      <c r="AD48" s="38">
        <v>0.20499999999999999</v>
      </c>
      <c r="AE48" s="38">
        <v>0.21</v>
      </c>
      <c r="AF48" s="38">
        <v>0.21</v>
      </c>
      <c r="AH48" s="37">
        <f t="shared" si="3"/>
        <v>18</v>
      </c>
      <c r="AI48" s="37">
        <f t="shared" si="3"/>
        <v>18.5</v>
      </c>
      <c r="AJ48" s="37">
        <f t="shared" si="3"/>
        <v>19</v>
      </c>
      <c r="AK48" s="37">
        <f t="shared" si="2"/>
        <v>19</v>
      </c>
      <c r="AL48" s="37">
        <f t="shared" si="2"/>
        <v>19.5</v>
      </c>
      <c r="AM48" s="37">
        <f t="shared" si="2"/>
        <v>19.5</v>
      </c>
      <c r="AN48" s="37">
        <f t="shared" si="2"/>
        <v>20</v>
      </c>
      <c r="AO48" s="37">
        <f t="shared" si="2"/>
        <v>20</v>
      </c>
      <c r="AP48" s="37">
        <f t="shared" si="2"/>
        <v>20.5</v>
      </c>
      <c r="AQ48" s="37">
        <f t="shared" si="2"/>
        <v>20.5</v>
      </c>
      <c r="AR48" s="37">
        <f t="shared" si="2"/>
        <v>21</v>
      </c>
      <c r="AS48" s="37">
        <f t="shared" si="2"/>
        <v>21</v>
      </c>
    </row>
    <row r="49" spans="4:45" x14ac:dyDescent="0.25">
      <c r="D49">
        <v>46</v>
      </c>
      <c r="E49" s="77">
        <v>62000</v>
      </c>
      <c r="F49" s="37">
        <v>18</v>
      </c>
      <c r="G49" s="37">
        <v>18.5</v>
      </c>
      <c r="H49" s="37">
        <v>19</v>
      </c>
      <c r="I49" s="37">
        <v>19.5</v>
      </c>
      <c r="J49" s="37">
        <v>19.5</v>
      </c>
      <c r="K49" s="37">
        <v>20</v>
      </c>
      <c r="L49" s="37">
        <v>20</v>
      </c>
      <c r="M49" s="37">
        <v>20.5</v>
      </c>
      <c r="N49" s="37">
        <v>20.5</v>
      </c>
      <c r="O49" s="37">
        <v>21</v>
      </c>
      <c r="P49" s="37">
        <v>21</v>
      </c>
      <c r="Q49" s="37">
        <v>21.5</v>
      </c>
      <c r="S49" t="str">
        <f t="shared" si="1"/>
        <v/>
      </c>
      <c r="T49">
        <v>62000</v>
      </c>
      <c r="U49" s="38">
        <v>0.18</v>
      </c>
      <c r="V49" s="38">
        <v>0.185</v>
      </c>
      <c r="W49" s="38">
        <v>0.19</v>
      </c>
      <c r="X49" s="38">
        <v>0.19500000000000001</v>
      </c>
      <c r="Y49" s="38">
        <v>0.19500000000000001</v>
      </c>
      <c r="Z49" s="38">
        <v>0.2</v>
      </c>
      <c r="AA49" s="38">
        <v>0.2</v>
      </c>
      <c r="AB49" s="38">
        <v>0.20499999999999999</v>
      </c>
      <c r="AC49" s="38">
        <v>0.20499999999999999</v>
      </c>
      <c r="AD49" s="38">
        <v>0.21</v>
      </c>
      <c r="AE49" s="38">
        <v>0.21</v>
      </c>
      <c r="AF49" s="38">
        <v>0.215</v>
      </c>
      <c r="AH49" s="37">
        <f t="shared" si="3"/>
        <v>18</v>
      </c>
      <c r="AI49" s="37">
        <f t="shared" si="3"/>
        <v>18.5</v>
      </c>
      <c r="AJ49" s="37">
        <f t="shared" si="3"/>
        <v>19</v>
      </c>
      <c r="AK49" s="37">
        <f t="shared" si="2"/>
        <v>19.5</v>
      </c>
      <c r="AL49" s="37">
        <f t="shared" si="2"/>
        <v>19.5</v>
      </c>
      <c r="AM49" s="37">
        <f t="shared" si="2"/>
        <v>20</v>
      </c>
      <c r="AN49" s="37">
        <f t="shared" si="2"/>
        <v>20</v>
      </c>
      <c r="AO49" s="37">
        <f t="shared" si="2"/>
        <v>20.5</v>
      </c>
      <c r="AP49" s="37">
        <f t="shared" si="2"/>
        <v>20.5</v>
      </c>
      <c r="AQ49" s="37">
        <f t="shared" si="2"/>
        <v>21</v>
      </c>
      <c r="AR49" s="37">
        <f t="shared" si="2"/>
        <v>21</v>
      </c>
      <c r="AS49" s="37">
        <f t="shared" si="2"/>
        <v>21.5</v>
      </c>
    </row>
    <row r="50" spans="4:45" x14ac:dyDescent="0.25">
      <c r="D50">
        <v>47</v>
      </c>
      <c r="E50" s="77">
        <v>63000</v>
      </c>
      <c r="F50" s="37">
        <v>18.5</v>
      </c>
      <c r="G50" s="37">
        <v>18.5</v>
      </c>
      <c r="H50" s="37">
        <v>19</v>
      </c>
      <c r="I50" s="37">
        <v>19.5</v>
      </c>
      <c r="J50" s="37">
        <v>20</v>
      </c>
      <c r="K50" s="37">
        <v>20</v>
      </c>
      <c r="L50" s="37">
        <v>20.5</v>
      </c>
      <c r="M50" s="37">
        <v>20.5</v>
      </c>
      <c r="N50" s="37">
        <v>21</v>
      </c>
      <c r="O50" s="37">
        <v>21</v>
      </c>
      <c r="P50" s="37">
        <v>21.5</v>
      </c>
      <c r="Q50" s="37">
        <v>21.5</v>
      </c>
      <c r="S50" t="str">
        <f t="shared" si="1"/>
        <v/>
      </c>
      <c r="T50">
        <v>63000</v>
      </c>
      <c r="U50" s="38">
        <v>0.185</v>
      </c>
      <c r="V50" s="38">
        <v>0.185</v>
      </c>
      <c r="W50" s="38">
        <v>0.19</v>
      </c>
      <c r="X50" s="38">
        <v>0.19500000000000001</v>
      </c>
      <c r="Y50" s="38">
        <v>0.2</v>
      </c>
      <c r="Z50" s="38">
        <v>0.2</v>
      </c>
      <c r="AA50" s="38">
        <v>0.20499999999999999</v>
      </c>
      <c r="AB50" s="38">
        <v>0.20499999999999999</v>
      </c>
      <c r="AC50" s="38">
        <v>0.21</v>
      </c>
      <c r="AD50" s="38">
        <v>0.21</v>
      </c>
      <c r="AE50" s="38">
        <v>0.215</v>
      </c>
      <c r="AF50" s="38">
        <v>0.215</v>
      </c>
      <c r="AH50" s="37">
        <f t="shared" si="3"/>
        <v>18.5</v>
      </c>
      <c r="AI50" s="37">
        <f t="shared" si="3"/>
        <v>18.5</v>
      </c>
      <c r="AJ50" s="37">
        <f t="shared" si="3"/>
        <v>19</v>
      </c>
      <c r="AK50" s="37">
        <f t="shared" si="2"/>
        <v>19.5</v>
      </c>
      <c r="AL50" s="37">
        <f t="shared" si="2"/>
        <v>20</v>
      </c>
      <c r="AM50" s="37">
        <f t="shared" si="2"/>
        <v>20</v>
      </c>
      <c r="AN50" s="37">
        <f t="shared" si="2"/>
        <v>20.5</v>
      </c>
      <c r="AO50" s="37">
        <f t="shared" si="2"/>
        <v>20.5</v>
      </c>
      <c r="AP50" s="37">
        <f t="shared" si="2"/>
        <v>21</v>
      </c>
      <c r="AQ50" s="37">
        <f t="shared" si="2"/>
        <v>21</v>
      </c>
      <c r="AR50" s="37">
        <f t="shared" si="2"/>
        <v>21.5</v>
      </c>
      <c r="AS50" s="37">
        <f t="shared" si="2"/>
        <v>21.5</v>
      </c>
    </row>
    <row r="51" spans="4:45" x14ac:dyDescent="0.25">
      <c r="D51">
        <v>48</v>
      </c>
      <c r="E51" s="77">
        <v>64000</v>
      </c>
      <c r="F51" s="37">
        <v>18.5</v>
      </c>
      <c r="G51" s="37">
        <v>19</v>
      </c>
      <c r="H51" s="37">
        <v>19</v>
      </c>
      <c r="I51" s="37">
        <v>19.5</v>
      </c>
      <c r="J51" s="37">
        <v>20</v>
      </c>
      <c r="K51" s="37">
        <v>20</v>
      </c>
      <c r="L51" s="37">
        <v>20.5</v>
      </c>
      <c r="M51" s="37">
        <v>21</v>
      </c>
      <c r="N51" s="37">
        <v>21</v>
      </c>
      <c r="O51" s="37">
        <v>21.5</v>
      </c>
      <c r="P51" s="37">
        <v>21.5</v>
      </c>
      <c r="Q51" s="37">
        <v>21.5</v>
      </c>
      <c r="S51" t="str">
        <f t="shared" si="1"/>
        <v/>
      </c>
      <c r="T51">
        <v>64000</v>
      </c>
      <c r="U51" s="38">
        <v>0.185</v>
      </c>
      <c r="V51" s="38">
        <v>0.19</v>
      </c>
      <c r="W51" s="38">
        <v>0.19</v>
      </c>
      <c r="X51" s="38">
        <v>0.19500000000000001</v>
      </c>
      <c r="Y51" s="38">
        <v>0.2</v>
      </c>
      <c r="Z51" s="38">
        <v>0.2</v>
      </c>
      <c r="AA51" s="38">
        <v>0.20499999999999999</v>
      </c>
      <c r="AB51" s="38">
        <v>0.21</v>
      </c>
      <c r="AC51" s="38">
        <v>0.21</v>
      </c>
      <c r="AD51" s="38">
        <v>0.215</v>
      </c>
      <c r="AE51" s="38">
        <v>0.215</v>
      </c>
      <c r="AF51" s="38">
        <v>0.215</v>
      </c>
      <c r="AH51" s="37">
        <f t="shared" si="3"/>
        <v>18.5</v>
      </c>
      <c r="AI51" s="37">
        <f t="shared" si="3"/>
        <v>19</v>
      </c>
      <c r="AJ51" s="37">
        <f t="shared" si="3"/>
        <v>19</v>
      </c>
      <c r="AK51" s="37">
        <f t="shared" si="2"/>
        <v>19.5</v>
      </c>
      <c r="AL51" s="37">
        <f t="shared" si="2"/>
        <v>20</v>
      </c>
      <c r="AM51" s="37">
        <f t="shared" si="2"/>
        <v>20</v>
      </c>
      <c r="AN51" s="37">
        <f t="shared" si="2"/>
        <v>20.5</v>
      </c>
      <c r="AO51" s="37">
        <f t="shared" si="2"/>
        <v>21</v>
      </c>
      <c r="AP51" s="37">
        <f t="shared" si="2"/>
        <v>21</v>
      </c>
      <c r="AQ51" s="37">
        <f t="shared" si="2"/>
        <v>21.5</v>
      </c>
      <c r="AR51" s="37">
        <f t="shared" si="2"/>
        <v>21.5</v>
      </c>
      <c r="AS51" s="37">
        <f t="shared" si="2"/>
        <v>21.5</v>
      </c>
    </row>
    <row r="52" spans="4:45" x14ac:dyDescent="0.25">
      <c r="D52">
        <v>49</v>
      </c>
      <c r="E52" s="77">
        <v>65000</v>
      </c>
      <c r="F52" s="37">
        <v>18.5</v>
      </c>
      <c r="G52" s="37">
        <v>19</v>
      </c>
      <c r="H52" s="37">
        <v>19.5</v>
      </c>
      <c r="I52" s="37">
        <v>19.5</v>
      </c>
      <c r="J52" s="37">
        <v>20</v>
      </c>
      <c r="K52" s="37">
        <v>20.5</v>
      </c>
      <c r="L52" s="37">
        <v>20.5</v>
      </c>
      <c r="M52" s="37">
        <v>21</v>
      </c>
      <c r="N52" s="37">
        <v>21</v>
      </c>
      <c r="O52" s="37">
        <v>21.5</v>
      </c>
      <c r="P52" s="37">
        <v>21.5</v>
      </c>
      <c r="Q52" s="37">
        <v>22</v>
      </c>
      <c r="S52" t="str">
        <f t="shared" si="1"/>
        <v/>
      </c>
      <c r="T52">
        <v>65000</v>
      </c>
      <c r="U52" s="38">
        <v>0.185</v>
      </c>
      <c r="V52" s="38">
        <v>0.19</v>
      </c>
      <c r="W52" s="38">
        <v>0.19500000000000001</v>
      </c>
      <c r="X52" s="38">
        <v>0.19500000000000001</v>
      </c>
      <c r="Y52" s="38">
        <v>0.2</v>
      </c>
      <c r="Z52" s="38">
        <v>0.20499999999999999</v>
      </c>
      <c r="AA52" s="38">
        <v>0.20499999999999999</v>
      </c>
      <c r="AB52" s="38">
        <v>0.21</v>
      </c>
      <c r="AC52" s="38">
        <v>0.21</v>
      </c>
      <c r="AD52" s="38">
        <v>0.215</v>
      </c>
      <c r="AE52" s="38">
        <v>0.215</v>
      </c>
      <c r="AF52" s="38">
        <v>0.22</v>
      </c>
      <c r="AH52" s="37">
        <f t="shared" si="3"/>
        <v>18.5</v>
      </c>
      <c r="AI52" s="37">
        <f t="shared" si="3"/>
        <v>19</v>
      </c>
      <c r="AJ52" s="37">
        <f t="shared" si="3"/>
        <v>19.5</v>
      </c>
      <c r="AK52" s="37">
        <f t="shared" si="2"/>
        <v>19.5</v>
      </c>
      <c r="AL52" s="37">
        <f t="shared" si="2"/>
        <v>20</v>
      </c>
      <c r="AM52" s="37">
        <f t="shared" si="2"/>
        <v>20.5</v>
      </c>
      <c r="AN52" s="37">
        <f t="shared" si="2"/>
        <v>20.5</v>
      </c>
      <c r="AO52" s="37">
        <f t="shared" si="2"/>
        <v>21</v>
      </c>
      <c r="AP52" s="37">
        <f t="shared" si="2"/>
        <v>21</v>
      </c>
      <c r="AQ52" s="37">
        <f t="shared" si="2"/>
        <v>21.5</v>
      </c>
      <c r="AR52" s="37">
        <f t="shared" si="2"/>
        <v>21.5</v>
      </c>
      <c r="AS52" s="37">
        <f t="shared" si="2"/>
        <v>22</v>
      </c>
    </row>
    <row r="53" spans="4:45" x14ac:dyDescent="0.25">
      <c r="D53">
        <v>50</v>
      </c>
      <c r="E53" s="77">
        <v>66000</v>
      </c>
      <c r="F53" s="37">
        <v>19</v>
      </c>
      <c r="G53" s="37">
        <v>19</v>
      </c>
      <c r="H53" s="37">
        <v>19.5</v>
      </c>
      <c r="I53" s="37">
        <v>20</v>
      </c>
      <c r="J53" s="37">
        <v>20</v>
      </c>
      <c r="K53" s="37">
        <v>20.5</v>
      </c>
      <c r="L53" s="37">
        <v>21</v>
      </c>
      <c r="M53" s="37">
        <v>21</v>
      </c>
      <c r="N53" s="37">
        <v>21.5</v>
      </c>
      <c r="O53" s="37">
        <v>21.5</v>
      </c>
      <c r="P53" s="37">
        <v>22</v>
      </c>
      <c r="Q53" s="37">
        <v>22</v>
      </c>
      <c r="S53" t="str">
        <f t="shared" si="1"/>
        <v/>
      </c>
      <c r="T53">
        <v>66000</v>
      </c>
      <c r="U53" s="38">
        <v>0.19</v>
      </c>
      <c r="V53" s="38">
        <v>0.19</v>
      </c>
      <c r="W53" s="38">
        <v>0.19500000000000001</v>
      </c>
      <c r="X53" s="38">
        <v>0.2</v>
      </c>
      <c r="Y53" s="38">
        <v>0.2</v>
      </c>
      <c r="Z53" s="38">
        <v>0.20499999999999999</v>
      </c>
      <c r="AA53" s="38">
        <v>0.21</v>
      </c>
      <c r="AB53" s="38">
        <v>0.21</v>
      </c>
      <c r="AC53" s="38">
        <v>0.215</v>
      </c>
      <c r="AD53" s="38">
        <v>0.215</v>
      </c>
      <c r="AE53" s="38">
        <v>0.22</v>
      </c>
      <c r="AF53" s="38">
        <v>0.22</v>
      </c>
      <c r="AH53" s="37">
        <f t="shared" si="3"/>
        <v>19</v>
      </c>
      <c r="AI53" s="37">
        <f t="shared" si="3"/>
        <v>19</v>
      </c>
      <c r="AJ53" s="37">
        <f t="shared" si="3"/>
        <v>19.5</v>
      </c>
      <c r="AK53" s="37">
        <f t="shared" si="2"/>
        <v>20</v>
      </c>
      <c r="AL53" s="37">
        <f t="shared" si="2"/>
        <v>20</v>
      </c>
      <c r="AM53" s="37">
        <f t="shared" si="2"/>
        <v>20.5</v>
      </c>
      <c r="AN53" s="37">
        <f t="shared" ref="AN53:AS84" si="4">AA53*$T$3</f>
        <v>21</v>
      </c>
      <c r="AO53" s="37">
        <f t="shared" si="4"/>
        <v>21</v>
      </c>
      <c r="AP53" s="37">
        <f t="shared" si="4"/>
        <v>21.5</v>
      </c>
      <c r="AQ53" s="37">
        <f t="shared" si="4"/>
        <v>21.5</v>
      </c>
      <c r="AR53" s="37">
        <f t="shared" si="4"/>
        <v>22</v>
      </c>
      <c r="AS53" s="37">
        <f t="shared" si="4"/>
        <v>22</v>
      </c>
    </row>
    <row r="54" spans="4:45" x14ac:dyDescent="0.25">
      <c r="D54">
        <v>51</v>
      </c>
      <c r="E54" s="77">
        <v>67000</v>
      </c>
      <c r="F54" s="37">
        <v>19</v>
      </c>
      <c r="G54" s="37">
        <v>19.5</v>
      </c>
      <c r="H54" s="37">
        <v>19.5</v>
      </c>
      <c r="I54" s="37">
        <v>20</v>
      </c>
      <c r="J54" s="37">
        <v>20.5</v>
      </c>
      <c r="K54" s="37">
        <v>20.5</v>
      </c>
      <c r="L54" s="37">
        <v>21</v>
      </c>
      <c r="M54" s="37">
        <v>21.5</v>
      </c>
      <c r="N54" s="37">
        <v>21.5</v>
      </c>
      <c r="O54" s="37">
        <v>21.5</v>
      </c>
      <c r="P54" s="37">
        <v>22</v>
      </c>
      <c r="Q54" s="37">
        <v>22</v>
      </c>
      <c r="S54" t="str">
        <f t="shared" si="1"/>
        <v/>
      </c>
      <c r="T54">
        <v>67000</v>
      </c>
      <c r="U54" s="38">
        <v>0.19</v>
      </c>
      <c r="V54" s="38">
        <v>0.19500000000000001</v>
      </c>
      <c r="W54" s="38">
        <v>0.19500000000000001</v>
      </c>
      <c r="X54" s="38">
        <v>0.2</v>
      </c>
      <c r="Y54" s="38">
        <v>0.20499999999999999</v>
      </c>
      <c r="Z54" s="38">
        <v>0.20499999999999999</v>
      </c>
      <c r="AA54" s="38">
        <v>0.21</v>
      </c>
      <c r="AB54" s="38">
        <v>0.215</v>
      </c>
      <c r="AC54" s="38">
        <v>0.215</v>
      </c>
      <c r="AD54" s="38">
        <v>0.215</v>
      </c>
      <c r="AE54" s="38">
        <v>0.22</v>
      </c>
      <c r="AF54" s="38">
        <v>0.22</v>
      </c>
      <c r="AH54" s="37">
        <f t="shared" si="3"/>
        <v>19</v>
      </c>
      <c r="AI54" s="37">
        <f t="shared" si="3"/>
        <v>19.5</v>
      </c>
      <c r="AJ54" s="37">
        <f t="shared" si="3"/>
        <v>19.5</v>
      </c>
      <c r="AK54" s="37">
        <f t="shared" si="3"/>
        <v>20</v>
      </c>
      <c r="AL54" s="37">
        <f t="shared" si="3"/>
        <v>20.5</v>
      </c>
      <c r="AM54" s="37">
        <f t="shared" si="3"/>
        <v>20.5</v>
      </c>
      <c r="AN54" s="37">
        <f t="shared" si="4"/>
        <v>21</v>
      </c>
      <c r="AO54" s="37">
        <f t="shared" si="4"/>
        <v>21.5</v>
      </c>
      <c r="AP54" s="37">
        <f t="shared" si="4"/>
        <v>21.5</v>
      </c>
      <c r="AQ54" s="37">
        <f t="shared" si="4"/>
        <v>21.5</v>
      </c>
      <c r="AR54" s="37">
        <f t="shared" si="4"/>
        <v>22</v>
      </c>
      <c r="AS54" s="37">
        <f t="shared" si="4"/>
        <v>22</v>
      </c>
    </row>
    <row r="55" spans="4:45" x14ac:dyDescent="0.25">
      <c r="D55">
        <v>52</v>
      </c>
      <c r="E55" s="77">
        <v>68000</v>
      </c>
      <c r="F55" s="37">
        <v>19</v>
      </c>
      <c r="G55" s="37">
        <v>19.5</v>
      </c>
      <c r="H55" s="37">
        <v>20</v>
      </c>
      <c r="I55" s="37">
        <v>20</v>
      </c>
      <c r="J55" s="37">
        <v>20.5</v>
      </c>
      <c r="K55" s="37">
        <v>21</v>
      </c>
      <c r="L55" s="37">
        <v>21</v>
      </c>
      <c r="M55" s="37">
        <v>21.5</v>
      </c>
      <c r="N55" s="37">
        <v>21.5</v>
      </c>
      <c r="O55" s="37">
        <v>22</v>
      </c>
      <c r="P55" s="37">
        <v>22</v>
      </c>
      <c r="Q55" s="37">
        <v>22.5</v>
      </c>
      <c r="S55" t="str">
        <f t="shared" si="1"/>
        <v/>
      </c>
      <c r="T55">
        <v>68000</v>
      </c>
      <c r="U55" s="38">
        <v>0.19</v>
      </c>
      <c r="V55" s="38">
        <v>0.19500000000000001</v>
      </c>
      <c r="W55" s="38">
        <v>0.2</v>
      </c>
      <c r="X55" s="38">
        <v>0.2</v>
      </c>
      <c r="Y55" s="38">
        <v>0.20499999999999999</v>
      </c>
      <c r="Z55" s="38">
        <v>0.21</v>
      </c>
      <c r="AA55" s="38">
        <v>0.21</v>
      </c>
      <c r="AB55" s="38">
        <v>0.215</v>
      </c>
      <c r="AC55" s="38">
        <v>0.215</v>
      </c>
      <c r="AD55" s="38">
        <v>0.22</v>
      </c>
      <c r="AE55" s="38">
        <v>0.22</v>
      </c>
      <c r="AF55" s="38">
        <v>0.22500000000000001</v>
      </c>
      <c r="AH55" s="37">
        <f t="shared" si="3"/>
        <v>19</v>
      </c>
      <c r="AI55" s="37">
        <f t="shared" si="3"/>
        <v>19.5</v>
      </c>
      <c r="AJ55" s="37">
        <f t="shared" si="3"/>
        <v>20</v>
      </c>
      <c r="AK55" s="37">
        <f t="shared" si="3"/>
        <v>20</v>
      </c>
      <c r="AL55" s="37">
        <f t="shared" si="3"/>
        <v>20.5</v>
      </c>
      <c r="AM55" s="37">
        <f t="shared" si="3"/>
        <v>21</v>
      </c>
      <c r="AN55" s="37">
        <f t="shared" si="4"/>
        <v>21</v>
      </c>
      <c r="AO55" s="37">
        <f t="shared" si="4"/>
        <v>21.5</v>
      </c>
      <c r="AP55" s="37">
        <f t="shared" si="4"/>
        <v>21.5</v>
      </c>
      <c r="AQ55" s="37">
        <f t="shared" si="4"/>
        <v>22</v>
      </c>
      <c r="AR55" s="37">
        <f t="shared" si="4"/>
        <v>22</v>
      </c>
      <c r="AS55" s="37">
        <f t="shared" si="4"/>
        <v>22.5</v>
      </c>
    </row>
    <row r="56" spans="4:45" x14ac:dyDescent="0.25">
      <c r="D56">
        <v>53</v>
      </c>
      <c r="E56" s="77">
        <v>69000</v>
      </c>
      <c r="F56" s="37">
        <v>19</v>
      </c>
      <c r="G56" s="37">
        <v>19.5</v>
      </c>
      <c r="H56" s="37">
        <v>20</v>
      </c>
      <c r="I56" s="37">
        <v>20.5</v>
      </c>
      <c r="J56" s="37">
        <v>20.5</v>
      </c>
      <c r="K56" s="37">
        <v>21</v>
      </c>
      <c r="L56" s="37">
        <v>21.5</v>
      </c>
      <c r="M56" s="37">
        <v>21.5</v>
      </c>
      <c r="N56" s="37">
        <v>22</v>
      </c>
      <c r="O56" s="37">
        <v>22</v>
      </c>
      <c r="P56" s="37">
        <v>22.5</v>
      </c>
      <c r="Q56" s="37">
        <v>22.5</v>
      </c>
      <c r="S56" t="str">
        <f t="shared" si="1"/>
        <v/>
      </c>
      <c r="T56">
        <v>69000</v>
      </c>
      <c r="U56" s="38">
        <v>0.19</v>
      </c>
      <c r="V56" s="38">
        <v>0.19500000000000001</v>
      </c>
      <c r="W56" s="38">
        <v>0.2</v>
      </c>
      <c r="X56" s="38">
        <v>0.20499999999999999</v>
      </c>
      <c r="Y56" s="38">
        <v>0.20499999999999999</v>
      </c>
      <c r="Z56" s="38">
        <v>0.21</v>
      </c>
      <c r="AA56" s="38">
        <v>0.215</v>
      </c>
      <c r="AB56" s="38">
        <v>0.215</v>
      </c>
      <c r="AC56" s="38">
        <v>0.22</v>
      </c>
      <c r="AD56" s="38">
        <v>0.22</v>
      </c>
      <c r="AE56" s="38">
        <v>0.22500000000000001</v>
      </c>
      <c r="AF56" s="38">
        <v>0.22500000000000001</v>
      </c>
      <c r="AH56" s="37">
        <f t="shared" si="3"/>
        <v>19</v>
      </c>
      <c r="AI56" s="37">
        <f t="shared" si="3"/>
        <v>19.5</v>
      </c>
      <c r="AJ56" s="37">
        <f t="shared" si="3"/>
        <v>20</v>
      </c>
      <c r="AK56" s="37">
        <f t="shared" si="3"/>
        <v>20.5</v>
      </c>
      <c r="AL56" s="37">
        <f t="shared" si="3"/>
        <v>20.5</v>
      </c>
      <c r="AM56" s="37">
        <f t="shared" si="3"/>
        <v>21</v>
      </c>
      <c r="AN56" s="37">
        <f t="shared" si="4"/>
        <v>21.5</v>
      </c>
      <c r="AO56" s="37">
        <f t="shared" si="4"/>
        <v>21.5</v>
      </c>
      <c r="AP56" s="37">
        <f t="shared" si="4"/>
        <v>22</v>
      </c>
      <c r="AQ56" s="37">
        <f t="shared" si="4"/>
        <v>22</v>
      </c>
      <c r="AR56" s="37">
        <f t="shared" si="4"/>
        <v>22.5</v>
      </c>
      <c r="AS56" s="37">
        <f t="shared" si="4"/>
        <v>22.5</v>
      </c>
    </row>
    <row r="57" spans="4:45" x14ac:dyDescent="0.25">
      <c r="D57">
        <v>54</v>
      </c>
      <c r="E57" s="77">
        <v>70000</v>
      </c>
      <c r="F57" s="37">
        <v>19.5</v>
      </c>
      <c r="G57" s="37">
        <v>19.5</v>
      </c>
      <c r="H57" s="37">
        <v>20</v>
      </c>
      <c r="I57" s="37">
        <v>20.5</v>
      </c>
      <c r="J57" s="37">
        <v>21</v>
      </c>
      <c r="K57" s="37">
        <v>21</v>
      </c>
      <c r="L57" s="37">
        <v>21.5</v>
      </c>
      <c r="M57" s="37">
        <v>21.5</v>
      </c>
      <c r="N57" s="37">
        <v>22</v>
      </c>
      <c r="O57" s="37">
        <v>22</v>
      </c>
      <c r="P57" s="37">
        <v>22.5</v>
      </c>
      <c r="Q57" s="37">
        <v>22.5</v>
      </c>
      <c r="S57" t="str">
        <f t="shared" si="1"/>
        <v/>
      </c>
      <c r="T57">
        <v>70000</v>
      </c>
      <c r="U57" s="38">
        <v>0.19500000000000001</v>
      </c>
      <c r="V57" s="38">
        <v>0.19500000000000001</v>
      </c>
      <c r="W57" s="38">
        <v>0.2</v>
      </c>
      <c r="X57" s="38">
        <v>0.20499999999999999</v>
      </c>
      <c r="Y57" s="38">
        <v>0.21</v>
      </c>
      <c r="Z57" s="38">
        <v>0.21</v>
      </c>
      <c r="AA57" s="38">
        <v>0.215</v>
      </c>
      <c r="AB57" s="38">
        <v>0.215</v>
      </c>
      <c r="AC57" s="38">
        <v>0.22</v>
      </c>
      <c r="AD57" s="38">
        <v>0.22</v>
      </c>
      <c r="AE57" s="38">
        <v>0.22500000000000001</v>
      </c>
      <c r="AF57" s="38">
        <v>0.22500000000000001</v>
      </c>
      <c r="AH57" s="37">
        <f t="shared" si="3"/>
        <v>19.5</v>
      </c>
      <c r="AI57" s="37">
        <f t="shared" si="3"/>
        <v>19.5</v>
      </c>
      <c r="AJ57" s="37">
        <f t="shared" si="3"/>
        <v>20</v>
      </c>
      <c r="AK57" s="37">
        <f t="shared" si="3"/>
        <v>20.5</v>
      </c>
      <c r="AL57" s="37">
        <f t="shared" si="3"/>
        <v>21</v>
      </c>
      <c r="AM57" s="37">
        <f t="shared" si="3"/>
        <v>21</v>
      </c>
      <c r="AN57" s="37">
        <f t="shared" si="4"/>
        <v>21.5</v>
      </c>
      <c r="AO57" s="37">
        <f t="shared" si="4"/>
        <v>21.5</v>
      </c>
      <c r="AP57" s="37">
        <f t="shared" si="4"/>
        <v>22</v>
      </c>
      <c r="AQ57" s="37">
        <f t="shared" si="4"/>
        <v>22</v>
      </c>
      <c r="AR57" s="37">
        <f t="shared" si="4"/>
        <v>22.5</v>
      </c>
      <c r="AS57" s="37">
        <f t="shared" si="4"/>
        <v>22.5</v>
      </c>
    </row>
    <row r="58" spans="4:45" x14ac:dyDescent="0.25">
      <c r="D58">
        <v>55</v>
      </c>
      <c r="E58" s="77">
        <v>71000</v>
      </c>
      <c r="F58" s="37">
        <v>19.5</v>
      </c>
      <c r="G58" s="37">
        <v>20</v>
      </c>
      <c r="H58" s="37">
        <v>20</v>
      </c>
      <c r="I58" s="37">
        <v>20.5</v>
      </c>
      <c r="J58" s="37">
        <v>21</v>
      </c>
      <c r="K58" s="37">
        <v>21</v>
      </c>
      <c r="L58" s="37">
        <v>21.5</v>
      </c>
      <c r="M58" s="37">
        <v>22</v>
      </c>
      <c r="N58" s="37">
        <v>22</v>
      </c>
      <c r="O58" s="37">
        <v>22.5</v>
      </c>
      <c r="P58" s="37">
        <v>22.5</v>
      </c>
      <c r="Q58" s="37">
        <v>23</v>
      </c>
      <c r="S58" t="str">
        <f t="shared" si="1"/>
        <v/>
      </c>
      <c r="T58">
        <v>71000</v>
      </c>
      <c r="U58" s="38">
        <v>0.19500000000000001</v>
      </c>
      <c r="V58" s="38">
        <v>0.2</v>
      </c>
      <c r="W58" s="38">
        <v>0.2</v>
      </c>
      <c r="X58" s="38">
        <v>0.20499999999999999</v>
      </c>
      <c r="Y58" s="38">
        <v>0.21</v>
      </c>
      <c r="Z58" s="38">
        <v>0.21</v>
      </c>
      <c r="AA58" s="38">
        <v>0.215</v>
      </c>
      <c r="AB58" s="38">
        <v>0.22</v>
      </c>
      <c r="AC58" s="38">
        <v>0.22</v>
      </c>
      <c r="AD58" s="38">
        <v>0.22500000000000001</v>
      </c>
      <c r="AE58" s="38">
        <v>0.22500000000000001</v>
      </c>
      <c r="AF58" s="38">
        <v>0.23</v>
      </c>
      <c r="AH58" s="37">
        <f t="shared" ref="AH58:AS89" si="5">U58*$T$3</f>
        <v>19.5</v>
      </c>
      <c r="AI58" s="37">
        <f t="shared" si="5"/>
        <v>20</v>
      </c>
      <c r="AJ58" s="37">
        <f t="shared" si="5"/>
        <v>20</v>
      </c>
      <c r="AK58" s="37">
        <f t="shared" si="5"/>
        <v>20.5</v>
      </c>
      <c r="AL58" s="37">
        <f t="shared" si="5"/>
        <v>21</v>
      </c>
      <c r="AM58" s="37">
        <f t="shared" si="5"/>
        <v>21</v>
      </c>
      <c r="AN58" s="37">
        <f t="shared" si="4"/>
        <v>21.5</v>
      </c>
      <c r="AO58" s="37">
        <f t="shared" si="4"/>
        <v>22</v>
      </c>
      <c r="AP58" s="37">
        <f t="shared" si="4"/>
        <v>22</v>
      </c>
      <c r="AQ58" s="37">
        <f t="shared" si="4"/>
        <v>22.5</v>
      </c>
      <c r="AR58" s="37">
        <f t="shared" si="4"/>
        <v>22.5</v>
      </c>
      <c r="AS58" s="37">
        <f t="shared" si="4"/>
        <v>23</v>
      </c>
    </row>
    <row r="59" spans="4:45" x14ac:dyDescent="0.25">
      <c r="D59">
        <v>56</v>
      </c>
      <c r="E59" s="77">
        <v>72000</v>
      </c>
      <c r="F59" s="37">
        <v>19.5</v>
      </c>
      <c r="G59" s="37">
        <v>20</v>
      </c>
      <c r="H59" s="37">
        <v>20.5</v>
      </c>
      <c r="I59" s="37">
        <v>20.5</v>
      </c>
      <c r="J59" s="37">
        <v>21</v>
      </c>
      <c r="K59" s="37">
        <v>21.5</v>
      </c>
      <c r="L59" s="37">
        <v>21.5</v>
      </c>
      <c r="M59" s="37">
        <v>22</v>
      </c>
      <c r="N59" s="37">
        <v>22</v>
      </c>
      <c r="O59" s="37">
        <v>22.5</v>
      </c>
      <c r="P59" s="37">
        <v>22.5</v>
      </c>
      <c r="Q59" s="37">
        <v>23</v>
      </c>
      <c r="S59" t="str">
        <f t="shared" si="1"/>
        <v/>
      </c>
      <c r="T59">
        <v>72000</v>
      </c>
      <c r="U59" s="38">
        <v>0.19500000000000001</v>
      </c>
      <c r="V59" s="38">
        <v>0.2</v>
      </c>
      <c r="W59" s="38">
        <v>0.20499999999999999</v>
      </c>
      <c r="X59" s="38">
        <v>0.20499999999999999</v>
      </c>
      <c r="Y59" s="38">
        <v>0.21</v>
      </c>
      <c r="Z59" s="38">
        <v>0.215</v>
      </c>
      <c r="AA59" s="38">
        <v>0.215</v>
      </c>
      <c r="AB59" s="38">
        <v>0.22</v>
      </c>
      <c r="AC59" s="38">
        <v>0.22</v>
      </c>
      <c r="AD59" s="38">
        <v>0.22500000000000001</v>
      </c>
      <c r="AE59" s="38">
        <v>0.22500000000000001</v>
      </c>
      <c r="AF59" s="38">
        <v>0.23</v>
      </c>
      <c r="AH59" s="37">
        <f t="shared" si="5"/>
        <v>19.5</v>
      </c>
      <c r="AI59" s="37">
        <f t="shared" si="5"/>
        <v>20</v>
      </c>
      <c r="AJ59" s="37">
        <f t="shared" si="5"/>
        <v>20.5</v>
      </c>
      <c r="AK59" s="37">
        <f t="shared" si="5"/>
        <v>20.5</v>
      </c>
      <c r="AL59" s="37">
        <f t="shared" si="5"/>
        <v>21</v>
      </c>
      <c r="AM59" s="37">
        <f t="shared" si="5"/>
        <v>21.5</v>
      </c>
      <c r="AN59" s="37">
        <f t="shared" si="4"/>
        <v>21.5</v>
      </c>
      <c r="AO59" s="37">
        <f t="shared" si="4"/>
        <v>22</v>
      </c>
      <c r="AP59" s="37">
        <f t="shared" si="4"/>
        <v>22</v>
      </c>
      <c r="AQ59" s="37">
        <f t="shared" si="4"/>
        <v>22.5</v>
      </c>
      <c r="AR59" s="37">
        <f t="shared" si="4"/>
        <v>22.5</v>
      </c>
      <c r="AS59" s="37">
        <f t="shared" si="4"/>
        <v>23</v>
      </c>
    </row>
    <row r="60" spans="4:45" x14ac:dyDescent="0.25">
      <c r="D60">
        <v>57</v>
      </c>
      <c r="E60" s="77">
        <v>73000</v>
      </c>
      <c r="F60" s="37">
        <v>19.5</v>
      </c>
      <c r="G60" s="37">
        <v>20</v>
      </c>
      <c r="H60" s="37">
        <v>20.5</v>
      </c>
      <c r="I60" s="37">
        <v>21</v>
      </c>
      <c r="J60" s="37">
        <v>21</v>
      </c>
      <c r="K60" s="37">
        <v>21.5</v>
      </c>
      <c r="L60" s="37">
        <v>22</v>
      </c>
      <c r="M60" s="37">
        <v>22</v>
      </c>
      <c r="N60" s="37">
        <v>22.5</v>
      </c>
      <c r="O60" s="37">
        <v>22.5</v>
      </c>
      <c r="P60" s="37">
        <v>23</v>
      </c>
      <c r="Q60" s="37">
        <v>23</v>
      </c>
      <c r="S60" t="str">
        <f t="shared" si="1"/>
        <v/>
      </c>
      <c r="T60">
        <v>73000</v>
      </c>
      <c r="U60" s="38">
        <v>0.19500000000000001</v>
      </c>
      <c r="V60" s="38">
        <v>0.2</v>
      </c>
      <c r="W60" s="38">
        <v>0.20499999999999999</v>
      </c>
      <c r="X60" s="38">
        <v>0.21</v>
      </c>
      <c r="Y60" s="38">
        <v>0.21</v>
      </c>
      <c r="Z60" s="38">
        <v>0.215</v>
      </c>
      <c r="AA60" s="38">
        <v>0.22</v>
      </c>
      <c r="AB60" s="38">
        <v>0.22</v>
      </c>
      <c r="AC60" s="38">
        <v>0.22500000000000001</v>
      </c>
      <c r="AD60" s="38">
        <v>0.22500000000000001</v>
      </c>
      <c r="AE60" s="38">
        <v>0.23</v>
      </c>
      <c r="AF60" s="38">
        <v>0.23</v>
      </c>
      <c r="AH60" s="37">
        <f t="shared" si="5"/>
        <v>19.5</v>
      </c>
      <c r="AI60" s="37">
        <f t="shared" si="5"/>
        <v>20</v>
      </c>
      <c r="AJ60" s="37">
        <f t="shared" si="5"/>
        <v>20.5</v>
      </c>
      <c r="AK60" s="37">
        <f t="shared" si="5"/>
        <v>21</v>
      </c>
      <c r="AL60" s="37">
        <f t="shared" si="5"/>
        <v>21</v>
      </c>
      <c r="AM60" s="37">
        <f t="shared" si="5"/>
        <v>21.5</v>
      </c>
      <c r="AN60" s="37">
        <f t="shared" si="4"/>
        <v>22</v>
      </c>
      <c r="AO60" s="37">
        <f t="shared" si="4"/>
        <v>22</v>
      </c>
      <c r="AP60" s="37">
        <f t="shared" si="4"/>
        <v>22.5</v>
      </c>
      <c r="AQ60" s="37">
        <f t="shared" si="4"/>
        <v>22.5</v>
      </c>
      <c r="AR60" s="37">
        <f t="shared" si="4"/>
        <v>23</v>
      </c>
      <c r="AS60" s="37">
        <f t="shared" si="4"/>
        <v>23</v>
      </c>
    </row>
    <row r="61" spans="4:45" x14ac:dyDescent="0.25">
      <c r="D61">
        <v>58</v>
      </c>
      <c r="E61" s="77">
        <v>74000</v>
      </c>
      <c r="F61" s="37">
        <v>19.5</v>
      </c>
      <c r="G61" s="37">
        <v>20</v>
      </c>
      <c r="H61" s="37">
        <v>20.5</v>
      </c>
      <c r="I61" s="37">
        <v>21</v>
      </c>
      <c r="J61" s="37">
        <v>21.5</v>
      </c>
      <c r="K61" s="37">
        <v>21.5</v>
      </c>
      <c r="L61" s="37">
        <v>22</v>
      </c>
      <c r="M61" s="37">
        <v>22</v>
      </c>
      <c r="N61" s="37">
        <v>22.5</v>
      </c>
      <c r="O61" s="37">
        <v>22.5</v>
      </c>
      <c r="P61" s="37">
        <v>23</v>
      </c>
      <c r="Q61" s="37">
        <v>23</v>
      </c>
      <c r="S61" t="str">
        <f t="shared" si="1"/>
        <v/>
      </c>
      <c r="T61">
        <v>74000</v>
      </c>
      <c r="U61" s="38">
        <v>0.19500000000000001</v>
      </c>
      <c r="V61" s="38">
        <v>0.2</v>
      </c>
      <c r="W61" s="38">
        <v>0.20499999999999999</v>
      </c>
      <c r="X61" s="38">
        <v>0.21</v>
      </c>
      <c r="Y61" s="38">
        <v>0.215</v>
      </c>
      <c r="Z61" s="38">
        <v>0.215</v>
      </c>
      <c r="AA61" s="38">
        <v>0.22</v>
      </c>
      <c r="AB61" s="38">
        <v>0.22</v>
      </c>
      <c r="AC61" s="38">
        <v>0.22500000000000001</v>
      </c>
      <c r="AD61" s="38">
        <v>0.22500000000000001</v>
      </c>
      <c r="AE61" s="38">
        <v>0.23</v>
      </c>
      <c r="AF61" s="38">
        <v>0.23</v>
      </c>
      <c r="AH61" s="37">
        <f t="shared" si="5"/>
        <v>19.5</v>
      </c>
      <c r="AI61" s="37">
        <f t="shared" si="5"/>
        <v>20</v>
      </c>
      <c r="AJ61" s="37">
        <f t="shared" si="5"/>
        <v>20.5</v>
      </c>
      <c r="AK61" s="37">
        <f t="shared" si="5"/>
        <v>21</v>
      </c>
      <c r="AL61" s="37">
        <f t="shared" si="5"/>
        <v>21.5</v>
      </c>
      <c r="AM61" s="37">
        <f t="shared" si="5"/>
        <v>21.5</v>
      </c>
      <c r="AN61" s="37">
        <f t="shared" si="4"/>
        <v>22</v>
      </c>
      <c r="AO61" s="37">
        <f t="shared" si="4"/>
        <v>22</v>
      </c>
      <c r="AP61" s="37">
        <f t="shared" si="4"/>
        <v>22.5</v>
      </c>
      <c r="AQ61" s="37">
        <f t="shared" si="4"/>
        <v>22.5</v>
      </c>
      <c r="AR61" s="37">
        <f t="shared" si="4"/>
        <v>23</v>
      </c>
      <c r="AS61" s="37">
        <f t="shared" si="4"/>
        <v>23</v>
      </c>
    </row>
    <row r="62" spans="4:45" x14ac:dyDescent="0.25">
      <c r="D62">
        <v>59</v>
      </c>
      <c r="E62" s="77">
        <v>75000</v>
      </c>
      <c r="F62" s="37">
        <v>20</v>
      </c>
      <c r="G62" s="37">
        <v>20</v>
      </c>
      <c r="H62" s="37">
        <v>20.5</v>
      </c>
      <c r="I62" s="37">
        <v>21</v>
      </c>
      <c r="J62" s="37">
        <v>21.5</v>
      </c>
      <c r="K62" s="37">
        <v>21.5</v>
      </c>
      <c r="L62" s="37">
        <v>22</v>
      </c>
      <c r="M62" s="37">
        <v>22</v>
      </c>
      <c r="N62" s="37">
        <v>22.5</v>
      </c>
      <c r="O62" s="37">
        <v>23</v>
      </c>
      <c r="P62" s="37">
        <v>23</v>
      </c>
      <c r="Q62" s="37">
        <v>23</v>
      </c>
      <c r="S62" t="str">
        <f t="shared" si="1"/>
        <v/>
      </c>
      <c r="T62">
        <v>75000</v>
      </c>
      <c r="U62" s="38">
        <v>0.2</v>
      </c>
      <c r="V62" s="38">
        <v>0.2</v>
      </c>
      <c r="W62" s="38">
        <v>0.20499999999999999</v>
      </c>
      <c r="X62" s="38">
        <v>0.21</v>
      </c>
      <c r="Y62" s="38">
        <v>0.215</v>
      </c>
      <c r="Z62" s="38">
        <v>0.215</v>
      </c>
      <c r="AA62" s="38">
        <v>0.22</v>
      </c>
      <c r="AB62" s="38">
        <v>0.22</v>
      </c>
      <c r="AC62" s="38">
        <v>0.22500000000000001</v>
      </c>
      <c r="AD62" s="38">
        <v>0.23</v>
      </c>
      <c r="AE62" s="38">
        <v>0.23</v>
      </c>
      <c r="AF62" s="38">
        <v>0.23</v>
      </c>
      <c r="AH62" s="37">
        <f t="shared" si="5"/>
        <v>20</v>
      </c>
      <c r="AI62" s="37">
        <f t="shared" si="5"/>
        <v>20</v>
      </c>
      <c r="AJ62" s="37">
        <f t="shared" si="5"/>
        <v>20.5</v>
      </c>
      <c r="AK62" s="37">
        <f t="shared" si="5"/>
        <v>21</v>
      </c>
      <c r="AL62" s="37">
        <f t="shared" si="5"/>
        <v>21.5</v>
      </c>
      <c r="AM62" s="37">
        <f t="shared" si="5"/>
        <v>21.5</v>
      </c>
      <c r="AN62" s="37">
        <f t="shared" si="4"/>
        <v>22</v>
      </c>
      <c r="AO62" s="37">
        <f t="shared" si="4"/>
        <v>22</v>
      </c>
      <c r="AP62" s="37">
        <f t="shared" si="4"/>
        <v>22.5</v>
      </c>
      <c r="AQ62" s="37">
        <f t="shared" si="4"/>
        <v>23</v>
      </c>
      <c r="AR62" s="37">
        <f t="shared" si="4"/>
        <v>23</v>
      </c>
      <c r="AS62" s="37">
        <f t="shared" si="4"/>
        <v>23</v>
      </c>
    </row>
    <row r="63" spans="4:45" x14ac:dyDescent="0.25">
      <c r="D63">
        <v>60</v>
      </c>
      <c r="E63" s="77">
        <v>76000</v>
      </c>
      <c r="F63" s="37">
        <v>20</v>
      </c>
      <c r="G63" s="37">
        <v>20.5</v>
      </c>
      <c r="H63" s="37">
        <v>20.5</v>
      </c>
      <c r="I63" s="37">
        <v>21</v>
      </c>
      <c r="J63" s="37">
        <v>21.5</v>
      </c>
      <c r="K63" s="37">
        <v>21.5</v>
      </c>
      <c r="L63" s="37">
        <v>22</v>
      </c>
      <c r="M63" s="37">
        <v>22.5</v>
      </c>
      <c r="N63" s="37">
        <v>22.5</v>
      </c>
      <c r="O63" s="37">
        <v>23</v>
      </c>
      <c r="P63" s="37">
        <v>23</v>
      </c>
      <c r="Q63" s="37">
        <v>23.5</v>
      </c>
      <c r="S63" t="str">
        <f t="shared" si="1"/>
        <v/>
      </c>
      <c r="T63">
        <v>76000</v>
      </c>
      <c r="U63" s="38">
        <v>0.2</v>
      </c>
      <c r="V63" s="38">
        <v>0.20499999999999999</v>
      </c>
      <c r="W63" s="38">
        <v>0.20499999999999999</v>
      </c>
      <c r="X63" s="38">
        <v>0.21</v>
      </c>
      <c r="Y63" s="38">
        <v>0.215</v>
      </c>
      <c r="Z63" s="38">
        <v>0.215</v>
      </c>
      <c r="AA63" s="38">
        <v>0.22</v>
      </c>
      <c r="AB63" s="38">
        <v>0.22500000000000001</v>
      </c>
      <c r="AC63" s="38">
        <v>0.22500000000000001</v>
      </c>
      <c r="AD63" s="38">
        <v>0.23</v>
      </c>
      <c r="AE63" s="38">
        <v>0.23</v>
      </c>
      <c r="AF63" s="38">
        <v>0.23499999999999999</v>
      </c>
      <c r="AH63" s="37">
        <f t="shared" si="5"/>
        <v>20</v>
      </c>
      <c r="AI63" s="37">
        <f t="shared" si="5"/>
        <v>20.5</v>
      </c>
      <c r="AJ63" s="37">
        <f t="shared" si="5"/>
        <v>20.5</v>
      </c>
      <c r="AK63" s="37">
        <f t="shared" si="5"/>
        <v>21</v>
      </c>
      <c r="AL63" s="37">
        <f t="shared" si="5"/>
        <v>21.5</v>
      </c>
      <c r="AM63" s="37">
        <f t="shared" si="5"/>
        <v>21.5</v>
      </c>
      <c r="AN63" s="37">
        <f t="shared" si="4"/>
        <v>22</v>
      </c>
      <c r="AO63" s="37">
        <f t="shared" si="4"/>
        <v>22.5</v>
      </c>
      <c r="AP63" s="37">
        <f t="shared" si="4"/>
        <v>22.5</v>
      </c>
      <c r="AQ63" s="37">
        <f t="shared" si="4"/>
        <v>23</v>
      </c>
      <c r="AR63" s="37">
        <f t="shared" si="4"/>
        <v>23</v>
      </c>
      <c r="AS63" s="37">
        <f t="shared" si="4"/>
        <v>23.5</v>
      </c>
    </row>
    <row r="64" spans="4:45" x14ac:dyDescent="0.25">
      <c r="D64">
        <v>61</v>
      </c>
      <c r="E64" s="77">
        <v>77000</v>
      </c>
      <c r="F64" s="37">
        <v>20</v>
      </c>
      <c r="G64" s="37">
        <v>20.5</v>
      </c>
      <c r="H64" s="37">
        <v>20.5</v>
      </c>
      <c r="I64" s="37">
        <v>21</v>
      </c>
      <c r="J64" s="37">
        <v>21.5</v>
      </c>
      <c r="K64" s="37">
        <v>22</v>
      </c>
      <c r="L64" s="37">
        <v>22</v>
      </c>
      <c r="M64" s="37">
        <v>22.5</v>
      </c>
      <c r="N64" s="37">
        <v>22.5</v>
      </c>
      <c r="O64" s="37">
        <v>23</v>
      </c>
      <c r="P64" s="37">
        <v>23</v>
      </c>
      <c r="Q64" s="37">
        <v>23.5</v>
      </c>
      <c r="S64" t="str">
        <f t="shared" si="1"/>
        <v/>
      </c>
      <c r="T64">
        <v>77000</v>
      </c>
      <c r="U64" s="38">
        <v>0.2</v>
      </c>
      <c r="V64" s="38">
        <v>0.20499999999999999</v>
      </c>
      <c r="W64" s="38">
        <v>0.20499999999999999</v>
      </c>
      <c r="X64" s="38">
        <v>0.21</v>
      </c>
      <c r="Y64" s="38">
        <v>0.215</v>
      </c>
      <c r="Z64" s="38">
        <v>0.22</v>
      </c>
      <c r="AA64" s="38">
        <v>0.22</v>
      </c>
      <c r="AB64" s="38">
        <v>0.22500000000000001</v>
      </c>
      <c r="AC64" s="38">
        <v>0.22500000000000001</v>
      </c>
      <c r="AD64" s="38">
        <v>0.23</v>
      </c>
      <c r="AE64" s="38">
        <v>0.23</v>
      </c>
      <c r="AF64" s="38">
        <v>0.23499999999999999</v>
      </c>
      <c r="AH64" s="37">
        <f t="shared" si="5"/>
        <v>20</v>
      </c>
      <c r="AI64" s="37">
        <f t="shared" si="5"/>
        <v>20.5</v>
      </c>
      <c r="AJ64" s="37">
        <f t="shared" si="5"/>
        <v>20.5</v>
      </c>
      <c r="AK64" s="37">
        <f t="shared" si="5"/>
        <v>21</v>
      </c>
      <c r="AL64" s="37">
        <f t="shared" si="5"/>
        <v>21.5</v>
      </c>
      <c r="AM64" s="37">
        <f t="shared" si="5"/>
        <v>22</v>
      </c>
      <c r="AN64" s="37">
        <f t="shared" si="4"/>
        <v>22</v>
      </c>
      <c r="AO64" s="37">
        <f t="shared" si="4"/>
        <v>22.5</v>
      </c>
      <c r="AP64" s="37">
        <f t="shared" si="4"/>
        <v>22.5</v>
      </c>
      <c r="AQ64" s="37">
        <f t="shared" si="4"/>
        <v>23</v>
      </c>
      <c r="AR64" s="37">
        <f t="shared" si="4"/>
        <v>23</v>
      </c>
      <c r="AS64" s="37">
        <f t="shared" si="4"/>
        <v>23.5</v>
      </c>
    </row>
    <row r="65" spans="4:45" x14ac:dyDescent="0.25">
      <c r="D65">
        <v>62</v>
      </c>
      <c r="E65" s="77">
        <v>78000</v>
      </c>
      <c r="F65" s="37">
        <v>20</v>
      </c>
      <c r="G65" s="37">
        <v>20.5</v>
      </c>
      <c r="H65" s="37">
        <v>21</v>
      </c>
      <c r="I65" s="37">
        <v>21</v>
      </c>
      <c r="J65" s="37">
        <v>21.5</v>
      </c>
      <c r="K65" s="37">
        <v>22</v>
      </c>
      <c r="L65" s="37">
        <v>22</v>
      </c>
      <c r="M65" s="37">
        <v>22.5</v>
      </c>
      <c r="N65" s="37">
        <v>22.5</v>
      </c>
      <c r="O65" s="37">
        <v>23</v>
      </c>
      <c r="P65" s="37">
        <v>23</v>
      </c>
      <c r="Q65" s="37">
        <v>23.5</v>
      </c>
      <c r="S65" t="str">
        <f t="shared" si="1"/>
        <v/>
      </c>
      <c r="T65">
        <v>78000</v>
      </c>
      <c r="U65" s="38">
        <v>0.2</v>
      </c>
      <c r="V65" s="38">
        <v>0.20499999999999999</v>
      </c>
      <c r="W65" s="38">
        <v>0.21</v>
      </c>
      <c r="X65" s="38">
        <v>0.21</v>
      </c>
      <c r="Y65" s="38">
        <v>0.215</v>
      </c>
      <c r="Z65" s="38">
        <v>0.22</v>
      </c>
      <c r="AA65" s="38">
        <v>0.22</v>
      </c>
      <c r="AB65" s="38">
        <v>0.22500000000000001</v>
      </c>
      <c r="AC65" s="38">
        <v>0.22500000000000001</v>
      </c>
      <c r="AD65" s="38">
        <v>0.23</v>
      </c>
      <c r="AE65" s="38">
        <v>0.23</v>
      </c>
      <c r="AF65" s="38">
        <v>0.23499999999999999</v>
      </c>
      <c r="AH65" s="37">
        <f t="shared" si="5"/>
        <v>20</v>
      </c>
      <c r="AI65" s="37">
        <f t="shared" si="5"/>
        <v>20.5</v>
      </c>
      <c r="AJ65" s="37">
        <f t="shared" si="5"/>
        <v>21</v>
      </c>
      <c r="AK65" s="37">
        <f t="shared" si="5"/>
        <v>21</v>
      </c>
      <c r="AL65" s="37">
        <f t="shared" si="5"/>
        <v>21.5</v>
      </c>
      <c r="AM65" s="37">
        <f t="shared" si="5"/>
        <v>22</v>
      </c>
      <c r="AN65" s="37">
        <f t="shared" si="4"/>
        <v>22</v>
      </c>
      <c r="AO65" s="37">
        <f t="shared" si="4"/>
        <v>22.5</v>
      </c>
      <c r="AP65" s="37">
        <f t="shared" si="4"/>
        <v>22.5</v>
      </c>
      <c r="AQ65" s="37">
        <f t="shared" si="4"/>
        <v>23</v>
      </c>
      <c r="AR65" s="37">
        <f t="shared" si="4"/>
        <v>23</v>
      </c>
      <c r="AS65" s="37">
        <f t="shared" si="4"/>
        <v>23.5</v>
      </c>
    </row>
    <row r="66" spans="4:45" x14ac:dyDescent="0.25">
      <c r="D66">
        <v>63</v>
      </c>
      <c r="E66" s="77">
        <v>79000</v>
      </c>
      <c r="F66" s="37">
        <v>20</v>
      </c>
      <c r="G66" s="37">
        <v>20.5</v>
      </c>
      <c r="H66" s="37">
        <v>21</v>
      </c>
      <c r="I66" s="37">
        <v>21</v>
      </c>
      <c r="J66" s="37">
        <v>21.5</v>
      </c>
      <c r="K66" s="37">
        <v>22</v>
      </c>
      <c r="L66" s="37">
        <v>22</v>
      </c>
      <c r="M66" s="37">
        <v>22.5</v>
      </c>
      <c r="N66" s="37">
        <v>23</v>
      </c>
      <c r="O66" s="37">
        <v>23</v>
      </c>
      <c r="P66" s="37">
        <v>23.5</v>
      </c>
      <c r="Q66" s="37">
        <v>23.5</v>
      </c>
      <c r="S66" t="str">
        <f t="shared" si="1"/>
        <v/>
      </c>
      <c r="T66">
        <v>79000</v>
      </c>
      <c r="U66" s="38">
        <v>0.2</v>
      </c>
      <c r="V66" s="38">
        <v>0.20499999999999999</v>
      </c>
      <c r="W66" s="38">
        <v>0.21</v>
      </c>
      <c r="X66" s="38">
        <v>0.21</v>
      </c>
      <c r="Y66" s="38">
        <v>0.215</v>
      </c>
      <c r="Z66" s="38">
        <v>0.22</v>
      </c>
      <c r="AA66" s="38">
        <v>0.22</v>
      </c>
      <c r="AB66" s="38">
        <v>0.22500000000000001</v>
      </c>
      <c r="AC66" s="38">
        <v>0.23</v>
      </c>
      <c r="AD66" s="38">
        <v>0.23</v>
      </c>
      <c r="AE66" s="38">
        <v>0.23499999999999999</v>
      </c>
      <c r="AF66" s="38">
        <v>0.23499999999999999</v>
      </c>
      <c r="AH66" s="37">
        <f t="shared" si="5"/>
        <v>20</v>
      </c>
      <c r="AI66" s="37">
        <f t="shared" si="5"/>
        <v>20.5</v>
      </c>
      <c r="AJ66" s="37">
        <f t="shared" si="5"/>
        <v>21</v>
      </c>
      <c r="AK66" s="37">
        <f t="shared" si="5"/>
        <v>21</v>
      </c>
      <c r="AL66" s="37">
        <f t="shared" si="5"/>
        <v>21.5</v>
      </c>
      <c r="AM66" s="37">
        <f t="shared" si="5"/>
        <v>22</v>
      </c>
      <c r="AN66" s="37">
        <f t="shared" si="4"/>
        <v>22</v>
      </c>
      <c r="AO66" s="37">
        <f t="shared" si="4"/>
        <v>22.5</v>
      </c>
      <c r="AP66" s="37">
        <f t="shared" si="4"/>
        <v>23</v>
      </c>
      <c r="AQ66" s="37">
        <f t="shared" si="4"/>
        <v>23</v>
      </c>
      <c r="AR66" s="37">
        <f t="shared" si="4"/>
        <v>23.5</v>
      </c>
      <c r="AS66" s="37">
        <f t="shared" si="4"/>
        <v>23.5</v>
      </c>
    </row>
    <row r="67" spans="4:45" x14ac:dyDescent="0.25">
      <c r="D67">
        <v>64</v>
      </c>
      <c r="E67" s="77">
        <v>80000</v>
      </c>
      <c r="F67" s="37">
        <v>20</v>
      </c>
      <c r="G67" s="37">
        <v>20.5</v>
      </c>
      <c r="H67" s="37">
        <v>21</v>
      </c>
      <c r="I67" s="37">
        <v>21.5</v>
      </c>
      <c r="J67" s="37">
        <v>21.5</v>
      </c>
      <c r="K67" s="37">
        <v>22</v>
      </c>
      <c r="L67" s="37">
        <v>22.5</v>
      </c>
      <c r="M67" s="37">
        <v>22.5</v>
      </c>
      <c r="N67" s="37">
        <v>23</v>
      </c>
      <c r="O67" s="37">
        <v>23</v>
      </c>
      <c r="P67" s="37">
        <v>23.5</v>
      </c>
      <c r="Q67" s="37">
        <v>23.5</v>
      </c>
      <c r="S67" t="str">
        <f t="shared" si="1"/>
        <v/>
      </c>
      <c r="T67">
        <v>80000</v>
      </c>
      <c r="U67" s="38">
        <v>0.2</v>
      </c>
      <c r="V67" s="38">
        <v>0.20499999999999999</v>
      </c>
      <c r="W67" s="38">
        <v>0.21</v>
      </c>
      <c r="X67" s="38">
        <v>0.215</v>
      </c>
      <c r="Y67" s="38">
        <v>0.215</v>
      </c>
      <c r="Z67" s="38">
        <v>0.22</v>
      </c>
      <c r="AA67" s="38">
        <v>0.22500000000000001</v>
      </c>
      <c r="AB67" s="38">
        <v>0.22500000000000001</v>
      </c>
      <c r="AC67" s="38">
        <v>0.23</v>
      </c>
      <c r="AD67" s="38">
        <v>0.23</v>
      </c>
      <c r="AE67" s="38">
        <v>0.23499999999999999</v>
      </c>
      <c r="AF67" s="38">
        <v>0.23499999999999999</v>
      </c>
      <c r="AH67" s="37">
        <f t="shared" si="5"/>
        <v>20</v>
      </c>
      <c r="AI67" s="37">
        <f t="shared" si="5"/>
        <v>20.5</v>
      </c>
      <c r="AJ67" s="37">
        <f t="shared" si="5"/>
        <v>21</v>
      </c>
      <c r="AK67" s="37">
        <f t="shared" si="5"/>
        <v>21.5</v>
      </c>
      <c r="AL67" s="37">
        <f t="shared" si="5"/>
        <v>21.5</v>
      </c>
      <c r="AM67" s="37">
        <f t="shared" si="5"/>
        <v>22</v>
      </c>
      <c r="AN67" s="37">
        <f t="shared" si="4"/>
        <v>22.5</v>
      </c>
      <c r="AO67" s="37">
        <f t="shared" si="4"/>
        <v>22.5</v>
      </c>
      <c r="AP67" s="37">
        <f t="shared" si="4"/>
        <v>23</v>
      </c>
      <c r="AQ67" s="37">
        <f t="shared" si="4"/>
        <v>23</v>
      </c>
      <c r="AR67" s="37">
        <f t="shared" si="4"/>
        <v>23.5</v>
      </c>
      <c r="AS67" s="37">
        <f t="shared" si="4"/>
        <v>23.5</v>
      </c>
    </row>
    <row r="68" spans="4:45" x14ac:dyDescent="0.25">
      <c r="D68">
        <v>65</v>
      </c>
      <c r="E68" s="77">
        <v>81000</v>
      </c>
      <c r="F68" s="37">
        <v>20</v>
      </c>
      <c r="G68" s="37">
        <v>20.5</v>
      </c>
      <c r="H68" s="37">
        <v>21</v>
      </c>
      <c r="I68" s="37">
        <v>21.5</v>
      </c>
      <c r="J68" s="37">
        <v>21.5</v>
      </c>
      <c r="K68" s="37">
        <v>22</v>
      </c>
      <c r="L68" s="37">
        <v>22.5</v>
      </c>
      <c r="M68" s="37">
        <v>22.5</v>
      </c>
      <c r="N68" s="37">
        <v>23</v>
      </c>
      <c r="O68" s="37">
        <v>23</v>
      </c>
      <c r="P68" s="37">
        <v>23.5</v>
      </c>
      <c r="Q68" s="37">
        <v>23.5</v>
      </c>
      <c r="S68" t="str">
        <f t="shared" si="1"/>
        <v/>
      </c>
      <c r="T68">
        <v>81000</v>
      </c>
      <c r="U68" s="38">
        <v>0.2</v>
      </c>
      <c r="V68" s="38">
        <v>0.20499999999999999</v>
      </c>
      <c r="W68" s="38">
        <v>0.21</v>
      </c>
      <c r="X68" s="38">
        <v>0.215</v>
      </c>
      <c r="Y68" s="38">
        <v>0.215</v>
      </c>
      <c r="Z68" s="38">
        <v>0.22</v>
      </c>
      <c r="AA68" s="38">
        <v>0.22500000000000001</v>
      </c>
      <c r="AB68" s="38">
        <v>0.22500000000000001</v>
      </c>
      <c r="AC68" s="38">
        <v>0.23</v>
      </c>
      <c r="AD68" s="38">
        <v>0.23</v>
      </c>
      <c r="AE68" s="38">
        <v>0.23499999999999999</v>
      </c>
      <c r="AF68" s="38">
        <v>0.23499999999999999</v>
      </c>
      <c r="AH68" s="37">
        <f t="shared" si="5"/>
        <v>20</v>
      </c>
      <c r="AI68" s="37">
        <f t="shared" si="5"/>
        <v>20.5</v>
      </c>
      <c r="AJ68" s="37">
        <f t="shared" si="5"/>
        <v>21</v>
      </c>
      <c r="AK68" s="37">
        <f t="shared" si="5"/>
        <v>21.5</v>
      </c>
      <c r="AL68" s="37">
        <f t="shared" si="5"/>
        <v>21.5</v>
      </c>
      <c r="AM68" s="37">
        <f t="shared" si="5"/>
        <v>22</v>
      </c>
      <c r="AN68" s="37">
        <f t="shared" si="4"/>
        <v>22.5</v>
      </c>
      <c r="AO68" s="37">
        <f t="shared" si="4"/>
        <v>22.5</v>
      </c>
      <c r="AP68" s="37">
        <f t="shared" si="4"/>
        <v>23</v>
      </c>
      <c r="AQ68" s="37">
        <f t="shared" si="4"/>
        <v>23</v>
      </c>
      <c r="AR68" s="37">
        <f t="shared" si="4"/>
        <v>23.5</v>
      </c>
      <c r="AS68" s="37">
        <f t="shared" si="4"/>
        <v>23.5</v>
      </c>
    </row>
    <row r="69" spans="4:45" x14ac:dyDescent="0.25">
      <c r="D69">
        <v>66</v>
      </c>
      <c r="E69" s="77">
        <v>82000</v>
      </c>
      <c r="F69" s="37">
        <v>20</v>
      </c>
      <c r="G69" s="37">
        <v>20.5</v>
      </c>
      <c r="H69" s="37">
        <v>21</v>
      </c>
      <c r="I69" s="37">
        <v>21.5</v>
      </c>
      <c r="J69" s="37">
        <v>21.5</v>
      </c>
      <c r="K69" s="37">
        <v>22</v>
      </c>
      <c r="L69" s="37">
        <v>22.5</v>
      </c>
      <c r="M69" s="37">
        <v>22.5</v>
      </c>
      <c r="N69" s="37">
        <v>23</v>
      </c>
      <c r="O69" s="37">
        <v>23</v>
      </c>
      <c r="P69" s="37">
        <v>23.5</v>
      </c>
      <c r="Q69" s="37">
        <v>23.5</v>
      </c>
      <c r="S69" t="str">
        <f t="shared" si="1"/>
        <v/>
      </c>
      <c r="T69">
        <v>82000</v>
      </c>
      <c r="U69" s="38">
        <v>0.2</v>
      </c>
      <c r="V69" s="38">
        <v>0.20499999999999999</v>
      </c>
      <c r="W69" s="38">
        <v>0.21</v>
      </c>
      <c r="X69" s="38">
        <v>0.215</v>
      </c>
      <c r="Y69" s="38">
        <v>0.215</v>
      </c>
      <c r="Z69" s="38">
        <v>0.22</v>
      </c>
      <c r="AA69" s="38">
        <v>0.22500000000000001</v>
      </c>
      <c r="AB69" s="38">
        <v>0.22500000000000001</v>
      </c>
      <c r="AC69" s="38">
        <v>0.23</v>
      </c>
      <c r="AD69" s="38">
        <v>0.23</v>
      </c>
      <c r="AE69" s="38">
        <v>0.23499999999999999</v>
      </c>
      <c r="AF69" s="38">
        <v>0.23499999999999999</v>
      </c>
      <c r="AH69" s="37">
        <f t="shared" si="5"/>
        <v>20</v>
      </c>
      <c r="AI69" s="37">
        <f t="shared" si="5"/>
        <v>20.5</v>
      </c>
      <c r="AJ69" s="37">
        <f t="shared" si="5"/>
        <v>21</v>
      </c>
      <c r="AK69" s="37">
        <f t="shared" si="5"/>
        <v>21.5</v>
      </c>
      <c r="AL69" s="37">
        <f t="shared" si="5"/>
        <v>21.5</v>
      </c>
      <c r="AM69" s="37">
        <f t="shared" si="5"/>
        <v>22</v>
      </c>
      <c r="AN69" s="37">
        <f t="shared" si="4"/>
        <v>22.5</v>
      </c>
      <c r="AO69" s="37">
        <f t="shared" si="4"/>
        <v>22.5</v>
      </c>
      <c r="AP69" s="37">
        <f t="shared" si="4"/>
        <v>23</v>
      </c>
      <c r="AQ69" s="37">
        <f t="shared" si="4"/>
        <v>23</v>
      </c>
      <c r="AR69" s="37">
        <f t="shared" si="4"/>
        <v>23.5</v>
      </c>
      <c r="AS69" s="37">
        <f t="shared" si="4"/>
        <v>23.5</v>
      </c>
    </row>
    <row r="70" spans="4:45" x14ac:dyDescent="0.25">
      <c r="D70">
        <v>67</v>
      </c>
      <c r="E70" s="77">
        <v>83000</v>
      </c>
      <c r="F70" s="37">
        <v>20</v>
      </c>
      <c r="G70" s="37">
        <v>20.5</v>
      </c>
      <c r="H70" s="37">
        <v>21</v>
      </c>
      <c r="I70" s="37">
        <v>21.5</v>
      </c>
      <c r="J70" s="37">
        <v>22</v>
      </c>
      <c r="K70" s="37">
        <v>22</v>
      </c>
      <c r="L70" s="37">
        <v>22.5</v>
      </c>
      <c r="M70" s="37">
        <v>22.5</v>
      </c>
      <c r="N70" s="37">
        <v>23</v>
      </c>
      <c r="O70" s="37">
        <v>23</v>
      </c>
      <c r="P70" s="37">
        <v>23.5</v>
      </c>
      <c r="Q70" s="37">
        <v>23.5</v>
      </c>
      <c r="S70" t="str">
        <f t="shared" ref="S70:S97" si="6">IF(E70&lt;&gt;T70,"x","")</f>
        <v/>
      </c>
      <c r="T70">
        <v>83000</v>
      </c>
      <c r="U70" s="38">
        <v>0.2</v>
      </c>
      <c r="V70" s="38">
        <v>0.20499999999999999</v>
      </c>
      <c r="W70" s="38">
        <v>0.21</v>
      </c>
      <c r="X70" s="38">
        <v>0.215</v>
      </c>
      <c r="Y70" s="38">
        <v>0.22</v>
      </c>
      <c r="Z70" s="38">
        <v>0.22</v>
      </c>
      <c r="AA70" s="38">
        <v>0.22500000000000001</v>
      </c>
      <c r="AB70" s="38">
        <v>0.22500000000000001</v>
      </c>
      <c r="AC70" s="38">
        <v>0.23</v>
      </c>
      <c r="AD70" s="38">
        <v>0.23</v>
      </c>
      <c r="AE70" s="38">
        <v>0.23499999999999999</v>
      </c>
      <c r="AF70" s="38">
        <v>0.23499999999999999</v>
      </c>
      <c r="AH70" s="37">
        <f t="shared" si="5"/>
        <v>20</v>
      </c>
      <c r="AI70" s="37">
        <f t="shared" si="5"/>
        <v>20.5</v>
      </c>
      <c r="AJ70" s="37">
        <f t="shared" si="5"/>
        <v>21</v>
      </c>
      <c r="AK70" s="37">
        <f t="shared" si="5"/>
        <v>21.5</v>
      </c>
      <c r="AL70" s="37">
        <f t="shared" si="5"/>
        <v>22</v>
      </c>
      <c r="AM70" s="37">
        <f t="shared" si="5"/>
        <v>22</v>
      </c>
      <c r="AN70" s="37">
        <f t="shared" si="4"/>
        <v>22.5</v>
      </c>
      <c r="AO70" s="37">
        <f t="shared" si="4"/>
        <v>22.5</v>
      </c>
      <c r="AP70" s="37">
        <f t="shared" si="4"/>
        <v>23</v>
      </c>
      <c r="AQ70" s="37">
        <f t="shared" si="4"/>
        <v>23</v>
      </c>
      <c r="AR70" s="37">
        <f t="shared" si="4"/>
        <v>23.5</v>
      </c>
      <c r="AS70" s="37">
        <f t="shared" si="4"/>
        <v>23.5</v>
      </c>
    </row>
    <row r="71" spans="4:45" x14ac:dyDescent="0.25">
      <c r="D71">
        <v>68</v>
      </c>
      <c r="E71" s="77">
        <v>84000</v>
      </c>
      <c r="F71" s="37">
        <v>20</v>
      </c>
      <c r="G71" s="37">
        <v>20.5</v>
      </c>
      <c r="H71" s="37">
        <v>21</v>
      </c>
      <c r="I71" s="37">
        <v>21.5</v>
      </c>
      <c r="J71" s="37">
        <v>22</v>
      </c>
      <c r="K71" s="37">
        <v>22</v>
      </c>
      <c r="L71" s="37">
        <v>22.5</v>
      </c>
      <c r="M71" s="37">
        <v>23</v>
      </c>
      <c r="N71" s="37">
        <v>23</v>
      </c>
      <c r="O71" s="37">
        <v>23.5</v>
      </c>
      <c r="P71" s="37">
        <v>23.5</v>
      </c>
      <c r="Q71" s="37">
        <v>24</v>
      </c>
      <c r="S71" t="str">
        <f t="shared" si="6"/>
        <v/>
      </c>
      <c r="T71">
        <v>84000</v>
      </c>
      <c r="U71" s="38">
        <v>0.2</v>
      </c>
      <c r="V71" s="38">
        <v>0.20499999999999999</v>
      </c>
      <c r="W71" s="38">
        <v>0.21</v>
      </c>
      <c r="X71" s="38">
        <v>0.215</v>
      </c>
      <c r="Y71" s="38">
        <v>0.22</v>
      </c>
      <c r="Z71" s="38">
        <v>0.22</v>
      </c>
      <c r="AA71" s="38">
        <v>0.22500000000000001</v>
      </c>
      <c r="AB71" s="38">
        <v>0.23</v>
      </c>
      <c r="AC71" s="38">
        <v>0.23</v>
      </c>
      <c r="AD71" s="38">
        <v>0.23499999999999999</v>
      </c>
      <c r="AE71" s="38">
        <v>0.23499999999999999</v>
      </c>
      <c r="AF71" s="38">
        <v>0.24</v>
      </c>
      <c r="AH71" s="37">
        <f t="shared" si="5"/>
        <v>20</v>
      </c>
      <c r="AI71" s="37">
        <f t="shared" si="5"/>
        <v>20.5</v>
      </c>
      <c r="AJ71" s="37">
        <f t="shared" si="5"/>
        <v>21</v>
      </c>
      <c r="AK71" s="37">
        <f t="shared" si="5"/>
        <v>21.5</v>
      </c>
      <c r="AL71" s="37">
        <f t="shared" si="5"/>
        <v>22</v>
      </c>
      <c r="AM71" s="37">
        <f t="shared" si="5"/>
        <v>22</v>
      </c>
      <c r="AN71" s="37">
        <f t="shared" si="4"/>
        <v>22.5</v>
      </c>
      <c r="AO71" s="37">
        <f t="shared" si="4"/>
        <v>23</v>
      </c>
      <c r="AP71" s="37">
        <f t="shared" si="4"/>
        <v>23</v>
      </c>
      <c r="AQ71" s="37">
        <f t="shared" si="4"/>
        <v>23.5</v>
      </c>
      <c r="AR71" s="37">
        <f t="shared" si="4"/>
        <v>23.5</v>
      </c>
      <c r="AS71" s="37">
        <f t="shared" si="4"/>
        <v>24</v>
      </c>
    </row>
    <row r="72" spans="4:45" x14ac:dyDescent="0.25">
      <c r="D72">
        <v>69</v>
      </c>
      <c r="E72" s="77">
        <v>85000</v>
      </c>
      <c r="F72" s="37">
        <v>20.5</v>
      </c>
      <c r="G72" s="37">
        <v>20.5</v>
      </c>
      <c r="H72" s="37">
        <v>21</v>
      </c>
      <c r="I72" s="37">
        <v>21.5</v>
      </c>
      <c r="J72" s="37">
        <v>22</v>
      </c>
      <c r="K72" s="37">
        <v>22</v>
      </c>
      <c r="L72" s="37">
        <v>22.5</v>
      </c>
      <c r="M72" s="37">
        <v>23</v>
      </c>
      <c r="N72" s="37">
        <v>23</v>
      </c>
      <c r="O72" s="37">
        <v>23.5</v>
      </c>
      <c r="P72" s="37">
        <v>23.5</v>
      </c>
      <c r="Q72" s="37">
        <v>24</v>
      </c>
      <c r="S72" t="str">
        <f t="shared" si="6"/>
        <v/>
      </c>
      <c r="T72">
        <v>85000</v>
      </c>
      <c r="U72" s="38">
        <v>0.20499999999999999</v>
      </c>
      <c r="V72" s="38">
        <v>0.20499999999999999</v>
      </c>
      <c r="W72" s="38">
        <v>0.21</v>
      </c>
      <c r="X72" s="38">
        <v>0.215</v>
      </c>
      <c r="Y72" s="38">
        <v>0.22</v>
      </c>
      <c r="Z72" s="38">
        <v>0.22</v>
      </c>
      <c r="AA72" s="38">
        <v>0.22500000000000001</v>
      </c>
      <c r="AB72" s="38">
        <v>0.23</v>
      </c>
      <c r="AC72" s="38">
        <v>0.23</v>
      </c>
      <c r="AD72" s="38">
        <v>0.23499999999999999</v>
      </c>
      <c r="AE72" s="38">
        <v>0.23499999999999999</v>
      </c>
      <c r="AF72" s="38">
        <v>0.24</v>
      </c>
      <c r="AH72" s="37">
        <f t="shared" si="5"/>
        <v>20.5</v>
      </c>
      <c r="AI72" s="37">
        <f t="shared" si="5"/>
        <v>20.5</v>
      </c>
      <c r="AJ72" s="37">
        <f t="shared" si="5"/>
        <v>21</v>
      </c>
      <c r="AK72" s="37">
        <f t="shared" si="5"/>
        <v>21.5</v>
      </c>
      <c r="AL72" s="37">
        <f t="shared" si="5"/>
        <v>22</v>
      </c>
      <c r="AM72" s="37">
        <f t="shared" si="5"/>
        <v>22</v>
      </c>
      <c r="AN72" s="37">
        <f t="shared" si="4"/>
        <v>22.5</v>
      </c>
      <c r="AO72" s="37">
        <f t="shared" si="4"/>
        <v>23</v>
      </c>
      <c r="AP72" s="37">
        <f t="shared" si="4"/>
        <v>23</v>
      </c>
      <c r="AQ72" s="37">
        <f t="shared" si="4"/>
        <v>23.5</v>
      </c>
      <c r="AR72" s="37">
        <f t="shared" si="4"/>
        <v>23.5</v>
      </c>
      <c r="AS72" s="37">
        <f t="shared" si="4"/>
        <v>24</v>
      </c>
    </row>
    <row r="73" spans="4:45" x14ac:dyDescent="0.25">
      <c r="D73">
        <v>70</v>
      </c>
      <c r="E73" s="77">
        <v>86000</v>
      </c>
      <c r="F73" s="37">
        <v>20.5</v>
      </c>
      <c r="G73" s="37">
        <v>21</v>
      </c>
      <c r="H73" s="37">
        <v>21</v>
      </c>
      <c r="I73" s="37">
        <v>21.5</v>
      </c>
      <c r="J73" s="37">
        <v>22</v>
      </c>
      <c r="K73" s="37">
        <v>22.5</v>
      </c>
      <c r="L73" s="37">
        <v>22.5</v>
      </c>
      <c r="M73" s="37">
        <v>23</v>
      </c>
      <c r="N73" s="37">
        <v>23</v>
      </c>
      <c r="O73" s="37">
        <v>23.5</v>
      </c>
      <c r="P73" s="37">
        <v>23.5</v>
      </c>
      <c r="Q73" s="37">
        <v>24</v>
      </c>
      <c r="S73" t="str">
        <f t="shared" si="6"/>
        <v/>
      </c>
      <c r="T73">
        <v>86000</v>
      </c>
      <c r="U73" s="38">
        <v>0.20499999999999999</v>
      </c>
      <c r="V73" s="38">
        <v>0.21</v>
      </c>
      <c r="W73" s="38">
        <v>0.21</v>
      </c>
      <c r="X73" s="38">
        <v>0.215</v>
      </c>
      <c r="Y73" s="38">
        <v>0.22</v>
      </c>
      <c r="Z73" s="38">
        <v>0.22500000000000001</v>
      </c>
      <c r="AA73" s="38">
        <v>0.22500000000000001</v>
      </c>
      <c r="AB73" s="38">
        <v>0.23</v>
      </c>
      <c r="AC73" s="38">
        <v>0.23</v>
      </c>
      <c r="AD73" s="38">
        <v>0.23499999999999999</v>
      </c>
      <c r="AE73" s="38">
        <v>0.23499999999999999</v>
      </c>
      <c r="AF73" s="38">
        <v>0.24</v>
      </c>
      <c r="AH73" s="37">
        <f t="shared" si="5"/>
        <v>20.5</v>
      </c>
      <c r="AI73" s="37">
        <f t="shared" si="5"/>
        <v>21</v>
      </c>
      <c r="AJ73" s="37">
        <f t="shared" si="5"/>
        <v>21</v>
      </c>
      <c r="AK73" s="37">
        <f t="shared" si="5"/>
        <v>21.5</v>
      </c>
      <c r="AL73" s="37">
        <f t="shared" si="5"/>
        <v>22</v>
      </c>
      <c r="AM73" s="37">
        <f t="shared" si="5"/>
        <v>22.5</v>
      </c>
      <c r="AN73" s="37">
        <f t="shared" si="4"/>
        <v>22.5</v>
      </c>
      <c r="AO73" s="37">
        <f t="shared" si="4"/>
        <v>23</v>
      </c>
      <c r="AP73" s="37">
        <f t="shared" si="4"/>
        <v>23</v>
      </c>
      <c r="AQ73" s="37">
        <f t="shared" si="4"/>
        <v>23.5</v>
      </c>
      <c r="AR73" s="37">
        <f t="shared" si="4"/>
        <v>23.5</v>
      </c>
      <c r="AS73" s="37">
        <f t="shared" si="4"/>
        <v>24</v>
      </c>
    </row>
    <row r="74" spans="4:45" x14ac:dyDescent="0.25">
      <c r="D74">
        <v>71</v>
      </c>
      <c r="E74" s="77">
        <v>87000</v>
      </c>
      <c r="F74" s="37">
        <v>20.5</v>
      </c>
      <c r="G74" s="37">
        <v>21</v>
      </c>
      <c r="H74" s="37">
        <v>21</v>
      </c>
      <c r="I74" s="37">
        <v>21.5</v>
      </c>
      <c r="J74" s="37">
        <v>22</v>
      </c>
      <c r="K74" s="37">
        <v>22.5</v>
      </c>
      <c r="L74" s="37">
        <v>22.5</v>
      </c>
      <c r="M74" s="37">
        <v>23</v>
      </c>
      <c r="N74" s="37">
        <v>23</v>
      </c>
      <c r="O74" s="37">
        <v>23.5</v>
      </c>
      <c r="P74" s="37">
        <v>23.5</v>
      </c>
      <c r="Q74" s="37">
        <v>24</v>
      </c>
      <c r="S74" t="str">
        <f t="shared" si="6"/>
        <v/>
      </c>
      <c r="T74">
        <v>87000</v>
      </c>
      <c r="U74" s="38">
        <v>0.20499999999999999</v>
      </c>
      <c r="V74" s="38">
        <v>0.21</v>
      </c>
      <c r="W74" s="38">
        <v>0.21</v>
      </c>
      <c r="X74" s="38">
        <v>0.215</v>
      </c>
      <c r="Y74" s="38">
        <v>0.22</v>
      </c>
      <c r="Z74" s="38">
        <v>0.22500000000000001</v>
      </c>
      <c r="AA74" s="38">
        <v>0.22500000000000001</v>
      </c>
      <c r="AB74" s="38">
        <v>0.23</v>
      </c>
      <c r="AC74" s="38">
        <v>0.23</v>
      </c>
      <c r="AD74" s="38">
        <v>0.23499999999999999</v>
      </c>
      <c r="AE74" s="38">
        <v>0.23499999999999999</v>
      </c>
      <c r="AF74" s="38">
        <v>0.24</v>
      </c>
      <c r="AH74" s="37">
        <f t="shared" si="5"/>
        <v>20.5</v>
      </c>
      <c r="AI74" s="37">
        <f t="shared" si="5"/>
        <v>21</v>
      </c>
      <c r="AJ74" s="37">
        <f t="shared" si="5"/>
        <v>21</v>
      </c>
      <c r="AK74" s="37">
        <f t="shared" si="5"/>
        <v>21.5</v>
      </c>
      <c r="AL74" s="37">
        <f t="shared" si="5"/>
        <v>22</v>
      </c>
      <c r="AM74" s="37">
        <f t="shared" si="5"/>
        <v>22.5</v>
      </c>
      <c r="AN74" s="37">
        <f t="shared" si="4"/>
        <v>22.5</v>
      </c>
      <c r="AO74" s="37">
        <f t="shared" si="4"/>
        <v>23</v>
      </c>
      <c r="AP74" s="37">
        <f t="shared" si="4"/>
        <v>23</v>
      </c>
      <c r="AQ74" s="37">
        <f t="shared" si="4"/>
        <v>23.5</v>
      </c>
      <c r="AR74" s="37">
        <f t="shared" si="4"/>
        <v>23.5</v>
      </c>
      <c r="AS74" s="37">
        <f t="shared" si="4"/>
        <v>24</v>
      </c>
    </row>
    <row r="75" spans="4:45" x14ac:dyDescent="0.25">
      <c r="D75">
        <v>72</v>
      </c>
      <c r="E75" s="77">
        <v>88000</v>
      </c>
      <c r="F75" s="37">
        <v>20.5</v>
      </c>
      <c r="G75" s="37">
        <v>21</v>
      </c>
      <c r="H75" s="37">
        <v>21.5</v>
      </c>
      <c r="I75" s="37">
        <v>21.5</v>
      </c>
      <c r="J75" s="37">
        <v>22</v>
      </c>
      <c r="K75" s="37">
        <v>22.5</v>
      </c>
      <c r="L75" s="37">
        <v>22.5</v>
      </c>
      <c r="M75" s="37">
        <v>23</v>
      </c>
      <c r="N75" s="37">
        <v>23</v>
      </c>
      <c r="O75" s="37">
        <v>23.5</v>
      </c>
      <c r="P75" s="37">
        <v>24</v>
      </c>
      <c r="Q75" s="37">
        <v>24</v>
      </c>
      <c r="S75" t="str">
        <f t="shared" si="6"/>
        <v/>
      </c>
      <c r="T75">
        <v>88000</v>
      </c>
      <c r="U75" s="38">
        <v>0.20499999999999999</v>
      </c>
      <c r="V75" s="38">
        <v>0.21</v>
      </c>
      <c r="W75" s="38">
        <v>0.215</v>
      </c>
      <c r="X75" s="38">
        <v>0.215</v>
      </c>
      <c r="Y75" s="38">
        <v>0.22</v>
      </c>
      <c r="Z75" s="38">
        <v>0.22500000000000001</v>
      </c>
      <c r="AA75" s="38">
        <v>0.22500000000000001</v>
      </c>
      <c r="AB75" s="38">
        <v>0.23</v>
      </c>
      <c r="AC75" s="38">
        <v>0.23</v>
      </c>
      <c r="AD75" s="38">
        <v>0.23499999999999999</v>
      </c>
      <c r="AE75" s="38">
        <v>0.24</v>
      </c>
      <c r="AF75" s="38">
        <v>0.24</v>
      </c>
      <c r="AH75" s="37">
        <f t="shared" si="5"/>
        <v>20.5</v>
      </c>
      <c r="AI75" s="37">
        <f t="shared" si="5"/>
        <v>21</v>
      </c>
      <c r="AJ75" s="37">
        <f t="shared" si="5"/>
        <v>21.5</v>
      </c>
      <c r="AK75" s="37">
        <f t="shared" si="5"/>
        <v>21.5</v>
      </c>
      <c r="AL75" s="37">
        <f t="shared" si="5"/>
        <v>22</v>
      </c>
      <c r="AM75" s="37">
        <f t="shared" si="5"/>
        <v>22.5</v>
      </c>
      <c r="AN75" s="37">
        <f t="shared" si="4"/>
        <v>22.5</v>
      </c>
      <c r="AO75" s="37">
        <f t="shared" si="4"/>
        <v>23</v>
      </c>
      <c r="AP75" s="37">
        <f t="shared" si="4"/>
        <v>23</v>
      </c>
      <c r="AQ75" s="37">
        <f t="shared" si="4"/>
        <v>23.5</v>
      </c>
      <c r="AR75" s="37">
        <f t="shared" si="4"/>
        <v>24</v>
      </c>
      <c r="AS75" s="37">
        <f t="shared" si="4"/>
        <v>24</v>
      </c>
    </row>
    <row r="76" spans="4:45" x14ac:dyDescent="0.25">
      <c r="D76">
        <v>73</v>
      </c>
      <c r="E76" s="77">
        <v>89000</v>
      </c>
      <c r="F76" s="37">
        <v>20.5</v>
      </c>
      <c r="G76" s="37">
        <v>21</v>
      </c>
      <c r="H76" s="37">
        <v>21.5</v>
      </c>
      <c r="I76" s="37">
        <v>21.5</v>
      </c>
      <c r="J76" s="37">
        <v>22</v>
      </c>
      <c r="K76" s="37">
        <v>22.5</v>
      </c>
      <c r="L76" s="37">
        <v>22.5</v>
      </c>
      <c r="M76" s="37">
        <v>23</v>
      </c>
      <c r="N76" s="37">
        <v>23.5</v>
      </c>
      <c r="O76" s="37">
        <v>23.5</v>
      </c>
      <c r="P76" s="37">
        <v>24</v>
      </c>
      <c r="Q76" s="37">
        <v>24</v>
      </c>
      <c r="S76" t="str">
        <f t="shared" si="6"/>
        <v/>
      </c>
      <c r="T76">
        <v>89000</v>
      </c>
      <c r="U76" s="38">
        <v>0.20499999999999999</v>
      </c>
      <c r="V76" s="38">
        <v>0.21</v>
      </c>
      <c r="W76" s="38">
        <v>0.215</v>
      </c>
      <c r="X76" s="38">
        <v>0.215</v>
      </c>
      <c r="Y76" s="38">
        <v>0.22</v>
      </c>
      <c r="Z76" s="38">
        <v>0.22500000000000001</v>
      </c>
      <c r="AA76" s="38">
        <v>0.22500000000000001</v>
      </c>
      <c r="AB76" s="38">
        <v>0.23</v>
      </c>
      <c r="AC76" s="38">
        <v>0.23499999999999999</v>
      </c>
      <c r="AD76" s="38">
        <v>0.23499999999999999</v>
      </c>
      <c r="AE76" s="38">
        <v>0.24</v>
      </c>
      <c r="AF76" s="38">
        <v>0.24</v>
      </c>
      <c r="AH76" s="37">
        <f t="shared" si="5"/>
        <v>20.5</v>
      </c>
      <c r="AI76" s="37">
        <f t="shared" si="5"/>
        <v>21</v>
      </c>
      <c r="AJ76" s="37">
        <f t="shared" si="5"/>
        <v>21.5</v>
      </c>
      <c r="AK76" s="37">
        <f t="shared" si="5"/>
        <v>21.5</v>
      </c>
      <c r="AL76" s="37">
        <f t="shared" si="5"/>
        <v>22</v>
      </c>
      <c r="AM76" s="37">
        <f t="shared" si="5"/>
        <v>22.5</v>
      </c>
      <c r="AN76" s="37">
        <f t="shared" si="4"/>
        <v>22.5</v>
      </c>
      <c r="AO76" s="37">
        <f t="shared" si="4"/>
        <v>23</v>
      </c>
      <c r="AP76" s="37">
        <f t="shared" si="4"/>
        <v>23.5</v>
      </c>
      <c r="AQ76" s="37">
        <f t="shared" si="4"/>
        <v>23.5</v>
      </c>
      <c r="AR76" s="37">
        <f t="shared" si="4"/>
        <v>24</v>
      </c>
      <c r="AS76" s="37">
        <f t="shared" si="4"/>
        <v>24</v>
      </c>
    </row>
    <row r="77" spans="4:45" x14ac:dyDescent="0.25">
      <c r="D77">
        <v>74</v>
      </c>
      <c r="E77" s="77">
        <v>90000</v>
      </c>
      <c r="F77" s="37">
        <v>20.5</v>
      </c>
      <c r="G77" s="37">
        <v>21</v>
      </c>
      <c r="H77" s="37">
        <v>21.5</v>
      </c>
      <c r="I77" s="37">
        <v>22</v>
      </c>
      <c r="J77" s="37">
        <v>22</v>
      </c>
      <c r="K77" s="37">
        <v>22.5</v>
      </c>
      <c r="L77" s="37">
        <v>23</v>
      </c>
      <c r="M77" s="37">
        <v>23</v>
      </c>
      <c r="N77" s="37">
        <v>23.5</v>
      </c>
      <c r="O77" s="37">
        <v>23.5</v>
      </c>
      <c r="P77" s="37">
        <v>24</v>
      </c>
      <c r="Q77" s="37">
        <v>24</v>
      </c>
      <c r="S77" t="str">
        <f t="shared" si="6"/>
        <v/>
      </c>
      <c r="T77">
        <v>90000</v>
      </c>
      <c r="U77" s="38">
        <v>0.20499999999999999</v>
      </c>
      <c r="V77" s="38">
        <v>0.21</v>
      </c>
      <c r="W77" s="38">
        <v>0.215</v>
      </c>
      <c r="X77" s="38">
        <v>0.22</v>
      </c>
      <c r="Y77" s="38">
        <v>0.22</v>
      </c>
      <c r="Z77" s="38">
        <v>0.22500000000000001</v>
      </c>
      <c r="AA77" s="38">
        <v>0.23</v>
      </c>
      <c r="AB77" s="38">
        <v>0.23</v>
      </c>
      <c r="AC77" s="38">
        <v>0.23499999999999999</v>
      </c>
      <c r="AD77" s="38">
        <v>0.23499999999999999</v>
      </c>
      <c r="AE77" s="38">
        <v>0.24</v>
      </c>
      <c r="AF77" s="38">
        <v>0.24</v>
      </c>
      <c r="AH77" s="37">
        <f t="shared" si="5"/>
        <v>20.5</v>
      </c>
      <c r="AI77" s="37">
        <f t="shared" si="5"/>
        <v>21</v>
      </c>
      <c r="AJ77" s="37">
        <f t="shared" si="5"/>
        <v>21.5</v>
      </c>
      <c r="AK77" s="37">
        <f t="shared" si="5"/>
        <v>22</v>
      </c>
      <c r="AL77" s="37">
        <f t="shared" si="5"/>
        <v>22</v>
      </c>
      <c r="AM77" s="37">
        <f t="shared" si="5"/>
        <v>22.5</v>
      </c>
      <c r="AN77" s="37">
        <f t="shared" si="4"/>
        <v>23</v>
      </c>
      <c r="AO77" s="37">
        <f t="shared" si="4"/>
        <v>23</v>
      </c>
      <c r="AP77" s="37">
        <f t="shared" si="4"/>
        <v>23.5</v>
      </c>
      <c r="AQ77" s="37">
        <f t="shared" si="4"/>
        <v>23.5</v>
      </c>
      <c r="AR77" s="37">
        <f t="shared" si="4"/>
        <v>24</v>
      </c>
      <c r="AS77" s="37">
        <f t="shared" si="4"/>
        <v>24</v>
      </c>
    </row>
    <row r="78" spans="4:45" x14ac:dyDescent="0.25">
      <c r="D78">
        <v>75</v>
      </c>
      <c r="E78" s="77">
        <v>91000</v>
      </c>
      <c r="F78" s="37">
        <v>20.5</v>
      </c>
      <c r="G78" s="37">
        <v>21</v>
      </c>
      <c r="H78" s="37">
        <v>21.5</v>
      </c>
      <c r="I78" s="37">
        <v>22</v>
      </c>
      <c r="J78" s="37">
        <v>22</v>
      </c>
      <c r="K78" s="37">
        <v>22.5</v>
      </c>
      <c r="L78" s="37">
        <v>23</v>
      </c>
      <c r="M78" s="37">
        <v>23</v>
      </c>
      <c r="N78" s="37">
        <v>23.5</v>
      </c>
      <c r="O78" s="37">
        <v>23.5</v>
      </c>
      <c r="P78" s="37">
        <v>24</v>
      </c>
      <c r="Q78" s="37">
        <v>24</v>
      </c>
      <c r="S78" t="str">
        <f t="shared" si="6"/>
        <v/>
      </c>
      <c r="T78">
        <v>91000</v>
      </c>
      <c r="U78" s="38">
        <v>0.20499999999999999</v>
      </c>
      <c r="V78" s="38">
        <v>0.21</v>
      </c>
      <c r="W78" s="38">
        <v>0.215</v>
      </c>
      <c r="X78" s="38">
        <v>0.22</v>
      </c>
      <c r="Y78" s="38">
        <v>0.22</v>
      </c>
      <c r="Z78" s="38">
        <v>0.22500000000000001</v>
      </c>
      <c r="AA78" s="38">
        <v>0.23</v>
      </c>
      <c r="AB78" s="38">
        <v>0.23</v>
      </c>
      <c r="AC78" s="38">
        <v>0.23499999999999999</v>
      </c>
      <c r="AD78" s="38">
        <v>0.23499999999999999</v>
      </c>
      <c r="AE78" s="38">
        <v>0.24</v>
      </c>
      <c r="AF78" s="38">
        <v>0.24</v>
      </c>
      <c r="AH78" s="37">
        <f t="shared" si="5"/>
        <v>20.5</v>
      </c>
      <c r="AI78" s="37">
        <f t="shared" si="5"/>
        <v>21</v>
      </c>
      <c r="AJ78" s="37">
        <f t="shared" si="5"/>
        <v>21.5</v>
      </c>
      <c r="AK78" s="37">
        <f t="shared" si="5"/>
        <v>22</v>
      </c>
      <c r="AL78" s="37">
        <f t="shared" si="5"/>
        <v>22</v>
      </c>
      <c r="AM78" s="37">
        <f t="shared" si="5"/>
        <v>22.5</v>
      </c>
      <c r="AN78" s="37">
        <f t="shared" si="4"/>
        <v>23</v>
      </c>
      <c r="AO78" s="37">
        <f t="shared" si="4"/>
        <v>23</v>
      </c>
      <c r="AP78" s="37">
        <f t="shared" si="4"/>
        <v>23.5</v>
      </c>
      <c r="AQ78" s="37">
        <f t="shared" si="4"/>
        <v>23.5</v>
      </c>
      <c r="AR78" s="37">
        <f t="shared" si="4"/>
        <v>24</v>
      </c>
      <c r="AS78" s="37">
        <f t="shared" si="4"/>
        <v>24</v>
      </c>
    </row>
    <row r="79" spans="4:45" x14ac:dyDescent="0.25">
      <c r="D79">
        <v>76</v>
      </c>
      <c r="E79" s="77">
        <v>92000</v>
      </c>
      <c r="F79" s="37">
        <v>20.5</v>
      </c>
      <c r="G79" s="37">
        <v>21</v>
      </c>
      <c r="H79" s="37">
        <v>21.5</v>
      </c>
      <c r="I79" s="37">
        <v>22</v>
      </c>
      <c r="J79" s="37">
        <v>22</v>
      </c>
      <c r="K79" s="37">
        <v>22.5</v>
      </c>
      <c r="L79" s="37">
        <v>23</v>
      </c>
      <c r="M79" s="37">
        <v>23</v>
      </c>
      <c r="N79" s="37">
        <v>23.5</v>
      </c>
      <c r="O79" s="37">
        <v>23.5</v>
      </c>
      <c r="P79" s="37">
        <v>24</v>
      </c>
      <c r="Q79" s="37">
        <v>24</v>
      </c>
      <c r="S79" t="str">
        <f t="shared" si="6"/>
        <v/>
      </c>
      <c r="T79">
        <v>92000</v>
      </c>
      <c r="U79" s="38">
        <v>0.20499999999999999</v>
      </c>
      <c r="V79" s="38">
        <v>0.21</v>
      </c>
      <c r="W79" s="38">
        <v>0.215</v>
      </c>
      <c r="X79" s="38">
        <v>0.22</v>
      </c>
      <c r="Y79" s="38">
        <v>0.22</v>
      </c>
      <c r="Z79" s="38">
        <v>0.22500000000000001</v>
      </c>
      <c r="AA79" s="38">
        <v>0.23</v>
      </c>
      <c r="AB79" s="38">
        <v>0.23</v>
      </c>
      <c r="AC79" s="38">
        <v>0.23499999999999999</v>
      </c>
      <c r="AD79" s="38">
        <v>0.23499999999999999</v>
      </c>
      <c r="AE79" s="38">
        <v>0.24</v>
      </c>
      <c r="AF79" s="38">
        <v>0.24</v>
      </c>
      <c r="AH79" s="37">
        <f t="shared" si="5"/>
        <v>20.5</v>
      </c>
      <c r="AI79" s="37">
        <f t="shared" si="5"/>
        <v>21</v>
      </c>
      <c r="AJ79" s="37">
        <f t="shared" si="5"/>
        <v>21.5</v>
      </c>
      <c r="AK79" s="37">
        <f t="shared" si="5"/>
        <v>22</v>
      </c>
      <c r="AL79" s="37">
        <f t="shared" si="5"/>
        <v>22</v>
      </c>
      <c r="AM79" s="37">
        <f t="shared" si="5"/>
        <v>22.5</v>
      </c>
      <c r="AN79" s="37">
        <f t="shared" si="4"/>
        <v>23</v>
      </c>
      <c r="AO79" s="37">
        <f t="shared" si="4"/>
        <v>23</v>
      </c>
      <c r="AP79" s="37">
        <f t="shared" si="4"/>
        <v>23.5</v>
      </c>
      <c r="AQ79" s="37">
        <f t="shared" si="4"/>
        <v>23.5</v>
      </c>
      <c r="AR79" s="37">
        <f t="shared" si="4"/>
        <v>24</v>
      </c>
      <c r="AS79" s="37">
        <f t="shared" si="4"/>
        <v>24</v>
      </c>
    </row>
    <row r="80" spans="4:45" x14ac:dyDescent="0.25">
      <c r="D80">
        <v>77</v>
      </c>
      <c r="E80" s="77">
        <v>93000</v>
      </c>
      <c r="F80" s="37">
        <v>20.5</v>
      </c>
      <c r="G80" s="37">
        <v>21</v>
      </c>
      <c r="H80" s="37">
        <v>21.5</v>
      </c>
      <c r="I80" s="37">
        <v>22</v>
      </c>
      <c r="J80" s="37">
        <v>22</v>
      </c>
      <c r="K80" s="37">
        <v>22.5</v>
      </c>
      <c r="L80" s="37">
        <v>23</v>
      </c>
      <c r="M80" s="37">
        <v>23</v>
      </c>
      <c r="N80" s="37">
        <v>23.5</v>
      </c>
      <c r="O80" s="37">
        <v>23.5</v>
      </c>
      <c r="P80" s="37">
        <v>24</v>
      </c>
      <c r="Q80" s="37">
        <v>24</v>
      </c>
      <c r="S80" t="str">
        <f t="shared" si="6"/>
        <v/>
      </c>
      <c r="T80">
        <v>93000</v>
      </c>
      <c r="U80" s="38">
        <v>0.20499999999999999</v>
      </c>
      <c r="V80" s="38">
        <v>0.21</v>
      </c>
      <c r="W80" s="38">
        <v>0.215</v>
      </c>
      <c r="X80" s="38">
        <v>0.22</v>
      </c>
      <c r="Y80" s="38">
        <v>0.22</v>
      </c>
      <c r="Z80" s="38">
        <v>0.22500000000000001</v>
      </c>
      <c r="AA80" s="38">
        <v>0.23</v>
      </c>
      <c r="AB80" s="38">
        <v>0.23</v>
      </c>
      <c r="AC80" s="38">
        <v>0.23499999999999999</v>
      </c>
      <c r="AD80" s="38">
        <v>0.23499999999999999</v>
      </c>
      <c r="AE80" s="38">
        <v>0.24</v>
      </c>
      <c r="AF80" s="38">
        <v>0.24</v>
      </c>
      <c r="AH80" s="37">
        <f t="shared" si="5"/>
        <v>20.5</v>
      </c>
      <c r="AI80" s="37">
        <f t="shared" si="5"/>
        <v>21</v>
      </c>
      <c r="AJ80" s="37">
        <f t="shared" si="5"/>
        <v>21.5</v>
      </c>
      <c r="AK80" s="37">
        <f t="shared" si="5"/>
        <v>22</v>
      </c>
      <c r="AL80" s="37">
        <f t="shared" si="5"/>
        <v>22</v>
      </c>
      <c r="AM80" s="37">
        <f t="shared" si="5"/>
        <v>22.5</v>
      </c>
      <c r="AN80" s="37">
        <f t="shared" si="4"/>
        <v>23</v>
      </c>
      <c r="AO80" s="37">
        <f t="shared" si="4"/>
        <v>23</v>
      </c>
      <c r="AP80" s="37">
        <f t="shared" si="4"/>
        <v>23.5</v>
      </c>
      <c r="AQ80" s="37">
        <f t="shared" si="4"/>
        <v>23.5</v>
      </c>
      <c r="AR80" s="37">
        <f t="shared" si="4"/>
        <v>24</v>
      </c>
      <c r="AS80" s="37">
        <f t="shared" si="4"/>
        <v>24</v>
      </c>
    </row>
    <row r="81" spans="4:45" x14ac:dyDescent="0.25">
      <c r="D81">
        <v>78</v>
      </c>
      <c r="E81" s="77">
        <v>94000</v>
      </c>
      <c r="F81" s="37">
        <v>20.5</v>
      </c>
      <c r="G81" s="37">
        <v>21</v>
      </c>
      <c r="H81" s="37">
        <v>21.5</v>
      </c>
      <c r="I81" s="37">
        <v>22</v>
      </c>
      <c r="J81" s="37">
        <v>22.5</v>
      </c>
      <c r="K81" s="37">
        <v>22.5</v>
      </c>
      <c r="L81" s="37">
        <v>23</v>
      </c>
      <c r="M81" s="37">
        <v>23</v>
      </c>
      <c r="N81" s="37">
        <v>23.5</v>
      </c>
      <c r="O81" s="37">
        <v>24</v>
      </c>
      <c r="P81" s="37">
        <v>24</v>
      </c>
      <c r="Q81" s="37">
        <v>24.5</v>
      </c>
      <c r="S81" t="str">
        <f t="shared" si="6"/>
        <v/>
      </c>
      <c r="T81">
        <v>94000</v>
      </c>
      <c r="U81" s="38">
        <v>0.20499999999999999</v>
      </c>
      <c r="V81" s="38">
        <v>0.21</v>
      </c>
      <c r="W81" s="38">
        <v>0.215</v>
      </c>
      <c r="X81" s="38">
        <v>0.22</v>
      </c>
      <c r="Y81" s="38">
        <v>0.22500000000000001</v>
      </c>
      <c r="Z81" s="38">
        <v>0.22500000000000001</v>
      </c>
      <c r="AA81" s="38">
        <v>0.23</v>
      </c>
      <c r="AB81" s="38">
        <v>0.23</v>
      </c>
      <c r="AC81" s="38">
        <v>0.23499999999999999</v>
      </c>
      <c r="AD81" s="38">
        <v>0.24</v>
      </c>
      <c r="AE81" s="38">
        <v>0.24</v>
      </c>
      <c r="AF81" s="38">
        <v>0.245</v>
      </c>
      <c r="AH81" s="37">
        <f t="shared" si="5"/>
        <v>20.5</v>
      </c>
      <c r="AI81" s="37">
        <f t="shared" si="5"/>
        <v>21</v>
      </c>
      <c r="AJ81" s="37">
        <f t="shared" si="5"/>
        <v>21.5</v>
      </c>
      <c r="AK81" s="37">
        <f t="shared" si="5"/>
        <v>22</v>
      </c>
      <c r="AL81" s="37">
        <f t="shared" si="5"/>
        <v>22.5</v>
      </c>
      <c r="AM81" s="37">
        <f t="shared" si="5"/>
        <v>22.5</v>
      </c>
      <c r="AN81" s="37">
        <f t="shared" si="4"/>
        <v>23</v>
      </c>
      <c r="AO81" s="37">
        <f t="shared" si="4"/>
        <v>23</v>
      </c>
      <c r="AP81" s="37">
        <f t="shared" si="4"/>
        <v>23.5</v>
      </c>
      <c r="AQ81" s="37">
        <f t="shared" si="4"/>
        <v>24</v>
      </c>
      <c r="AR81" s="37">
        <f t="shared" si="4"/>
        <v>24</v>
      </c>
      <c r="AS81" s="37">
        <f t="shared" si="4"/>
        <v>24.5</v>
      </c>
    </row>
    <row r="82" spans="4:45" x14ac:dyDescent="0.25">
      <c r="D82">
        <v>79</v>
      </c>
      <c r="E82" s="77">
        <v>95000</v>
      </c>
      <c r="F82" s="37">
        <v>20.5</v>
      </c>
      <c r="G82" s="37">
        <v>21</v>
      </c>
      <c r="H82" s="37">
        <v>21.5</v>
      </c>
      <c r="I82" s="37">
        <v>22</v>
      </c>
      <c r="J82" s="37">
        <v>22.5</v>
      </c>
      <c r="K82" s="37">
        <v>22.5</v>
      </c>
      <c r="L82" s="37">
        <v>23</v>
      </c>
      <c r="M82" s="37">
        <v>23.5</v>
      </c>
      <c r="N82" s="37">
        <v>23.5</v>
      </c>
      <c r="O82" s="37">
        <v>24</v>
      </c>
      <c r="P82" s="37">
        <v>24</v>
      </c>
      <c r="Q82" s="37">
        <v>24.5</v>
      </c>
      <c r="S82" t="str">
        <f t="shared" si="6"/>
        <v/>
      </c>
      <c r="T82">
        <v>95000</v>
      </c>
      <c r="U82" s="38">
        <v>0.20499999999999999</v>
      </c>
      <c r="V82" s="38">
        <v>0.21</v>
      </c>
      <c r="W82" s="38">
        <v>0.215</v>
      </c>
      <c r="X82" s="38">
        <v>0.22</v>
      </c>
      <c r="Y82" s="38">
        <v>0.22500000000000001</v>
      </c>
      <c r="Z82" s="38">
        <v>0.22500000000000001</v>
      </c>
      <c r="AA82" s="38">
        <v>0.23</v>
      </c>
      <c r="AB82" s="38">
        <v>0.23499999999999999</v>
      </c>
      <c r="AC82" s="38">
        <v>0.23499999999999999</v>
      </c>
      <c r="AD82" s="38">
        <v>0.24</v>
      </c>
      <c r="AE82" s="38">
        <v>0.24</v>
      </c>
      <c r="AF82" s="38">
        <v>0.245</v>
      </c>
      <c r="AH82" s="37">
        <f t="shared" si="5"/>
        <v>20.5</v>
      </c>
      <c r="AI82" s="37">
        <f t="shared" si="5"/>
        <v>21</v>
      </c>
      <c r="AJ82" s="37">
        <f t="shared" si="5"/>
        <v>21.5</v>
      </c>
      <c r="AK82" s="37">
        <f t="shared" si="5"/>
        <v>22</v>
      </c>
      <c r="AL82" s="37">
        <f t="shared" si="5"/>
        <v>22.5</v>
      </c>
      <c r="AM82" s="37">
        <f t="shared" si="5"/>
        <v>22.5</v>
      </c>
      <c r="AN82" s="37">
        <f t="shared" si="4"/>
        <v>23</v>
      </c>
      <c r="AO82" s="37">
        <f t="shared" si="4"/>
        <v>23.5</v>
      </c>
      <c r="AP82" s="37">
        <f t="shared" si="4"/>
        <v>23.5</v>
      </c>
      <c r="AQ82" s="37">
        <f t="shared" si="4"/>
        <v>24</v>
      </c>
      <c r="AR82" s="37">
        <f t="shared" si="4"/>
        <v>24</v>
      </c>
      <c r="AS82" s="37">
        <f t="shared" si="4"/>
        <v>24.5</v>
      </c>
    </row>
    <row r="83" spans="4:45" x14ac:dyDescent="0.25">
      <c r="D83">
        <v>80</v>
      </c>
      <c r="E83" s="77">
        <v>96000</v>
      </c>
      <c r="F83" s="37">
        <v>21</v>
      </c>
      <c r="G83" s="37">
        <v>21</v>
      </c>
      <c r="H83" s="37">
        <v>21.5</v>
      </c>
      <c r="I83" s="37">
        <v>22</v>
      </c>
      <c r="J83" s="37">
        <v>22.5</v>
      </c>
      <c r="K83" s="37">
        <v>22.5</v>
      </c>
      <c r="L83" s="37">
        <v>23</v>
      </c>
      <c r="M83" s="37">
        <v>23.5</v>
      </c>
      <c r="N83" s="37">
        <v>23.5</v>
      </c>
      <c r="O83" s="37">
        <v>24</v>
      </c>
      <c r="P83" s="37">
        <v>24</v>
      </c>
      <c r="Q83" s="37">
        <v>24.5</v>
      </c>
      <c r="S83" t="str">
        <f t="shared" si="6"/>
        <v/>
      </c>
      <c r="T83">
        <v>96000</v>
      </c>
      <c r="U83" s="38">
        <v>0.21</v>
      </c>
      <c r="V83" s="38">
        <v>0.21</v>
      </c>
      <c r="W83" s="38">
        <v>0.215</v>
      </c>
      <c r="X83" s="38">
        <v>0.22</v>
      </c>
      <c r="Y83" s="38">
        <v>0.22500000000000001</v>
      </c>
      <c r="Z83" s="38">
        <v>0.22500000000000001</v>
      </c>
      <c r="AA83" s="38">
        <v>0.23</v>
      </c>
      <c r="AB83" s="38">
        <v>0.23499999999999999</v>
      </c>
      <c r="AC83" s="38">
        <v>0.23499999999999999</v>
      </c>
      <c r="AD83" s="38">
        <v>0.24</v>
      </c>
      <c r="AE83" s="38">
        <v>0.24</v>
      </c>
      <c r="AF83" s="38">
        <v>0.245</v>
      </c>
      <c r="AH83" s="37">
        <f t="shared" si="5"/>
        <v>21</v>
      </c>
      <c r="AI83" s="37">
        <f t="shared" si="5"/>
        <v>21</v>
      </c>
      <c r="AJ83" s="37">
        <f t="shared" si="5"/>
        <v>21.5</v>
      </c>
      <c r="AK83" s="37">
        <f t="shared" si="5"/>
        <v>22</v>
      </c>
      <c r="AL83" s="37">
        <f t="shared" si="5"/>
        <v>22.5</v>
      </c>
      <c r="AM83" s="37">
        <f t="shared" si="5"/>
        <v>22.5</v>
      </c>
      <c r="AN83" s="37">
        <f t="shared" si="4"/>
        <v>23</v>
      </c>
      <c r="AO83" s="37">
        <f t="shared" si="4"/>
        <v>23.5</v>
      </c>
      <c r="AP83" s="37">
        <f t="shared" si="4"/>
        <v>23.5</v>
      </c>
      <c r="AQ83" s="37">
        <f t="shared" si="4"/>
        <v>24</v>
      </c>
      <c r="AR83" s="37">
        <f t="shared" si="4"/>
        <v>24</v>
      </c>
      <c r="AS83" s="37">
        <f t="shared" si="4"/>
        <v>24.5</v>
      </c>
    </row>
    <row r="84" spans="4:45" x14ac:dyDescent="0.25">
      <c r="D84">
        <v>81</v>
      </c>
      <c r="E84" s="77">
        <v>97000</v>
      </c>
      <c r="F84" s="37">
        <v>21</v>
      </c>
      <c r="G84" s="37">
        <v>21.5</v>
      </c>
      <c r="H84" s="37">
        <v>21.5</v>
      </c>
      <c r="I84" s="37">
        <v>22</v>
      </c>
      <c r="J84" s="37">
        <v>22.5</v>
      </c>
      <c r="K84" s="37">
        <v>22.5</v>
      </c>
      <c r="L84" s="37">
        <v>23</v>
      </c>
      <c r="M84" s="37">
        <v>23.5</v>
      </c>
      <c r="N84" s="37">
        <v>23.5</v>
      </c>
      <c r="O84" s="37">
        <v>24</v>
      </c>
      <c r="P84" s="37">
        <v>24</v>
      </c>
      <c r="Q84" s="37">
        <v>24.5</v>
      </c>
      <c r="S84" t="str">
        <f t="shared" si="6"/>
        <v/>
      </c>
      <c r="T84">
        <v>97000</v>
      </c>
      <c r="U84" s="38">
        <v>0.21</v>
      </c>
      <c r="V84" s="38">
        <v>0.215</v>
      </c>
      <c r="W84" s="38">
        <v>0.215</v>
      </c>
      <c r="X84" s="38">
        <v>0.22</v>
      </c>
      <c r="Y84" s="38">
        <v>0.22500000000000001</v>
      </c>
      <c r="Z84" s="38">
        <v>0.22500000000000001</v>
      </c>
      <c r="AA84" s="38">
        <v>0.23</v>
      </c>
      <c r="AB84" s="38">
        <v>0.23499999999999999</v>
      </c>
      <c r="AC84" s="38">
        <v>0.23499999999999999</v>
      </c>
      <c r="AD84" s="38">
        <v>0.24</v>
      </c>
      <c r="AE84" s="38">
        <v>0.24</v>
      </c>
      <c r="AF84" s="38">
        <v>0.245</v>
      </c>
      <c r="AH84" s="37">
        <f t="shared" si="5"/>
        <v>21</v>
      </c>
      <c r="AI84" s="37">
        <f t="shared" si="5"/>
        <v>21.5</v>
      </c>
      <c r="AJ84" s="37">
        <f t="shared" si="5"/>
        <v>21.5</v>
      </c>
      <c r="AK84" s="37">
        <f t="shared" si="5"/>
        <v>22</v>
      </c>
      <c r="AL84" s="37">
        <f t="shared" si="5"/>
        <v>22.5</v>
      </c>
      <c r="AM84" s="37">
        <f t="shared" si="5"/>
        <v>22.5</v>
      </c>
      <c r="AN84" s="37">
        <f t="shared" si="4"/>
        <v>23</v>
      </c>
      <c r="AO84" s="37">
        <f t="shared" si="4"/>
        <v>23.5</v>
      </c>
      <c r="AP84" s="37">
        <f t="shared" si="4"/>
        <v>23.5</v>
      </c>
      <c r="AQ84" s="37">
        <f t="shared" si="4"/>
        <v>24</v>
      </c>
      <c r="AR84" s="37">
        <f t="shared" si="4"/>
        <v>24</v>
      </c>
      <c r="AS84" s="37">
        <f t="shared" si="4"/>
        <v>24.5</v>
      </c>
    </row>
    <row r="85" spans="4:45" x14ac:dyDescent="0.25">
      <c r="D85">
        <v>82</v>
      </c>
      <c r="E85" s="77">
        <v>98000</v>
      </c>
      <c r="F85" s="37">
        <v>21</v>
      </c>
      <c r="G85" s="37">
        <v>21.5</v>
      </c>
      <c r="H85" s="37">
        <v>21.5</v>
      </c>
      <c r="I85" s="37">
        <v>22</v>
      </c>
      <c r="J85" s="37">
        <v>22.5</v>
      </c>
      <c r="K85" s="37">
        <v>23</v>
      </c>
      <c r="L85" s="37">
        <v>23</v>
      </c>
      <c r="M85" s="37">
        <v>23.5</v>
      </c>
      <c r="N85" s="37">
        <v>23.5</v>
      </c>
      <c r="O85" s="37">
        <v>24</v>
      </c>
      <c r="P85" s="37">
        <v>24</v>
      </c>
      <c r="Q85" s="37">
        <v>24.5</v>
      </c>
      <c r="S85" t="str">
        <f t="shared" si="6"/>
        <v/>
      </c>
      <c r="T85">
        <v>98000</v>
      </c>
      <c r="U85" s="38">
        <v>0.21</v>
      </c>
      <c r="V85" s="38">
        <v>0.215</v>
      </c>
      <c r="W85" s="38">
        <v>0.215</v>
      </c>
      <c r="X85" s="38">
        <v>0.22</v>
      </c>
      <c r="Y85" s="38">
        <v>0.22500000000000001</v>
      </c>
      <c r="Z85" s="38">
        <v>0.23</v>
      </c>
      <c r="AA85" s="38">
        <v>0.23</v>
      </c>
      <c r="AB85" s="38">
        <v>0.23499999999999999</v>
      </c>
      <c r="AC85" s="38">
        <v>0.23499999999999999</v>
      </c>
      <c r="AD85" s="38">
        <v>0.24</v>
      </c>
      <c r="AE85" s="38">
        <v>0.24</v>
      </c>
      <c r="AF85" s="38">
        <v>0.245</v>
      </c>
      <c r="AH85" s="37">
        <f t="shared" si="5"/>
        <v>21</v>
      </c>
      <c r="AI85" s="37">
        <f t="shared" si="5"/>
        <v>21.5</v>
      </c>
      <c r="AJ85" s="37">
        <f t="shared" si="5"/>
        <v>21.5</v>
      </c>
      <c r="AK85" s="37">
        <f t="shared" si="5"/>
        <v>22</v>
      </c>
      <c r="AL85" s="37">
        <f t="shared" si="5"/>
        <v>22.5</v>
      </c>
      <c r="AM85" s="37">
        <f t="shared" si="5"/>
        <v>23</v>
      </c>
      <c r="AN85" s="37">
        <f t="shared" si="5"/>
        <v>23</v>
      </c>
      <c r="AO85" s="37">
        <f t="shared" si="5"/>
        <v>23.5</v>
      </c>
      <c r="AP85" s="37">
        <f t="shared" si="5"/>
        <v>23.5</v>
      </c>
      <c r="AQ85" s="37">
        <f t="shared" si="5"/>
        <v>24</v>
      </c>
      <c r="AR85" s="37">
        <f t="shared" si="5"/>
        <v>24</v>
      </c>
      <c r="AS85" s="37">
        <f t="shared" si="5"/>
        <v>24.5</v>
      </c>
    </row>
    <row r="86" spans="4:45" x14ac:dyDescent="0.25">
      <c r="D86">
        <v>83</v>
      </c>
      <c r="E86" s="77">
        <v>99000</v>
      </c>
      <c r="F86" s="37">
        <v>21</v>
      </c>
      <c r="G86" s="37">
        <v>21.5</v>
      </c>
      <c r="H86" s="37">
        <v>22</v>
      </c>
      <c r="I86" s="37">
        <v>22</v>
      </c>
      <c r="J86" s="37">
        <v>22.5</v>
      </c>
      <c r="K86" s="37">
        <v>23</v>
      </c>
      <c r="L86" s="37">
        <v>23</v>
      </c>
      <c r="M86" s="37">
        <v>23.5</v>
      </c>
      <c r="N86" s="37">
        <v>23.5</v>
      </c>
      <c r="O86" s="37">
        <v>24</v>
      </c>
      <c r="P86" s="37">
        <v>24.5</v>
      </c>
      <c r="Q86" s="37">
        <v>24.5</v>
      </c>
      <c r="S86" t="str">
        <f t="shared" si="6"/>
        <v/>
      </c>
      <c r="T86">
        <v>99000</v>
      </c>
      <c r="U86" s="38">
        <v>0.21</v>
      </c>
      <c r="V86" s="38">
        <v>0.215</v>
      </c>
      <c r="W86" s="38">
        <v>0.22</v>
      </c>
      <c r="X86" s="38">
        <v>0.22</v>
      </c>
      <c r="Y86" s="38">
        <v>0.22500000000000001</v>
      </c>
      <c r="Z86" s="38">
        <v>0.23</v>
      </c>
      <c r="AA86" s="38">
        <v>0.23</v>
      </c>
      <c r="AB86" s="38">
        <v>0.23499999999999999</v>
      </c>
      <c r="AC86" s="38">
        <v>0.23499999999999999</v>
      </c>
      <c r="AD86" s="38">
        <v>0.24</v>
      </c>
      <c r="AE86" s="38">
        <v>0.245</v>
      </c>
      <c r="AF86" s="38">
        <v>0.245</v>
      </c>
      <c r="AH86" s="37">
        <f t="shared" si="5"/>
        <v>21</v>
      </c>
      <c r="AI86" s="37">
        <f t="shared" si="5"/>
        <v>21.5</v>
      </c>
      <c r="AJ86" s="37">
        <f t="shared" si="5"/>
        <v>22</v>
      </c>
      <c r="AK86" s="37">
        <f t="shared" si="5"/>
        <v>22</v>
      </c>
      <c r="AL86" s="37">
        <f t="shared" si="5"/>
        <v>22.5</v>
      </c>
      <c r="AM86" s="37">
        <f t="shared" si="5"/>
        <v>23</v>
      </c>
      <c r="AN86" s="37">
        <f t="shared" si="5"/>
        <v>23</v>
      </c>
      <c r="AO86" s="37">
        <f t="shared" si="5"/>
        <v>23.5</v>
      </c>
      <c r="AP86" s="37">
        <f t="shared" si="5"/>
        <v>23.5</v>
      </c>
      <c r="AQ86" s="37">
        <f t="shared" si="5"/>
        <v>24</v>
      </c>
      <c r="AR86" s="37">
        <f t="shared" si="5"/>
        <v>24.5</v>
      </c>
      <c r="AS86" s="37">
        <f t="shared" si="5"/>
        <v>24.5</v>
      </c>
    </row>
    <row r="87" spans="4:45" x14ac:dyDescent="0.25">
      <c r="D87">
        <v>84</v>
      </c>
      <c r="E87" s="77">
        <v>100000</v>
      </c>
      <c r="F87" s="37">
        <v>21</v>
      </c>
      <c r="G87" s="37">
        <v>21.5</v>
      </c>
      <c r="H87" s="37">
        <v>22</v>
      </c>
      <c r="I87" s="37">
        <v>22</v>
      </c>
      <c r="J87" s="37">
        <v>22.5</v>
      </c>
      <c r="K87" s="37">
        <v>23</v>
      </c>
      <c r="L87" s="37">
        <v>23</v>
      </c>
      <c r="M87" s="37">
        <v>23.5</v>
      </c>
      <c r="N87" s="37">
        <v>24</v>
      </c>
      <c r="O87" s="37">
        <v>24</v>
      </c>
      <c r="P87" s="37">
        <v>24.5</v>
      </c>
      <c r="Q87" s="37">
        <v>24.5</v>
      </c>
      <c r="S87" t="str">
        <f t="shared" si="6"/>
        <v/>
      </c>
      <c r="T87">
        <v>100000</v>
      </c>
      <c r="U87" s="38">
        <v>0.21</v>
      </c>
      <c r="V87" s="38">
        <v>0.215</v>
      </c>
      <c r="W87" s="38">
        <v>0.22</v>
      </c>
      <c r="X87" s="38">
        <v>0.22</v>
      </c>
      <c r="Y87" s="38">
        <v>0.22500000000000001</v>
      </c>
      <c r="Z87" s="38">
        <v>0.23</v>
      </c>
      <c r="AA87" s="38">
        <v>0.23</v>
      </c>
      <c r="AB87" s="38">
        <v>0.23499999999999999</v>
      </c>
      <c r="AC87" s="38">
        <v>0.24</v>
      </c>
      <c r="AD87" s="38">
        <v>0.24</v>
      </c>
      <c r="AE87" s="38">
        <v>0.245</v>
      </c>
      <c r="AF87" s="38">
        <v>0.245</v>
      </c>
      <c r="AH87" s="37">
        <f t="shared" si="5"/>
        <v>21</v>
      </c>
      <c r="AI87" s="37">
        <f t="shared" si="5"/>
        <v>21.5</v>
      </c>
      <c r="AJ87" s="37">
        <f t="shared" si="5"/>
        <v>22</v>
      </c>
      <c r="AK87" s="37">
        <f t="shared" si="5"/>
        <v>22</v>
      </c>
      <c r="AL87" s="37">
        <f t="shared" si="5"/>
        <v>22.5</v>
      </c>
      <c r="AM87" s="37">
        <f t="shared" si="5"/>
        <v>23</v>
      </c>
      <c r="AN87" s="37">
        <f t="shared" si="5"/>
        <v>23</v>
      </c>
      <c r="AO87" s="37">
        <f t="shared" si="5"/>
        <v>23.5</v>
      </c>
      <c r="AP87" s="37">
        <f t="shared" si="5"/>
        <v>24</v>
      </c>
      <c r="AQ87" s="37">
        <f t="shared" si="5"/>
        <v>24</v>
      </c>
      <c r="AR87" s="37">
        <f t="shared" si="5"/>
        <v>24.5</v>
      </c>
      <c r="AS87" s="37">
        <f t="shared" si="5"/>
        <v>24.5</v>
      </c>
    </row>
    <row r="88" spans="4:45" x14ac:dyDescent="0.25">
      <c r="D88">
        <v>85</v>
      </c>
      <c r="E88" s="77">
        <v>101000</v>
      </c>
      <c r="F88" s="37">
        <v>21</v>
      </c>
      <c r="G88" s="37">
        <v>21.5</v>
      </c>
      <c r="H88" s="37">
        <v>22</v>
      </c>
      <c r="I88" s="37">
        <v>22</v>
      </c>
      <c r="J88" s="37">
        <v>22.5</v>
      </c>
      <c r="K88" s="37">
        <v>23</v>
      </c>
      <c r="L88" s="37">
        <v>23.5</v>
      </c>
      <c r="M88" s="37">
        <v>23.5</v>
      </c>
      <c r="N88" s="37">
        <v>24</v>
      </c>
      <c r="O88" s="37">
        <v>24</v>
      </c>
      <c r="P88" s="37">
        <v>24.5</v>
      </c>
      <c r="Q88" s="37">
        <v>24.5</v>
      </c>
      <c r="S88" t="str">
        <f t="shared" si="6"/>
        <v/>
      </c>
      <c r="T88">
        <v>101000</v>
      </c>
      <c r="U88" s="38">
        <v>0.21</v>
      </c>
      <c r="V88" s="38">
        <v>0.215</v>
      </c>
      <c r="W88" s="38">
        <v>0.22</v>
      </c>
      <c r="X88" s="38">
        <v>0.22</v>
      </c>
      <c r="Y88" s="38">
        <v>0.22500000000000001</v>
      </c>
      <c r="Z88" s="38">
        <v>0.23</v>
      </c>
      <c r="AA88" s="38">
        <v>0.23499999999999999</v>
      </c>
      <c r="AB88" s="38">
        <v>0.23499999999999999</v>
      </c>
      <c r="AC88" s="38">
        <v>0.24</v>
      </c>
      <c r="AD88" s="38">
        <v>0.24</v>
      </c>
      <c r="AE88" s="38">
        <v>0.245</v>
      </c>
      <c r="AF88" s="38">
        <v>0.245</v>
      </c>
      <c r="AH88" s="37">
        <f t="shared" si="5"/>
        <v>21</v>
      </c>
      <c r="AI88" s="37">
        <f t="shared" si="5"/>
        <v>21.5</v>
      </c>
      <c r="AJ88" s="37">
        <f t="shared" si="5"/>
        <v>22</v>
      </c>
      <c r="AK88" s="37">
        <f t="shared" si="5"/>
        <v>22</v>
      </c>
      <c r="AL88" s="37">
        <f t="shared" si="5"/>
        <v>22.5</v>
      </c>
      <c r="AM88" s="37">
        <f t="shared" si="5"/>
        <v>23</v>
      </c>
      <c r="AN88" s="37">
        <f t="shared" si="5"/>
        <v>23.5</v>
      </c>
      <c r="AO88" s="37">
        <f t="shared" si="5"/>
        <v>23.5</v>
      </c>
      <c r="AP88" s="37">
        <f t="shared" si="5"/>
        <v>24</v>
      </c>
      <c r="AQ88" s="37">
        <f t="shared" si="5"/>
        <v>24</v>
      </c>
      <c r="AR88" s="37">
        <f t="shared" si="5"/>
        <v>24.5</v>
      </c>
      <c r="AS88" s="37">
        <f t="shared" si="5"/>
        <v>24.5</v>
      </c>
    </row>
    <row r="89" spans="4:45" x14ac:dyDescent="0.25">
      <c r="D89">
        <v>86</v>
      </c>
      <c r="E89" s="77">
        <v>102000</v>
      </c>
      <c r="F89" s="37">
        <v>21</v>
      </c>
      <c r="G89" s="37">
        <v>21.5</v>
      </c>
      <c r="H89" s="37">
        <v>22</v>
      </c>
      <c r="I89" s="37">
        <v>22.5</v>
      </c>
      <c r="J89" s="37">
        <v>22.5</v>
      </c>
      <c r="K89" s="37">
        <v>23</v>
      </c>
      <c r="L89" s="37">
        <v>23.5</v>
      </c>
      <c r="M89" s="37">
        <v>23.5</v>
      </c>
      <c r="N89" s="37">
        <v>24</v>
      </c>
      <c r="O89" s="37">
        <v>24</v>
      </c>
      <c r="P89" s="37">
        <v>24.5</v>
      </c>
      <c r="Q89" s="37">
        <v>24.5</v>
      </c>
      <c r="S89" t="str">
        <f t="shared" si="6"/>
        <v/>
      </c>
      <c r="T89">
        <v>102000</v>
      </c>
      <c r="U89" s="38">
        <v>0.21</v>
      </c>
      <c r="V89" s="38">
        <v>0.215</v>
      </c>
      <c r="W89" s="38">
        <v>0.22</v>
      </c>
      <c r="X89" s="38">
        <v>0.22500000000000001</v>
      </c>
      <c r="Y89" s="38">
        <v>0.22500000000000001</v>
      </c>
      <c r="Z89" s="38">
        <v>0.23</v>
      </c>
      <c r="AA89" s="38">
        <v>0.23499999999999999</v>
      </c>
      <c r="AB89" s="38">
        <v>0.23499999999999999</v>
      </c>
      <c r="AC89" s="38">
        <v>0.24</v>
      </c>
      <c r="AD89" s="38">
        <v>0.24</v>
      </c>
      <c r="AE89" s="38">
        <v>0.245</v>
      </c>
      <c r="AF89" s="38">
        <v>0.245</v>
      </c>
      <c r="AH89" s="37">
        <f t="shared" si="5"/>
        <v>21</v>
      </c>
      <c r="AI89" s="37">
        <f t="shared" si="5"/>
        <v>21.5</v>
      </c>
      <c r="AJ89" s="37">
        <f t="shared" si="5"/>
        <v>22</v>
      </c>
      <c r="AK89" s="37">
        <f t="shared" si="5"/>
        <v>22.5</v>
      </c>
      <c r="AL89" s="37">
        <f t="shared" si="5"/>
        <v>22.5</v>
      </c>
      <c r="AM89" s="37">
        <f t="shared" si="5"/>
        <v>23</v>
      </c>
      <c r="AN89" s="37">
        <f t="shared" si="5"/>
        <v>23.5</v>
      </c>
      <c r="AO89" s="37">
        <f t="shared" si="5"/>
        <v>23.5</v>
      </c>
      <c r="AP89" s="37">
        <f t="shared" si="5"/>
        <v>24</v>
      </c>
      <c r="AQ89" s="37">
        <f t="shared" si="5"/>
        <v>24</v>
      </c>
      <c r="AR89" s="37">
        <f t="shared" si="5"/>
        <v>24.5</v>
      </c>
      <c r="AS89" s="37">
        <f t="shared" si="5"/>
        <v>24.5</v>
      </c>
    </row>
    <row r="90" spans="4:45" x14ac:dyDescent="0.25">
      <c r="D90">
        <v>87</v>
      </c>
      <c r="E90" s="77">
        <v>103000</v>
      </c>
      <c r="F90" s="37">
        <v>21</v>
      </c>
      <c r="G90" s="37">
        <v>21.5</v>
      </c>
      <c r="H90" s="37">
        <v>22</v>
      </c>
      <c r="I90" s="37">
        <v>22.5</v>
      </c>
      <c r="J90" s="37">
        <v>22.5</v>
      </c>
      <c r="K90" s="37">
        <v>23</v>
      </c>
      <c r="L90" s="37">
        <v>23.5</v>
      </c>
      <c r="M90" s="37">
        <v>23.5</v>
      </c>
      <c r="N90" s="37">
        <v>24</v>
      </c>
      <c r="O90" s="37">
        <v>24</v>
      </c>
      <c r="P90" s="37">
        <v>24.5</v>
      </c>
      <c r="Q90" s="37">
        <v>24.5</v>
      </c>
      <c r="S90" t="str">
        <f t="shared" si="6"/>
        <v/>
      </c>
      <c r="T90">
        <v>103000</v>
      </c>
      <c r="U90" s="38">
        <v>0.21</v>
      </c>
      <c r="V90" s="38">
        <v>0.215</v>
      </c>
      <c r="W90" s="38">
        <v>0.22</v>
      </c>
      <c r="X90" s="38">
        <v>0.22500000000000001</v>
      </c>
      <c r="Y90" s="38">
        <v>0.22500000000000001</v>
      </c>
      <c r="Z90" s="38">
        <v>0.23</v>
      </c>
      <c r="AA90" s="38">
        <v>0.23499999999999999</v>
      </c>
      <c r="AB90" s="38">
        <v>0.23499999999999999</v>
      </c>
      <c r="AC90" s="38">
        <v>0.24</v>
      </c>
      <c r="AD90" s="38">
        <v>0.24</v>
      </c>
      <c r="AE90" s="38">
        <v>0.245</v>
      </c>
      <c r="AF90" s="38">
        <v>0.245</v>
      </c>
      <c r="AH90" s="37">
        <f t="shared" ref="AH90:AS97" si="7">U90*$T$3</f>
        <v>21</v>
      </c>
      <c r="AI90" s="37">
        <f t="shared" si="7"/>
        <v>21.5</v>
      </c>
      <c r="AJ90" s="37">
        <f t="shared" si="7"/>
        <v>22</v>
      </c>
      <c r="AK90" s="37">
        <f t="shared" si="7"/>
        <v>22.5</v>
      </c>
      <c r="AL90" s="37">
        <f t="shared" si="7"/>
        <v>22.5</v>
      </c>
      <c r="AM90" s="37">
        <f t="shared" si="7"/>
        <v>23</v>
      </c>
      <c r="AN90" s="37">
        <f t="shared" si="7"/>
        <v>23.5</v>
      </c>
      <c r="AO90" s="37">
        <f t="shared" si="7"/>
        <v>23.5</v>
      </c>
      <c r="AP90" s="37">
        <f t="shared" si="7"/>
        <v>24</v>
      </c>
      <c r="AQ90" s="37">
        <f t="shared" si="7"/>
        <v>24</v>
      </c>
      <c r="AR90" s="37">
        <f t="shared" si="7"/>
        <v>24.5</v>
      </c>
      <c r="AS90" s="37">
        <f t="shared" si="7"/>
        <v>24.5</v>
      </c>
    </row>
    <row r="91" spans="4:45" x14ac:dyDescent="0.25">
      <c r="D91">
        <v>88</v>
      </c>
      <c r="E91" s="77">
        <v>104000</v>
      </c>
      <c r="F91" s="37">
        <v>21</v>
      </c>
      <c r="G91" s="37">
        <v>21.5</v>
      </c>
      <c r="H91" s="37">
        <v>22</v>
      </c>
      <c r="I91" s="37">
        <v>22.5</v>
      </c>
      <c r="J91" s="37">
        <v>22.5</v>
      </c>
      <c r="K91" s="37">
        <v>23</v>
      </c>
      <c r="L91" s="37">
        <v>23.5</v>
      </c>
      <c r="M91" s="37">
        <v>23.5</v>
      </c>
      <c r="N91" s="37">
        <v>24</v>
      </c>
      <c r="O91" s="37">
        <v>24</v>
      </c>
      <c r="P91" s="37">
        <v>24.5</v>
      </c>
      <c r="Q91" s="37">
        <v>24.5</v>
      </c>
      <c r="S91" t="str">
        <f t="shared" si="6"/>
        <v/>
      </c>
      <c r="T91">
        <v>104000</v>
      </c>
      <c r="U91" s="38">
        <v>0.21</v>
      </c>
      <c r="V91" s="38">
        <v>0.215</v>
      </c>
      <c r="W91" s="38">
        <v>0.22</v>
      </c>
      <c r="X91" s="38">
        <v>0.22500000000000001</v>
      </c>
      <c r="Y91" s="38">
        <v>0.22500000000000001</v>
      </c>
      <c r="Z91" s="38">
        <v>0.23</v>
      </c>
      <c r="AA91" s="38">
        <v>0.23499999999999999</v>
      </c>
      <c r="AB91" s="38">
        <v>0.23499999999999999</v>
      </c>
      <c r="AC91" s="38">
        <v>0.24</v>
      </c>
      <c r="AD91" s="38">
        <v>0.24</v>
      </c>
      <c r="AE91" s="38">
        <v>0.245</v>
      </c>
      <c r="AF91" s="38">
        <v>0.245</v>
      </c>
      <c r="AH91" s="37">
        <f t="shared" si="7"/>
        <v>21</v>
      </c>
      <c r="AI91" s="37">
        <f t="shared" si="7"/>
        <v>21.5</v>
      </c>
      <c r="AJ91" s="37">
        <f t="shared" si="7"/>
        <v>22</v>
      </c>
      <c r="AK91" s="37">
        <f t="shared" si="7"/>
        <v>22.5</v>
      </c>
      <c r="AL91" s="37">
        <f t="shared" si="7"/>
        <v>22.5</v>
      </c>
      <c r="AM91" s="37">
        <f t="shared" si="7"/>
        <v>23</v>
      </c>
      <c r="AN91" s="37">
        <f t="shared" si="7"/>
        <v>23.5</v>
      </c>
      <c r="AO91" s="37">
        <f t="shared" si="7"/>
        <v>23.5</v>
      </c>
      <c r="AP91" s="37">
        <f t="shared" si="7"/>
        <v>24</v>
      </c>
      <c r="AQ91" s="37">
        <f t="shared" si="7"/>
        <v>24</v>
      </c>
      <c r="AR91" s="37">
        <f t="shared" si="7"/>
        <v>24.5</v>
      </c>
      <c r="AS91" s="37">
        <f t="shared" si="7"/>
        <v>24.5</v>
      </c>
    </row>
    <row r="92" spans="4:45" x14ac:dyDescent="0.25">
      <c r="D92">
        <v>89</v>
      </c>
      <c r="E92" s="77">
        <v>105000</v>
      </c>
      <c r="F92" s="37">
        <v>21</v>
      </c>
      <c r="G92" s="37">
        <v>21.5</v>
      </c>
      <c r="H92" s="37">
        <v>22</v>
      </c>
      <c r="I92" s="37">
        <v>22.5</v>
      </c>
      <c r="J92" s="37">
        <v>23</v>
      </c>
      <c r="K92" s="37">
        <v>23</v>
      </c>
      <c r="L92" s="37">
        <v>23.5</v>
      </c>
      <c r="M92" s="37">
        <v>23.5</v>
      </c>
      <c r="N92" s="37">
        <v>24</v>
      </c>
      <c r="O92" s="37">
        <v>24.5</v>
      </c>
      <c r="P92" s="37">
        <v>24.5</v>
      </c>
      <c r="Q92" s="37">
        <v>25</v>
      </c>
      <c r="S92" t="str">
        <f t="shared" si="6"/>
        <v/>
      </c>
      <c r="T92">
        <v>105000</v>
      </c>
      <c r="U92" s="38">
        <v>0.21</v>
      </c>
      <c r="V92" s="38">
        <v>0.215</v>
      </c>
      <c r="W92" s="38">
        <v>0.22</v>
      </c>
      <c r="X92" s="38">
        <v>0.22500000000000001</v>
      </c>
      <c r="Y92" s="38">
        <v>0.23</v>
      </c>
      <c r="Z92" s="38">
        <v>0.23</v>
      </c>
      <c r="AA92" s="38">
        <v>0.23499999999999999</v>
      </c>
      <c r="AB92" s="38">
        <v>0.23499999999999999</v>
      </c>
      <c r="AC92" s="38">
        <v>0.24</v>
      </c>
      <c r="AD92" s="38">
        <v>0.245</v>
      </c>
      <c r="AE92" s="38">
        <v>0.245</v>
      </c>
      <c r="AF92" s="38">
        <v>0.25</v>
      </c>
      <c r="AH92" s="37">
        <f t="shared" si="7"/>
        <v>21</v>
      </c>
      <c r="AI92" s="37">
        <f t="shared" si="7"/>
        <v>21.5</v>
      </c>
      <c r="AJ92" s="37">
        <f t="shared" si="7"/>
        <v>22</v>
      </c>
      <c r="AK92" s="37">
        <f t="shared" si="7"/>
        <v>22.5</v>
      </c>
      <c r="AL92" s="37">
        <f t="shared" si="7"/>
        <v>23</v>
      </c>
      <c r="AM92" s="37">
        <f t="shared" si="7"/>
        <v>23</v>
      </c>
      <c r="AN92" s="37">
        <f t="shared" si="7"/>
        <v>23.5</v>
      </c>
      <c r="AO92" s="37">
        <f t="shared" si="7"/>
        <v>23.5</v>
      </c>
      <c r="AP92" s="37">
        <f t="shared" si="7"/>
        <v>24</v>
      </c>
      <c r="AQ92" s="37">
        <f t="shared" si="7"/>
        <v>24.5</v>
      </c>
      <c r="AR92" s="37">
        <f t="shared" si="7"/>
        <v>24.5</v>
      </c>
      <c r="AS92" s="37">
        <f t="shared" si="7"/>
        <v>25</v>
      </c>
    </row>
    <row r="93" spans="4:45" x14ac:dyDescent="0.25">
      <c r="D93">
        <v>90</v>
      </c>
      <c r="E93" s="77">
        <v>106000</v>
      </c>
      <c r="F93" s="37">
        <v>21</v>
      </c>
      <c r="G93" s="37">
        <v>21.5</v>
      </c>
      <c r="H93" s="37">
        <v>22</v>
      </c>
      <c r="I93" s="37">
        <v>22.5</v>
      </c>
      <c r="J93" s="37">
        <v>23</v>
      </c>
      <c r="K93" s="37">
        <v>23</v>
      </c>
      <c r="L93" s="37">
        <v>23.5</v>
      </c>
      <c r="M93" s="37">
        <v>24</v>
      </c>
      <c r="N93" s="37">
        <v>24</v>
      </c>
      <c r="O93" s="37">
        <v>24.5</v>
      </c>
      <c r="P93" s="37">
        <v>24.5</v>
      </c>
      <c r="Q93" s="37">
        <v>25</v>
      </c>
      <c r="S93" t="str">
        <f t="shared" si="6"/>
        <v/>
      </c>
      <c r="T93">
        <v>106000</v>
      </c>
      <c r="U93" s="38">
        <v>0.21</v>
      </c>
      <c r="V93" s="38">
        <v>0.215</v>
      </c>
      <c r="W93" s="38">
        <v>0.22</v>
      </c>
      <c r="X93" s="38">
        <v>0.22500000000000001</v>
      </c>
      <c r="Y93" s="38">
        <v>0.23</v>
      </c>
      <c r="Z93" s="38">
        <v>0.23</v>
      </c>
      <c r="AA93" s="38">
        <v>0.23499999999999999</v>
      </c>
      <c r="AB93" s="38">
        <v>0.24</v>
      </c>
      <c r="AC93" s="38">
        <v>0.24</v>
      </c>
      <c r="AD93" s="38">
        <v>0.245</v>
      </c>
      <c r="AE93" s="38">
        <v>0.245</v>
      </c>
      <c r="AF93" s="38">
        <v>0.25</v>
      </c>
      <c r="AH93" s="37">
        <f t="shared" si="7"/>
        <v>21</v>
      </c>
      <c r="AI93" s="37">
        <f t="shared" si="7"/>
        <v>21.5</v>
      </c>
      <c r="AJ93" s="37">
        <f t="shared" si="7"/>
        <v>22</v>
      </c>
      <c r="AK93" s="37">
        <f t="shared" si="7"/>
        <v>22.5</v>
      </c>
      <c r="AL93" s="37">
        <f t="shared" si="7"/>
        <v>23</v>
      </c>
      <c r="AM93" s="37">
        <f t="shared" si="7"/>
        <v>23</v>
      </c>
      <c r="AN93" s="37">
        <f t="shared" si="7"/>
        <v>23.5</v>
      </c>
      <c r="AO93" s="37">
        <f t="shared" si="7"/>
        <v>24</v>
      </c>
      <c r="AP93" s="37">
        <f t="shared" si="7"/>
        <v>24</v>
      </c>
      <c r="AQ93" s="37">
        <f t="shared" si="7"/>
        <v>24.5</v>
      </c>
      <c r="AR93" s="37">
        <f t="shared" si="7"/>
        <v>24.5</v>
      </c>
      <c r="AS93" s="37">
        <f t="shared" si="7"/>
        <v>25</v>
      </c>
    </row>
    <row r="94" spans="4:45" x14ac:dyDescent="0.25">
      <c r="D94">
        <v>91</v>
      </c>
      <c r="E94" s="77">
        <v>107000</v>
      </c>
      <c r="F94" s="37">
        <v>21</v>
      </c>
      <c r="G94" s="37">
        <v>21.5</v>
      </c>
      <c r="H94" s="37">
        <v>22</v>
      </c>
      <c r="I94" s="37">
        <v>22.5</v>
      </c>
      <c r="J94" s="37">
        <v>23</v>
      </c>
      <c r="K94" s="37">
        <v>23</v>
      </c>
      <c r="L94" s="37">
        <v>23.5</v>
      </c>
      <c r="M94" s="37">
        <v>24</v>
      </c>
      <c r="N94" s="37">
        <v>24</v>
      </c>
      <c r="O94" s="37">
        <v>24.5</v>
      </c>
      <c r="P94" s="37">
        <v>24.5</v>
      </c>
      <c r="Q94" s="37">
        <v>25</v>
      </c>
      <c r="S94" t="str">
        <f t="shared" si="6"/>
        <v/>
      </c>
      <c r="T94">
        <v>107000</v>
      </c>
      <c r="U94" s="38">
        <v>0.21</v>
      </c>
      <c r="V94" s="38">
        <v>0.215</v>
      </c>
      <c r="W94" s="38">
        <v>0.22</v>
      </c>
      <c r="X94" s="38">
        <v>0.22500000000000001</v>
      </c>
      <c r="Y94" s="38">
        <v>0.23</v>
      </c>
      <c r="Z94" s="38">
        <v>0.23</v>
      </c>
      <c r="AA94" s="38">
        <v>0.23499999999999999</v>
      </c>
      <c r="AB94" s="38">
        <v>0.24</v>
      </c>
      <c r="AC94" s="38">
        <v>0.24</v>
      </c>
      <c r="AD94" s="38">
        <v>0.245</v>
      </c>
      <c r="AE94" s="38">
        <v>0.245</v>
      </c>
      <c r="AF94" s="38">
        <v>0.25</v>
      </c>
      <c r="AH94" s="37">
        <f t="shared" si="7"/>
        <v>21</v>
      </c>
      <c r="AI94" s="37">
        <f t="shared" si="7"/>
        <v>21.5</v>
      </c>
      <c r="AJ94" s="37">
        <f t="shared" si="7"/>
        <v>22</v>
      </c>
      <c r="AK94" s="37">
        <f t="shared" si="7"/>
        <v>22.5</v>
      </c>
      <c r="AL94" s="37">
        <f t="shared" si="7"/>
        <v>23</v>
      </c>
      <c r="AM94" s="37">
        <f t="shared" si="7"/>
        <v>23</v>
      </c>
      <c r="AN94" s="37">
        <f t="shared" si="7"/>
        <v>23.5</v>
      </c>
      <c r="AO94" s="37">
        <f t="shared" si="7"/>
        <v>24</v>
      </c>
      <c r="AP94" s="37">
        <f t="shared" si="7"/>
        <v>24</v>
      </c>
      <c r="AQ94" s="37">
        <f t="shared" si="7"/>
        <v>24.5</v>
      </c>
      <c r="AR94" s="37">
        <f t="shared" si="7"/>
        <v>24.5</v>
      </c>
      <c r="AS94" s="37">
        <f t="shared" si="7"/>
        <v>25</v>
      </c>
    </row>
    <row r="95" spans="4:45" x14ac:dyDescent="0.25">
      <c r="D95">
        <v>92</v>
      </c>
      <c r="E95" s="77">
        <v>108000</v>
      </c>
      <c r="F95" s="37">
        <v>21.5</v>
      </c>
      <c r="G95" s="37">
        <v>21.5</v>
      </c>
      <c r="H95" s="37">
        <v>22</v>
      </c>
      <c r="I95" s="37">
        <v>22.5</v>
      </c>
      <c r="J95" s="37">
        <v>23</v>
      </c>
      <c r="K95" s="37">
        <v>23</v>
      </c>
      <c r="L95" s="37">
        <v>23.5</v>
      </c>
      <c r="M95" s="37">
        <v>24</v>
      </c>
      <c r="N95" s="37">
        <v>24</v>
      </c>
      <c r="O95" s="37">
        <v>24.5</v>
      </c>
      <c r="P95" s="37">
        <v>24.5</v>
      </c>
      <c r="Q95" s="37">
        <v>25</v>
      </c>
      <c r="S95" t="str">
        <f t="shared" si="6"/>
        <v/>
      </c>
      <c r="T95">
        <v>108000</v>
      </c>
      <c r="U95" s="38">
        <v>0.215</v>
      </c>
      <c r="V95" s="38">
        <v>0.215</v>
      </c>
      <c r="W95" s="38">
        <v>0.22</v>
      </c>
      <c r="X95" s="38">
        <v>0.22500000000000001</v>
      </c>
      <c r="Y95" s="38">
        <v>0.23</v>
      </c>
      <c r="Z95" s="38">
        <v>0.23</v>
      </c>
      <c r="AA95" s="38">
        <v>0.23499999999999999</v>
      </c>
      <c r="AB95" s="38">
        <v>0.24</v>
      </c>
      <c r="AC95" s="38">
        <v>0.24</v>
      </c>
      <c r="AD95" s="38">
        <v>0.245</v>
      </c>
      <c r="AE95" s="38">
        <v>0.245</v>
      </c>
      <c r="AF95" s="38">
        <v>0.25</v>
      </c>
      <c r="AH95" s="37">
        <f t="shared" si="7"/>
        <v>21.5</v>
      </c>
      <c r="AI95" s="37">
        <f t="shared" si="7"/>
        <v>21.5</v>
      </c>
      <c r="AJ95" s="37">
        <f t="shared" si="7"/>
        <v>22</v>
      </c>
      <c r="AK95" s="37">
        <f t="shared" si="7"/>
        <v>22.5</v>
      </c>
      <c r="AL95" s="37">
        <f t="shared" si="7"/>
        <v>23</v>
      </c>
      <c r="AM95" s="37">
        <f t="shared" si="7"/>
        <v>23</v>
      </c>
      <c r="AN95" s="37">
        <f t="shared" si="7"/>
        <v>23.5</v>
      </c>
      <c r="AO95" s="37">
        <f t="shared" si="7"/>
        <v>24</v>
      </c>
      <c r="AP95" s="37">
        <f t="shared" si="7"/>
        <v>24</v>
      </c>
      <c r="AQ95" s="37">
        <f t="shared" si="7"/>
        <v>24.5</v>
      </c>
      <c r="AR95" s="37">
        <f t="shared" si="7"/>
        <v>24.5</v>
      </c>
      <c r="AS95" s="37">
        <f t="shared" si="7"/>
        <v>25</v>
      </c>
    </row>
    <row r="96" spans="4:45" x14ac:dyDescent="0.25">
      <c r="D96">
        <v>93</v>
      </c>
      <c r="E96" s="77">
        <v>109000</v>
      </c>
      <c r="F96" s="37">
        <v>21.5</v>
      </c>
      <c r="G96" s="37">
        <v>22</v>
      </c>
      <c r="H96" s="37">
        <v>22</v>
      </c>
      <c r="I96" s="37">
        <v>22.5</v>
      </c>
      <c r="J96" s="37">
        <v>23</v>
      </c>
      <c r="K96" s="37">
        <v>23.5</v>
      </c>
      <c r="L96" s="37">
        <v>23.5</v>
      </c>
      <c r="M96" s="37">
        <v>24</v>
      </c>
      <c r="N96" s="37">
        <v>24</v>
      </c>
      <c r="O96" s="37">
        <v>24.5</v>
      </c>
      <c r="P96" s="37">
        <v>24.5</v>
      </c>
      <c r="Q96" s="37">
        <v>25</v>
      </c>
      <c r="S96" t="str">
        <f t="shared" si="6"/>
        <v/>
      </c>
      <c r="T96">
        <v>109000</v>
      </c>
      <c r="U96" s="38">
        <v>0.215</v>
      </c>
      <c r="V96" s="38">
        <v>0.22</v>
      </c>
      <c r="W96" s="38">
        <v>0.22</v>
      </c>
      <c r="X96" s="38">
        <v>0.22500000000000001</v>
      </c>
      <c r="Y96" s="38">
        <v>0.23</v>
      </c>
      <c r="Z96" s="38">
        <v>0.23499999999999999</v>
      </c>
      <c r="AA96" s="38">
        <v>0.23499999999999999</v>
      </c>
      <c r="AB96" s="38">
        <v>0.24</v>
      </c>
      <c r="AC96" s="38">
        <v>0.24</v>
      </c>
      <c r="AD96" s="38">
        <v>0.245</v>
      </c>
      <c r="AE96" s="38">
        <v>0.245</v>
      </c>
      <c r="AF96" s="38">
        <v>0.25</v>
      </c>
      <c r="AH96" s="37">
        <f t="shared" si="7"/>
        <v>21.5</v>
      </c>
      <c r="AI96" s="37">
        <f t="shared" si="7"/>
        <v>22</v>
      </c>
      <c r="AJ96" s="37">
        <f t="shared" si="7"/>
        <v>22</v>
      </c>
      <c r="AK96" s="37">
        <f t="shared" si="7"/>
        <v>22.5</v>
      </c>
      <c r="AL96" s="37">
        <f t="shared" si="7"/>
        <v>23</v>
      </c>
      <c r="AM96" s="37">
        <f t="shared" si="7"/>
        <v>23.5</v>
      </c>
      <c r="AN96" s="37">
        <f t="shared" si="7"/>
        <v>23.5</v>
      </c>
      <c r="AO96" s="37">
        <f t="shared" si="7"/>
        <v>24</v>
      </c>
      <c r="AP96" s="37">
        <f t="shared" si="7"/>
        <v>24</v>
      </c>
      <c r="AQ96" s="37">
        <f t="shared" si="7"/>
        <v>24.5</v>
      </c>
      <c r="AR96" s="37">
        <f t="shared" si="7"/>
        <v>24.5</v>
      </c>
      <c r="AS96" s="37">
        <f t="shared" si="7"/>
        <v>25</v>
      </c>
    </row>
    <row r="97" spans="4:45" x14ac:dyDescent="0.25">
      <c r="D97">
        <v>94</v>
      </c>
      <c r="E97" s="77">
        <v>110000</v>
      </c>
      <c r="F97" s="37">
        <v>21.5</v>
      </c>
      <c r="G97" s="37">
        <v>22</v>
      </c>
      <c r="H97" s="37">
        <v>22</v>
      </c>
      <c r="I97" s="37">
        <v>22.5</v>
      </c>
      <c r="J97" s="37">
        <v>23</v>
      </c>
      <c r="K97" s="37">
        <v>23.5</v>
      </c>
      <c r="L97" s="37">
        <v>23.5</v>
      </c>
      <c r="M97" s="37">
        <v>24</v>
      </c>
      <c r="N97" s="37">
        <v>24</v>
      </c>
      <c r="O97" s="37">
        <v>24.5</v>
      </c>
      <c r="P97" s="37">
        <v>25</v>
      </c>
      <c r="Q97" s="37">
        <v>25</v>
      </c>
      <c r="S97" t="str">
        <f t="shared" si="6"/>
        <v/>
      </c>
      <c r="T97">
        <v>110000</v>
      </c>
      <c r="U97" s="38">
        <v>0.215</v>
      </c>
      <c r="V97" s="38">
        <v>0.22</v>
      </c>
      <c r="W97" s="38">
        <v>0.22</v>
      </c>
      <c r="X97" s="38">
        <v>0.22500000000000001</v>
      </c>
      <c r="Y97" s="38">
        <v>0.23</v>
      </c>
      <c r="Z97" s="38">
        <v>0.23499999999999999</v>
      </c>
      <c r="AA97" s="38">
        <v>0.23499999999999999</v>
      </c>
      <c r="AB97" s="38">
        <v>0.24</v>
      </c>
      <c r="AC97" s="38">
        <v>0.24</v>
      </c>
      <c r="AD97" s="38">
        <v>0.245</v>
      </c>
      <c r="AE97" s="38">
        <v>0.25</v>
      </c>
      <c r="AF97" s="38">
        <v>0.25</v>
      </c>
      <c r="AH97" s="37">
        <f t="shared" si="7"/>
        <v>21.5</v>
      </c>
      <c r="AI97" s="37">
        <f t="shared" si="7"/>
        <v>22</v>
      </c>
      <c r="AJ97" s="37">
        <f t="shared" si="7"/>
        <v>22</v>
      </c>
      <c r="AK97" s="37">
        <f t="shared" si="7"/>
        <v>22.5</v>
      </c>
      <c r="AL97" s="37">
        <f t="shared" si="7"/>
        <v>23</v>
      </c>
      <c r="AM97" s="37">
        <f t="shared" si="7"/>
        <v>23.5</v>
      </c>
      <c r="AN97" s="37">
        <f t="shared" si="7"/>
        <v>23.5</v>
      </c>
      <c r="AO97" s="37">
        <f t="shared" si="7"/>
        <v>24</v>
      </c>
      <c r="AP97" s="37">
        <f t="shared" si="7"/>
        <v>24</v>
      </c>
      <c r="AQ97" s="37">
        <f t="shared" si="7"/>
        <v>24.5</v>
      </c>
      <c r="AR97" s="37">
        <f t="shared" si="7"/>
        <v>25</v>
      </c>
      <c r="AS97" s="37">
        <f t="shared" si="7"/>
        <v>25</v>
      </c>
    </row>
  </sheetData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23AF6-2101-4341-91D8-77D739D18682}">
  <dimension ref="D1:AS99"/>
  <sheetViews>
    <sheetView zoomScale="85" zoomScaleNormal="85" workbookViewId="0">
      <selection activeCell="C1" sqref="C1"/>
    </sheetView>
  </sheetViews>
  <sheetFormatPr defaultColWidth="9.140625" defaultRowHeight="15" x14ac:dyDescent="0.25"/>
  <cols>
    <col min="4" max="5" width="9.140625" style="4"/>
  </cols>
  <sheetData>
    <row r="1" spans="4:45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  <c r="U1" s="48" t="s">
        <v>184</v>
      </c>
      <c r="AH1" t="s">
        <v>168</v>
      </c>
    </row>
    <row r="2" spans="4:45" x14ac:dyDescent="0.25">
      <c r="D2" s="4" t="s">
        <v>185</v>
      </c>
      <c r="F2" s="74">
        <v>0</v>
      </c>
      <c r="G2" s="79">
        <v>0.501</v>
      </c>
      <c r="H2" s="74">
        <v>1.0009999999999999</v>
      </c>
      <c r="I2" s="74">
        <v>1.5009999999999999</v>
      </c>
      <c r="J2" s="74">
        <v>2.0009999999999999</v>
      </c>
      <c r="K2" s="74">
        <v>2.5009999999999999</v>
      </c>
      <c r="L2" s="74">
        <v>3.0009999999999999</v>
      </c>
      <c r="M2" s="74">
        <v>3.5009999999999999</v>
      </c>
      <c r="N2" s="74">
        <v>4.0010000000000003</v>
      </c>
      <c r="O2" s="74">
        <v>4.5010000000000003</v>
      </c>
      <c r="P2" s="74">
        <v>5.0010000000000003</v>
      </c>
      <c r="Q2" s="74">
        <v>5.5010000000000003</v>
      </c>
    </row>
    <row r="3" spans="4:45" x14ac:dyDescent="0.25">
      <c r="E3" s="4" t="s">
        <v>59</v>
      </c>
      <c r="F3" s="74">
        <v>2</v>
      </c>
      <c r="G3" s="74">
        <v>3</v>
      </c>
      <c r="H3" s="74">
        <v>4</v>
      </c>
      <c r="I3" s="74">
        <v>5</v>
      </c>
      <c r="J3" s="74">
        <v>6</v>
      </c>
      <c r="K3" s="74">
        <v>7</v>
      </c>
      <c r="L3" s="74">
        <v>8</v>
      </c>
      <c r="M3" s="74">
        <v>9</v>
      </c>
      <c r="N3" s="74">
        <v>10</v>
      </c>
      <c r="O3" s="74">
        <v>11</v>
      </c>
      <c r="P3" s="74">
        <v>12</v>
      </c>
      <c r="Q3" s="74">
        <v>13</v>
      </c>
      <c r="S3" t="s">
        <v>166</v>
      </c>
      <c r="T3" s="76">
        <v>100</v>
      </c>
    </row>
    <row r="4" spans="4:45" x14ac:dyDescent="0.25">
      <c r="D4" s="4">
        <v>1</v>
      </c>
      <c r="E4" s="4">
        <v>0</v>
      </c>
      <c r="F4" s="37">
        <v>13</v>
      </c>
      <c r="G4" s="37">
        <v>13</v>
      </c>
      <c r="H4" s="37">
        <v>13.5</v>
      </c>
      <c r="I4" s="37">
        <v>13.5</v>
      </c>
      <c r="J4" s="37">
        <v>14.000000000000002</v>
      </c>
      <c r="K4" s="37">
        <v>14.000000000000002</v>
      </c>
      <c r="L4" s="37">
        <v>14.499999999999998</v>
      </c>
      <c r="M4" s="37">
        <v>14.499999999999998</v>
      </c>
      <c r="N4" s="37">
        <v>15</v>
      </c>
      <c r="O4" s="37">
        <v>15</v>
      </c>
      <c r="P4" s="37">
        <v>15</v>
      </c>
      <c r="Q4" s="37">
        <v>15.5</v>
      </c>
      <c r="S4" t="str">
        <f>IF(E4&lt;&gt;T4,"x","")</f>
        <v>x</v>
      </c>
      <c r="T4" t="s">
        <v>167</v>
      </c>
      <c r="U4" s="48">
        <v>0.13</v>
      </c>
      <c r="V4" s="48">
        <v>0.13</v>
      </c>
      <c r="W4" s="48">
        <v>0.13500000000000001</v>
      </c>
      <c r="X4" s="48">
        <v>0.13500000000000001</v>
      </c>
      <c r="Y4" s="48">
        <v>0.14000000000000001</v>
      </c>
      <c r="Z4" s="48">
        <v>0.14000000000000001</v>
      </c>
      <c r="AA4" s="48">
        <v>0.14499999999999999</v>
      </c>
      <c r="AB4" s="48">
        <v>0.14499999999999999</v>
      </c>
      <c r="AC4" s="48">
        <v>0.15</v>
      </c>
      <c r="AD4" s="48">
        <v>0.15</v>
      </c>
      <c r="AE4" s="48">
        <v>0.15</v>
      </c>
      <c r="AF4" s="48">
        <v>0.155</v>
      </c>
      <c r="AH4" s="37">
        <f>U4*$T$3</f>
        <v>13</v>
      </c>
      <c r="AI4" s="37">
        <f t="shared" ref="AI4:AS4" si="0">V4*$T$3</f>
        <v>13</v>
      </c>
      <c r="AJ4" s="37">
        <f t="shared" si="0"/>
        <v>13.5</v>
      </c>
      <c r="AK4" s="37">
        <f t="shared" si="0"/>
        <v>13.5</v>
      </c>
      <c r="AL4" s="37">
        <f t="shared" si="0"/>
        <v>14.000000000000002</v>
      </c>
      <c r="AM4" s="37">
        <f t="shared" si="0"/>
        <v>14.000000000000002</v>
      </c>
      <c r="AN4" s="37">
        <f t="shared" si="0"/>
        <v>14.499999999999998</v>
      </c>
      <c r="AO4" s="37">
        <f t="shared" si="0"/>
        <v>14.499999999999998</v>
      </c>
      <c r="AP4" s="37">
        <f t="shared" si="0"/>
        <v>15</v>
      </c>
      <c r="AQ4" s="37">
        <f t="shared" si="0"/>
        <v>15</v>
      </c>
      <c r="AR4" s="37">
        <f t="shared" si="0"/>
        <v>15</v>
      </c>
      <c r="AS4" s="37">
        <f t="shared" si="0"/>
        <v>15.5</v>
      </c>
    </row>
    <row r="5" spans="4:45" x14ac:dyDescent="0.25">
      <c r="D5" s="4">
        <v>2</v>
      </c>
      <c r="E5" s="4">
        <v>21500</v>
      </c>
      <c r="F5" s="37">
        <v>16</v>
      </c>
      <c r="G5" s="37">
        <v>16</v>
      </c>
      <c r="H5" s="37">
        <v>16.5</v>
      </c>
      <c r="I5" s="37">
        <v>16.5</v>
      </c>
      <c r="J5" s="37">
        <v>17</v>
      </c>
      <c r="K5" s="37">
        <v>17</v>
      </c>
      <c r="L5" s="37">
        <v>17.5</v>
      </c>
      <c r="M5" s="37">
        <v>17.5</v>
      </c>
      <c r="N5" s="37">
        <v>18</v>
      </c>
      <c r="O5" s="37">
        <v>18</v>
      </c>
      <c r="P5" s="37">
        <v>18</v>
      </c>
      <c r="Q5" s="37">
        <v>18.5</v>
      </c>
      <c r="S5" t="str">
        <f>IF(E5&lt;&gt;T5,"x","")</f>
        <v/>
      </c>
      <c r="T5">
        <v>21500</v>
      </c>
      <c r="U5" s="38">
        <v>0.13</v>
      </c>
      <c r="V5" s="38">
        <v>0.13</v>
      </c>
      <c r="W5" s="38">
        <v>0.13500000000000001</v>
      </c>
      <c r="X5" s="38">
        <v>0.13500000000000001</v>
      </c>
      <c r="Y5" s="38">
        <v>0.14000000000000001</v>
      </c>
      <c r="Z5" s="38">
        <v>0.14000000000000001</v>
      </c>
      <c r="AA5" s="38">
        <v>0.14499999999999999</v>
      </c>
      <c r="AB5" s="38">
        <v>0.14499999999999999</v>
      </c>
      <c r="AC5" s="38">
        <v>0.15</v>
      </c>
      <c r="AD5" s="38">
        <v>0.15</v>
      </c>
      <c r="AE5" s="38">
        <v>0.15</v>
      </c>
      <c r="AF5" s="38">
        <v>0.155</v>
      </c>
      <c r="AH5" s="66">
        <f t="shared" ref="AH5:AS17" si="1">IF(U5*$T$3+3&lt;AH$18,U5*$T$3+3,AH$18)</f>
        <v>16</v>
      </c>
      <c r="AI5" s="66">
        <f t="shared" si="1"/>
        <v>16</v>
      </c>
      <c r="AJ5" s="66">
        <f t="shared" si="1"/>
        <v>16.5</v>
      </c>
      <c r="AK5" s="66">
        <f t="shared" si="1"/>
        <v>16.5</v>
      </c>
      <c r="AL5" s="66">
        <f t="shared" si="1"/>
        <v>17</v>
      </c>
      <c r="AM5" s="66">
        <f t="shared" si="1"/>
        <v>17</v>
      </c>
      <c r="AN5" s="66">
        <f t="shared" si="1"/>
        <v>17.5</v>
      </c>
      <c r="AO5" s="66">
        <f t="shared" si="1"/>
        <v>17.5</v>
      </c>
      <c r="AP5" s="66">
        <f t="shared" si="1"/>
        <v>18</v>
      </c>
      <c r="AQ5" s="66">
        <f t="shared" si="1"/>
        <v>18</v>
      </c>
      <c r="AR5" s="66">
        <f t="shared" si="1"/>
        <v>18</v>
      </c>
      <c r="AS5" s="66">
        <f t="shared" si="1"/>
        <v>18.5</v>
      </c>
    </row>
    <row r="6" spans="4:45" x14ac:dyDescent="0.25">
      <c r="D6" s="4">
        <v>3</v>
      </c>
      <c r="E6" s="4">
        <v>22000</v>
      </c>
      <c r="F6" s="37">
        <v>16</v>
      </c>
      <c r="G6" s="37">
        <v>16</v>
      </c>
      <c r="H6" s="37">
        <v>16.5</v>
      </c>
      <c r="I6" s="37">
        <v>16.5</v>
      </c>
      <c r="J6" s="37">
        <v>17</v>
      </c>
      <c r="K6" s="37">
        <v>17</v>
      </c>
      <c r="L6" s="37">
        <v>17.5</v>
      </c>
      <c r="M6" s="37">
        <v>17.5</v>
      </c>
      <c r="N6" s="37">
        <v>18</v>
      </c>
      <c r="O6" s="37">
        <v>18</v>
      </c>
      <c r="P6" s="37">
        <v>18</v>
      </c>
      <c r="Q6" s="37">
        <v>18.5</v>
      </c>
      <c r="S6" t="str">
        <f t="shared" ref="S6:S69" si="2">IF(E6&lt;&gt;T6,"x","")</f>
        <v/>
      </c>
      <c r="T6">
        <v>22000</v>
      </c>
      <c r="U6" s="38">
        <v>0.13</v>
      </c>
      <c r="V6" s="38">
        <v>0.13</v>
      </c>
      <c r="W6" s="38">
        <v>0.13500000000000001</v>
      </c>
      <c r="X6" s="38">
        <v>0.13500000000000001</v>
      </c>
      <c r="Y6" s="38">
        <v>0.14000000000000001</v>
      </c>
      <c r="Z6" s="38">
        <v>0.14000000000000001</v>
      </c>
      <c r="AA6" s="38">
        <v>0.14499999999999999</v>
      </c>
      <c r="AB6" s="38">
        <v>0.14499999999999999</v>
      </c>
      <c r="AC6" s="38">
        <v>0.15</v>
      </c>
      <c r="AD6" s="38">
        <v>0.15</v>
      </c>
      <c r="AE6" s="38">
        <v>0.15</v>
      </c>
      <c r="AF6" s="38">
        <v>0.155</v>
      </c>
      <c r="AH6" s="66">
        <f t="shared" si="1"/>
        <v>16</v>
      </c>
      <c r="AI6" s="66">
        <f t="shared" si="1"/>
        <v>16</v>
      </c>
      <c r="AJ6" s="66">
        <f t="shared" si="1"/>
        <v>16.5</v>
      </c>
      <c r="AK6" s="66">
        <f t="shared" si="1"/>
        <v>16.5</v>
      </c>
      <c r="AL6" s="66">
        <f t="shared" si="1"/>
        <v>17</v>
      </c>
      <c r="AM6" s="66">
        <f t="shared" si="1"/>
        <v>17</v>
      </c>
      <c r="AN6" s="66">
        <f t="shared" si="1"/>
        <v>17.5</v>
      </c>
      <c r="AO6" s="66">
        <f t="shared" si="1"/>
        <v>17.5</v>
      </c>
      <c r="AP6" s="66">
        <f t="shared" si="1"/>
        <v>18</v>
      </c>
      <c r="AQ6" s="66">
        <f t="shared" si="1"/>
        <v>18</v>
      </c>
      <c r="AR6" s="66">
        <f t="shared" si="1"/>
        <v>18</v>
      </c>
      <c r="AS6" s="66">
        <f t="shared" si="1"/>
        <v>18.5</v>
      </c>
    </row>
    <row r="7" spans="4:45" x14ac:dyDescent="0.25">
      <c r="D7" s="4">
        <v>4</v>
      </c>
      <c r="E7" s="4">
        <v>22500</v>
      </c>
      <c r="F7" s="37">
        <v>16.5</v>
      </c>
      <c r="G7" s="37">
        <v>16.5</v>
      </c>
      <c r="H7" s="37">
        <v>17</v>
      </c>
      <c r="I7" s="37">
        <v>17.5</v>
      </c>
      <c r="J7" s="37">
        <v>17.5</v>
      </c>
      <c r="K7" s="37">
        <v>17.5</v>
      </c>
      <c r="L7" s="37">
        <v>18</v>
      </c>
      <c r="M7" s="37">
        <v>18</v>
      </c>
      <c r="N7" s="37">
        <v>18.5</v>
      </c>
      <c r="O7" s="37">
        <v>18.5</v>
      </c>
      <c r="P7" s="37">
        <v>18.5</v>
      </c>
      <c r="Q7" s="37">
        <v>19</v>
      </c>
      <c r="S7" t="str">
        <f t="shared" si="2"/>
        <v/>
      </c>
      <c r="T7">
        <v>22500</v>
      </c>
      <c r="U7" s="38">
        <v>0.13500000000000001</v>
      </c>
      <c r="V7" s="38">
        <v>0.13500000000000001</v>
      </c>
      <c r="W7" s="38">
        <v>0.14000000000000001</v>
      </c>
      <c r="X7" s="38">
        <v>0.14499999999999999</v>
      </c>
      <c r="Y7" s="38">
        <v>0.14499999999999999</v>
      </c>
      <c r="Z7" s="38">
        <v>0.14499999999999999</v>
      </c>
      <c r="AA7" s="38">
        <v>0.15</v>
      </c>
      <c r="AB7" s="38">
        <v>0.15</v>
      </c>
      <c r="AC7" s="38">
        <v>0.155</v>
      </c>
      <c r="AD7" s="38">
        <v>0.155</v>
      </c>
      <c r="AE7" s="38">
        <v>0.155</v>
      </c>
      <c r="AF7" s="38">
        <v>0.16</v>
      </c>
      <c r="AH7" s="66">
        <f t="shared" si="1"/>
        <v>16.5</v>
      </c>
      <c r="AI7" s="66">
        <f t="shared" si="1"/>
        <v>16.5</v>
      </c>
      <c r="AJ7" s="66">
        <f t="shared" si="1"/>
        <v>17</v>
      </c>
      <c r="AK7" s="66">
        <f t="shared" si="1"/>
        <v>17.5</v>
      </c>
      <c r="AL7" s="66">
        <f t="shared" si="1"/>
        <v>17.5</v>
      </c>
      <c r="AM7" s="66">
        <f t="shared" si="1"/>
        <v>17.5</v>
      </c>
      <c r="AN7" s="66">
        <f t="shared" si="1"/>
        <v>18</v>
      </c>
      <c r="AO7" s="66">
        <f t="shared" si="1"/>
        <v>18</v>
      </c>
      <c r="AP7" s="66">
        <f t="shared" si="1"/>
        <v>18.5</v>
      </c>
      <c r="AQ7" s="66">
        <f t="shared" si="1"/>
        <v>18.5</v>
      </c>
      <c r="AR7" s="66">
        <f t="shared" si="1"/>
        <v>18.5</v>
      </c>
      <c r="AS7" s="66">
        <f t="shared" si="1"/>
        <v>19</v>
      </c>
    </row>
    <row r="8" spans="4:45" x14ac:dyDescent="0.25">
      <c r="D8" s="4">
        <v>5</v>
      </c>
      <c r="E8" s="4">
        <v>23000</v>
      </c>
      <c r="F8" s="37">
        <v>17</v>
      </c>
      <c r="G8" s="37">
        <v>17</v>
      </c>
      <c r="H8" s="37">
        <v>17.5</v>
      </c>
      <c r="I8" s="37">
        <v>17.5</v>
      </c>
      <c r="J8" s="37">
        <v>18</v>
      </c>
      <c r="K8" s="37">
        <v>18</v>
      </c>
      <c r="L8" s="37">
        <v>18.5</v>
      </c>
      <c r="M8" s="37">
        <v>18.5</v>
      </c>
      <c r="N8" s="37">
        <v>19</v>
      </c>
      <c r="O8" s="37">
        <v>19</v>
      </c>
      <c r="P8" s="37">
        <v>19</v>
      </c>
      <c r="Q8" s="37">
        <v>19.5</v>
      </c>
      <c r="S8" t="str">
        <f t="shared" si="2"/>
        <v/>
      </c>
      <c r="T8">
        <v>23000</v>
      </c>
      <c r="U8" s="38">
        <v>0.14000000000000001</v>
      </c>
      <c r="V8" s="38">
        <v>0.14000000000000001</v>
      </c>
      <c r="W8" s="38">
        <v>0.14499999999999999</v>
      </c>
      <c r="X8" s="38">
        <v>0.14499999999999999</v>
      </c>
      <c r="Y8" s="38">
        <v>0.15</v>
      </c>
      <c r="Z8" s="38">
        <v>0.15</v>
      </c>
      <c r="AA8" s="38">
        <v>0.155</v>
      </c>
      <c r="AB8" s="38">
        <v>0.155</v>
      </c>
      <c r="AC8" s="38">
        <v>0.16</v>
      </c>
      <c r="AD8" s="38">
        <v>0.16</v>
      </c>
      <c r="AE8" s="38">
        <v>0.16</v>
      </c>
      <c r="AF8" s="38">
        <v>0.16500000000000001</v>
      </c>
      <c r="AH8" s="66">
        <f t="shared" si="1"/>
        <v>17</v>
      </c>
      <c r="AI8" s="66">
        <f t="shared" si="1"/>
        <v>17</v>
      </c>
      <c r="AJ8" s="66">
        <f t="shared" si="1"/>
        <v>17.5</v>
      </c>
      <c r="AK8" s="66">
        <f t="shared" si="1"/>
        <v>17.5</v>
      </c>
      <c r="AL8" s="66">
        <f t="shared" si="1"/>
        <v>18</v>
      </c>
      <c r="AM8" s="66">
        <f t="shared" si="1"/>
        <v>18</v>
      </c>
      <c r="AN8" s="66">
        <f t="shared" si="1"/>
        <v>18.5</v>
      </c>
      <c r="AO8" s="66">
        <f t="shared" si="1"/>
        <v>18.5</v>
      </c>
      <c r="AP8" s="66">
        <f t="shared" si="1"/>
        <v>19</v>
      </c>
      <c r="AQ8" s="66">
        <f t="shared" si="1"/>
        <v>19</v>
      </c>
      <c r="AR8" s="66">
        <f t="shared" si="1"/>
        <v>19</v>
      </c>
      <c r="AS8" s="66">
        <f t="shared" si="1"/>
        <v>19.5</v>
      </c>
    </row>
    <row r="9" spans="4:45" x14ac:dyDescent="0.25">
      <c r="D9" s="4">
        <v>6</v>
      </c>
      <c r="E9" s="4">
        <v>23500</v>
      </c>
      <c r="F9" s="37">
        <v>17</v>
      </c>
      <c r="G9" s="37">
        <v>17</v>
      </c>
      <c r="H9" s="37">
        <v>17.5</v>
      </c>
      <c r="I9" s="37">
        <v>18</v>
      </c>
      <c r="J9" s="37">
        <v>18</v>
      </c>
      <c r="K9" s="37">
        <v>18.5</v>
      </c>
      <c r="L9" s="37">
        <v>18.5</v>
      </c>
      <c r="M9" s="37">
        <v>19</v>
      </c>
      <c r="N9" s="37">
        <v>19</v>
      </c>
      <c r="O9" s="37">
        <v>19</v>
      </c>
      <c r="P9" s="37">
        <v>19.5</v>
      </c>
      <c r="Q9" s="37">
        <v>19.5</v>
      </c>
      <c r="S9" t="str">
        <f t="shared" si="2"/>
        <v/>
      </c>
      <c r="T9">
        <v>23500</v>
      </c>
      <c r="U9" s="38">
        <v>0.14499999999999999</v>
      </c>
      <c r="V9" s="38">
        <v>0.15</v>
      </c>
      <c r="W9" s="38">
        <v>0.15</v>
      </c>
      <c r="X9" s="38">
        <v>0.155</v>
      </c>
      <c r="Y9" s="38">
        <v>0.155</v>
      </c>
      <c r="Z9" s="38">
        <v>0.16</v>
      </c>
      <c r="AA9" s="38">
        <v>0.16</v>
      </c>
      <c r="AB9" s="38">
        <v>0.16500000000000001</v>
      </c>
      <c r="AC9" s="38">
        <v>0.16500000000000001</v>
      </c>
      <c r="AD9" s="38">
        <v>0.17</v>
      </c>
      <c r="AE9" s="38">
        <v>0.17</v>
      </c>
      <c r="AF9" s="38">
        <v>0.17</v>
      </c>
      <c r="AH9" s="66">
        <f t="shared" si="1"/>
        <v>17</v>
      </c>
      <c r="AI9" s="66">
        <f t="shared" si="1"/>
        <v>17</v>
      </c>
      <c r="AJ9" s="66">
        <f t="shared" si="1"/>
        <v>17.5</v>
      </c>
      <c r="AK9" s="66">
        <f t="shared" si="1"/>
        <v>18</v>
      </c>
      <c r="AL9" s="66">
        <f t="shared" si="1"/>
        <v>18</v>
      </c>
      <c r="AM9" s="66">
        <f t="shared" si="1"/>
        <v>18.5</v>
      </c>
      <c r="AN9" s="66">
        <f t="shared" si="1"/>
        <v>18.5</v>
      </c>
      <c r="AO9" s="66">
        <f t="shared" si="1"/>
        <v>19</v>
      </c>
      <c r="AP9" s="66">
        <f t="shared" si="1"/>
        <v>19</v>
      </c>
      <c r="AQ9" s="66">
        <f t="shared" si="1"/>
        <v>19</v>
      </c>
      <c r="AR9" s="66">
        <f t="shared" si="1"/>
        <v>19.5</v>
      </c>
      <c r="AS9" s="66">
        <f t="shared" si="1"/>
        <v>19.5</v>
      </c>
    </row>
    <row r="10" spans="4:45" x14ac:dyDescent="0.25">
      <c r="D10" s="4">
        <v>7</v>
      </c>
      <c r="E10" s="4">
        <v>24000</v>
      </c>
      <c r="F10" s="37">
        <v>17</v>
      </c>
      <c r="G10" s="37">
        <v>17</v>
      </c>
      <c r="H10" s="37">
        <v>17.5</v>
      </c>
      <c r="I10" s="37">
        <v>18</v>
      </c>
      <c r="J10" s="37">
        <v>18</v>
      </c>
      <c r="K10" s="37">
        <v>18.5</v>
      </c>
      <c r="L10" s="37">
        <v>18.5</v>
      </c>
      <c r="M10" s="37">
        <v>19</v>
      </c>
      <c r="N10" s="37">
        <v>19</v>
      </c>
      <c r="O10" s="37">
        <v>19</v>
      </c>
      <c r="P10" s="37">
        <v>19.5</v>
      </c>
      <c r="Q10" s="37">
        <v>19.5</v>
      </c>
      <c r="S10" t="str">
        <f t="shared" si="2"/>
        <v/>
      </c>
      <c r="T10">
        <v>24000</v>
      </c>
      <c r="U10" s="38">
        <v>0.15</v>
      </c>
      <c r="V10" s="38">
        <v>0.15</v>
      </c>
      <c r="W10" s="38">
        <v>0.155</v>
      </c>
      <c r="X10" s="38">
        <v>0.155</v>
      </c>
      <c r="Y10" s="38">
        <v>0.16</v>
      </c>
      <c r="Z10" s="38">
        <v>0.16500000000000001</v>
      </c>
      <c r="AA10" s="38">
        <v>0.16500000000000001</v>
      </c>
      <c r="AB10" s="38">
        <v>0.16500000000000001</v>
      </c>
      <c r="AC10" s="38">
        <v>0.17</v>
      </c>
      <c r="AD10" s="38">
        <v>0.17</v>
      </c>
      <c r="AE10" s="38">
        <v>0.17499999999999999</v>
      </c>
      <c r="AF10" s="38">
        <v>0.17499999999999999</v>
      </c>
      <c r="AH10" s="66">
        <f t="shared" si="1"/>
        <v>17</v>
      </c>
      <c r="AI10" s="66">
        <f t="shared" si="1"/>
        <v>17</v>
      </c>
      <c r="AJ10" s="66">
        <f t="shared" si="1"/>
        <v>17.5</v>
      </c>
      <c r="AK10" s="66">
        <f t="shared" si="1"/>
        <v>18</v>
      </c>
      <c r="AL10" s="66">
        <f t="shared" si="1"/>
        <v>18</v>
      </c>
      <c r="AM10" s="66">
        <f t="shared" si="1"/>
        <v>18.5</v>
      </c>
      <c r="AN10" s="66">
        <f t="shared" si="1"/>
        <v>18.5</v>
      </c>
      <c r="AO10" s="66">
        <f t="shared" si="1"/>
        <v>19</v>
      </c>
      <c r="AP10" s="66">
        <f t="shared" si="1"/>
        <v>19</v>
      </c>
      <c r="AQ10" s="66">
        <f t="shared" si="1"/>
        <v>19</v>
      </c>
      <c r="AR10" s="66">
        <f t="shared" si="1"/>
        <v>19.5</v>
      </c>
      <c r="AS10" s="66">
        <f t="shared" si="1"/>
        <v>19.5</v>
      </c>
    </row>
    <row r="11" spans="4:45" x14ac:dyDescent="0.25">
      <c r="D11" s="4">
        <v>8</v>
      </c>
      <c r="E11" s="4">
        <v>24500</v>
      </c>
      <c r="F11" s="37">
        <v>17</v>
      </c>
      <c r="G11" s="37">
        <v>17</v>
      </c>
      <c r="H11" s="37">
        <v>17.5</v>
      </c>
      <c r="I11" s="37">
        <v>18</v>
      </c>
      <c r="J11" s="37">
        <v>18</v>
      </c>
      <c r="K11" s="37">
        <v>18.5</v>
      </c>
      <c r="L11" s="37">
        <v>18.5</v>
      </c>
      <c r="M11" s="37">
        <v>19</v>
      </c>
      <c r="N11" s="37">
        <v>19</v>
      </c>
      <c r="O11" s="37">
        <v>19</v>
      </c>
      <c r="P11" s="37">
        <v>19.5</v>
      </c>
      <c r="Q11" s="37">
        <v>19.5</v>
      </c>
      <c r="S11" t="str">
        <f t="shared" si="2"/>
        <v/>
      </c>
      <c r="T11">
        <v>24500</v>
      </c>
      <c r="U11" s="38">
        <v>0.15</v>
      </c>
      <c r="V11" s="38">
        <v>0.155</v>
      </c>
      <c r="W11" s="38">
        <v>0.155</v>
      </c>
      <c r="X11" s="38">
        <v>0.16</v>
      </c>
      <c r="Y11" s="38">
        <v>0.16500000000000001</v>
      </c>
      <c r="Z11" s="38">
        <v>0.16500000000000001</v>
      </c>
      <c r="AA11" s="38">
        <v>0.17</v>
      </c>
      <c r="AB11" s="38">
        <v>0.17</v>
      </c>
      <c r="AC11" s="38">
        <v>0.17</v>
      </c>
      <c r="AD11" s="38">
        <v>0.17499999999999999</v>
      </c>
      <c r="AE11" s="38">
        <v>0.17499999999999999</v>
      </c>
      <c r="AF11" s="38">
        <v>0.18</v>
      </c>
      <c r="AH11" s="66">
        <f t="shared" si="1"/>
        <v>17</v>
      </c>
      <c r="AI11" s="66">
        <f t="shared" si="1"/>
        <v>17</v>
      </c>
      <c r="AJ11" s="66">
        <f t="shared" si="1"/>
        <v>17.5</v>
      </c>
      <c r="AK11" s="66">
        <f t="shared" si="1"/>
        <v>18</v>
      </c>
      <c r="AL11" s="66">
        <f t="shared" si="1"/>
        <v>18</v>
      </c>
      <c r="AM11" s="66">
        <f t="shared" si="1"/>
        <v>18.5</v>
      </c>
      <c r="AN11" s="66">
        <f t="shared" si="1"/>
        <v>18.5</v>
      </c>
      <c r="AO11" s="66">
        <f t="shared" si="1"/>
        <v>19</v>
      </c>
      <c r="AP11" s="66">
        <f t="shared" si="1"/>
        <v>19</v>
      </c>
      <c r="AQ11" s="66">
        <f t="shared" si="1"/>
        <v>19</v>
      </c>
      <c r="AR11" s="66">
        <f t="shared" si="1"/>
        <v>19.5</v>
      </c>
      <c r="AS11" s="66">
        <f t="shared" si="1"/>
        <v>19.5</v>
      </c>
    </row>
    <row r="12" spans="4:45" x14ac:dyDescent="0.25">
      <c r="D12" s="4">
        <v>9</v>
      </c>
      <c r="E12" s="4">
        <v>25000</v>
      </c>
      <c r="F12" s="37">
        <v>17</v>
      </c>
      <c r="G12" s="37">
        <v>17</v>
      </c>
      <c r="H12" s="37">
        <v>17.5</v>
      </c>
      <c r="I12" s="37">
        <v>18</v>
      </c>
      <c r="J12" s="37">
        <v>18</v>
      </c>
      <c r="K12" s="37">
        <v>18.5</v>
      </c>
      <c r="L12" s="37">
        <v>18.5</v>
      </c>
      <c r="M12" s="37">
        <v>19</v>
      </c>
      <c r="N12" s="37">
        <v>19</v>
      </c>
      <c r="O12" s="37">
        <v>19</v>
      </c>
      <c r="P12" s="37">
        <v>19.5</v>
      </c>
      <c r="Q12" s="37">
        <v>19.5</v>
      </c>
      <c r="S12" t="str">
        <f t="shared" si="2"/>
        <v/>
      </c>
      <c r="T12">
        <v>25000</v>
      </c>
      <c r="U12" s="38">
        <v>0.155</v>
      </c>
      <c r="V12" s="38">
        <v>0.155</v>
      </c>
      <c r="W12" s="38">
        <v>0.16</v>
      </c>
      <c r="X12" s="38">
        <v>0.16500000000000001</v>
      </c>
      <c r="Y12" s="38">
        <v>0.16500000000000001</v>
      </c>
      <c r="Z12" s="38">
        <v>0.17</v>
      </c>
      <c r="AA12" s="38">
        <v>0.17</v>
      </c>
      <c r="AB12" s="38">
        <v>0.17499999999999999</v>
      </c>
      <c r="AC12" s="38">
        <v>0.17499999999999999</v>
      </c>
      <c r="AD12" s="38">
        <v>0.17499999999999999</v>
      </c>
      <c r="AE12" s="38">
        <v>0.18</v>
      </c>
      <c r="AF12" s="38">
        <v>0.18</v>
      </c>
      <c r="AH12" s="66">
        <f t="shared" si="1"/>
        <v>17</v>
      </c>
      <c r="AI12" s="66">
        <f t="shared" si="1"/>
        <v>17</v>
      </c>
      <c r="AJ12" s="66">
        <f t="shared" si="1"/>
        <v>17.5</v>
      </c>
      <c r="AK12" s="66">
        <f t="shared" si="1"/>
        <v>18</v>
      </c>
      <c r="AL12" s="66">
        <f t="shared" si="1"/>
        <v>18</v>
      </c>
      <c r="AM12" s="66">
        <f t="shared" si="1"/>
        <v>18.5</v>
      </c>
      <c r="AN12" s="66">
        <f t="shared" si="1"/>
        <v>18.5</v>
      </c>
      <c r="AO12" s="66">
        <f t="shared" si="1"/>
        <v>19</v>
      </c>
      <c r="AP12" s="66">
        <f t="shared" si="1"/>
        <v>19</v>
      </c>
      <c r="AQ12" s="66">
        <f t="shared" si="1"/>
        <v>19</v>
      </c>
      <c r="AR12" s="66">
        <f t="shared" si="1"/>
        <v>19.5</v>
      </c>
      <c r="AS12" s="66">
        <f t="shared" si="1"/>
        <v>19.5</v>
      </c>
    </row>
    <row r="13" spans="4:45" x14ac:dyDescent="0.25">
      <c r="D13" s="4">
        <v>10</v>
      </c>
      <c r="E13" s="4">
        <v>26000</v>
      </c>
      <c r="F13" s="37">
        <v>17</v>
      </c>
      <c r="G13" s="37">
        <v>17</v>
      </c>
      <c r="H13" s="37">
        <v>17.5</v>
      </c>
      <c r="I13" s="37">
        <v>18</v>
      </c>
      <c r="J13" s="37">
        <v>18</v>
      </c>
      <c r="K13" s="37">
        <v>18.5</v>
      </c>
      <c r="L13" s="37">
        <v>18.5</v>
      </c>
      <c r="M13" s="37">
        <v>19</v>
      </c>
      <c r="N13" s="37">
        <v>19</v>
      </c>
      <c r="O13" s="37">
        <v>19</v>
      </c>
      <c r="P13" s="37">
        <v>19.5</v>
      </c>
      <c r="Q13" s="37">
        <v>19.5</v>
      </c>
      <c r="S13" t="str">
        <f t="shared" si="2"/>
        <v/>
      </c>
      <c r="T13">
        <v>26000</v>
      </c>
      <c r="U13" s="38">
        <v>0.16</v>
      </c>
      <c r="V13" s="38">
        <v>0.16</v>
      </c>
      <c r="W13" s="38">
        <v>0.17</v>
      </c>
      <c r="X13" s="38">
        <v>0.16500000000000001</v>
      </c>
      <c r="Y13" s="38">
        <v>0.17499999999999999</v>
      </c>
      <c r="Z13" s="38">
        <v>0.17</v>
      </c>
      <c r="AA13" s="38">
        <v>0.18</v>
      </c>
      <c r="AB13" s="38">
        <v>0.17499999999999999</v>
      </c>
      <c r="AC13" s="38">
        <v>0.18</v>
      </c>
      <c r="AD13" s="38">
        <v>0.18</v>
      </c>
      <c r="AE13" s="38">
        <v>0.185</v>
      </c>
      <c r="AF13" s="38">
        <v>0.185</v>
      </c>
      <c r="AH13" s="66">
        <f t="shared" si="1"/>
        <v>17</v>
      </c>
      <c r="AI13" s="66">
        <f t="shared" si="1"/>
        <v>17</v>
      </c>
      <c r="AJ13" s="66">
        <f t="shared" si="1"/>
        <v>17.5</v>
      </c>
      <c r="AK13" s="66">
        <f t="shared" si="1"/>
        <v>18</v>
      </c>
      <c r="AL13" s="66">
        <f t="shared" si="1"/>
        <v>18</v>
      </c>
      <c r="AM13" s="66">
        <f t="shared" si="1"/>
        <v>18.5</v>
      </c>
      <c r="AN13" s="66">
        <f t="shared" si="1"/>
        <v>18.5</v>
      </c>
      <c r="AO13" s="66">
        <f t="shared" si="1"/>
        <v>19</v>
      </c>
      <c r="AP13" s="66">
        <f t="shared" si="1"/>
        <v>19</v>
      </c>
      <c r="AQ13" s="66">
        <f t="shared" si="1"/>
        <v>19</v>
      </c>
      <c r="AR13" s="66">
        <f t="shared" si="1"/>
        <v>19.5</v>
      </c>
      <c r="AS13" s="66">
        <f t="shared" si="1"/>
        <v>19.5</v>
      </c>
    </row>
    <row r="14" spans="4:45" x14ac:dyDescent="0.25">
      <c r="D14" s="4">
        <v>11</v>
      </c>
      <c r="E14" s="4">
        <v>27000</v>
      </c>
      <c r="F14" s="37">
        <v>17</v>
      </c>
      <c r="G14" s="37">
        <v>17</v>
      </c>
      <c r="H14" s="37">
        <v>17.5</v>
      </c>
      <c r="I14" s="37">
        <v>18</v>
      </c>
      <c r="J14" s="37">
        <v>18</v>
      </c>
      <c r="K14" s="37">
        <v>18.5</v>
      </c>
      <c r="L14" s="37">
        <v>18.5</v>
      </c>
      <c r="M14" s="37">
        <v>19</v>
      </c>
      <c r="N14" s="37">
        <v>19</v>
      </c>
      <c r="O14" s="37">
        <v>19</v>
      </c>
      <c r="P14" s="37">
        <v>19.5</v>
      </c>
      <c r="Q14" s="37">
        <v>19.5</v>
      </c>
      <c r="S14" t="str">
        <f t="shared" si="2"/>
        <v/>
      </c>
      <c r="T14">
        <v>27000</v>
      </c>
      <c r="U14" s="38">
        <v>0.16</v>
      </c>
      <c r="V14" s="38">
        <v>0.17</v>
      </c>
      <c r="W14" s="38">
        <v>0.17</v>
      </c>
      <c r="X14" s="38">
        <v>0.17</v>
      </c>
      <c r="Y14" s="38">
        <v>0.18</v>
      </c>
      <c r="Z14" s="38">
        <v>0.17499999999999999</v>
      </c>
      <c r="AA14" s="38">
        <v>0.185</v>
      </c>
      <c r="AB14" s="38">
        <v>0.185</v>
      </c>
      <c r="AC14" s="38">
        <v>0.18</v>
      </c>
      <c r="AD14" s="38">
        <v>0.19</v>
      </c>
      <c r="AE14" s="38">
        <v>0.185</v>
      </c>
      <c r="AF14" s="38">
        <v>0.19</v>
      </c>
      <c r="AH14" s="66">
        <f t="shared" si="1"/>
        <v>17</v>
      </c>
      <c r="AI14" s="66">
        <f t="shared" si="1"/>
        <v>17</v>
      </c>
      <c r="AJ14" s="66">
        <f t="shared" si="1"/>
        <v>17.5</v>
      </c>
      <c r="AK14" s="66">
        <f t="shared" si="1"/>
        <v>18</v>
      </c>
      <c r="AL14" s="66">
        <f t="shared" si="1"/>
        <v>18</v>
      </c>
      <c r="AM14" s="66">
        <f t="shared" si="1"/>
        <v>18.5</v>
      </c>
      <c r="AN14" s="66">
        <f t="shared" si="1"/>
        <v>18.5</v>
      </c>
      <c r="AO14" s="66">
        <f t="shared" si="1"/>
        <v>19</v>
      </c>
      <c r="AP14" s="66">
        <f t="shared" si="1"/>
        <v>19</v>
      </c>
      <c r="AQ14" s="66">
        <f t="shared" si="1"/>
        <v>19</v>
      </c>
      <c r="AR14" s="66">
        <f t="shared" si="1"/>
        <v>19.5</v>
      </c>
      <c r="AS14" s="66">
        <f t="shared" si="1"/>
        <v>19.5</v>
      </c>
    </row>
    <row r="15" spans="4:45" x14ac:dyDescent="0.25">
      <c r="D15" s="4">
        <v>12</v>
      </c>
      <c r="E15" s="4">
        <v>28000</v>
      </c>
      <c r="F15" s="37">
        <v>17</v>
      </c>
      <c r="G15" s="37">
        <v>17</v>
      </c>
      <c r="H15" s="37">
        <v>17.5</v>
      </c>
      <c r="I15" s="37">
        <v>18</v>
      </c>
      <c r="J15" s="37">
        <v>18</v>
      </c>
      <c r="K15" s="37">
        <v>18.5</v>
      </c>
      <c r="L15" s="37">
        <v>18.5</v>
      </c>
      <c r="M15" s="37">
        <v>19</v>
      </c>
      <c r="N15" s="37">
        <v>19</v>
      </c>
      <c r="O15" s="37">
        <v>19</v>
      </c>
      <c r="P15" s="37">
        <v>19.5</v>
      </c>
      <c r="Q15" s="37">
        <v>19.5</v>
      </c>
      <c r="S15" t="str">
        <f t="shared" si="2"/>
        <v/>
      </c>
      <c r="T15">
        <v>28000</v>
      </c>
      <c r="U15" s="38">
        <v>0.16500000000000001</v>
      </c>
      <c r="V15" s="38">
        <v>0.17</v>
      </c>
      <c r="W15" s="38">
        <v>0.17499999999999999</v>
      </c>
      <c r="X15" s="38">
        <v>0.17499999999999999</v>
      </c>
      <c r="Y15" s="38">
        <v>0.18</v>
      </c>
      <c r="Z15" s="38">
        <v>0.18</v>
      </c>
      <c r="AA15" s="38">
        <v>0.185</v>
      </c>
      <c r="AB15" s="38">
        <v>0.185</v>
      </c>
      <c r="AC15" s="38">
        <v>0.19</v>
      </c>
      <c r="AD15" s="38">
        <v>0.19</v>
      </c>
      <c r="AE15" s="38">
        <v>0.19500000000000001</v>
      </c>
      <c r="AF15" s="38">
        <v>0.19500000000000001</v>
      </c>
      <c r="AH15" s="66">
        <f t="shared" si="1"/>
        <v>17</v>
      </c>
      <c r="AI15" s="66">
        <f t="shared" si="1"/>
        <v>17</v>
      </c>
      <c r="AJ15" s="66">
        <f t="shared" si="1"/>
        <v>17.5</v>
      </c>
      <c r="AK15" s="66">
        <f t="shared" si="1"/>
        <v>18</v>
      </c>
      <c r="AL15" s="66">
        <f t="shared" si="1"/>
        <v>18</v>
      </c>
      <c r="AM15" s="66">
        <f t="shared" si="1"/>
        <v>18.5</v>
      </c>
      <c r="AN15" s="66">
        <f t="shared" si="1"/>
        <v>18.5</v>
      </c>
      <c r="AO15" s="66">
        <f t="shared" si="1"/>
        <v>19</v>
      </c>
      <c r="AP15" s="66">
        <f t="shared" si="1"/>
        <v>19</v>
      </c>
      <c r="AQ15" s="66">
        <f t="shared" si="1"/>
        <v>19</v>
      </c>
      <c r="AR15" s="66">
        <f t="shared" si="1"/>
        <v>19.5</v>
      </c>
      <c r="AS15" s="66">
        <f t="shared" si="1"/>
        <v>19.5</v>
      </c>
    </row>
    <row r="16" spans="4:45" x14ac:dyDescent="0.25">
      <c r="D16" s="4">
        <v>13</v>
      </c>
      <c r="E16" s="4">
        <v>29000</v>
      </c>
      <c r="F16" s="37">
        <v>17</v>
      </c>
      <c r="G16" s="37">
        <v>17</v>
      </c>
      <c r="H16" s="37">
        <v>17.5</v>
      </c>
      <c r="I16" s="37">
        <v>18</v>
      </c>
      <c r="J16" s="37">
        <v>18</v>
      </c>
      <c r="K16" s="37">
        <v>18.5</v>
      </c>
      <c r="L16" s="37">
        <v>18.5</v>
      </c>
      <c r="M16" s="37">
        <v>19</v>
      </c>
      <c r="N16" s="37">
        <v>19</v>
      </c>
      <c r="O16" s="37">
        <v>19</v>
      </c>
      <c r="P16" s="37">
        <v>19.5</v>
      </c>
      <c r="Q16" s="37">
        <v>19.5</v>
      </c>
      <c r="S16" t="str">
        <f t="shared" si="2"/>
        <v/>
      </c>
      <c r="T16">
        <v>29000</v>
      </c>
      <c r="U16" s="38">
        <v>0.16500000000000001</v>
      </c>
      <c r="V16" s="38">
        <v>0.17</v>
      </c>
      <c r="W16" s="38">
        <v>0.17499999999999999</v>
      </c>
      <c r="X16" s="38">
        <v>0.17499999999999999</v>
      </c>
      <c r="Y16" s="38">
        <v>0.18</v>
      </c>
      <c r="Z16" s="38">
        <v>0.18</v>
      </c>
      <c r="AA16" s="38">
        <v>0.185</v>
      </c>
      <c r="AB16" s="38">
        <v>0.185</v>
      </c>
      <c r="AC16" s="38">
        <v>0.19</v>
      </c>
      <c r="AD16" s="38">
        <v>0.19</v>
      </c>
      <c r="AE16" s="38">
        <v>0.19500000000000001</v>
      </c>
      <c r="AF16" s="38">
        <v>0.19500000000000001</v>
      </c>
      <c r="AH16" s="66">
        <f t="shared" si="1"/>
        <v>17</v>
      </c>
      <c r="AI16" s="66">
        <f t="shared" si="1"/>
        <v>17</v>
      </c>
      <c r="AJ16" s="66">
        <f t="shared" si="1"/>
        <v>17.5</v>
      </c>
      <c r="AK16" s="66">
        <f t="shared" si="1"/>
        <v>18</v>
      </c>
      <c r="AL16" s="66">
        <f t="shared" si="1"/>
        <v>18</v>
      </c>
      <c r="AM16" s="66">
        <f t="shared" si="1"/>
        <v>18.5</v>
      </c>
      <c r="AN16" s="66">
        <f t="shared" si="1"/>
        <v>18.5</v>
      </c>
      <c r="AO16" s="66">
        <f t="shared" si="1"/>
        <v>19</v>
      </c>
      <c r="AP16" s="66">
        <f t="shared" si="1"/>
        <v>19</v>
      </c>
      <c r="AQ16" s="66">
        <f t="shared" si="1"/>
        <v>19</v>
      </c>
      <c r="AR16" s="66">
        <f t="shared" si="1"/>
        <v>19.5</v>
      </c>
      <c r="AS16" s="66">
        <f t="shared" si="1"/>
        <v>19.5</v>
      </c>
    </row>
    <row r="17" spans="4:45" x14ac:dyDescent="0.25">
      <c r="D17" s="4">
        <v>14</v>
      </c>
      <c r="E17" s="4">
        <v>30000</v>
      </c>
      <c r="F17" s="37">
        <v>17</v>
      </c>
      <c r="G17" s="37">
        <v>17</v>
      </c>
      <c r="H17" s="37">
        <v>17.5</v>
      </c>
      <c r="I17" s="37">
        <v>18</v>
      </c>
      <c r="J17" s="37">
        <v>18</v>
      </c>
      <c r="K17" s="37">
        <v>18.5</v>
      </c>
      <c r="L17" s="37">
        <v>18.5</v>
      </c>
      <c r="M17" s="37">
        <v>19</v>
      </c>
      <c r="N17" s="37">
        <v>19</v>
      </c>
      <c r="O17" s="37">
        <v>19</v>
      </c>
      <c r="P17" s="37">
        <v>19.5</v>
      </c>
      <c r="Q17" s="37">
        <v>19.5</v>
      </c>
      <c r="S17" t="str">
        <f t="shared" si="2"/>
        <v/>
      </c>
      <c r="T17">
        <v>30000</v>
      </c>
      <c r="U17" s="38">
        <v>0.16500000000000001</v>
      </c>
      <c r="V17" s="38">
        <v>0.17</v>
      </c>
      <c r="W17" s="38">
        <v>0.17499999999999999</v>
      </c>
      <c r="X17" s="38">
        <v>0.17499999999999999</v>
      </c>
      <c r="Y17" s="38">
        <v>0.18</v>
      </c>
      <c r="Z17" s="38">
        <v>0.185</v>
      </c>
      <c r="AA17" s="38">
        <v>0.185</v>
      </c>
      <c r="AB17" s="38">
        <v>0.19</v>
      </c>
      <c r="AC17" s="38">
        <v>0.19</v>
      </c>
      <c r="AD17" s="38">
        <v>0.19</v>
      </c>
      <c r="AE17" s="38">
        <v>0.19500000000000001</v>
      </c>
      <c r="AF17" s="38">
        <v>0.19500000000000001</v>
      </c>
      <c r="AH17" s="66">
        <f t="shared" si="1"/>
        <v>17</v>
      </c>
      <c r="AI17" s="66">
        <f t="shared" si="1"/>
        <v>17</v>
      </c>
      <c r="AJ17" s="66">
        <f t="shared" si="1"/>
        <v>17.5</v>
      </c>
      <c r="AK17" s="66">
        <f t="shared" si="1"/>
        <v>18</v>
      </c>
      <c r="AL17" s="66">
        <f t="shared" si="1"/>
        <v>18</v>
      </c>
      <c r="AM17" s="66">
        <f t="shared" si="1"/>
        <v>18.5</v>
      </c>
      <c r="AN17" s="66">
        <f t="shared" si="1"/>
        <v>18.5</v>
      </c>
      <c r="AO17" s="66">
        <f t="shared" si="1"/>
        <v>19</v>
      </c>
      <c r="AP17" s="66">
        <f t="shared" si="1"/>
        <v>19</v>
      </c>
      <c r="AQ17" s="66">
        <f t="shared" si="1"/>
        <v>19</v>
      </c>
      <c r="AR17" s="66">
        <f t="shared" si="1"/>
        <v>19.5</v>
      </c>
      <c r="AS17" s="66">
        <f t="shared" si="1"/>
        <v>19.5</v>
      </c>
    </row>
    <row r="18" spans="4:45" x14ac:dyDescent="0.25">
      <c r="D18" s="4">
        <v>15</v>
      </c>
      <c r="E18" s="4">
        <v>31000</v>
      </c>
      <c r="F18" s="37">
        <v>17</v>
      </c>
      <c r="G18" s="37">
        <v>17</v>
      </c>
      <c r="H18" s="37">
        <v>17.5</v>
      </c>
      <c r="I18" s="37">
        <v>18</v>
      </c>
      <c r="J18" s="37">
        <v>18</v>
      </c>
      <c r="K18" s="37">
        <v>18.5</v>
      </c>
      <c r="L18" s="37">
        <v>18.5</v>
      </c>
      <c r="M18" s="37">
        <v>19</v>
      </c>
      <c r="N18" s="37">
        <v>19</v>
      </c>
      <c r="O18" s="37">
        <v>19</v>
      </c>
      <c r="P18" s="37">
        <v>19.5</v>
      </c>
      <c r="Q18" s="37">
        <v>19.5</v>
      </c>
      <c r="S18" t="str">
        <f t="shared" si="2"/>
        <v/>
      </c>
      <c r="T18">
        <v>31000</v>
      </c>
      <c r="U18" s="38">
        <v>0.17</v>
      </c>
      <c r="V18" s="38">
        <v>0.17</v>
      </c>
      <c r="W18" s="38">
        <v>0.17499999999999999</v>
      </c>
      <c r="X18" s="38">
        <v>0.18</v>
      </c>
      <c r="Y18" s="38">
        <v>0.18</v>
      </c>
      <c r="Z18" s="38">
        <v>0.185</v>
      </c>
      <c r="AA18" s="38">
        <v>0.185</v>
      </c>
      <c r="AB18" s="38">
        <v>0.19</v>
      </c>
      <c r="AC18" s="38">
        <v>0.19</v>
      </c>
      <c r="AD18" s="38">
        <v>0.19</v>
      </c>
      <c r="AE18" s="38">
        <v>0.19500000000000001</v>
      </c>
      <c r="AF18" s="38">
        <v>0.19500000000000001</v>
      </c>
      <c r="AH18" s="51">
        <f>U18*$T$3</f>
        <v>17</v>
      </c>
      <c r="AI18" s="51">
        <f t="shared" ref="AI18:AS33" si="3">V18*$T$3</f>
        <v>17</v>
      </c>
      <c r="AJ18" s="51">
        <f t="shared" si="3"/>
        <v>17.5</v>
      </c>
      <c r="AK18" s="51">
        <f t="shared" si="3"/>
        <v>18</v>
      </c>
      <c r="AL18" s="51">
        <f t="shared" si="3"/>
        <v>18</v>
      </c>
      <c r="AM18" s="51">
        <f t="shared" si="3"/>
        <v>18.5</v>
      </c>
      <c r="AN18" s="51">
        <f t="shared" si="3"/>
        <v>18.5</v>
      </c>
      <c r="AO18" s="51">
        <f t="shared" si="3"/>
        <v>19</v>
      </c>
      <c r="AP18" s="51">
        <f t="shared" si="3"/>
        <v>19</v>
      </c>
      <c r="AQ18" s="51">
        <f t="shared" si="3"/>
        <v>19</v>
      </c>
      <c r="AR18" s="51">
        <f t="shared" si="3"/>
        <v>19.5</v>
      </c>
      <c r="AS18" s="51">
        <f t="shared" si="3"/>
        <v>19.5</v>
      </c>
    </row>
    <row r="19" spans="4:45" x14ac:dyDescent="0.25">
      <c r="D19" s="4">
        <v>16</v>
      </c>
      <c r="E19" s="4">
        <v>32000</v>
      </c>
      <c r="F19" s="37">
        <v>17</v>
      </c>
      <c r="G19" s="37">
        <v>17</v>
      </c>
      <c r="H19" s="37">
        <v>17.5</v>
      </c>
      <c r="I19" s="37">
        <v>18</v>
      </c>
      <c r="J19" s="37">
        <v>18</v>
      </c>
      <c r="K19" s="37">
        <v>18.5</v>
      </c>
      <c r="L19" s="37">
        <v>18.5</v>
      </c>
      <c r="M19" s="37">
        <v>19</v>
      </c>
      <c r="N19" s="37">
        <v>19</v>
      </c>
      <c r="O19" s="37">
        <v>19.5</v>
      </c>
      <c r="P19" s="37">
        <v>19.5</v>
      </c>
      <c r="Q19" s="37">
        <v>19.5</v>
      </c>
      <c r="S19" t="str">
        <f t="shared" si="2"/>
        <v/>
      </c>
      <c r="T19">
        <v>32000</v>
      </c>
      <c r="U19" s="38">
        <v>0.17</v>
      </c>
      <c r="V19" s="38">
        <v>0.17</v>
      </c>
      <c r="W19" s="38">
        <v>0.17499999999999999</v>
      </c>
      <c r="X19" s="38">
        <v>0.18</v>
      </c>
      <c r="Y19" s="38">
        <v>0.18</v>
      </c>
      <c r="Z19" s="38">
        <v>0.185</v>
      </c>
      <c r="AA19" s="38">
        <v>0.185</v>
      </c>
      <c r="AB19" s="38">
        <v>0.19</v>
      </c>
      <c r="AC19" s="38">
        <v>0.19</v>
      </c>
      <c r="AD19" s="38">
        <v>0.19500000000000001</v>
      </c>
      <c r="AE19" s="38">
        <v>0.19500000000000001</v>
      </c>
      <c r="AF19" s="38">
        <v>0.19500000000000001</v>
      </c>
      <c r="AH19" s="37">
        <f>U19*$T$3</f>
        <v>17</v>
      </c>
      <c r="AI19" s="37">
        <f t="shared" si="3"/>
        <v>17</v>
      </c>
      <c r="AJ19" s="37">
        <f t="shared" si="3"/>
        <v>17.5</v>
      </c>
      <c r="AK19" s="37">
        <f t="shared" si="3"/>
        <v>18</v>
      </c>
      <c r="AL19" s="37">
        <f t="shared" si="3"/>
        <v>18</v>
      </c>
      <c r="AM19" s="37">
        <f t="shared" si="3"/>
        <v>18.5</v>
      </c>
      <c r="AN19" s="37">
        <f t="shared" si="3"/>
        <v>18.5</v>
      </c>
      <c r="AO19" s="37">
        <f t="shared" si="3"/>
        <v>19</v>
      </c>
      <c r="AP19" s="37">
        <f t="shared" si="3"/>
        <v>19</v>
      </c>
      <c r="AQ19" s="37">
        <f t="shared" si="3"/>
        <v>19.5</v>
      </c>
      <c r="AR19" s="37">
        <f t="shared" si="3"/>
        <v>19.5</v>
      </c>
      <c r="AS19" s="37">
        <f t="shared" si="3"/>
        <v>19.5</v>
      </c>
    </row>
    <row r="20" spans="4:45" x14ac:dyDescent="0.25">
      <c r="D20" s="4">
        <v>17</v>
      </c>
      <c r="E20" s="4">
        <v>33000</v>
      </c>
      <c r="F20" s="37">
        <v>17</v>
      </c>
      <c r="G20" s="37">
        <v>17</v>
      </c>
      <c r="H20" s="37">
        <v>17.5</v>
      </c>
      <c r="I20" s="37">
        <v>18</v>
      </c>
      <c r="J20" s="37">
        <v>18</v>
      </c>
      <c r="K20" s="37">
        <v>18.5</v>
      </c>
      <c r="L20" s="37">
        <v>18.5</v>
      </c>
      <c r="M20" s="37">
        <v>19</v>
      </c>
      <c r="N20" s="37">
        <v>19</v>
      </c>
      <c r="O20" s="37">
        <v>19.5</v>
      </c>
      <c r="P20" s="37">
        <v>19.5</v>
      </c>
      <c r="Q20" s="37">
        <v>19.5</v>
      </c>
      <c r="S20" t="str">
        <f t="shared" si="2"/>
        <v/>
      </c>
      <c r="T20">
        <v>33000</v>
      </c>
      <c r="U20" s="38">
        <v>0.17</v>
      </c>
      <c r="V20" s="38">
        <v>0.17</v>
      </c>
      <c r="W20" s="38">
        <v>0.17499999999999999</v>
      </c>
      <c r="X20" s="38">
        <v>0.18</v>
      </c>
      <c r="Y20" s="38">
        <v>0.18</v>
      </c>
      <c r="Z20" s="38">
        <v>0.185</v>
      </c>
      <c r="AA20" s="38">
        <v>0.185</v>
      </c>
      <c r="AB20" s="38">
        <v>0.19</v>
      </c>
      <c r="AC20" s="38">
        <v>0.19</v>
      </c>
      <c r="AD20" s="38">
        <v>0.19500000000000001</v>
      </c>
      <c r="AE20" s="38">
        <v>0.19500000000000001</v>
      </c>
      <c r="AF20" s="38">
        <v>0.19500000000000001</v>
      </c>
      <c r="AH20" s="37">
        <f t="shared" ref="AH20:AS54" si="4">U20*$T$3</f>
        <v>17</v>
      </c>
      <c r="AI20" s="37">
        <f t="shared" si="3"/>
        <v>17</v>
      </c>
      <c r="AJ20" s="37">
        <f t="shared" si="3"/>
        <v>17.5</v>
      </c>
      <c r="AK20" s="37">
        <f t="shared" si="3"/>
        <v>18</v>
      </c>
      <c r="AL20" s="37">
        <f t="shared" si="3"/>
        <v>18</v>
      </c>
      <c r="AM20" s="37">
        <f t="shared" si="3"/>
        <v>18.5</v>
      </c>
      <c r="AN20" s="37">
        <f t="shared" si="3"/>
        <v>18.5</v>
      </c>
      <c r="AO20" s="37">
        <f t="shared" si="3"/>
        <v>19</v>
      </c>
      <c r="AP20" s="37">
        <f t="shared" si="3"/>
        <v>19</v>
      </c>
      <c r="AQ20" s="37">
        <f t="shared" si="3"/>
        <v>19.5</v>
      </c>
      <c r="AR20" s="37">
        <f t="shared" si="3"/>
        <v>19.5</v>
      </c>
      <c r="AS20" s="37">
        <f t="shared" si="3"/>
        <v>19.5</v>
      </c>
    </row>
    <row r="21" spans="4:45" x14ac:dyDescent="0.25">
      <c r="D21" s="4">
        <v>18</v>
      </c>
      <c r="E21" s="4">
        <v>34000</v>
      </c>
      <c r="F21" s="37">
        <v>17</v>
      </c>
      <c r="G21" s="37">
        <v>17</v>
      </c>
      <c r="H21" s="37">
        <v>17.5</v>
      </c>
      <c r="I21" s="37">
        <v>18</v>
      </c>
      <c r="J21" s="37">
        <v>18</v>
      </c>
      <c r="K21" s="37">
        <v>18.5</v>
      </c>
      <c r="L21" s="37">
        <v>18.5</v>
      </c>
      <c r="M21" s="37">
        <v>19</v>
      </c>
      <c r="N21" s="37">
        <v>19</v>
      </c>
      <c r="O21" s="37">
        <v>19.5</v>
      </c>
      <c r="P21" s="37">
        <v>19.5</v>
      </c>
      <c r="Q21" s="37">
        <v>19.5</v>
      </c>
      <c r="S21" t="str">
        <f t="shared" si="2"/>
        <v/>
      </c>
      <c r="T21">
        <v>34000</v>
      </c>
      <c r="U21" s="38">
        <v>0.17</v>
      </c>
      <c r="V21" s="38">
        <v>0.17</v>
      </c>
      <c r="W21" s="38">
        <v>0.17499999999999999</v>
      </c>
      <c r="X21" s="38">
        <v>0.18</v>
      </c>
      <c r="Y21" s="38">
        <v>0.18</v>
      </c>
      <c r="Z21" s="38">
        <v>0.185</v>
      </c>
      <c r="AA21" s="38">
        <v>0.185</v>
      </c>
      <c r="AB21" s="38">
        <v>0.19</v>
      </c>
      <c r="AC21" s="38">
        <v>0.19</v>
      </c>
      <c r="AD21" s="38">
        <v>0.19500000000000001</v>
      </c>
      <c r="AE21" s="38">
        <v>0.19500000000000001</v>
      </c>
      <c r="AF21" s="38">
        <v>0.19500000000000001</v>
      </c>
      <c r="AH21" s="37">
        <f t="shared" si="4"/>
        <v>17</v>
      </c>
      <c r="AI21" s="37">
        <f t="shared" si="3"/>
        <v>17</v>
      </c>
      <c r="AJ21" s="37">
        <f t="shared" si="3"/>
        <v>17.5</v>
      </c>
      <c r="AK21" s="37">
        <f t="shared" si="3"/>
        <v>18</v>
      </c>
      <c r="AL21" s="37">
        <f t="shared" si="3"/>
        <v>18</v>
      </c>
      <c r="AM21" s="37">
        <f t="shared" si="3"/>
        <v>18.5</v>
      </c>
      <c r="AN21" s="37">
        <f t="shared" si="3"/>
        <v>18.5</v>
      </c>
      <c r="AO21" s="37">
        <f t="shared" si="3"/>
        <v>19</v>
      </c>
      <c r="AP21" s="37">
        <f t="shared" si="3"/>
        <v>19</v>
      </c>
      <c r="AQ21" s="37">
        <f t="shared" si="3"/>
        <v>19.5</v>
      </c>
      <c r="AR21" s="37">
        <f t="shared" si="3"/>
        <v>19.5</v>
      </c>
      <c r="AS21" s="37">
        <f t="shared" si="3"/>
        <v>19.5</v>
      </c>
    </row>
    <row r="22" spans="4:45" x14ac:dyDescent="0.25">
      <c r="D22" s="4">
        <v>19</v>
      </c>
      <c r="E22" s="4">
        <v>35000</v>
      </c>
      <c r="F22" s="37">
        <v>17</v>
      </c>
      <c r="G22" s="37">
        <v>17</v>
      </c>
      <c r="H22" s="37">
        <v>17.5</v>
      </c>
      <c r="I22" s="37">
        <v>18</v>
      </c>
      <c r="J22" s="37">
        <v>18</v>
      </c>
      <c r="K22" s="37">
        <v>18.5</v>
      </c>
      <c r="L22" s="37">
        <v>18.5</v>
      </c>
      <c r="M22" s="37">
        <v>19</v>
      </c>
      <c r="N22" s="37">
        <v>19</v>
      </c>
      <c r="O22" s="37">
        <v>19.5</v>
      </c>
      <c r="P22" s="37">
        <v>19.5</v>
      </c>
      <c r="Q22" s="37">
        <v>19.5</v>
      </c>
      <c r="S22" t="str">
        <f t="shared" si="2"/>
        <v/>
      </c>
      <c r="T22">
        <v>35000</v>
      </c>
      <c r="U22" s="38">
        <v>0.17</v>
      </c>
      <c r="V22" s="38">
        <v>0.17</v>
      </c>
      <c r="W22" s="38">
        <v>0.17499999999999999</v>
      </c>
      <c r="X22" s="38">
        <v>0.18</v>
      </c>
      <c r="Y22" s="38">
        <v>0.18</v>
      </c>
      <c r="Z22" s="38">
        <v>0.185</v>
      </c>
      <c r="AA22" s="38">
        <v>0.185</v>
      </c>
      <c r="AB22" s="38">
        <v>0.19</v>
      </c>
      <c r="AC22" s="38">
        <v>0.19</v>
      </c>
      <c r="AD22" s="38">
        <v>0.19500000000000001</v>
      </c>
      <c r="AE22" s="38">
        <v>0.19500000000000001</v>
      </c>
      <c r="AF22" s="38">
        <v>0.19500000000000001</v>
      </c>
      <c r="AH22" s="37">
        <f t="shared" si="4"/>
        <v>17</v>
      </c>
      <c r="AI22" s="37">
        <f t="shared" si="3"/>
        <v>17</v>
      </c>
      <c r="AJ22" s="37">
        <f t="shared" si="3"/>
        <v>17.5</v>
      </c>
      <c r="AK22" s="37">
        <f t="shared" si="3"/>
        <v>18</v>
      </c>
      <c r="AL22" s="37">
        <f t="shared" si="3"/>
        <v>18</v>
      </c>
      <c r="AM22" s="37">
        <f t="shared" si="3"/>
        <v>18.5</v>
      </c>
      <c r="AN22" s="37">
        <f t="shared" si="3"/>
        <v>18.5</v>
      </c>
      <c r="AO22" s="37">
        <f t="shared" si="3"/>
        <v>19</v>
      </c>
      <c r="AP22" s="37">
        <f t="shared" si="3"/>
        <v>19</v>
      </c>
      <c r="AQ22" s="37">
        <f t="shared" si="3"/>
        <v>19.5</v>
      </c>
      <c r="AR22" s="37">
        <f t="shared" si="3"/>
        <v>19.5</v>
      </c>
      <c r="AS22" s="37">
        <f t="shared" si="3"/>
        <v>19.5</v>
      </c>
    </row>
    <row r="23" spans="4:45" x14ac:dyDescent="0.25">
      <c r="D23" s="4">
        <v>20</v>
      </c>
      <c r="E23" s="4">
        <v>36000</v>
      </c>
      <c r="F23" s="37">
        <v>17</v>
      </c>
      <c r="G23" s="37">
        <v>17</v>
      </c>
      <c r="H23" s="37">
        <v>17.5</v>
      </c>
      <c r="I23" s="37">
        <v>18</v>
      </c>
      <c r="J23" s="37">
        <v>18</v>
      </c>
      <c r="K23" s="37">
        <v>18.5</v>
      </c>
      <c r="L23" s="37">
        <v>18.5</v>
      </c>
      <c r="M23" s="37">
        <v>19</v>
      </c>
      <c r="N23" s="37">
        <v>19</v>
      </c>
      <c r="O23" s="37">
        <v>19.5</v>
      </c>
      <c r="P23" s="37">
        <v>19.5</v>
      </c>
      <c r="Q23" s="37">
        <v>19.5</v>
      </c>
      <c r="S23" t="str">
        <f t="shared" si="2"/>
        <v/>
      </c>
      <c r="T23">
        <v>36000</v>
      </c>
      <c r="U23" s="38">
        <v>0.17</v>
      </c>
      <c r="V23" s="38">
        <v>0.17</v>
      </c>
      <c r="W23" s="38">
        <v>0.17499999999999999</v>
      </c>
      <c r="X23" s="38">
        <v>0.18</v>
      </c>
      <c r="Y23" s="38">
        <v>0.18</v>
      </c>
      <c r="Z23" s="38">
        <v>0.185</v>
      </c>
      <c r="AA23" s="38">
        <v>0.185</v>
      </c>
      <c r="AB23" s="38">
        <v>0.19</v>
      </c>
      <c r="AC23" s="38">
        <v>0.19</v>
      </c>
      <c r="AD23" s="38">
        <v>0.19500000000000001</v>
      </c>
      <c r="AE23" s="38">
        <v>0.19500000000000001</v>
      </c>
      <c r="AF23" s="38">
        <v>0.19500000000000001</v>
      </c>
      <c r="AH23" s="37">
        <f t="shared" si="4"/>
        <v>17</v>
      </c>
      <c r="AI23" s="37">
        <f t="shared" si="3"/>
        <v>17</v>
      </c>
      <c r="AJ23" s="37">
        <f t="shared" si="3"/>
        <v>17.5</v>
      </c>
      <c r="AK23" s="37">
        <f t="shared" si="3"/>
        <v>18</v>
      </c>
      <c r="AL23" s="37">
        <f t="shared" si="3"/>
        <v>18</v>
      </c>
      <c r="AM23" s="37">
        <f t="shared" si="3"/>
        <v>18.5</v>
      </c>
      <c r="AN23" s="37">
        <f t="shared" si="3"/>
        <v>18.5</v>
      </c>
      <c r="AO23" s="37">
        <f t="shared" si="3"/>
        <v>19</v>
      </c>
      <c r="AP23" s="37">
        <f t="shared" si="3"/>
        <v>19</v>
      </c>
      <c r="AQ23" s="37">
        <f t="shared" si="3"/>
        <v>19.5</v>
      </c>
      <c r="AR23" s="37">
        <f t="shared" si="3"/>
        <v>19.5</v>
      </c>
      <c r="AS23" s="37">
        <f t="shared" si="3"/>
        <v>19.5</v>
      </c>
    </row>
    <row r="24" spans="4:45" x14ac:dyDescent="0.25">
      <c r="D24" s="4">
        <v>21</v>
      </c>
      <c r="E24" s="4">
        <v>37000</v>
      </c>
      <c r="F24" s="37">
        <v>17</v>
      </c>
      <c r="G24" s="37">
        <v>17</v>
      </c>
      <c r="H24" s="37">
        <v>17.5</v>
      </c>
      <c r="I24" s="37">
        <v>18</v>
      </c>
      <c r="J24" s="37">
        <v>18</v>
      </c>
      <c r="K24" s="37">
        <v>18.5</v>
      </c>
      <c r="L24" s="37">
        <v>18.5</v>
      </c>
      <c r="M24" s="37">
        <v>19</v>
      </c>
      <c r="N24" s="37">
        <v>19</v>
      </c>
      <c r="O24" s="37">
        <v>19.5</v>
      </c>
      <c r="P24" s="37">
        <v>19.5</v>
      </c>
      <c r="Q24" s="37">
        <v>19.5</v>
      </c>
      <c r="S24" t="str">
        <f t="shared" si="2"/>
        <v/>
      </c>
      <c r="T24">
        <v>37000</v>
      </c>
      <c r="U24" s="38">
        <v>0.17</v>
      </c>
      <c r="V24" s="38">
        <v>0.17</v>
      </c>
      <c r="W24" s="38">
        <v>0.17499999999999999</v>
      </c>
      <c r="X24" s="38">
        <v>0.18</v>
      </c>
      <c r="Y24" s="38">
        <v>0.18</v>
      </c>
      <c r="Z24" s="38">
        <v>0.185</v>
      </c>
      <c r="AA24" s="38">
        <v>0.185</v>
      </c>
      <c r="AB24" s="38">
        <v>0.19</v>
      </c>
      <c r="AC24" s="38">
        <v>0.19</v>
      </c>
      <c r="AD24" s="38">
        <v>0.19500000000000001</v>
      </c>
      <c r="AE24" s="38">
        <v>0.19500000000000001</v>
      </c>
      <c r="AF24" s="38">
        <v>0.19500000000000001</v>
      </c>
      <c r="AH24" s="37">
        <f t="shared" si="4"/>
        <v>17</v>
      </c>
      <c r="AI24" s="37">
        <f t="shared" si="3"/>
        <v>17</v>
      </c>
      <c r="AJ24" s="37">
        <f t="shared" si="3"/>
        <v>17.5</v>
      </c>
      <c r="AK24" s="37">
        <f t="shared" si="3"/>
        <v>18</v>
      </c>
      <c r="AL24" s="37">
        <f t="shared" si="3"/>
        <v>18</v>
      </c>
      <c r="AM24" s="37">
        <f t="shared" si="3"/>
        <v>18.5</v>
      </c>
      <c r="AN24" s="37">
        <f t="shared" si="3"/>
        <v>18.5</v>
      </c>
      <c r="AO24" s="37">
        <f t="shared" si="3"/>
        <v>19</v>
      </c>
      <c r="AP24" s="37">
        <f t="shared" si="3"/>
        <v>19</v>
      </c>
      <c r="AQ24" s="37">
        <f t="shared" si="3"/>
        <v>19.5</v>
      </c>
      <c r="AR24" s="37">
        <f t="shared" si="3"/>
        <v>19.5</v>
      </c>
      <c r="AS24" s="37">
        <f t="shared" si="3"/>
        <v>19.5</v>
      </c>
    </row>
    <row r="25" spans="4:45" x14ac:dyDescent="0.25">
      <c r="D25" s="4">
        <v>22</v>
      </c>
      <c r="E25" s="4">
        <v>38000</v>
      </c>
      <c r="F25" s="37">
        <v>17</v>
      </c>
      <c r="G25" s="37">
        <v>17</v>
      </c>
      <c r="H25" s="37">
        <v>17.5</v>
      </c>
      <c r="I25" s="37">
        <v>18</v>
      </c>
      <c r="J25" s="37">
        <v>18</v>
      </c>
      <c r="K25" s="37">
        <v>18.5</v>
      </c>
      <c r="L25" s="37">
        <v>18.5</v>
      </c>
      <c r="M25" s="37">
        <v>19</v>
      </c>
      <c r="N25" s="37">
        <v>19</v>
      </c>
      <c r="O25" s="37">
        <v>19.5</v>
      </c>
      <c r="P25" s="37">
        <v>19.5</v>
      </c>
      <c r="Q25" s="37">
        <v>19.5</v>
      </c>
      <c r="S25" t="str">
        <f t="shared" si="2"/>
        <v/>
      </c>
      <c r="T25">
        <v>38000</v>
      </c>
      <c r="U25" s="38">
        <v>0.17</v>
      </c>
      <c r="V25" s="38">
        <v>0.17</v>
      </c>
      <c r="W25" s="38">
        <v>0.17499999999999999</v>
      </c>
      <c r="X25" s="38">
        <v>0.18</v>
      </c>
      <c r="Y25" s="38">
        <v>0.18</v>
      </c>
      <c r="Z25" s="38">
        <v>0.185</v>
      </c>
      <c r="AA25" s="38">
        <v>0.185</v>
      </c>
      <c r="AB25" s="38">
        <v>0.19</v>
      </c>
      <c r="AC25" s="38">
        <v>0.19</v>
      </c>
      <c r="AD25" s="38">
        <v>0.19500000000000001</v>
      </c>
      <c r="AE25" s="38">
        <v>0.19500000000000001</v>
      </c>
      <c r="AF25" s="38">
        <v>0.19500000000000001</v>
      </c>
      <c r="AH25" s="37">
        <f t="shared" si="4"/>
        <v>17</v>
      </c>
      <c r="AI25" s="37">
        <f t="shared" si="3"/>
        <v>17</v>
      </c>
      <c r="AJ25" s="37">
        <f t="shared" si="3"/>
        <v>17.5</v>
      </c>
      <c r="AK25" s="37">
        <f t="shared" si="3"/>
        <v>18</v>
      </c>
      <c r="AL25" s="37">
        <f t="shared" si="3"/>
        <v>18</v>
      </c>
      <c r="AM25" s="37">
        <f t="shared" si="3"/>
        <v>18.5</v>
      </c>
      <c r="AN25" s="37">
        <f t="shared" si="3"/>
        <v>18.5</v>
      </c>
      <c r="AO25" s="37">
        <f t="shared" si="3"/>
        <v>19</v>
      </c>
      <c r="AP25" s="37">
        <f t="shared" si="3"/>
        <v>19</v>
      </c>
      <c r="AQ25" s="37">
        <f t="shared" si="3"/>
        <v>19.5</v>
      </c>
      <c r="AR25" s="37">
        <f t="shared" si="3"/>
        <v>19.5</v>
      </c>
      <c r="AS25" s="37">
        <f t="shared" si="3"/>
        <v>19.5</v>
      </c>
    </row>
    <row r="26" spans="4:45" x14ac:dyDescent="0.25">
      <c r="D26" s="4">
        <v>23</v>
      </c>
      <c r="E26" s="4">
        <v>39000</v>
      </c>
      <c r="F26" s="37">
        <v>17</v>
      </c>
      <c r="G26" s="37">
        <v>17</v>
      </c>
      <c r="H26" s="37">
        <v>17.5</v>
      </c>
      <c r="I26" s="37">
        <v>18</v>
      </c>
      <c r="J26" s="37">
        <v>18</v>
      </c>
      <c r="K26" s="37">
        <v>18.5</v>
      </c>
      <c r="L26" s="37">
        <v>18.5</v>
      </c>
      <c r="M26" s="37">
        <v>19</v>
      </c>
      <c r="N26" s="37">
        <v>19</v>
      </c>
      <c r="O26" s="37">
        <v>19.5</v>
      </c>
      <c r="P26" s="37">
        <v>19.5</v>
      </c>
      <c r="Q26" s="37">
        <v>19.5</v>
      </c>
      <c r="S26" t="str">
        <f t="shared" si="2"/>
        <v/>
      </c>
      <c r="T26">
        <v>39000</v>
      </c>
      <c r="U26" s="38">
        <v>0.17</v>
      </c>
      <c r="V26" s="38">
        <v>0.17</v>
      </c>
      <c r="W26" s="38">
        <v>0.17499999999999999</v>
      </c>
      <c r="X26" s="38">
        <v>0.18</v>
      </c>
      <c r="Y26" s="38">
        <v>0.18</v>
      </c>
      <c r="Z26" s="38">
        <v>0.185</v>
      </c>
      <c r="AA26" s="38">
        <v>0.185</v>
      </c>
      <c r="AB26" s="38">
        <v>0.19</v>
      </c>
      <c r="AC26" s="38">
        <v>0.19</v>
      </c>
      <c r="AD26" s="38">
        <v>0.19500000000000001</v>
      </c>
      <c r="AE26" s="38">
        <v>0.19500000000000001</v>
      </c>
      <c r="AF26" s="38">
        <v>0.19500000000000001</v>
      </c>
      <c r="AH26" s="37">
        <f t="shared" si="4"/>
        <v>17</v>
      </c>
      <c r="AI26" s="37">
        <f t="shared" si="3"/>
        <v>17</v>
      </c>
      <c r="AJ26" s="37">
        <f t="shared" si="3"/>
        <v>17.5</v>
      </c>
      <c r="AK26" s="37">
        <f t="shared" si="3"/>
        <v>18</v>
      </c>
      <c r="AL26" s="37">
        <f t="shared" si="3"/>
        <v>18</v>
      </c>
      <c r="AM26" s="37">
        <f t="shared" si="3"/>
        <v>18.5</v>
      </c>
      <c r="AN26" s="37">
        <f t="shared" si="3"/>
        <v>18.5</v>
      </c>
      <c r="AO26" s="37">
        <f t="shared" si="3"/>
        <v>19</v>
      </c>
      <c r="AP26" s="37">
        <f t="shared" si="3"/>
        <v>19</v>
      </c>
      <c r="AQ26" s="37">
        <f t="shared" si="3"/>
        <v>19.5</v>
      </c>
      <c r="AR26" s="37">
        <f t="shared" si="3"/>
        <v>19.5</v>
      </c>
      <c r="AS26" s="37">
        <f t="shared" si="3"/>
        <v>19.5</v>
      </c>
    </row>
    <row r="27" spans="4:45" x14ac:dyDescent="0.25">
      <c r="D27" s="4">
        <v>24</v>
      </c>
      <c r="E27" s="4">
        <v>40000</v>
      </c>
      <c r="F27" s="37">
        <v>17</v>
      </c>
      <c r="G27" s="37">
        <v>17</v>
      </c>
      <c r="H27" s="37">
        <v>17.5</v>
      </c>
      <c r="I27" s="37">
        <v>18</v>
      </c>
      <c r="J27" s="37">
        <v>18</v>
      </c>
      <c r="K27" s="37">
        <v>18.5</v>
      </c>
      <c r="L27" s="37">
        <v>18.5</v>
      </c>
      <c r="M27" s="37">
        <v>19</v>
      </c>
      <c r="N27" s="37">
        <v>19</v>
      </c>
      <c r="O27" s="37">
        <v>19.5</v>
      </c>
      <c r="P27" s="37">
        <v>19.5</v>
      </c>
      <c r="Q27" s="37">
        <v>19.5</v>
      </c>
      <c r="S27" t="str">
        <f t="shared" si="2"/>
        <v/>
      </c>
      <c r="T27">
        <v>40000</v>
      </c>
      <c r="U27" s="38">
        <v>0.17</v>
      </c>
      <c r="V27" s="38">
        <v>0.17</v>
      </c>
      <c r="W27" s="38">
        <v>0.17499999999999999</v>
      </c>
      <c r="X27" s="38">
        <v>0.18</v>
      </c>
      <c r="Y27" s="38">
        <v>0.18</v>
      </c>
      <c r="Z27" s="38">
        <v>0.185</v>
      </c>
      <c r="AA27" s="38">
        <v>0.185</v>
      </c>
      <c r="AB27" s="38">
        <v>0.19</v>
      </c>
      <c r="AC27" s="38">
        <v>0.19</v>
      </c>
      <c r="AD27" s="38">
        <v>0.19500000000000001</v>
      </c>
      <c r="AE27" s="38">
        <v>0.19500000000000001</v>
      </c>
      <c r="AF27" s="38">
        <v>0.19500000000000001</v>
      </c>
      <c r="AH27" s="37">
        <f t="shared" si="4"/>
        <v>17</v>
      </c>
      <c r="AI27" s="37">
        <f t="shared" si="3"/>
        <v>17</v>
      </c>
      <c r="AJ27" s="37">
        <f t="shared" si="3"/>
        <v>17.5</v>
      </c>
      <c r="AK27" s="37">
        <f t="shared" si="3"/>
        <v>18</v>
      </c>
      <c r="AL27" s="37">
        <f t="shared" si="3"/>
        <v>18</v>
      </c>
      <c r="AM27" s="37">
        <f t="shared" si="3"/>
        <v>18.5</v>
      </c>
      <c r="AN27" s="37">
        <f t="shared" si="3"/>
        <v>18.5</v>
      </c>
      <c r="AO27" s="37">
        <f t="shared" si="3"/>
        <v>19</v>
      </c>
      <c r="AP27" s="37">
        <f t="shared" si="3"/>
        <v>19</v>
      </c>
      <c r="AQ27" s="37">
        <f t="shared" si="3"/>
        <v>19.5</v>
      </c>
      <c r="AR27" s="37">
        <f t="shared" si="3"/>
        <v>19.5</v>
      </c>
      <c r="AS27" s="37">
        <f t="shared" si="3"/>
        <v>19.5</v>
      </c>
    </row>
    <row r="28" spans="4:45" x14ac:dyDescent="0.25">
      <c r="D28" s="4">
        <v>25</v>
      </c>
      <c r="E28" s="4">
        <v>41000</v>
      </c>
      <c r="F28" s="37">
        <v>17</v>
      </c>
      <c r="G28" s="37">
        <v>17</v>
      </c>
      <c r="H28" s="37">
        <v>17.5</v>
      </c>
      <c r="I28" s="37">
        <v>18</v>
      </c>
      <c r="J28" s="37">
        <v>18</v>
      </c>
      <c r="K28" s="37">
        <v>18.5</v>
      </c>
      <c r="L28" s="37">
        <v>18.5</v>
      </c>
      <c r="M28" s="37">
        <v>19</v>
      </c>
      <c r="N28" s="37">
        <v>19</v>
      </c>
      <c r="O28" s="37">
        <v>19.5</v>
      </c>
      <c r="P28" s="37">
        <v>19.5</v>
      </c>
      <c r="Q28" s="37">
        <v>19.5</v>
      </c>
      <c r="S28" t="str">
        <f t="shared" si="2"/>
        <v/>
      </c>
      <c r="T28">
        <v>41000</v>
      </c>
      <c r="U28" s="38">
        <v>0.17</v>
      </c>
      <c r="V28" s="38">
        <v>0.17</v>
      </c>
      <c r="W28" s="38">
        <v>0.17499999999999999</v>
      </c>
      <c r="X28" s="38">
        <v>0.18</v>
      </c>
      <c r="Y28" s="38">
        <v>0.18</v>
      </c>
      <c r="Z28" s="38">
        <v>0.185</v>
      </c>
      <c r="AA28" s="38">
        <v>0.185</v>
      </c>
      <c r="AB28" s="38">
        <v>0.19</v>
      </c>
      <c r="AC28" s="38">
        <v>0.19</v>
      </c>
      <c r="AD28" s="38">
        <v>0.19500000000000001</v>
      </c>
      <c r="AE28" s="38">
        <v>0.19500000000000001</v>
      </c>
      <c r="AF28" s="38">
        <v>0.19500000000000001</v>
      </c>
      <c r="AH28" s="37">
        <f t="shared" si="4"/>
        <v>17</v>
      </c>
      <c r="AI28" s="37">
        <f t="shared" si="3"/>
        <v>17</v>
      </c>
      <c r="AJ28" s="37">
        <f t="shared" si="3"/>
        <v>17.5</v>
      </c>
      <c r="AK28" s="37">
        <f t="shared" si="3"/>
        <v>18</v>
      </c>
      <c r="AL28" s="37">
        <f t="shared" si="3"/>
        <v>18</v>
      </c>
      <c r="AM28" s="37">
        <f t="shared" si="3"/>
        <v>18.5</v>
      </c>
      <c r="AN28" s="37">
        <f t="shared" si="3"/>
        <v>18.5</v>
      </c>
      <c r="AO28" s="37">
        <f t="shared" si="3"/>
        <v>19</v>
      </c>
      <c r="AP28" s="37">
        <f t="shared" si="3"/>
        <v>19</v>
      </c>
      <c r="AQ28" s="37">
        <f t="shared" si="3"/>
        <v>19.5</v>
      </c>
      <c r="AR28" s="37">
        <f t="shared" si="3"/>
        <v>19.5</v>
      </c>
      <c r="AS28" s="37">
        <f t="shared" si="3"/>
        <v>19.5</v>
      </c>
    </row>
    <row r="29" spans="4:45" x14ac:dyDescent="0.25">
      <c r="D29" s="4">
        <v>26</v>
      </c>
      <c r="E29" s="4">
        <v>42000</v>
      </c>
      <c r="F29" s="37">
        <v>17</v>
      </c>
      <c r="G29" s="37">
        <v>17</v>
      </c>
      <c r="H29" s="37">
        <v>17.5</v>
      </c>
      <c r="I29" s="37">
        <v>18</v>
      </c>
      <c r="J29" s="37">
        <v>18</v>
      </c>
      <c r="K29" s="37">
        <v>18.5</v>
      </c>
      <c r="L29" s="37">
        <v>18.5</v>
      </c>
      <c r="M29" s="37">
        <v>19</v>
      </c>
      <c r="N29" s="37">
        <v>19</v>
      </c>
      <c r="O29" s="37">
        <v>19.5</v>
      </c>
      <c r="P29" s="37">
        <v>19.5</v>
      </c>
      <c r="Q29" s="37">
        <v>19.5</v>
      </c>
      <c r="S29" t="str">
        <f t="shared" si="2"/>
        <v/>
      </c>
      <c r="T29">
        <v>42000</v>
      </c>
      <c r="U29" s="38">
        <v>0.17</v>
      </c>
      <c r="V29" s="38">
        <v>0.17</v>
      </c>
      <c r="W29" s="38">
        <v>0.17499999999999999</v>
      </c>
      <c r="X29" s="38">
        <v>0.18</v>
      </c>
      <c r="Y29" s="38">
        <v>0.18</v>
      </c>
      <c r="Z29" s="38">
        <v>0.185</v>
      </c>
      <c r="AA29" s="38">
        <v>0.185</v>
      </c>
      <c r="AB29" s="38">
        <v>0.19</v>
      </c>
      <c r="AC29" s="38">
        <v>0.19</v>
      </c>
      <c r="AD29" s="38">
        <v>0.19500000000000001</v>
      </c>
      <c r="AE29" s="38">
        <v>0.19500000000000001</v>
      </c>
      <c r="AF29" s="38">
        <v>0.19500000000000001</v>
      </c>
      <c r="AH29" s="37">
        <f t="shared" si="4"/>
        <v>17</v>
      </c>
      <c r="AI29" s="37">
        <f t="shared" si="3"/>
        <v>17</v>
      </c>
      <c r="AJ29" s="37">
        <f t="shared" si="3"/>
        <v>17.5</v>
      </c>
      <c r="AK29" s="37">
        <f t="shared" si="3"/>
        <v>18</v>
      </c>
      <c r="AL29" s="37">
        <f t="shared" si="3"/>
        <v>18</v>
      </c>
      <c r="AM29" s="37">
        <f t="shared" si="3"/>
        <v>18.5</v>
      </c>
      <c r="AN29" s="37">
        <f t="shared" si="3"/>
        <v>18.5</v>
      </c>
      <c r="AO29" s="37">
        <f t="shared" si="3"/>
        <v>19</v>
      </c>
      <c r="AP29" s="37">
        <f t="shared" si="3"/>
        <v>19</v>
      </c>
      <c r="AQ29" s="37">
        <f t="shared" si="3"/>
        <v>19.5</v>
      </c>
      <c r="AR29" s="37">
        <f t="shared" si="3"/>
        <v>19.5</v>
      </c>
      <c r="AS29" s="37">
        <f t="shared" si="3"/>
        <v>19.5</v>
      </c>
    </row>
    <row r="30" spans="4:45" x14ac:dyDescent="0.25">
      <c r="D30" s="4">
        <v>27</v>
      </c>
      <c r="E30" s="4">
        <v>43000</v>
      </c>
      <c r="F30" s="37">
        <v>17</v>
      </c>
      <c r="G30" s="37">
        <v>17</v>
      </c>
      <c r="H30" s="37">
        <v>17.5</v>
      </c>
      <c r="I30" s="37">
        <v>18</v>
      </c>
      <c r="J30" s="37">
        <v>18</v>
      </c>
      <c r="K30" s="37">
        <v>18.5</v>
      </c>
      <c r="L30" s="37">
        <v>18.5</v>
      </c>
      <c r="M30" s="37">
        <v>19</v>
      </c>
      <c r="N30" s="37">
        <v>19</v>
      </c>
      <c r="O30" s="37">
        <v>19.5</v>
      </c>
      <c r="P30" s="37">
        <v>19.5</v>
      </c>
      <c r="Q30" s="37">
        <v>19.5</v>
      </c>
      <c r="S30" t="str">
        <f t="shared" si="2"/>
        <v/>
      </c>
      <c r="T30">
        <v>43000</v>
      </c>
      <c r="U30" s="38">
        <v>0.17</v>
      </c>
      <c r="V30" s="38">
        <v>0.17</v>
      </c>
      <c r="W30" s="38">
        <v>0.17499999999999999</v>
      </c>
      <c r="X30" s="38">
        <v>0.18</v>
      </c>
      <c r="Y30" s="38">
        <v>0.18</v>
      </c>
      <c r="Z30" s="38">
        <v>0.185</v>
      </c>
      <c r="AA30" s="38">
        <v>0.185</v>
      </c>
      <c r="AB30" s="38">
        <v>0.19</v>
      </c>
      <c r="AC30" s="38">
        <v>0.19</v>
      </c>
      <c r="AD30" s="38">
        <v>0.19500000000000001</v>
      </c>
      <c r="AE30" s="38">
        <v>0.19500000000000001</v>
      </c>
      <c r="AF30" s="38">
        <v>0.19500000000000001</v>
      </c>
      <c r="AH30" s="37">
        <f t="shared" si="4"/>
        <v>17</v>
      </c>
      <c r="AI30" s="37">
        <f t="shared" si="3"/>
        <v>17</v>
      </c>
      <c r="AJ30" s="37">
        <f t="shared" si="3"/>
        <v>17.5</v>
      </c>
      <c r="AK30" s="37">
        <f t="shared" si="3"/>
        <v>18</v>
      </c>
      <c r="AL30" s="37">
        <f t="shared" si="3"/>
        <v>18</v>
      </c>
      <c r="AM30" s="37">
        <f t="shared" si="3"/>
        <v>18.5</v>
      </c>
      <c r="AN30" s="37">
        <f t="shared" si="3"/>
        <v>18.5</v>
      </c>
      <c r="AO30" s="37">
        <f t="shared" si="3"/>
        <v>19</v>
      </c>
      <c r="AP30" s="37">
        <f t="shared" si="3"/>
        <v>19</v>
      </c>
      <c r="AQ30" s="37">
        <f t="shared" si="3"/>
        <v>19.5</v>
      </c>
      <c r="AR30" s="37">
        <f t="shared" si="3"/>
        <v>19.5</v>
      </c>
      <c r="AS30" s="37">
        <f t="shared" si="3"/>
        <v>19.5</v>
      </c>
    </row>
    <row r="31" spans="4:45" x14ac:dyDescent="0.25">
      <c r="D31" s="4">
        <v>28</v>
      </c>
      <c r="E31" s="4">
        <v>44000</v>
      </c>
      <c r="F31" s="37">
        <v>17</v>
      </c>
      <c r="G31" s="37">
        <v>17</v>
      </c>
      <c r="H31" s="37">
        <v>17.5</v>
      </c>
      <c r="I31" s="37">
        <v>18</v>
      </c>
      <c r="J31" s="37">
        <v>18</v>
      </c>
      <c r="K31" s="37">
        <v>18.5</v>
      </c>
      <c r="L31" s="37">
        <v>18.5</v>
      </c>
      <c r="M31" s="37">
        <v>19</v>
      </c>
      <c r="N31" s="37">
        <v>19</v>
      </c>
      <c r="O31" s="37">
        <v>19.5</v>
      </c>
      <c r="P31" s="37">
        <v>19.5</v>
      </c>
      <c r="Q31" s="37">
        <v>19.5</v>
      </c>
      <c r="S31" t="str">
        <f t="shared" si="2"/>
        <v/>
      </c>
      <c r="T31">
        <v>44000</v>
      </c>
      <c r="U31" s="38">
        <v>0.17</v>
      </c>
      <c r="V31" s="38">
        <v>0.17</v>
      </c>
      <c r="W31" s="38">
        <v>0.17499999999999999</v>
      </c>
      <c r="X31" s="38">
        <v>0.18</v>
      </c>
      <c r="Y31" s="38">
        <v>0.18</v>
      </c>
      <c r="Z31" s="38">
        <v>0.185</v>
      </c>
      <c r="AA31" s="38">
        <v>0.185</v>
      </c>
      <c r="AB31" s="38">
        <v>0.19</v>
      </c>
      <c r="AC31" s="38">
        <v>0.19</v>
      </c>
      <c r="AD31" s="38">
        <v>0.19500000000000001</v>
      </c>
      <c r="AE31" s="38">
        <v>0.19500000000000001</v>
      </c>
      <c r="AF31" s="38">
        <v>0.19500000000000001</v>
      </c>
      <c r="AH31" s="37">
        <f t="shared" si="4"/>
        <v>17</v>
      </c>
      <c r="AI31" s="37">
        <f t="shared" si="3"/>
        <v>17</v>
      </c>
      <c r="AJ31" s="37">
        <f t="shared" si="3"/>
        <v>17.5</v>
      </c>
      <c r="AK31" s="37">
        <f t="shared" si="3"/>
        <v>18</v>
      </c>
      <c r="AL31" s="37">
        <f t="shared" si="3"/>
        <v>18</v>
      </c>
      <c r="AM31" s="37">
        <f t="shared" si="3"/>
        <v>18.5</v>
      </c>
      <c r="AN31" s="37">
        <f t="shared" si="3"/>
        <v>18.5</v>
      </c>
      <c r="AO31" s="37">
        <f t="shared" si="3"/>
        <v>19</v>
      </c>
      <c r="AP31" s="37">
        <f t="shared" si="3"/>
        <v>19</v>
      </c>
      <c r="AQ31" s="37">
        <f t="shared" si="3"/>
        <v>19.5</v>
      </c>
      <c r="AR31" s="37">
        <f t="shared" si="3"/>
        <v>19.5</v>
      </c>
      <c r="AS31" s="37">
        <f t="shared" si="3"/>
        <v>19.5</v>
      </c>
    </row>
    <row r="32" spans="4:45" x14ac:dyDescent="0.25">
      <c r="D32" s="4">
        <v>29</v>
      </c>
      <c r="E32" s="4">
        <v>45000</v>
      </c>
      <c r="F32" s="37">
        <v>17</v>
      </c>
      <c r="G32" s="37">
        <v>17</v>
      </c>
      <c r="H32" s="37">
        <v>17.5</v>
      </c>
      <c r="I32" s="37">
        <v>18</v>
      </c>
      <c r="J32" s="37">
        <v>18</v>
      </c>
      <c r="K32" s="37">
        <v>18.5</v>
      </c>
      <c r="L32" s="37">
        <v>18.5</v>
      </c>
      <c r="M32" s="37">
        <v>19</v>
      </c>
      <c r="N32" s="37">
        <v>19</v>
      </c>
      <c r="O32" s="37">
        <v>19.5</v>
      </c>
      <c r="P32" s="37">
        <v>19.5</v>
      </c>
      <c r="Q32" s="37">
        <v>19.5</v>
      </c>
      <c r="S32" t="str">
        <f t="shared" si="2"/>
        <v/>
      </c>
      <c r="T32">
        <v>45000</v>
      </c>
      <c r="U32" s="38">
        <v>0.17</v>
      </c>
      <c r="V32" s="38">
        <v>0.17</v>
      </c>
      <c r="W32" s="38">
        <v>0.17499999999999999</v>
      </c>
      <c r="X32" s="38">
        <v>0.18</v>
      </c>
      <c r="Y32" s="38">
        <v>0.18</v>
      </c>
      <c r="Z32" s="38">
        <v>0.185</v>
      </c>
      <c r="AA32" s="38">
        <v>0.185</v>
      </c>
      <c r="AB32" s="38">
        <v>0.19</v>
      </c>
      <c r="AC32" s="38">
        <v>0.19</v>
      </c>
      <c r="AD32" s="38">
        <v>0.19500000000000001</v>
      </c>
      <c r="AE32" s="38">
        <v>0.19500000000000001</v>
      </c>
      <c r="AF32" s="38">
        <v>0.19500000000000001</v>
      </c>
      <c r="AH32" s="37">
        <f t="shared" si="4"/>
        <v>17</v>
      </c>
      <c r="AI32" s="37">
        <f t="shared" si="3"/>
        <v>17</v>
      </c>
      <c r="AJ32" s="37">
        <f t="shared" si="3"/>
        <v>17.5</v>
      </c>
      <c r="AK32" s="37">
        <f t="shared" si="3"/>
        <v>18</v>
      </c>
      <c r="AL32" s="37">
        <f t="shared" si="3"/>
        <v>18</v>
      </c>
      <c r="AM32" s="37">
        <f t="shared" si="3"/>
        <v>18.5</v>
      </c>
      <c r="AN32" s="37">
        <f t="shared" si="3"/>
        <v>18.5</v>
      </c>
      <c r="AO32" s="37">
        <f t="shared" si="3"/>
        <v>19</v>
      </c>
      <c r="AP32" s="37">
        <f t="shared" si="3"/>
        <v>19</v>
      </c>
      <c r="AQ32" s="37">
        <f t="shared" si="3"/>
        <v>19.5</v>
      </c>
      <c r="AR32" s="37">
        <f t="shared" si="3"/>
        <v>19.5</v>
      </c>
      <c r="AS32" s="37">
        <f t="shared" si="3"/>
        <v>19.5</v>
      </c>
    </row>
    <row r="33" spans="4:45" x14ac:dyDescent="0.25">
      <c r="D33" s="4">
        <v>30</v>
      </c>
      <c r="E33" s="4">
        <v>46000</v>
      </c>
      <c r="F33" s="37">
        <v>17</v>
      </c>
      <c r="G33" s="37">
        <v>17</v>
      </c>
      <c r="H33" s="37">
        <v>17.5</v>
      </c>
      <c r="I33" s="37">
        <v>18</v>
      </c>
      <c r="J33" s="37">
        <v>18</v>
      </c>
      <c r="K33" s="37">
        <v>18.5</v>
      </c>
      <c r="L33" s="37">
        <v>18.5</v>
      </c>
      <c r="M33" s="37">
        <v>19</v>
      </c>
      <c r="N33" s="37">
        <v>19</v>
      </c>
      <c r="O33" s="37">
        <v>19.5</v>
      </c>
      <c r="P33" s="37">
        <v>19.5</v>
      </c>
      <c r="Q33" s="37">
        <v>19.5</v>
      </c>
      <c r="S33" t="str">
        <f t="shared" si="2"/>
        <v/>
      </c>
      <c r="T33">
        <v>46000</v>
      </c>
      <c r="U33" s="38">
        <v>0.17</v>
      </c>
      <c r="V33" s="38">
        <v>0.17</v>
      </c>
      <c r="W33" s="38">
        <v>0.17499999999999999</v>
      </c>
      <c r="X33" s="38">
        <v>0.18</v>
      </c>
      <c r="Y33" s="38">
        <v>0.18</v>
      </c>
      <c r="Z33" s="38">
        <v>0.185</v>
      </c>
      <c r="AA33" s="38">
        <v>0.185</v>
      </c>
      <c r="AB33" s="38">
        <v>0.19</v>
      </c>
      <c r="AC33" s="38">
        <v>0.19</v>
      </c>
      <c r="AD33" s="38">
        <v>0.19500000000000001</v>
      </c>
      <c r="AE33" s="38">
        <v>0.19500000000000001</v>
      </c>
      <c r="AF33" s="38">
        <v>0.19500000000000001</v>
      </c>
      <c r="AH33" s="37">
        <f t="shared" si="4"/>
        <v>17</v>
      </c>
      <c r="AI33" s="37">
        <f t="shared" si="3"/>
        <v>17</v>
      </c>
      <c r="AJ33" s="37">
        <f t="shared" si="3"/>
        <v>17.5</v>
      </c>
      <c r="AK33" s="37">
        <f t="shared" si="3"/>
        <v>18</v>
      </c>
      <c r="AL33" s="37">
        <f t="shared" si="3"/>
        <v>18</v>
      </c>
      <c r="AM33" s="37">
        <f t="shared" si="3"/>
        <v>18.5</v>
      </c>
      <c r="AN33" s="37">
        <f t="shared" si="3"/>
        <v>18.5</v>
      </c>
      <c r="AO33" s="37">
        <f t="shared" si="3"/>
        <v>19</v>
      </c>
      <c r="AP33" s="37">
        <f t="shared" si="3"/>
        <v>19</v>
      </c>
      <c r="AQ33" s="37">
        <f t="shared" si="3"/>
        <v>19.5</v>
      </c>
      <c r="AR33" s="37">
        <f t="shared" si="3"/>
        <v>19.5</v>
      </c>
      <c r="AS33" s="37">
        <f t="shared" si="3"/>
        <v>19.5</v>
      </c>
    </row>
    <row r="34" spans="4:45" x14ac:dyDescent="0.25">
      <c r="D34" s="4">
        <v>31</v>
      </c>
      <c r="E34" s="4">
        <v>47000</v>
      </c>
      <c r="F34" s="37">
        <v>17</v>
      </c>
      <c r="G34" s="37">
        <v>17</v>
      </c>
      <c r="H34" s="37">
        <v>17.5</v>
      </c>
      <c r="I34" s="37">
        <v>18</v>
      </c>
      <c r="J34" s="37">
        <v>18</v>
      </c>
      <c r="K34" s="37">
        <v>18.5</v>
      </c>
      <c r="L34" s="37">
        <v>18.5</v>
      </c>
      <c r="M34" s="37">
        <v>19</v>
      </c>
      <c r="N34" s="37">
        <v>19</v>
      </c>
      <c r="O34" s="37">
        <v>19.5</v>
      </c>
      <c r="P34" s="37">
        <v>19.5</v>
      </c>
      <c r="Q34" s="37">
        <v>19.5</v>
      </c>
      <c r="S34" t="str">
        <f t="shared" si="2"/>
        <v/>
      </c>
      <c r="T34">
        <v>47000</v>
      </c>
      <c r="U34" s="38">
        <v>0.17</v>
      </c>
      <c r="V34" s="38">
        <v>0.17</v>
      </c>
      <c r="W34" s="38">
        <v>0.17499999999999999</v>
      </c>
      <c r="X34" s="38">
        <v>0.18</v>
      </c>
      <c r="Y34" s="38">
        <v>0.18</v>
      </c>
      <c r="Z34" s="38">
        <v>0.185</v>
      </c>
      <c r="AA34" s="38">
        <v>0.185</v>
      </c>
      <c r="AB34" s="38">
        <v>0.19</v>
      </c>
      <c r="AC34" s="38">
        <v>0.19</v>
      </c>
      <c r="AD34" s="38">
        <v>0.19500000000000001</v>
      </c>
      <c r="AE34" s="38">
        <v>0.19500000000000001</v>
      </c>
      <c r="AF34" s="38">
        <v>0.19500000000000001</v>
      </c>
      <c r="AH34" s="37">
        <f t="shared" si="4"/>
        <v>17</v>
      </c>
      <c r="AI34" s="37">
        <f t="shared" si="4"/>
        <v>17</v>
      </c>
      <c r="AJ34" s="37">
        <f t="shared" si="4"/>
        <v>17.5</v>
      </c>
      <c r="AK34" s="37">
        <f t="shared" si="4"/>
        <v>18</v>
      </c>
      <c r="AL34" s="37">
        <f t="shared" si="4"/>
        <v>18</v>
      </c>
      <c r="AM34" s="37">
        <f t="shared" si="4"/>
        <v>18.5</v>
      </c>
      <c r="AN34" s="37">
        <f t="shared" si="4"/>
        <v>18.5</v>
      </c>
      <c r="AO34" s="37">
        <f t="shared" si="4"/>
        <v>19</v>
      </c>
      <c r="AP34" s="37">
        <f t="shared" si="4"/>
        <v>19</v>
      </c>
      <c r="AQ34" s="37">
        <f t="shared" si="4"/>
        <v>19.5</v>
      </c>
      <c r="AR34" s="37">
        <f t="shared" si="4"/>
        <v>19.5</v>
      </c>
      <c r="AS34" s="37">
        <f t="shared" si="4"/>
        <v>19.5</v>
      </c>
    </row>
    <row r="35" spans="4:45" x14ac:dyDescent="0.25">
      <c r="D35" s="4">
        <v>32</v>
      </c>
      <c r="E35" s="4">
        <v>48000</v>
      </c>
      <c r="F35" s="37">
        <v>17</v>
      </c>
      <c r="G35" s="37">
        <v>17</v>
      </c>
      <c r="H35" s="37">
        <v>17.5</v>
      </c>
      <c r="I35" s="37">
        <v>18</v>
      </c>
      <c r="J35" s="37">
        <v>18</v>
      </c>
      <c r="K35" s="37">
        <v>18.5</v>
      </c>
      <c r="L35" s="37">
        <v>18.5</v>
      </c>
      <c r="M35" s="37">
        <v>19</v>
      </c>
      <c r="N35" s="37">
        <v>19</v>
      </c>
      <c r="O35" s="37">
        <v>19.5</v>
      </c>
      <c r="P35" s="37">
        <v>19.5</v>
      </c>
      <c r="Q35" s="37">
        <v>19.5</v>
      </c>
      <c r="S35" t="str">
        <f t="shared" si="2"/>
        <v/>
      </c>
      <c r="T35">
        <v>48000</v>
      </c>
      <c r="U35" s="38">
        <v>0.17</v>
      </c>
      <c r="V35" s="38">
        <v>0.17</v>
      </c>
      <c r="W35" s="38">
        <v>0.17499999999999999</v>
      </c>
      <c r="X35" s="38">
        <v>0.18</v>
      </c>
      <c r="Y35" s="38">
        <v>0.18</v>
      </c>
      <c r="Z35" s="38">
        <v>0.185</v>
      </c>
      <c r="AA35" s="38">
        <v>0.185</v>
      </c>
      <c r="AB35" s="38">
        <v>0.19</v>
      </c>
      <c r="AC35" s="38">
        <v>0.19</v>
      </c>
      <c r="AD35" s="38">
        <v>0.19500000000000001</v>
      </c>
      <c r="AE35" s="38">
        <v>0.19500000000000001</v>
      </c>
      <c r="AF35" s="38">
        <v>0.19500000000000001</v>
      </c>
      <c r="AH35" s="37">
        <f t="shared" si="4"/>
        <v>17</v>
      </c>
      <c r="AI35" s="37">
        <f t="shared" si="4"/>
        <v>17</v>
      </c>
      <c r="AJ35" s="37">
        <f t="shared" si="4"/>
        <v>17.5</v>
      </c>
      <c r="AK35" s="37">
        <f t="shared" si="4"/>
        <v>18</v>
      </c>
      <c r="AL35" s="37">
        <f t="shared" si="4"/>
        <v>18</v>
      </c>
      <c r="AM35" s="37">
        <f t="shared" si="4"/>
        <v>18.5</v>
      </c>
      <c r="AN35" s="37">
        <f t="shared" si="4"/>
        <v>18.5</v>
      </c>
      <c r="AO35" s="37">
        <f t="shared" si="4"/>
        <v>19</v>
      </c>
      <c r="AP35" s="37">
        <f t="shared" si="4"/>
        <v>19</v>
      </c>
      <c r="AQ35" s="37">
        <f t="shared" si="4"/>
        <v>19.5</v>
      </c>
      <c r="AR35" s="37">
        <f t="shared" si="4"/>
        <v>19.5</v>
      </c>
      <c r="AS35" s="37">
        <f t="shared" si="4"/>
        <v>19.5</v>
      </c>
    </row>
    <row r="36" spans="4:45" x14ac:dyDescent="0.25">
      <c r="D36" s="4">
        <v>33</v>
      </c>
      <c r="E36" s="4">
        <v>49000</v>
      </c>
      <c r="F36" s="37">
        <v>17</v>
      </c>
      <c r="G36" s="37">
        <v>17</v>
      </c>
      <c r="H36" s="37">
        <v>17.5</v>
      </c>
      <c r="I36" s="37">
        <v>18</v>
      </c>
      <c r="J36" s="37">
        <v>18</v>
      </c>
      <c r="K36" s="37">
        <v>18.5</v>
      </c>
      <c r="L36" s="37">
        <v>18.5</v>
      </c>
      <c r="M36" s="37">
        <v>19</v>
      </c>
      <c r="N36" s="37">
        <v>19</v>
      </c>
      <c r="O36" s="37">
        <v>19.5</v>
      </c>
      <c r="P36" s="37">
        <v>19.5</v>
      </c>
      <c r="Q36" s="37">
        <v>19.5</v>
      </c>
      <c r="S36" t="str">
        <f t="shared" si="2"/>
        <v/>
      </c>
      <c r="T36">
        <v>49000</v>
      </c>
      <c r="U36" s="38">
        <v>0.17</v>
      </c>
      <c r="V36" s="38">
        <v>0.17</v>
      </c>
      <c r="W36" s="38">
        <v>0.17499999999999999</v>
      </c>
      <c r="X36" s="38">
        <v>0.18</v>
      </c>
      <c r="Y36" s="38">
        <v>0.18</v>
      </c>
      <c r="Z36" s="38">
        <v>0.185</v>
      </c>
      <c r="AA36" s="38">
        <v>0.185</v>
      </c>
      <c r="AB36" s="38">
        <v>0.19</v>
      </c>
      <c r="AC36" s="38">
        <v>0.19</v>
      </c>
      <c r="AD36" s="38">
        <v>0.19500000000000001</v>
      </c>
      <c r="AE36" s="38">
        <v>0.19500000000000001</v>
      </c>
      <c r="AF36" s="38">
        <v>0.19500000000000001</v>
      </c>
      <c r="AH36" s="37">
        <f t="shared" si="4"/>
        <v>17</v>
      </c>
      <c r="AI36" s="37">
        <f t="shared" si="4"/>
        <v>17</v>
      </c>
      <c r="AJ36" s="37">
        <f t="shared" si="4"/>
        <v>17.5</v>
      </c>
      <c r="AK36" s="37">
        <f t="shared" si="4"/>
        <v>18</v>
      </c>
      <c r="AL36" s="37">
        <f t="shared" si="4"/>
        <v>18</v>
      </c>
      <c r="AM36" s="37">
        <f t="shared" si="4"/>
        <v>18.5</v>
      </c>
      <c r="AN36" s="37">
        <f t="shared" si="4"/>
        <v>18.5</v>
      </c>
      <c r="AO36" s="37">
        <f t="shared" si="4"/>
        <v>19</v>
      </c>
      <c r="AP36" s="37">
        <f t="shared" si="4"/>
        <v>19</v>
      </c>
      <c r="AQ36" s="37">
        <f t="shared" si="4"/>
        <v>19.5</v>
      </c>
      <c r="AR36" s="37">
        <f t="shared" si="4"/>
        <v>19.5</v>
      </c>
      <c r="AS36" s="37">
        <f t="shared" si="4"/>
        <v>19.5</v>
      </c>
    </row>
    <row r="37" spans="4:45" x14ac:dyDescent="0.25">
      <c r="D37" s="4">
        <v>34</v>
      </c>
      <c r="E37" s="4">
        <v>50000</v>
      </c>
      <c r="F37" s="37">
        <v>17</v>
      </c>
      <c r="G37" s="37">
        <v>17</v>
      </c>
      <c r="H37" s="37">
        <v>17.5</v>
      </c>
      <c r="I37" s="37">
        <v>18</v>
      </c>
      <c r="J37" s="37">
        <v>18</v>
      </c>
      <c r="K37" s="37">
        <v>18.5</v>
      </c>
      <c r="L37" s="37">
        <v>18.5</v>
      </c>
      <c r="M37" s="37">
        <v>19</v>
      </c>
      <c r="N37" s="37">
        <v>19</v>
      </c>
      <c r="O37" s="37">
        <v>19.5</v>
      </c>
      <c r="P37" s="37">
        <v>19.5</v>
      </c>
      <c r="Q37" s="37">
        <v>19.5</v>
      </c>
      <c r="S37" t="str">
        <f t="shared" si="2"/>
        <v/>
      </c>
      <c r="T37">
        <v>50000</v>
      </c>
      <c r="U37" s="38">
        <v>0.17</v>
      </c>
      <c r="V37" s="38">
        <v>0.17</v>
      </c>
      <c r="W37" s="38">
        <v>0.17499999999999999</v>
      </c>
      <c r="X37" s="38">
        <v>0.18</v>
      </c>
      <c r="Y37" s="38">
        <v>0.18</v>
      </c>
      <c r="Z37" s="38">
        <v>0.185</v>
      </c>
      <c r="AA37" s="38">
        <v>0.185</v>
      </c>
      <c r="AB37" s="38">
        <v>0.19</v>
      </c>
      <c r="AC37" s="38">
        <v>0.19</v>
      </c>
      <c r="AD37" s="38">
        <v>0.19500000000000001</v>
      </c>
      <c r="AE37" s="38">
        <v>0.19500000000000001</v>
      </c>
      <c r="AF37" s="38">
        <v>0.19500000000000001</v>
      </c>
      <c r="AH37" s="37">
        <f t="shared" si="4"/>
        <v>17</v>
      </c>
      <c r="AI37" s="37">
        <f t="shared" si="4"/>
        <v>17</v>
      </c>
      <c r="AJ37" s="37">
        <f t="shared" si="4"/>
        <v>17.5</v>
      </c>
      <c r="AK37" s="37">
        <f t="shared" si="4"/>
        <v>18</v>
      </c>
      <c r="AL37" s="37">
        <f t="shared" si="4"/>
        <v>18</v>
      </c>
      <c r="AM37" s="37">
        <f t="shared" si="4"/>
        <v>18.5</v>
      </c>
      <c r="AN37" s="37">
        <f t="shared" si="4"/>
        <v>18.5</v>
      </c>
      <c r="AO37" s="37">
        <f t="shared" si="4"/>
        <v>19</v>
      </c>
      <c r="AP37" s="37">
        <f t="shared" si="4"/>
        <v>19</v>
      </c>
      <c r="AQ37" s="37">
        <f t="shared" si="4"/>
        <v>19.5</v>
      </c>
      <c r="AR37" s="37">
        <f t="shared" si="4"/>
        <v>19.5</v>
      </c>
      <c r="AS37" s="37">
        <f t="shared" si="4"/>
        <v>19.5</v>
      </c>
    </row>
    <row r="38" spans="4:45" x14ac:dyDescent="0.25">
      <c r="D38" s="4">
        <v>35</v>
      </c>
      <c r="E38" s="4">
        <v>51000</v>
      </c>
      <c r="F38" s="37">
        <v>17</v>
      </c>
      <c r="G38" s="37">
        <v>17</v>
      </c>
      <c r="H38" s="37">
        <v>17.5</v>
      </c>
      <c r="I38" s="37">
        <v>18</v>
      </c>
      <c r="J38" s="37">
        <v>18</v>
      </c>
      <c r="K38" s="37">
        <v>18.5</v>
      </c>
      <c r="L38" s="37">
        <v>18.5</v>
      </c>
      <c r="M38" s="37">
        <v>19</v>
      </c>
      <c r="N38" s="37">
        <v>19</v>
      </c>
      <c r="O38" s="37">
        <v>19.5</v>
      </c>
      <c r="P38" s="37">
        <v>19.5</v>
      </c>
      <c r="Q38" s="37">
        <v>19.5</v>
      </c>
      <c r="S38" t="str">
        <f t="shared" si="2"/>
        <v/>
      </c>
      <c r="T38">
        <v>51000</v>
      </c>
      <c r="U38" s="38">
        <v>0.17</v>
      </c>
      <c r="V38" s="38">
        <v>0.17</v>
      </c>
      <c r="W38" s="38">
        <v>0.17499999999999999</v>
      </c>
      <c r="X38" s="38">
        <v>0.18</v>
      </c>
      <c r="Y38" s="38">
        <v>0.18</v>
      </c>
      <c r="Z38" s="38">
        <v>0.185</v>
      </c>
      <c r="AA38" s="38">
        <v>0.185</v>
      </c>
      <c r="AB38" s="38">
        <v>0.19</v>
      </c>
      <c r="AC38" s="38">
        <v>0.19</v>
      </c>
      <c r="AD38" s="38">
        <v>0.19500000000000001</v>
      </c>
      <c r="AE38" s="38">
        <v>0.19500000000000001</v>
      </c>
      <c r="AF38" s="38">
        <v>0.19500000000000001</v>
      </c>
      <c r="AH38" s="37">
        <f t="shared" si="4"/>
        <v>17</v>
      </c>
      <c r="AI38" s="37">
        <f t="shared" si="4"/>
        <v>17</v>
      </c>
      <c r="AJ38" s="37">
        <f t="shared" si="4"/>
        <v>17.5</v>
      </c>
      <c r="AK38" s="37">
        <f t="shared" si="4"/>
        <v>18</v>
      </c>
      <c r="AL38" s="37">
        <f t="shared" si="4"/>
        <v>18</v>
      </c>
      <c r="AM38" s="37">
        <f t="shared" si="4"/>
        <v>18.5</v>
      </c>
      <c r="AN38" s="37">
        <f t="shared" si="4"/>
        <v>18.5</v>
      </c>
      <c r="AO38" s="37">
        <f t="shared" si="4"/>
        <v>19</v>
      </c>
      <c r="AP38" s="37">
        <f t="shared" si="4"/>
        <v>19</v>
      </c>
      <c r="AQ38" s="37">
        <f t="shared" si="4"/>
        <v>19.5</v>
      </c>
      <c r="AR38" s="37">
        <f t="shared" si="4"/>
        <v>19.5</v>
      </c>
      <c r="AS38" s="37">
        <f t="shared" si="4"/>
        <v>19.5</v>
      </c>
    </row>
    <row r="39" spans="4:45" x14ac:dyDescent="0.25">
      <c r="D39" s="4">
        <v>36</v>
      </c>
      <c r="E39" s="4">
        <v>52000</v>
      </c>
      <c r="F39" s="37">
        <v>17</v>
      </c>
      <c r="G39" s="37">
        <v>17</v>
      </c>
      <c r="H39" s="37">
        <v>17.5</v>
      </c>
      <c r="I39" s="37">
        <v>18</v>
      </c>
      <c r="J39" s="37">
        <v>18</v>
      </c>
      <c r="K39" s="37">
        <v>18.5</v>
      </c>
      <c r="L39" s="37">
        <v>18.5</v>
      </c>
      <c r="M39" s="37">
        <v>19</v>
      </c>
      <c r="N39" s="37">
        <v>19</v>
      </c>
      <c r="O39" s="37">
        <v>19.5</v>
      </c>
      <c r="P39" s="37">
        <v>19.5</v>
      </c>
      <c r="Q39" s="37">
        <v>19.5</v>
      </c>
      <c r="S39" t="str">
        <f t="shared" si="2"/>
        <v/>
      </c>
      <c r="T39">
        <v>52000</v>
      </c>
      <c r="U39" s="38">
        <v>0.17</v>
      </c>
      <c r="V39" s="38">
        <v>0.17</v>
      </c>
      <c r="W39" s="38">
        <v>0.17499999999999999</v>
      </c>
      <c r="X39" s="38">
        <v>0.18</v>
      </c>
      <c r="Y39" s="38">
        <v>0.18</v>
      </c>
      <c r="Z39" s="38">
        <v>0.185</v>
      </c>
      <c r="AA39" s="38">
        <v>0.185</v>
      </c>
      <c r="AB39" s="38">
        <v>0.19</v>
      </c>
      <c r="AC39" s="38">
        <v>0.19</v>
      </c>
      <c r="AD39" s="38">
        <v>0.19500000000000001</v>
      </c>
      <c r="AE39" s="38">
        <v>0.19500000000000001</v>
      </c>
      <c r="AF39" s="38">
        <v>0.19500000000000001</v>
      </c>
      <c r="AH39" s="37">
        <f t="shared" si="4"/>
        <v>17</v>
      </c>
      <c r="AI39" s="37">
        <f t="shared" si="4"/>
        <v>17</v>
      </c>
      <c r="AJ39" s="37">
        <f t="shared" si="4"/>
        <v>17.5</v>
      </c>
      <c r="AK39" s="37">
        <f t="shared" si="4"/>
        <v>18</v>
      </c>
      <c r="AL39" s="37">
        <f t="shared" si="4"/>
        <v>18</v>
      </c>
      <c r="AM39" s="37">
        <f t="shared" si="4"/>
        <v>18.5</v>
      </c>
      <c r="AN39" s="37">
        <f t="shared" si="4"/>
        <v>18.5</v>
      </c>
      <c r="AO39" s="37">
        <f t="shared" si="4"/>
        <v>19</v>
      </c>
      <c r="AP39" s="37">
        <f t="shared" si="4"/>
        <v>19</v>
      </c>
      <c r="AQ39" s="37">
        <f t="shared" si="4"/>
        <v>19.5</v>
      </c>
      <c r="AR39" s="37">
        <f t="shared" si="4"/>
        <v>19.5</v>
      </c>
      <c r="AS39" s="37">
        <f t="shared" si="4"/>
        <v>19.5</v>
      </c>
    </row>
    <row r="40" spans="4:45" x14ac:dyDescent="0.25">
      <c r="D40" s="4">
        <v>37</v>
      </c>
      <c r="E40" s="4">
        <v>53000</v>
      </c>
      <c r="F40" s="37">
        <v>17</v>
      </c>
      <c r="G40" s="37">
        <v>17</v>
      </c>
      <c r="H40" s="37">
        <v>17.5</v>
      </c>
      <c r="I40" s="37">
        <v>18</v>
      </c>
      <c r="J40" s="37">
        <v>18</v>
      </c>
      <c r="K40" s="37">
        <v>18.5</v>
      </c>
      <c r="L40" s="37">
        <v>18.5</v>
      </c>
      <c r="M40" s="37">
        <v>19</v>
      </c>
      <c r="N40" s="37">
        <v>19</v>
      </c>
      <c r="O40" s="37">
        <v>19.5</v>
      </c>
      <c r="P40" s="37">
        <v>19.5</v>
      </c>
      <c r="Q40" s="37">
        <v>20</v>
      </c>
      <c r="S40" t="str">
        <f t="shared" si="2"/>
        <v/>
      </c>
      <c r="T40">
        <v>53000</v>
      </c>
      <c r="U40" s="38">
        <v>0.17</v>
      </c>
      <c r="V40" s="38">
        <v>0.17</v>
      </c>
      <c r="W40" s="38">
        <v>0.17499999999999999</v>
      </c>
      <c r="X40" s="38">
        <v>0.18</v>
      </c>
      <c r="Y40" s="38">
        <v>0.18</v>
      </c>
      <c r="Z40" s="38">
        <v>0.185</v>
      </c>
      <c r="AA40" s="38">
        <v>0.185</v>
      </c>
      <c r="AB40" s="38">
        <v>0.19</v>
      </c>
      <c r="AC40" s="38">
        <v>0.19</v>
      </c>
      <c r="AD40" s="38">
        <v>0.19500000000000001</v>
      </c>
      <c r="AE40" s="38">
        <v>0.19500000000000001</v>
      </c>
      <c r="AF40" s="38">
        <v>0.2</v>
      </c>
      <c r="AH40" s="37">
        <f t="shared" si="4"/>
        <v>17</v>
      </c>
      <c r="AI40" s="37">
        <f t="shared" si="4"/>
        <v>17</v>
      </c>
      <c r="AJ40" s="37">
        <f t="shared" si="4"/>
        <v>17.5</v>
      </c>
      <c r="AK40" s="37">
        <f t="shared" si="4"/>
        <v>18</v>
      </c>
      <c r="AL40" s="37">
        <f t="shared" si="4"/>
        <v>18</v>
      </c>
      <c r="AM40" s="37">
        <f t="shared" si="4"/>
        <v>18.5</v>
      </c>
      <c r="AN40" s="37">
        <f t="shared" si="4"/>
        <v>18.5</v>
      </c>
      <c r="AO40" s="37">
        <f t="shared" si="4"/>
        <v>19</v>
      </c>
      <c r="AP40" s="37">
        <f t="shared" si="4"/>
        <v>19</v>
      </c>
      <c r="AQ40" s="37">
        <f t="shared" si="4"/>
        <v>19.5</v>
      </c>
      <c r="AR40" s="37">
        <f t="shared" si="4"/>
        <v>19.5</v>
      </c>
      <c r="AS40" s="37">
        <f t="shared" si="4"/>
        <v>20</v>
      </c>
    </row>
    <row r="41" spans="4:45" x14ac:dyDescent="0.25">
      <c r="D41" s="4">
        <v>38</v>
      </c>
      <c r="E41" s="4">
        <v>54000</v>
      </c>
      <c r="F41" s="37">
        <v>17</v>
      </c>
      <c r="G41" s="37">
        <v>17</v>
      </c>
      <c r="H41" s="37">
        <v>17.5</v>
      </c>
      <c r="I41" s="37">
        <v>18</v>
      </c>
      <c r="J41" s="37">
        <v>18</v>
      </c>
      <c r="K41" s="37">
        <v>18.5</v>
      </c>
      <c r="L41" s="37">
        <v>18.5</v>
      </c>
      <c r="M41" s="37">
        <v>19</v>
      </c>
      <c r="N41" s="37">
        <v>19</v>
      </c>
      <c r="O41" s="37">
        <v>19.5</v>
      </c>
      <c r="P41" s="37">
        <v>19.5</v>
      </c>
      <c r="Q41" s="37">
        <v>20</v>
      </c>
      <c r="S41" t="str">
        <f t="shared" si="2"/>
        <v/>
      </c>
      <c r="T41">
        <v>54000</v>
      </c>
      <c r="U41" s="38">
        <v>0.17</v>
      </c>
      <c r="V41" s="38">
        <v>0.17</v>
      </c>
      <c r="W41" s="38">
        <v>0.17499999999999999</v>
      </c>
      <c r="X41" s="38">
        <v>0.18</v>
      </c>
      <c r="Y41" s="38">
        <v>0.18</v>
      </c>
      <c r="Z41" s="38">
        <v>0.185</v>
      </c>
      <c r="AA41" s="38">
        <v>0.185</v>
      </c>
      <c r="AB41" s="38">
        <v>0.19</v>
      </c>
      <c r="AC41" s="38">
        <v>0.19</v>
      </c>
      <c r="AD41" s="38">
        <v>0.19500000000000001</v>
      </c>
      <c r="AE41" s="38">
        <v>0.19500000000000001</v>
      </c>
      <c r="AF41" s="38">
        <v>0.2</v>
      </c>
      <c r="AH41" s="37">
        <f t="shared" si="4"/>
        <v>17</v>
      </c>
      <c r="AI41" s="37">
        <f t="shared" si="4"/>
        <v>17</v>
      </c>
      <c r="AJ41" s="37">
        <f t="shared" si="4"/>
        <v>17.5</v>
      </c>
      <c r="AK41" s="37">
        <f t="shared" si="4"/>
        <v>18</v>
      </c>
      <c r="AL41" s="37">
        <f t="shared" si="4"/>
        <v>18</v>
      </c>
      <c r="AM41" s="37">
        <f t="shared" si="4"/>
        <v>18.5</v>
      </c>
      <c r="AN41" s="37">
        <f t="shared" si="4"/>
        <v>18.5</v>
      </c>
      <c r="AO41" s="37">
        <f t="shared" si="4"/>
        <v>19</v>
      </c>
      <c r="AP41" s="37">
        <f t="shared" si="4"/>
        <v>19</v>
      </c>
      <c r="AQ41" s="37">
        <f t="shared" si="4"/>
        <v>19.5</v>
      </c>
      <c r="AR41" s="37">
        <f t="shared" si="4"/>
        <v>19.5</v>
      </c>
      <c r="AS41" s="37">
        <f t="shared" si="4"/>
        <v>20</v>
      </c>
    </row>
    <row r="42" spans="4:45" x14ac:dyDescent="0.25">
      <c r="D42" s="4">
        <v>39</v>
      </c>
      <c r="E42" s="4">
        <v>55000</v>
      </c>
      <c r="F42" s="37">
        <v>17</v>
      </c>
      <c r="G42" s="37">
        <v>17.5</v>
      </c>
      <c r="H42" s="37">
        <v>17.5</v>
      </c>
      <c r="I42" s="37">
        <v>18</v>
      </c>
      <c r="J42" s="37">
        <v>18.5</v>
      </c>
      <c r="K42" s="37">
        <v>18.5</v>
      </c>
      <c r="L42" s="37">
        <v>19</v>
      </c>
      <c r="M42" s="37">
        <v>19</v>
      </c>
      <c r="N42" s="37">
        <v>19.5</v>
      </c>
      <c r="O42" s="37">
        <v>19.5</v>
      </c>
      <c r="P42" s="37">
        <v>19.5</v>
      </c>
      <c r="Q42" s="37">
        <v>20</v>
      </c>
      <c r="S42" t="str">
        <f t="shared" si="2"/>
        <v/>
      </c>
      <c r="T42">
        <v>55000</v>
      </c>
      <c r="U42" s="38">
        <v>0.17</v>
      </c>
      <c r="V42" s="38">
        <v>0.17499999999999999</v>
      </c>
      <c r="W42" s="38">
        <v>0.17499999999999999</v>
      </c>
      <c r="X42" s="38">
        <v>0.18</v>
      </c>
      <c r="Y42" s="38">
        <v>0.185</v>
      </c>
      <c r="Z42" s="38">
        <v>0.185</v>
      </c>
      <c r="AA42" s="38">
        <v>0.19</v>
      </c>
      <c r="AB42" s="38">
        <v>0.19</v>
      </c>
      <c r="AC42" s="38">
        <v>0.19500000000000001</v>
      </c>
      <c r="AD42" s="38">
        <v>0.19500000000000001</v>
      </c>
      <c r="AE42" s="38">
        <v>0.19500000000000001</v>
      </c>
      <c r="AF42" s="38">
        <v>0.2</v>
      </c>
      <c r="AH42" s="37">
        <f t="shared" si="4"/>
        <v>17</v>
      </c>
      <c r="AI42" s="37">
        <f t="shared" si="4"/>
        <v>17.5</v>
      </c>
      <c r="AJ42" s="37">
        <f t="shared" si="4"/>
        <v>17.5</v>
      </c>
      <c r="AK42" s="37">
        <f t="shared" si="4"/>
        <v>18</v>
      </c>
      <c r="AL42" s="37">
        <f t="shared" si="4"/>
        <v>18.5</v>
      </c>
      <c r="AM42" s="37">
        <f t="shared" si="4"/>
        <v>18.5</v>
      </c>
      <c r="AN42" s="37">
        <f t="shared" si="4"/>
        <v>19</v>
      </c>
      <c r="AO42" s="37">
        <f t="shared" si="4"/>
        <v>19</v>
      </c>
      <c r="AP42" s="37">
        <f t="shared" si="4"/>
        <v>19.5</v>
      </c>
      <c r="AQ42" s="37">
        <f t="shared" si="4"/>
        <v>19.5</v>
      </c>
      <c r="AR42" s="37">
        <f t="shared" si="4"/>
        <v>19.5</v>
      </c>
      <c r="AS42" s="37">
        <f t="shared" si="4"/>
        <v>20</v>
      </c>
    </row>
    <row r="43" spans="4:45" x14ac:dyDescent="0.25">
      <c r="D43" s="4">
        <v>40</v>
      </c>
      <c r="E43" s="4">
        <v>56000</v>
      </c>
      <c r="F43" s="37">
        <v>17</v>
      </c>
      <c r="G43" s="37">
        <v>17.5</v>
      </c>
      <c r="H43" s="37">
        <v>18</v>
      </c>
      <c r="I43" s="37">
        <v>18</v>
      </c>
      <c r="J43" s="37">
        <v>18.5</v>
      </c>
      <c r="K43" s="37">
        <v>19</v>
      </c>
      <c r="L43" s="37">
        <v>19</v>
      </c>
      <c r="M43" s="37">
        <v>19.5</v>
      </c>
      <c r="N43" s="37">
        <v>19.5</v>
      </c>
      <c r="O43" s="37">
        <v>19.5</v>
      </c>
      <c r="P43" s="37">
        <v>20</v>
      </c>
      <c r="Q43" s="37">
        <v>20</v>
      </c>
      <c r="S43" t="str">
        <f t="shared" si="2"/>
        <v/>
      </c>
      <c r="T43">
        <v>56000</v>
      </c>
      <c r="U43" s="38">
        <v>0.17</v>
      </c>
      <c r="V43" s="38">
        <v>0.17499999999999999</v>
      </c>
      <c r="W43" s="38">
        <v>0.18</v>
      </c>
      <c r="X43" s="38">
        <v>0.18</v>
      </c>
      <c r="Y43" s="38">
        <v>0.185</v>
      </c>
      <c r="Z43" s="38">
        <v>0.19</v>
      </c>
      <c r="AA43" s="38">
        <v>0.19</v>
      </c>
      <c r="AB43" s="38">
        <v>0.19500000000000001</v>
      </c>
      <c r="AC43" s="38">
        <v>0.19500000000000001</v>
      </c>
      <c r="AD43" s="38">
        <v>0.19500000000000001</v>
      </c>
      <c r="AE43" s="38">
        <v>0.2</v>
      </c>
      <c r="AF43" s="38">
        <v>0.2</v>
      </c>
      <c r="AH43" s="37">
        <f t="shared" si="4"/>
        <v>17</v>
      </c>
      <c r="AI43" s="37">
        <f t="shared" si="4"/>
        <v>17.5</v>
      </c>
      <c r="AJ43" s="37">
        <f t="shared" si="4"/>
        <v>18</v>
      </c>
      <c r="AK43" s="37">
        <f t="shared" si="4"/>
        <v>18</v>
      </c>
      <c r="AL43" s="37">
        <f t="shared" si="4"/>
        <v>18.5</v>
      </c>
      <c r="AM43" s="37">
        <f t="shared" si="4"/>
        <v>19</v>
      </c>
      <c r="AN43" s="37">
        <f t="shared" si="4"/>
        <v>19</v>
      </c>
      <c r="AO43" s="37">
        <f t="shared" si="4"/>
        <v>19.5</v>
      </c>
      <c r="AP43" s="37">
        <f t="shared" si="4"/>
        <v>19.5</v>
      </c>
      <c r="AQ43" s="37">
        <f t="shared" si="4"/>
        <v>19.5</v>
      </c>
      <c r="AR43" s="37">
        <f t="shared" si="4"/>
        <v>20</v>
      </c>
      <c r="AS43" s="37">
        <f t="shared" si="4"/>
        <v>20</v>
      </c>
    </row>
    <row r="44" spans="4:45" x14ac:dyDescent="0.25">
      <c r="D44" s="4">
        <v>41</v>
      </c>
      <c r="E44" s="4">
        <v>57000</v>
      </c>
      <c r="F44" s="37">
        <v>17.5</v>
      </c>
      <c r="G44" s="37">
        <v>17.5</v>
      </c>
      <c r="H44" s="37">
        <v>18</v>
      </c>
      <c r="I44" s="37">
        <v>18.5</v>
      </c>
      <c r="J44" s="37">
        <v>18.5</v>
      </c>
      <c r="K44" s="37">
        <v>19</v>
      </c>
      <c r="L44" s="37">
        <v>19</v>
      </c>
      <c r="M44" s="37">
        <v>19.5</v>
      </c>
      <c r="N44" s="37">
        <v>19.5</v>
      </c>
      <c r="O44" s="37">
        <v>20</v>
      </c>
      <c r="P44" s="37">
        <v>20</v>
      </c>
      <c r="Q44" s="37">
        <v>20.5</v>
      </c>
      <c r="S44" t="str">
        <f t="shared" si="2"/>
        <v/>
      </c>
      <c r="T44">
        <v>57000</v>
      </c>
      <c r="U44" s="38">
        <v>0.17499999999999999</v>
      </c>
      <c r="V44" s="38">
        <v>0.17499999999999999</v>
      </c>
      <c r="W44" s="38">
        <v>0.18</v>
      </c>
      <c r="X44" s="38">
        <v>0.185</v>
      </c>
      <c r="Y44" s="38">
        <v>0.185</v>
      </c>
      <c r="Z44" s="38">
        <v>0.19</v>
      </c>
      <c r="AA44" s="38">
        <v>0.19</v>
      </c>
      <c r="AB44" s="38">
        <v>0.19500000000000001</v>
      </c>
      <c r="AC44" s="38">
        <v>0.19500000000000001</v>
      </c>
      <c r="AD44" s="38">
        <v>0.2</v>
      </c>
      <c r="AE44" s="38">
        <v>0.2</v>
      </c>
      <c r="AF44" s="38">
        <v>0.20499999999999999</v>
      </c>
      <c r="AH44" s="37">
        <f t="shared" si="4"/>
        <v>17.5</v>
      </c>
      <c r="AI44" s="37">
        <f t="shared" si="4"/>
        <v>17.5</v>
      </c>
      <c r="AJ44" s="37">
        <f t="shared" si="4"/>
        <v>18</v>
      </c>
      <c r="AK44" s="37">
        <f t="shared" si="4"/>
        <v>18.5</v>
      </c>
      <c r="AL44" s="37">
        <f t="shared" si="4"/>
        <v>18.5</v>
      </c>
      <c r="AM44" s="37">
        <f t="shared" si="4"/>
        <v>19</v>
      </c>
      <c r="AN44" s="37">
        <f t="shared" si="4"/>
        <v>19</v>
      </c>
      <c r="AO44" s="37">
        <f t="shared" si="4"/>
        <v>19.5</v>
      </c>
      <c r="AP44" s="37">
        <f t="shared" si="4"/>
        <v>19.5</v>
      </c>
      <c r="AQ44" s="37">
        <f t="shared" si="4"/>
        <v>20</v>
      </c>
      <c r="AR44" s="37">
        <f t="shared" si="4"/>
        <v>20</v>
      </c>
      <c r="AS44" s="37">
        <f t="shared" si="4"/>
        <v>20.5</v>
      </c>
    </row>
    <row r="45" spans="4:45" x14ac:dyDescent="0.25">
      <c r="D45" s="4">
        <v>42</v>
      </c>
      <c r="E45" s="4">
        <v>58000</v>
      </c>
      <c r="F45" s="37">
        <v>17.5</v>
      </c>
      <c r="G45" s="37">
        <v>18</v>
      </c>
      <c r="H45" s="37">
        <v>18</v>
      </c>
      <c r="I45" s="37">
        <v>18.5</v>
      </c>
      <c r="J45" s="37">
        <v>19</v>
      </c>
      <c r="K45" s="37">
        <v>19</v>
      </c>
      <c r="L45" s="37">
        <v>19.5</v>
      </c>
      <c r="M45" s="37">
        <v>19.5</v>
      </c>
      <c r="N45" s="37">
        <v>20</v>
      </c>
      <c r="O45" s="37">
        <v>20</v>
      </c>
      <c r="P45" s="37">
        <v>20.5</v>
      </c>
      <c r="Q45" s="37">
        <v>20.5</v>
      </c>
      <c r="S45" t="str">
        <f t="shared" si="2"/>
        <v/>
      </c>
      <c r="T45">
        <v>58000</v>
      </c>
      <c r="U45" s="38">
        <v>0.17499999999999999</v>
      </c>
      <c r="V45" s="38">
        <v>0.18</v>
      </c>
      <c r="W45" s="38">
        <v>0.18</v>
      </c>
      <c r="X45" s="38">
        <v>0.185</v>
      </c>
      <c r="Y45" s="38">
        <v>0.19</v>
      </c>
      <c r="Z45" s="38">
        <v>0.19</v>
      </c>
      <c r="AA45" s="38">
        <v>0.19500000000000001</v>
      </c>
      <c r="AB45" s="38">
        <v>0.19500000000000001</v>
      </c>
      <c r="AC45" s="38">
        <v>0.2</v>
      </c>
      <c r="AD45" s="38">
        <v>0.2</v>
      </c>
      <c r="AE45" s="38">
        <v>0.20499999999999999</v>
      </c>
      <c r="AF45" s="38">
        <v>0.20499999999999999</v>
      </c>
      <c r="AH45" s="37">
        <f t="shared" si="4"/>
        <v>17.5</v>
      </c>
      <c r="AI45" s="37">
        <f t="shared" si="4"/>
        <v>18</v>
      </c>
      <c r="AJ45" s="37">
        <f t="shared" si="4"/>
        <v>18</v>
      </c>
      <c r="AK45" s="37">
        <f t="shared" si="4"/>
        <v>18.5</v>
      </c>
      <c r="AL45" s="37">
        <f t="shared" si="4"/>
        <v>19</v>
      </c>
      <c r="AM45" s="37">
        <f t="shared" si="4"/>
        <v>19</v>
      </c>
      <c r="AN45" s="37">
        <f t="shared" si="4"/>
        <v>19.5</v>
      </c>
      <c r="AO45" s="37">
        <f t="shared" si="4"/>
        <v>19.5</v>
      </c>
      <c r="AP45" s="37">
        <f t="shared" si="4"/>
        <v>20</v>
      </c>
      <c r="AQ45" s="37">
        <f t="shared" si="4"/>
        <v>20</v>
      </c>
      <c r="AR45" s="37">
        <f t="shared" si="4"/>
        <v>20.5</v>
      </c>
      <c r="AS45" s="37">
        <f t="shared" si="4"/>
        <v>20.5</v>
      </c>
    </row>
    <row r="46" spans="4:45" x14ac:dyDescent="0.25">
      <c r="D46" s="4">
        <v>43</v>
      </c>
      <c r="E46" s="4">
        <v>59000</v>
      </c>
      <c r="F46" s="37">
        <v>17.5</v>
      </c>
      <c r="G46" s="37">
        <v>18</v>
      </c>
      <c r="H46" s="37">
        <v>18.5</v>
      </c>
      <c r="I46" s="37">
        <v>19</v>
      </c>
      <c r="J46" s="37">
        <v>19</v>
      </c>
      <c r="K46" s="37">
        <v>19.5</v>
      </c>
      <c r="L46" s="37">
        <v>19.5</v>
      </c>
      <c r="M46" s="37">
        <v>20</v>
      </c>
      <c r="N46" s="37">
        <v>20</v>
      </c>
      <c r="O46" s="37">
        <v>20.5</v>
      </c>
      <c r="P46" s="37">
        <v>20.5</v>
      </c>
      <c r="Q46" s="37">
        <v>21</v>
      </c>
      <c r="S46" t="str">
        <f t="shared" si="2"/>
        <v/>
      </c>
      <c r="T46">
        <v>59000</v>
      </c>
      <c r="U46" s="38">
        <v>0.17499999999999999</v>
      </c>
      <c r="V46" s="38">
        <v>0.18</v>
      </c>
      <c r="W46" s="38">
        <v>0.185</v>
      </c>
      <c r="X46" s="38">
        <v>0.19</v>
      </c>
      <c r="Y46" s="38">
        <v>0.19</v>
      </c>
      <c r="Z46" s="38">
        <v>0.19500000000000001</v>
      </c>
      <c r="AA46" s="38">
        <v>0.19500000000000001</v>
      </c>
      <c r="AB46" s="38">
        <v>0.2</v>
      </c>
      <c r="AC46" s="38">
        <v>0.2</v>
      </c>
      <c r="AD46" s="38">
        <v>0.20499999999999999</v>
      </c>
      <c r="AE46" s="38">
        <v>0.20499999999999999</v>
      </c>
      <c r="AF46" s="38">
        <v>0.21</v>
      </c>
      <c r="AH46" s="37">
        <f t="shared" si="4"/>
        <v>17.5</v>
      </c>
      <c r="AI46" s="37">
        <f t="shared" si="4"/>
        <v>18</v>
      </c>
      <c r="AJ46" s="37">
        <f t="shared" si="4"/>
        <v>18.5</v>
      </c>
      <c r="AK46" s="37">
        <f t="shared" si="4"/>
        <v>19</v>
      </c>
      <c r="AL46" s="37">
        <f t="shared" si="4"/>
        <v>19</v>
      </c>
      <c r="AM46" s="37">
        <f t="shared" si="4"/>
        <v>19.5</v>
      </c>
      <c r="AN46" s="37">
        <f t="shared" si="4"/>
        <v>19.5</v>
      </c>
      <c r="AO46" s="37">
        <f t="shared" si="4"/>
        <v>20</v>
      </c>
      <c r="AP46" s="37">
        <f t="shared" si="4"/>
        <v>20</v>
      </c>
      <c r="AQ46" s="37">
        <f t="shared" si="4"/>
        <v>20.5</v>
      </c>
      <c r="AR46" s="37">
        <f t="shared" si="4"/>
        <v>20.5</v>
      </c>
      <c r="AS46" s="37">
        <f t="shared" si="4"/>
        <v>21</v>
      </c>
    </row>
    <row r="47" spans="4:45" x14ac:dyDescent="0.25">
      <c r="D47" s="4">
        <v>44</v>
      </c>
      <c r="E47" s="4">
        <v>60000</v>
      </c>
      <c r="F47" s="37">
        <v>18</v>
      </c>
      <c r="G47" s="37">
        <v>18</v>
      </c>
      <c r="H47" s="37">
        <v>18.5</v>
      </c>
      <c r="I47" s="37">
        <v>19</v>
      </c>
      <c r="J47" s="37">
        <v>19</v>
      </c>
      <c r="K47" s="37">
        <v>19.5</v>
      </c>
      <c r="L47" s="37">
        <v>20</v>
      </c>
      <c r="M47" s="37">
        <v>20</v>
      </c>
      <c r="N47" s="37">
        <v>20.5</v>
      </c>
      <c r="O47" s="37">
        <v>20.5</v>
      </c>
      <c r="P47" s="37">
        <v>21</v>
      </c>
      <c r="Q47" s="37">
        <v>21</v>
      </c>
      <c r="S47" t="str">
        <f t="shared" si="2"/>
        <v/>
      </c>
      <c r="T47">
        <v>60000</v>
      </c>
      <c r="U47" s="38">
        <v>0.18</v>
      </c>
      <c r="V47" s="38">
        <v>0.18</v>
      </c>
      <c r="W47" s="38">
        <v>0.185</v>
      </c>
      <c r="X47" s="38">
        <v>0.19</v>
      </c>
      <c r="Y47" s="38">
        <v>0.19</v>
      </c>
      <c r="Z47" s="38">
        <v>0.19500000000000001</v>
      </c>
      <c r="AA47" s="38">
        <v>0.2</v>
      </c>
      <c r="AB47" s="38">
        <v>0.2</v>
      </c>
      <c r="AC47" s="38">
        <v>0.20499999999999999</v>
      </c>
      <c r="AD47" s="38">
        <v>0.20499999999999999</v>
      </c>
      <c r="AE47" s="38">
        <v>0.21</v>
      </c>
      <c r="AF47" s="38">
        <v>0.21</v>
      </c>
      <c r="AH47" s="37">
        <f t="shared" si="4"/>
        <v>18</v>
      </c>
      <c r="AI47" s="37">
        <f t="shared" si="4"/>
        <v>18</v>
      </c>
      <c r="AJ47" s="37">
        <f t="shared" si="4"/>
        <v>18.5</v>
      </c>
      <c r="AK47" s="37">
        <f t="shared" si="4"/>
        <v>19</v>
      </c>
      <c r="AL47" s="37">
        <f t="shared" si="4"/>
        <v>19</v>
      </c>
      <c r="AM47" s="37">
        <f t="shared" si="4"/>
        <v>19.5</v>
      </c>
      <c r="AN47" s="37">
        <f t="shared" si="4"/>
        <v>20</v>
      </c>
      <c r="AO47" s="37">
        <f t="shared" si="4"/>
        <v>20</v>
      </c>
      <c r="AP47" s="37">
        <f t="shared" si="4"/>
        <v>20.5</v>
      </c>
      <c r="AQ47" s="37">
        <f t="shared" si="4"/>
        <v>20.5</v>
      </c>
      <c r="AR47" s="37">
        <f t="shared" si="4"/>
        <v>21</v>
      </c>
      <c r="AS47" s="37">
        <f t="shared" si="4"/>
        <v>21</v>
      </c>
    </row>
    <row r="48" spans="4:45" x14ac:dyDescent="0.25">
      <c r="D48" s="4">
        <v>45</v>
      </c>
      <c r="E48" s="4">
        <v>61000</v>
      </c>
      <c r="F48" s="37">
        <v>18</v>
      </c>
      <c r="G48" s="37">
        <v>18.5</v>
      </c>
      <c r="H48" s="37">
        <v>19</v>
      </c>
      <c r="I48" s="37">
        <v>19</v>
      </c>
      <c r="J48" s="37">
        <v>19.5</v>
      </c>
      <c r="K48" s="37">
        <v>19.5</v>
      </c>
      <c r="L48" s="37">
        <v>20</v>
      </c>
      <c r="M48" s="37">
        <v>20</v>
      </c>
      <c r="N48" s="37">
        <v>20.5</v>
      </c>
      <c r="O48" s="37">
        <v>20.5</v>
      </c>
      <c r="P48" s="37">
        <v>21</v>
      </c>
      <c r="Q48" s="37">
        <v>21</v>
      </c>
      <c r="S48" t="str">
        <f t="shared" si="2"/>
        <v/>
      </c>
      <c r="T48">
        <v>61000</v>
      </c>
      <c r="U48" s="38">
        <v>0.18</v>
      </c>
      <c r="V48" s="38">
        <v>0.185</v>
      </c>
      <c r="W48" s="38">
        <v>0.19</v>
      </c>
      <c r="X48" s="38">
        <v>0.19</v>
      </c>
      <c r="Y48" s="38">
        <v>0.19500000000000001</v>
      </c>
      <c r="Z48" s="38">
        <v>0.19500000000000001</v>
      </c>
      <c r="AA48" s="38">
        <v>0.2</v>
      </c>
      <c r="AB48" s="38">
        <v>0.2</v>
      </c>
      <c r="AC48" s="38">
        <v>0.20499999999999999</v>
      </c>
      <c r="AD48" s="38">
        <v>0.20499999999999999</v>
      </c>
      <c r="AE48" s="38">
        <v>0.21</v>
      </c>
      <c r="AF48" s="38">
        <v>0.21</v>
      </c>
      <c r="AH48" s="37">
        <f t="shared" si="4"/>
        <v>18</v>
      </c>
      <c r="AI48" s="37">
        <f t="shared" si="4"/>
        <v>18.5</v>
      </c>
      <c r="AJ48" s="37">
        <f t="shared" si="4"/>
        <v>19</v>
      </c>
      <c r="AK48" s="37">
        <f t="shared" si="4"/>
        <v>19</v>
      </c>
      <c r="AL48" s="37">
        <f t="shared" si="4"/>
        <v>19.5</v>
      </c>
      <c r="AM48" s="37">
        <f t="shared" si="4"/>
        <v>19.5</v>
      </c>
      <c r="AN48" s="37">
        <f t="shared" si="4"/>
        <v>20</v>
      </c>
      <c r="AO48" s="37">
        <f t="shared" si="4"/>
        <v>20</v>
      </c>
      <c r="AP48" s="37">
        <f t="shared" si="4"/>
        <v>20.5</v>
      </c>
      <c r="AQ48" s="37">
        <f t="shared" si="4"/>
        <v>20.5</v>
      </c>
      <c r="AR48" s="37">
        <f t="shared" si="4"/>
        <v>21</v>
      </c>
      <c r="AS48" s="37">
        <f t="shared" si="4"/>
        <v>21</v>
      </c>
    </row>
    <row r="49" spans="4:45" x14ac:dyDescent="0.25">
      <c r="D49" s="4">
        <v>46</v>
      </c>
      <c r="E49" s="4">
        <v>62000</v>
      </c>
      <c r="F49" s="37">
        <v>18</v>
      </c>
      <c r="G49" s="37">
        <v>18.5</v>
      </c>
      <c r="H49" s="37">
        <v>19</v>
      </c>
      <c r="I49" s="37">
        <v>19.5</v>
      </c>
      <c r="J49" s="37">
        <v>19.5</v>
      </c>
      <c r="K49" s="37">
        <v>20</v>
      </c>
      <c r="L49" s="37">
        <v>20</v>
      </c>
      <c r="M49" s="37">
        <v>20.5</v>
      </c>
      <c r="N49" s="37">
        <v>20.5</v>
      </c>
      <c r="O49" s="37">
        <v>21</v>
      </c>
      <c r="P49" s="37">
        <v>21</v>
      </c>
      <c r="Q49" s="37">
        <v>21.5</v>
      </c>
      <c r="S49" t="str">
        <f t="shared" si="2"/>
        <v/>
      </c>
      <c r="T49">
        <v>62000</v>
      </c>
      <c r="U49" s="38">
        <v>0.18</v>
      </c>
      <c r="V49" s="38">
        <v>0.185</v>
      </c>
      <c r="W49" s="38">
        <v>0.19</v>
      </c>
      <c r="X49" s="38">
        <v>0.19500000000000001</v>
      </c>
      <c r="Y49" s="38">
        <v>0.19500000000000001</v>
      </c>
      <c r="Z49" s="38">
        <v>0.2</v>
      </c>
      <c r="AA49" s="38">
        <v>0.2</v>
      </c>
      <c r="AB49" s="38">
        <v>0.20499999999999999</v>
      </c>
      <c r="AC49" s="38">
        <v>0.20499999999999999</v>
      </c>
      <c r="AD49" s="38">
        <v>0.21</v>
      </c>
      <c r="AE49" s="38">
        <v>0.21</v>
      </c>
      <c r="AF49" s="38">
        <v>0.215</v>
      </c>
      <c r="AH49" s="37">
        <f t="shared" si="4"/>
        <v>18</v>
      </c>
      <c r="AI49" s="37">
        <f t="shared" si="4"/>
        <v>18.5</v>
      </c>
      <c r="AJ49" s="37">
        <f t="shared" si="4"/>
        <v>19</v>
      </c>
      <c r="AK49" s="37">
        <f t="shared" si="4"/>
        <v>19.5</v>
      </c>
      <c r="AL49" s="37">
        <f t="shared" si="4"/>
        <v>19.5</v>
      </c>
      <c r="AM49" s="37">
        <f t="shared" si="4"/>
        <v>20</v>
      </c>
      <c r="AN49" s="37">
        <f t="shared" si="4"/>
        <v>20</v>
      </c>
      <c r="AO49" s="37">
        <f t="shared" si="4"/>
        <v>20.5</v>
      </c>
      <c r="AP49" s="37">
        <f t="shared" si="4"/>
        <v>20.5</v>
      </c>
      <c r="AQ49" s="37">
        <f t="shared" si="4"/>
        <v>21</v>
      </c>
      <c r="AR49" s="37">
        <f t="shared" si="4"/>
        <v>21</v>
      </c>
      <c r="AS49" s="37">
        <f t="shared" si="4"/>
        <v>21.5</v>
      </c>
    </row>
    <row r="50" spans="4:45" x14ac:dyDescent="0.25">
      <c r="D50" s="4">
        <v>47</v>
      </c>
      <c r="E50" s="4">
        <v>63000</v>
      </c>
      <c r="F50" s="37">
        <v>18.5</v>
      </c>
      <c r="G50" s="37">
        <v>18.5</v>
      </c>
      <c r="H50" s="37">
        <v>19</v>
      </c>
      <c r="I50" s="37">
        <v>19.5</v>
      </c>
      <c r="J50" s="37">
        <v>20</v>
      </c>
      <c r="K50" s="37">
        <v>20</v>
      </c>
      <c r="L50" s="37">
        <v>20.5</v>
      </c>
      <c r="M50" s="37">
        <v>20.5</v>
      </c>
      <c r="N50" s="37">
        <v>21</v>
      </c>
      <c r="O50" s="37">
        <v>21</v>
      </c>
      <c r="P50" s="37">
        <v>21.5</v>
      </c>
      <c r="Q50" s="37">
        <v>21.5</v>
      </c>
      <c r="S50" t="str">
        <f t="shared" si="2"/>
        <v/>
      </c>
      <c r="T50">
        <v>63000</v>
      </c>
      <c r="U50" s="38">
        <v>0.185</v>
      </c>
      <c r="V50" s="38">
        <v>0.185</v>
      </c>
      <c r="W50" s="38">
        <v>0.19</v>
      </c>
      <c r="X50" s="38">
        <v>0.19500000000000001</v>
      </c>
      <c r="Y50" s="38">
        <v>0.2</v>
      </c>
      <c r="Z50" s="38">
        <v>0.2</v>
      </c>
      <c r="AA50" s="38">
        <v>0.20499999999999999</v>
      </c>
      <c r="AB50" s="38">
        <v>0.20499999999999999</v>
      </c>
      <c r="AC50" s="38">
        <v>0.21</v>
      </c>
      <c r="AD50" s="38">
        <v>0.21</v>
      </c>
      <c r="AE50" s="38">
        <v>0.215</v>
      </c>
      <c r="AF50" s="38">
        <v>0.215</v>
      </c>
      <c r="AH50" s="37">
        <f t="shared" si="4"/>
        <v>18.5</v>
      </c>
      <c r="AI50" s="37">
        <f t="shared" si="4"/>
        <v>18.5</v>
      </c>
      <c r="AJ50" s="37">
        <f t="shared" si="4"/>
        <v>19</v>
      </c>
      <c r="AK50" s="37">
        <f t="shared" si="4"/>
        <v>19.5</v>
      </c>
      <c r="AL50" s="37">
        <f t="shared" si="4"/>
        <v>20</v>
      </c>
      <c r="AM50" s="37">
        <f t="shared" si="4"/>
        <v>20</v>
      </c>
      <c r="AN50" s="37">
        <f t="shared" si="4"/>
        <v>20.5</v>
      </c>
      <c r="AO50" s="37">
        <f t="shared" si="4"/>
        <v>20.5</v>
      </c>
      <c r="AP50" s="37">
        <f t="shared" si="4"/>
        <v>21</v>
      </c>
      <c r="AQ50" s="37">
        <f t="shared" si="4"/>
        <v>21</v>
      </c>
      <c r="AR50" s="37">
        <f t="shared" si="4"/>
        <v>21.5</v>
      </c>
      <c r="AS50" s="37">
        <f t="shared" si="4"/>
        <v>21.5</v>
      </c>
    </row>
    <row r="51" spans="4:45" x14ac:dyDescent="0.25">
      <c r="D51" s="4">
        <v>48</v>
      </c>
      <c r="E51" s="4">
        <v>64000</v>
      </c>
      <c r="F51" s="37">
        <v>18.5</v>
      </c>
      <c r="G51" s="37">
        <v>19</v>
      </c>
      <c r="H51" s="37">
        <v>19</v>
      </c>
      <c r="I51" s="37">
        <v>19.5</v>
      </c>
      <c r="J51" s="37">
        <v>20</v>
      </c>
      <c r="K51" s="37">
        <v>20</v>
      </c>
      <c r="L51" s="37">
        <v>20.5</v>
      </c>
      <c r="M51" s="37">
        <v>21</v>
      </c>
      <c r="N51" s="37">
        <v>21</v>
      </c>
      <c r="O51" s="37">
        <v>21.5</v>
      </c>
      <c r="P51" s="37">
        <v>21.5</v>
      </c>
      <c r="Q51" s="37">
        <v>21.5</v>
      </c>
      <c r="S51" t="str">
        <f t="shared" si="2"/>
        <v/>
      </c>
      <c r="T51">
        <v>64000</v>
      </c>
      <c r="U51" s="38">
        <v>0.185</v>
      </c>
      <c r="V51" s="38">
        <v>0.19</v>
      </c>
      <c r="W51" s="38">
        <v>0.19</v>
      </c>
      <c r="X51" s="38">
        <v>0.19500000000000001</v>
      </c>
      <c r="Y51" s="38">
        <v>0.2</v>
      </c>
      <c r="Z51" s="38">
        <v>0.2</v>
      </c>
      <c r="AA51" s="38">
        <v>0.20499999999999999</v>
      </c>
      <c r="AB51" s="38">
        <v>0.21</v>
      </c>
      <c r="AC51" s="38">
        <v>0.21</v>
      </c>
      <c r="AD51" s="38">
        <v>0.215</v>
      </c>
      <c r="AE51" s="38">
        <v>0.215</v>
      </c>
      <c r="AF51" s="38">
        <v>0.215</v>
      </c>
      <c r="AH51" s="37">
        <f t="shared" si="4"/>
        <v>18.5</v>
      </c>
      <c r="AI51" s="37">
        <f t="shared" si="4"/>
        <v>19</v>
      </c>
      <c r="AJ51" s="37">
        <f t="shared" si="4"/>
        <v>19</v>
      </c>
      <c r="AK51" s="37">
        <f t="shared" si="4"/>
        <v>19.5</v>
      </c>
      <c r="AL51" s="37">
        <f t="shared" si="4"/>
        <v>20</v>
      </c>
      <c r="AM51" s="37">
        <f t="shared" si="4"/>
        <v>20</v>
      </c>
      <c r="AN51" s="37">
        <f t="shared" si="4"/>
        <v>20.5</v>
      </c>
      <c r="AO51" s="37">
        <f t="shared" si="4"/>
        <v>21</v>
      </c>
      <c r="AP51" s="37">
        <f t="shared" si="4"/>
        <v>21</v>
      </c>
      <c r="AQ51" s="37">
        <f t="shared" si="4"/>
        <v>21.5</v>
      </c>
      <c r="AR51" s="37">
        <f t="shared" si="4"/>
        <v>21.5</v>
      </c>
      <c r="AS51" s="37">
        <f t="shared" si="4"/>
        <v>21.5</v>
      </c>
    </row>
    <row r="52" spans="4:45" x14ac:dyDescent="0.25">
      <c r="D52" s="4">
        <v>49</v>
      </c>
      <c r="E52" s="4">
        <v>65000</v>
      </c>
      <c r="F52" s="37">
        <v>18.5</v>
      </c>
      <c r="G52" s="37">
        <v>19</v>
      </c>
      <c r="H52" s="37">
        <v>19.5</v>
      </c>
      <c r="I52" s="37">
        <v>19.5</v>
      </c>
      <c r="J52" s="37">
        <v>20</v>
      </c>
      <c r="K52" s="37">
        <v>20.5</v>
      </c>
      <c r="L52" s="37">
        <v>20.5</v>
      </c>
      <c r="M52" s="37">
        <v>21</v>
      </c>
      <c r="N52" s="37">
        <v>21</v>
      </c>
      <c r="O52" s="37">
        <v>21.5</v>
      </c>
      <c r="P52" s="37">
        <v>21.5</v>
      </c>
      <c r="Q52" s="37">
        <v>22</v>
      </c>
      <c r="S52" t="str">
        <f t="shared" si="2"/>
        <v/>
      </c>
      <c r="T52">
        <v>65000</v>
      </c>
      <c r="U52" s="38">
        <v>0.185</v>
      </c>
      <c r="V52" s="38">
        <v>0.19</v>
      </c>
      <c r="W52" s="38">
        <v>0.19500000000000001</v>
      </c>
      <c r="X52" s="38">
        <v>0.19500000000000001</v>
      </c>
      <c r="Y52" s="38">
        <v>0.2</v>
      </c>
      <c r="Z52" s="38">
        <v>0.20499999999999999</v>
      </c>
      <c r="AA52" s="38">
        <v>0.20499999999999999</v>
      </c>
      <c r="AB52" s="38">
        <v>0.21</v>
      </c>
      <c r="AC52" s="38">
        <v>0.21</v>
      </c>
      <c r="AD52" s="38">
        <v>0.215</v>
      </c>
      <c r="AE52" s="38">
        <v>0.215</v>
      </c>
      <c r="AF52" s="38">
        <v>0.22</v>
      </c>
      <c r="AH52" s="37">
        <f t="shared" si="4"/>
        <v>18.5</v>
      </c>
      <c r="AI52" s="37">
        <f t="shared" si="4"/>
        <v>19</v>
      </c>
      <c r="AJ52" s="37">
        <f t="shared" si="4"/>
        <v>19.5</v>
      </c>
      <c r="AK52" s="37">
        <f t="shared" si="4"/>
        <v>19.5</v>
      </c>
      <c r="AL52" s="37">
        <f t="shared" si="4"/>
        <v>20</v>
      </c>
      <c r="AM52" s="37">
        <f t="shared" si="4"/>
        <v>20.5</v>
      </c>
      <c r="AN52" s="37">
        <f t="shared" si="4"/>
        <v>20.5</v>
      </c>
      <c r="AO52" s="37">
        <f t="shared" si="4"/>
        <v>21</v>
      </c>
      <c r="AP52" s="37">
        <f t="shared" si="4"/>
        <v>21</v>
      </c>
      <c r="AQ52" s="37">
        <f t="shared" si="4"/>
        <v>21.5</v>
      </c>
      <c r="AR52" s="37">
        <f t="shared" si="4"/>
        <v>21.5</v>
      </c>
      <c r="AS52" s="37">
        <f t="shared" si="4"/>
        <v>22</v>
      </c>
    </row>
    <row r="53" spans="4:45" x14ac:dyDescent="0.25">
      <c r="D53" s="4">
        <v>50</v>
      </c>
      <c r="E53" s="4">
        <v>66000</v>
      </c>
      <c r="F53" s="37">
        <v>19</v>
      </c>
      <c r="G53" s="37">
        <v>19</v>
      </c>
      <c r="H53" s="37">
        <v>19.5</v>
      </c>
      <c r="I53" s="37">
        <v>20</v>
      </c>
      <c r="J53" s="37">
        <v>20</v>
      </c>
      <c r="K53" s="37">
        <v>20.5</v>
      </c>
      <c r="L53" s="37">
        <v>21</v>
      </c>
      <c r="M53" s="37">
        <v>21</v>
      </c>
      <c r="N53" s="37">
        <v>21.5</v>
      </c>
      <c r="O53" s="37">
        <v>21.5</v>
      </c>
      <c r="P53" s="37">
        <v>22</v>
      </c>
      <c r="Q53" s="37">
        <v>22</v>
      </c>
      <c r="S53" t="str">
        <f t="shared" si="2"/>
        <v/>
      </c>
      <c r="T53">
        <v>66000</v>
      </c>
      <c r="U53" s="38">
        <v>0.19</v>
      </c>
      <c r="V53" s="38">
        <v>0.19</v>
      </c>
      <c r="W53" s="38">
        <v>0.19500000000000001</v>
      </c>
      <c r="X53" s="38">
        <v>0.2</v>
      </c>
      <c r="Y53" s="38">
        <v>0.2</v>
      </c>
      <c r="Z53" s="38">
        <v>0.20499999999999999</v>
      </c>
      <c r="AA53" s="38">
        <v>0.21</v>
      </c>
      <c r="AB53" s="38">
        <v>0.21</v>
      </c>
      <c r="AC53" s="38">
        <v>0.215</v>
      </c>
      <c r="AD53" s="38">
        <v>0.215</v>
      </c>
      <c r="AE53" s="38">
        <v>0.22</v>
      </c>
      <c r="AF53" s="38">
        <v>0.22</v>
      </c>
      <c r="AH53" s="37">
        <f t="shared" si="4"/>
        <v>19</v>
      </c>
      <c r="AI53" s="37">
        <f t="shared" si="4"/>
        <v>19</v>
      </c>
      <c r="AJ53" s="37">
        <f t="shared" si="4"/>
        <v>19.5</v>
      </c>
      <c r="AK53" s="37">
        <f t="shared" si="4"/>
        <v>20</v>
      </c>
      <c r="AL53" s="37">
        <f t="shared" si="4"/>
        <v>20</v>
      </c>
      <c r="AM53" s="37">
        <f t="shared" si="4"/>
        <v>20.5</v>
      </c>
      <c r="AN53" s="37">
        <f t="shared" si="4"/>
        <v>21</v>
      </c>
      <c r="AO53" s="37">
        <f t="shared" si="4"/>
        <v>21</v>
      </c>
      <c r="AP53" s="37">
        <f t="shared" si="4"/>
        <v>21.5</v>
      </c>
      <c r="AQ53" s="37">
        <f t="shared" si="4"/>
        <v>21.5</v>
      </c>
      <c r="AR53" s="37">
        <f t="shared" si="4"/>
        <v>22</v>
      </c>
      <c r="AS53" s="37">
        <f t="shared" si="4"/>
        <v>22</v>
      </c>
    </row>
    <row r="54" spans="4:45" x14ac:dyDescent="0.25">
      <c r="D54" s="4">
        <v>51</v>
      </c>
      <c r="E54" s="4">
        <v>67000</v>
      </c>
      <c r="F54" s="37">
        <v>19</v>
      </c>
      <c r="G54" s="37">
        <v>19.5</v>
      </c>
      <c r="H54" s="37">
        <v>19.5</v>
      </c>
      <c r="I54" s="37">
        <v>20</v>
      </c>
      <c r="J54" s="37">
        <v>20.5</v>
      </c>
      <c r="K54" s="37">
        <v>20.5</v>
      </c>
      <c r="L54" s="37">
        <v>21</v>
      </c>
      <c r="M54" s="37">
        <v>21.5</v>
      </c>
      <c r="N54" s="37">
        <v>21.5</v>
      </c>
      <c r="O54" s="37">
        <v>21.5</v>
      </c>
      <c r="P54" s="37">
        <v>22</v>
      </c>
      <c r="Q54" s="37">
        <v>22</v>
      </c>
      <c r="S54" t="str">
        <f t="shared" si="2"/>
        <v/>
      </c>
      <c r="T54">
        <v>67000</v>
      </c>
      <c r="U54" s="38">
        <v>0.19</v>
      </c>
      <c r="V54" s="38">
        <v>0.19500000000000001</v>
      </c>
      <c r="W54" s="38">
        <v>0.19500000000000001</v>
      </c>
      <c r="X54" s="38">
        <v>0.2</v>
      </c>
      <c r="Y54" s="38">
        <v>0.20499999999999999</v>
      </c>
      <c r="Z54" s="38">
        <v>0.20499999999999999</v>
      </c>
      <c r="AA54" s="38">
        <v>0.21</v>
      </c>
      <c r="AB54" s="38">
        <v>0.215</v>
      </c>
      <c r="AC54" s="38">
        <v>0.215</v>
      </c>
      <c r="AD54" s="38">
        <v>0.215</v>
      </c>
      <c r="AE54" s="38">
        <v>0.22</v>
      </c>
      <c r="AF54" s="38">
        <v>0.22</v>
      </c>
      <c r="AH54" s="37">
        <f t="shared" si="4"/>
        <v>19</v>
      </c>
      <c r="AI54" s="37">
        <f t="shared" ref="AI54:AS77" si="5">V54*$T$3</f>
        <v>19.5</v>
      </c>
      <c r="AJ54" s="37">
        <f t="shared" si="5"/>
        <v>19.5</v>
      </c>
      <c r="AK54" s="37">
        <f t="shared" si="5"/>
        <v>20</v>
      </c>
      <c r="AL54" s="37">
        <f t="shared" si="5"/>
        <v>20.5</v>
      </c>
      <c r="AM54" s="37">
        <f t="shared" si="5"/>
        <v>20.5</v>
      </c>
      <c r="AN54" s="37">
        <f t="shared" si="5"/>
        <v>21</v>
      </c>
      <c r="AO54" s="37">
        <f t="shared" si="5"/>
        <v>21.5</v>
      </c>
      <c r="AP54" s="37">
        <f t="shared" si="5"/>
        <v>21.5</v>
      </c>
      <c r="AQ54" s="37">
        <f t="shared" si="5"/>
        <v>21.5</v>
      </c>
      <c r="AR54" s="37">
        <f t="shared" si="5"/>
        <v>22</v>
      </c>
      <c r="AS54" s="37">
        <f t="shared" si="5"/>
        <v>22</v>
      </c>
    </row>
    <row r="55" spans="4:45" x14ac:dyDescent="0.25">
      <c r="D55" s="4">
        <v>52</v>
      </c>
      <c r="E55" s="4">
        <v>68000</v>
      </c>
      <c r="F55" s="37">
        <v>19</v>
      </c>
      <c r="G55" s="37">
        <v>19.5</v>
      </c>
      <c r="H55" s="37">
        <v>20</v>
      </c>
      <c r="I55" s="37">
        <v>20</v>
      </c>
      <c r="J55" s="37">
        <v>20.5</v>
      </c>
      <c r="K55" s="37">
        <v>21</v>
      </c>
      <c r="L55" s="37">
        <v>21</v>
      </c>
      <c r="M55" s="37">
        <v>21.5</v>
      </c>
      <c r="N55" s="37">
        <v>21.5</v>
      </c>
      <c r="O55" s="37">
        <v>22</v>
      </c>
      <c r="P55" s="37">
        <v>22</v>
      </c>
      <c r="Q55" s="37">
        <v>22.5</v>
      </c>
      <c r="S55" t="str">
        <f t="shared" si="2"/>
        <v/>
      </c>
      <c r="T55">
        <v>68000</v>
      </c>
      <c r="U55" s="38">
        <v>0.19</v>
      </c>
      <c r="V55" s="38">
        <v>0.19500000000000001</v>
      </c>
      <c r="W55" s="38">
        <v>0.2</v>
      </c>
      <c r="X55" s="38">
        <v>0.2</v>
      </c>
      <c r="Y55" s="38">
        <v>0.20499999999999999</v>
      </c>
      <c r="Z55" s="38">
        <v>0.21</v>
      </c>
      <c r="AA55" s="38">
        <v>0.21</v>
      </c>
      <c r="AB55" s="38">
        <v>0.215</v>
      </c>
      <c r="AC55" s="38">
        <v>0.215</v>
      </c>
      <c r="AD55" s="38">
        <v>0.22</v>
      </c>
      <c r="AE55" s="38">
        <v>0.22</v>
      </c>
      <c r="AF55" s="38">
        <v>0.22500000000000001</v>
      </c>
      <c r="AH55" s="37">
        <f t="shared" ref="AH55:AJ97" si="6">U55*$T$3</f>
        <v>19</v>
      </c>
      <c r="AI55" s="37">
        <f t="shared" si="5"/>
        <v>19.5</v>
      </c>
      <c r="AJ55" s="37">
        <f t="shared" si="5"/>
        <v>20</v>
      </c>
      <c r="AK55" s="37">
        <f t="shared" si="5"/>
        <v>20</v>
      </c>
      <c r="AL55" s="37">
        <f t="shared" si="5"/>
        <v>20.5</v>
      </c>
      <c r="AM55" s="37">
        <f t="shared" si="5"/>
        <v>21</v>
      </c>
      <c r="AN55" s="37">
        <f t="shared" si="5"/>
        <v>21</v>
      </c>
      <c r="AO55" s="37">
        <f t="shared" si="5"/>
        <v>21.5</v>
      </c>
      <c r="AP55" s="37">
        <f t="shared" si="5"/>
        <v>21.5</v>
      </c>
      <c r="AQ55" s="37">
        <f t="shared" si="5"/>
        <v>22</v>
      </c>
      <c r="AR55" s="37">
        <f t="shared" si="5"/>
        <v>22</v>
      </c>
      <c r="AS55" s="37">
        <f t="shared" si="5"/>
        <v>22.5</v>
      </c>
    </row>
    <row r="56" spans="4:45" x14ac:dyDescent="0.25">
      <c r="D56" s="4">
        <v>53</v>
      </c>
      <c r="E56" s="4">
        <v>69000</v>
      </c>
      <c r="F56" s="37">
        <v>19</v>
      </c>
      <c r="G56" s="37">
        <v>19.5</v>
      </c>
      <c r="H56" s="37">
        <v>20</v>
      </c>
      <c r="I56" s="37">
        <v>20.5</v>
      </c>
      <c r="J56" s="37">
        <v>20.5</v>
      </c>
      <c r="K56" s="37">
        <v>21</v>
      </c>
      <c r="L56" s="37">
        <v>21.5</v>
      </c>
      <c r="M56" s="37">
        <v>21.5</v>
      </c>
      <c r="N56" s="37">
        <v>22</v>
      </c>
      <c r="O56" s="37">
        <v>22</v>
      </c>
      <c r="P56" s="37">
        <v>22.5</v>
      </c>
      <c r="Q56" s="37">
        <v>22.5</v>
      </c>
      <c r="S56" t="str">
        <f t="shared" si="2"/>
        <v/>
      </c>
      <c r="T56">
        <v>69000</v>
      </c>
      <c r="U56" s="38">
        <v>0.19</v>
      </c>
      <c r="V56" s="38">
        <v>0.19500000000000001</v>
      </c>
      <c r="W56" s="38">
        <v>0.2</v>
      </c>
      <c r="X56" s="38">
        <v>0.20499999999999999</v>
      </c>
      <c r="Y56" s="38">
        <v>0.20499999999999999</v>
      </c>
      <c r="Z56" s="38">
        <v>0.21</v>
      </c>
      <c r="AA56" s="38">
        <v>0.215</v>
      </c>
      <c r="AB56" s="38">
        <v>0.215</v>
      </c>
      <c r="AC56" s="38">
        <v>0.22</v>
      </c>
      <c r="AD56" s="38">
        <v>0.22</v>
      </c>
      <c r="AE56" s="38">
        <v>0.22500000000000001</v>
      </c>
      <c r="AF56" s="38">
        <v>0.22500000000000001</v>
      </c>
      <c r="AH56" s="37">
        <f t="shared" si="6"/>
        <v>19</v>
      </c>
      <c r="AI56" s="37">
        <f t="shared" si="5"/>
        <v>19.5</v>
      </c>
      <c r="AJ56" s="37">
        <f t="shared" si="5"/>
        <v>20</v>
      </c>
      <c r="AK56" s="37">
        <f t="shared" si="5"/>
        <v>20.5</v>
      </c>
      <c r="AL56" s="37">
        <f t="shared" si="5"/>
        <v>20.5</v>
      </c>
      <c r="AM56" s="37">
        <f t="shared" si="5"/>
        <v>21</v>
      </c>
      <c r="AN56" s="37">
        <f t="shared" si="5"/>
        <v>21.5</v>
      </c>
      <c r="AO56" s="37">
        <f t="shared" si="5"/>
        <v>21.5</v>
      </c>
      <c r="AP56" s="37">
        <f t="shared" si="5"/>
        <v>22</v>
      </c>
      <c r="AQ56" s="37">
        <f t="shared" si="5"/>
        <v>22</v>
      </c>
      <c r="AR56" s="37">
        <f t="shared" si="5"/>
        <v>22.5</v>
      </c>
      <c r="AS56" s="37">
        <f t="shared" si="5"/>
        <v>22.5</v>
      </c>
    </row>
    <row r="57" spans="4:45" x14ac:dyDescent="0.25">
      <c r="D57" s="4">
        <v>54</v>
      </c>
      <c r="E57" s="4">
        <v>70000</v>
      </c>
      <c r="F57" s="37">
        <v>19.5</v>
      </c>
      <c r="G57" s="37">
        <v>19.5</v>
      </c>
      <c r="H57" s="37">
        <v>20</v>
      </c>
      <c r="I57" s="37">
        <v>20.5</v>
      </c>
      <c r="J57" s="37">
        <v>21</v>
      </c>
      <c r="K57" s="37">
        <v>21</v>
      </c>
      <c r="L57" s="37">
        <v>21.5</v>
      </c>
      <c r="M57" s="37">
        <v>21.5</v>
      </c>
      <c r="N57" s="37">
        <v>22</v>
      </c>
      <c r="O57" s="37">
        <v>22</v>
      </c>
      <c r="P57" s="37">
        <v>22.5</v>
      </c>
      <c r="Q57" s="37">
        <v>22.5</v>
      </c>
      <c r="S57" t="str">
        <f t="shared" si="2"/>
        <v/>
      </c>
      <c r="T57">
        <v>70000</v>
      </c>
      <c r="U57" s="38">
        <v>0.19500000000000001</v>
      </c>
      <c r="V57" s="38">
        <v>0.19500000000000001</v>
      </c>
      <c r="W57" s="38">
        <v>0.2</v>
      </c>
      <c r="X57" s="38">
        <v>0.20499999999999999</v>
      </c>
      <c r="Y57" s="38">
        <v>0.21</v>
      </c>
      <c r="Z57" s="38">
        <v>0.21</v>
      </c>
      <c r="AA57" s="38">
        <v>0.215</v>
      </c>
      <c r="AB57" s="38">
        <v>0.215</v>
      </c>
      <c r="AC57" s="38">
        <v>0.22</v>
      </c>
      <c r="AD57" s="38">
        <v>0.22</v>
      </c>
      <c r="AE57" s="38">
        <v>0.22500000000000001</v>
      </c>
      <c r="AF57" s="38">
        <v>0.22500000000000001</v>
      </c>
      <c r="AH57" s="37">
        <f t="shared" si="6"/>
        <v>19.5</v>
      </c>
      <c r="AI57" s="37">
        <f t="shared" si="5"/>
        <v>19.5</v>
      </c>
      <c r="AJ57" s="37">
        <f t="shared" si="5"/>
        <v>20</v>
      </c>
      <c r="AK57" s="37">
        <f t="shared" si="5"/>
        <v>20.5</v>
      </c>
      <c r="AL57" s="37">
        <f t="shared" si="5"/>
        <v>21</v>
      </c>
      <c r="AM57" s="37">
        <f t="shared" si="5"/>
        <v>21</v>
      </c>
      <c r="AN57" s="37">
        <f t="shared" si="5"/>
        <v>21.5</v>
      </c>
      <c r="AO57" s="37">
        <f t="shared" si="5"/>
        <v>21.5</v>
      </c>
      <c r="AP57" s="37">
        <f t="shared" si="5"/>
        <v>22</v>
      </c>
      <c r="AQ57" s="37">
        <f t="shared" si="5"/>
        <v>22</v>
      </c>
      <c r="AR57" s="37">
        <f t="shared" si="5"/>
        <v>22.5</v>
      </c>
      <c r="AS57" s="37">
        <f t="shared" si="5"/>
        <v>22.5</v>
      </c>
    </row>
    <row r="58" spans="4:45" x14ac:dyDescent="0.25">
      <c r="D58" s="4">
        <v>55</v>
      </c>
      <c r="E58" s="4">
        <v>71000</v>
      </c>
      <c r="F58" s="37">
        <v>19.5</v>
      </c>
      <c r="G58" s="37">
        <v>20</v>
      </c>
      <c r="H58" s="37">
        <v>20</v>
      </c>
      <c r="I58" s="37">
        <v>20.5</v>
      </c>
      <c r="J58" s="37">
        <v>21</v>
      </c>
      <c r="K58" s="37">
        <v>21</v>
      </c>
      <c r="L58" s="37">
        <v>21.5</v>
      </c>
      <c r="M58" s="37">
        <v>22</v>
      </c>
      <c r="N58" s="37">
        <v>22</v>
      </c>
      <c r="O58" s="37">
        <v>22.5</v>
      </c>
      <c r="P58" s="37">
        <v>22.5</v>
      </c>
      <c r="Q58" s="37">
        <v>23</v>
      </c>
      <c r="S58" t="str">
        <f t="shared" si="2"/>
        <v/>
      </c>
      <c r="T58">
        <v>71000</v>
      </c>
      <c r="U58" s="38">
        <v>0.19500000000000001</v>
      </c>
      <c r="V58" s="38">
        <v>0.2</v>
      </c>
      <c r="W58" s="38">
        <v>0.2</v>
      </c>
      <c r="X58" s="38">
        <v>0.20499999999999999</v>
      </c>
      <c r="Y58" s="38">
        <v>0.21</v>
      </c>
      <c r="Z58" s="38">
        <v>0.21</v>
      </c>
      <c r="AA58" s="38">
        <v>0.215</v>
      </c>
      <c r="AB58" s="38">
        <v>0.22</v>
      </c>
      <c r="AC58" s="38">
        <v>0.22</v>
      </c>
      <c r="AD58" s="38">
        <v>0.22500000000000001</v>
      </c>
      <c r="AE58" s="38">
        <v>0.22500000000000001</v>
      </c>
      <c r="AF58" s="38">
        <v>0.23</v>
      </c>
      <c r="AH58" s="37">
        <f t="shared" si="6"/>
        <v>19.5</v>
      </c>
      <c r="AI58" s="37">
        <f t="shared" si="5"/>
        <v>20</v>
      </c>
      <c r="AJ58" s="37">
        <f t="shared" si="5"/>
        <v>20</v>
      </c>
      <c r="AK58" s="37">
        <f t="shared" si="5"/>
        <v>20.5</v>
      </c>
      <c r="AL58" s="37">
        <f t="shared" si="5"/>
        <v>21</v>
      </c>
      <c r="AM58" s="37">
        <f t="shared" si="5"/>
        <v>21</v>
      </c>
      <c r="AN58" s="37">
        <f t="shared" si="5"/>
        <v>21.5</v>
      </c>
      <c r="AO58" s="37">
        <f t="shared" si="5"/>
        <v>22</v>
      </c>
      <c r="AP58" s="37">
        <f t="shared" si="5"/>
        <v>22</v>
      </c>
      <c r="AQ58" s="37">
        <f t="shared" si="5"/>
        <v>22.5</v>
      </c>
      <c r="AR58" s="37">
        <f t="shared" si="5"/>
        <v>22.5</v>
      </c>
      <c r="AS58" s="37">
        <f t="shared" si="5"/>
        <v>23</v>
      </c>
    </row>
    <row r="59" spans="4:45" x14ac:dyDescent="0.25">
      <c r="D59" s="4">
        <v>56</v>
      </c>
      <c r="E59" s="4">
        <v>72000</v>
      </c>
      <c r="F59" s="37">
        <v>19.5</v>
      </c>
      <c r="G59" s="37">
        <v>20</v>
      </c>
      <c r="H59" s="37">
        <v>20.5</v>
      </c>
      <c r="I59" s="37">
        <v>20.5</v>
      </c>
      <c r="J59" s="37">
        <v>21</v>
      </c>
      <c r="K59" s="37">
        <v>21.5</v>
      </c>
      <c r="L59" s="37">
        <v>21.5</v>
      </c>
      <c r="M59" s="37">
        <v>22</v>
      </c>
      <c r="N59" s="37">
        <v>22</v>
      </c>
      <c r="O59" s="37">
        <v>22.5</v>
      </c>
      <c r="P59" s="37">
        <v>22.5</v>
      </c>
      <c r="Q59" s="37">
        <v>23</v>
      </c>
      <c r="S59" t="str">
        <f t="shared" si="2"/>
        <v/>
      </c>
      <c r="T59">
        <v>72000</v>
      </c>
      <c r="U59" s="38">
        <v>0.19500000000000001</v>
      </c>
      <c r="V59" s="38">
        <v>0.2</v>
      </c>
      <c r="W59" s="38">
        <v>0.20499999999999999</v>
      </c>
      <c r="X59" s="38">
        <v>0.20499999999999999</v>
      </c>
      <c r="Y59" s="38">
        <v>0.21</v>
      </c>
      <c r="Z59" s="38">
        <v>0.215</v>
      </c>
      <c r="AA59" s="38">
        <v>0.215</v>
      </c>
      <c r="AB59" s="38">
        <v>0.22</v>
      </c>
      <c r="AC59" s="38">
        <v>0.22</v>
      </c>
      <c r="AD59" s="38">
        <v>0.22500000000000001</v>
      </c>
      <c r="AE59" s="38">
        <v>0.22500000000000001</v>
      </c>
      <c r="AF59" s="38">
        <v>0.23</v>
      </c>
      <c r="AH59" s="37">
        <f t="shared" si="6"/>
        <v>19.5</v>
      </c>
      <c r="AI59" s="37">
        <f t="shared" si="5"/>
        <v>20</v>
      </c>
      <c r="AJ59" s="37">
        <f t="shared" si="5"/>
        <v>20.5</v>
      </c>
      <c r="AK59" s="37">
        <f t="shared" si="5"/>
        <v>20.5</v>
      </c>
      <c r="AL59" s="37">
        <f t="shared" si="5"/>
        <v>21</v>
      </c>
      <c r="AM59" s="37">
        <f t="shared" si="5"/>
        <v>21.5</v>
      </c>
      <c r="AN59" s="37">
        <f t="shared" si="5"/>
        <v>21.5</v>
      </c>
      <c r="AO59" s="37">
        <f t="shared" si="5"/>
        <v>22</v>
      </c>
      <c r="AP59" s="37">
        <f t="shared" si="5"/>
        <v>22</v>
      </c>
      <c r="AQ59" s="37">
        <f t="shared" si="5"/>
        <v>22.5</v>
      </c>
      <c r="AR59" s="37">
        <f t="shared" si="5"/>
        <v>22.5</v>
      </c>
      <c r="AS59" s="37">
        <f t="shared" si="5"/>
        <v>23</v>
      </c>
    </row>
    <row r="60" spans="4:45" x14ac:dyDescent="0.25">
      <c r="D60" s="4">
        <v>57</v>
      </c>
      <c r="E60" s="4">
        <v>73000</v>
      </c>
      <c r="F60" s="37">
        <v>19.5</v>
      </c>
      <c r="G60" s="37">
        <v>20</v>
      </c>
      <c r="H60" s="37">
        <v>20.5</v>
      </c>
      <c r="I60" s="37">
        <v>21</v>
      </c>
      <c r="J60" s="37">
        <v>21</v>
      </c>
      <c r="K60" s="37">
        <v>21.5</v>
      </c>
      <c r="L60" s="37">
        <v>22</v>
      </c>
      <c r="M60" s="37">
        <v>22</v>
      </c>
      <c r="N60" s="37">
        <v>22.5</v>
      </c>
      <c r="O60" s="37">
        <v>22.5</v>
      </c>
      <c r="P60" s="37">
        <v>23</v>
      </c>
      <c r="Q60" s="37">
        <v>23</v>
      </c>
      <c r="S60" t="str">
        <f t="shared" si="2"/>
        <v/>
      </c>
      <c r="T60">
        <v>73000</v>
      </c>
      <c r="U60" s="38">
        <v>0.19500000000000001</v>
      </c>
      <c r="V60" s="38">
        <v>0.2</v>
      </c>
      <c r="W60" s="38">
        <v>0.20499999999999999</v>
      </c>
      <c r="X60" s="38">
        <v>0.21</v>
      </c>
      <c r="Y60" s="38">
        <v>0.21</v>
      </c>
      <c r="Z60" s="38">
        <v>0.215</v>
      </c>
      <c r="AA60" s="38">
        <v>0.22</v>
      </c>
      <c r="AB60" s="38">
        <v>0.22</v>
      </c>
      <c r="AC60" s="38">
        <v>0.22500000000000001</v>
      </c>
      <c r="AD60" s="38">
        <v>0.22500000000000001</v>
      </c>
      <c r="AE60" s="38">
        <v>0.23</v>
      </c>
      <c r="AF60" s="38">
        <v>0.23</v>
      </c>
      <c r="AH60" s="37">
        <f t="shared" si="6"/>
        <v>19.5</v>
      </c>
      <c r="AI60" s="37">
        <f t="shared" si="5"/>
        <v>20</v>
      </c>
      <c r="AJ60" s="37">
        <f t="shared" si="5"/>
        <v>20.5</v>
      </c>
      <c r="AK60" s="37">
        <f t="shared" si="5"/>
        <v>21</v>
      </c>
      <c r="AL60" s="37">
        <f t="shared" si="5"/>
        <v>21</v>
      </c>
      <c r="AM60" s="37">
        <f t="shared" si="5"/>
        <v>21.5</v>
      </c>
      <c r="AN60" s="37">
        <f t="shared" si="5"/>
        <v>22</v>
      </c>
      <c r="AO60" s="37">
        <f t="shared" si="5"/>
        <v>22</v>
      </c>
      <c r="AP60" s="37">
        <f t="shared" si="5"/>
        <v>22.5</v>
      </c>
      <c r="AQ60" s="37">
        <f t="shared" si="5"/>
        <v>22.5</v>
      </c>
      <c r="AR60" s="37">
        <f t="shared" si="5"/>
        <v>23</v>
      </c>
      <c r="AS60" s="37">
        <f t="shared" si="5"/>
        <v>23</v>
      </c>
    </row>
    <row r="61" spans="4:45" x14ac:dyDescent="0.25">
      <c r="D61" s="4">
        <v>58</v>
      </c>
      <c r="E61" s="4">
        <v>74000</v>
      </c>
      <c r="F61" s="37">
        <v>19.5</v>
      </c>
      <c r="G61" s="37">
        <v>20</v>
      </c>
      <c r="H61" s="37">
        <v>20.5</v>
      </c>
      <c r="I61" s="37">
        <v>21</v>
      </c>
      <c r="J61" s="37">
        <v>21.5</v>
      </c>
      <c r="K61" s="37">
        <v>21.5</v>
      </c>
      <c r="L61" s="37">
        <v>22</v>
      </c>
      <c r="M61" s="37">
        <v>22</v>
      </c>
      <c r="N61" s="37">
        <v>22.5</v>
      </c>
      <c r="O61" s="37">
        <v>22.5</v>
      </c>
      <c r="P61" s="37">
        <v>23</v>
      </c>
      <c r="Q61" s="37">
        <v>23</v>
      </c>
      <c r="S61" t="str">
        <f t="shared" si="2"/>
        <v/>
      </c>
      <c r="T61">
        <v>74000</v>
      </c>
      <c r="U61" s="38">
        <v>0.19500000000000001</v>
      </c>
      <c r="V61" s="38">
        <v>0.2</v>
      </c>
      <c r="W61" s="38">
        <v>0.20499999999999999</v>
      </c>
      <c r="X61" s="38">
        <v>0.21</v>
      </c>
      <c r="Y61" s="38">
        <v>0.215</v>
      </c>
      <c r="Z61" s="38">
        <v>0.215</v>
      </c>
      <c r="AA61" s="38">
        <v>0.22</v>
      </c>
      <c r="AB61" s="38">
        <v>0.22</v>
      </c>
      <c r="AC61" s="38">
        <v>0.22500000000000001</v>
      </c>
      <c r="AD61" s="38">
        <v>0.22500000000000001</v>
      </c>
      <c r="AE61" s="38">
        <v>0.23</v>
      </c>
      <c r="AF61" s="38">
        <v>0.23</v>
      </c>
      <c r="AH61" s="37">
        <f t="shared" si="6"/>
        <v>19.5</v>
      </c>
      <c r="AI61" s="37">
        <f t="shared" si="5"/>
        <v>20</v>
      </c>
      <c r="AJ61" s="37">
        <f t="shared" si="5"/>
        <v>20.5</v>
      </c>
      <c r="AK61" s="37">
        <f t="shared" si="5"/>
        <v>21</v>
      </c>
      <c r="AL61" s="37">
        <f t="shared" si="5"/>
        <v>21.5</v>
      </c>
      <c r="AM61" s="37">
        <f t="shared" si="5"/>
        <v>21.5</v>
      </c>
      <c r="AN61" s="37">
        <f t="shared" si="5"/>
        <v>22</v>
      </c>
      <c r="AO61" s="37">
        <f t="shared" si="5"/>
        <v>22</v>
      </c>
      <c r="AP61" s="37">
        <f t="shared" si="5"/>
        <v>22.5</v>
      </c>
      <c r="AQ61" s="37">
        <f t="shared" si="5"/>
        <v>22.5</v>
      </c>
      <c r="AR61" s="37">
        <f t="shared" si="5"/>
        <v>23</v>
      </c>
      <c r="AS61" s="37">
        <f t="shared" si="5"/>
        <v>23</v>
      </c>
    </row>
    <row r="62" spans="4:45" x14ac:dyDescent="0.25">
      <c r="D62" s="4">
        <v>59</v>
      </c>
      <c r="E62" s="4">
        <v>75000</v>
      </c>
      <c r="F62" s="37">
        <v>20</v>
      </c>
      <c r="G62" s="37">
        <v>20</v>
      </c>
      <c r="H62" s="37">
        <v>20.5</v>
      </c>
      <c r="I62" s="37">
        <v>21</v>
      </c>
      <c r="J62" s="37">
        <v>21.5</v>
      </c>
      <c r="K62" s="37">
        <v>21.5</v>
      </c>
      <c r="L62" s="37">
        <v>22</v>
      </c>
      <c r="M62" s="37">
        <v>22</v>
      </c>
      <c r="N62" s="37">
        <v>22.5</v>
      </c>
      <c r="O62" s="37">
        <v>23</v>
      </c>
      <c r="P62" s="37">
        <v>23</v>
      </c>
      <c r="Q62" s="37">
        <v>23</v>
      </c>
      <c r="S62" t="str">
        <f t="shared" si="2"/>
        <v/>
      </c>
      <c r="T62">
        <v>75000</v>
      </c>
      <c r="U62" s="38">
        <v>0.2</v>
      </c>
      <c r="V62" s="38">
        <v>0.2</v>
      </c>
      <c r="W62" s="38">
        <v>0.20499999999999999</v>
      </c>
      <c r="X62" s="38">
        <v>0.21</v>
      </c>
      <c r="Y62" s="38">
        <v>0.215</v>
      </c>
      <c r="Z62" s="38">
        <v>0.215</v>
      </c>
      <c r="AA62" s="38">
        <v>0.22</v>
      </c>
      <c r="AB62" s="38">
        <v>0.22</v>
      </c>
      <c r="AC62" s="38">
        <v>0.22500000000000001</v>
      </c>
      <c r="AD62" s="38">
        <v>0.23</v>
      </c>
      <c r="AE62" s="38">
        <v>0.23</v>
      </c>
      <c r="AF62" s="38">
        <v>0.23</v>
      </c>
      <c r="AH62" s="37">
        <f t="shared" si="6"/>
        <v>20</v>
      </c>
      <c r="AI62" s="37">
        <f t="shared" si="5"/>
        <v>20</v>
      </c>
      <c r="AJ62" s="37">
        <f t="shared" si="5"/>
        <v>20.5</v>
      </c>
      <c r="AK62" s="37">
        <f t="shared" si="5"/>
        <v>21</v>
      </c>
      <c r="AL62" s="37">
        <f t="shared" si="5"/>
        <v>21.5</v>
      </c>
      <c r="AM62" s="37">
        <f t="shared" si="5"/>
        <v>21.5</v>
      </c>
      <c r="AN62" s="37">
        <f t="shared" si="5"/>
        <v>22</v>
      </c>
      <c r="AO62" s="37">
        <f t="shared" si="5"/>
        <v>22</v>
      </c>
      <c r="AP62" s="37">
        <f t="shared" si="5"/>
        <v>22.5</v>
      </c>
      <c r="AQ62" s="37">
        <f t="shared" si="5"/>
        <v>23</v>
      </c>
      <c r="AR62" s="37">
        <f t="shared" si="5"/>
        <v>23</v>
      </c>
      <c r="AS62" s="37">
        <f t="shared" si="5"/>
        <v>23</v>
      </c>
    </row>
    <row r="63" spans="4:45" x14ac:dyDescent="0.25">
      <c r="D63" s="4">
        <v>60</v>
      </c>
      <c r="E63" s="4">
        <v>76000</v>
      </c>
      <c r="F63" s="37">
        <v>20</v>
      </c>
      <c r="G63" s="37">
        <v>20.5</v>
      </c>
      <c r="H63" s="37">
        <v>20.5</v>
      </c>
      <c r="I63" s="37">
        <v>21</v>
      </c>
      <c r="J63" s="37">
        <v>21.5</v>
      </c>
      <c r="K63" s="37">
        <v>21.5</v>
      </c>
      <c r="L63" s="37">
        <v>22</v>
      </c>
      <c r="M63" s="37">
        <v>22.5</v>
      </c>
      <c r="N63" s="37">
        <v>22.5</v>
      </c>
      <c r="O63" s="37">
        <v>23</v>
      </c>
      <c r="P63" s="37">
        <v>23</v>
      </c>
      <c r="Q63" s="37">
        <v>23.5</v>
      </c>
      <c r="S63" t="str">
        <f t="shared" si="2"/>
        <v/>
      </c>
      <c r="T63">
        <v>76000</v>
      </c>
      <c r="U63" s="38">
        <v>0.2</v>
      </c>
      <c r="V63" s="38">
        <v>0.20499999999999999</v>
      </c>
      <c r="W63" s="38">
        <v>0.20499999999999999</v>
      </c>
      <c r="X63" s="38">
        <v>0.21</v>
      </c>
      <c r="Y63" s="38">
        <v>0.215</v>
      </c>
      <c r="Z63" s="38">
        <v>0.215</v>
      </c>
      <c r="AA63" s="38">
        <v>0.22</v>
      </c>
      <c r="AB63" s="38">
        <v>0.22500000000000001</v>
      </c>
      <c r="AC63" s="38">
        <v>0.22500000000000001</v>
      </c>
      <c r="AD63" s="38">
        <v>0.23</v>
      </c>
      <c r="AE63" s="38">
        <v>0.23</v>
      </c>
      <c r="AF63" s="38">
        <v>0.23499999999999999</v>
      </c>
      <c r="AH63" s="37">
        <f t="shared" si="6"/>
        <v>20</v>
      </c>
      <c r="AI63" s="37">
        <f t="shared" si="5"/>
        <v>20.5</v>
      </c>
      <c r="AJ63" s="37">
        <f t="shared" si="5"/>
        <v>20.5</v>
      </c>
      <c r="AK63" s="37">
        <f t="shared" si="5"/>
        <v>21</v>
      </c>
      <c r="AL63" s="37">
        <f t="shared" si="5"/>
        <v>21.5</v>
      </c>
      <c r="AM63" s="37">
        <f t="shared" si="5"/>
        <v>21.5</v>
      </c>
      <c r="AN63" s="37">
        <f t="shared" si="5"/>
        <v>22</v>
      </c>
      <c r="AO63" s="37">
        <f t="shared" si="5"/>
        <v>22.5</v>
      </c>
      <c r="AP63" s="37">
        <f t="shared" si="5"/>
        <v>22.5</v>
      </c>
      <c r="AQ63" s="37">
        <f t="shared" si="5"/>
        <v>23</v>
      </c>
      <c r="AR63" s="37">
        <f t="shared" si="5"/>
        <v>23</v>
      </c>
      <c r="AS63" s="37">
        <f t="shared" si="5"/>
        <v>23.5</v>
      </c>
    </row>
    <row r="64" spans="4:45" x14ac:dyDescent="0.25">
      <c r="D64" s="4">
        <v>61</v>
      </c>
      <c r="E64" s="4">
        <v>77000</v>
      </c>
      <c r="F64" s="37">
        <v>20</v>
      </c>
      <c r="G64" s="37">
        <v>20.5</v>
      </c>
      <c r="H64" s="37">
        <v>20.5</v>
      </c>
      <c r="I64" s="37">
        <v>21</v>
      </c>
      <c r="J64" s="37">
        <v>21.5</v>
      </c>
      <c r="K64" s="37">
        <v>22</v>
      </c>
      <c r="L64" s="37">
        <v>22</v>
      </c>
      <c r="M64" s="37">
        <v>22.5</v>
      </c>
      <c r="N64" s="37">
        <v>22.5</v>
      </c>
      <c r="O64" s="37">
        <v>23</v>
      </c>
      <c r="P64" s="37">
        <v>23</v>
      </c>
      <c r="Q64" s="37">
        <v>23.5</v>
      </c>
      <c r="S64" t="str">
        <f t="shared" si="2"/>
        <v/>
      </c>
      <c r="T64">
        <v>77000</v>
      </c>
      <c r="U64" s="38">
        <v>0.2</v>
      </c>
      <c r="V64" s="38">
        <v>0.20499999999999999</v>
      </c>
      <c r="W64" s="38">
        <v>0.20499999999999999</v>
      </c>
      <c r="X64" s="38">
        <v>0.21</v>
      </c>
      <c r="Y64" s="38">
        <v>0.215</v>
      </c>
      <c r="Z64" s="38">
        <v>0.22</v>
      </c>
      <c r="AA64" s="38">
        <v>0.22</v>
      </c>
      <c r="AB64" s="38">
        <v>0.22500000000000001</v>
      </c>
      <c r="AC64" s="38">
        <v>0.22500000000000001</v>
      </c>
      <c r="AD64" s="38">
        <v>0.23</v>
      </c>
      <c r="AE64" s="38">
        <v>0.23</v>
      </c>
      <c r="AF64" s="38">
        <v>0.23499999999999999</v>
      </c>
      <c r="AH64" s="37">
        <f t="shared" si="6"/>
        <v>20</v>
      </c>
      <c r="AI64" s="37">
        <f t="shared" si="5"/>
        <v>20.5</v>
      </c>
      <c r="AJ64" s="37">
        <f t="shared" si="5"/>
        <v>20.5</v>
      </c>
      <c r="AK64" s="37">
        <f t="shared" si="5"/>
        <v>21</v>
      </c>
      <c r="AL64" s="37">
        <f t="shared" si="5"/>
        <v>21.5</v>
      </c>
      <c r="AM64" s="37">
        <f t="shared" si="5"/>
        <v>22</v>
      </c>
      <c r="AN64" s="37">
        <f t="shared" si="5"/>
        <v>22</v>
      </c>
      <c r="AO64" s="37">
        <f t="shared" si="5"/>
        <v>22.5</v>
      </c>
      <c r="AP64" s="37">
        <f t="shared" si="5"/>
        <v>22.5</v>
      </c>
      <c r="AQ64" s="37">
        <f t="shared" si="5"/>
        <v>23</v>
      </c>
      <c r="AR64" s="37">
        <f t="shared" si="5"/>
        <v>23</v>
      </c>
      <c r="AS64" s="37">
        <f t="shared" si="5"/>
        <v>23.5</v>
      </c>
    </row>
    <row r="65" spans="4:45" x14ac:dyDescent="0.25">
      <c r="D65" s="4">
        <v>62</v>
      </c>
      <c r="E65" s="4">
        <v>78000</v>
      </c>
      <c r="F65" s="37">
        <v>20</v>
      </c>
      <c r="G65" s="37">
        <v>20.5</v>
      </c>
      <c r="H65" s="37">
        <v>21</v>
      </c>
      <c r="I65" s="37">
        <v>21</v>
      </c>
      <c r="J65" s="37">
        <v>21.5</v>
      </c>
      <c r="K65" s="37">
        <v>22</v>
      </c>
      <c r="L65" s="37">
        <v>22</v>
      </c>
      <c r="M65" s="37">
        <v>22.5</v>
      </c>
      <c r="N65" s="37">
        <v>22.5</v>
      </c>
      <c r="O65" s="37">
        <v>23</v>
      </c>
      <c r="P65" s="37">
        <v>23</v>
      </c>
      <c r="Q65" s="37">
        <v>23.5</v>
      </c>
      <c r="S65" t="str">
        <f t="shared" si="2"/>
        <v/>
      </c>
      <c r="T65">
        <v>78000</v>
      </c>
      <c r="U65" s="38">
        <v>0.2</v>
      </c>
      <c r="V65" s="38">
        <v>0.20499999999999999</v>
      </c>
      <c r="W65" s="38">
        <v>0.21</v>
      </c>
      <c r="X65" s="38">
        <v>0.21</v>
      </c>
      <c r="Y65" s="38">
        <v>0.215</v>
      </c>
      <c r="Z65" s="38">
        <v>0.22</v>
      </c>
      <c r="AA65" s="38">
        <v>0.22</v>
      </c>
      <c r="AB65" s="38">
        <v>0.22500000000000001</v>
      </c>
      <c r="AC65" s="38">
        <v>0.22500000000000001</v>
      </c>
      <c r="AD65" s="38">
        <v>0.23</v>
      </c>
      <c r="AE65" s="38">
        <v>0.23</v>
      </c>
      <c r="AF65" s="38">
        <v>0.23499999999999999</v>
      </c>
      <c r="AH65" s="37">
        <f t="shared" si="6"/>
        <v>20</v>
      </c>
      <c r="AI65" s="37">
        <f t="shared" si="5"/>
        <v>20.5</v>
      </c>
      <c r="AJ65" s="37">
        <f t="shared" si="5"/>
        <v>21</v>
      </c>
      <c r="AK65" s="37">
        <f t="shared" si="5"/>
        <v>21</v>
      </c>
      <c r="AL65" s="37">
        <f t="shared" si="5"/>
        <v>21.5</v>
      </c>
      <c r="AM65" s="37">
        <f t="shared" si="5"/>
        <v>22</v>
      </c>
      <c r="AN65" s="37">
        <f t="shared" si="5"/>
        <v>22</v>
      </c>
      <c r="AO65" s="37">
        <f t="shared" si="5"/>
        <v>22.5</v>
      </c>
      <c r="AP65" s="37">
        <f t="shared" si="5"/>
        <v>22.5</v>
      </c>
      <c r="AQ65" s="37">
        <f t="shared" si="5"/>
        <v>23</v>
      </c>
      <c r="AR65" s="37">
        <f t="shared" si="5"/>
        <v>23</v>
      </c>
      <c r="AS65" s="37">
        <f t="shared" si="5"/>
        <v>23.5</v>
      </c>
    </row>
    <row r="66" spans="4:45" x14ac:dyDescent="0.25">
      <c r="D66" s="4">
        <v>63</v>
      </c>
      <c r="E66" s="4">
        <v>79000</v>
      </c>
      <c r="F66" s="37">
        <v>20</v>
      </c>
      <c r="G66" s="37">
        <v>20.5</v>
      </c>
      <c r="H66" s="37">
        <v>21</v>
      </c>
      <c r="I66" s="37">
        <v>21</v>
      </c>
      <c r="J66" s="37">
        <v>21.5</v>
      </c>
      <c r="K66" s="37">
        <v>22</v>
      </c>
      <c r="L66" s="37">
        <v>22</v>
      </c>
      <c r="M66" s="37">
        <v>22.5</v>
      </c>
      <c r="N66" s="37">
        <v>23</v>
      </c>
      <c r="O66" s="37">
        <v>23</v>
      </c>
      <c r="P66" s="37">
        <v>23.5</v>
      </c>
      <c r="Q66" s="37">
        <v>23.5</v>
      </c>
      <c r="S66" t="str">
        <f t="shared" si="2"/>
        <v/>
      </c>
      <c r="T66">
        <v>79000</v>
      </c>
      <c r="U66" s="38">
        <v>0.2</v>
      </c>
      <c r="V66" s="38">
        <v>0.20499999999999999</v>
      </c>
      <c r="W66" s="38">
        <v>0.21</v>
      </c>
      <c r="X66" s="38">
        <v>0.21</v>
      </c>
      <c r="Y66" s="38">
        <v>0.215</v>
      </c>
      <c r="Z66" s="38">
        <v>0.22</v>
      </c>
      <c r="AA66" s="38">
        <v>0.22</v>
      </c>
      <c r="AB66" s="38">
        <v>0.22500000000000001</v>
      </c>
      <c r="AC66" s="38">
        <v>0.23</v>
      </c>
      <c r="AD66" s="38">
        <v>0.23</v>
      </c>
      <c r="AE66" s="38">
        <v>0.23499999999999999</v>
      </c>
      <c r="AF66" s="38">
        <v>0.23499999999999999</v>
      </c>
      <c r="AH66" s="37">
        <f t="shared" si="6"/>
        <v>20</v>
      </c>
      <c r="AI66" s="37">
        <f t="shared" si="5"/>
        <v>20.5</v>
      </c>
      <c r="AJ66" s="37">
        <f t="shared" si="5"/>
        <v>21</v>
      </c>
      <c r="AK66" s="37">
        <f t="shared" si="5"/>
        <v>21</v>
      </c>
      <c r="AL66" s="37">
        <f t="shared" si="5"/>
        <v>21.5</v>
      </c>
      <c r="AM66" s="37">
        <f t="shared" si="5"/>
        <v>22</v>
      </c>
      <c r="AN66" s="37">
        <f t="shared" si="5"/>
        <v>22</v>
      </c>
      <c r="AO66" s="37">
        <f t="shared" si="5"/>
        <v>22.5</v>
      </c>
      <c r="AP66" s="37">
        <f t="shared" si="5"/>
        <v>23</v>
      </c>
      <c r="AQ66" s="37">
        <f t="shared" si="5"/>
        <v>23</v>
      </c>
      <c r="AR66" s="37">
        <f t="shared" si="5"/>
        <v>23.5</v>
      </c>
      <c r="AS66" s="37">
        <f t="shared" si="5"/>
        <v>23.5</v>
      </c>
    </row>
    <row r="67" spans="4:45" x14ac:dyDescent="0.25">
      <c r="D67" s="4">
        <v>64</v>
      </c>
      <c r="E67" s="4">
        <v>80000</v>
      </c>
      <c r="F67" s="37">
        <v>20</v>
      </c>
      <c r="G67" s="37">
        <v>20.5</v>
      </c>
      <c r="H67" s="37">
        <v>21</v>
      </c>
      <c r="I67" s="37">
        <v>21.5</v>
      </c>
      <c r="J67" s="37">
        <v>21.5</v>
      </c>
      <c r="K67" s="37">
        <v>22</v>
      </c>
      <c r="L67" s="37">
        <v>22.5</v>
      </c>
      <c r="M67" s="37">
        <v>22.5</v>
      </c>
      <c r="N67" s="37">
        <v>23</v>
      </c>
      <c r="O67" s="37">
        <v>23</v>
      </c>
      <c r="P67" s="37">
        <v>23.5</v>
      </c>
      <c r="Q67" s="37">
        <v>23.5</v>
      </c>
      <c r="S67" t="str">
        <f t="shared" si="2"/>
        <v/>
      </c>
      <c r="T67">
        <v>80000</v>
      </c>
      <c r="U67" s="38">
        <v>0.2</v>
      </c>
      <c r="V67" s="38">
        <v>0.20499999999999999</v>
      </c>
      <c r="W67" s="38">
        <v>0.21</v>
      </c>
      <c r="X67" s="38">
        <v>0.215</v>
      </c>
      <c r="Y67" s="38">
        <v>0.215</v>
      </c>
      <c r="Z67" s="38">
        <v>0.22</v>
      </c>
      <c r="AA67" s="38">
        <v>0.22500000000000001</v>
      </c>
      <c r="AB67" s="38">
        <v>0.22500000000000001</v>
      </c>
      <c r="AC67" s="38">
        <v>0.23</v>
      </c>
      <c r="AD67" s="38">
        <v>0.23</v>
      </c>
      <c r="AE67" s="38">
        <v>0.23499999999999999</v>
      </c>
      <c r="AF67" s="38">
        <v>0.23499999999999999</v>
      </c>
      <c r="AH67" s="37">
        <f t="shared" si="6"/>
        <v>20</v>
      </c>
      <c r="AI67" s="37">
        <f t="shared" si="5"/>
        <v>20.5</v>
      </c>
      <c r="AJ67" s="37">
        <f t="shared" si="5"/>
        <v>21</v>
      </c>
      <c r="AK67" s="37">
        <f t="shared" si="5"/>
        <v>21.5</v>
      </c>
      <c r="AL67" s="37">
        <f t="shared" si="5"/>
        <v>21.5</v>
      </c>
      <c r="AM67" s="37">
        <f t="shared" si="5"/>
        <v>22</v>
      </c>
      <c r="AN67" s="37">
        <f t="shared" si="5"/>
        <v>22.5</v>
      </c>
      <c r="AO67" s="37">
        <f t="shared" si="5"/>
        <v>22.5</v>
      </c>
      <c r="AP67" s="37">
        <f t="shared" si="5"/>
        <v>23</v>
      </c>
      <c r="AQ67" s="37">
        <f t="shared" si="5"/>
        <v>23</v>
      </c>
      <c r="AR67" s="37">
        <f t="shared" si="5"/>
        <v>23.5</v>
      </c>
      <c r="AS67" s="37">
        <f t="shared" si="5"/>
        <v>23.5</v>
      </c>
    </row>
    <row r="68" spans="4:45" x14ac:dyDescent="0.25">
      <c r="D68" s="4">
        <v>65</v>
      </c>
      <c r="E68" s="4">
        <v>81000</v>
      </c>
      <c r="F68" s="37">
        <v>20</v>
      </c>
      <c r="G68" s="37">
        <v>20.5</v>
      </c>
      <c r="H68" s="37">
        <v>21</v>
      </c>
      <c r="I68" s="37">
        <v>21.5</v>
      </c>
      <c r="J68" s="37">
        <v>21.5</v>
      </c>
      <c r="K68" s="37">
        <v>22</v>
      </c>
      <c r="L68" s="37">
        <v>22.5</v>
      </c>
      <c r="M68" s="37">
        <v>22.5</v>
      </c>
      <c r="N68" s="37">
        <v>23</v>
      </c>
      <c r="O68" s="37">
        <v>23</v>
      </c>
      <c r="P68" s="37">
        <v>23.5</v>
      </c>
      <c r="Q68" s="37">
        <v>23.5</v>
      </c>
      <c r="S68" t="str">
        <f t="shared" si="2"/>
        <v/>
      </c>
      <c r="T68">
        <v>81000</v>
      </c>
      <c r="U68" s="38">
        <v>0.2</v>
      </c>
      <c r="V68" s="38">
        <v>0.20499999999999999</v>
      </c>
      <c r="W68" s="38">
        <v>0.21</v>
      </c>
      <c r="X68" s="38">
        <v>0.215</v>
      </c>
      <c r="Y68" s="38">
        <v>0.215</v>
      </c>
      <c r="Z68" s="38">
        <v>0.22</v>
      </c>
      <c r="AA68" s="38">
        <v>0.22500000000000001</v>
      </c>
      <c r="AB68" s="38">
        <v>0.22500000000000001</v>
      </c>
      <c r="AC68" s="38">
        <v>0.23</v>
      </c>
      <c r="AD68" s="38">
        <v>0.23</v>
      </c>
      <c r="AE68" s="38">
        <v>0.23499999999999999</v>
      </c>
      <c r="AF68" s="38">
        <v>0.23499999999999999</v>
      </c>
      <c r="AH68" s="37">
        <f t="shared" si="6"/>
        <v>20</v>
      </c>
      <c r="AI68" s="37">
        <f t="shared" si="5"/>
        <v>20.5</v>
      </c>
      <c r="AJ68" s="37">
        <f t="shared" si="5"/>
        <v>21</v>
      </c>
      <c r="AK68" s="37">
        <f t="shared" si="5"/>
        <v>21.5</v>
      </c>
      <c r="AL68" s="37">
        <f t="shared" si="5"/>
        <v>21.5</v>
      </c>
      <c r="AM68" s="37">
        <f t="shared" si="5"/>
        <v>22</v>
      </c>
      <c r="AN68" s="37">
        <f t="shared" si="5"/>
        <v>22.5</v>
      </c>
      <c r="AO68" s="37">
        <f t="shared" si="5"/>
        <v>22.5</v>
      </c>
      <c r="AP68" s="37">
        <f t="shared" si="5"/>
        <v>23</v>
      </c>
      <c r="AQ68" s="37">
        <f t="shared" si="5"/>
        <v>23</v>
      </c>
      <c r="AR68" s="37">
        <f t="shared" si="5"/>
        <v>23.5</v>
      </c>
      <c r="AS68" s="37">
        <f t="shared" si="5"/>
        <v>23.5</v>
      </c>
    </row>
    <row r="69" spans="4:45" x14ac:dyDescent="0.25">
      <c r="D69" s="4">
        <v>66</v>
      </c>
      <c r="E69" s="4">
        <v>82000</v>
      </c>
      <c r="F69" s="37">
        <v>20</v>
      </c>
      <c r="G69" s="37">
        <v>20.5</v>
      </c>
      <c r="H69" s="37">
        <v>21</v>
      </c>
      <c r="I69" s="37">
        <v>21.5</v>
      </c>
      <c r="J69" s="37">
        <v>21.5</v>
      </c>
      <c r="K69" s="37">
        <v>22</v>
      </c>
      <c r="L69" s="37">
        <v>22.5</v>
      </c>
      <c r="M69" s="37">
        <v>22.5</v>
      </c>
      <c r="N69" s="37">
        <v>23</v>
      </c>
      <c r="O69" s="37">
        <v>23</v>
      </c>
      <c r="P69" s="37">
        <v>23.5</v>
      </c>
      <c r="Q69" s="37">
        <v>23.5</v>
      </c>
      <c r="S69" t="str">
        <f t="shared" si="2"/>
        <v/>
      </c>
      <c r="T69">
        <v>82000</v>
      </c>
      <c r="U69" s="38">
        <v>0.2</v>
      </c>
      <c r="V69" s="38">
        <v>0.20499999999999999</v>
      </c>
      <c r="W69" s="38">
        <v>0.21</v>
      </c>
      <c r="X69" s="38">
        <v>0.215</v>
      </c>
      <c r="Y69" s="38">
        <v>0.215</v>
      </c>
      <c r="Z69" s="38">
        <v>0.22</v>
      </c>
      <c r="AA69" s="38">
        <v>0.22500000000000001</v>
      </c>
      <c r="AB69" s="38">
        <v>0.22500000000000001</v>
      </c>
      <c r="AC69" s="38">
        <v>0.23</v>
      </c>
      <c r="AD69" s="38">
        <v>0.23</v>
      </c>
      <c r="AE69" s="38">
        <v>0.23499999999999999</v>
      </c>
      <c r="AF69" s="38">
        <v>0.23499999999999999</v>
      </c>
      <c r="AH69" s="37">
        <f t="shared" si="6"/>
        <v>20</v>
      </c>
      <c r="AI69" s="37">
        <f t="shared" si="5"/>
        <v>20.5</v>
      </c>
      <c r="AJ69" s="37">
        <f t="shared" si="5"/>
        <v>21</v>
      </c>
      <c r="AK69" s="37">
        <f t="shared" si="5"/>
        <v>21.5</v>
      </c>
      <c r="AL69" s="37">
        <f t="shared" si="5"/>
        <v>21.5</v>
      </c>
      <c r="AM69" s="37">
        <f t="shared" si="5"/>
        <v>22</v>
      </c>
      <c r="AN69" s="37">
        <f t="shared" si="5"/>
        <v>22.5</v>
      </c>
      <c r="AO69" s="37">
        <f t="shared" si="5"/>
        <v>22.5</v>
      </c>
      <c r="AP69" s="37">
        <f t="shared" si="5"/>
        <v>23</v>
      </c>
      <c r="AQ69" s="37">
        <f t="shared" si="5"/>
        <v>23</v>
      </c>
      <c r="AR69" s="37">
        <f t="shared" si="5"/>
        <v>23.5</v>
      </c>
      <c r="AS69" s="37">
        <f t="shared" si="5"/>
        <v>23.5</v>
      </c>
    </row>
    <row r="70" spans="4:45" x14ac:dyDescent="0.25">
      <c r="D70" s="4">
        <v>67</v>
      </c>
      <c r="E70" s="4">
        <v>83000</v>
      </c>
      <c r="F70" s="37">
        <v>20</v>
      </c>
      <c r="G70" s="37">
        <v>20.5</v>
      </c>
      <c r="H70" s="37">
        <v>21</v>
      </c>
      <c r="I70" s="37">
        <v>21.5</v>
      </c>
      <c r="J70" s="37">
        <v>22</v>
      </c>
      <c r="K70" s="37">
        <v>22</v>
      </c>
      <c r="L70" s="37">
        <v>22.5</v>
      </c>
      <c r="M70" s="37">
        <v>22.5</v>
      </c>
      <c r="N70" s="37">
        <v>23</v>
      </c>
      <c r="O70" s="37">
        <v>23</v>
      </c>
      <c r="P70" s="37">
        <v>23.5</v>
      </c>
      <c r="Q70" s="37">
        <v>23.5</v>
      </c>
      <c r="S70" t="str">
        <f t="shared" ref="S70:S97" si="7">IF(E70&lt;&gt;T70,"x","")</f>
        <v/>
      </c>
      <c r="T70">
        <v>83000</v>
      </c>
      <c r="U70" s="38">
        <v>0.2</v>
      </c>
      <c r="V70" s="38">
        <v>0.20499999999999999</v>
      </c>
      <c r="W70" s="38">
        <v>0.21</v>
      </c>
      <c r="X70" s="38">
        <v>0.215</v>
      </c>
      <c r="Y70" s="38">
        <v>0.22</v>
      </c>
      <c r="Z70" s="38">
        <v>0.22</v>
      </c>
      <c r="AA70" s="38">
        <v>0.22500000000000001</v>
      </c>
      <c r="AB70" s="38">
        <v>0.22500000000000001</v>
      </c>
      <c r="AC70" s="38">
        <v>0.23</v>
      </c>
      <c r="AD70" s="38">
        <v>0.23</v>
      </c>
      <c r="AE70" s="38">
        <v>0.23499999999999999</v>
      </c>
      <c r="AF70" s="38">
        <v>0.23499999999999999</v>
      </c>
      <c r="AH70" s="37">
        <f t="shared" si="6"/>
        <v>20</v>
      </c>
      <c r="AI70" s="37">
        <f t="shared" si="5"/>
        <v>20.5</v>
      </c>
      <c r="AJ70" s="37">
        <f t="shared" si="5"/>
        <v>21</v>
      </c>
      <c r="AK70" s="37">
        <f t="shared" si="5"/>
        <v>21.5</v>
      </c>
      <c r="AL70" s="37">
        <f t="shared" si="5"/>
        <v>22</v>
      </c>
      <c r="AM70" s="37">
        <f t="shared" si="5"/>
        <v>22</v>
      </c>
      <c r="AN70" s="37">
        <f t="shared" si="5"/>
        <v>22.5</v>
      </c>
      <c r="AO70" s="37">
        <f t="shared" si="5"/>
        <v>22.5</v>
      </c>
      <c r="AP70" s="37">
        <f t="shared" si="5"/>
        <v>23</v>
      </c>
      <c r="AQ70" s="37">
        <f t="shared" si="5"/>
        <v>23</v>
      </c>
      <c r="AR70" s="37">
        <f t="shared" si="5"/>
        <v>23.5</v>
      </c>
      <c r="AS70" s="37">
        <f t="shared" si="5"/>
        <v>23.5</v>
      </c>
    </row>
    <row r="71" spans="4:45" x14ac:dyDescent="0.25">
      <c r="D71" s="4">
        <v>68</v>
      </c>
      <c r="E71" s="4">
        <v>84000</v>
      </c>
      <c r="F71" s="37">
        <v>20</v>
      </c>
      <c r="G71" s="37">
        <v>20.5</v>
      </c>
      <c r="H71" s="37">
        <v>21</v>
      </c>
      <c r="I71" s="37">
        <v>21.5</v>
      </c>
      <c r="J71" s="37">
        <v>22</v>
      </c>
      <c r="K71" s="37">
        <v>22</v>
      </c>
      <c r="L71" s="37">
        <v>22.5</v>
      </c>
      <c r="M71" s="37">
        <v>23</v>
      </c>
      <c r="N71" s="37">
        <v>23</v>
      </c>
      <c r="O71" s="37">
        <v>23.5</v>
      </c>
      <c r="P71" s="37">
        <v>23.5</v>
      </c>
      <c r="Q71" s="37">
        <v>24</v>
      </c>
      <c r="S71" t="str">
        <f t="shared" si="7"/>
        <v/>
      </c>
      <c r="T71">
        <v>84000</v>
      </c>
      <c r="U71" s="38">
        <v>0.2</v>
      </c>
      <c r="V71" s="38">
        <v>0.20499999999999999</v>
      </c>
      <c r="W71" s="38">
        <v>0.21</v>
      </c>
      <c r="X71" s="38">
        <v>0.215</v>
      </c>
      <c r="Y71" s="38">
        <v>0.22</v>
      </c>
      <c r="Z71" s="38">
        <v>0.22</v>
      </c>
      <c r="AA71" s="38">
        <v>0.22500000000000001</v>
      </c>
      <c r="AB71" s="38">
        <v>0.23</v>
      </c>
      <c r="AC71" s="38">
        <v>0.23</v>
      </c>
      <c r="AD71" s="38">
        <v>0.23499999999999999</v>
      </c>
      <c r="AE71" s="38">
        <v>0.23499999999999999</v>
      </c>
      <c r="AF71" s="38">
        <v>0.24</v>
      </c>
      <c r="AH71" s="37">
        <f t="shared" si="6"/>
        <v>20</v>
      </c>
      <c r="AI71" s="37">
        <f t="shared" si="5"/>
        <v>20.5</v>
      </c>
      <c r="AJ71" s="37">
        <f t="shared" si="5"/>
        <v>21</v>
      </c>
      <c r="AK71" s="37">
        <f t="shared" si="5"/>
        <v>21.5</v>
      </c>
      <c r="AL71" s="37">
        <f t="shared" si="5"/>
        <v>22</v>
      </c>
      <c r="AM71" s="37">
        <f t="shared" si="5"/>
        <v>22</v>
      </c>
      <c r="AN71" s="37">
        <f t="shared" si="5"/>
        <v>22.5</v>
      </c>
      <c r="AO71" s="37">
        <f t="shared" si="5"/>
        <v>23</v>
      </c>
      <c r="AP71" s="37">
        <f t="shared" si="5"/>
        <v>23</v>
      </c>
      <c r="AQ71" s="37">
        <f t="shared" si="5"/>
        <v>23.5</v>
      </c>
      <c r="AR71" s="37">
        <f t="shared" si="5"/>
        <v>23.5</v>
      </c>
      <c r="AS71" s="37">
        <f t="shared" si="5"/>
        <v>24</v>
      </c>
    </row>
    <row r="72" spans="4:45" x14ac:dyDescent="0.25">
      <c r="D72" s="4">
        <v>69</v>
      </c>
      <c r="E72" s="4">
        <v>85000</v>
      </c>
      <c r="F72" s="37">
        <v>20.5</v>
      </c>
      <c r="G72" s="37">
        <v>20.5</v>
      </c>
      <c r="H72" s="37">
        <v>21</v>
      </c>
      <c r="I72" s="37">
        <v>21.5</v>
      </c>
      <c r="J72" s="37">
        <v>22</v>
      </c>
      <c r="K72" s="37">
        <v>22</v>
      </c>
      <c r="L72" s="37">
        <v>22.5</v>
      </c>
      <c r="M72" s="37">
        <v>23</v>
      </c>
      <c r="N72" s="37">
        <v>23</v>
      </c>
      <c r="O72" s="37">
        <v>23.5</v>
      </c>
      <c r="P72" s="37">
        <v>23.5</v>
      </c>
      <c r="Q72" s="37">
        <v>24</v>
      </c>
      <c r="S72" t="str">
        <f t="shared" si="7"/>
        <v/>
      </c>
      <c r="T72">
        <v>85000</v>
      </c>
      <c r="U72" s="38">
        <v>0.20499999999999999</v>
      </c>
      <c r="V72" s="38">
        <v>0.20499999999999999</v>
      </c>
      <c r="W72" s="38">
        <v>0.21</v>
      </c>
      <c r="X72" s="38">
        <v>0.215</v>
      </c>
      <c r="Y72" s="38">
        <v>0.22</v>
      </c>
      <c r="Z72" s="38">
        <v>0.22</v>
      </c>
      <c r="AA72" s="38">
        <v>0.22500000000000001</v>
      </c>
      <c r="AB72" s="38">
        <v>0.23</v>
      </c>
      <c r="AC72" s="38">
        <v>0.23</v>
      </c>
      <c r="AD72" s="38">
        <v>0.23499999999999999</v>
      </c>
      <c r="AE72" s="38">
        <v>0.23499999999999999</v>
      </c>
      <c r="AF72" s="38">
        <v>0.24</v>
      </c>
      <c r="AH72" s="37">
        <f t="shared" si="6"/>
        <v>20.5</v>
      </c>
      <c r="AI72" s="37">
        <f t="shared" si="5"/>
        <v>20.5</v>
      </c>
      <c r="AJ72" s="37">
        <f t="shared" si="5"/>
        <v>21</v>
      </c>
      <c r="AK72" s="37">
        <f t="shared" si="5"/>
        <v>21.5</v>
      </c>
      <c r="AL72" s="37">
        <f t="shared" si="5"/>
        <v>22</v>
      </c>
      <c r="AM72" s="37">
        <f t="shared" si="5"/>
        <v>22</v>
      </c>
      <c r="AN72" s="37">
        <f t="shared" si="5"/>
        <v>22.5</v>
      </c>
      <c r="AO72" s="37">
        <f t="shared" si="5"/>
        <v>23</v>
      </c>
      <c r="AP72" s="37">
        <f t="shared" si="5"/>
        <v>23</v>
      </c>
      <c r="AQ72" s="37">
        <f t="shared" si="5"/>
        <v>23.5</v>
      </c>
      <c r="AR72" s="37">
        <f t="shared" si="5"/>
        <v>23.5</v>
      </c>
      <c r="AS72" s="37">
        <f t="shared" si="5"/>
        <v>24</v>
      </c>
    </row>
    <row r="73" spans="4:45" x14ac:dyDescent="0.25">
      <c r="D73" s="4">
        <v>70</v>
      </c>
      <c r="E73" s="4">
        <v>86000</v>
      </c>
      <c r="F73" s="37">
        <v>20.5</v>
      </c>
      <c r="G73" s="37">
        <v>21</v>
      </c>
      <c r="H73" s="37">
        <v>21</v>
      </c>
      <c r="I73" s="37">
        <v>21.5</v>
      </c>
      <c r="J73" s="37">
        <v>22</v>
      </c>
      <c r="K73" s="37">
        <v>22.5</v>
      </c>
      <c r="L73" s="37">
        <v>22.5</v>
      </c>
      <c r="M73" s="37">
        <v>23</v>
      </c>
      <c r="N73" s="37">
        <v>23</v>
      </c>
      <c r="O73" s="37">
        <v>23.5</v>
      </c>
      <c r="P73" s="37">
        <v>23.5</v>
      </c>
      <c r="Q73" s="37">
        <v>24</v>
      </c>
      <c r="S73" t="str">
        <f t="shared" si="7"/>
        <v/>
      </c>
      <c r="T73">
        <v>86000</v>
      </c>
      <c r="U73" s="38">
        <v>0.20499999999999999</v>
      </c>
      <c r="V73" s="38">
        <v>0.21</v>
      </c>
      <c r="W73" s="38">
        <v>0.21</v>
      </c>
      <c r="X73" s="38">
        <v>0.215</v>
      </c>
      <c r="Y73" s="38">
        <v>0.22</v>
      </c>
      <c r="Z73" s="38">
        <v>0.22500000000000001</v>
      </c>
      <c r="AA73" s="38">
        <v>0.22500000000000001</v>
      </c>
      <c r="AB73" s="38">
        <v>0.23</v>
      </c>
      <c r="AC73" s="38">
        <v>0.23</v>
      </c>
      <c r="AD73" s="38">
        <v>0.23499999999999999</v>
      </c>
      <c r="AE73" s="38">
        <v>0.23499999999999999</v>
      </c>
      <c r="AF73" s="38">
        <v>0.24</v>
      </c>
      <c r="AH73" s="37">
        <f t="shared" si="6"/>
        <v>20.5</v>
      </c>
      <c r="AI73" s="37">
        <f t="shared" si="5"/>
        <v>21</v>
      </c>
      <c r="AJ73" s="37">
        <f t="shared" si="5"/>
        <v>21</v>
      </c>
      <c r="AK73" s="37">
        <f t="shared" si="5"/>
        <v>21.5</v>
      </c>
      <c r="AL73" s="37">
        <f t="shared" si="5"/>
        <v>22</v>
      </c>
      <c r="AM73" s="37">
        <f t="shared" si="5"/>
        <v>22.5</v>
      </c>
      <c r="AN73" s="37">
        <f t="shared" si="5"/>
        <v>22.5</v>
      </c>
      <c r="AO73" s="37">
        <f t="shared" si="5"/>
        <v>23</v>
      </c>
      <c r="AP73" s="37">
        <f t="shared" si="5"/>
        <v>23</v>
      </c>
      <c r="AQ73" s="37">
        <f t="shared" si="5"/>
        <v>23.5</v>
      </c>
      <c r="AR73" s="37">
        <f t="shared" si="5"/>
        <v>23.5</v>
      </c>
      <c r="AS73" s="37">
        <f t="shared" si="5"/>
        <v>24</v>
      </c>
    </row>
    <row r="74" spans="4:45" x14ac:dyDescent="0.25">
      <c r="D74" s="4">
        <v>71</v>
      </c>
      <c r="E74" s="4">
        <v>87000</v>
      </c>
      <c r="F74" s="37">
        <v>20.5</v>
      </c>
      <c r="G74" s="37">
        <v>21</v>
      </c>
      <c r="H74" s="37">
        <v>21</v>
      </c>
      <c r="I74" s="37">
        <v>21.5</v>
      </c>
      <c r="J74" s="37">
        <v>22</v>
      </c>
      <c r="K74" s="37">
        <v>22.5</v>
      </c>
      <c r="L74" s="37">
        <v>22.5</v>
      </c>
      <c r="M74" s="37">
        <v>23</v>
      </c>
      <c r="N74" s="37">
        <v>23</v>
      </c>
      <c r="O74" s="37">
        <v>23.5</v>
      </c>
      <c r="P74" s="37">
        <v>23.5</v>
      </c>
      <c r="Q74" s="37">
        <v>24</v>
      </c>
      <c r="S74" t="str">
        <f t="shared" si="7"/>
        <v/>
      </c>
      <c r="T74">
        <v>87000</v>
      </c>
      <c r="U74" s="38">
        <v>0.20499999999999999</v>
      </c>
      <c r="V74" s="38">
        <v>0.21</v>
      </c>
      <c r="W74" s="38">
        <v>0.21</v>
      </c>
      <c r="X74" s="38">
        <v>0.215</v>
      </c>
      <c r="Y74" s="38">
        <v>0.22</v>
      </c>
      <c r="Z74" s="38">
        <v>0.22500000000000001</v>
      </c>
      <c r="AA74" s="38">
        <v>0.22500000000000001</v>
      </c>
      <c r="AB74" s="38">
        <v>0.23</v>
      </c>
      <c r="AC74" s="38">
        <v>0.23</v>
      </c>
      <c r="AD74" s="38">
        <v>0.23499999999999999</v>
      </c>
      <c r="AE74" s="38">
        <v>0.23499999999999999</v>
      </c>
      <c r="AF74" s="38">
        <v>0.24</v>
      </c>
      <c r="AH74" s="37">
        <f t="shared" si="6"/>
        <v>20.5</v>
      </c>
      <c r="AI74" s="37">
        <f t="shared" si="5"/>
        <v>21</v>
      </c>
      <c r="AJ74" s="37">
        <f t="shared" si="5"/>
        <v>21</v>
      </c>
      <c r="AK74" s="37">
        <f t="shared" si="5"/>
        <v>21.5</v>
      </c>
      <c r="AL74" s="37">
        <f t="shared" si="5"/>
        <v>22</v>
      </c>
      <c r="AM74" s="37">
        <f t="shared" si="5"/>
        <v>22.5</v>
      </c>
      <c r="AN74" s="37">
        <f t="shared" si="5"/>
        <v>22.5</v>
      </c>
      <c r="AO74" s="37">
        <f t="shared" si="5"/>
        <v>23</v>
      </c>
      <c r="AP74" s="37">
        <f t="shared" si="5"/>
        <v>23</v>
      </c>
      <c r="AQ74" s="37">
        <f t="shared" si="5"/>
        <v>23.5</v>
      </c>
      <c r="AR74" s="37">
        <f t="shared" si="5"/>
        <v>23.5</v>
      </c>
      <c r="AS74" s="37">
        <f t="shared" si="5"/>
        <v>24</v>
      </c>
    </row>
    <row r="75" spans="4:45" x14ac:dyDescent="0.25">
      <c r="D75" s="4">
        <v>72</v>
      </c>
      <c r="E75" s="4">
        <v>88000</v>
      </c>
      <c r="F75" s="37">
        <v>20.5</v>
      </c>
      <c r="G75" s="37">
        <v>21</v>
      </c>
      <c r="H75" s="37">
        <v>21.5</v>
      </c>
      <c r="I75" s="37">
        <v>21.5</v>
      </c>
      <c r="J75" s="37">
        <v>22</v>
      </c>
      <c r="K75" s="37">
        <v>22.5</v>
      </c>
      <c r="L75" s="37">
        <v>22.5</v>
      </c>
      <c r="M75" s="37">
        <v>23</v>
      </c>
      <c r="N75" s="37">
        <v>23</v>
      </c>
      <c r="O75" s="37">
        <v>23.5</v>
      </c>
      <c r="P75" s="37">
        <v>24</v>
      </c>
      <c r="Q75" s="37">
        <v>24</v>
      </c>
      <c r="S75" t="str">
        <f t="shared" si="7"/>
        <v/>
      </c>
      <c r="T75">
        <v>88000</v>
      </c>
      <c r="U75" s="38">
        <v>0.20499999999999999</v>
      </c>
      <c r="V75" s="38">
        <v>0.21</v>
      </c>
      <c r="W75" s="38">
        <v>0.215</v>
      </c>
      <c r="X75" s="38">
        <v>0.215</v>
      </c>
      <c r="Y75" s="38">
        <v>0.22</v>
      </c>
      <c r="Z75" s="38">
        <v>0.22500000000000001</v>
      </c>
      <c r="AA75" s="38">
        <v>0.22500000000000001</v>
      </c>
      <c r="AB75" s="38">
        <v>0.23</v>
      </c>
      <c r="AC75" s="38">
        <v>0.23</v>
      </c>
      <c r="AD75" s="38">
        <v>0.23499999999999999</v>
      </c>
      <c r="AE75" s="38">
        <v>0.24</v>
      </c>
      <c r="AF75" s="38">
        <v>0.24</v>
      </c>
      <c r="AH75" s="37">
        <f t="shared" si="6"/>
        <v>20.5</v>
      </c>
      <c r="AI75" s="37">
        <f t="shared" si="5"/>
        <v>21</v>
      </c>
      <c r="AJ75" s="37">
        <f t="shared" si="5"/>
        <v>21.5</v>
      </c>
      <c r="AK75" s="37">
        <f t="shared" si="5"/>
        <v>21.5</v>
      </c>
      <c r="AL75" s="37">
        <f t="shared" si="5"/>
        <v>22</v>
      </c>
      <c r="AM75" s="37">
        <f t="shared" si="5"/>
        <v>22.5</v>
      </c>
      <c r="AN75" s="37">
        <f t="shared" si="5"/>
        <v>22.5</v>
      </c>
      <c r="AO75" s="37">
        <f t="shared" si="5"/>
        <v>23</v>
      </c>
      <c r="AP75" s="37">
        <f t="shared" si="5"/>
        <v>23</v>
      </c>
      <c r="AQ75" s="37">
        <f t="shared" si="5"/>
        <v>23.5</v>
      </c>
      <c r="AR75" s="37">
        <f t="shared" si="5"/>
        <v>24</v>
      </c>
      <c r="AS75" s="37">
        <f t="shared" si="5"/>
        <v>24</v>
      </c>
    </row>
    <row r="76" spans="4:45" x14ac:dyDescent="0.25">
      <c r="D76" s="4">
        <v>73</v>
      </c>
      <c r="E76" s="4">
        <v>89000</v>
      </c>
      <c r="F76" s="37">
        <v>20.5</v>
      </c>
      <c r="G76" s="37">
        <v>21</v>
      </c>
      <c r="H76" s="37">
        <v>21.5</v>
      </c>
      <c r="I76" s="37">
        <v>21.5</v>
      </c>
      <c r="J76" s="37">
        <v>22</v>
      </c>
      <c r="K76" s="37">
        <v>22.5</v>
      </c>
      <c r="L76" s="37">
        <v>22.5</v>
      </c>
      <c r="M76" s="37">
        <v>23</v>
      </c>
      <c r="N76" s="37">
        <v>23.5</v>
      </c>
      <c r="O76" s="37">
        <v>23.5</v>
      </c>
      <c r="P76" s="37">
        <v>24</v>
      </c>
      <c r="Q76" s="37">
        <v>24</v>
      </c>
      <c r="S76" t="str">
        <f t="shared" si="7"/>
        <v/>
      </c>
      <c r="T76">
        <v>89000</v>
      </c>
      <c r="U76" s="38">
        <v>0.20499999999999999</v>
      </c>
      <c r="V76" s="38">
        <v>0.21</v>
      </c>
      <c r="W76" s="38">
        <v>0.215</v>
      </c>
      <c r="X76" s="38">
        <v>0.215</v>
      </c>
      <c r="Y76" s="38">
        <v>0.22</v>
      </c>
      <c r="Z76" s="38">
        <v>0.22500000000000001</v>
      </c>
      <c r="AA76" s="38">
        <v>0.22500000000000001</v>
      </c>
      <c r="AB76" s="38">
        <v>0.23</v>
      </c>
      <c r="AC76" s="38">
        <v>0.23499999999999999</v>
      </c>
      <c r="AD76" s="38">
        <v>0.23499999999999999</v>
      </c>
      <c r="AE76" s="38">
        <v>0.24</v>
      </c>
      <c r="AF76" s="38">
        <v>0.24</v>
      </c>
      <c r="AH76" s="37">
        <f t="shared" si="6"/>
        <v>20.5</v>
      </c>
      <c r="AI76" s="37">
        <f t="shared" si="5"/>
        <v>21</v>
      </c>
      <c r="AJ76" s="37">
        <f t="shared" si="5"/>
        <v>21.5</v>
      </c>
      <c r="AK76" s="37">
        <f t="shared" si="5"/>
        <v>21.5</v>
      </c>
      <c r="AL76" s="37">
        <f t="shared" si="5"/>
        <v>22</v>
      </c>
      <c r="AM76" s="37">
        <f t="shared" si="5"/>
        <v>22.5</v>
      </c>
      <c r="AN76" s="37">
        <f t="shared" si="5"/>
        <v>22.5</v>
      </c>
      <c r="AO76" s="37">
        <f t="shared" si="5"/>
        <v>23</v>
      </c>
      <c r="AP76" s="37">
        <f t="shared" si="5"/>
        <v>23.5</v>
      </c>
      <c r="AQ76" s="37">
        <f t="shared" si="5"/>
        <v>23.5</v>
      </c>
      <c r="AR76" s="37">
        <f t="shared" si="5"/>
        <v>24</v>
      </c>
      <c r="AS76" s="37">
        <f t="shared" si="5"/>
        <v>24</v>
      </c>
    </row>
    <row r="77" spans="4:45" x14ac:dyDescent="0.25">
      <c r="D77" s="4">
        <v>74</v>
      </c>
      <c r="E77" s="4">
        <v>90000</v>
      </c>
      <c r="F77" s="37">
        <v>20.5</v>
      </c>
      <c r="G77" s="37">
        <v>21</v>
      </c>
      <c r="H77" s="37">
        <v>21.5</v>
      </c>
      <c r="I77" s="37">
        <v>22</v>
      </c>
      <c r="J77" s="37">
        <v>22</v>
      </c>
      <c r="K77" s="37">
        <v>22.5</v>
      </c>
      <c r="L77" s="37">
        <v>23</v>
      </c>
      <c r="M77" s="37">
        <v>23</v>
      </c>
      <c r="N77" s="37">
        <v>23.5</v>
      </c>
      <c r="O77" s="37">
        <v>23.5</v>
      </c>
      <c r="P77" s="37">
        <v>24</v>
      </c>
      <c r="Q77" s="37">
        <v>24</v>
      </c>
      <c r="S77" t="str">
        <f t="shared" si="7"/>
        <v/>
      </c>
      <c r="T77">
        <v>90000</v>
      </c>
      <c r="U77" s="38">
        <v>0.20499999999999999</v>
      </c>
      <c r="V77" s="38">
        <v>0.21</v>
      </c>
      <c r="W77" s="38">
        <v>0.215</v>
      </c>
      <c r="X77" s="38">
        <v>0.22</v>
      </c>
      <c r="Y77" s="38">
        <v>0.22</v>
      </c>
      <c r="Z77" s="38">
        <v>0.22500000000000001</v>
      </c>
      <c r="AA77" s="38">
        <v>0.23</v>
      </c>
      <c r="AB77" s="38">
        <v>0.23</v>
      </c>
      <c r="AC77" s="38">
        <v>0.23499999999999999</v>
      </c>
      <c r="AD77" s="38">
        <v>0.23499999999999999</v>
      </c>
      <c r="AE77" s="38">
        <v>0.24</v>
      </c>
      <c r="AF77" s="38">
        <v>0.24</v>
      </c>
      <c r="AH77" s="37">
        <f t="shared" si="6"/>
        <v>20.5</v>
      </c>
      <c r="AI77" s="37">
        <f t="shared" si="5"/>
        <v>21</v>
      </c>
      <c r="AJ77" s="37">
        <f t="shared" si="5"/>
        <v>21.5</v>
      </c>
      <c r="AK77" s="37">
        <f t="shared" ref="AK77:AS97" si="8">X77*$T$3</f>
        <v>22</v>
      </c>
      <c r="AL77" s="37">
        <f t="shared" si="8"/>
        <v>22</v>
      </c>
      <c r="AM77" s="37">
        <f t="shared" si="8"/>
        <v>22.5</v>
      </c>
      <c r="AN77" s="37">
        <f t="shared" si="8"/>
        <v>23</v>
      </c>
      <c r="AO77" s="37">
        <f t="shared" si="8"/>
        <v>23</v>
      </c>
      <c r="AP77" s="37">
        <f t="shared" si="8"/>
        <v>23.5</v>
      </c>
      <c r="AQ77" s="37">
        <f t="shared" si="8"/>
        <v>23.5</v>
      </c>
      <c r="AR77" s="37">
        <f t="shared" si="8"/>
        <v>24</v>
      </c>
      <c r="AS77" s="37">
        <f t="shared" si="8"/>
        <v>24</v>
      </c>
    </row>
    <row r="78" spans="4:45" x14ac:dyDescent="0.25">
      <c r="D78" s="4">
        <v>75</v>
      </c>
      <c r="E78" s="4">
        <v>91000</v>
      </c>
      <c r="F78" s="37">
        <v>20.5</v>
      </c>
      <c r="G78" s="37">
        <v>21</v>
      </c>
      <c r="H78" s="37">
        <v>21.5</v>
      </c>
      <c r="I78" s="37">
        <v>22</v>
      </c>
      <c r="J78" s="37">
        <v>22</v>
      </c>
      <c r="K78" s="37">
        <v>22.5</v>
      </c>
      <c r="L78" s="37">
        <v>23</v>
      </c>
      <c r="M78" s="37">
        <v>23</v>
      </c>
      <c r="N78" s="37">
        <v>23.5</v>
      </c>
      <c r="O78" s="37">
        <v>23.5</v>
      </c>
      <c r="P78" s="37">
        <v>24</v>
      </c>
      <c r="Q78" s="37">
        <v>24</v>
      </c>
      <c r="S78" t="str">
        <f t="shared" si="7"/>
        <v/>
      </c>
      <c r="T78">
        <v>91000</v>
      </c>
      <c r="U78" s="38">
        <v>0.20499999999999999</v>
      </c>
      <c r="V78" s="38">
        <v>0.21</v>
      </c>
      <c r="W78" s="38">
        <v>0.215</v>
      </c>
      <c r="X78" s="38">
        <v>0.22</v>
      </c>
      <c r="Y78" s="38">
        <v>0.22</v>
      </c>
      <c r="Z78" s="38">
        <v>0.22500000000000001</v>
      </c>
      <c r="AA78" s="38">
        <v>0.23</v>
      </c>
      <c r="AB78" s="38">
        <v>0.23</v>
      </c>
      <c r="AC78" s="38">
        <v>0.23499999999999999</v>
      </c>
      <c r="AD78" s="38">
        <v>0.23499999999999999</v>
      </c>
      <c r="AE78" s="38">
        <v>0.24</v>
      </c>
      <c r="AF78" s="38">
        <v>0.24</v>
      </c>
      <c r="AH78" s="37">
        <f t="shared" si="6"/>
        <v>20.5</v>
      </c>
      <c r="AI78" s="37">
        <f t="shared" si="6"/>
        <v>21</v>
      </c>
      <c r="AJ78" s="37">
        <f t="shared" si="6"/>
        <v>21.5</v>
      </c>
      <c r="AK78" s="37">
        <f t="shared" si="8"/>
        <v>22</v>
      </c>
      <c r="AL78" s="37">
        <f t="shared" si="8"/>
        <v>22</v>
      </c>
      <c r="AM78" s="37">
        <f t="shared" si="8"/>
        <v>22.5</v>
      </c>
      <c r="AN78" s="37">
        <f t="shared" si="8"/>
        <v>23</v>
      </c>
      <c r="AO78" s="37">
        <f t="shared" si="8"/>
        <v>23</v>
      </c>
      <c r="AP78" s="37">
        <f t="shared" si="8"/>
        <v>23.5</v>
      </c>
      <c r="AQ78" s="37">
        <f t="shared" si="8"/>
        <v>23.5</v>
      </c>
      <c r="AR78" s="37">
        <f t="shared" si="8"/>
        <v>24</v>
      </c>
      <c r="AS78" s="37">
        <f t="shared" si="8"/>
        <v>24</v>
      </c>
    </row>
    <row r="79" spans="4:45" x14ac:dyDescent="0.25">
      <c r="D79" s="4">
        <v>76</v>
      </c>
      <c r="E79" s="4">
        <v>92000</v>
      </c>
      <c r="F79" s="37">
        <v>20.5</v>
      </c>
      <c r="G79" s="37">
        <v>21</v>
      </c>
      <c r="H79" s="37">
        <v>21.5</v>
      </c>
      <c r="I79" s="37">
        <v>22</v>
      </c>
      <c r="J79" s="37">
        <v>22</v>
      </c>
      <c r="K79" s="37">
        <v>22.5</v>
      </c>
      <c r="L79" s="37">
        <v>23</v>
      </c>
      <c r="M79" s="37">
        <v>23</v>
      </c>
      <c r="N79" s="37">
        <v>23.5</v>
      </c>
      <c r="O79" s="37">
        <v>23.5</v>
      </c>
      <c r="P79" s="37">
        <v>24</v>
      </c>
      <c r="Q79" s="37">
        <v>24</v>
      </c>
      <c r="S79" t="str">
        <f t="shared" si="7"/>
        <v/>
      </c>
      <c r="T79">
        <v>92000</v>
      </c>
      <c r="U79" s="38">
        <v>0.20499999999999999</v>
      </c>
      <c r="V79" s="38">
        <v>0.21</v>
      </c>
      <c r="W79" s="38">
        <v>0.215</v>
      </c>
      <c r="X79" s="38">
        <v>0.22</v>
      </c>
      <c r="Y79" s="38">
        <v>0.22</v>
      </c>
      <c r="Z79" s="38">
        <v>0.22500000000000001</v>
      </c>
      <c r="AA79" s="38">
        <v>0.23</v>
      </c>
      <c r="AB79" s="38">
        <v>0.23</v>
      </c>
      <c r="AC79" s="38">
        <v>0.23499999999999999</v>
      </c>
      <c r="AD79" s="38">
        <v>0.23499999999999999</v>
      </c>
      <c r="AE79" s="38">
        <v>0.24</v>
      </c>
      <c r="AF79" s="38">
        <v>0.24</v>
      </c>
      <c r="AH79" s="37">
        <f t="shared" si="6"/>
        <v>20.5</v>
      </c>
      <c r="AI79" s="37">
        <f t="shared" si="6"/>
        <v>21</v>
      </c>
      <c r="AJ79" s="37">
        <f t="shared" si="6"/>
        <v>21.5</v>
      </c>
      <c r="AK79" s="37">
        <f t="shared" si="8"/>
        <v>22</v>
      </c>
      <c r="AL79" s="37">
        <f t="shared" si="8"/>
        <v>22</v>
      </c>
      <c r="AM79" s="37">
        <f t="shared" si="8"/>
        <v>22.5</v>
      </c>
      <c r="AN79" s="37">
        <f t="shared" si="8"/>
        <v>23</v>
      </c>
      <c r="AO79" s="37">
        <f t="shared" si="8"/>
        <v>23</v>
      </c>
      <c r="AP79" s="37">
        <f t="shared" si="8"/>
        <v>23.5</v>
      </c>
      <c r="AQ79" s="37">
        <f t="shared" si="8"/>
        <v>23.5</v>
      </c>
      <c r="AR79" s="37">
        <f t="shared" si="8"/>
        <v>24</v>
      </c>
      <c r="AS79" s="37">
        <f t="shared" si="8"/>
        <v>24</v>
      </c>
    </row>
    <row r="80" spans="4:45" x14ac:dyDescent="0.25">
      <c r="D80" s="4">
        <v>77</v>
      </c>
      <c r="E80" s="4">
        <v>93000</v>
      </c>
      <c r="F80" s="37">
        <v>20.5</v>
      </c>
      <c r="G80" s="37">
        <v>21</v>
      </c>
      <c r="H80" s="37">
        <v>21.5</v>
      </c>
      <c r="I80" s="37">
        <v>22</v>
      </c>
      <c r="J80" s="37">
        <v>22</v>
      </c>
      <c r="K80" s="37">
        <v>22.5</v>
      </c>
      <c r="L80" s="37">
        <v>23</v>
      </c>
      <c r="M80" s="37">
        <v>23</v>
      </c>
      <c r="N80" s="37">
        <v>23.5</v>
      </c>
      <c r="O80" s="37">
        <v>23.5</v>
      </c>
      <c r="P80" s="37">
        <v>24</v>
      </c>
      <c r="Q80" s="37">
        <v>24</v>
      </c>
      <c r="S80" t="str">
        <f t="shared" si="7"/>
        <v/>
      </c>
      <c r="T80">
        <v>93000</v>
      </c>
      <c r="U80" s="38">
        <v>0.20499999999999999</v>
      </c>
      <c r="V80" s="38">
        <v>0.21</v>
      </c>
      <c r="W80" s="38">
        <v>0.215</v>
      </c>
      <c r="X80" s="38">
        <v>0.22</v>
      </c>
      <c r="Y80" s="38">
        <v>0.22</v>
      </c>
      <c r="Z80" s="38">
        <v>0.22500000000000001</v>
      </c>
      <c r="AA80" s="38">
        <v>0.23</v>
      </c>
      <c r="AB80" s="38">
        <v>0.23</v>
      </c>
      <c r="AC80" s="38">
        <v>0.23499999999999999</v>
      </c>
      <c r="AD80" s="38">
        <v>0.23499999999999999</v>
      </c>
      <c r="AE80" s="38">
        <v>0.24</v>
      </c>
      <c r="AF80" s="38">
        <v>0.24</v>
      </c>
      <c r="AH80" s="37">
        <f t="shared" si="6"/>
        <v>20.5</v>
      </c>
      <c r="AI80" s="37">
        <f t="shared" si="6"/>
        <v>21</v>
      </c>
      <c r="AJ80" s="37">
        <f t="shared" si="6"/>
        <v>21.5</v>
      </c>
      <c r="AK80" s="37">
        <f t="shared" si="8"/>
        <v>22</v>
      </c>
      <c r="AL80" s="37">
        <f t="shared" si="8"/>
        <v>22</v>
      </c>
      <c r="AM80" s="37">
        <f t="shared" si="8"/>
        <v>22.5</v>
      </c>
      <c r="AN80" s="37">
        <f t="shared" si="8"/>
        <v>23</v>
      </c>
      <c r="AO80" s="37">
        <f t="shared" si="8"/>
        <v>23</v>
      </c>
      <c r="AP80" s="37">
        <f t="shared" si="8"/>
        <v>23.5</v>
      </c>
      <c r="AQ80" s="37">
        <f t="shared" si="8"/>
        <v>23.5</v>
      </c>
      <c r="AR80" s="37">
        <f t="shared" si="8"/>
        <v>24</v>
      </c>
      <c r="AS80" s="37">
        <f t="shared" si="8"/>
        <v>24</v>
      </c>
    </row>
    <row r="81" spans="4:45" x14ac:dyDescent="0.25">
      <c r="D81" s="4">
        <v>78</v>
      </c>
      <c r="E81" s="4">
        <v>94000</v>
      </c>
      <c r="F81" s="37">
        <v>20.5</v>
      </c>
      <c r="G81" s="37">
        <v>21</v>
      </c>
      <c r="H81" s="37">
        <v>21.5</v>
      </c>
      <c r="I81" s="37">
        <v>22</v>
      </c>
      <c r="J81" s="37">
        <v>22.5</v>
      </c>
      <c r="K81" s="37">
        <v>22.5</v>
      </c>
      <c r="L81" s="37">
        <v>23</v>
      </c>
      <c r="M81" s="37">
        <v>23</v>
      </c>
      <c r="N81" s="37">
        <v>23.5</v>
      </c>
      <c r="O81" s="37">
        <v>24</v>
      </c>
      <c r="P81" s="37">
        <v>24</v>
      </c>
      <c r="Q81" s="37">
        <v>24.5</v>
      </c>
      <c r="S81" t="str">
        <f t="shared" si="7"/>
        <v/>
      </c>
      <c r="T81">
        <v>94000</v>
      </c>
      <c r="U81" s="38">
        <v>0.20499999999999999</v>
      </c>
      <c r="V81" s="38">
        <v>0.21</v>
      </c>
      <c r="W81" s="38">
        <v>0.215</v>
      </c>
      <c r="X81" s="38">
        <v>0.22</v>
      </c>
      <c r="Y81" s="38">
        <v>0.22500000000000001</v>
      </c>
      <c r="Z81" s="38">
        <v>0.22500000000000001</v>
      </c>
      <c r="AA81" s="38">
        <v>0.23</v>
      </c>
      <c r="AB81" s="38">
        <v>0.23</v>
      </c>
      <c r="AC81" s="38">
        <v>0.23499999999999999</v>
      </c>
      <c r="AD81" s="38">
        <v>0.24</v>
      </c>
      <c r="AE81" s="38">
        <v>0.24</v>
      </c>
      <c r="AF81" s="38">
        <v>0.245</v>
      </c>
      <c r="AH81" s="37">
        <f t="shared" si="6"/>
        <v>20.5</v>
      </c>
      <c r="AI81" s="37">
        <f t="shared" si="6"/>
        <v>21</v>
      </c>
      <c r="AJ81" s="37">
        <f t="shared" si="6"/>
        <v>21.5</v>
      </c>
      <c r="AK81" s="37">
        <f t="shared" si="8"/>
        <v>22</v>
      </c>
      <c r="AL81" s="37">
        <f t="shared" si="8"/>
        <v>22.5</v>
      </c>
      <c r="AM81" s="37">
        <f t="shared" si="8"/>
        <v>22.5</v>
      </c>
      <c r="AN81" s="37">
        <f t="shared" si="8"/>
        <v>23</v>
      </c>
      <c r="AO81" s="37">
        <f t="shared" si="8"/>
        <v>23</v>
      </c>
      <c r="AP81" s="37">
        <f t="shared" si="8"/>
        <v>23.5</v>
      </c>
      <c r="AQ81" s="37">
        <f t="shared" si="8"/>
        <v>24</v>
      </c>
      <c r="AR81" s="37">
        <f t="shared" si="8"/>
        <v>24</v>
      </c>
      <c r="AS81" s="37">
        <f t="shared" si="8"/>
        <v>24.5</v>
      </c>
    </row>
    <row r="82" spans="4:45" x14ac:dyDescent="0.25">
      <c r="D82" s="4">
        <v>79</v>
      </c>
      <c r="E82" s="4">
        <v>95000</v>
      </c>
      <c r="F82" s="37">
        <v>20.5</v>
      </c>
      <c r="G82" s="37">
        <v>21</v>
      </c>
      <c r="H82" s="37">
        <v>21.5</v>
      </c>
      <c r="I82" s="37">
        <v>22</v>
      </c>
      <c r="J82" s="37">
        <v>22.5</v>
      </c>
      <c r="K82" s="37">
        <v>22.5</v>
      </c>
      <c r="L82" s="37">
        <v>23</v>
      </c>
      <c r="M82" s="37">
        <v>23.5</v>
      </c>
      <c r="N82" s="37">
        <v>23.5</v>
      </c>
      <c r="O82" s="37">
        <v>24</v>
      </c>
      <c r="P82" s="37">
        <v>24</v>
      </c>
      <c r="Q82" s="37">
        <v>24.5</v>
      </c>
      <c r="S82" t="str">
        <f t="shared" si="7"/>
        <v/>
      </c>
      <c r="T82">
        <v>95000</v>
      </c>
      <c r="U82" s="38">
        <v>0.20499999999999999</v>
      </c>
      <c r="V82" s="38">
        <v>0.21</v>
      </c>
      <c r="W82" s="38">
        <v>0.215</v>
      </c>
      <c r="X82" s="38">
        <v>0.22</v>
      </c>
      <c r="Y82" s="38">
        <v>0.22500000000000001</v>
      </c>
      <c r="Z82" s="38">
        <v>0.22500000000000001</v>
      </c>
      <c r="AA82" s="38">
        <v>0.23</v>
      </c>
      <c r="AB82" s="38">
        <v>0.23499999999999999</v>
      </c>
      <c r="AC82" s="38">
        <v>0.23499999999999999</v>
      </c>
      <c r="AD82" s="38">
        <v>0.24</v>
      </c>
      <c r="AE82" s="38">
        <v>0.24</v>
      </c>
      <c r="AF82" s="38">
        <v>0.245</v>
      </c>
      <c r="AH82" s="37">
        <f t="shared" si="6"/>
        <v>20.5</v>
      </c>
      <c r="AI82" s="37">
        <f t="shared" si="6"/>
        <v>21</v>
      </c>
      <c r="AJ82" s="37">
        <f t="shared" si="6"/>
        <v>21.5</v>
      </c>
      <c r="AK82" s="37">
        <f t="shared" si="8"/>
        <v>22</v>
      </c>
      <c r="AL82" s="37">
        <f t="shared" si="8"/>
        <v>22.5</v>
      </c>
      <c r="AM82" s="37">
        <f t="shared" si="8"/>
        <v>22.5</v>
      </c>
      <c r="AN82" s="37">
        <f t="shared" si="8"/>
        <v>23</v>
      </c>
      <c r="AO82" s="37">
        <f t="shared" si="8"/>
        <v>23.5</v>
      </c>
      <c r="AP82" s="37">
        <f t="shared" si="8"/>
        <v>23.5</v>
      </c>
      <c r="AQ82" s="37">
        <f t="shared" si="8"/>
        <v>24</v>
      </c>
      <c r="AR82" s="37">
        <f t="shared" si="8"/>
        <v>24</v>
      </c>
      <c r="AS82" s="37">
        <f t="shared" si="8"/>
        <v>24.5</v>
      </c>
    </row>
    <row r="83" spans="4:45" x14ac:dyDescent="0.25">
      <c r="D83" s="4">
        <v>80</v>
      </c>
      <c r="E83" s="4">
        <v>96000</v>
      </c>
      <c r="F83" s="37">
        <v>21</v>
      </c>
      <c r="G83" s="37">
        <v>21</v>
      </c>
      <c r="H83" s="37">
        <v>21.5</v>
      </c>
      <c r="I83" s="37">
        <v>22</v>
      </c>
      <c r="J83" s="37">
        <v>22.5</v>
      </c>
      <c r="K83" s="37">
        <v>22.5</v>
      </c>
      <c r="L83" s="37">
        <v>23</v>
      </c>
      <c r="M83" s="37">
        <v>23.5</v>
      </c>
      <c r="N83" s="37">
        <v>23.5</v>
      </c>
      <c r="O83" s="37">
        <v>24</v>
      </c>
      <c r="P83" s="37">
        <v>24</v>
      </c>
      <c r="Q83" s="37">
        <v>24.5</v>
      </c>
      <c r="S83" t="str">
        <f t="shared" si="7"/>
        <v/>
      </c>
      <c r="T83">
        <v>96000</v>
      </c>
      <c r="U83" s="38">
        <v>0.21</v>
      </c>
      <c r="V83" s="38">
        <v>0.21</v>
      </c>
      <c r="W83" s="38">
        <v>0.215</v>
      </c>
      <c r="X83" s="38">
        <v>0.22</v>
      </c>
      <c r="Y83" s="38">
        <v>0.22500000000000001</v>
      </c>
      <c r="Z83" s="38">
        <v>0.22500000000000001</v>
      </c>
      <c r="AA83" s="38">
        <v>0.23</v>
      </c>
      <c r="AB83" s="38">
        <v>0.23499999999999999</v>
      </c>
      <c r="AC83" s="38">
        <v>0.23499999999999999</v>
      </c>
      <c r="AD83" s="38">
        <v>0.24</v>
      </c>
      <c r="AE83" s="38">
        <v>0.24</v>
      </c>
      <c r="AF83" s="38">
        <v>0.245</v>
      </c>
      <c r="AH83" s="37">
        <f t="shared" si="6"/>
        <v>21</v>
      </c>
      <c r="AI83" s="37">
        <f t="shared" si="6"/>
        <v>21</v>
      </c>
      <c r="AJ83" s="37">
        <f t="shared" si="6"/>
        <v>21.5</v>
      </c>
      <c r="AK83" s="37">
        <f t="shared" si="8"/>
        <v>22</v>
      </c>
      <c r="AL83" s="37">
        <f t="shared" si="8"/>
        <v>22.5</v>
      </c>
      <c r="AM83" s="37">
        <f t="shared" si="8"/>
        <v>22.5</v>
      </c>
      <c r="AN83" s="37">
        <f t="shared" si="8"/>
        <v>23</v>
      </c>
      <c r="AO83" s="37">
        <f t="shared" si="8"/>
        <v>23.5</v>
      </c>
      <c r="AP83" s="37">
        <f t="shared" si="8"/>
        <v>23.5</v>
      </c>
      <c r="AQ83" s="37">
        <f t="shared" si="8"/>
        <v>24</v>
      </c>
      <c r="AR83" s="37">
        <f t="shared" si="8"/>
        <v>24</v>
      </c>
      <c r="AS83" s="37">
        <f t="shared" si="8"/>
        <v>24.5</v>
      </c>
    </row>
    <row r="84" spans="4:45" x14ac:dyDescent="0.25">
      <c r="D84" s="4">
        <v>81</v>
      </c>
      <c r="E84" s="4">
        <v>97000</v>
      </c>
      <c r="F84" s="37">
        <v>21</v>
      </c>
      <c r="G84" s="37">
        <v>21.5</v>
      </c>
      <c r="H84" s="37">
        <v>21.5</v>
      </c>
      <c r="I84" s="37">
        <v>22</v>
      </c>
      <c r="J84" s="37">
        <v>22.5</v>
      </c>
      <c r="K84" s="37">
        <v>22.5</v>
      </c>
      <c r="L84" s="37">
        <v>23</v>
      </c>
      <c r="M84" s="37">
        <v>23.5</v>
      </c>
      <c r="N84" s="37">
        <v>23.5</v>
      </c>
      <c r="O84" s="37">
        <v>24</v>
      </c>
      <c r="P84" s="37">
        <v>24</v>
      </c>
      <c r="Q84" s="37">
        <v>24.5</v>
      </c>
      <c r="S84" t="str">
        <f t="shared" si="7"/>
        <v/>
      </c>
      <c r="T84">
        <v>97000</v>
      </c>
      <c r="U84" s="38">
        <v>0.21</v>
      </c>
      <c r="V84" s="38">
        <v>0.215</v>
      </c>
      <c r="W84" s="38">
        <v>0.215</v>
      </c>
      <c r="X84" s="38">
        <v>0.22</v>
      </c>
      <c r="Y84" s="38">
        <v>0.22500000000000001</v>
      </c>
      <c r="Z84" s="38">
        <v>0.22500000000000001</v>
      </c>
      <c r="AA84" s="38">
        <v>0.23</v>
      </c>
      <c r="AB84" s="38">
        <v>0.23499999999999999</v>
      </c>
      <c r="AC84" s="38">
        <v>0.23499999999999999</v>
      </c>
      <c r="AD84" s="38">
        <v>0.24</v>
      </c>
      <c r="AE84" s="38">
        <v>0.24</v>
      </c>
      <c r="AF84" s="38">
        <v>0.245</v>
      </c>
      <c r="AH84" s="37">
        <f t="shared" si="6"/>
        <v>21</v>
      </c>
      <c r="AI84" s="37">
        <f t="shared" si="6"/>
        <v>21.5</v>
      </c>
      <c r="AJ84" s="37">
        <f t="shared" si="6"/>
        <v>21.5</v>
      </c>
      <c r="AK84" s="37">
        <f t="shared" si="8"/>
        <v>22</v>
      </c>
      <c r="AL84" s="37">
        <f t="shared" si="8"/>
        <v>22.5</v>
      </c>
      <c r="AM84" s="37">
        <f t="shared" si="8"/>
        <v>22.5</v>
      </c>
      <c r="AN84" s="37">
        <f t="shared" si="8"/>
        <v>23</v>
      </c>
      <c r="AO84" s="37">
        <f t="shared" si="8"/>
        <v>23.5</v>
      </c>
      <c r="AP84" s="37">
        <f t="shared" si="8"/>
        <v>23.5</v>
      </c>
      <c r="AQ84" s="37">
        <f t="shared" si="8"/>
        <v>24</v>
      </c>
      <c r="AR84" s="37">
        <f t="shared" si="8"/>
        <v>24</v>
      </c>
      <c r="AS84" s="37">
        <f t="shared" si="8"/>
        <v>24.5</v>
      </c>
    </row>
    <row r="85" spans="4:45" x14ac:dyDescent="0.25">
      <c r="D85" s="4">
        <v>82</v>
      </c>
      <c r="E85" s="4">
        <v>98000</v>
      </c>
      <c r="F85" s="37">
        <v>21</v>
      </c>
      <c r="G85" s="37">
        <v>21.5</v>
      </c>
      <c r="H85" s="37">
        <v>21.5</v>
      </c>
      <c r="I85" s="37">
        <v>22</v>
      </c>
      <c r="J85" s="37">
        <v>22.5</v>
      </c>
      <c r="K85" s="37">
        <v>23</v>
      </c>
      <c r="L85" s="37">
        <v>23</v>
      </c>
      <c r="M85" s="37">
        <v>23.5</v>
      </c>
      <c r="N85" s="37">
        <v>23.5</v>
      </c>
      <c r="O85" s="37">
        <v>24</v>
      </c>
      <c r="P85" s="37">
        <v>24</v>
      </c>
      <c r="Q85" s="37">
        <v>24.5</v>
      </c>
      <c r="S85" t="str">
        <f t="shared" si="7"/>
        <v/>
      </c>
      <c r="T85">
        <v>98000</v>
      </c>
      <c r="U85" s="38">
        <v>0.21</v>
      </c>
      <c r="V85" s="38">
        <v>0.215</v>
      </c>
      <c r="W85" s="38">
        <v>0.215</v>
      </c>
      <c r="X85" s="38">
        <v>0.22</v>
      </c>
      <c r="Y85" s="38">
        <v>0.22500000000000001</v>
      </c>
      <c r="Z85" s="38">
        <v>0.23</v>
      </c>
      <c r="AA85" s="38">
        <v>0.23</v>
      </c>
      <c r="AB85" s="38">
        <v>0.23499999999999999</v>
      </c>
      <c r="AC85" s="38">
        <v>0.23499999999999999</v>
      </c>
      <c r="AD85" s="38">
        <v>0.24</v>
      </c>
      <c r="AE85" s="38">
        <v>0.24</v>
      </c>
      <c r="AF85" s="38">
        <v>0.245</v>
      </c>
      <c r="AH85" s="37">
        <f t="shared" si="6"/>
        <v>21</v>
      </c>
      <c r="AI85" s="37">
        <f t="shared" si="6"/>
        <v>21.5</v>
      </c>
      <c r="AJ85" s="37">
        <f t="shared" si="6"/>
        <v>21.5</v>
      </c>
      <c r="AK85" s="37">
        <f t="shared" si="8"/>
        <v>22</v>
      </c>
      <c r="AL85" s="37">
        <f t="shared" si="8"/>
        <v>22.5</v>
      </c>
      <c r="AM85" s="37">
        <f t="shared" si="8"/>
        <v>23</v>
      </c>
      <c r="AN85" s="37">
        <f t="shared" si="8"/>
        <v>23</v>
      </c>
      <c r="AO85" s="37">
        <f t="shared" si="8"/>
        <v>23.5</v>
      </c>
      <c r="AP85" s="37">
        <f t="shared" si="8"/>
        <v>23.5</v>
      </c>
      <c r="AQ85" s="37">
        <f t="shared" si="8"/>
        <v>24</v>
      </c>
      <c r="AR85" s="37">
        <f t="shared" si="8"/>
        <v>24</v>
      </c>
      <c r="AS85" s="37">
        <f t="shared" si="8"/>
        <v>24.5</v>
      </c>
    </row>
    <row r="86" spans="4:45" x14ac:dyDescent="0.25">
      <c r="D86" s="4">
        <v>83</v>
      </c>
      <c r="E86" s="4">
        <v>99000</v>
      </c>
      <c r="F86" s="37">
        <v>21</v>
      </c>
      <c r="G86" s="37">
        <v>21.5</v>
      </c>
      <c r="H86" s="37">
        <v>22</v>
      </c>
      <c r="I86" s="37">
        <v>22</v>
      </c>
      <c r="J86" s="37">
        <v>22.5</v>
      </c>
      <c r="K86" s="37">
        <v>23</v>
      </c>
      <c r="L86" s="37">
        <v>23</v>
      </c>
      <c r="M86" s="37">
        <v>23.5</v>
      </c>
      <c r="N86" s="37">
        <v>23.5</v>
      </c>
      <c r="O86" s="37">
        <v>24</v>
      </c>
      <c r="P86" s="37">
        <v>24.5</v>
      </c>
      <c r="Q86" s="37">
        <v>24.5</v>
      </c>
      <c r="S86" t="str">
        <f t="shared" si="7"/>
        <v/>
      </c>
      <c r="T86">
        <v>99000</v>
      </c>
      <c r="U86" s="38">
        <v>0.21</v>
      </c>
      <c r="V86" s="38">
        <v>0.215</v>
      </c>
      <c r="W86" s="38">
        <v>0.22</v>
      </c>
      <c r="X86" s="38">
        <v>0.22</v>
      </c>
      <c r="Y86" s="38">
        <v>0.22500000000000001</v>
      </c>
      <c r="Z86" s="38">
        <v>0.23</v>
      </c>
      <c r="AA86" s="38">
        <v>0.23</v>
      </c>
      <c r="AB86" s="38">
        <v>0.23499999999999999</v>
      </c>
      <c r="AC86" s="38">
        <v>0.23499999999999999</v>
      </c>
      <c r="AD86" s="38">
        <v>0.24</v>
      </c>
      <c r="AE86" s="38">
        <v>0.245</v>
      </c>
      <c r="AF86" s="38">
        <v>0.245</v>
      </c>
      <c r="AH86" s="37">
        <f t="shared" si="6"/>
        <v>21</v>
      </c>
      <c r="AI86" s="37">
        <f t="shared" si="6"/>
        <v>21.5</v>
      </c>
      <c r="AJ86" s="37">
        <f t="shared" si="6"/>
        <v>22</v>
      </c>
      <c r="AK86" s="37">
        <f t="shared" si="8"/>
        <v>22</v>
      </c>
      <c r="AL86" s="37">
        <f t="shared" si="8"/>
        <v>22.5</v>
      </c>
      <c r="AM86" s="37">
        <f t="shared" si="8"/>
        <v>23</v>
      </c>
      <c r="AN86" s="37">
        <f t="shared" si="8"/>
        <v>23</v>
      </c>
      <c r="AO86" s="37">
        <f t="shared" si="8"/>
        <v>23.5</v>
      </c>
      <c r="AP86" s="37">
        <f t="shared" si="8"/>
        <v>23.5</v>
      </c>
      <c r="AQ86" s="37">
        <f t="shared" si="8"/>
        <v>24</v>
      </c>
      <c r="AR86" s="37">
        <f t="shared" si="8"/>
        <v>24.5</v>
      </c>
      <c r="AS86" s="37">
        <f t="shared" si="8"/>
        <v>24.5</v>
      </c>
    </row>
    <row r="87" spans="4:45" x14ac:dyDescent="0.25">
      <c r="D87" s="4">
        <v>84</v>
      </c>
      <c r="E87" s="4">
        <v>100000</v>
      </c>
      <c r="F87" s="37">
        <v>21</v>
      </c>
      <c r="G87" s="37">
        <v>21.5</v>
      </c>
      <c r="H87" s="37">
        <v>22</v>
      </c>
      <c r="I87" s="37">
        <v>22</v>
      </c>
      <c r="J87" s="37">
        <v>22.5</v>
      </c>
      <c r="K87" s="37">
        <v>23</v>
      </c>
      <c r="L87" s="37">
        <v>23</v>
      </c>
      <c r="M87" s="37">
        <v>23.5</v>
      </c>
      <c r="N87" s="37">
        <v>24</v>
      </c>
      <c r="O87" s="37">
        <v>24</v>
      </c>
      <c r="P87" s="37">
        <v>24.5</v>
      </c>
      <c r="Q87" s="37">
        <v>24.5</v>
      </c>
      <c r="S87" t="str">
        <f t="shared" si="7"/>
        <v/>
      </c>
      <c r="T87">
        <v>100000</v>
      </c>
      <c r="U87" s="38">
        <v>0.21</v>
      </c>
      <c r="V87" s="38">
        <v>0.215</v>
      </c>
      <c r="W87" s="38">
        <v>0.22</v>
      </c>
      <c r="X87" s="38">
        <v>0.22</v>
      </c>
      <c r="Y87" s="38">
        <v>0.22500000000000001</v>
      </c>
      <c r="Z87" s="38">
        <v>0.23</v>
      </c>
      <c r="AA87" s="38">
        <v>0.23</v>
      </c>
      <c r="AB87" s="38">
        <v>0.23499999999999999</v>
      </c>
      <c r="AC87" s="38">
        <v>0.24</v>
      </c>
      <c r="AD87" s="38">
        <v>0.24</v>
      </c>
      <c r="AE87" s="38">
        <v>0.245</v>
      </c>
      <c r="AF87" s="38">
        <v>0.245</v>
      </c>
      <c r="AH87" s="37">
        <f t="shared" si="6"/>
        <v>21</v>
      </c>
      <c r="AI87" s="37">
        <f t="shared" si="6"/>
        <v>21.5</v>
      </c>
      <c r="AJ87" s="37">
        <f t="shared" si="6"/>
        <v>22</v>
      </c>
      <c r="AK87" s="37">
        <f t="shared" si="8"/>
        <v>22</v>
      </c>
      <c r="AL87" s="37">
        <f t="shared" si="8"/>
        <v>22.5</v>
      </c>
      <c r="AM87" s="37">
        <f t="shared" si="8"/>
        <v>23</v>
      </c>
      <c r="AN87" s="37">
        <f t="shared" si="8"/>
        <v>23</v>
      </c>
      <c r="AO87" s="37">
        <f t="shared" si="8"/>
        <v>23.5</v>
      </c>
      <c r="AP87" s="37">
        <f t="shared" si="8"/>
        <v>24</v>
      </c>
      <c r="AQ87" s="37">
        <f t="shared" si="8"/>
        <v>24</v>
      </c>
      <c r="AR87" s="37">
        <f t="shared" si="8"/>
        <v>24.5</v>
      </c>
      <c r="AS87" s="37">
        <f t="shared" si="8"/>
        <v>24.5</v>
      </c>
    </row>
    <row r="88" spans="4:45" x14ac:dyDescent="0.25">
      <c r="D88" s="4">
        <v>85</v>
      </c>
      <c r="E88" s="4">
        <v>101000</v>
      </c>
      <c r="F88" s="37">
        <v>21</v>
      </c>
      <c r="G88" s="37">
        <v>21.5</v>
      </c>
      <c r="H88" s="37">
        <v>22</v>
      </c>
      <c r="I88" s="37">
        <v>22</v>
      </c>
      <c r="J88" s="37">
        <v>22.5</v>
      </c>
      <c r="K88" s="37">
        <v>23</v>
      </c>
      <c r="L88" s="37">
        <v>23.5</v>
      </c>
      <c r="M88" s="37">
        <v>23.5</v>
      </c>
      <c r="N88" s="37">
        <v>24</v>
      </c>
      <c r="O88" s="37">
        <v>24</v>
      </c>
      <c r="P88" s="37">
        <v>24.5</v>
      </c>
      <c r="Q88" s="37">
        <v>24.5</v>
      </c>
      <c r="S88" t="str">
        <f t="shared" si="7"/>
        <v/>
      </c>
      <c r="T88">
        <v>101000</v>
      </c>
      <c r="U88" s="38">
        <v>0.21</v>
      </c>
      <c r="V88" s="38">
        <v>0.215</v>
      </c>
      <c r="W88" s="38">
        <v>0.22</v>
      </c>
      <c r="X88" s="38">
        <v>0.22</v>
      </c>
      <c r="Y88" s="38">
        <v>0.22500000000000001</v>
      </c>
      <c r="Z88" s="38">
        <v>0.23</v>
      </c>
      <c r="AA88" s="38">
        <v>0.23499999999999999</v>
      </c>
      <c r="AB88" s="38">
        <v>0.23499999999999999</v>
      </c>
      <c r="AC88" s="38">
        <v>0.24</v>
      </c>
      <c r="AD88" s="38">
        <v>0.24</v>
      </c>
      <c r="AE88" s="38">
        <v>0.245</v>
      </c>
      <c r="AF88" s="38">
        <v>0.245</v>
      </c>
      <c r="AH88" s="37">
        <f t="shared" si="6"/>
        <v>21</v>
      </c>
      <c r="AI88" s="37">
        <f t="shared" si="6"/>
        <v>21.5</v>
      </c>
      <c r="AJ88" s="37">
        <f t="shared" si="6"/>
        <v>22</v>
      </c>
      <c r="AK88" s="37">
        <f t="shared" si="8"/>
        <v>22</v>
      </c>
      <c r="AL88" s="37">
        <f t="shared" si="8"/>
        <v>22.5</v>
      </c>
      <c r="AM88" s="37">
        <f t="shared" si="8"/>
        <v>23</v>
      </c>
      <c r="AN88" s="37">
        <f t="shared" si="8"/>
        <v>23.5</v>
      </c>
      <c r="AO88" s="37">
        <f t="shared" si="8"/>
        <v>23.5</v>
      </c>
      <c r="AP88" s="37">
        <f t="shared" si="8"/>
        <v>24</v>
      </c>
      <c r="AQ88" s="37">
        <f t="shared" si="8"/>
        <v>24</v>
      </c>
      <c r="AR88" s="37">
        <f t="shared" si="8"/>
        <v>24.5</v>
      </c>
      <c r="AS88" s="37">
        <f t="shared" si="8"/>
        <v>24.5</v>
      </c>
    </row>
    <row r="89" spans="4:45" x14ac:dyDescent="0.25">
      <c r="D89" s="4">
        <v>86</v>
      </c>
      <c r="E89" s="4">
        <v>102000</v>
      </c>
      <c r="F89" s="37">
        <v>21</v>
      </c>
      <c r="G89" s="37">
        <v>21.5</v>
      </c>
      <c r="H89" s="37">
        <v>22</v>
      </c>
      <c r="I89" s="37">
        <v>22.5</v>
      </c>
      <c r="J89" s="37">
        <v>22.5</v>
      </c>
      <c r="K89" s="37">
        <v>23</v>
      </c>
      <c r="L89" s="37">
        <v>23.5</v>
      </c>
      <c r="M89" s="37">
        <v>23.5</v>
      </c>
      <c r="N89" s="37">
        <v>24</v>
      </c>
      <c r="O89" s="37">
        <v>24</v>
      </c>
      <c r="P89" s="37">
        <v>24.5</v>
      </c>
      <c r="Q89" s="37">
        <v>24.5</v>
      </c>
      <c r="S89" t="str">
        <f t="shared" si="7"/>
        <v/>
      </c>
      <c r="T89">
        <v>102000</v>
      </c>
      <c r="U89" s="38">
        <v>0.21</v>
      </c>
      <c r="V89" s="38">
        <v>0.215</v>
      </c>
      <c r="W89" s="38">
        <v>0.22</v>
      </c>
      <c r="X89" s="38">
        <v>0.22500000000000001</v>
      </c>
      <c r="Y89" s="38">
        <v>0.22500000000000001</v>
      </c>
      <c r="Z89" s="38">
        <v>0.23</v>
      </c>
      <c r="AA89" s="38">
        <v>0.23499999999999999</v>
      </c>
      <c r="AB89" s="38">
        <v>0.23499999999999999</v>
      </c>
      <c r="AC89" s="38">
        <v>0.24</v>
      </c>
      <c r="AD89" s="38">
        <v>0.24</v>
      </c>
      <c r="AE89" s="38">
        <v>0.245</v>
      </c>
      <c r="AF89" s="38">
        <v>0.245</v>
      </c>
      <c r="AH89" s="37">
        <f t="shared" si="6"/>
        <v>21</v>
      </c>
      <c r="AI89" s="37">
        <f t="shared" si="6"/>
        <v>21.5</v>
      </c>
      <c r="AJ89" s="37">
        <f t="shared" si="6"/>
        <v>22</v>
      </c>
      <c r="AK89" s="37">
        <f t="shared" si="8"/>
        <v>22.5</v>
      </c>
      <c r="AL89" s="37">
        <f t="shared" si="8"/>
        <v>22.5</v>
      </c>
      <c r="AM89" s="37">
        <f t="shared" si="8"/>
        <v>23</v>
      </c>
      <c r="AN89" s="37">
        <f t="shared" si="8"/>
        <v>23.5</v>
      </c>
      <c r="AO89" s="37">
        <f t="shared" si="8"/>
        <v>23.5</v>
      </c>
      <c r="AP89" s="37">
        <f t="shared" si="8"/>
        <v>24</v>
      </c>
      <c r="AQ89" s="37">
        <f t="shared" si="8"/>
        <v>24</v>
      </c>
      <c r="AR89" s="37">
        <f t="shared" si="8"/>
        <v>24.5</v>
      </c>
      <c r="AS89" s="37">
        <f t="shared" si="8"/>
        <v>24.5</v>
      </c>
    </row>
    <row r="90" spans="4:45" x14ac:dyDescent="0.25">
      <c r="D90" s="4">
        <v>87</v>
      </c>
      <c r="E90" s="4">
        <v>103000</v>
      </c>
      <c r="F90" s="37">
        <v>21</v>
      </c>
      <c r="G90" s="37">
        <v>21.5</v>
      </c>
      <c r="H90" s="37">
        <v>22</v>
      </c>
      <c r="I90" s="37">
        <v>22.5</v>
      </c>
      <c r="J90" s="37">
        <v>22.5</v>
      </c>
      <c r="K90" s="37">
        <v>23</v>
      </c>
      <c r="L90" s="37">
        <v>23.5</v>
      </c>
      <c r="M90" s="37">
        <v>23.5</v>
      </c>
      <c r="N90" s="37">
        <v>24</v>
      </c>
      <c r="O90" s="37">
        <v>24</v>
      </c>
      <c r="P90" s="37">
        <v>24.5</v>
      </c>
      <c r="Q90" s="37">
        <v>24.5</v>
      </c>
      <c r="S90" t="str">
        <f t="shared" si="7"/>
        <v/>
      </c>
      <c r="T90">
        <v>103000</v>
      </c>
      <c r="U90" s="38">
        <v>0.21</v>
      </c>
      <c r="V90" s="38">
        <v>0.215</v>
      </c>
      <c r="W90" s="38">
        <v>0.22</v>
      </c>
      <c r="X90" s="38">
        <v>0.22500000000000001</v>
      </c>
      <c r="Y90" s="38">
        <v>0.22500000000000001</v>
      </c>
      <c r="Z90" s="38">
        <v>0.23</v>
      </c>
      <c r="AA90" s="38">
        <v>0.23499999999999999</v>
      </c>
      <c r="AB90" s="38">
        <v>0.23499999999999999</v>
      </c>
      <c r="AC90" s="38">
        <v>0.24</v>
      </c>
      <c r="AD90" s="38">
        <v>0.24</v>
      </c>
      <c r="AE90" s="38">
        <v>0.245</v>
      </c>
      <c r="AF90" s="38">
        <v>0.245</v>
      </c>
      <c r="AH90" s="37">
        <f t="shared" si="6"/>
        <v>21</v>
      </c>
      <c r="AI90" s="37">
        <f t="shared" si="6"/>
        <v>21.5</v>
      </c>
      <c r="AJ90" s="37">
        <f t="shared" si="6"/>
        <v>22</v>
      </c>
      <c r="AK90" s="37">
        <f t="shared" si="8"/>
        <v>22.5</v>
      </c>
      <c r="AL90" s="37">
        <f t="shared" si="8"/>
        <v>22.5</v>
      </c>
      <c r="AM90" s="37">
        <f t="shared" si="8"/>
        <v>23</v>
      </c>
      <c r="AN90" s="37">
        <f t="shared" si="8"/>
        <v>23.5</v>
      </c>
      <c r="AO90" s="37">
        <f t="shared" si="8"/>
        <v>23.5</v>
      </c>
      <c r="AP90" s="37">
        <f t="shared" si="8"/>
        <v>24</v>
      </c>
      <c r="AQ90" s="37">
        <f t="shared" si="8"/>
        <v>24</v>
      </c>
      <c r="AR90" s="37">
        <f t="shared" si="8"/>
        <v>24.5</v>
      </c>
      <c r="AS90" s="37">
        <f t="shared" si="8"/>
        <v>24.5</v>
      </c>
    </row>
    <row r="91" spans="4:45" x14ac:dyDescent="0.25">
      <c r="D91" s="4">
        <v>88</v>
      </c>
      <c r="E91" s="4">
        <v>104000</v>
      </c>
      <c r="F91" s="37">
        <v>21</v>
      </c>
      <c r="G91" s="37">
        <v>21.5</v>
      </c>
      <c r="H91" s="37">
        <v>22</v>
      </c>
      <c r="I91" s="37">
        <v>22.5</v>
      </c>
      <c r="J91" s="37">
        <v>22.5</v>
      </c>
      <c r="K91" s="37">
        <v>23</v>
      </c>
      <c r="L91" s="37">
        <v>23.5</v>
      </c>
      <c r="M91" s="37">
        <v>23.5</v>
      </c>
      <c r="N91" s="37">
        <v>24</v>
      </c>
      <c r="O91" s="37">
        <v>24</v>
      </c>
      <c r="P91" s="37">
        <v>24.5</v>
      </c>
      <c r="Q91" s="37">
        <v>24.5</v>
      </c>
      <c r="S91" t="str">
        <f t="shared" si="7"/>
        <v/>
      </c>
      <c r="T91">
        <v>104000</v>
      </c>
      <c r="U91" s="38">
        <v>0.21</v>
      </c>
      <c r="V91" s="38">
        <v>0.215</v>
      </c>
      <c r="W91" s="38">
        <v>0.22</v>
      </c>
      <c r="X91" s="38">
        <v>0.22500000000000001</v>
      </c>
      <c r="Y91" s="38">
        <v>0.22500000000000001</v>
      </c>
      <c r="Z91" s="38">
        <v>0.23</v>
      </c>
      <c r="AA91" s="38">
        <v>0.23499999999999999</v>
      </c>
      <c r="AB91" s="38">
        <v>0.23499999999999999</v>
      </c>
      <c r="AC91" s="38">
        <v>0.24</v>
      </c>
      <c r="AD91" s="38">
        <v>0.24</v>
      </c>
      <c r="AE91" s="38">
        <v>0.245</v>
      </c>
      <c r="AF91" s="38">
        <v>0.245</v>
      </c>
      <c r="AH91" s="37">
        <f t="shared" si="6"/>
        <v>21</v>
      </c>
      <c r="AI91" s="37">
        <f t="shared" si="6"/>
        <v>21.5</v>
      </c>
      <c r="AJ91" s="37">
        <f t="shared" si="6"/>
        <v>22</v>
      </c>
      <c r="AK91" s="37">
        <f t="shared" si="8"/>
        <v>22.5</v>
      </c>
      <c r="AL91" s="37">
        <f t="shared" si="8"/>
        <v>22.5</v>
      </c>
      <c r="AM91" s="37">
        <f t="shared" si="8"/>
        <v>23</v>
      </c>
      <c r="AN91" s="37">
        <f t="shared" si="8"/>
        <v>23.5</v>
      </c>
      <c r="AO91" s="37">
        <f t="shared" si="8"/>
        <v>23.5</v>
      </c>
      <c r="AP91" s="37">
        <f t="shared" si="8"/>
        <v>24</v>
      </c>
      <c r="AQ91" s="37">
        <f t="shared" si="8"/>
        <v>24</v>
      </c>
      <c r="AR91" s="37">
        <f t="shared" si="8"/>
        <v>24.5</v>
      </c>
      <c r="AS91" s="37">
        <f t="shared" si="8"/>
        <v>24.5</v>
      </c>
    </row>
    <row r="92" spans="4:45" x14ac:dyDescent="0.25">
      <c r="D92" s="4">
        <v>89</v>
      </c>
      <c r="E92" s="4">
        <v>105000</v>
      </c>
      <c r="F92" s="37">
        <v>21</v>
      </c>
      <c r="G92" s="37">
        <v>21.5</v>
      </c>
      <c r="H92" s="37">
        <v>22</v>
      </c>
      <c r="I92" s="37">
        <v>22.5</v>
      </c>
      <c r="J92" s="37">
        <v>23</v>
      </c>
      <c r="K92" s="37">
        <v>23</v>
      </c>
      <c r="L92" s="37">
        <v>23.5</v>
      </c>
      <c r="M92" s="37">
        <v>23.5</v>
      </c>
      <c r="N92" s="37">
        <v>24</v>
      </c>
      <c r="O92" s="37">
        <v>24.5</v>
      </c>
      <c r="P92" s="37">
        <v>24.5</v>
      </c>
      <c r="Q92" s="37">
        <v>25</v>
      </c>
      <c r="S92" t="str">
        <f t="shared" si="7"/>
        <v/>
      </c>
      <c r="T92">
        <v>105000</v>
      </c>
      <c r="U92" s="38">
        <v>0.21</v>
      </c>
      <c r="V92" s="38">
        <v>0.215</v>
      </c>
      <c r="W92" s="38">
        <v>0.22</v>
      </c>
      <c r="X92" s="38">
        <v>0.22500000000000001</v>
      </c>
      <c r="Y92" s="38">
        <v>0.23</v>
      </c>
      <c r="Z92" s="38">
        <v>0.23</v>
      </c>
      <c r="AA92" s="38">
        <v>0.23499999999999999</v>
      </c>
      <c r="AB92" s="38">
        <v>0.23499999999999999</v>
      </c>
      <c r="AC92" s="38">
        <v>0.24</v>
      </c>
      <c r="AD92" s="38">
        <v>0.245</v>
      </c>
      <c r="AE92" s="38">
        <v>0.245</v>
      </c>
      <c r="AF92" s="38">
        <v>0.25</v>
      </c>
      <c r="AH92" s="37">
        <f t="shared" si="6"/>
        <v>21</v>
      </c>
      <c r="AI92" s="37">
        <f t="shared" si="6"/>
        <v>21.5</v>
      </c>
      <c r="AJ92" s="37">
        <f t="shared" si="6"/>
        <v>22</v>
      </c>
      <c r="AK92" s="37">
        <f t="shared" si="8"/>
        <v>22.5</v>
      </c>
      <c r="AL92" s="37">
        <f t="shared" si="8"/>
        <v>23</v>
      </c>
      <c r="AM92" s="37">
        <f t="shared" si="8"/>
        <v>23</v>
      </c>
      <c r="AN92" s="37">
        <f t="shared" si="8"/>
        <v>23.5</v>
      </c>
      <c r="AO92" s="37">
        <f t="shared" si="8"/>
        <v>23.5</v>
      </c>
      <c r="AP92" s="37">
        <f t="shared" si="8"/>
        <v>24</v>
      </c>
      <c r="AQ92" s="37">
        <f t="shared" si="8"/>
        <v>24.5</v>
      </c>
      <c r="AR92" s="37">
        <f t="shared" si="8"/>
        <v>24.5</v>
      </c>
      <c r="AS92" s="37">
        <f t="shared" si="8"/>
        <v>25</v>
      </c>
    </row>
    <row r="93" spans="4:45" x14ac:dyDescent="0.25">
      <c r="D93" s="4">
        <v>90</v>
      </c>
      <c r="E93" s="4">
        <v>106000</v>
      </c>
      <c r="F93" s="37">
        <v>21</v>
      </c>
      <c r="G93" s="37">
        <v>21.5</v>
      </c>
      <c r="H93" s="37">
        <v>22</v>
      </c>
      <c r="I93" s="37">
        <v>22.5</v>
      </c>
      <c r="J93" s="37">
        <v>23</v>
      </c>
      <c r="K93" s="37">
        <v>23</v>
      </c>
      <c r="L93" s="37">
        <v>23.5</v>
      </c>
      <c r="M93" s="37">
        <v>24</v>
      </c>
      <c r="N93" s="37">
        <v>24</v>
      </c>
      <c r="O93" s="37">
        <v>24.5</v>
      </c>
      <c r="P93" s="37">
        <v>24.5</v>
      </c>
      <c r="Q93" s="37">
        <v>25</v>
      </c>
      <c r="S93" t="str">
        <f t="shared" si="7"/>
        <v/>
      </c>
      <c r="T93">
        <v>106000</v>
      </c>
      <c r="U93" s="38">
        <v>0.21</v>
      </c>
      <c r="V93" s="38">
        <v>0.215</v>
      </c>
      <c r="W93" s="38">
        <v>0.22</v>
      </c>
      <c r="X93" s="38">
        <v>0.22500000000000001</v>
      </c>
      <c r="Y93" s="38">
        <v>0.23</v>
      </c>
      <c r="Z93" s="38">
        <v>0.23</v>
      </c>
      <c r="AA93" s="38">
        <v>0.23499999999999999</v>
      </c>
      <c r="AB93" s="38">
        <v>0.24</v>
      </c>
      <c r="AC93" s="38">
        <v>0.24</v>
      </c>
      <c r="AD93" s="38">
        <v>0.245</v>
      </c>
      <c r="AE93" s="38">
        <v>0.245</v>
      </c>
      <c r="AF93" s="38">
        <v>0.25</v>
      </c>
      <c r="AH93" s="37">
        <f t="shared" si="6"/>
        <v>21</v>
      </c>
      <c r="AI93" s="37">
        <f t="shared" si="6"/>
        <v>21.5</v>
      </c>
      <c r="AJ93" s="37">
        <f t="shared" si="6"/>
        <v>22</v>
      </c>
      <c r="AK93" s="37">
        <f t="shared" si="8"/>
        <v>22.5</v>
      </c>
      <c r="AL93" s="37">
        <f t="shared" si="8"/>
        <v>23</v>
      </c>
      <c r="AM93" s="37">
        <f t="shared" si="8"/>
        <v>23</v>
      </c>
      <c r="AN93" s="37">
        <f t="shared" si="8"/>
        <v>23.5</v>
      </c>
      <c r="AO93" s="37">
        <f t="shared" si="8"/>
        <v>24</v>
      </c>
      <c r="AP93" s="37">
        <f t="shared" si="8"/>
        <v>24</v>
      </c>
      <c r="AQ93" s="37">
        <f t="shared" si="8"/>
        <v>24.5</v>
      </c>
      <c r="AR93" s="37">
        <f t="shared" si="8"/>
        <v>24.5</v>
      </c>
      <c r="AS93" s="37">
        <f t="shared" si="8"/>
        <v>25</v>
      </c>
    </row>
    <row r="94" spans="4:45" x14ac:dyDescent="0.25">
      <c r="D94" s="4">
        <v>91</v>
      </c>
      <c r="E94" s="4">
        <v>107000</v>
      </c>
      <c r="F94" s="37">
        <v>21</v>
      </c>
      <c r="G94" s="37">
        <v>21.5</v>
      </c>
      <c r="H94" s="37">
        <v>22</v>
      </c>
      <c r="I94" s="37">
        <v>22.5</v>
      </c>
      <c r="J94" s="37">
        <v>23</v>
      </c>
      <c r="K94" s="37">
        <v>23</v>
      </c>
      <c r="L94" s="37">
        <v>23.5</v>
      </c>
      <c r="M94" s="37">
        <v>24</v>
      </c>
      <c r="N94" s="37">
        <v>24</v>
      </c>
      <c r="O94" s="37">
        <v>24.5</v>
      </c>
      <c r="P94" s="37">
        <v>24.5</v>
      </c>
      <c r="Q94" s="37">
        <v>25</v>
      </c>
      <c r="S94" t="str">
        <f t="shared" si="7"/>
        <v/>
      </c>
      <c r="T94">
        <v>107000</v>
      </c>
      <c r="U94" s="38">
        <v>0.21</v>
      </c>
      <c r="V94" s="38">
        <v>0.215</v>
      </c>
      <c r="W94" s="38">
        <v>0.22</v>
      </c>
      <c r="X94" s="38">
        <v>0.22500000000000001</v>
      </c>
      <c r="Y94" s="38">
        <v>0.23</v>
      </c>
      <c r="Z94" s="38">
        <v>0.23</v>
      </c>
      <c r="AA94" s="38">
        <v>0.23499999999999999</v>
      </c>
      <c r="AB94" s="38">
        <v>0.24</v>
      </c>
      <c r="AC94" s="38">
        <v>0.24</v>
      </c>
      <c r="AD94" s="38">
        <v>0.245</v>
      </c>
      <c r="AE94" s="38">
        <v>0.245</v>
      </c>
      <c r="AF94" s="38">
        <v>0.25</v>
      </c>
      <c r="AH94" s="37">
        <f t="shared" si="6"/>
        <v>21</v>
      </c>
      <c r="AI94" s="37">
        <f t="shared" si="6"/>
        <v>21.5</v>
      </c>
      <c r="AJ94" s="37">
        <f t="shared" si="6"/>
        <v>22</v>
      </c>
      <c r="AK94" s="37">
        <f t="shared" si="8"/>
        <v>22.5</v>
      </c>
      <c r="AL94" s="37">
        <f t="shared" si="8"/>
        <v>23</v>
      </c>
      <c r="AM94" s="37">
        <f t="shared" si="8"/>
        <v>23</v>
      </c>
      <c r="AN94" s="37">
        <f t="shared" si="8"/>
        <v>23.5</v>
      </c>
      <c r="AO94" s="37">
        <f t="shared" si="8"/>
        <v>24</v>
      </c>
      <c r="AP94" s="37">
        <f t="shared" si="8"/>
        <v>24</v>
      </c>
      <c r="AQ94" s="37">
        <f t="shared" si="8"/>
        <v>24.5</v>
      </c>
      <c r="AR94" s="37">
        <f t="shared" si="8"/>
        <v>24.5</v>
      </c>
      <c r="AS94" s="37">
        <f t="shared" si="8"/>
        <v>25</v>
      </c>
    </row>
    <row r="95" spans="4:45" x14ac:dyDescent="0.25">
      <c r="D95" s="4">
        <v>92</v>
      </c>
      <c r="E95" s="4">
        <v>108000</v>
      </c>
      <c r="F95" s="37">
        <v>21.5</v>
      </c>
      <c r="G95" s="37">
        <v>21.5</v>
      </c>
      <c r="H95" s="37">
        <v>22</v>
      </c>
      <c r="I95" s="37">
        <v>22.5</v>
      </c>
      <c r="J95" s="37">
        <v>23</v>
      </c>
      <c r="K95" s="37">
        <v>23</v>
      </c>
      <c r="L95" s="37">
        <v>23.5</v>
      </c>
      <c r="M95" s="37">
        <v>24</v>
      </c>
      <c r="N95" s="37">
        <v>24</v>
      </c>
      <c r="O95" s="37">
        <v>24.5</v>
      </c>
      <c r="P95" s="37">
        <v>24.5</v>
      </c>
      <c r="Q95" s="37">
        <v>25</v>
      </c>
      <c r="S95" t="str">
        <f t="shared" si="7"/>
        <v/>
      </c>
      <c r="T95">
        <v>108000</v>
      </c>
      <c r="U95" s="38">
        <v>0.215</v>
      </c>
      <c r="V95" s="38">
        <v>0.215</v>
      </c>
      <c r="W95" s="38">
        <v>0.22</v>
      </c>
      <c r="X95" s="38">
        <v>0.22500000000000001</v>
      </c>
      <c r="Y95" s="38">
        <v>0.23</v>
      </c>
      <c r="Z95" s="38">
        <v>0.23</v>
      </c>
      <c r="AA95" s="38">
        <v>0.23499999999999999</v>
      </c>
      <c r="AB95" s="38">
        <v>0.24</v>
      </c>
      <c r="AC95" s="38">
        <v>0.24</v>
      </c>
      <c r="AD95" s="38">
        <v>0.245</v>
      </c>
      <c r="AE95" s="38">
        <v>0.245</v>
      </c>
      <c r="AF95" s="38">
        <v>0.25</v>
      </c>
      <c r="AH95" s="37">
        <f t="shared" si="6"/>
        <v>21.5</v>
      </c>
      <c r="AI95" s="37">
        <f t="shared" si="6"/>
        <v>21.5</v>
      </c>
      <c r="AJ95" s="37">
        <f t="shared" si="6"/>
        <v>22</v>
      </c>
      <c r="AK95" s="37">
        <f t="shared" si="8"/>
        <v>22.5</v>
      </c>
      <c r="AL95" s="37">
        <f t="shared" si="8"/>
        <v>23</v>
      </c>
      <c r="AM95" s="37">
        <f t="shared" si="8"/>
        <v>23</v>
      </c>
      <c r="AN95" s="37">
        <f t="shared" si="8"/>
        <v>23.5</v>
      </c>
      <c r="AO95" s="37">
        <f t="shared" si="8"/>
        <v>24</v>
      </c>
      <c r="AP95" s="37">
        <f t="shared" si="8"/>
        <v>24</v>
      </c>
      <c r="AQ95" s="37">
        <f t="shared" si="8"/>
        <v>24.5</v>
      </c>
      <c r="AR95" s="37">
        <f t="shared" si="8"/>
        <v>24.5</v>
      </c>
      <c r="AS95" s="37">
        <f t="shared" si="8"/>
        <v>25</v>
      </c>
    </row>
    <row r="96" spans="4:45" x14ac:dyDescent="0.25">
      <c r="D96" s="4">
        <v>93</v>
      </c>
      <c r="E96" s="4">
        <v>109000</v>
      </c>
      <c r="F96" s="37">
        <v>21.5</v>
      </c>
      <c r="G96" s="37">
        <v>22</v>
      </c>
      <c r="H96" s="37">
        <v>22</v>
      </c>
      <c r="I96" s="37">
        <v>22.5</v>
      </c>
      <c r="J96" s="37">
        <v>23</v>
      </c>
      <c r="K96" s="37">
        <v>23.5</v>
      </c>
      <c r="L96" s="37">
        <v>23.5</v>
      </c>
      <c r="M96" s="37">
        <v>24</v>
      </c>
      <c r="N96" s="37">
        <v>24</v>
      </c>
      <c r="O96" s="37">
        <v>24.5</v>
      </c>
      <c r="P96" s="37">
        <v>24.5</v>
      </c>
      <c r="Q96" s="37">
        <v>25</v>
      </c>
      <c r="S96" t="str">
        <f t="shared" si="7"/>
        <v/>
      </c>
      <c r="T96">
        <v>109000</v>
      </c>
      <c r="U96" s="38">
        <v>0.215</v>
      </c>
      <c r="V96" s="38">
        <v>0.22</v>
      </c>
      <c r="W96" s="38">
        <v>0.22</v>
      </c>
      <c r="X96" s="38">
        <v>0.22500000000000001</v>
      </c>
      <c r="Y96" s="38">
        <v>0.23</v>
      </c>
      <c r="Z96" s="38">
        <v>0.23499999999999999</v>
      </c>
      <c r="AA96" s="38">
        <v>0.23499999999999999</v>
      </c>
      <c r="AB96" s="38">
        <v>0.24</v>
      </c>
      <c r="AC96" s="38">
        <v>0.24</v>
      </c>
      <c r="AD96" s="38">
        <v>0.245</v>
      </c>
      <c r="AE96" s="38">
        <v>0.245</v>
      </c>
      <c r="AF96" s="38">
        <v>0.25</v>
      </c>
      <c r="AH96" s="37">
        <f t="shared" si="6"/>
        <v>21.5</v>
      </c>
      <c r="AI96" s="37">
        <f t="shared" si="6"/>
        <v>22</v>
      </c>
      <c r="AJ96" s="37">
        <f t="shared" si="6"/>
        <v>22</v>
      </c>
      <c r="AK96" s="37">
        <f t="shared" si="8"/>
        <v>22.5</v>
      </c>
      <c r="AL96" s="37">
        <f t="shared" si="8"/>
        <v>23</v>
      </c>
      <c r="AM96" s="37">
        <f t="shared" si="8"/>
        <v>23.5</v>
      </c>
      <c r="AN96" s="37">
        <f t="shared" si="8"/>
        <v>23.5</v>
      </c>
      <c r="AO96" s="37">
        <f t="shared" si="8"/>
        <v>24</v>
      </c>
      <c r="AP96" s="37">
        <f t="shared" si="8"/>
        <v>24</v>
      </c>
      <c r="AQ96" s="37">
        <f t="shared" si="8"/>
        <v>24.5</v>
      </c>
      <c r="AR96" s="37">
        <f t="shared" si="8"/>
        <v>24.5</v>
      </c>
      <c r="AS96" s="37">
        <f t="shared" si="8"/>
        <v>25</v>
      </c>
    </row>
    <row r="97" spans="4:45" x14ac:dyDescent="0.25">
      <c r="D97" s="4">
        <v>94</v>
      </c>
      <c r="E97" s="4">
        <v>110000</v>
      </c>
      <c r="F97" s="37">
        <v>21.5</v>
      </c>
      <c r="G97" s="37">
        <v>22</v>
      </c>
      <c r="H97" s="37">
        <v>22</v>
      </c>
      <c r="I97" s="37">
        <v>22.5</v>
      </c>
      <c r="J97" s="37">
        <v>23</v>
      </c>
      <c r="K97" s="37">
        <v>23.5</v>
      </c>
      <c r="L97" s="37">
        <v>23.5</v>
      </c>
      <c r="M97" s="37">
        <v>24</v>
      </c>
      <c r="N97" s="37">
        <v>24</v>
      </c>
      <c r="O97" s="37">
        <v>24.5</v>
      </c>
      <c r="P97" s="37">
        <v>25</v>
      </c>
      <c r="Q97" s="37">
        <v>25</v>
      </c>
      <c r="S97" t="str">
        <f t="shared" si="7"/>
        <v/>
      </c>
      <c r="T97">
        <v>110000</v>
      </c>
      <c r="U97" s="38">
        <v>0.215</v>
      </c>
      <c r="V97" s="38">
        <v>0.22</v>
      </c>
      <c r="W97" s="38">
        <v>0.22</v>
      </c>
      <c r="X97" s="38">
        <v>0.22500000000000001</v>
      </c>
      <c r="Y97" s="38">
        <v>0.23</v>
      </c>
      <c r="Z97" s="38">
        <v>0.23499999999999999</v>
      </c>
      <c r="AA97" s="38">
        <v>0.23499999999999999</v>
      </c>
      <c r="AB97" s="38">
        <v>0.24</v>
      </c>
      <c r="AC97" s="38">
        <v>0.24</v>
      </c>
      <c r="AD97" s="38">
        <v>0.245</v>
      </c>
      <c r="AE97" s="38">
        <v>0.25</v>
      </c>
      <c r="AF97" s="38">
        <v>0.25</v>
      </c>
      <c r="AH97" s="37">
        <f t="shared" si="6"/>
        <v>21.5</v>
      </c>
      <c r="AI97" s="37">
        <f t="shared" si="6"/>
        <v>22</v>
      </c>
      <c r="AJ97" s="37">
        <f t="shared" si="6"/>
        <v>22</v>
      </c>
      <c r="AK97" s="37">
        <f t="shared" si="8"/>
        <v>22.5</v>
      </c>
      <c r="AL97" s="37">
        <f t="shared" si="8"/>
        <v>23</v>
      </c>
      <c r="AM97" s="37">
        <f t="shared" si="8"/>
        <v>23.5</v>
      </c>
      <c r="AN97" s="37">
        <f t="shared" si="8"/>
        <v>23.5</v>
      </c>
      <c r="AO97" s="37">
        <f t="shared" si="8"/>
        <v>24</v>
      </c>
      <c r="AP97" s="37">
        <f t="shared" si="8"/>
        <v>24</v>
      </c>
      <c r="AQ97" s="37">
        <f t="shared" si="8"/>
        <v>24.5</v>
      </c>
      <c r="AR97" s="37">
        <f t="shared" si="8"/>
        <v>25</v>
      </c>
      <c r="AS97" s="37">
        <f t="shared" si="8"/>
        <v>25</v>
      </c>
    </row>
    <row r="98" spans="4:45" x14ac:dyDescent="0.25"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</row>
    <row r="99" spans="4:45" x14ac:dyDescent="0.25"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57F10-AEB4-444A-B1E7-E664F677C7DE}">
  <sheetPr>
    <outlinePr summaryRight="0"/>
  </sheetPr>
  <dimension ref="B2:M12"/>
  <sheetViews>
    <sheetView workbookViewId="0">
      <selection activeCell="C5" sqref="C5"/>
    </sheetView>
  </sheetViews>
  <sheetFormatPr defaultRowHeight="15" outlineLevelCol="1" x14ac:dyDescent="0.25"/>
  <cols>
    <col min="2" max="2" width="30.28515625" bestFit="1" customWidth="1"/>
    <col min="3" max="4" width="17.140625" customWidth="1"/>
    <col min="5" max="5" width="12.28515625" customWidth="1"/>
    <col min="6" max="6" width="7.7109375" customWidth="1"/>
    <col min="7" max="7" width="9.140625" collapsed="1"/>
    <col min="8" max="8" width="11.5703125" hidden="1" customWidth="1" outlineLevel="1"/>
    <col min="9" max="9" width="13.28515625" hidden="1" customWidth="1" outlineLevel="1"/>
    <col min="10" max="10" width="9.140625" collapsed="1"/>
    <col min="11" max="11" width="11.5703125" hidden="1" customWidth="1" outlineLevel="1"/>
    <col min="12" max="12" width="13.28515625" hidden="1" customWidth="1" outlineLevel="1"/>
    <col min="13" max="13" width="9.140625" collapsed="1"/>
  </cols>
  <sheetData>
    <row r="2" spans="2:12" x14ac:dyDescent="0.25">
      <c r="C2" t="s">
        <v>262</v>
      </c>
      <c r="D2" s="88">
        <v>4.4999999999999998E-2</v>
      </c>
      <c r="G2" s="26" t="s">
        <v>191</v>
      </c>
      <c r="J2" s="26" t="s">
        <v>192</v>
      </c>
    </row>
    <row r="3" spans="2:12" x14ac:dyDescent="0.25">
      <c r="G3" s="98">
        <f>ROUNDUP(H4/I4,5)</f>
        <v>4.4770000000000004E-2</v>
      </c>
      <c r="I3" s="92"/>
      <c r="J3" s="98">
        <f>ROUNDDOWN(K4/L4,5)</f>
        <v>4.8460000000000003E-2</v>
      </c>
      <c r="L3" s="92"/>
    </row>
    <row r="4" spans="2:12" x14ac:dyDescent="0.25">
      <c r="C4" t="s">
        <v>193</v>
      </c>
      <c r="D4" t="s">
        <v>194</v>
      </c>
      <c r="E4" t="s">
        <v>189</v>
      </c>
      <c r="H4" s="4">
        <f>SUM(H5:H12)</f>
        <v>523800</v>
      </c>
      <c r="I4" s="4">
        <f>SUM(I5:I12)</f>
        <v>11700000</v>
      </c>
      <c r="K4" s="4">
        <f>SUM(K5:K12)</f>
        <v>567000</v>
      </c>
      <c r="L4" s="4">
        <f>SUM(L5:L12)</f>
        <v>11700000</v>
      </c>
    </row>
    <row r="5" spans="2:12" x14ac:dyDescent="0.25">
      <c r="B5" t="s">
        <v>263</v>
      </c>
      <c r="C5" s="89">
        <v>240000</v>
      </c>
      <c r="D5" s="94">
        <v>4.3999999999999997E-2</v>
      </c>
      <c r="E5" s="91">
        <v>30</v>
      </c>
      <c r="H5" s="4">
        <f>C5*D5*E5</f>
        <v>316800</v>
      </c>
      <c r="I5" s="4">
        <f>C5*E5</f>
        <v>7200000</v>
      </c>
      <c r="K5" s="4">
        <f>C5*D7*E5</f>
        <v>360000</v>
      </c>
      <c r="L5" s="4">
        <f>C5*E5</f>
        <v>7200000</v>
      </c>
    </row>
    <row r="6" spans="2:12" x14ac:dyDescent="0.25">
      <c r="B6" t="s">
        <v>264</v>
      </c>
      <c r="C6" s="93">
        <f>C5-C7</f>
        <v>225000</v>
      </c>
      <c r="D6" s="127">
        <f>D5</f>
        <v>4.3999999999999997E-2</v>
      </c>
      <c r="E6" s="128">
        <f>E5</f>
        <v>30</v>
      </c>
      <c r="H6" s="4"/>
      <c r="I6" s="4"/>
      <c r="K6" s="4"/>
      <c r="L6" s="4"/>
    </row>
    <row r="7" spans="2:12" x14ac:dyDescent="0.25">
      <c r="B7" t="s">
        <v>265</v>
      </c>
      <c r="C7" s="93">
        <f>(C5*D5*E5-D2*C5*E5+C8*D8*E8-D2*C8*E8+(D9-D2)*C9*E9+(D10-D2)*C10*E10+(D11-D2)*C11*E11+(D12-D2)*C12*E12)/(D5*E5-D7*E7-D2*E5+D2*E7)</f>
        <v>14999.999999999987</v>
      </c>
      <c r="D7" s="127">
        <v>0.05</v>
      </c>
      <c r="E7" s="128">
        <f>E5</f>
        <v>30</v>
      </c>
      <c r="H7" s="4"/>
      <c r="I7" s="4"/>
      <c r="K7" s="4"/>
      <c r="L7" s="4"/>
    </row>
    <row r="8" spans="2:12" x14ac:dyDescent="0.25">
      <c r="B8" t="s">
        <v>195</v>
      </c>
      <c r="C8" s="89">
        <v>150000</v>
      </c>
      <c r="D8" s="94">
        <v>4.5999999999999999E-2</v>
      </c>
      <c r="E8" s="91">
        <v>30</v>
      </c>
      <c r="H8" s="4">
        <f>C8*D8*E8</f>
        <v>207000</v>
      </c>
      <c r="I8" s="4">
        <f>C8*E8</f>
        <v>4500000</v>
      </c>
      <c r="K8" s="4">
        <f>C8*D8*E8</f>
        <v>207000</v>
      </c>
      <c r="L8" s="4">
        <f>C8*E8</f>
        <v>4500000</v>
      </c>
    </row>
    <row r="9" spans="2:12" x14ac:dyDescent="0.25">
      <c r="B9" t="s">
        <v>196</v>
      </c>
      <c r="C9" s="89">
        <v>0</v>
      </c>
      <c r="D9" s="94">
        <v>0</v>
      </c>
      <c r="E9" s="91">
        <v>30</v>
      </c>
      <c r="H9" s="4">
        <f>C9*D9*E9</f>
        <v>0</v>
      </c>
      <c r="I9" s="4">
        <f>C9*E9</f>
        <v>0</v>
      </c>
      <c r="K9" s="4">
        <f>C9*D9*E9</f>
        <v>0</v>
      </c>
      <c r="L9" s="4">
        <f>C9*E9</f>
        <v>0</v>
      </c>
    </row>
    <row r="10" spans="2:12" x14ac:dyDescent="0.25">
      <c r="B10" t="s">
        <v>197</v>
      </c>
      <c r="C10" s="89">
        <v>0</v>
      </c>
      <c r="D10" s="94">
        <v>0</v>
      </c>
      <c r="E10" s="91">
        <v>30</v>
      </c>
      <c r="H10" s="4">
        <f>C10*D10*E10</f>
        <v>0</v>
      </c>
      <c r="I10" s="4">
        <f>C10*E10</f>
        <v>0</v>
      </c>
      <c r="K10" s="4">
        <f>C10*D10*E10</f>
        <v>0</v>
      </c>
      <c r="L10" s="4">
        <f>C10*E10</f>
        <v>0</v>
      </c>
    </row>
    <row r="11" spans="2:12" x14ac:dyDescent="0.25">
      <c r="B11" t="s">
        <v>198</v>
      </c>
      <c r="C11" s="89">
        <v>0</v>
      </c>
      <c r="D11" s="94">
        <v>0</v>
      </c>
      <c r="E11" s="91">
        <v>30</v>
      </c>
      <c r="H11" s="4">
        <f>C11*D11*E11</f>
        <v>0</v>
      </c>
      <c r="I11" s="4">
        <f>C11*E11</f>
        <v>0</v>
      </c>
      <c r="K11" s="4">
        <f>C11*D11*E11</f>
        <v>0</v>
      </c>
      <c r="L11" s="4">
        <f>C11*E11</f>
        <v>0</v>
      </c>
    </row>
    <row r="12" spans="2:12" x14ac:dyDescent="0.25">
      <c r="B12" t="s">
        <v>199</v>
      </c>
      <c r="C12" s="89">
        <v>0</v>
      </c>
      <c r="D12" s="90">
        <v>0</v>
      </c>
      <c r="E12" s="91">
        <v>30</v>
      </c>
      <c r="H12" s="4">
        <f>C12*D12*E12</f>
        <v>0</v>
      </c>
      <c r="I12" s="4">
        <f>C12*E12</f>
        <v>0</v>
      </c>
      <c r="K12" s="4">
        <f>C12*D12*E12</f>
        <v>0</v>
      </c>
      <c r="L12" s="4">
        <f>C12*E12</f>
        <v>0</v>
      </c>
    </row>
  </sheetData>
  <sheetProtection algorithmName="SHA-512" hashValue="gHJ8QuTKpK2SSFMMQTZ/7Bghkij064pH0CT8oF+L92cAKfRzZP5xBIsPwJ3yxc5N1Fy0rMUopXUYu8GuU0YInA==" saltValue="f8SB/lA+zz4FG1YH59Zrcw==" spinCount="100000" sheet="1" selectLockedCells="1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6A3CE-E619-49F0-9694-B76D8D4A97B9}">
  <dimension ref="D1:AS97"/>
  <sheetViews>
    <sheetView zoomScale="85" zoomScaleNormal="85" workbookViewId="0">
      <selection activeCell="C1" sqref="C1"/>
    </sheetView>
  </sheetViews>
  <sheetFormatPr defaultColWidth="9.140625" defaultRowHeight="15" x14ac:dyDescent="0.25"/>
  <sheetData>
    <row r="1" spans="4:45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  <c r="U1" s="48" t="s">
        <v>176</v>
      </c>
      <c r="AH1" t="s">
        <v>164</v>
      </c>
    </row>
    <row r="2" spans="4:45" x14ac:dyDescent="0.25">
      <c r="D2" t="s">
        <v>186</v>
      </c>
      <c r="F2" s="74">
        <v>0</v>
      </c>
      <c r="G2" s="79">
        <v>0.501</v>
      </c>
      <c r="H2" s="74">
        <v>1.0009999999999999</v>
      </c>
      <c r="I2" s="74">
        <v>1.5009999999999999</v>
      </c>
      <c r="J2" s="74">
        <v>2.0009999999999999</v>
      </c>
      <c r="K2" s="74">
        <v>2.5009999999999999</v>
      </c>
      <c r="L2" s="74">
        <v>3.0009999999999999</v>
      </c>
      <c r="M2" s="74">
        <v>3.5009999999999999</v>
      </c>
      <c r="N2" s="74">
        <v>4.0010000000000003</v>
      </c>
      <c r="O2" s="74">
        <v>4.5010000000000003</v>
      </c>
      <c r="P2" s="74">
        <v>5.0010000000000003</v>
      </c>
      <c r="Q2" s="74">
        <v>5.5010000000000003</v>
      </c>
    </row>
    <row r="3" spans="4:45" x14ac:dyDescent="0.25">
      <c r="E3" t="s">
        <v>59</v>
      </c>
      <c r="F3" s="74">
        <v>2</v>
      </c>
      <c r="G3" s="74">
        <v>3</v>
      </c>
      <c r="H3" s="74">
        <v>4</v>
      </c>
      <c r="I3" s="74">
        <v>5</v>
      </c>
      <c r="J3" s="74">
        <v>6</v>
      </c>
      <c r="K3" s="74">
        <v>7</v>
      </c>
      <c r="L3" s="74">
        <v>8</v>
      </c>
      <c r="M3" s="74">
        <v>9</v>
      </c>
      <c r="N3" s="74">
        <v>10</v>
      </c>
      <c r="O3" s="74">
        <v>11</v>
      </c>
      <c r="P3" s="74">
        <v>12</v>
      </c>
      <c r="Q3" s="74">
        <v>13</v>
      </c>
      <c r="S3" t="s">
        <v>166</v>
      </c>
      <c r="T3" s="76">
        <v>100</v>
      </c>
    </row>
    <row r="4" spans="4:45" x14ac:dyDescent="0.25">
      <c r="D4">
        <v>1</v>
      </c>
      <c r="E4" s="77">
        <v>0</v>
      </c>
      <c r="F4" s="37">
        <v>17.5</v>
      </c>
      <c r="G4" s="37">
        <v>18</v>
      </c>
      <c r="H4" s="37">
        <v>18.5</v>
      </c>
      <c r="I4" s="37">
        <v>18.5</v>
      </c>
      <c r="J4" s="37">
        <v>19</v>
      </c>
      <c r="K4" s="37">
        <v>19</v>
      </c>
      <c r="L4" s="37">
        <v>19.5</v>
      </c>
      <c r="M4" s="37">
        <v>19.5</v>
      </c>
      <c r="N4" s="37">
        <v>20</v>
      </c>
      <c r="O4" s="37">
        <v>20</v>
      </c>
      <c r="P4" s="37">
        <v>20.5</v>
      </c>
      <c r="Q4" s="37">
        <v>20.5</v>
      </c>
      <c r="S4" t="str">
        <f>IF(E4&lt;&gt;T4,"x","")</f>
        <v>x</v>
      </c>
      <c r="T4" t="s">
        <v>167</v>
      </c>
      <c r="U4" s="48">
        <v>0.17499999999999999</v>
      </c>
      <c r="V4" s="48">
        <v>0.18</v>
      </c>
      <c r="W4" s="48">
        <v>0.185</v>
      </c>
      <c r="X4" s="48">
        <v>0.185</v>
      </c>
      <c r="Y4" s="48">
        <v>0.19</v>
      </c>
      <c r="Z4" s="48">
        <v>0.19</v>
      </c>
      <c r="AA4" s="48">
        <v>0.19500000000000001</v>
      </c>
      <c r="AB4" s="48">
        <v>0.19500000000000001</v>
      </c>
      <c r="AC4" s="48">
        <v>0.2</v>
      </c>
      <c r="AD4" s="48">
        <v>0.2</v>
      </c>
      <c r="AE4" s="48">
        <v>0.20499999999999999</v>
      </c>
      <c r="AF4" s="48">
        <v>0.20499999999999999</v>
      </c>
      <c r="AH4" s="37">
        <f t="shared" ref="AH4:AS25" si="0">U4*$T$3</f>
        <v>17.5</v>
      </c>
      <c r="AI4" s="37">
        <f t="shared" si="0"/>
        <v>18</v>
      </c>
      <c r="AJ4" s="37">
        <f t="shared" si="0"/>
        <v>18.5</v>
      </c>
      <c r="AK4" s="37">
        <f t="shared" si="0"/>
        <v>18.5</v>
      </c>
      <c r="AL4" s="37">
        <f t="shared" si="0"/>
        <v>19</v>
      </c>
      <c r="AM4" s="37">
        <f t="shared" si="0"/>
        <v>19</v>
      </c>
      <c r="AN4" s="37">
        <f t="shared" si="0"/>
        <v>19.5</v>
      </c>
      <c r="AO4" s="37">
        <f t="shared" si="0"/>
        <v>19.5</v>
      </c>
      <c r="AP4" s="37">
        <f t="shared" si="0"/>
        <v>20</v>
      </c>
      <c r="AQ4" s="37">
        <f t="shared" si="0"/>
        <v>20</v>
      </c>
      <c r="AR4" s="37">
        <f t="shared" si="0"/>
        <v>20.5</v>
      </c>
      <c r="AS4" s="37">
        <f t="shared" si="0"/>
        <v>20.5</v>
      </c>
    </row>
    <row r="5" spans="4:45" x14ac:dyDescent="0.25">
      <c r="D5">
        <v>2</v>
      </c>
      <c r="E5" s="77">
        <v>21500</v>
      </c>
      <c r="F5" s="37">
        <v>17.5</v>
      </c>
      <c r="G5" s="37">
        <v>18</v>
      </c>
      <c r="H5" s="37">
        <v>18.5</v>
      </c>
      <c r="I5" s="37">
        <v>18.5</v>
      </c>
      <c r="J5" s="37">
        <v>19</v>
      </c>
      <c r="K5" s="37">
        <v>19</v>
      </c>
      <c r="L5" s="37">
        <v>19.5</v>
      </c>
      <c r="M5" s="37">
        <v>19.5</v>
      </c>
      <c r="N5" s="37">
        <v>20</v>
      </c>
      <c r="O5" s="37">
        <v>20</v>
      </c>
      <c r="P5" s="37">
        <v>20.5</v>
      </c>
      <c r="Q5" s="37">
        <v>20.5</v>
      </c>
      <c r="S5" t="str">
        <f>IF(E5&lt;&gt;T5,"x","")</f>
        <v/>
      </c>
      <c r="T5">
        <v>21500</v>
      </c>
      <c r="U5" s="48">
        <v>0.17499999999999999</v>
      </c>
      <c r="V5" s="48">
        <v>0.18</v>
      </c>
      <c r="W5" s="48">
        <v>0.185</v>
      </c>
      <c r="X5" s="48">
        <v>0.185</v>
      </c>
      <c r="Y5" s="48">
        <v>0.19</v>
      </c>
      <c r="Z5" s="48">
        <v>0.19</v>
      </c>
      <c r="AA5" s="48">
        <v>0.19500000000000001</v>
      </c>
      <c r="AB5" s="48">
        <v>0.19500000000000001</v>
      </c>
      <c r="AC5" s="48">
        <v>0.2</v>
      </c>
      <c r="AD5" s="48">
        <v>0.2</v>
      </c>
      <c r="AE5" s="48">
        <v>0.20499999999999999</v>
      </c>
      <c r="AF5" s="48">
        <v>0.20499999999999999</v>
      </c>
      <c r="AH5" s="37">
        <f t="shared" si="0"/>
        <v>17.5</v>
      </c>
      <c r="AI5" s="37">
        <f t="shared" si="0"/>
        <v>18</v>
      </c>
      <c r="AJ5" s="37">
        <f t="shared" si="0"/>
        <v>18.5</v>
      </c>
      <c r="AK5" s="37">
        <f t="shared" si="0"/>
        <v>18.5</v>
      </c>
      <c r="AL5" s="37">
        <f t="shared" si="0"/>
        <v>19</v>
      </c>
      <c r="AM5" s="37">
        <f t="shared" si="0"/>
        <v>19</v>
      </c>
      <c r="AN5" s="37">
        <f t="shared" si="0"/>
        <v>19.5</v>
      </c>
      <c r="AO5" s="37">
        <f t="shared" si="0"/>
        <v>19.5</v>
      </c>
      <c r="AP5" s="37">
        <f t="shared" si="0"/>
        <v>20</v>
      </c>
      <c r="AQ5" s="37">
        <f t="shared" si="0"/>
        <v>20</v>
      </c>
      <c r="AR5" s="37">
        <f t="shared" si="0"/>
        <v>20.5</v>
      </c>
      <c r="AS5" s="37">
        <f t="shared" si="0"/>
        <v>20.5</v>
      </c>
    </row>
    <row r="6" spans="4:45" x14ac:dyDescent="0.25">
      <c r="D6">
        <v>3</v>
      </c>
      <c r="E6" s="77">
        <v>22000</v>
      </c>
      <c r="F6" s="37">
        <v>17.5</v>
      </c>
      <c r="G6" s="37">
        <v>18</v>
      </c>
      <c r="H6" s="37">
        <v>18.5</v>
      </c>
      <c r="I6" s="37">
        <v>18.5</v>
      </c>
      <c r="J6" s="37">
        <v>19</v>
      </c>
      <c r="K6" s="37">
        <v>19</v>
      </c>
      <c r="L6" s="37">
        <v>19.5</v>
      </c>
      <c r="M6" s="37">
        <v>19.5</v>
      </c>
      <c r="N6" s="37">
        <v>20</v>
      </c>
      <c r="O6" s="37">
        <v>20</v>
      </c>
      <c r="P6" s="37">
        <v>20.5</v>
      </c>
      <c r="Q6" s="37">
        <v>20.5</v>
      </c>
      <c r="S6" t="str">
        <f t="shared" ref="S6:S69" si="1">IF(E6&lt;&gt;T6,"x","")</f>
        <v/>
      </c>
      <c r="T6">
        <v>22000</v>
      </c>
      <c r="U6" s="38">
        <v>0.17499999999999999</v>
      </c>
      <c r="V6" s="38">
        <v>0.18</v>
      </c>
      <c r="W6" s="38">
        <v>0.185</v>
      </c>
      <c r="X6" s="38">
        <v>0.185</v>
      </c>
      <c r="Y6" s="38">
        <v>0.19</v>
      </c>
      <c r="Z6" s="38">
        <v>0.19</v>
      </c>
      <c r="AA6" s="38">
        <v>0.19500000000000001</v>
      </c>
      <c r="AB6" s="38">
        <v>0.19500000000000001</v>
      </c>
      <c r="AC6" s="38">
        <v>0.2</v>
      </c>
      <c r="AD6" s="38">
        <v>0.2</v>
      </c>
      <c r="AE6" s="38">
        <v>0.20499999999999999</v>
      </c>
      <c r="AF6" s="38">
        <v>0.20499999999999999</v>
      </c>
      <c r="AH6" s="37">
        <f t="shared" si="0"/>
        <v>17.5</v>
      </c>
      <c r="AI6" s="37">
        <f t="shared" si="0"/>
        <v>18</v>
      </c>
      <c r="AJ6" s="37">
        <f t="shared" si="0"/>
        <v>18.5</v>
      </c>
      <c r="AK6" s="37">
        <f t="shared" si="0"/>
        <v>18.5</v>
      </c>
      <c r="AL6" s="37">
        <f t="shared" si="0"/>
        <v>19</v>
      </c>
      <c r="AM6" s="37">
        <f t="shared" si="0"/>
        <v>19</v>
      </c>
      <c r="AN6" s="37">
        <f t="shared" si="0"/>
        <v>19.5</v>
      </c>
      <c r="AO6" s="37">
        <f t="shared" si="0"/>
        <v>19.5</v>
      </c>
      <c r="AP6" s="37">
        <f t="shared" si="0"/>
        <v>20</v>
      </c>
      <c r="AQ6" s="37">
        <f t="shared" si="0"/>
        <v>20</v>
      </c>
      <c r="AR6" s="37">
        <f t="shared" si="0"/>
        <v>20.5</v>
      </c>
      <c r="AS6" s="37">
        <f t="shared" si="0"/>
        <v>20.5</v>
      </c>
    </row>
    <row r="7" spans="4:45" x14ac:dyDescent="0.25">
      <c r="D7">
        <v>4</v>
      </c>
      <c r="E7" s="77">
        <v>22500</v>
      </c>
      <c r="F7" s="37">
        <v>17.5</v>
      </c>
      <c r="G7" s="37">
        <v>18</v>
      </c>
      <c r="H7" s="37">
        <v>18.5</v>
      </c>
      <c r="I7" s="37">
        <v>18.5</v>
      </c>
      <c r="J7" s="37">
        <v>19</v>
      </c>
      <c r="K7" s="37">
        <v>19</v>
      </c>
      <c r="L7" s="37">
        <v>19.5</v>
      </c>
      <c r="M7" s="37">
        <v>19.5</v>
      </c>
      <c r="N7" s="37">
        <v>20</v>
      </c>
      <c r="O7" s="37">
        <v>20</v>
      </c>
      <c r="P7" s="37">
        <v>20.5</v>
      </c>
      <c r="Q7" s="37">
        <v>20.5</v>
      </c>
      <c r="S7" t="str">
        <f t="shared" si="1"/>
        <v/>
      </c>
      <c r="T7">
        <v>22500</v>
      </c>
      <c r="U7" s="38">
        <v>0.17499999999999999</v>
      </c>
      <c r="V7" s="38">
        <v>0.18</v>
      </c>
      <c r="W7" s="38">
        <v>0.185</v>
      </c>
      <c r="X7" s="38">
        <v>0.185</v>
      </c>
      <c r="Y7" s="38">
        <v>0.19</v>
      </c>
      <c r="Z7" s="38">
        <v>0.19</v>
      </c>
      <c r="AA7" s="38">
        <v>0.19500000000000001</v>
      </c>
      <c r="AB7" s="38">
        <v>0.19500000000000001</v>
      </c>
      <c r="AC7" s="38">
        <v>0.2</v>
      </c>
      <c r="AD7" s="38">
        <v>0.2</v>
      </c>
      <c r="AE7" s="38">
        <v>0.20499999999999999</v>
      </c>
      <c r="AF7" s="38">
        <v>0.20499999999999999</v>
      </c>
      <c r="AH7" s="37">
        <f t="shared" si="0"/>
        <v>17.5</v>
      </c>
      <c r="AI7" s="37">
        <f t="shared" si="0"/>
        <v>18</v>
      </c>
      <c r="AJ7" s="37">
        <f t="shared" si="0"/>
        <v>18.5</v>
      </c>
      <c r="AK7" s="37">
        <f t="shared" si="0"/>
        <v>18.5</v>
      </c>
      <c r="AL7" s="37">
        <f t="shared" si="0"/>
        <v>19</v>
      </c>
      <c r="AM7" s="37">
        <f t="shared" si="0"/>
        <v>19</v>
      </c>
      <c r="AN7" s="37">
        <f t="shared" si="0"/>
        <v>19.5</v>
      </c>
      <c r="AO7" s="37">
        <f t="shared" si="0"/>
        <v>19.5</v>
      </c>
      <c r="AP7" s="37">
        <f t="shared" si="0"/>
        <v>20</v>
      </c>
      <c r="AQ7" s="37">
        <f t="shared" si="0"/>
        <v>20</v>
      </c>
      <c r="AR7" s="37">
        <f t="shared" si="0"/>
        <v>20.5</v>
      </c>
      <c r="AS7" s="37">
        <f t="shared" si="0"/>
        <v>20.5</v>
      </c>
    </row>
    <row r="8" spans="4:45" x14ac:dyDescent="0.25">
      <c r="D8">
        <v>5</v>
      </c>
      <c r="E8" s="77">
        <v>23000</v>
      </c>
      <c r="F8" s="37">
        <v>18.5</v>
      </c>
      <c r="G8" s="37">
        <v>19</v>
      </c>
      <c r="H8" s="37">
        <v>19</v>
      </c>
      <c r="I8" s="37">
        <v>19.5</v>
      </c>
      <c r="J8" s="37">
        <v>20</v>
      </c>
      <c r="K8" s="37">
        <v>20</v>
      </c>
      <c r="L8" s="37">
        <v>20.5</v>
      </c>
      <c r="M8" s="37">
        <v>20.5</v>
      </c>
      <c r="N8" s="37">
        <v>21</v>
      </c>
      <c r="O8" s="37">
        <v>21</v>
      </c>
      <c r="P8" s="37">
        <v>21.5</v>
      </c>
      <c r="Q8" s="37">
        <v>21.5</v>
      </c>
      <c r="S8" t="str">
        <f t="shared" si="1"/>
        <v/>
      </c>
      <c r="T8">
        <v>23000</v>
      </c>
      <c r="U8" s="38">
        <v>0.185</v>
      </c>
      <c r="V8" s="38">
        <v>0.19</v>
      </c>
      <c r="W8" s="38">
        <v>0.19</v>
      </c>
      <c r="X8" s="38">
        <v>0.19500000000000001</v>
      </c>
      <c r="Y8" s="38">
        <v>0.2</v>
      </c>
      <c r="Z8" s="38">
        <v>0.2</v>
      </c>
      <c r="AA8" s="38">
        <v>0.20499999999999999</v>
      </c>
      <c r="AB8" s="38">
        <v>0.20499999999999999</v>
      </c>
      <c r="AC8" s="38">
        <v>0.21</v>
      </c>
      <c r="AD8" s="38">
        <v>0.21</v>
      </c>
      <c r="AE8" s="38">
        <v>0.215</v>
      </c>
      <c r="AF8" s="38">
        <v>0.215</v>
      </c>
      <c r="AH8" s="37">
        <f t="shared" si="0"/>
        <v>18.5</v>
      </c>
      <c r="AI8" s="37">
        <f t="shared" si="0"/>
        <v>19</v>
      </c>
      <c r="AJ8" s="37">
        <f t="shared" si="0"/>
        <v>19</v>
      </c>
      <c r="AK8" s="37">
        <f t="shared" si="0"/>
        <v>19.5</v>
      </c>
      <c r="AL8" s="37">
        <f t="shared" si="0"/>
        <v>20</v>
      </c>
      <c r="AM8" s="37">
        <f t="shared" si="0"/>
        <v>20</v>
      </c>
      <c r="AN8" s="37">
        <f t="shared" si="0"/>
        <v>20.5</v>
      </c>
      <c r="AO8" s="37">
        <f t="shared" si="0"/>
        <v>20.5</v>
      </c>
      <c r="AP8" s="37">
        <f t="shared" si="0"/>
        <v>21</v>
      </c>
      <c r="AQ8" s="37">
        <f t="shared" si="0"/>
        <v>21</v>
      </c>
      <c r="AR8" s="37">
        <f t="shared" si="0"/>
        <v>21.5</v>
      </c>
      <c r="AS8" s="37">
        <f t="shared" si="0"/>
        <v>21.5</v>
      </c>
    </row>
    <row r="9" spans="4:45" x14ac:dyDescent="0.25">
      <c r="D9">
        <v>6</v>
      </c>
      <c r="E9" s="77">
        <v>23500</v>
      </c>
      <c r="F9" s="37">
        <v>19</v>
      </c>
      <c r="G9" s="37">
        <v>19.5</v>
      </c>
      <c r="H9" s="37">
        <v>20</v>
      </c>
      <c r="I9" s="37">
        <v>20</v>
      </c>
      <c r="J9" s="37">
        <v>20.5</v>
      </c>
      <c r="K9" s="37">
        <v>21</v>
      </c>
      <c r="L9" s="37">
        <v>21</v>
      </c>
      <c r="M9" s="37">
        <v>21.5</v>
      </c>
      <c r="N9" s="37">
        <v>21.5</v>
      </c>
      <c r="O9" s="37">
        <v>22</v>
      </c>
      <c r="P9" s="37">
        <v>22</v>
      </c>
      <c r="Q9" s="37">
        <v>22.5</v>
      </c>
      <c r="S9" t="str">
        <f t="shared" si="1"/>
        <v/>
      </c>
      <c r="T9">
        <v>23500</v>
      </c>
      <c r="U9" s="38">
        <v>0.19</v>
      </c>
      <c r="V9" s="38">
        <v>0.19500000000000001</v>
      </c>
      <c r="W9" s="38">
        <v>0.2</v>
      </c>
      <c r="X9" s="38">
        <v>0.2</v>
      </c>
      <c r="Y9" s="38">
        <v>0.20499999999999999</v>
      </c>
      <c r="Z9" s="38">
        <v>0.21</v>
      </c>
      <c r="AA9" s="38">
        <v>0.21</v>
      </c>
      <c r="AB9" s="38">
        <v>0.215</v>
      </c>
      <c r="AC9" s="38">
        <v>0.215</v>
      </c>
      <c r="AD9" s="38">
        <v>0.22</v>
      </c>
      <c r="AE9" s="38">
        <v>0.22</v>
      </c>
      <c r="AF9" s="38">
        <v>0.22500000000000001</v>
      </c>
      <c r="AH9" s="37">
        <f t="shared" si="0"/>
        <v>19</v>
      </c>
      <c r="AI9" s="37">
        <f t="shared" si="0"/>
        <v>19.5</v>
      </c>
      <c r="AJ9" s="37">
        <f t="shared" si="0"/>
        <v>20</v>
      </c>
      <c r="AK9" s="37">
        <f t="shared" si="0"/>
        <v>20</v>
      </c>
      <c r="AL9" s="37">
        <f t="shared" si="0"/>
        <v>20.5</v>
      </c>
      <c r="AM9" s="37">
        <f t="shared" si="0"/>
        <v>21</v>
      </c>
      <c r="AN9" s="37">
        <f t="shared" si="0"/>
        <v>21</v>
      </c>
      <c r="AO9" s="37">
        <f t="shared" si="0"/>
        <v>21.5</v>
      </c>
      <c r="AP9" s="37">
        <f t="shared" si="0"/>
        <v>21.5</v>
      </c>
      <c r="AQ9" s="37">
        <f t="shared" si="0"/>
        <v>22</v>
      </c>
      <c r="AR9" s="37">
        <f t="shared" si="0"/>
        <v>22</v>
      </c>
      <c r="AS9" s="37">
        <f t="shared" si="0"/>
        <v>22.5</v>
      </c>
    </row>
    <row r="10" spans="4:45" x14ac:dyDescent="0.25">
      <c r="D10">
        <v>7</v>
      </c>
      <c r="E10" s="77">
        <v>24000</v>
      </c>
      <c r="F10" s="37">
        <v>19.5</v>
      </c>
      <c r="G10" s="37">
        <v>20</v>
      </c>
      <c r="H10" s="37">
        <v>20</v>
      </c>
      <c r="I10" s="37">
        <v>20.5</v>
      </c>
      <c r="J10" s="37">
        <v>21</v>
      </c>
      <c r="K10" s="37">
        <v>21</v>
      </c>
      <c r="L10" s="37">
        <v>21.5</v>
      </c>
      <c r="M10" s="37">
        <v>22</v>
      </c>
      <c r="N10" s="37">
        <v>22</v>
      </c>
      <c r="O10" s="37">
        <v>22.5</v>
      </c>
      <c r="P10" s="37">
        <v>22.5</v>
      </c>
      <c r="Q10" s="37">
        <v>22.5</v>
      </c>
      <c r="S10" t="str">
        <f t="shared" si="1"/>
        <v/>
      </c>
      <c r="T10">
        <v>24000</v>
      </c>
      <c r="U10" s="38">
        <v>0.19500000000000001</v>
      </c>
      <c r="V10" s="38">
        <v>0.2</v>
      </c>
      <c r="W10" s="38">
        <v>0.2</v>
      </c>
      <c r="X10" s="38">
        <v>0.20499999999999999</v>
      </c>
      <c r="Y10" s="38">
        <v>0.21</v>
      </c>
      <c r="Z10" s="38">
        <v>0.21</v>
      </c>
      <c r="AA10" s="38">
        <v>0.215</v>
      </c>
      <c r="AB10" s="38">
        <v>0.22</v>
      </c>
      <c r="AC10" s="38">
        <v>0.22</v>
      </c>
      <c r="AD10" s="38">
        <v>0.22500000000000001</v>
      </c>
      <c r="AE10" s="38">
        <v>0.22500000000000001</v>
      </c>
      <c r="AF10" s="38">
        <v>0.22500000000000001</v>
      </c>
      <c r="AH10" s="37">
        <f t="shared" si="0"/>
        <v>19.5</v>
      </c>
      <c r="AI10" s="37">
        <f t="shared" si="0"/>
        <v>20</v>
      </c>
      <c r="AJ10" s="37">
        <f t="shared" si="0"/>
        <v>20</v>
      </c>
      <c r="AK10" s="37">
        <f t="shared" si="0"/>
        <v>20.5</v>
      </c>
      <c r="AL10" s="37">
        <f t="shared" si="0"/>
        <v>21</v>
      </c>
      <c r="AM10" s="37">
        <f t="shared" si="0"/>
        <v>21</v>
      </c>
      <c r="AN10" s="37">
        <f t="shared" si="0"/>
        <v>21.5</v>
      </c>
      <c r="AO10" s="37">
        <f t="shared" si="0"/>
        <v>22</v>
      </c>
      <c r="AP10" s="37">
        <f t="shared" si="0"/>
        <v>22</v>
      </c>
      <c r="AQ10" s="37">
        <f t="shared" si="0"/>
        <v>22.5</v>
      </c>
      <c r="AR10" s="37">
        <f t="shared" si="0"/>
        <v>22.5</v>
      </c>
      <c r="AS10" s="37">
        <f t="shared" si="0"/>
        <v>22.5</v>
      </c>
    </row>
    <row r="11" spans="4:45" x14ac:dyDescent="0.25">
      <c r="D11">
        <v>8</v>
      </c>
      <c r="E11" s="77">
        <v>24500</v>
      </c>
      <c r="F11" s="37">
        <v>20</v>
      </c>
      <c r="G11" s="37">
        <v>20</v>
      </c>
      <c r="H11" s="37">
        <v>20.5</v>
      </c>
      <c r="I11" s="37">
        <v>21</v>
      </c>
      <c r="J11" s="37">
        <v>21.5</v>
      </c>
      <c r="K11" s="37">
        <v>21.5</v>
      </c>
      <c r="L11" s="37">
        <v>22</v>
      </c>
      <c r="M11" s="37">
        <v>22</v>
      </c>
      <c r="N11" s="37">
        <v>22.5</v>
      </c>
      <c r="O11" s="37">
        <v>22.5</v>
      </c>
      <c r="P11" s="37">
        <v>23</v>
      </c>
      <c r="Q11" s="37">
        <v>23</v>
      </c>
      <c r="S11" t="str">
        <f t="shared" si="1"/>
        <v/>
      </c>
      <c r="T11">
        <v>24500</v>
      </c>
      <c r="U11" s="38">
        <v>0.2</v>
      </c>
      <c r="V11" s="38">
        <v>0.2</v>
      </c>
      <c r="W11" s="38">
        <v>0.20499999999999999</v>
      </c>
      <c r="X11" s="38">
        <v>0.21</v>
      </c>
      <c r="Y11" s="38">
        <v>0.215</v>
      </c>
      <c r="Z11" s="38">
        <v>0.215</v>
      </c>
      <c r="AA11" s="38">
        <v>0.22</v>
      </c>
      <c r="AB11" s="38">
        <v>0.22</v>
      </c>
      <c r="AC11" s="38">
        <v>0.22500000000000001</v>
      </c>
      <c r="AD11" s="38">
        <v>0.22500000000000001</v>
      </c>
      <c r="AE11" s="38">
        <v>0.23</v>
      </c>
      <c r="AF11" s="38">
        <v>0.23</v>
      </c>
      <c r="AH11" s="37">
        <f t="shared" si="0"/>
        <v>20</v>
      </c>
      <c r="AI11" s="37">
        <f t="shared" si="0"/>
        <v>20</v>
      </c>
      <c r="AJ11" s="37">
        <f t="shared" si="0"/>
        <v>20.5</v>
      </c>
      <c r="AK11" s="37">
        <f t="shared" si="0"/>
        <v>21</v>
      </c>
      <c r="AL11" s="37">
        <f t="shared" si="0"/>
        <v>21.5</v>
      </c>
      <c r="AM11" s="37">
        <f t="shared" si="0"/>
        <v>21.5</v>
      </c>
      <c r="AN11" s="37">
        <f t="shared" si="0"/>
        <v>22</v>
      </c>
      <c r="AO11" s="37">
        <f t="shared" si="0"/>
        <v>22</v>
      </c>
      <c r="AP11" s="37">
        <f t="shared" si="0"/>
        <v>22.5</v>
      </c>
      <c r="AQ11" s="37">
        <f t="shared" si="0"/>
        <v>22.5</v>
      </c>
      <c r="AR11" s="37">
        <f t="shared" si="0"/>
        <v>23</v>
      </c>
      <c r="AS11" s="37">
        <f t="shared" si="0"/>
        <v>23</v>
      </c>
    </row>
    <row r="12" spans="4:45" x14ac:dyDescent="0.25">
      <c r="D12">
        <v>9</v>
      </c>
      <c r="E12" s="77">
        <v>25000</v>
      </c>
      <c r="F12" s="37">
        <v>20</v>
      </c>
      <c r="G12" s="37">
        <v>20.5</v>
      </c>
      <c r="H12" s="37">
        <v>21</v>
      </c>
      <c r="I12" s="37">
        <v>21</v>
      </c>
      <c r="J12" s="37">
        <v>21.5</v>
      </c>
      <c r="K12" s="37">
        <v>22</v>
      </c>
      <c r="L12" s="37">
        <v>22</v>
      </c>
      <c r="M12" s="37">
        <v>22.5</v>
      </c>
      <c r="N12" s="37">
        <v>22.5</v>
      </c>
      <c r="O12" s="37">
        <v>23</v>
      </c>
      <c r="P12" s="37">
        <v>23</v>
      </c>
      <c r="Q12" s="37">
        <v>23.5</v>
      </c>
      <c r="S12" t="str">
        <f t="shared" si="1"/>
        <v/>
      </c>
      <c r="T12">
        <v>25000</v>
      </c>
      <c r="U12" s="38">
        <v>0.2</v>
      </c>
      <c r="V12" s="38">
        <v>0.20499999999999999</v>
      </c>
      <c r="W12" s="38">
        <v>0.21</v>
      </c>
      <c r="X12" s="38">
        <v>0.21</v>
      </c>
      <c r="Y12" s="38">
        <v>0.215</v>
      </c>
      <c r="Z12" s="38">
        <v>0.22</v>
      </c>
      <c r="AA12" s="38">
        <v>0.22</v>
      </c>
      <c r="AB12" s="38">
        <v>0.22500000000000001</v>
      </c>
      <c r="AC12" s="38">
        <v>0.22500000000000001</v>
      </c>
      <c r="AD12" s="38">
        <v>0.23</v>
      </c>
      <c r="AE12" s="38">
        <v>0.23</v>
      </c>
      <c r="AF12" s="38">
        <v>0.23499999999999999</v>
      </c>
      <c r="AH12" s="37">
        <f t="shared" si="0"/>
        <v>20</v>
      </c>
      <c r="AI12" s="37">
        <f t="shared" si="0"/>
        <v>20.5</v>
      </c>
      <c r="AJ12" s="37">
        <f t="shared" si="0"/>
        <v>21</v>
      </c>
      <c r="AK12" s="37">
        <f t="shared" si="0"/>
        <v>21</v>
      </c>
      <c r="AL12" s="37">
        <f t="shared" si="0"/>
        <v>21.5</v>
      </c>
      <c r="AM12" s="37">
        <f t="shared" si="0"/>
        <v>22</v>
      </c>
      <c r="AN12" s="37">
        <f t="shared" si="0"/>
        <v>22</v>
      </c>
      <c r="AO12" s="37">
        <f t="shared" si="0"/>
        <v>22.5</v>
      </c>
      <c r="AP12" s="37">
        <f t="shared" si="0"/>
        <v>22.5</v>
      </c>
      <c r="AQ12" s="37">
        <f t="shared" si="0"/>
        <v>23</v>
      </c>
      <c r="AR12" s="37">
        <f t="shared" si="0"/>
        <v>23</v>
      </c>
      <c r="AS12" s="37">
        <f t="shared" si="0"/>
        <v>23.5</v>
      </c>
    </row>
    <row r="13" spans="4:45" x14ac:dyDescent="0.25">
      <c r="D13">
        <v>10</v>
      </c>
      <c r="E13" s="77">
        <v>26000</v>
      </c>
      <c r="F13" s="37">
        <v>20.5</v>
      </c>
      <c r="G13" s="37">
        <v>21</v>
      </c>
      <c r="H13" s="37">
        <v>21.5</v>
      </c>
      <c r="I13" s="37">
        <v>22</v>
      </c>
      <c r="J13" s="37">
        <v>22</v>
      </c>
      <c r="K13" s="37">
        <v>22.5</v>
      </c>
      <c r="L13" s="37">
        <v>23</v>
      </c>
      <c r="M13" s="37">
        <v>23</v>
      </c>
      <c r="N13" s="37">
        <v>23.5</v>
      </c>
      <c r="O13" s="37">
        <v>23.5</v>
      </c>
      <c r="P13" s="37">
        <v>24</v>
      </c>
      <c r="Q13" s="37">
        <v>24</v>
      </c>
      <c r="S13" t="str">
        <f t="shared" si="1"/>
        <v/>
      </c>
      <c r="T13">
        <v>26000</v>
      </c>
      <c r="U13" s="38">
        <v>0.20499999999999999</v>
      </c>
      <c r="V13" s="38">
        <v>0.21</v>
      </c>
      <c r="W13" s="38">
        <v>0.215</v>
      </c>
      <c r="X13" s="38">
        <v>0.22</v>
      </c>
      <c r="Y13" s="38">
        <v>0.22</v>
      </c>
      <c r="Z13" s="38">
        <v>0.22500000000000001</v>
      </c>
      <c r="AA13" s="38">
        <v>0.23</v>
      </c>
      <c r="AB13" s="38">
        <v>0.23</v>
      </c>
      <c r="AC13" s="38">
        <v>0.23499999999999999</v>
      </c>
      <c r="AD13" s="38">
        <v>0.23499999999999999</v>
      </c>
      <c r="AE13" s="38">
        <v>0.24</v>
      </c>
      <c r="AF13" s="38">
        <v>0.24</v>
      </c>
      <c r="AH13" s="37">
        <f t="shared" si="0"/>
        <v>20.5</v>
      </c>
      <c r="AI13" s="37">
        <f t="shared" si="0"/>
        <v>21</v>
      </c>
      <c r="AJ13" s="37">
        <f t="shared" si="0"/>
        <v>21.5</v>
      </c>
      <c r="AK13" s="37">
        <f t="shared" si="0"/>
        <v>22</v>
      </c>
      <c r="AL13" s="37">
        <f t="shared" si="0"/>
        <v>22</v>
      </c>
      <c r="AM13" s="37">
        <f t="shared" si="0"/>
        <v>22.5</v>
      </c>
      <c r="AN13" s="37">
        <f t="shared" si="0"/>
        <v>23</v>
      </c>
      <c r="AO13" s="37">
        <f t="shared" si="0"/>
        <v>23</v>
      </c>
      <c r="AP13" s="37">
        <f t="shared" si="0"/>
        <v>23.5</v>
      </c>
      <c r="AQ13" s="37">
        <f t="shared" si="0"/>
        <v>23.5</v>
      </c>
      <c r="AR13" s="37">
        <f t="shared" si="0"/>
        <v>24</v>
      </c>
      <c r="AS13" s="37">
        <f t="shared" si="0"/>
        <v>24</v>
      </c>
    </row>
    <row r="14" spans="4:45" x14ac:dyDescent="0.25">
      <c r="D14">
        <v>11</v>
      </c>
      <c r="E14" s="77">
        <v>27000</v>
      </c>
      <c r="F14" s="37">
        <v>21</v>
      </c>
      <c r="G14" s="37">
        <v>21.5</v>
      </c>
      <c r="H14" s="37">
        <v>22</v>
      </c>
      <c r="I14" s="37">
        <v>22</v>
      </c>
      <c r="J14" s="37">
        <v>22.5</v>
      </c>
      <c r="K14" s="37">
        <v>23</v>
      </c>
      <c r="L14" s="37">
        <v>23</v>
      </c>
      <c r="M14" s="37">
        <v>23.5</v>
      </c>
      <c r="N14" s="37">
        <v>24</v>
      </c>
      <c r="O14" s="37">
        <v>24</v>
      </c>
      <c r="P14" s="37">
        <v>24.5</v>
      </c>
      <c r="Q14" s="37">
        <v>24.5</v>
      </c>
      <c r="S14" t="str">
        <f t="shared" si="1"/>
        <v/>
      </c>
      <c r="T14">
        <v>27000</v>
      </c>
      <c r="U14" s="38">
        <v>0.21</v>
      </c>
      <c r="V14" s="38">
        <v>0.215</v>
      </c>
      <c r="W14" s="38">
        <v>0.22</v>
      </c>
      <c r="X14" s="38">
        <v>0.22</v>
      </c>
      <c r="Y14" s="38">
        <v>0.22500000000000001</v>
      </c>
      <c r="Z14" s="38">
        <v>0.23</v>
      </c>
      <c r="AA14" s="38">
        <v>0.23</v>
      </c>
      <c r="AB14" s="38">
        <v>0.23499999999999999</v>
      </c>
      <c r="AC14" s="38">
        <v>0.24</v>
      </c>
      <c r="AD14" s="38">
        <v>0.24</v>
      </c>
      <c r="AE14" s="38">
        <v>0.245</v>
      </c>
      <c r="AF14" s="38">
        <v>0.245</v>
      </c>
      <c r="AH14" s="37">
        <f t="shared" si="0"/>
        <v>21</v>
      </c>
      <c r="AI14" s="37">
        <f t="shared" si="0"/>
        <v>21.5</v>
      </c>
      <c r="AJ14" s="37">
        <f t="shared" si="0"/>
        <v>22</v>
      </c>
      <c r="AK14" s="37">
        <f t="shared" si="0"/>
        <v>22</v>
      </c>
      <c r="AL14" s="37">
        <f t="shared" si="0"/>
        <v>22.5</v>
      </c>
      <c r="AM14" s="37">
        <f t="shared" si="0"/>
        <v>23</v>
      </c>
      <c r="AN14" s="37">
        <f t="shared" si="0"/>
        <v>23</v>
      </c>
      <c r="AO14" s="37">
        <f t="shared" si="0"/>
        <v>23.5</v>
      </c>
      <c r="AP14" s="37">
        <f t="shared" si="0"/>
        <v>24</v>
      </c>
      <c r="AQ14" s="37">
        <f t="shared" si="0"/>
        <v>24</v>
      </c>
      <c r="AR14" s="37">
        <f t="shared" si="0"/>
        <v>24.5</v>
      </c>
      <c r="AS14" s="37">
        <f t="shared" si="0"/>
        <v>24.5</v>
      </c>
    </row>
    <row r="15" spans="4:45" x14ac:dyDescent="0.25">
      <c r="D15">
        <v>12</v>
      </c>
      <c r="E15" s="77">
        <v>28000</v>
      </c>
      <c r="F15" s="37">
        <v>21</v>
      </c>
      <c r="G15" s="37">
        <v>21.5</v>
      </c>
      <c r="H15" s="37">
        <v>22</v>
      </c>
      <c r="I15" s="37">
        <v>22.5</v>
      </c>
      <c r="J15" s="37">
        <v>23</v>
      </c>
      <c r="K15" s="37">
        <v>23</v>
      </c>
      <c r="L15" s="37">
        <v>23.5</v>
      </c>
      <c r="M15" s="37">
        <v>24</v>
      </c>
      <c r="N15" s="37">
        <v>24</v>
      </c>
      <c r="O15" s="37">
        <v>24.5</v>
      </c>
      <c r="P15" s="37">
        <v>24.5</v>
      </c>
      <c r="Q15" s="37">
        <v>25</v>
      </c>
      <c r="S15" t="str">
        <f t="shared" si="1"/>
        <v/>
      </c>
      <c r="T15">
        <v>28000</v>
      </c>
      <c r="U15" s="38">
        <v>0.21</v>
      </c>
      <c r="V15" s="38">
        <v>0.215</v>
      </c>
      <c r="W15" s="38">
        <v>0.22</v>
      </c>
      <c r="X15" s="38">
        <v>0.22500000000000001</v>
      </c>
      <c r="Y15" s="38">
        <v>0.23</v>
      </c>
      <c r="Z15" s="38">
        <v>0.23</v>
      </c>
      <c r="AA15" s="38">
        <v>0.23499999999999999</v>
      </c>
      <c r="AB15" s="38">
        <v>0.24</v>
      </c>
      <c r="AC15" s="38">
        <v>0.24</v>
      </c>
      <c r="AD15" s="38">
        <v>0.245</v>
      </c>
      <c r="AE15" s="38">
        <v>0.245</v>
      </c>
      <c r="AF15" s="38">
        <v>0.25</v>
      </c>
      <c r="AH15" s="37">
        <f t="shared" si="0"/>
        <v>21</v>
      </c>
      <c r="AI15" s="37">
        <f t="shared" si="0"/>
        <v>21.5</v>
      </c>
      <c r="AJ15" s="37">
        <f t="shared" si="0"/>
        <v>22</v>
      </c>
      <c r="AK15" s="37">
        <f t="shared" si="0"/>
        <v>22.5</v>
      </c>
      <c r="AL15" s="37">
        <f t="shared" si="0"/>
        <v>23</v>
      </c>
      <c r="AM15" s="37">
        <f t="shared" si="0"/>
        <v>23</v>
      </c>
      <c r="AN15" s="37">
        <f t="shared" si="0"/>
        <v>23.5</v>
      </c>
      <c r="AO15" s="37">
        <f t="shared" si="0"/>
        <v>24</v>
      </c>
      <c r="AP15" s="37">
        <f t="shared" si="0"/>
        <v>24</v>
      </c>
      <c r="AQ15" s="37">
        <f t="shared" si="0"/>
        <v>24.5</v>
      </c>
      <c r="AR15" s="37">
        <f t="shared" si="0"/>
        <v>24.5</v>
      </c>
      <c r="AS15" s="37">
        <f t="shared" si="0"/>
        <v>25</v>
      </c>
    </row>
    <row r="16" spans="4:45" x14ac:dyDescent="0.25">
      <c r="D16">
        <v>13</v>
      </c>
      <c r="E16" s="77">
        <v>29000</v>
      </c>
      <c r="F16" s="37">
        <v>21.5</v>
      </c>
      <c r="G16" s="37">
        <v>22</v>
      </c>
      <c r="H16" s="37">
        <v>22</v>
      </c>
      <c r="I16" s="37">
        <v>22.5</v>
      </c>
      <c r="J16" s="37">
        <v>23</v>
      </c>
      <c r="K16" s="37">
        <v>23.5</v>
      </c>
      <c r="L16" s="37">
        <v>23.5</v>
      </c>
      <c r="M16" s="37">
        <v>24</v>
      </c>
      <c r="N16" s="37">
        <v>24</v>
      </c>
      <c r="O16" s="37">
        <v>24.5</v>
      </c>
      <c r="P16" s="37">
        <v>24.5</v>
      </c>
      <c r="Q16" s="37">
        <v>25</v>
      </c>
      <c r="S16" t="str">
        <f t="shared" si="1"/>
        <v/>
      </c>
      <c r="T16">
        <v>29000</v>
      </c>
      <c r="U16" s="38">
        <v>0.215</v>
      </c>
      <c r="V16" s="38">
        <v>0.22</v>
      </c>
      <c r="W16" s="38">
        <v>0.22</v>
      </c>
      <c r="X16" s="38">
        <v>0.22500000000000001</v>
      </c>
      <c r="Y16" s="38">
        <v>0.23</v>
      </c>
      <c r="Z16" s="38">
        <v>0.23499999999999999</v>
      </c>
      <c r="AA16" s="38">
        <v>0.23499999999999999</v>
      </c>
      <c r="AB16" s="38">
        <v>0.24</v>
      </c>
      <c r="AC16" s="38">
        <v>0.24</v>
      </c>
      <c r="AD16" s="38">
        <v>0.245</v>
      </c>
      <c r="AE16" s="38">
        <v>0.245</v>
      </c>
      <c r="AF16" s="38">
        <v>0.25</v>
      </c>
      <c r="AH16" s="37">
        <f t="shared" si="0"/>
        <v>21.5</v>
      </c>
      <c r="AI16" s="37">
        <f t="shared" si="0"/>
        <v>22</v>
      </c>
      <c r="AJ16" s="37">
        <f t="shared" si="0"/>
        <v>22</v>
      </c>
      <c r="AK16" s="37">
        <f t="shared" si="0"/>
        <v>22.5</v>
      </c>
      <c r="AL16" s="37">
        <f t="shared" si="0"/>
        <v>23</v>
      </c>
      <c r="AM16" s="37">
        <f t="shared" si="0"/>
        <v>23.5</v>
      </c>
      <c r="AN16" s="37">
        <f t="shared" si="0"/>
        <v>23.5</v>
      </c>
      <c r="AO16" s="37">
        <f t="shared" si="0"/>
        <v>24</v>
      </c>
      <c r="AP16" s="37">
        <f t="shared" si="0"/>
        <v>24</v>
      </c>
      <c r="AQ16" s="37">
        <f t="shared" si="0"/>
        <v>24.5</v>
      </c>
      <c r="AR16" s="37">
        <f t="shared" si="0"/>
        <v>24.5</v>
      </c>
      <c r="AS16" s="37">
        <f t="shared" si="0"/>
        <v>25</v>
      </c>
    </row>
    <row r="17" spans="4:45" x14ac:dyDescent="0.25">
      <c r="D17">
        <v>14</v>
      </c>
      <c r="E17" s="77">
        <v>30000</v>
      </c>
      <c r="F17" s="37">
        <v>21.5</v>
      </c>
      <c r="G17" s="37">
        <v>22</v>
      </c>
      <c r="H17" s="37">
        <v>22.5</v>
      </c>
      <c r="I17" s="37">
        <v>23</v>
      </c>
      <c r="J17" s="37">
        <v>23</v>
      </c>
      <c r="K17" s="37">
        <v>23.5</v>
      </c>
      <c r="L17" s="37">
        <v>24</v>
      </c>
      <c r="M17" s="37">
        <v>24</v>
      </c>
      <c r="N17" s="37">
        <v>24.5</v>
      </c>
      <c r="O17" s="37">
        <v>24.5</v>
      </c>
      <c r="P17" s="37">
        <v>25</v>
      </c>
      <c r="Q17" s="37">
        <v>25</v>
      </c>
      <c r="S17" t="str">
        <f t="shared" si="1"/>
        <v/>
      </c>
      <c r="T17">
        <v>30000</v>
      </c>
      <c r="U17" s="38">
        <v>0.215</v>
      </c>
      <c r="V17" s="38">
        <v>0.22</v>
      </c>
      <c r="W17" s="38">
        <v>0.22500000000000001</v>
      </c>
      <c r="X17" s="38">
        <v>0.23</v>
      </c>
      <c r="Y17" s="38">
        <v>0.23</v>
      </c>
      <c r="Z17" s="38">
        <v>0.23499999999999999</v>
      </c>
      <c r="AA17" s="38">
        <v>0.24</v>
      </c>
      <c r="AB17" s="38">
        <v>0.24</v>
      </c>
      <c r="AC17" s="38">
        <v>0.245</v>
      </c>
      <c r="AD17" s="38">
        <v>0.245</v>
      </c>
      <c r="AE17" s="38">
        <v>0.25</v>
      </c>
      <c r="AF17" s="38">
        <v>0.25</v>
      </c>
      <c r="AH17" s="37">
        <f t="shared" si="0"/>
        <v>21.5</v>
      </c>
      <c r="AI17" s="37">
        <f t="shared" si="0"/>
        <v>22</v>
      </c>
      <c r="AJ17" s="37">
        <f t="shared" si="0"/>
        <v>22.5</v>
      </c>
      <c r="AK17" s="37">
        <f t="shared" si="0"/>
        <v>23</v>
      </c>
      <c r="AL17" s="37">
        <f t="shared" si="0"/>
        <v>23</v>
      </c>
      <c r="AM17" s="37">
        <f t="shared" si="0"/>
        <v>23.5</v>
      </c>
      <c r="AN17" s="37">
        <f t="shared" si="0"/>
        <v>24</v>
      </c>
      <c r="AO17" s="37">
        <f t="shared" si="0"/>
        <v>24</v>
      </c>
      <c r="AP17" s="37">
        <f t="shared" si="0"/>
        <v>24.5</v>
      </c>
      <c r="AQ17" s="37">
        <f t="shared" si="0"/>
        <v>24.5</v>
      </c>
      <c r="AR17" s="37">
        <f t="shared" si="0"/>
        <v>25</v>
      </c>
      <c r="AS17" s="37">
        <f t="shared" si="0"/>
        <v>25</v>
      </c>
    </row>
    <row r="18" spans="4:45" x14ac:dyDescent="0.25">
      <c r="D18">
        <v>15</v>
      </c>
      <c r="E18" s="77">
        <v>31000</v>
      </c>
      <c r="F18" s="37">
        <v>21.5</v>
      </c>
      <c r="G18" s="37">
        <v>22</v>
      </c>
      <c r="H18" s="37">
        <v>22.5</v>
      </c>
      <c r="I18" s="37">
        <v>23</v>
      </c>
      <c r="J18" s="37">
        <v>23.5</v>
      </c>
      <c r="K18" s="37">
        <v>23.5</v>
      </c>
      <c r="L18" s="37">
        <v>24</v>
      </c>
      <c r="M18" s="37">
        <v>24.5</v>
      </c>
      <c r="N18" s="37">
        <v>24.5</v>
      </c>
      <c r="O18" s="37">
        <v>25</v>
      </c>
      <c r="P18" s="37">
        <v>25</v>
      </c>
      <c r="Q18" s="37">
        <v>25.5</v>
      </c>
      <c r="S18" t="str">
        <f t="shared" si="1"/>
        <v/>
      </c>
      <c r="T18">
        <v>31000</v>
      </c>
      <c r="U18" s="38">
        <v>0.215</v>
      </c>
      <c r="V18" s="38">
        <v>0.22</v>
      </c>
      <c r="W18" s="38">
        <v>0.22500000000000001</v>
      </c>
      <c r="X18" s="38">
        <v>0.23</v>
      </c>
      <c r="Y18" s="38">
        <v>0.23499999999999999</v>
      </c>
      <c r="Z18" s="38">
        <v>0.23499999999999999</v>
      </c>
      <c r="AA18" s="38">
        <v>0.24</v>
      </c>
      <c r="AB18" s="38">
        <v>0.245</v>
      </c>
      <c r="AC18" s="38">
        <v>0.245</v>
      </c>
      <c r="AD18" s="38">
        <v>0.25</v>
      </c>
      <c r="AE18" s="38">
        <v>0.25</v>
      </c>
      <c r="AF18" s="38">
        <v>0.255</v>
      </c>
      <c r="AH18" s="37">
        <f t="shared" si="0"/>
        <v>21.5</v>
      </c>
      <c r="AI18" s="37">
        <f t="shared" si="0"/>
        <v>22</v>
      </c>
      <c r="AJ18" s="37">
        <f t="shared" si="0"/>
        <v>22.5</v>
      </c>
      <c r="AK18" s="37">
        <f t="shared" si="0"/>
        <v>23</v>
      </c>
      <c r="AL18" s="37">
        <f t="shared" si="0"/>
        <v>23.5</v>
      </c>
      <c r="AM18" s="37">
        <f t="shared" si="0"/>
        <v>23.5</v>
      </c>
      <c r="AN18" s="37">
        <f t="shared" si="0"/>
        <v>24</v>
      </c>
      <c r="AO18" s="37">
        <f t="shared" si="0"/>
        <v>24.5</v>
      </c>
      <c r="AP18" s="37">
        <f t="shared" si="0"/>
        <v>24.5</v>
      </c>
      <c r="AQ18" s="37">
        <f t="shared" si="0"/>
        <v>25</v>
      </c>
      <c r="AR18" s="37">
        <f t="shared" si="0"/>
        <v>25</v>
      </c>
      <c r="AS18" s="37">
        <f t="shared" si="0"/>
        <v>25.5</v>
      </c>
    </row>
    <row r="19" spans="4:45" x14ac:dyDescent="0.25">
      <c r="D19">
        <v>16</v>
      </c>
      <c r="E19" s="77">
        <v>32000</v>
      </c>
      <c r="F19" s="37">
        <v>21.5</v>
      </c>
      <c r="G19" s="37">
        <v>22</v>
      </c>
      <c r="H19" s="37">
        <v>22.5</v>
      </c>
      <c r="I19" s="37">
        <v>23</v>
      </c>
      <c r="J19" s="37">
        <v>23.5</v>
      </c>
      <c r="K19" s="37">
        <v>23.5</v>
      </c>
      <c r="L19" s="37">
        <v>24</v>
      </c>
      <c r="M19" s="37">
        <v>24.5</v>
      </c>
      <c r="N19" s="37">
        <v>24.5</v>
      </c>
      <c r="O19" s="37">
        <v>25</v>
      </c>
      <c r="P19" s="37">
        <v>25</v>
      </c>
      <c r="Q19" s="37">
        <v>25.5</v>
      </c>
      <c r="S19" t="str">
        <f t="shared" si="1"/>
        <v/>
      </c>
      <c r="T19">
        <v>32000</v>
      </c>
      <c r="U19" s="38">
        <v>0.215</v>
      </c>
      <c r="V19" s="38">
        <v>0.22</v>
      </c>
      <c r="W19" s="38">
        <v>0.22500000000000001</v>
      </c>
      <c r="X19" s="38">
        <v>0.23</v>
      </c>
      <c r="Y19" s="38">
        <v>0.23499999999999999</v>
      </c>
      <c r="Z19" s="38">
        <v>0.23499999999999999</v>
      </c>
      <c r="AA19" s="38">
        <v>0.24</v>
      </c>
      <c r="AB19" s="38">
        <v>0.245</v>
      </c>
      <c r="AC19" s="38">
        <v>0.245</v>
      </c>
      <c r="AD19" s="38">
        <v>0.25</v>
      </c>
      <c r="AE19" s="38">
        <v>0.25</v>
      </c>
      <c r="AF19" s="38">
        <v>0.255</v>
      </c>
      <c r="AH19" s="37">
        <f t="shared" si="0"/>
        <v>21.5</v>
      </c>
      <c r="AI19" s="37">
        <f t="shared" si="0"/>
        <v>22</v>
      </c>
      <c r="AJ19" s="37">
        <f t="shared" si="0"/>
        <v>22.5</v>
      </c>
      <c r="AK19" s="37">
        <f t="shared" si="0"/>
        <v>23</v>
      </c>
      <c r="AL19" s="37">
        <f t="shared" si="0"/>
        <v>23.5</v>
      </c>
      <c r="AM19" s="37">
        <f t="shared" si="0"/>
        <v>23.5</v>
      </c>
      <c r="AN19" s="37">
        <f t="shared" si="0"/>
        <v>24</v>
      </c>
      <c r="AO19" s="37">
        <f t="shared" si="0"/>
        <v>24.5</v>
      </c>
      <c r="AP19" s="37">
        <f t="shared" si="0"/>
        <v>24.5</v>
      </c>
      <c r="AQ19" s="37">
        <f t="shared" si="0"/>
        <v>25</v>
      </c>
      <c r="AR19" s="37">
        <f t="shared" si="0"/>
        <v>25</v>
      </c>
      <c r="AS19" s="37">
        <f t="shared" si="0"/>
        <v>25.5</v>
      </c>
    </row>
    <row r="20" spans="4:45" x14ac:dyDescent="0.25">
      <c r="D20">
        <v>17</v>
      </c>
      <c r="E20" s="77">
        <v>33000</v>
      </c>
      <c r="F20" s="37">
        <v>21.5</v>
      </c>
      <c r="G20" s="37">
        <v>22</v>
      </c>
      <c r="H20" s="37">
        <v>22.5</v>
      </c>
      <c r="I20" s="37">
        <v>23</v>
      </c>
      <c r="J20" s="37">
        <v>23.5</v>
      </c>
      <c r="K20" s="37">
        <v>24</v>
      </c>
      <c r="L20" s="37">
        <v>24</v>
      </c>
      <c r="M20" s="37">
        <v>24.5</v>
      </c>
      <c r="N20" s="37">
        <v>24.5</v>
      </c>
      <c r="O20" s="37">
        <v>25</v>
      </c>
      <c r="P20" s="37">
        <v>25</v>
      </c>
      <c r="Q20" s="37">
        <v>25.5</v>
      </c>
      <c r="S20" t="str">
        <f t="shared" si="1"/>
        <v/>
      </c>
      <c r="T20">
        <v>33000</v>
      </c>
      <c r="U20" s="38">
        <v>0.215</v>
      </c>
      <c r="V20" s="38">
        <v>0.22</v>
      </c>
      <c r="W20" s="38">
        <v>0.22500000000000001</v>
      </c>
      <c r="X20" s="38">
        <v>0.23</v>
      </c>
      <c r="Y20" s="38">
        <v>0.23499999999999999</v>
      </c>
      <c r="Z20" s="38">
        <v>0.24</v>
      </c>
      <c r="AA20" s="38">
        <v>0.24</v>
      </c>
      <c r="AB20" s="38">
        <v>0.245</v>
      </c>
      <c r="AC20" s="38">
        <v>0.245</v>
      </c>
      <c r="AD20" s="38">
        <v>0.25</v>
      </c>
      <c r="AE20" s="38">
        <v>0.25</v>
      </c>
      <c r="AF20" s="38">
        <v>0.255</v>
      </c>
      <c r="AH20" s="37">
        <f t="shared" si="0"/>
        <v>21.5</v>
      </c>
      <c r="AI20" s="37">
        <f t="shared" si="0"/>
        <v>22</v>
      </c>
      <c r="AJ20" s="37">
        <f t="shared" si="0"/>
        <v>22.5</v>
      </c>
      <c r="AK20" s="37">
        <f t="shared" si="0"/>
        <v>23</v>
      </c>
      <c r="AL20" s="37">
        <f t="shared" si="0"/>
        <v>23.5</v>
      </c>
      <c r="AM20" s="37">
        <f t="shared" si="0"/>
        <v>24</v>
      </c>
      <c r="AN20" s="37">
        <f t="shared" si="0"/>
        <v>24</v>
      </c>
      <c r="AO20" s="37">
        <f t="shared" si="0"/>
        <v>24.5</v>
      </c>
      <c r="AP20" s="37">
        <f t="shared" si="0"/>
        <v>24.5</v>
      </c>
      <c r="AQ20" s="37">
        <f t="shared" si="0"/>
        <v>25</v>
      </c>
      <c r="AR20" s="37">
        <f t="shared" si="0"/>
        <v>25</v>
      </c>
      <c r="AS20" s="37">
        <f t="shared" si="0"/>
        <v>25.5</v>
      </c>
    </row>
    <row r="21" spans="4:45" x14ac:dyDescent="0.25">
      <c r="D21">
        <v>18</v>
      </c>
      <c r="E21" s="77">
        <v>34000</v>
      </c>
      <c r="F21" s="37">
        <v>21.5</v>
      </c>
      <c r="G21" s="37">
        <v>22</v>
      </c>
      <c r="H21" s="37">
        <v>22.5</v>
      </c>
      <c r="I21" s="37">
        <v>23</v>
      </c>
      <c r="J21" s="37">
        <v>23.5</v>
      </c>
      <c r="K21" s="37">
        <v>24</v>
      </c>
      <c r="L21" s="37">
        <v>24</v>
      </c>
      <c r="M21" s="37">
        <v>24.5</v>
      </c>
      <c r="N21" s="37">
        <v>24.5</v>
      </c>
      <c r="O21" s="37">
        <v>25</v>
      </c>
      <c r="P21" s="37">
        <v>25</v>
      </c>
      <c r="Q21" s="37">
        <v>25.5</v>
      </c>
      <c r="S21" t="str">
        <f t="shared" si="1"/>
        <v/>
      </c>
      <c r="T21">
        <v>34000</v>
      </c>
      <c r="U21" s="38">
        <v>0.215</v>
      </c>
      <c r="V21" s="38">
        <v>0.22</v>
      </c>
      <c r="W21" s="38">
        <v>0.22500000000000001</v>
      </c>
      <c r="X21" s="38">
        <v>0.23</v>
      </c>
      <c r="Y21" s="38">
        <v>0.23499999999999999</v>
      </c>
      <c r="Z21" s="38">
        <v>0.24</v>
      </c>
      <c r="AA21" s="38">
        <v>0.24</v>
      </c>
      <c r="AB21" s="38">
        <v>0.245</v>
      </c>
      <c r="AC21" s="38">
        <v>0.245</v>
      </c>
      <c r="AD21" s="38">
        <v>0.25</v>
      </c>
      <c r="AE21" s="38">
        <v>0.25</v>
      </c>
      <c r="AF21" s="38">
        <v>0.255</v>
      </c>
      <c r="AH21" s="37">
        <f t="shared" si="0"/>
        <v>21.5</v>
      </c>
      <c r="AI21" s="37">
        <f t="shared" si="0"/>
        <v>22</v>
      </c>
      <c r="AJ21" s="37">
        <f t="shared" si="0"/>
        <v>22.5</v>
      </c>
      <c r="AK21" s="37">
        <f t="shared" si="0"/>
        <v>23</v>
      </c>
      <c r="AL21" s="37">
        <f t="shared" si="0"/>
        <v>23.5</v>
      </c>
      <c r="AM21" s="37">
        <f t="shared" si="0"/>
        <v>24</v>
      </c>
      <c r="AN21" s="37">
        <f t="shared" si="0"/>
        <v>24</v>
      </c>
      <c r="AO21" s="37">
        <f t="shared" si="0"/>
        <v>24.5</v>
      </c>
      <c r="AP21" s="37">
        <f t="shared" si="0"/>
        <v>24.5</v>
      </c>
      <c r="AQ21" s="37">
        <f t="shared" si="0"/>
        <v>25</v>
      </c>
      <c r="AR21" s="37">
        <f t="shared" si="0"/>
        <v>25</v>
      </c>
      <c r="AS21" s="37">
        <f t="shared" si="0"/>
        <v>25.5</v>
      </c>
    </row>
    <row r="22" spans="4:45" x14ac:dyDescent="0.25">
      <c r="D22">
        <v>19</v>
      </c>
      <c r="E22" s="77">
        <v>35000</v>
      </c>
      <c r="F22" s="37">
        <v>21.5</v>
      </c>
      <c r="G22" s="37">
        <v>22</v>
      </c>
      <c r="H22" s="37">
        <v>22.5</v>
      </c>
      <c r="I22" s="37">
        <v>23</v>
      </c>
      <c r="J22" s="37">
        <v>23.5</v>
      </c>
      <c r="K22" s="37">
        <v>24</v>
      </c>
      <c r="L22" s="37">
        <v>24</v>
      </c>
      <c r="M22" s="37">
        <v>24.5</v>
      </c>
      <c r="N22" s="37">
        <v>24.5</v>
      </c>
      <c r="O22" s="37">
        <v>25</v>
      </c>
      <c r="P22" s="37">
        <v>25</v>
      </c>
      <c r="Q22" s="37">
        <v>25.5</v>
      </c>
      <c r="S22" t="str">
        <f t="shared" si="1"/>
        <v/>
      </c>
      <c r="T22">
        <v>35000</v>
      </c>
      <c r="U22" s="38">
        <v>0.215</v>
      </c>
      <c r="V22" s="38">
        <v>0.22</v>
      </c>
      <c r="W22" s="38">
        <v>0.22500000000000001</v>
      </c>
      <c r="X22" s="38">
        <v>0.23</v>
      </c>
      <c r="Y22" s="38">
        <v>0.23499999999999999</v>
      </c>
      <c r="Z22" s="38">
        <v>0.24</v>
      </c>
      <c r="AA22" s="38">
        <v>0.24</v>
      </c>
      <c r="AB22" s="38">
        <v>0.245</v>
      </c>
      <c r="AC22" s="38">
        <v>0.245</v>
      </c>
      <c r="AD22" s="38">
        <v>0.25</v>
      </c>
      <c r="AE22" s="38">
        <v>0.25</v>
      </c>
      <c r="AF22" s="38">
        <v>0.255</v>
      </c>
      <c r="AH22" s="37">
        <f t="shared" si="0"/>
        <v>21.5</v>
      </c>
      <c r="AI22" s="37">
        <f t="shared" si="0"/>
        <v>22</v>
      </c>
      <c r="AJ22" s="37">
        <f t="shared" si="0"/>
        <v>22.5</v>
      </c>
      <c r="AK22" s="37">
        <f t="shared" si="0"/>
        <v>23</v>
      </c>
      <c r="AL22" s="37">
        <f t="shared" si="0"/>
        <v>23.5</v>
      </c>
      <c r="AM22" s="37">
        <f t="shared" si="0"/>
        <v>24</v>
      </c>
      <c r="AN22" s="37">
        <f t="shared" si="0"/>
        <v>24</v>
      </c>
      <c r="AO22" s="37">
        <f t="shared" si="0"/>
        <v>24.5</v>
      </c>
      <c r="AP22" s="37">
        <f t="shared" si="0"/>
        <v>24.5</v>
      </c>
      <c r="AQ22" s="37">
        <f t="shared" si="0"/>
        <v>25</v>
      </c>
      <c r="AR22" s="37">
        <f t="shared" si="0"/>
        <v>25</v>
      </c>
      <c r="AS22" s="37">
        <f t="shared" si="0"/>
        <v>25.5</v>
      </c>
    </row>
    <row r="23" spans="4:45" x14ac:dyDescent="0.25">
      <c r="D23">
        <v>20</v>
      </c>
      <c r="E23" s="77">
        <v>36000</v>
      </c>
      <c r="F23" s="37">
        <v>21.5</v>
      </c>
      <c r="G23" s="37">
        <v>22</v>
      </c>
      <c r="H23" s="37">
        <v>22.5</v>
      </c>
      <c r="I23" s="37">
        <v>23</v>
      </c>
      <c r="J23" s="37">
        <v>23.5</v>
      </c>
      <c r="K23" s="37">
        <v>24</v>
      </c>
      <c r="L23" s="37">
        <v>24</v>
      </c>
      <c r="M23" s="37">
        <v>24.5</v>
      </c>
      <c r="N23" s="37">
        <v>24.5</v>
      </c>
      <c r="O23" s="37">
        <v>25</v>
      </c>
      <c r="P23" s="37">
        <v>25</v>
      </c>
      <c r="Q23" s="37">
        <v>25.5</v>
      </c>
      <c r="S23" t="str">
        <f t="shared" si="1"/>
        <v/>
      </c>
      <c r="T23">
        <v>36000</v>
      </c>
      <c r="U23" s="38">
        <v>0.215</v>
      </c>
      <c r="V23" s="38">
        <v>0.22</v>
      </c>
      <c r="W23" s="38">
        <v>0.22500000000000001</v>
      </c>
      <c r="X23" s="38">
        <v>0.23</v>
      </c>
      <c r="Y23" s="38">
        <v>0.23499999999999999</v>
      </c>
      <c r="Z23" s="38">
        <v>0.24</v>
      </c>
      <c r="AA23" s="38">
        <v>0.24</v>
      </c>
      <c r="AB23" s="38">
        <v>0.245</v>
      </c>
      <c r="AC23" s="38">
        <v>0.245</v>
      </c>
      <c r="AD23" s="38">
        <v>0.25</v>
      </c>
      <c r="AE23" s="38">
        <v>0.25</v>
      </c>
      <c r="AF23" s="38">
        <v>0.255</v>
      </c>
      <c r="AH23" s="37">
        <f t="shared" si="0"/>
        <v>21.5</v>
      </c>
      <c r="AI23" s="37">
        <f t="shared" si="0"/>
        <v>22</v>
      </c>
      <c r="AJ23" s="37">
        <f t="shared" si="0"/>
        <v>22.5</v>
      </c>
      <c r="AK23" s="37">
        <f t="shared" si="0"/>
        <v>23</v>
      </c>
      <c r="AL23" s="37">
        <f t="shared" si="0"/>
        <v>23.5</v>
      </c>
      <c r="AM23" s="37">
        <f t="shared" si="0"/>
        <v>24</v>
      </c>
      <c r="AN23" s="37">
        <f t="shared" si="0"/>
        <v>24</v>
      </c>
      <c r="AO23" s="37">
        <f t="shared" si="0"/>
        <v>24.5</v>
      </c>
      <c r="AP23" s="37">
        <f t="shared" si="0"/>
        <v>24.5</v>
      </c>
      <c r="AQ23" s="37">
        <f t="shared" si="0"/>
        <v>25</v>
      </c>
      <c r="AR23" s="37">
        <f t="shared" si="0"/>
        <v>25</v>
      </c>
      <c r="AS23" s="37">
        <f t="shared" si="0"/>
        <v>25.5</v>
      </c>
    </row>
    <row r="24" spans="4:45" x14ac:dyDescent="0.25">
      <c r="D24">
        <v>21</v>
      </c>
      <c r="E24" s="77">
        <v>37000</v>
      </c>
      <c r="F24" s="37">
        <v>21.5</v>
      </c>
      <c r="G24" s="37">
        <v>22</v>
      </c>
      <c r="H24" s="37">
        <v>22.5</v>
      </c>
      <c r="I24" s="37">
        <v>23</v>
      </c>
      <c r="J24" s="37">
        <v>23.5</v>
      </c>
      <c r="K24" s="37">
        <v>24</v>
      </c>
      <c r="L24" s="37">
        <v>24</v>
      </c>
      <c r="M24" s="37">
        <v>24.5</v>
      </c>
      <c r="N24" s="37">
        <v>24.5</v>
      </c>
      <c r="O24" s="37">
        <v>25</v>
      </c>
      <c r="P24" s="37">
        <v>25</v>
      </c>
      <c r="Q24" s="37">
        <v>25.5</v>
      </c>
      <c r="S24" t="str">
        <f t="shared" si="1"/>
        <v/>
      </c>
      <c r="T24">
        <v>37000</v>
      </c>
      <c r="U24" s="38">
        <v>0.215</v>
      </c>
      <c r="V24" s="38">
        <v>0.22</v>
      </c>
      <c r="W24" s="38">
        <v>0.22500000000000001</v>
      </c>
      <c r="X24" s="38">
        <v>0.23</v>
      </c>
      <c r="Y24" s="38">
        <v>0.23499999999999999</v>
      </c>
      <c r="Z24" s="38">
        <v>0.24</v>
      </c>
      <c r="AA24" s="38">
        <v>0.24</v>
      </c>
      <c r="AB24" s="38">
        <v>0.245</v>
      </c>
      <c r="AC24" s="38">
        <v>0.245</v>
      </c>
      <c r="AD24" s="38">
        <v>0.25</v>
      </c>
      <c r="AE24" s="38">
        <v>0.25</v>
      </c>
      <c r="AF24" s="38">
        <v>0.255</v>
      </c>
      <c r="AH24" s="37">
        <f t="shared" si="0"/>
        <v>21.5</v>
      </c>
      <c r="AI24" s="37">
        <f t="shared" si="0"/>
        <v>22</v>
      </c>
      <c r="AJ24" s="37">
        <f t="shared" si="0"/>
        <v>22.5</v>
      </c>
      <c r="AK24" s="37">
        <f t="shared" si="0"/>
        <v>23</v>
      </c>
      <c r="AL24" s="37">
        <f t="shared" si="0"/>
        <v>23.5</v>
      </c>
      <c r="AM24" s="37">
        <f t="shared" si="0"/>
        <v>24</v>
      </c>
      <c r="AN24" s="37">
        <f t="shared" si="0"/>
        <v>24</v>
      </c>
      <c r="AO24" s="37">
        <f t="shared" si="0"/>
        <v>24.5</v>
      </c>
      <c r="AP24" s="37">
        <f t="shared" si="0"/>
        <v>24.5</v>
      </c>
      <c r="AQ24" s="37">
        <f t="shared" si="0"/>
        <v>25</v>
      </c>
      <c r="AR24" s="37">
        <f t="shared" si="0"/>
        <v>25</v>
      </c>
      <c r="AS24" s="37">
        <f t="shared" si="0"/>
        <v>25.5</v>
      </c>
    </row>
    <row r="25" spans="4:45" x14ac:dyDescent="0.25">
      <c r="D25">
        <v>22</v>
      </c>
      <c r="E25" s="77">
        <v>38000</v>
      </c>
      <c r="F25" s="37">
        <v>21.5</v>
      </c>
      <c r="G25" s="37">
        <v>22</v>
      </c>
      <c r="H25" s="37">
        <v>22.5</v>
      </c>
      <c r="I25" s="37">
        <v>23</v>
      </c>
      <c r="J25" s="37">
        <v>23.5</v>
      </c>
      <c r="K25" s="37">
        <v>24</v>
      </c>
      <c r="L25" s="37">
        <v>24</v>
      </c>
      <c r="M25" s="37">
        <v>24.5</v>
      </c>
      <c r="N25" s="37">
        <v>24.5</v>
      </c>
      <c r="O25" s="37">
        <v>25</v>
      </c>
      <c r="P25" s="37">
        <v>25.5</v>
      </c>
      <c r="Q25" s="37">
        <v>25.5</v>
      </c>
      <c r="S25" t="str">
        <f t="shared" si="1"/>
        <v/>
      </c>
      <c r="T25">
        <v>38000</v>
      </c>
      <c r="U25" s="38">
        <v>0.215</v>
      </c>
      <c r="V25" s="38">
        <v>0.22</v>
      </c>
      <c r="W25" s="38">
        <v>0.22500000000000001</v>
      </c>
      <c r="X25" s="38">
        <v>0.23</v>
      </c>
      <c r="Y25" s="38">
        <v>0.23499999999999999</v>
      </c>
      <c r="Z25" s="38">
        <v>0.24</v>
      </c>
      <c r="AA25" s="38">
        <v>0.24</v>
      </c>
      <c r="AB25" s="38">
        <v>0.245</v>
      </c>
      <c r="AC25" s="38">
        <v>0.245</v>
      </c>
      <c r="AD25" s="38">
        <v>0.25</v>
      </c>
      <c r="AE25" s="38">
        <v>0.255</v>
      </c>
      <c r="AF25" s="38">
        <v>0.255</v>
      </c>
      <c r="AH25" s="37">
        <f t="shared" si="0"/>
        <v>21.5</v>
      </c>
      <c r="AI25" s="37">
        <f t="shared" si="0"/>
        <v>22</v>
      </c>
      <c r="AJ25" s="37">
        <f t="shared" si="0"/>
        <v>22.5</v>
      </c>
      <c r="AK25" s="37">
        <f t="shared" ref="AK25:AS53" si="2">X25*$T$3</f>
        <v>23</v>
      </c>
      <c r="AL25" s="37">
        <f t="shared" si="2"/>
        <v>23.5</v>
      </c>
      <c r="AM25" s="37">
        <f t="shared" si="2"/>
        <v>24</v>
      </c>
      <c r="AN25" s="37">
        <f t="shared" si="2"/>
        <v>24</v>
      </c>
      <c r="AO25" s="37">
        <f t="shared" si="2"/>
        <v>24.5</v>
      </c>
      <c r="AP25" s="37">
        <f t="shared" si="2"/>
        <v>24.5</v>
      </c>
      <c r="AQ25" s="37">
        <f t="shared" si="2"/>
        <v>25</v>
      </c>
      <c r="AR25" s="37">
        <f t="shared" si="2"/>
        <v>25.5</v>
      </c>
      <c r="AS25" s="37">
        <f t="shared" si="2"/>
        <v>25.5</v>
      </c>
    </row>
    <row r="26" spans="4:45" x14ac:dyDescent="0.25">
      <c r="D26">
        <v>23</v>
      </c>
      <c r="E26" s="77">
        <v>39000</v>
      </c>
      <c r="F26" s="37">
        <v>22</v>
      </c>
      <c r="G26" s="37">
        <v>22.5</v>
      </c>
      <c r="H26" s="37">
        <v>22.5</v>
      </c>
      <c r="I26" s="37">
        <v>23</v>
      </c>
      <c r="J26" s="37">
        <v>23.5</v>
      </c>
      <c r="K26" s="37">
        <v>24</v>
      </c>
      <c r="L26" s="37">
        <v>24</v>
      </c>
      <c r="M26" s="37">
        <v>24.5</v>
      </c>
      <c r="N26" s="37">
        <v>25</v>
      </c>
      <c r="O26" s="37">
        <v>25</v>
      </c>
      <c r="P26" s="37">
        <v>25.5</v>
      </c>
      <c r="Q26" s="37">
        <v>25.5</v>
      </c>
      <c r="S26" t="str">
        <f t="shared" si="1"/>
        <v/>
      </c>
      <c r="T26">
        <v>39000</v>
      </c>
      <c r="U26" s="38">
        <v>0.22</v>
      </c>
      <c r="V26" s="38">
        <v>0.22500000000000001</v>
      </c>
      <c r="W26" s="38">
        <v>0.22500000000000001</v>
      </c>
      <c r="X26" s="38">
        <v>0.23</v>
      </c>
      <c r="Y26" s="38">
        <v>0.23499999999999999</v>
      </c>
      <c r="Z26" s="38">
        <v>0.24</v>
      </c>
      <c r="AA26" s="38">
        <v>0.24</v>
      </c>
      <c r="AB26" s="38">
        <v>0.245</v>
      </c>
      <c r="AC26" s="38">
        <v>0.25</v>
      </c>
      <c r="AD26" s="38">
        <v>0.25</v>
      </c>
      <c r="AE26" s="38">
        <v>0.255</v>
      </c>
      <c r="AF26" s="38">
        <v>0.255</v>
      </c>
      <c r="AH26" s="37">
        <f t="shared" ref="AH26:AM57" si="3">U26*$T$3</f>
        <v>22</v>
      </c>
      <c r="AI26" s="37">
        <f t="shared" si="3"/>
        <v>22.5</v>
      </c>
      <c r="AJ26" s="37">
        <f t="shared" si="3"/>
        <v>22.5</v>
      </c>
      <c r="AK26" s="37">
        <f t="shared" si="2"/>
        <v>23</v>
      </c>
      <c r="AL26" s="37">
        <f t="shared" si="2"/>
        <v>23.5</v>
      </c>
      <c r="AM26" s="37">
        <f t="shared" si="2"/>
        <v>24</v>
      </c>
      <c r="AN26" s="37">
        <f t="shared" si="2"/>
        <v>24</v>
      </c>
      <c r="AO26" s="37">
        <f t="shared" si="2"/>
        <v>24.5</v>
      </c>
      <c r="AP26" s="37">
        <f t="shared" si="2"/>
        <v>25</v>
      </c>
      <c r="AQ26" s="37">
        <f t="shared" si="2"/>
        <v>25</v>
      </c>
      <c r="AR26" s="37">
        <f t="shared" si="2"/>
        <v>25.5</v>
      </c>
      <c r="AS26" s="37">
        <f t="shared" si="2"/>
        <v>25.5</v>
      </c>
    </row>
    <row r="27" spans="4:45" x14ac:dyDescent="0.25">
      <c r="D27">
        <v>24</v>
      </c>
      <c r="E27" s="77">
        <v>40000</v>
      </c>
      <c r="F27" s="37">
        <v>22</v>
      </c>
      <c r="G27" s="37">
        <v>22.5</v>
      </c>
      <c r="H27" s="37">
        <v>23</v>
      </c>
      <c r="I27" s="37">
        <v>23</v>
      </c>
      <c r="J27" s="37">
        <v>23.5</v>
      </c>
      <c r="K27" s="37">
        <v>24</v>
      </c>
      <c r="L27" s="37">
        <v>24.5</v>
      </c>
      <c r="M27" s="37">
        <v>24.5</v>
      </c>
      <c r="N27" s="37">
        <v>25</v>
      </c>
      <c r="O27" s="37">
        <v>25</v>
      </c>
      <c r="P27" s="37">
        <v>25.5</v>
      </c>
      <c r="Q27" s="37">
        <v>25.5</v>
      </c>
      <c r="S27" t="str">
        <f t="shared" si="1"/>
        <v/>
      </c>
      <c r="T27">
        <v>40000</v>
      </c>
      <c r="U27" s="38">
        <v>0.22</v>
      </c>
      <c r="V27" s="38">
        <v>0.22500000000000001</v>
      </c>
      <c r="W27" s="38">
        <v>0.23</v>
      </c>
      <c r="X27" s="38">
        <v>0.23</v>
      </c>
      <c r="Y27" s="38">
        <v>0.23499999999999999</v>
      </c>
      <c r="Z27" s="38">
        <v>0.24</v>
      </c>
      <c r="AA27" s="38">
        <v>0.245</v>
      </c>
      <c r="AB27" s="38">
        <v>0.245</v>
      </c>
      <c r="AC27" s="38">
        <v>0.25</v>
      </c>
      <c r="AD27" s="38">
        <v>0.25</v>
      </c>
      <c r="AE27" s="38">
        <v>0.255</v>
      </c>
      <c r="AF27" s="38">
        <v>0.255</v>
      </c>
      <c r="AH27" s="37">
        <f t="shared" si="3"/>
        <v>22</v>
      </c>
      <c r="AI27" s="37">
        <f t="shared" si="3"/>
        <v>22.5</v>
      </c>
      <c r="AJ27" s="37">
        <f t="shared" si="3"/>
        <v>23</v>
      </c>
      <c r="AK27" s="37">
        <f t="shared" si="2"/>
        <v>23</v>
      </c>
      <c r="AL27" s="37">
        <f t="shared" si="2"/>
        <v>23.5</v>
      </c>
      <c r="AM27" s="37">
        <f t="shared" si="2"/>
        <v>24</v>
      </c>
      <c r="AN27" s="37">
        <f t="shared" si="2"/>
        <v>24.5</v>
      </c>
      <c r="AO27" s="37">
        <f t="shared" si="2"/>
        <v>24.5</v>
      </c>
      <c r="AP27" s="37">
        <f t="shared" si="2"/>
        <v>25</v>
      </c>
      <c r="AQ27" s="37">
        <f t="shared" si="2"/>
        <v>25</v>
      </c>
      <c r="AR27" s="37">
        <f t="shared" si="2"/>
        <v>25.5</v>
      </c>
      <c r="AS27" s="37">
        <f t="shared" si="2"/>
        <v>25.5</v>
      </c>
    </row>
    <row r="28" spans="4:45" x14ac:dyDescent="0.25">
      <c r="D28">
        <v>25</v>
      </c>
      <c r="E28" s="77">
        <v>41000</v>
      </c>
      <c r="F28" s="37">
        <v>22</v>
      </c>
      <c r="G28" s="37">
        <v>22.5</v>
      </c>
      <c r="H28" s="37">
        <v>23</v>
      </c>
      <c r="I28" s="37">
        <v>23.5</v>
      </c>
      <c r="J28" s="37">
        <v>23.5</v>
      </c>
      <c r="K28" s="37">
        <v>24</v>
      </c>
      <c r="L28" s="37">
        <v>24.5</v>
      </c>
      <c r="M28" s="37">
        <v>24.5</v>
      </c>
      <c r="N28" s="37">
        <v>25</v>
      </c>
      <c r="O28" s="37">
        <v>25.5</v>
      </c>
      <c r="P28" s="37">
        <v>25.5</v>
      </c>
      <c r="Q28" s="37">
        <v>26</v>
      </c>
      <c r="S28" t="str">
        <f t="shared" si="1"/>
        <v/>
      </c>
      <c r="T28">
        <v>41000</v>
      </c>
      <c r="U28" s="38">
        <v>0.22</v>
      </c>
      <c r="V28" s="38">
        <v>0.22500000000000001</v>
      </c>
      <c r="W28" s="38">
        <v>0.23</v>
      </c>
      <c r="X28" s="38">
        <v>0.23499999999999999</v>
      </c>
      <c r="Y28" s="38">
        <v>0.23499999999999999</v>
      </c>
      <c r="Z28" s="38">
        <v>0.24</v>
      </c>
      <c r="AA28" s="38">
        <v>0.245</v>
      </c>
      <c r="AB28" s="38">
        <v>0.245</v>
      </c>
      <c r="AC28" s="38">
        <v>0.25</v>
      </c>
      <c r="AD28" s="38">
        <v>0.255</v>
      </c>
      <c r="AE28" s="38">
        <v>0.255</v>
      </c>
      <c r="AF28" s="38">
        <v>0.26</v>
      </c>
      <c r="AH28" s="37">
        <f t="shared" si="3"/>
        <v>22</v>
      </c>
      <c r="AI28" s="37">
        <f t="shared" si="3"/>
        <v>22.5</v>
      </c>
      <c r="AJ28" s="37">
        <f t="shared" si="3"/>
        <v>23</v>
      </c>
      <c r="AK28" s="37">
        <f t="shared" si="2"/>
        <v>23.5</v>
      </c>
      <c r="AL28" s="37">
        <f t="shared" si="2"/>
        <v>23.5</v>
      </c>
      <c r="AM28" s="37">
        <f t="shared" si="2"/>
        <v>24</v>
      </c>
      <c r="AN28" s="37">
        <f t="shared" si="2"/>
        <v>24.5</v>
      </c>
      <c r="AO28" s="37">
        <f t="shared" si="2"/>
        <v>24.5</v>
      </c>
      <c r="AP28" s="37">
        <f t="shared" si="2"/>
        <v>25</v>
      </c>
      <c r="AQ28" s="37">
        <f t="shared" si="2"/>
        <v>25.5</v>
      </c>
      <c r="AR28" s="37">
        <f t="shared" si="2"/>
        <v>25.5</v>
      </c>
      <c r="AS28" s="37">
        <f t="shared" si="2"/>
        <v>26</v>
      </c>
    </row>
    <row r="29" spans="4:45" x14ac:dyDescent="0.25">
      <c r="D29">
        <v>26</v>
      </c>
      <c r="E29" s="77">
        <v>42000</v>
      </c>
      <c r="F29" s="37">
        <v>22</v>
      </c>
      <c r="G29" s="37">
        <v>22.5</v>
      </c>
      <c r="H29" s="37">
        <v>23</v>
      </c>
      <c r="I29" s="37">
        <v>23.5</v>
      </c>
      <c r="J29" s="37">
        <v>24</v>
      </c>
      <c r="K29" s="37">
        <v>24.5</v>
      </c>
      <c r="L29" s="37">
        <v>24.5</v>
      </c>
      <c r="M29" s="37">
        <v>25</v>
      </c>
      <c r="N29" s="37">
        <v>25.5</v>
      </c>
      <c r="O29" s="37">
        <v>25.5</v>
      </c>
      <c r="P29" s="37">
        <v>26</v>
      </c>
      <c r="Q29" s="37">
        <v>26</v>
      </c>
      <c r="S29" t="str">
        <f t="shared" si="1"/>
        <v/>
      </c>
      <c r="T29">
        <v>42000</v>
      </c>
      <c r="U29" s="38">
        <v>0.22</v>
      </c>
      <c r="V29" s="38">
        <v>0.22500000000000001</v>
      </c>
      <c r="W29" s="38">
        <v>0.23</v>
      </c>
      <c r="X29" s="38">
        <v>0.23499999999999999</v>
      </c>
      <c r="Y29" s="38">
        <v>0.24</v>
      </c>
      <c r="Z29" s="38">
        <v>0.245</v>
      </c>
      <c r="AA29" s="38">
        <v>0.245</v>
      </c>
      <c r="AB29" s="38">
        <v>0.25</v>
      </c>
      <c r="AC29" s="38">
        <v>0.255</v>
      </c>
      <c r="AD29" s="38">
        <v>0.255</v>
      </c>
      <c r="AE29" s="38">
        <v>0.26</v>
      </c>
      <c r="AF29" s="38">
        <v>0.26</v>
      </c>
      <c r="AH29" s="37">
        <f t="shared" si="3"/>
        <v>22</v>
      </c>
      <c r="AI29" s="37">
        <f t="shared" si="3"/>
        <v>22.5</v>
      </c>
      <c r="AJ29" s="37">
        <f t="shared" si="3"/>
        <v>23</v>
      </c>
      <c r="AK29" s="37">
        <f t="shared" si="2"/>
        <v>23.5</v>
      </c>
      <c r="AL29" s="37">
        <f t="shared" si="2"/>
        <v>24</v>
      </c>
      <c r="AM29" s="37">
        <f t="shared" si="2"/>
        <v>24.5</v>
      </c>
      <c r="AN29" s="37">
        <f t="shared" si="2"/>
        <v>24.5</v>
      </c>
      <c r="AO29" s="37">
        <f t="shared" si="2"/>
        <v>25</v>
      </c>
      <c r="AP29" s="37">
        <f t="shared" si="2"/>
        <v>25.5</v>
      </c>
      <c r="AQ29" s="37">
        <f t="shared" si="2"/>
        <v>25.5</v>
      </c>
      <c r="AR29" s="37">
        <f t="shared" si="2"/>
        <v>26</v>
      </c>
      <c r="AS29" s="37">
        <f t="shared" si="2"/>
        <v>26</v>
      </c>
    </row>
    <row r="30" spans="4:45" x14ac:dyDescent="0.25">
      <c r="D30">
        <v>27</v>
      </c>
      <c r="E30" s="77">
        <v>43000</v>
      </c>
      <c r="F30" s="37">
        <v>22.5</v>
      </c>
      <c r="G30" s="37">
        <v>23</v>
      </c>
      <c r="H30" s="37">
        <v>23.5</v>
      </c>
      <c r="I30" s="37">
        <v>24</v>
      </c>
      <c r="J30" s="37">
        <v>24.5</v>
      </c>
      <c r="K30" s="37">
        <v>25</v>
      </c>
      <c r="L30" s="37">
        <v>25</v>
      </c>
      <c r="M30" s="37">
        <v>25.5</v>
      </c>
      <c r="N30" s="37">
        <v>26</v>
      </c>
      <c r="O30" s="37">
        <v>26</v>
      </c>
      <c r="P30" s="37">
        <v>26.5</v>
      </c>
      <c r="Q30" s="37">
        <v>26.5</v>
      </c>
      <c r="S30" t="str">
        <f t="shared" si="1"/>
        <v/>
      </c>
      <c r="T30">
        <v>43000</v>
      </c>
      <c r="U30" s="38">
        <v>0.22500000000000001</v>
      </c>
      <c r="V30" s="38">
        <v>0.23</v>
      </c>
      <c r="W30" s="38">
        <v>0.23499999999999999</v>
      </c>
      <c r="X30" s="38">
        <v>0.24</v>
      </c>
      <c r="Y30" s="38">
        <v>0.245</v>
      </c>
      <c r="Z30" s="38">
        <v>0.25</v>
      </c>
      <c r="AA30" s="38">
        <v>0.25</v>
      </c>
      <c r="AB30" s="38">
        <v>0.255</v>
      </c>
      <c r="AC30" s="38">
        <v>0.26</v>
      </c>
      <c r="AD30" s="38">
        <v>0.26</v>
      </c>
      <c r="AE30" s="38">
        <v>0.26500000000000001</v>
      </c>
      <c r="AF30" s="38">
        <v>0.26500000000000001</v>
      </c>
      <c r="AH30" s="37">
        <f t="shared" si="3"/>
        <v>22.5</v>
      </c>
      <c r="AI30" s="37">
        <f t="shared" si="3"/>
        <v>23</v>
      </c>
      <c r="AJ30" s="37">
        <f t="shared" si="3"/>
        <v>23.5</v>
      </c>
      <c r="AK30" s="37">
        <f t="shared" si="2"/>
        <v>24</v>
      </c>
      <c r="AL30" s="37">
        <f t="shared" si="2"/>
        <v>24.5</v>
      </c>
      <c r="AM30" s="37">
        <f t="shared" si="2"/>
        <v>25</v>
      </c>
      <c r="AN30" s="37">
        <f t="shared" si="2"/>
        <v>25</v>
      </c>
      <c r="AO30" s="37">
        <f t="shared" si="2"/>
        <v>25.5</v>
      </c>
      <c r="AP30" s="37">
        <f t="shared" si="2"/>
        <v>26</v>
      </c>
      <c r="AQ30" s="37">
        <f t="shared" si="2"/>
        <v>26</v>
      </c>
      <c r="AR30" s="37">
        <f t="shared" si="2"/>
        <v>26.5</v>
      </c>
      <c r="AS30" s="37">
        <f t="shared" si="2"/>
        <v>26.5</v>
      </c>
    </row>
    <row r="31" spans="4:45" x14ac:dyDescent="0.25">
      <c r="D31">
        <v>28</v>
      </c>
      <c r="E31" s="77">
        <v>44000</v>
      </c>
      <c r="F31" s="37">
        <v>23</v>
      </c>
      <c r="G31" s="37">
        <v>23.5</v>
      </c>
      <c r="H31" s="37">
        <v>24</v>
      </c>
      <c r="I31" s="37">
        <v>24.5</v>
      </c>
      <c r="J31" s="37">
        <v>25</v>
      </c>
      <c r="K31" s="37">
        <v>25.5</v>
      </c>
      <c r="L31" s="37">
        <v>25.5</v>
      </c>
      <c r="M31" s="37">
        <v>26</v>
      </c>
      <c r="N31" s="37">
        <v>26.5</v>
      </c>
      <c r="O31" s="37">
        <v>26.5</v>
      </c>
      <c r="P31" s="37">
        <v>27</v>
      </c>
      <c r="Q31" s="37">
        <v>27</v>
      </c>
      <c r="S31" t="str">
        <f t="shared" si="1"/>
        <v/>
      </c>
      <c r="T31">
        <v>44000</v>
      </c>
      <c r="U31" s="38">
        <v>0.23</v>
      </c>
      <c r="V31" s="38">
        <v>0.23499999999999999</v>
      </c>
      <c r="W31" s="38">
        <v>0.24</v>
      </c>
      <c r="X31" s="38">
        <v>0.245</v>
      </c>
      <c r="Y31" s="38">
        <v>0.25</v>
      </c>
      <c r="Z31" s="38">
        <v>0.255</v>
      </c>
      <c r="AA31" s="38">
        <v>0.255</v>
      </c>
      <c r="AB31" s="38">
        <v>0.26</v>
      </c>
      <c r="AC31" s="38">
        <v>0.26500000000000001</v>
      </c>
      <c r="AD31" s="38">
        <v>0.26500000000000001</v>
      </c>
      <c r="AE31" s="38">
        <v>0.27</v>
      </c>
      <c r="AF31" s="38">
        <v>0.27</v>
      </c>
      <c r="AH31" s="37">
        <f t="shared" si="3"/>
        <v>23</v>
      </c>
      <c r="AI31" s="37">
        <f t="shared" si="3"/>
        <v>23.5</v>
      </c>
      <c r="AJ31" s="37">
        <f t="shared" si="3"/>
        <v>24</v>
      </c>
      <c r="AK31" s="37">
        <f t="shared" si="2"/>
        <v>24.5</v>
      </c>
      <c r="AL31" s="37">
        <f t="shared" si="2"/>
        <v>25</v>
      </c>
      <c r="AM31" s="37">
        <f t="shared" si="2"/>
        <v>25.5</v>
      </c>
      <c r="AN31" s="37">
        <f t="shared" si="2"/>
        <v>25.5</v>
      </c>
      <c r="AO31" s="37">
        <f t="shared" si="2"/>
        <v>26</v>
      </c>
      <c r="AP31" s="37">
        <f t="shared" si="2"/>
        <v>26.5</v>
      </c>
      <c r="AQ31" s="37">
        <f t="shared" si="2"/>
        <v>26.5</v>
      </c>
      <c r="AR31" s="37">
        <f t="shared" si="2"/>
        <v>27</v>
      </c>
      <c r="AS31" s="37">
        <f t="shared" si="2"/>
        <v>27</v>
      </c>
    </row>
    <row r="32" spans="4:45" x14ac:dyDescent="0.25">
      <c r="D32">
        <v>29</v>
      </c>
      <c r="E32" s="77">
        <v>45000</v>
      </c>
      <c r="F32" s="37">
        <v>23.5</v>
      </c>
      <c r="G32" s="37">
        <v>24</v>
      </c>
      <c r="H32" s="37">
        <v>24.5</v>
      </c>
      <c r="I32" s="37">
        <v>25</v>
      </c>
      <c r="J32" s="37">
        <v>25.5</v>
      </c>
      <c r="K32" s="37">
        <v>25.5</v>
      </c>
      <c r="L32" s="37">
        <v>26</v>
      </c>
      <c r="M32" s="37">
        <v>26.5</v>
      </c>
      <c r="N32" s="37">
        <v>26.5</v>
      </c>
      <c r="O32" s="37">
        <v>27</v>
      </c>
      <c r="P32" s="37">
        <v>27.500000000000004</v>
      </c>
      <c r="Q32" s="37">
        <v>27.500000000000004</v>
      </c>
      <c r="S32" t="str">
        <f t="shared" si="1"/>
        <v/>
      </c>
      <c r="T32">
        <v>45000</v>
      </c>
      <c r="U32" s="38">
        <v>0.23499999999999999</v>
      </c>
      <c r="V32" s="38">
        <v>0.24</v>
      </c>
      <c r="W32" s="38">
        <v>0.245</v>
      </c>
      <c r="X32" s="38">
        <v>0.25</v>
      </c>
      <c r="Y32" s="38">
        <v>0.255</v>
      </c>
      <c r="Z32" s="38">
        <v>0.255</v>
      </c>
      <c r="AA32" s="38">
        <v>0.26</v>
      </c>
      <c r="AB32" s="38">
        <v>0.26500000000000001</v>
      </c>
      <c r="AC32" s="38">
        <v>0.26500000000000001</v>
      </c>
      <c r="AD32" s="38">
        <v>0.27</v>
      </c>
      <c r="AE32" s="38">
        <v>0.27500000000000002</v>
      </c>
      <c r="AF32" s="38">
        <v>0.27500000000000002</v>
      </c>
      <c r="AH32" s="37">
        <f t="shared" si="3"/>
        <v>23.5</v>
      </c>
      <c r="AI32" s="37">
        <f t="shared" si="3"/>
        <v>24</v>
      </c>
      <c r="AJ32" s="37">
        <f t="shared" si="3"/>
        <v>24.5</v>
      </c>
      <c r="AK32" s="37">
        <f t="shared" si="2"/>
        <v>25</v>
      </c>
      <c r="AL32" s="37">
        <f t="shared" si="2"/>
        <v>25.5</v>
      </c>
      <c r="AM32" s="37">
        <f t="shared" si="2"/>
        <v>25.5</v>
      </c>
      <c r="AN32" s="37">
        <f t="shared" si="2"/>
        <v>26</v>
      </c>
      <c r="AO32" s="37">
        <f t="shared" si="2"/>
        <v>26.5</v>
      </c>
      <c r="AP32" s="37">
        <f t="shared" si="2"/>
        <v>26.5</v>
      </c>
      <c r="AQ32" s="37">
        <f t="shared" si="2"/>
        <v>27</v>
      </c>
      <c r="AR32" s="37">
        <f t="shared" si="2"/>
        <v>27.500000000000004</v>
      </c>
      <c r="AS32" s="37">
        <f t="shared" si="2"/>
        <v>27.500000000000004</v>
      </c>
    </row>
    <row r="33" spans="4:45" x14ac:dyDescent="0.25">
      <c r="D33">
        <v>30</v>
      </c>
      <c r="E33" s="77">
        <v>46000</v>
      </c>
      <c r="F33" s="37">
        <v>24</v>
      </c>
      <c r="G33" s="37">
        <v>24.5</v>
      </c>
      <c r="H33" s="37">
        <v>24.5</v>
      </c>
      <c r="I33" s="37">
        <v>25</v>
      </c>
      <c r="J33" s="37">
        <v>25.5</v>
      </c>
      <c r="K33" s="37">
        <v>26</v>
      </c>
      <c r="L33" s="37">
        <v>26.5</v>
      </c>
      <c r="M33" s="37">
        <v>26.5</v>
      </c>
      <c r="N33" s="37">
        <v>27</v>
      </c>
      <c r="O33" s="37">
        <v>27.500000000000004</v>
      </c>
      <c r="P33" s="37">
        <v>27.500000000000004</v>
      </c>
      <c r="Q33" s="37">
        <v>28.000000000000004</v>
      </c>
      <c r="S33" t="str">
        <f t="shared" si="1"/>
        <v/>
      </c>
      <c r="T33">
        <v>46000</v>
      </c>
      <c r="U33" s="38">
        <v>0.24</v>
      </c>
      <c r="V33" s="38">
        <v>0.245</v>
      </c>
      <c r="W33" s="38">
        <v>0.245</v>
      </c>
      <c r="X33" s="38">
        <v>0.25</v>
      </c>
      <c r="Y33" s="38">
        <v>0.255</v>
      </c>
      <c r="Z33" s="38">
        <v>0.26</v>
      </c>
      <c r="AA33" s="38">
        <v>0.26500000000000001</v>
      </c>
      <c r="AB33" s="38">
        <v>0.26500000000000001</v>
      </c>
      <c r="AC33" s="38">
        <v>0.27</v>
      </c>
      <c r="AD33" s="38">
        <v>0.27500000000000002</v>
      </c>
      <c r="AE33" s="38">
        <v>0.27500000000000002</v>
      </c>
      <c r="AF33" s="38">
        <v>0.28000000000000003</v>
      </c>
      <c r="AH33" s="37">
        <f t="shared" si="3"/>
        <v>24</v>
      </c>
      <c r="AI33" s="37">
        <f t="shared" si="3"/>
        <v>24.5</v>
      </c>
      <c r="AJ33" s="37">
        <f t="shared" si="3"/>
        <v>24.5</v>
      </c>
      <c r="AK33" s="37">
        <f t="shared" si="2"/>
        <v>25</v>
      </c>
      <c r="AL33" s="37">
        <f t="shared" si="2"/>
        <v>25.5</v>
      </c>
      <c r="AM33" s="37">
        <f t="shared" si="2"/>
        <v>26</v>
      </c>
      <c r="AN33" s="37">
        <f t="shared" si="2"/>
        <v>26.5</v>
      </c>
      <c r="AO33" s="37">
        <f t="shared" si="2"/>
        <v>26.5</v>
      </c>
      <c r="AP33" s="37">
        <f t="shared" si="2"/>
        <v>27</v>
      </c>
      <c r="AQ33" s="37">
        <f t="shared" si="2"/>
        <v>27.500000000000004</v>
      </c>
      <c r="AR33" s="37">
        <f t="shared" si="2"/>
        <v>27.500000000000004</v>
      </c>
      <c r="AS33" s="37">
        <f t="shared" si="2"/>
        <v>28.000000000000004</v>
      </c>
    </row>
    <row r="34" spans="4:45" x14ac:dyDescent="0.25">
      <c r="D34">
        <v>31</v>
      </c>
      <c r="E34" s="77">
        <v>47000</v>
      </c>
      <c r="F34" s="37">
        <v>24</v>
      </c>
      <c r="G34" s="37">
        <v>24.5</v>
      </c>
      <c r="H34" s="37">
        <v>24.5</v>
      </c>
      <c r="I34" s="37">
        <v>25</v>
      </c>
      <c r="J34" s="37">
        <v>25.5</v>
      </c>
      <c r="K34" s="37">
        <v>26</v>
      </c>
      <c r="L34" s="37">
        <v>26.5</v>
      </c>
      <c r="M34" s="37">
        <v>26.5</v>
      </c>
      <c r="N34" s="37">
        <v>27</v>
      </c>
      <c r="O34" s="37">
        <v>27.500000000000004</v>
      </c>
      <c r="P34" s="37">
        <v>27.500000000000004</v>
      </c>
      <c r="Q34" s="37">
        <v>28.000000000000004</v>
      </c>
      <c r="S34" t="str">
        <f t="shared" si="1"/>
        <v/>
      </c>
      <c r="T34">
        <v>47000</v>
      </c>
      <c r="U34" s="38">
        <v>0.24</v>
      </c>
      <c r="V34" s="38">
        <v>0.245</v>
      </c>
      <c r="W34" s="38">
        <v>0.245</v>
      </c>
      <c r="X34" s="38">
        <v>0.25</v>
      </c>
      <c r="Y34" s="38">
        <v>0.255</v>
      </c>
      <c r="Z34" s="38">
        <v>0.26</v>
      </c>
      <c r="AA34" s="38">
        <v>0.26500000000000001</v>
      </c>
      <c r="AB34" s="38">
        <v>0.26500000000000001</v>
      </c>
      <c r="AC34" s="38">
        <v>0.27</v>
      </c>
      <c r="AD34" s="38">
        <v>0.27500000000000002</v>
      </c>
      <c r="AE34" s="38">
        <v>0.27500000000000002</v>
      </c>
      <c r="AF34" s="38">
        <v>0.28000000000000003</v>
      </c>
      <c r="AH34" s="37">
        <f t="shared" si="3"/>
        <v>24</v>
      </c>
      <c r="AI34" s="37">
        <f t="shared" si="3"/>
        <v>24.5</v>
      </c>
      <c r="AJ34" s="37">
        <f t="shared" si="3"/>
        <v>24.5</v>
      </c>
      <c r="AK34" s="37">
        <f t="shared" si="2"/>
        <v>25</v>
      </c>
      <c r="AL34" s="37">
        <f t="shared" si="2"/>
        <v>25.5</v>
      </c>
      <c r="AM34" s="37">
        <f t="shared" si="2"/>
        <v>26</v>
      </c>
      <c r="AN34" s="37">
        <f t="shared" si="2"/>
        <v>26.5</v>
      </c>
      <c r="AO34" s="37">
        <f t="shared" si="2"/>
        <v>26.5</v>
      </c>
      <c r="AP34" s="37">
        <f t="shared" si="2"/>
        <v>27</v>
      </c>
      <c r="AQ34" s="37">
        <f t="shared" si="2"/>
        <v>27.500000000000004</v>
      </c>
      <c r="AR34" s="37">
        <f t="shared" si="2"/>
        <v>27.500000000000004</v>
      </c>
      <c r="AS34" s="37">
        <f t="shared" si="2"/>
        <v>28.000000000000004</v>
      </c>
    </row>
    <row r="35" spans="4:45" x14ac:dyDescent="0.25">
      <c r="D35">
        <v>32</v>
      </c>
      <c r="E35" s="77">
        <v>48000</v>
      </c>
      <c r="F35" s="37">
        <v>24</v>
      </c>
      <c r="G35" s="37">
        <v>24.5</v>
      </c>
      <c r="H35" s="37">
        <v>24.5</v>
      </c>
      <c r="I35" s="37">
        <v>25</v>
      </c>
      <c r="J35" s="37">
        <v>25.5</v>
      </c>
      <c r="K35" s="37">
        <v>26</v>
      </c>
      <c r="L35" s="37">
        <v>26.5</v>
      </c>
      <c r="M35" s="37">
        <v>26.5</v>
      </c>
      <c r="N35" s="37">
        <v>27</v>
      </c>
      <c r="O35" s="37">
        <v>27.500000000000004</v>
      </c>
      <c r="P35" s="37">
        <v>27.500000000000004</v>
      </c>
      <c r="Q35" s="37">
        <v>28.000000000000004</v>
      </c>
      <c r="S35" t="str">
        <f t="shared" si="1"/>
        <v/>
      </c>
      <c r="T35">
        <v>48000</v>
      </c>
      <c r="U35" s="38">
        <v>0.24</v>
      </c>
      <c r="V35" s="38">
        <v>0.245</v>
      </c>
      <c r="W35" s="38">
        <v>0.245</v>
      </c>
      <c r="X35" s="38">
        <v>0.25</v>
      </c>
      <c r="Y35" s="38">
        <v>0.255</v>
      </c>
      <c r="Z35" s="38">
        <v>0.26</v>
      </c>
      <c r="AA35" s="38">
        <v>0.26500000000000001</v>
      </c>
      <c r="AB35" s="38">
        <v>0.26500000000000001</v>
      </c>
      <c r="AC35" s="38">
        <v>0.27</v>
      </c>
      <c r="AD35" s="38">
        <v>0.27500000000000002</v>
      </c>
      <c r="AE35" s="38">
        <v>0.27500000000000002</v>
      </c>
      <c r="AF35" s="38">
        <v>0.28000000000000003</v>
      </c>
      <c r="AH35" s="37">
        <f t="shared" si="3"/>
        <v>24</v>
      </c>
      <c r="AI35" s="37">
        <f t="shared" si="3"/>
        <v>24.5</v>
      </c>
      <c r="AJ35" s="37">
        <f t="shared" si="3"/>
        <v>24.5</v>
      </c>
      <c r="AK35" s="37">
        <f t="shared" si="2"/>
        <v>25</v>
      </c>
      <c r="AL35" s="37">
        <f t="shared" si="2"/>
        <v>25.5</v>
      </c>
      <c r="AM35" s="37">
        <f t="shared" si="2"/>
        <v>26</v>
      </c>
      <c r="AN35" s="37">
        <f t="shared" si="2"/>
        <v>26.5</v>
      </c>
      <c r="AO35" s="37">
        <f t="shared" si="2"/>
        <v>26.5</v>
      </c>
      <c r="AP35" s="37">
        <f t="shared" si="2"/>
        <v>27</v>
      </c>
      <c r="AQ35" s="37">
        <f t="shared" si="2"/>
        <v>27.500000000000004</v>
      </c>
      <c r="AR35" s="37">
        <f t="shared" si="2"/>
        <v>27.500000000000004</v>
      </c>
      <c r="AS35" s="37">
        <f t="shared" si="2"/>
        <v>28.000000000000004</v>
      </c>
    </row>
    <row r="36" spans="4:45" x14ac:dyDescent="0.25">
      <c r="D36">
        <v>33</v>
      </c>
      <c r="E36" s="77">
        <v>49000</v>
      </c>
      <c r="F36" s="37">
        <v>24</v>
      </c>
      <c r="G36" s="37">
        <v>24.5</v>
      </c>
      <c r="H36" s="37">
        <v>24.5</v>
      </c>
      <c r="I36" s="37">
        <v>25</v>
      </c>
      <c r="J36" s="37">
        <v>25.5</v>
      </c>
      <c r="K36" s="37">
        <v>26</v>
      </c>
      <c r="L36" s="37">
        <v>26.5</v>
      </c>
      <c r="M36" s="37">
        <v>26.5</v>
      </c>
      <c r="N36" s="37">
        <v>27</v>
      </c>
      <c r="O36" s="37">
        <v>27.500000000000004</v>
      </c>
      <c r="P36" s="37">
        <v>27.500000000000004</v>
      </c>
      <c r="Q36" s="37">
        <v>28.000000000000004</v>
      </c>
      <c r="S36" t="str">
        <f t="shared" si="1"/>
        <v/>
      </c>
      <c r="T36">
        <v>49000</v>
      </c>
      <c r="U36" s="38">
        <v>0.24</v>
      </c>
      <c r="V36" s="38">
        <v>0.245</v>
      </c>
      <c r="W36" s="38">
        <v>0.245</v>
      </c>
      <c r="X36" s="38">
        <v>0.25</v>
      </c>
      <c r="Y36" s="38">
        <v>0.255</v>
      </c>
      <c r="Z36" s="38">
        <v>0.26</v>
      </c>
      <c r="AA36" s="38">
        <v>0.26500000000000001</v>
      </c>
      <c r="AB36" s="38">
        <v>0.26500000000000001</v>
      </c>
      <c r="AC36" s="38">
        <v>0.27</v>
      </c>
      <c r="AD36" s="38">
        <v>0.27500000000000002</v>
      </c>
      <c r="AE36" s="38">
        <v>0.27500000000000002</v>
      </c>
      <c r="AF36" s="38">
        <v>0.28000000000000003</v>
      </c>
      <c r="AH36" s="37">
        <f t="shared" si="3"/>
        <v>24</v>
      </c>
      <c r="AI36" s="37">
        <f t="shared" si="3"/>
        <v>24.5</v>
      </c>
      <c r="AJ36" s="37">
        <f t="shared" si="3"/>
        <v>24.5</v>
      </c>
      <c r="AK36" s="37">
        <f t="shared" si="2"/>
        <v>25</v>
      </c>
      <c r="AL36" s="37">
        <f t="shared" si="2"/>
        <v>25.5</v>
      </c>
      <c r="AM36" s="37">
        <f t="shared" si="2"/>
        <v>26</v>
      </c>
      <c r="AN36" s="37">
        <f t="shared" si="2"/>
        <v>26.5</v>
      </c>
      <c r="AO36" s="37">
        <f t="shared" si="2"/>
        <v>26.5</v>
      </c>
      <c r="AP36" s="37">
        <f t="shared" si="2"/>
        <v>27</v>
      </c>
      <c r="AQ36" s="37">
        <f t="shared" si="2"/>
        <v>27.500000000000004</v>
      </c>
      <c r="AR36" s="37">
        <f t="shared" si="2"/>
        <v>27.500000000000004</v>
      </c>
      <c r="AS36" s="37">
        <f t="shared" si="2"/>
        <v>28.000000000000004</v>
      </c>
    </row>
    <row r="37" spans="4:45" x14ac:dyDescent="0.25">
      <c r="D37">
        <v>34</v>
      </c>
      <c r="E37" s="77">
        <v>50000</v>
      </c>
      <c r="F37" s="37">
        <v>24</v>
      </c>
      <c r="G37" s="37">
        <v>24.5</v>
      </c>
      <c r="H37" s="37">
        <v>24.5</v>
      </c>
      <c r="I37" s="37">
        <v>25</v>
      </c>
      <c r="J37" s="37">
        <v>25.5</v>
      </c>
      <c r="K37" s="37">
        <v>26</v>
      </c>
      <c r="L37" s="37">
        <v>26.5</v>
      </c>
      <c r="M37" s="37">
        <v>26.5</v>
      </c>
      <c r="N37" s="37">
        <v>27</v>
      </c>
      <c r="O37" s="37">
        <v>27.500000000000004</v>
      </c>
      <c r="P37" s="37">
        <v>27.500000000000004</v>
      </c>
      <c r="Q37" s="37">
        <v>28.000000000000004</v>
      </c>
      <c r="S37" t="str">
        <f t="shared" si="1"/>
        <v/>
      </c>
      <c r="T37">
        <v>50000</v>
      </c>
      <c r="U37" s="38">
        <v>0.24</v>
      </c>
      <c r="V37" s="38">
        <v>0.245</v>
      </c>
      <c r="W37" s="38">
        <v>0.245</v>
      </c>
      <c r="X37" s="38">
        <v>0.25</v>
      </c>
      <c r="Y37" s="38">
        <v>0.255</v>
      </c>
      <c r="Z37" s="38">
        <v>0.26</v>
      </c>
      <c r="AA37" s="38">
        <v>0.26500000000000001</v>
      </c>
      <c r="AB37" s="38">
        <v>0.26500000000000001</v>
      </c>
      <c r="AC37" s="38">
        <v>0.27</v>
      </c>
      <c r="AD37" s="38">
        <v>0.27500000000000002</v>
      </c>
      <c r="AE37" s="38">
        <v>0.27500000000000002</v>
      </c>
      <c r="AF37" s="38">
        <v>0.28000000000000003</v>
      </c>
      <c r="AH37" s="37">
        <f t="shared" si="3"/>
        <v>24</v>
      </c>
      <c r="AI37" s="37">
        <f t="shared" si="3"/>
        <v>24.5</v>
      </c>
      <c r="AJ37" s="37">
        <f t="shared" si="3"/>
        <v>24.5</v>
      </c>
      <c r="AK37" s="37">
        <f t="shared" si="2"/>
        <v>25</v>
      </c>
      <c r="AL37" s="37">
        <f t="shared" si="2"/>
        <v>25.5</v>
      </c>
      <c r="AM37" s="37">
        <f t="shared" si="2"/>
        <v>26</v>
      </c>
      <c r="AN37" s="37">
        <f t="shared" si="2"/>
        <v>26.5</v>
      </c>
      <c r="AO37" s="37">
        <f t="shared" si="2"/>
        <v>26.5</v>
      </c>
      <c r="AP37" s="37">
        <f t="shared" si="2"/>
        <v>27</v>
      </c>
      <c r="AQ37" s="37">
        <f t="shared" si="2"/>
        <v>27.500000000000004</v>
      </c>
      <c r="AR37" s="37">
        <f t="shared" si="2"/>
        <v>27.500000000000004</v>
      </c>
      <c r="AS37" s="37">
        <f t="shared" si="2"/>
        <v>28.000000000000004</v>
      </c>
    </row>
    <row r="38" spans="4:45" x14ac:dyDescent="0.25">
      <c r="D38">
        <v>35</v>
      </c>
      <c r="E38" s="77">
        <v>51000</v>
      </c>
      <c r="F38" s="37">
        <v>24</v>
      </c>
      <c r="G38" s="37">
        <v>24.5</v>
      </c>
      <c r="H38" s="37">
        <v>25</v>
      </c>
      <c r="I38" s="37">
        <v>25</v>
      </c>
      <c r="J38" s="37">
        <v>25.5</v>
      </c>
      <c r="K38" s="37">
        <v>26</v>
      </c>
      <c r="L38" s="37">
        <v>26.5</v>
      </c>
      <c r="M38" s="37">
        <v>26.5</v>
      </c>
      <c r="N38" s="37">
        <v>27</v>
      </c>
      <c r="O38" s="37">
        <v>27.500000000000004</v>
      </c>
      <c r="P38" s="37">
        <v>27.500000000000004</v>
      </c>
      <c r="Q38" s="37">
        <v>28.000000000000004</v>
      </c>
      <c r="S38" t="str">
        <f t="shared" si="1"/>
        <v/>
      </c>
      <c r="T38">
        <v>51000</v>
      </c>
      <c r="U38" s="38">
        <v>0.24</v>
      </c>
      <c r="V38" s="38">
        <v>0.245</v>
      </c>
      <c r="W38" s="38">
        <v>0.25</v>
      </c>
      <c r="X38" s="38">
        <v>0.25</v>
      </c>
      <c r="Y38" s="38">
        <v>0.255</v>
      </c>
      <c r="Z38" s="38">
        <v>0.26</v>
      </c>
      <c r="AA38" s="38">
        <v>0.26500000000000001</v>
      </c>
      <c r="AB38" s="38">
        <v>0.26500000000000001</v>
      </c>
      <c r="AC38" s="38">
        <v>0.27</v>
      </c>
      <c r="AD38" s="38">
        <v>0.27500000000000002</v>
      </c>
      <c r="AE38" s="38">
        <v>0.27500000000000002</v>
      </c>
      <c r="AF38" s="38">
        <v>0.28000000000000003</v>
      </c>
      <c r="AH38" s="37">
        <f t="shared" si="3"/>
        <v>24</v>
      </c>
      <c r="AI38" s="37">
        <f t="shared" si="3"/>
        <v>24.5</v>
      </c>
      <c r="AJ38" s="37">
        <f t="shared" si="3"/>
        <v>25</v>
      </c>
      <c r="AK38" s="37">
        <f t="shared" si="2"/>
        <v>25</v>
      </c>
      <c r="AL38" s="37">
        <f t="shared" si="2"/>
        <v>25.5</v>
      </c>
      <c r="AM38" s="37">
        <f t="shared" si="2"/>
        <v>26</v>
      </c>
      <c r="AN38" s="37">
        <f t="shared" si="2"/>
        <v>26.5</v>
      </c>
      <c r="AO38" s="37">
        <f t="shared" si="2"/>
        <v>26.5</v>
      </c>
      <c r="AP38" s="37">
        <f t="shared" si="2"/>
        <v>27</v>
      </c>
      <c r="AQ38" s="37">
        <f t="shared" si="2"/>
        <v>27.500000000000004</v>
      </c>
      <c r="AR38" s="37">
        <f t="shared" si="2"/>
        <v>27.500000000000004</v>
      </c>
      <c r="AS38" s="37">
        <f t="shared" si="2"/>
        <v>28.000000000000004</v>
      </c>
    </row>
    <row r="39" spans="4:45" x14ac:dyDescent="0.25">
      <c r="D39">
        <v>36</v>
      </c>
      <c r="E39" s="77">
        <v>52000</v>
      </c>
      <c r="F39" s="37">
        <v>24</v>
      </c>
      <c r="G39" s="37">
        <v>24.5</v>
      </c>
      <c r="H39" s="37">
        <v>25</v>
      </c>
      <c r="I39" s="37">
        <v>25</v>
      </c>
      <c r="J39" s="37">
        <v>25.5</v>
      </c>
      <c r="K39" s="37">
        <v>26</v>
      </c>
      <c r="L39" s="37">
        <v>26.5</v>
      </c>
      <c r="M39" s="37">
        <v>27</v>
      </c>
      <c r="N39" s="37">
        <v>27</v>
      </c>
      <c r="O39" s="37">
        <v>27.500000000000004</v>
      </c>
      <c r="P39" s="37">
        <v>27.500000000000004</v>
      </c>
      <c r="Q39" s="37">
        <v>28.000000000000004</v>
      </c>
      <c r="S39" t="str">
        <f t="shared" si="1"/>
        <v/>
      </c>
      <c r="T39">
        <v>52000</v>
      </c>
      <c r="U39" s="38">
        <v>0.24</v>
      </c>
      <c r="V39" s="38">
        <v>0.245</v>
      </c>
      <c r="W39" s="38">
        <v>0.25</v>
      </c>
      <c r="X39" s="38">
        <v>0.25</v>
      </c>
      <c r="Y39" s="38">
        <v>0.255</v>
      </c>
      <c r="Z39" s="38">
        <v>0.26</v>
      </c>
      <c r="AA39" s="38">
        <v>0.26500000000000001</v>
      </c>
      <c r="AB39" s="38">
        <v>0.27</v>
      </c>
      <c r="AC39" s="38">
        <v>0.27</v>
      </c>
      <c r="AD39" s="38">
        <v>0.27500000000000002</v>
      </c>
      <c r="AE39" s="38">
        <v>0.27500000000000002</v>
      </c>
      <c r="AF39" s="38">
        <v>0.28000000000000003</v>
      </c>
      <c r="AH39" s="37">
        <f t="shared" si="3"/>
        <v>24</v>
      </c>
      <c r="AI39" s="37">
        <f t="shared" si="3"/>
        <v>24.5</v>
      </c>
      <c r="AJ39" s="37">
        <f t="shared" si="3"/>
        <v>25</v>
      </c>
      <c r="AK39" s="37">
        <f t="shared" si="2"/>
        <v>25</v>
      </c>
      <c r="AL39" s="37">
        <f t="shared" si="2"/>
        <v>25.5</v>
      </c>
      <c r="AM39" s="37">
        <f t="shared" si="2"/>
        <v>26</v>
      </c>
      <c r="AN39" s="37">
        <f t="shared" si="2"/>
        <v>26.5</v>
      </c>
      <c r="AO39" s="37">
        <f t="shared" si="2"/>
        <v>27</v>
      </c>
      <c r="AP39" s="37">
        <f t="shared" si="2"/>
        <v>27</v>
      </c>
      <c r="AQ39" s="37">
        <f t="shared" si="2"/>
        <v>27.500000000000004</v>
      </c>
      <c r="AR39" s="37">
        <f t="shared" si="2"/>
        <v>27.500000000000004</v>
      </c>
      <c r="AS39" s="37">
        <f t="shared" si="2"/>
        <v>28.000000000000004</v>
      </c>
    </row>
    <row r="40" spans="4:45" x14ac:dyDescent="0.25">
      <c r="D40">
        <v>37</v>
      </c>
      <c r="E40" s="77">
        <v>53000</v>
      </c>
      <c r="F40" s="37">
        <v>24</v>
      </c>
      <c r="G40" s="37">
        <v>24.5</v>
      </c>
      <c r="H40" s="37">
        <v>25</v>
      </c>
      <c r="I40" s="37">
        <v>25</v>
      </c>
      <c r="J40" s="37">
        <v>25.5</v>
      </c>
      <c r="K40" s="37">
        <v>26</v>
      </c>
      <c r="L40" s="37">
        <v>26.5</v>
      </c>
      <c r="M40" s="37">
        <v>27</v>
      </c>
      <c r="N40" s="37">
        <v>27</v>
      </c>
      <c r="O40" s="37">
        <v>27.500000000000004</v>
      </c>
      <c r="P40" s="37">
        <v>27.500000000000004</v>
      </c>
      <c r="Q40" s="37">
        <v>28.000000000000004</v>
      </c>
      <c r="S40" t="str">
        <f t="shared" si="1"/>
        <v/>
      </c>
      <c r="T40">
        <v>53000</v>
      </c>
      <c r="U40" s="38">
        <v>0.24</v>
      </c>
      <c r="V40" s="38">
        <v>0.245</v>
      </c>
      <c r="W40" s="38">
        <v>0.25</v>
      </c>
      <c r="X40" s="38">
        <v>0.25</v>
      </c>
      <c r="Y40" s="38">
        <v>0.255</v>
      </c>
      <c r="Z40" s="38">
        <v>0.26</v>
      </c>
      <c r="AA40" s="38">
        <v>0.26500000000000001</v>
      </c>
      <c r="AB40" s="38">
        <v>0.27</v>
      </c>
      <c r="AC40" s="38">
        <v>0.27</v>
      </c>
      <c r="AD40" s="38">
        <v>0.27500000000000002</v>
      </c>
      <c r="AE40" s="38">
        <v>0.27500000000000002</v>
      </c>
      <c r="AF40" s="38">
        <v>0.28000000000000003</v>
      </c>
      <c r="AH40" s="37">
        <f t="shared" si="3"/>
        <v>24</v>
      </c>
      <c r="AI40" s="37">
        <f t="shared" si="3"/>
        <v>24.5</v>
      </c>
      <c r="AJ40" s="37">
        <f t="shared" si="3"/>
        <v>25</v>
      </c>
      <c r="AK40" s="37">
        <f t="shared" si="2"/>
        <v>25</v>
      </c>
      <c r="AL40" s="37">
        <f t="shared" si="2"/>
        <v>25.5</v>
      </c>
      <c r="AM40" s="37">
        <f t="shared" si="2"/>
        <v>26</v>
      </c>
      <c r="AN40" s="37">
        <f t="shared" si="2"/>
        <v>26.5</v>
      </c>
      <c r="AO40" s="37">
        <f t="shared" si="2"/>
        <v>27</v>
      </c>
      <c r="AP40" s="37">
        <f t="shared" si="2"/>
        <v>27</v>
      </c>
      <c r="AQ40" s="37">
        <f t="shared" si="2"/>
        <v>27.500000000000004</v>
      </c>
      <c r="AR40" s="37">
        <f t="shared" si="2"/>
        <v>27.500000000000004</v>
      </c>
      <c r="AS40" s="37">
        <f t="shared" si="2"/>
        <v>28.000000000000004</v>
      </c>
    </row>
    <row r="41" spans="4:45" x14ac:dyDescent="0.25">
      <c r="D41">
        <v>38</v>
      </c>
      <c r="E41" s="77">
        <v>54000</v>
      </c>
      <c r="F41" s="37">
        <v>24</v>
      </c>
      <c r="G41" s="37">
        <v>24.5</v>
      </c>
      <c r="H41" s="37">
        <v>25</v>
      </c>
      <c r="I41" s="37">
        <v>25.5</v>
      </c>
      <c r="J41" s="37">
        <v>25.5</v>
      </c>
      <c r="K41" s="37">
        <v>26</v>
      </c>
      <c r="L41" s="37">
        <v>26.5</v>
      </c>
      <c r="M41" s="37">
        <v>27</v>
      </c>
      <c r="N41" s="37">
        <v>27</v>
      </c>
      <c r="O41" s="37">
        <v>27.500000000000004</v>
      </c>
      <c r="P41" s="37">
        <v>27.500000000000004</v>
      </c>
      <c r="Q41" s="37">
        <v>28.000000000000004</v>
      </c>
      <c r="S41" t="str">
        <f t="shared" si="1"/>
        <v/>
      </c>
      <c r="T41">
        <v>54000</v>
      </c>
      <c r="U41" s="38">
        <v>0.24</v>
      </c>
      <c r="V41" s="38">
        <v>0.245</v>
      </c>
      <c r="W41" s="38">
        <v>0.25</v>
      </c>
      <c r="X41" s="38">
        <v>0.255</v>
      </c>
      <c r="Y41" s="38">
        <v>0.255</v>
      </c>
      <c r="Z41" s="38">
        <v>0.26</v>
      </c>
      <c r="AA41" s="38">
        <v>0.26500000000000001</v>
      </c>
      <c r="AB41" s="38">
        <v>0.27</v>
      </c>
      <c r="AC41" s="38">
        <v>0.27</v>
      </c>
      <c r="AD41" s="38">
        <v>0.27500000000000002</v>
      </c>
      <c r="AE41" s="38">
        <v>0.27500000000000002</v>
      </c>
      <c r="AF41" s="38">
        <v>0.28000000000000003</v>
      </c>
      <c r="AH41" s="37">
        <f t="shared" si="3"/>
        <v>24</v>
      </c>
      <c r="AI41" s="37">
        <f t="shared" si="3"/>
        <v>24.5</v>
      </c>
      <c r="AJ41" s="37">
        <f t="shared" si="3"/>
        <v>25</v>
      </c>
      <c r="AK41" s="37">
        <f t="shared" si="2"/>
        <v>25.5</v>
      </c>
      <c r="AL41" s="37">
        <f t="shared" si="2"/>
        <v>25.5</v>
      </c>
      <c r="AM41" s="37">
        <f t="shared" si="2"/>
        <v>26</v>
      </c>
      <c r="AN41" s="37">
        <f t="shared" si="2"/>
        <v>26.5</v>
      </c>
      <c r="AO41" s="37">
        <f t="shared" si="2"/>
        <v>27</v>
      </c>
      <c r="AP41" s="37">
        <f t="shared" si="2"/>
        <v>27</v>
      </c>
      <c r="AQ41" s="37">
        <f t="shared" si="2"/>
        <v>27.500000000000004</v>
      </c>
      <c r="AR41" s="37">
        <f t="shared" si="2"/>
        <v>27.500000000000004</v>
      </c>
      <c r="AS41" s="37">
        <f t="shared" si="2"/>
        <v>28.000000000000004</v>
      </c>
    </row>
    <row r="42" spans="4:45" x14ac:dyDescent="0.25">
      <c r="D42">
        <v>39</v>
      </c>
      <c r="E42" s="77">
        <v>55000</v>
      </c>
      <c r="F42" s="37">
        <v>24</v>
      </c>
      <c r="G42" s="37">
        <v>24.5</v>
      </c>
      <c r="H42" s="37">
        <v>25</v>
      </c>
      <c r="I42" s="37">
        <v>25.5</v>
      </c>
      <c r="J42" s="37">
        <v>25.5</v>
      </c>
      <c r="K42" s="37">
        <v>26</v>
      </c>
      <c r="L42" s="37">
        <v>26.5</v>
      </c>
      <c r="M42" s="37">
        <v>27</v>
      </c>
      <c r="N42" s="37">
        <v>27</v>
      </c>
      <c r="O42" s="37">
        <v>27.500000000000004</v>
      </c>
      <c r="P42" s="37">
        <v>27.500000000000004</v>
      </c>
      <c r="Q42" s="37">
        <v>28.000000000000004</v>
      </c>
      <c r="S42" t="str">
        <f t="shared" si="1"/>
        <v/>
      </c>
      <c r="T42">
        <v>55000</v>
      </c>
      <c r="U42" s="38">
        <v>0.24</v>
      </c>
      <c r="V42" s="38">
        <v>0.245</v>
      </c>
      <c r="W42" s="38">
        <v>0.25</v>
      </c>
      <c r="X42" s="38">
        <v>0.255</v>
      </c>
      <c r="Y42" s="38">
        <v>0.255</v>
      </c>
      <c r="Z42" s="38">
        <v>0.26</v>
      </c>
      <c r="AA42" s="38">
        <v>0.26500000000000001</v>
      </c>
      <c r="AB42" s="38">
        <v>0.27</v>
      </c>
      <c r="AC42" s="38">
        <v>0.27</v>
      </c>
      <c r="AD42" s="38">
        <v>0.27500000000000002</v>
      </c>
      <c r="AE42" s="38">
        <v>0.27500000000000002</v>
      </c>
      <c r="AF42" s="38">
        <v>0.28000000000000003</v>
      </c>
      <c r="AH42" s="37">
        <f t="shared" si="3"/>
        <v>24</v>
      </c>
      <c r="AI42" s="37">
        <f t="shared" si="3"/>
        <v>24.5</v>
      </c>
      <c r="AJ42" s="37">
        <f t="shared" si="3"/>
        <v>25</v>
      </c>
      <c r="AK42" s="37">
        <f t="shared" si="2"/>
        <v>25.5</v>
      </c>
      <c r="AL42" s="37">
        <f t="shared" si="2"/>
        <v>25.5</v>
      </c>
      <c r="AM42" s="37">
        <f t="shared" si="2"/>
        <v>26</v>
      </c>
      <c r="AN42" s="37">
        <f t="shared" si="2"/>
        <v>26.5</v>
      </c>
      <c r="AO42" s="37">
        <f t="shared" si="2"/>
        <v>27</v>
      </c>
      <c r="AP42" s="37">
        <f t="shared" si="2"/>
        <v>27</v>
      </c>
      <c r="AQ42" s="37">
        <f t="shared" si="2"/>
        <v>27.500000000000004</v>
      </c>
      <c r="AR42" s="37">
        <f t="shared" si="2"/>
        <v>27.500000000000004</v>
      </c>
      <c r="AS42" s="37">
        <f t="shared" si="2"/>
        <v>28.000000000000004</v>
      </c>
    </row>
    <row r="43" spans="4:45" x14ac:dyDescent="0.25">
      <c r="D43">
        <v>40</v>
      </c>
      <c r="E43" s="77">
        <v>56000</v>
      </c>
      <c r="F43" s="37">
        <v>24</v>
      </c>
      <c r="G43" s="37">
        <v>24.5</v>
      </c>
      <c r="H43" s="37">
        <v>25</v>
      </c>
      <c r="I43" s="37">
        <v>25.5</v>
      </c>
      <c r="J43" s="37">
        <v>25.5</v>
      </c>
      <c r="K43" s="37">
        <v>26</v>
      </c>
      <c r="L43" s="37">
        <v>26.5</v>
      </c>
      <c r="M43" s="37">
        <v>27</v>
      </c>
      <c r="N43" s="37">
        <v>27</v>
      </c>
      <c r="O43" s="37">
        <v>27.500000000000004</v>
      </c>
      <c r="P43" s="37">
        <v>28.000000000000004</v>
      </c>
      <c r="Q43" s="37">
        <v>28.000000000000004</v>
      </c>
      <c r="S43" t="str">
        <f t="shared" si="1"/>
        <v/>
      </c>
      <c r="T43">
        <v>56000</v>
      </c>
      <c r="U43" s="38">
        <v>0.24</v>
      </c>
      <c r="V43" s="38">
        <v>0.245</v>
      </c>
      <c r="W43" s="38">
        <v>0.25</v>
      </c>
      <c r="X43" s="38">
        <v>0.255</v>
      </c>
      <c r="Y43" s="38">
        <v>0.255</v>
      </c>
      <c r="Z43" s="38">
        <v>0.26</v>
      </c>
      <c r="AA43" s="38">
        <v>0.26500000000000001</v>
      </c>
      <c r="AB43" s="38">
        <v>0.27</v>
      </c>
      <c r="AC43" s="38">
        <v>0.27</v>
      </c>
      <c r="AD43" s="38">
        <v>0.27500000000000002</v>
      </c>
      <c r="AE43" s="38">
        <v>0.28000000000000003</v>
      </c>
      <c r="AF43" s="38">
        <v>0.28000000000000003</v>
      </c>
      <c r="AH43" s="37">
        <f t="shared" si="3"/>
        <v>24</v>
      </c>
      <c r="AI43" s="37">
        <f t="shared" si="3"/>
        <v>24.5</v>
      </c>
      <c r="AJ43" s="37">
        <f t="shared" si="3"/>
        <v>25</v>
      </c>
      <c r="AK43" s="37">
        <f t="shared" si="2"/>
        <v>25.5</v>
      </c>
      <c r="AL43" s="37">
        <f t="shared" si="2"/>
        <v>25.5</v>
      </c>
      <c r="AM43" s="37">
        <f t="shared" si="2"/>
        <v>26</v>
      </c>
      <c r="AN43" s="37">
        <f t="shared" si="2"/>
        <v>26.5</v>
      </c>
      <c r="AO43" s="37">
        <f t="shared" si="2"/>
        <v>27</v>
      </c>
      <c r="AP43" s="37">
        <f t="shared" si="2"/>
        <v>27</v>
      </c>
      <c r="AQ43" s="37">
        <f t="shared" si="2"/>
        <v>27.500000000000004</v>
      </c>
      <c r="AR43" s="37">
        <f t="shared" si="2"/>
        <v>28.000000000000004</v>
      </c>
      <c r="AS43" s="37">
        <f t="shared" si="2"/>
        <v>28.000000000000004</v>
      </c>
    </row>
    <row r="44" spans="4:45" x14ac:dyDescent="0.25">
      <c r="D44">
        <v>41</v>
      </c>
      <c r="E44" s="77">
        <v>57000</v>
      </c>
      <c r="F44" s="37">
        <v>24</v>
      </c>
      <c r="G44" s="37">
        <v>24.5</v>
      </c>
      <c r="H44" s="37">
        <v>25</v>
      </c>
      <c r="I44" s="37">
        <v>25.5</v>
      </c>
      <c r="J44" s="37">
        <v>26</v>
      </c>
      <c r="K44" s="37">
        <v>26</v>
      </c>
      <c r="L44" s="37">
        <v>26.5</v>
      </c>
      <c r="M44" s="37">
        <v>27</v>
      </c>
      <c r="N44" s="37">
        <v>27</v>
      </c>
      <c r="O44" s="37">
        <v>27.500000000000004</v>
      </c>
      <c r="P44" s="37">
        <v>28.000000000000004</v>
      </c>
      <c r="Q44" s="37">
        <v>28.000000000000004</v>
      </c>
      <c r="S44" t="str">
        <f t="shared" si="1"/>
        <v/>
      </c>
      <c r="T44">
        <v>57000</v>
      </c>
      <c r="U44" s="38">
        <v>0.24</v>
      </c>
      <c r="V44" s="38">
        <v>0.245</v>
      </c>
      <c r="W44" s="38">
        <v>0.25</v>
      </c>
      <c r="X44" s="38">
        <v>0.255</v>
      </c>
      <c r="Y44" s="38">
        <v>0.26</v>
      </c>
      <c r="Z44" s="38">
        <v>0.26</v>
      </c>
      <c r="AA44" s="38">
        <v>0.26500000000000001</v>
      </c>
      <c r="AB44" s="38">
        <v>0.27</v>
      </c>
      <c r="AC44" s="38">
        <v>0.27</v>
      </c>
      <c r="AD44" s="38">
        <v>0.27500000000000002</v>
      </c>
      <c r="AE44" s="38">
        <v>0.28000000000000003</v>
      </c>
      <c r="AF44" s="38">
        <v>0.28000000000000003</v>
      </c>
      <c r="AH44" s="37">
        <f t="shared" si="3"/>
        <v>24</v>
      </c>
      <c r="AI44" s="37">
        <f t="shared" si="3"/>
        <v>24.5</v>
      </c>
      <c r="AJ44" s="37">
        <f t="shared" si="3"/>
        <v>25</v>
      </c>
      <c r="AK44" s="37">
        <f t="shared" si="2"/>
        <v>25.5</v>
      </c>
      <c r="AL44" s="37">
        <f t="shared" si="2"/>
        <v>26</v>
      </c>
      <c r="AM44" s="37">
        <f t="shared" si="2"/>
        <v>26</v>
      </c>
      <c r="AN44" s="37">
        <f t="shared" si="2"/>
        <v>26.5</v>
      </c>
      <c r="AO44" s="37">
        <f t="shared" si="2"/>
        <v>27</v>
      </c>
      <c r="AP44" s="37">
        <f t="shared" si="2"/>
        <v>27</v>
      </c>
      <c r="AQ44" s="37">
        <f t="shared" si="2"/>
        <v>27.500000000000004</v>
      </c>
      <c r="AR44" s="37">
        <f t="shared" si="2"/>
        <v>28.000000000000004</v>
      </c>
      <c r="AS44" s="37">
        <f t="shared" si="2"/>
        <v>28.000000000000004</v>
      </c>
    </row>
    <row r="45" spans="4:45" x14ac:dyDescent="0.25">
      <c r="D45">
        <v>42</v>
      </c>
      <c r="E45" s="77">
        <v>58000</v>
      </c>
      <c r="F45" s="37">
        <v>24</v>
      </c>
      <c r="G45" s="37">
        <v>24.5</v>
      </c>
      <c r="H45" s="37">
        <v>25</v>
      </c>
      <c r="I45" s="37">
        <v>25.5</v>
      </c>
      <c r="J45" s="37">
        <v>26</v>
      </c>
      <c r="K45" s="37">
        <v>26</v>
      </c>
      <c r="L45" s="37">
        <v>26.5</v>
      </c>
      <c r="M45" s="37">
        <v>27</v>
      </c>
      <c r="N45" s="37">
        <v>27</v>
      </c>
      <c r="O45" s="37">
        <v>27.500000000000004</v>
      </c>
      <c r="P45" s="37">
        <v>28.000000000000004</v>
      </c>
      <c r="Q45" s="37">
        <v>28.000000000000004</v>
      </c>
      <c r="S45" t="str">
        <f t="shared" si="1"/>
        <v/>
      </c>
      <c r="T45">
        <v>58000</v>
      </c>
      <c r="U45" s="38">
        <v>0.24</v>
      </c>
      <c r="V45" s="38">
        <v>0.245</v>
      </c>
      <c r="W45" s="38">
        <v>0.25</v>
      </c>
      <c r="X45" s="38">
        <v>0.255</v>
      </c>
      <c r="Y45" s="38">
        <v>0.26</v>
      </c>
      <c r="Z45" s="38">
        <v>0.26</v>
      </c>
      <c r="AA45" s="38">
        <v>0.26500000000000001</v>
      </c>
      <c r="AB45" s="38">
        <v>0.27</v>
      </c>
      <c r="AC45" s="38">
        <v>0.27</v>
      </c>
      <c r="AD45" s="38">
        <v>0.27500000000000002</v>
      </c>
      <c r="AE45" s="38">
        <v>0.28000000000000003</v>
      </c>
      <c r="AF45" s="38">
        <v>0.28000000000000003</v>
      </c>
      <c r="AH45" s="37">
        <f t="shared" si="3"/>
        <v>24</v>
      </c>
      <c r="AI45" s="37">
        <f t="shared" si="3"/>
        <v>24.5</v>
      </c>
      <c r="AJ45" s="37">
        <f t="shared" si="3"/>
        <v>25</v>
      </c>
      <c r="AK45" s="37">
        <f t="shared" si="2"/>
        <v>25.5</v>
      </c>
      <c r="AL45" s="37">
        <f t="shared" si="2"/>
        <v>26</v>
      </c>
      <c r="AM45" s="37">
        <f t="shared" si="2"/>
        <v>26</v>
      </c>
      <c r="AN45" s="37">
        <f t="shared" si="2"/>
        <v>26.5</v>
      </c>
      <c r="AO45" s="37">
        <f t="shared" si="2"/>
        <v>27</v>
      </c>
      <c r="AP45" s="37">
        <f t="shared" si="2"/>
        <v>27</v>
      </c>
      <c r="AQ45" s="37">
        <f t="shared" si="2"/>
        <v>27.500000000000004</v>
      </c>
      <c r="AR45" s="37">
        <f t="shared" si="2"/>
        <v>28.000000000000004</v>
      </c>
      <c r="AS45" s="37">
        <f t="shared" si="2"/>
        <v>28.000000000000004</v>
      </c>
    </row>
    <row r="46" spans="4:45" x14ac:dyDescent="0.25">
      <c r="D46">
        <v>43</v>
      </c>
      <c r="E46" s="77">
        <v>59000</v>
      </c>
      <c r="F46" s="37">
        <v>24</v>
      </c>
      <c r="G46" s="37">
        <v>24.5</v>
      </c>
      <c r="H46" s="37">
        <v>25</v>
      </c>
      <c r="I46" s="37">
        <v>25.5</v>
      </c>
      <c r="J46" s="37">
        <v>26</v>
      </c>
      <c r="K46" s="37">
        <v>26</v>
      </c>
      <c r="L46" s="37">
        <v>26.5</v>
      </c>
      <c r="M46" s="37">
        <v>27</v>
      </c>
      <c r="N46" s="37">
        <v>27.500000000000004</v>
      </c>
      <c r="O46" s="37">
        <v>27.500000000000004</v>
      </c>
      <c r="P46" s="37">
        <v>28.000000000000004</v>
      </c>
      <c r="Q46" s="37">
        <v>28.000000000000004</v>
      </c>
      <c r="S46" t="str">
        <f t="shared" si="1"/>
        <v/>
      </c>
      <c r="T46">
        <v>59000</v>
      </c>
      <c r="U46" s="38">
        <v>0.24</v>
      </c>
      <c r="V46" s="38">
        <v>0.245</v>
      </c>
      <c r="W46" s="38">
        <v>0.25</v>
      </c>
      <c r="X46" s="38">
        <v>0.255</v>
      </c>
      <c r="Y46" s="38">
        <v>0.26</v>
      </c>
      <c r="Z46" s="38">
        <v>0.26</v>
      </c>
      <c r="AA46" s="38">
        <v>0.26500000000000001</v>
      </c>
      <c r="AB46" s="38">
        <v>0.27</v>
      </c>
      <c r="AC46" s="38">
        <v>0.27500000000000002</v>
      </c>
      <c r="AD46" s="38">
        <v>0.27500000000000002</v>
      </c>
      <c r="AE46" s="38">
        <v>0.28000000000000003</v>
      </c>
      <c r="AF46" s="38">
        <v>0.28000000000000003</v>
      </c>
      <c r="AH46" s="37">
        <f t="shared" si="3"/>
        <v>24</v>
      </c>
      <c r="AI46" s="37">
        <f t="shared" si="3"/>
        <v>24.5</v>
      </c>
      <c r="AJ46" s="37">
        <f t="shared" si="3"/>
        <v>25</v>
      </c>
      <c r="AK46" s="37">
        <f t="shared" si="2"/>
        <v>25.5</v>
      </c>
      <c r="AL46" s="37">
        <f t="shared" si="2"/>
        <v>26</v>
      </c>
      <c r="AM46" s="37">
        <f t="shared" si="2"/>
        <v>26</v>
      </c>
      <c r="AN46" s="37">
        <f t="shared" si="2"/>
        <v>26.5</v>
      </c>
      <c r="AO46" s="37">
        <f t="shared" si="2"/>
        <v>27</v>
      </c>
      <c r="AP46" s="37">
        <f t="shared" si="2"/>
        <v>27.500000000000004</v>
      </c>
      <c r="AQ46" s="37">
        <f t="shared" si="2"/>
        <v>27.500000000000004</v>
      </c>
      <c r="AR46" s="37">
        <f t="shared" si="2"/>
        <v>28.000000000000004</v>
      </c>
      <c r="AS46" s="37">
        <f t="shared" si="2"/>
        <v>28.000000000000004</v>
      </c>
    </row>
    <row r="47" spans="4:45" x14ac:dyDescent="0.25">
      <c r="D47">
        <v>44</v>
      </c>
      <c r="E47" s="77">
        <v>60000</v>
      </c>
      <c r="F47" s="37">
        <v>24</v>
      </c>
      <c r="G47" s="37">
        <v>24.5</v>
      </c>
      <c r="H47" s="37">
        <v>25</v>
      </c>
      <c r="I47" s="37">
        <v>25.5</v>
      </c>
      <c r="J47" s="37">
        <v>26</v>
      </c>
      <c r="K47" s="37">
        <v>26.5</v>
      </c>
      <c r="L47" s="37">
        <v>26.5</v>
      </c>
      <c r="M47" s="37">
        <v>27</v>
      </c>
      <c r="N47" s="37">
        <v>27.500000000000004</v>
      </c>
      <c r="O47" s="37">
        <v>27.500000000000004</v>
      </c>
      <c r="P47" s="37">
        <v>28.000000000000004</v>
      </c>
      <c r="Q47" s="37">
        <v>28.000000000000004</v>
      </c>
      <c r="S47" t="str">
        <f t="shared" si="1"/>
        <v/>
      </c>
      <c r="T47">
        <v>60000</v>
      </c>
      <c r="U47" s="38">
        <v>0.24</v>
      </c>
      <c r="V47" s="38">
        <v>0.245</v>
      </c>
      <c r="W47" s="38">
        <v>0.25</v>
      </c>
      <c r="X47" s="38">
        <v>0.255</v>
      </c>
      <c r="Y47" s="38">
        <v>0.26</v>
      </c>
      <c r="Z47" s="38">
        <v>0.26500000000000001</v>
      </c>
      <c r="AA47" s="38">
        <v>0.26500000000000001</v>
      </c>
      <c r="AB47" s="38">
        <v>0.27</v>
      </c>
      <c r="AC47" s="38">
        <v>0.27500000000000002</v>
      </c>
      <c r="AD47" s="38">
        <v>0.27500000000000002</v>
      </c>
      <c r="AE47" s="38">
        <v>0.28000000000000003</v>
      </c>
      <c r="AF47" s="38">
        <v>0.28000000000000003</v>
      </c>
      <c r="AH47" s="37">
        <f t="shared" si="3"/>
        <v>24</v>
      </c>
      <c r="AI47" s="37">
        <f t="shared" si="3"/>
        <v>24.5</v>
      </c>
      <c r="AJ47" s="37">
        <f t="shared" si="3"/>
        <v>25</v>
      </c>
      <c r="AK47" s="37">
        <f t="shared" si="2"/>
        <v>25.5</v>
      </c>
      <c r="AL47" s="37">
        <f t="shared" si="2"/>
        <v>26</v>
      </c>
      <c r="AM47" s="37">
        <f t="shared" si="2"/>
        <v>26.5</v>
      </c>
      <c r="AN47" s="37">
        <f t="shared" si="2"/>
        <v>26.5</v>
      </c>
      <c r="AO47" s="37">
        <f t="shared" si="2"/>
        <v>27</v>
      </c>
      <c r="AP47" s="37">
        <f t="shared" si="2"/>
        <v>27.500000000000004</v>
      </c>
      <c r="AQ47" s="37">
        <f t="shared" si="2"/>
        <v>27.500000000000004</v>
      </c>
      <c r="AR47" s="37">
        <f t="shared" si="2"/>
        <v>28.000000000000004</v>
      </c>
      <c r="AS47" s="37">
        <f t="shared" si="2"/>
        <v>28.000000000000004</v>
      </c>
    </row>
    <row r="48" spans="4:45" x14ac:dyDescent="0.25">
      <c r="D48">
        <v>45</v>
      </c>
      <c r="E48" s="77">
        <v>61000</v>
      </c>
      <c r="F48" s="37">
        <v>24</v>
      </c>
      <c r="G48" s="37">
        <v>24.5</v>
      </c>
      <c r="H48" s="37">
        <v>25</v>
      </c>
      <c r="I48" s="37">
        <v>25.5</v>
      </c>
      <c r="J48" s="37">
        <v>26</v>
      </c>
      <c r="K48" s="37">
        <v>26.5</v>
      </c>
      <c r="L48" s="37">
        <v>27</v>
      </c>
      <c r="M48" s="37">
        <v>27</v>
      </c>
      <c r="N48" s="37">
        <v>27.500000000000004</v>
      </c>
      <c r="O48" s="37">
        <v>28.000000000000004</v>
      </c>
      <c r="P48" s="37">
        <v>28.000000000000004</v>
      </c>
      <c r="Q48" s="37">
        <v>28.499999999999996</v>
      </c>
      <c r="S48" t="str">
        <f t="shared" si="1"/>
        <v/>
      </c>
      <c r="T48">
        <v>61000</v>
      </c>
      <c r="U48" s="38">
        <v>0.24</v>
      </c>
      <c r="V48" s="38">
        <v>0.245</v>
      </c>
      <c r="W48" s="38">
        <v>0.25</v>
      </c>
      <c r="X48" s="38">
        <v>0.255</v>
      </c>
      <c r="Y48" s="38">
        <v>0.26</v>
      </c>
      <c r="Z48" s="38">
        <v>0.26500000000000001</v>
      </c>
      <c r="AA48" s="38">
        <v>0.27</v>
      </c>
      <c r="AB48" s="38">
        <v>0.27</v>
      </c>
      <c r="AC48" s="38">
        <v>0.27500000000000002</v>
      </c>
      <c r="AD48" s="38">
        <v>0.28000000000000003</v>
      </c>
      <c r="AE48" s="38">
        <v>0.28000000000000003</v>
      </c>
      <c r="AF48" s="38">
        <v>0.28499999999999998</v>
      </c>
      <c r="AH48" s="37">
        <f t="shared" si="3"/>
        <v>24</v>
      </c>
      <c r="AI48" s="37">
        <f t="shared" si="3"/>
        <v>24.5</v>
      </c>
      <c r="AJ48" s="37">
        <f t="shared" si="3"/>
        <v>25</v>
      </c>
      <c r="AK48" s="37">
        <f t="shared" si="2"/>
        <v>25.5</v>
      </c>
      <c r="AL48" s="37">
        <f t="shared" si="2"/>
        <v>26</v>
      </c>
      <c r="AM48" s="37">
        <f t="shared" si="2"/>
        <v>26.5</v>
      </c>
      <c r="AN48" s="37">
        <f t="shared" si="2"/>
        <v>27</v>
      </c>
      <c r="AO48" s="37">
        <f t="shared" si="2"/>
        <v>27</v>
      </c>
      <c r="AP48" s="37">
        <f t="shared" si="2"/>
        <v>27.500000000000004</v>
      </c>
      <c r="AQ48" s="37">
        <f t="shared" si="2"/>
        <v>28.000000000000004</v>
      </c>
      <c r="AR48" s="37">
        <f t="shared" si="2"/>
        <v>28.000000000000004</v>
      </c>
      <c r="AS48" s="37">
        <f t="shared" si="2"/>
        <v>28.499999999999996</v>
      </c>
    </row>
    <row r="49" spans="4:45" x14ac:dyDescent="0.25">
      <c r="D49">
        <v>46</v>
      </c>
      <c r="E49" s="77">
        <v>62000</v>
      </c>
      <c r="F49" s="37">
        <v>24.5</v>
      </c>
      <c r="G49" s="37">
        <v>25</v>
      </c>
      <c r="H49" s="37">
        <v>25.5</v>
      </c>
      <c r="I49" s="37">
        <v>26</v>
      </c>
      <c r="J49" s="37">
        <v>26</v>
      </c>
      <c r="K49" s="37">
        <v>26.5</v>
      </c>
      <c r="L49" s="37">
        <v>27</v>
      </c>
      <c r="M49" s="37">
        <v>27.500000000000004</v>
      </c>
      <c r="N49" s="37">
        <v>27.500000000000004</v>
      </c>
      <c r="O49" s="37">
        <v>28.000000000000004</v>
      </c>
      <c r="P49" s="37">
        <v>28.000000000000004</v>
      </c>
      <c r="Q49" s="37">
        <v>28.499999999999996</v>
      </c>
      <c r="S49" t="str">
        <f t="shared" si="1"/>
        <v/>
      </c>
      <c r="T49">
        <v>62000</v>
      </c>
      <c r="U49" s="38">
        <v>0.245</v>
      </c>
      <c r="V49" s="38">
        <v>0.25</v>
      </c>
      <c r="W49" s="38">
        <v>0.255</v>
      </c>
      <c r="X49" s="38">
        <v>0.26</v>
      </c>
      <c r="Y49" s="38">
        <v>0.26</v>
      </c>
      <c r="Z49" s="38">
        <v>0.26500000000000001</v>
      </c>
      <c r="AA49" s="38">
        <v>0.27</v>
      </c>
      <c r="AB49" s="38">
        <v>0.27500000000000002</v>
      </c>
      <c r="AC49" s="38">
        <v>0.27500000000000002</v>
      </c>
      <c r="AD49" s="38">
        <v>0.28000000000000003</v>
      </c>
      <c r="AE49" s="38">
        <v>0.28000000000000003</v>
      </c>
      <c r="AF49" s="38">
        <v>0.28499999999999998</v>
      </c>
      <c r="AH49" s="37">
        <f t="shared" si="3"/>
        <v>24.5</v>
      </c>
      <c r="AI49" s="37">
        <f t="shared" si="3"/>
        <v>25</v>
      </c>
      <c r="AJ49" s="37">
        <f t="shared" si="3"/>
        <v>25.5</v>
      </c>
      <c r="AK49" s="37">
        <f t="shared" si="2"/>
        <v>26</v>
      </c>
      <c r="AL49" s="37">
        <f t="shared" si="2"/>
        <v>26</v>
      </c>
      <c r="AM49" s="37">
        <f t="shared" si="2"/>
        <v>26.5</v>
      </c>
      <c r="AN49" s="37">
        <f t="shared" si="2"/>
        <v>27</v>
      </c>
      <c r="AO49" s="37">
        <f t="shared" si="2"/>
        <v>27.500000000000004</v>
      </c>
      <c r="AP49" s="37">
        <f t="shared" si="2"/>
        <v>27.500000000000004</v>
      </c>
      <c r="AQ49" s="37">
        <f t="shared" si="2"/>
        <v>28.000000000000004</v>
      </c>
      <c r="AR49" s="37">
        <f t="shared" si="2"/>
        <v>28.000000000000004</v>
      </c>
      <c r="AS49" s="37">
        <f t="shared" si="2"/>
        <v>28.499999999999996</v>
      </c>
    </row>
    <row r="50" spans="4:45" x14ac:dyDescent="0.25">
      <c r="D50">
        <v>47</v>
      </c>
      <c r="E50" s="77">
        <v>63000</v>
      </c>
      <c r="F50" s="37">
        <v>24.5</v>
      </c>
      <c r="G50" s="37">
        <v>25</v>
      </c>
      <c r="H50" s="37">
        <v>25.5</v>
      </c>
      <c r="I50" s="37">
        <v>26</v>
      </c>
      <c r="J50" s="37">
        <v>26.5</v>
      </c>
      <c r="K50" s="37">
        <v>26.5</v>
      </c>
      <c r="L50" s="37">
        <v>27</v>
      </c>
      <c r="M50" s="37">
        <v>27.500000000000004</v>
      </c>
      <c r="N50" s="37">
        <v>28.000000000000004</v>
      </c>
      <c r="O50" s="37">
        <v>28.000000000000004</v>
      </c>
      <c r="P50" s="37">
        <v>28.499999999999996</v>
      </c>
      <c r="Q50" s="37">
        <v>28.499999999999996</v>
      </c>
      <c r="S50" t="str">
        <f t="shared" si="1"/>
        <v/>
      </c>
      <c r="T50">
        <v>63000</v>
      </c>
      <c r="U50" s="38">
        <v>0.245</v>
      </c>
      <c r="V50" s="38">
        <v>0.25</v>
      </c>
      <c r="W50" s="38">
        <v>0.255</v>
      </c>
      <c r="X50" s="38">
        <v>0.26</v>
      </c>
      <c r="Y50" s="38">
        <v>0.26500000000000001</v>
      </c>
      <c r="Z50" s="38">
        <v>0.26500000000000001</v>
      </c>
      <c r="AA50" s="38">
        <v>0.27</v>
      </c>
      <c r="AB50" s="38">
        <v>0.27500000000000002</v>
      </c>
      <c r="AC50" s="38">
        <v>0.28000000000000003</v>
      </c>
      <c r="AD50" s="38">
        <v>0.28000000000000003</v>
      </c>
      <c r="AE50" s="38">
        <v>0.28499999999999998</v>
      </c>
      <c r="AF50" s="38">
        <v>0.28499999999999998</v>
      </c>
      <c r="AH50" s="37">
        <f t="shared" si="3"/>
        <v>24.5</v>
      </c>
      <c r="AI50" s="37">
        <f t="shared" si="3"/>
        <v>25</v>
      </c>
      <c r="AJ50" s="37">
        <f t="shared" si="3"/>
        <v>25.5</v>
      </c>
      <c r="AK50" s="37">
        <f t="shared" si="2"/>
        <v>26</v>
      </c>
      <c r="AL50" s="37">
        <f t="shared" si="2"/>
        <v>26.5</v>
      </c>
      <c r="AM50" s="37">
        <f t="shared" si="2"/>
        <v>26.5</v>
      </c>
      <c r="AN50" s="37">
        <f t="shared" si="2"/>
        <v>27</v>
      </c>
      <c r="AO50" s="37">
        <f t="shared" si="2"/>
        <v>27.500000000000004</v>
      </c>
      <c r="AP50" s="37">
        <f t="shared" si="2"/>
        <v>28.000000000000004</v>
      </c>
      <c r="AQ50" s="37">
        <f t="shared" si="2"/>
        <v>28.000000000000004</v>
      </c>
      <c r="AR50" s="37">
        <f t="shared" si="2"/>
        <v>28.499999999999996</v>
      </c>
      <c r="AS50" s="37">
        <f t="shared" si="2"/>
        <v>28.499999999999996</v>
      </c>
    </row>
    <row r="51" spans="4:45" x14ac:dyDescent="0.25">
      <c r="D51">
        <v>48</v>
      </c>
      <c r="E51" s="77">
        <v>64000</v>
      </c>
      <c r="F51" s="37">
        <v>24.5</v>
      </c>
      <c r="G51" s="37">
        <v>25</v>
      </c>
      <c r="H51" s="37">
        <v>25.5</v>
      </c>
      <c r="I51" s="37">
        <v>26</v>
      </c>
      <c r="J51" s="37">
        <v>26.5</v>
      </c>
      <c r="K51" s="37">
        <v>27</v>
      </c>
      <c r="L51" s="37">
        <v>27</v>
      </c>
      <c r="M51" s="37">
        <v>27.500000000000004</v>
      </c>
      <c r="N51" s="37">
        <v>28.000000000000004</v>
      </c>
      <c r="O51" s="37">
        <v>28.000000000000004</v>
      </c>
      <c r="P51" s="37">
        <v>28.499999999999996</v>
      </c>
      <c r="Q51" s="37">
        <v>28.999999999999996</v>
      </c>
      <c r="S51" t="str">
        <f t="shared" si="1"/>
        <v/>
      </c>
      <c r="T51">
        <v>64000</v>
      </c>
      <c r="U51" s="38">
        <v>0.245</v>
      </c>
      <c r="V51" s="38">
        <v>0.25</v>
      </c>
      <c r="W51" s="38">
        <v>0.255</v>
      </c>
      <c r="X51" s="38">
        <v>0.26</v>
      </c>
      <c r="Y51" s="38">
        <v>0.26500000000000001</v>
      </c>
      <c r="Z51" s="38">
        <v>0.27</v>
      </c>
      <c r="AA51" s="38">
        <v>0.27</v>
      </c>
      <c r="AB51" s="38">
        <v>0.27500000000000002</v>
      </c>
      <c r="AC51" s="38">
        <v>0.28000000000000003</v>
      </c>
      <c r="AD51" s="38">
        <v>0.28000000000000003</v>
      </c>
      <c r="AE51" s="38">
        <v>0.28499999999999998</v>
      </c>
      <c r="AF51" s="38">
        <v>0.28999999999999998</v>
      </c>
      <c r="AH51" s="37">
        <f t="shared" si="3"/>
        <v>24.5</v>
      </c>
      <c r="AI51" s="37">
        <f t="shared" si="3"/>
        <v>25</v>
      </c>
      <c r="AJ51" s="37">
        <f t="shared" si="3"/>
        <v>25.5</v>
      </c>
      <c r="AK51" s="37">
        <f t="shared" si="2"/>
        <v>26</v>
      </c>
      <c r="AL51" s="37">
        <f t="shared" si="2"/>
        <v>26.5</v>
      </c>
      <c r="AM51" s="37">
        <f t="shared" si="2"/>
        <v>27</v>
      </c>
      <c r="AN51" s="37">
        <f t="shared" si="2"/>
        <v>27</v>
      </c>
      <c r="AO51" s="37">
        <f t="shared" si="2"/>
        <v>27.500000000000004</v>
      </c>
      <c r="AP51" s="37">
        <f t="shared" si="2"/>
        <v>28.000000000000004</v>
      </c>
      <c r="AQ51" s="37">
        <f t="shared" si="2"/>
        <v>28.000000000000004</v>
      </c>
      <c r="AR51" s="37">
        <f t="shared" si="2"/>
        <v>28.499999999999996</v>
      </c>
      <c r="AS51" s="37">
        <f t="shared" si="2"/>
        <v>28.999999999999996</v>
      </c>
    </row>
    <row r="52" spans="4:45" x14ac:dyDescent="0.25">
      <c r="D52">
        <v>49</v>
      </c>
      <c r="E52" s="77">
        <v>65000</v>
      </c>
      <c r="F52" s="37">
        <v>24.5</v>
      </c>
      <c r="G52" s="37">
        <v>25</v>
      </c>
      <c r="H52" s="37">
        <v>25.5</v>
      </c>
      <c r="I52" s="37">
        <v>26</v>
      </c>
      <c r="J52" s="37">
        <v>26.5</v>
      </c>
      <c r="K52" s="37">
        <v>27</v>
      </c>
      <c r="L52" s="37">
        <v>27.500000000000004</v>
      </c>
      <c r="M52" s="37">
        <v>27.500000000000004</v>
      </c>
      <c r="N52" s="37">
        <v>28.000000000000004</v>
      </c>
      <c r="O52" s="37">
        <v>28.499999999999996</v>
      </c>
      <c r="P52" s="37">
        <v>28.499999999999996</v>
      </c>
      <c r="Q52" s="37">
        <v>28.999999999999996</v>
      </c>
      <c r="S52" t="str">
        <f t="shared" si="1"/>
        <v/>
      </c>
      <c r="T52">
        <v>65000</v>
      </c>
      <c r="U52" s="38">
        <v>0.245</v>
      </c>
      <c r="V52" s="38">
        <v>0.25</v>
      </c>
      <c r="W52" s="38">
        <v>0.255</v>
      </c>
      <c r="X52" s="38">
        <v>0.26</v>
      </c>
      <c r="Y52" s="38">
        <v>0.26500000000000001</v>
      </c>
      <c r="Z52" s="38">
        <v>0.27</v>
      </c>
      <c r="AA52" s="38">
        <v>0.27500000000000002</v>
      </c>
      <c r="AB52" s="38">
        <v>0.27500000000000002</v>
      </c>
      <c r="AC52" s="38">
        <v>0.28000000000000003</v>
      </c>
      <c r="AD52" s="38">
        <v>0.28499999999999998</v>
      </c>
      <c r="AE52" s="38">
        <v>0.28499999999999998</v>
      </c>
      <c r="AF52" s="38">
        <v>0.28999999999999998</v>
      </c>
      <c r="AH52" s="37">
        <f t="shared" si="3"/>
        <v>24.5</v>
      </c>
      <c r="AI52" s="37">
        <f t="shared" si="3"/>
        <v>25</v>
      </c>
      <c r="AJ52" s="37">
        <f t="shared" si="3"/>
        <v>25.5</v>
      </c>
      <c r="AK52" s="37">
        <f t="shared" si="2"/>
        <v>26</v>
      </c>
      <c r="AL52" s="37">
        <f t="shared" si="2"/>
        <v>26.5</v>
      </c>
      <c r="AM52" s="37">
        <f t="shared" si="2"/>
        <v>27</v>
      </c>
      <c r="AN52" s="37">
        <f t="shared" si="2"/>
        <v>27.500000000000004</v>
      </c>
      <c r="AO52" s="37">
        <f t="shared" si="2"/>
        <v>27.500000000000004</v>
      </c>
      <c r="AP52" s="37">
        <f t="shared" si="2"/>
        <v>28.000000000000004</v>
      </c>
      <c r="AQ52" s="37">
        <f t="shared" si="2"/>
        <v>28.499999999999996</v>
      </c>
      <c r="AR52" s="37">
        <f t="shared" si="2"/>
        <v>28.499999999999996</v>
      </c>
      <c r="AS52" s="37">
        <f t="shared" si="2"/>
        <v>28.999999999999996</v>
      </c>
    </row>
    <row r="53" spans="4:45" x14ac:dyDescent="0.25">
      <c r="D53">
        <v>50</v>
      </c>
      <c r="E53" s="77">
        <v>66000</v>
      </c>
      <c r="F53" s="37">
        <v>25</v>
      </c>
      <c r="G53" s="37">
        <v>25.5</v>
      </c>
      <c r="H53" s="37">
        <v>26</v>
      </c>
      <c r="I53" s="37">
        <v>26.5</v>
      </c>
      <c r="J53" s="37">
        <v>26.5</v>
      </c>
      <c r="K53" s="37">
        <v>27</v>
      </c>
      <c r="L53" s="37">
        <v>27.500000000000004</v>
      </c>
      <c r="M53" s="37">
        <v>28.000000000000004</v>
      </c>
      <c r="N53" s="37">
        <v>28.000000000000004</v>
      </c>
      <c r="O53" s="37">
        <v>28.499999999999996</v>
      </c>
      <c r="P53" s="37">
        <v>28.999999999999996</v>
      </c>
      <c r="Q53" s="37">
        <v>28.999999999999996</v>
      </c>
      <c r="S53" t="str">
        <f t="shared" si="1"/>
        <v/>
      </c>
      <c r="T53">
        <v>66000</v>
      </c>
      <c r="U53" s="38">
        <v>0.25</v>
      </c>
      <c r="V53" s="38">
        <v>0.255</v>
      </c>
      <c r="W53" s="38">
        <v>0.26</v>
      </c>
      <c r="X53" s="38">
        <v>0.26500000000000001</v>
      </c>
      <c r="Y53" s="38">
        <v>0.26500000000000001</v>
      </c>
      <c r="Z53" s="38">
        <v>0.27</v>
      </c>
      <c r="AA53" s="38">
        <v>0.27500000000000002</v>
      </c>
      <c r="AB53" s="38">
        <v>0.28000000000000003</v>
      </c>
      <c r="AC53" s="38">
        <v>0.28000000000000003</v>
      </c>
      <c r="AD53" s="38">
        <v>0.28499999999999998</v>
      </c>
      <c r="AE53" s="38">
        <v>0.28999999999999998</v>
      </c>
      <c r="AF53" s="38">
        <v>0.28999999999999998</v>
      </c>
      <c r="AH53" s="37">
        <f t="shared" si="3"/>
        <v>25</v>
      </c>
      <c r="AI53" s="37">
        <f t="shared" si="3"/>
        <v>25.5</v>
      </c>
      <c r="AJ53" s="37">
        <f t="shared" si="3"/>
        <v>26</v>
      </c>
      <c r="AK53" s="37">
        <f t="shared" si="2"/>
        <v>26.5</v>
      </c>
      <c r="AL53" s="37">
        <f t="shared" si="2"/>
        <v>26.5</v>
      </c>
      <c r="AM53" s="37">
        <f t="shared" si="2"/>
        <v>27</v>
      </c>
      <c r="AN53" s="37">
        <f t="shared" ref="AN53:AS84" si="4">AA53*$T$3</f>
        <v>27.500000000000004</v>
      </c>
      <c r="AO53" s="37">
        <f t="shared" si="4"/>
        <v>28.000000000000004</v>
      </c>
      <c r="AP53" s="37">
        <f t="shared" si="4"/>
        <v>28.000000000000004</v>
      </c>
      <c r="AQ53" s="37">
        <f t="shared" si="4"/>
        <v>28.499999999999996</v>
      </c>
      <c r="AR53" s="37">
        <f t="shared" si="4"/>
        <v>28.999999999999996</v>
      </c>
      <c r="AS53" s="37">
        <f t="shared" si="4"/>
        <v>28.999999999999996</v>
      </c>
    </row>
    <row r="54" spans="4:45" x14ac:dyDescent="0.25">
      <c r="D54">
        <v>51</v>
      </c>
      <c r="E54" s="77">
        <v>67000</v>
      </c>
      <c r="F54" s="37">
        <v>25</v>
      </c>
      <c r="G54" s="37">
        <v>25.5</v>
      </c>
      <c r="H54" s="37">
        <v>26</v>
      </c>
      <c r="I54" s="37">
        <v>26.5</v>
      </c>
      <c r="J54" s="37">
        <v>27</v>
      </c>
      <c r="K54" s="37">
        <v>27.500000000000004</v>
      </c>
      <c r="L54" s="37">
        <v>27.500000000000004</v>
      </c>
      <c r="M54" s="37">
        <v>28.000000000000004</v>
      </c>
      <c r="N54" s="37">
        <v>28.499999999999996</v>
      </c>
      <c r="O54" s="37">
        <v>28.499999999999996</v>
      </c>
      <c r="P54" s="37">
        <v>28.999999999999996</v>
      </c>
      <c r="Q54" s="37">
        <v>28.999999999999996</v>
      </c>
      <c r="S54" t="str">
        <f t="shared" si="1"/>
        <v/>
      </c>
      <c r="T54">
        <v>67000</v>
      </c>
      <c r="U54" s="38">
        <v>0.25</v>
      </c>
      <c r="V54" s="38">
        <v>0.255</v>
      </c>
      <c r="W54" s="38">
        <v>0.26</v>
      </c>
      <c r="X54" s="38">
        <v>0.26500000000000001</v>
      </c>
      <c r="Y54" s="38">
        <v>0.27</v>
      </c>
      <c r="Z54" s="38">
        <v>0.27500000000000002</v>
      </c>
      <c r="AA54" s="38">
        <v>0.27500000000000002</v>
      </c>
      <c r="AB54" s="38">
        <v>0.28000000000000003</v>
      </c>
      <c r="AC54" s="38">
        <v>0.28499999999999998</v>
      </c>
      <c r="AD54" s="38">
        <v>0.28499999999999998</v>
      </c>
      <c r="AE54" s="38">
        <v>0.28999999999999998</v>
      </c>
      <c r="AF54" s="38">
        <v>0.28999999999999998</v>
      </c>
      <c r="AH54" s="37">
        <f t="shared" si="3"/>
        <v>25</v>
      </c>
      <c r="AI54" s="37">
        <f t="shared" si="3"/>
        <v>25.5</v>
      </c>
      <c r="AJ54" s="37">
        <f t="shared" si="3"/>
        <v>26</v>
      </c>
      <c r="AK54" s="37">
        <f t="shared" si="3"/>
        <v>26.5</v>
      </c>
      <c r="AL54" s="37">
        <f t="shared" si="3"/>
        <v>27</v>
      </c>
      <c r="AM54" s="37">
        <f t="shared" si="3"/>
        <v>27.500000000000004</v>
      </c>
      <c r="AN54" s="37">
        <f t="shared" si="4"/>
        <v>27.500000000000004</v>
      </c>
      <c r="AO54" s="37">
        <f t="shared" si="4"/>
        <v>28.000000000000004</v>
      </c>
      <c r="AP54" s="37">
        <f t="shared" si="4"/>
        <v>28.499999999999996</v>
      </c>
      <c r="AQ54" s="37">
        <f t="shared" si="4"/>
        <v>28.499999999999996</v>
      </c>
      <c r="AR54" s="37">
        <f t="shared" si="4"/>
        <v>28.999999999999996</v>
      </c>
      <c r="AS54" s="37">
        <f t="shared" si="4"/>
        <v>28.999999999999996</v>
      </c>
    </row>
    <row r="55" spans="4:45" x14ac:dyDescent="0.25">
      <c r="D55">
        <v>52</v>
      </c>
      <c r="E55" s="77">
        <v>68000</v>
      </c>
      <c r="F55" s="37">
        <v>25</v>
      </c>
      <c r="G55" s="37">
        <v>25.5</v>
      </c>
      <c r="H55" s="37">
        <v>26</v>
      </c>
      <c r="I55" s="37">
        <v>26.5</v>
      </c>
      <c r="J55" s="37">
        <v>27</v>
      </c>
      <c r="K55" s="37">
        <v>27.500000000000004</v>
      </c>
      <c r="L55" s="37">
        <v>28.000000000000004</v>
      </c>
      <c r="M55" s="37">
        <v>28.000000000000004</v>
      </c>
      <c r="N55" s="37">
        <v>28.499999999999996</v>
      </c>
      <c r="O55" s="37">
        <v>28.999999999999996</v>
      </c>
      <c r="P55" s="37">
        <v>28.999999999999996</v>
      </c>
      <c r="Q55" s="37">
        <v>29.5</v>
      </c>
      <c r="S55" t="str">
        <f t="shared" si="1"/>
        <v/>
      </c>
      <c r="T55">
        <v>68000</v>
      </c>
      <c r="U55" s="38">
        <v>0.25</v>
      </c>
      <c r="V55" s="38">
        <v>0.255</v>
      </c>
      <c r="W55" s="38">
        <v>0.26</v>
      </c>
      <c r="X55" s="38">
        <v>0.26500000000000001</v>
      </c>
      <c r="Y55" s="38">
        <v>0.27</v>
      </c>
      <c r="Z55" s="38">
        <v>0.27500000000000002</v>
      </c>
      <c r="AA55" s="38">
        <v>0.28000000000000003</v>
      </c>
      <c r="AB55" s="38">
        <v>0.28000000000000003</v>
      </c>
      <c r="AC55" s="38">
        <v>0.28499999999999998</v>
      </c>
      <c r="AD55" s="38">
        <v>0.28999999999999998</v>
      </c>
      <c r="AE55" s="38">
        <v>0.28999999999999998</v>
      </c>
      <c r="AF55" s="38">
        <v>0.29499999999999998</v>
      </c>
      <c r="AH55" s="37">
        <f t="shared" si="3"/>
        <v>25</v>
      </c>
      <c r="AI55" s="37">
        <f t="shared" si="3"/>
        <v>25.5</v>
      </c>
      <c r="AJ55" s="37">
        <f t="shared" si="3"/>
        <v>26</v>
      </c>
      <c r="AK55" s="37">
        <f t="shared" si="3"/>
        <v>26.5</v>
      </c>
      <c r="AL55" s="37">
        <f t="shared" si="3"/>
        <v>27</v>
      </c>
      <c r="AM55" s="37">
        <f t="shared" si="3"/>
        <v>27.500000000000004</v>
      </c>
      <c r="AN55" s="37">
        <f t="shared" si="4"/>
        <v>28.000000000000004</v>
      </c>
      <c r="AO55" s="37">
        <f t="shared" si="4"/>
        <v>28.000000000000004</v>
      </c>
      <c r="AP55" s="37">
        <f t="shared" si="4"/>
        <v>28.499999999999996</v>
      </c>
      <c r="AQ55" s="37">
        <f t="shared" si="4"/>
        <v>28.999999999999996</v>
      </c>
      <c r="AR55" s="37">
        <f t="shared" si="4"/>
        <v>28.999999999999996</v>
      </c>
      <c r="AS55" s="37">
        <f t="shared" si="4"/>
        <v>29.5</v>
      </c>
    </row>
    <row r="56" spans="4:45" x14ac:dyDescent="0.25">
      <c r="D56">
        <v>53</v>
      </c>
      <c r="E56" s="77">
        <v>69000</v>
      </c>
      <c r="F56" s="37">
        <v>25</v>
      </c>
      <c r="G56" s="37">
        <v>25.5</v>
      </c>
      <c r="H56" s="37">
        <v>26</v>
      </c>
      <c r="I56" s="37">
        <v>26.5</v>
      </c>
      <c r="J56" s="37">
        <v>27</v>
      </c>
      <c r="K56" s="37">
        <v>27.500000000000004</v>
      </c>
      <c r="L56" s="37">
        <v>28.000000000000004</v>
      </c>
      <c r="M56" s="37">
        <v>28.499999999999996</v>
      </c>
      <c r="N56" s="37">
        <v>28.499999999999996</v>
      </c>
      <c r="O56" s="37">
        <v>28.999999999999996</v>
      </c>
      <c r="P56" s="37">
        <v>29.5</v>
      </c>
      <c r="Q56" s="37">
        <v>29.5</v>
      </c>
      <c r="S56" t="str">
        <f t="shared" si="1"/>
        <v/>
      </c>
      <c r="T56">
        <v>69000</v>
      </c>
      <c r="U56" s="38">
        <v>0.25</v>
      </c>
      <c r="V56" s="38">
        <v>0.255</v>
      </c>
      <c r="W56" s="38">
        <v>0.26</v>
      </c>
      <c r="X56" s="38">
        <v>0.26500000000000001</v>
      </c>
      <c r="Y56" s="38">
        <v>0.27</v>
      </c>
      <c r="Z56" s="38">
        <v>0.27500000000000002</v>
      </c>
      <c r="AA56" s="38">
        <v>0.28000000000000003</v>
      </c>
      <c r="AB56" s="38">
        <v>0.28499999999999998</v>
      </c>
      <c r="AC56" s="38">
        <v>0.28499999999999998</v>
      </c>
      <c r="AD56" s="38">
        <v>0.28999999999999998</v>
      </c>
      <c r="AE56" s="38">
        <v>0.29499999999999998</v>
      </c>
      <c r="AF56" s="38">
        <v>0.29499999999999998</v>
      </c>
      <c r="AH56" s="37">
        <f t="shared" si="3"/>
        <v>25</v>
      </c>
      <c r="AI56" s="37">
        <f t="shared" si="3"/>
        <v>25.5</v>
      </c>
      <c r="AJ56" s="37">
        <f t="shared" si="3"/>
        <v>26</v>
      </c>
      <c r="AK56" s="37">
        <f t="shared" si="3"/>
        <v>26.5</v>
      </c>
      <c r="AL56" s="37">
        <f t="shared" si="3"/>
        <v>27</v>
      </c>
      <c r="AM56" s="37">
        <f t="shared" si="3"/>
        <v>27.500000000000004</v>
      </c>
      <c r="AN56" s="37">
        <f t="shared" si="4"/>
        <v>28.000000000000004</v>
      </c>
      <c r="AO56" s="37">
        <f t="shared" si="4"/>
        <v>28.499999999999996</v>
      </c>
      <c r="AP56" s="37">
        <f t="shared" si="4"/>
        <v>28.499999999999996</v>
      </c>
      <c r="AQ56" s="37">
        <f t="shared" si="4"/>
        <v>28.999999999999996</v>
      </c>
      <c r="AR56" s="37">
        <f t="shared" si="4"/>
        <v>29.5</v>
      </c>
      <c r="AS56" s="37">
        <f t="shared" si="4"/>
        <v>29.5</v>
      </c>
    </row>
    <row r="57" spans="4:45" x14ac:dyDescent="0.25">
      <c r="D57">
        <v>54</v>
      </c>
      <c r="E57" s="77">
        <v>70000</v>
      </c>
      <c r="F57" s="37">
        <v>25.5</v>
      </c>
      <c r="G57" s="37">
        <v>26</v>
      </c>
      <c r="H57" s="37">
        <v>26.5</v>
      </c>
      <c r="I57" s="37">
        <v>27</v>
      </c>
      <c r="J57" s="37">
        <v>27.500000000000004</v>
      </c>
      <c r="K57" s="37">
        <v>27.500000000000004</v>
      </c>
      <c r="L57" s="37">
        <v>28.000000000000004</v>
      </c>
      <c r="M57" s="37">
        <v>28.499999999999996</v>
      </c>
      <c r="N57" s="37">
        <v>28.999999999999996</v>
      </c>
      <c r="O57" s="37">
        <v>28.999999999999996</v>
      </c>
      <c r="P57" s="37">
        <v>29.5</v>
      </c>
      <c r="Q57" s="37">
        <v>29.5</v>
      </c>
      <c r="S57" t="str">
        <f t="shared" si="1"/>
        <v/>
      </c>
      <c r="T57">
        <v>70000</v>
      </c>
      <c r="U57" s="38">
        <v>0.255</v>
      </c>
      <c r="V57" s="38">
        <v>0.26</v>
      </c>
      <c r="W57" s="38">
        <v>0.26500000000000001</v>
      </c>
      <c r="X57" s="38">
        <v>0.27</v>
      </c>
      <c r="Y57" s="38">
        <v>0.27500000000000002</v>
      </c>
      <c r="Z57" s="38">
        <v>0.27500000000000002</v>
      </c>
      <c r="AA57" s="38">
        <v>0.28000000000000003</v>
      </c>
      <c r="AB57" s="38">
        <v>0.28499999999999998</v>
      </c>
      <c r="AC57" s="38">
        <v>0.28999999999999998</v>
      </c>
      <c r="AD57" s="38">
        <v>0.28999999999999998</v>
      </c>
      <c r="AE57" s="38">
        <v>0.29499999999999998</v>
      </c>
      <c r="AF57" s="38">
        <v>0.29499999999999998</v>
      </c>
      <c r="AH57" s="37">
        <f t="shared" si="3"/>
        <v>25.5</v>
      </c>
      <c r="AI57" s="37">
        <f t="shared" si="3"/>
        <v>26</v>
      </c>
      <c r="AJ57" s="37">
        <f t="shared" si="3"/>
        <v>26.5</v>
      </c>
      <c r="AK57" s="37">
        <f t="shared" si="3"/>
        <v>27</v>
      </c>
      <c r="AL57" s="37">
        <f t="shared" si="3"/>
        <v>27.500000000000004</v>
      </c>
      <c r="AM57" s="37">
        <f t="shared" si="3"/>
        <v>27.500000000000004</v>
      </c>
      <c r="AN57" s="37">
        <f t="shared" si="4"/>
        <v>28.000000000000004</v>
      </c>
      <c r="AO57" s="37">
        <f t="shared" si="4"/>
        <v>28.499999999999996</v>
      </c>
      <c r="AP57" s="37">
        <f t="shared" si="4"/>
        <v>28.999999999999996</v>
      </c>
      <c r="AQ57" s="37">
        <f t="shared" si="4"/>
        <v>28.999999999999996</v>
      </c>
      <c r="AR57" s="37">
        <f t="shared" si="4"/>
        <v>29.5</v>
      </c>
      <c r="AS57" s="37">
        <f t="shared" si="4"/>
        <v>29.5</v>
      </c>
    </row>
    <row r="58" spans="4:45" x14ac:dyDescent="0.25">
      <c r="D58">
        <v>55</v>
      </c>
      <c r="E58" s="77">
        <v>71000</v>
      </c>
      <c r="F58" s="37">
        <v>25.5</v>
      </c>
      <c r="G58" s="37">
        <v>26</v>
      </c>
      <c r="H58" s="37">
        <v>26.5</v>
      </c>
      <c r="I58" s="37">
        <v>27</v>
      </c>
      <c r="J58" s="37">
        <v>27.500000000000004</v>
      </c>
      <c r="K58" s="37">
        <v>28.000000000000004</v>
      </c>
      <c r="L58" s="37">
        <v>28.000000000000004</v>
      </c>
      <c r="M58" s="37">
        <v>28.499999999999996</v>
      </c>
      <c r="N58" s="37">
        <v>28.999999999999996</v>
      </c>
      <c r="O58" s="37">
        <v>29.5</v>
      </c>
      <c r="P58" s="37">
        <v>29.5</v>
      </c>
      <c r="Q58" s="37">
        <v>30</v>
      </c>
      <c r="S58" t="str">
        <f t="shared" si="1"/>
        <v/>
      </c>
      <c r="T58">
        <v>71000</v>
      </c>
      <c r="U58" s="38">
        <v>0.255</v>
      </c>
      <c r="V58" s="38">
        <v>0.26</v>
      </c>
      <c r="W58" s="38">
        <v>0.26500000000000001</v>
      </c>
      <c r="X58" s="38">
        <v>0.27</v>
      </c>
      <c r="Y58" s="38">
        <v>0.27500000000000002</v>
      </c>
      <c r="Z58" s="38">
        <v>0.28000000000000003</v>
      </c>
      <c r="AA58" s="38">
        <v>0.28000000000000003</v>
      </c>
      <c r="AB58" s="38">
        <v>0.28499999999999998</v>
      </c>
      <c r="AC58" s="38">
        <v>0.28999999999999998</v>
      </c>
      <c r="AD58" s="38">
        <v>0.29499999999999998</v>
      </c>
      <c r="AE58" s="38">
        <v>0.29499999999999998</v>
      </c>
      <c r="AF58" s="38">
        <v>0.3</v>
      </c>
      <c r="AH58" s="37">
        <f t="shared" ref="AH58:AS89" si="5">U58*$T$3</f>
        <v>25.5</v>
      </c>
      <c r="AI58" s="37">
        <f t="shared" si="5"/>
        <v>26</v>
      </c>
      <c r="AJ58" s="37">
        <f t="shared" si="5"/>
        <v>26.5</v>
      </c>
      <c r="AK58" s="37">
        <f t="shared" si="5"/>
        <v>27</v>
      </c>
      <c r="AL58" s="37">
        <f t="shared" si="5"/>
        <v>27.500000000000004</v>
      </c>
      <c r="AM58" s="37">
        <f t="shared" si="5"/>
        <v>28.000000000000004</v>
      </c>
      <c r="AN58" s="37">
        <f t="shared" si="4"/>
        <v>28.000000000000004</v>
      </c>
      <c r="AO58" s="37">
        <f t="shared" si="4"/>
        <v>28.499999999999996</v>
      </c>
      <c r="AP58" s="37">
        <f t="shared" si="4"/>
        <v>28.999999999999996</v>
      </c>
      <c r="AQ58" s="37">
        <f t="shared" si="4"/>
        <v>29.5</v>
      </c>
      <c r="AR58" s="37">
        <f t="shared" si="4"/>
        <v>29.5</v>
      </c>
      <c r="AS58" s="37">
        <f t="shared" si="4"/>
        <v>30</v>
      </c>
    </row>
    <row r="59" spans="4:45" x14ac:dyDescent="0.25">
      <c r="D59">
        <v>56</v>
      </c>
      <c r="E59" s="77">
        <v>72000</v>
      </c>
      <c r="F59" s="37">
        <v>25.5</v>
      </c>
      <c r="G59" s="37">
        <v>26</v>
      </c>
      <c r="H59" s="37">
        <v>26.5</v>
      </c>
      <c r="I59" s="37">
        <v>27</v>
      </c>
      <c r="J59" s="37">
        <v>27.500000000000004</v>
      </c>
      <c r="K59" s="37">
        <v>28.000000000000004</v>
      </c>
      <c r="L59" s="37">
        <v>28.499999999999996</v>
      </c>
      <c r="M59" s="37">
        <v>28.999999999999996</v>
      </c>
      <c r="N59" s="37">
        <v>28.999999999999996</v>
      </c>
      <c r="O59" s="37">
        <v>29.5</v>
      </c>
      <c r="P59" s="37">
        <v>29.5</v>
      </c>
      <c r="Q59" s="37">
        <v>30</v>
      </c>
      <c r="S59" t="str">
        <f t="shared" si="1"/>
        <v/>
      </c>
      <c r="T59">
        <v>72000</v>
      </c>
      <c r="U59" s="38">
        <v>0.255</v>
      </c>
      <c r="V59" s="38">
        <v>0.26</v>
      </c>
      <c r="W59" s="38">
        <v>0.26500000000000001</v>
      </c>
      <c r="X59" s="38">
        <v>0.27</v>
      </c>
      <c r="Y59" s="38">
        <v>0.27500000000000002</v>
      </c>
      <c r="Z59" s="38">
        <v>0.28000000000000003</v>
      </c>
      <c r="AA59" s="38">
        <v>0.28499999999999998</v>
      </c>
      <c r="AB59" s="38">
        <v>0.28999999999999998</v>
      </c>
      <c r="AC59" s="38">
        <v>0.28999999999999998</v>
      </c>
      <c r="AD59" s="38">
        <v>0.29499999999999998</v>
      </c>
      <c r="AE59" s="38">
        <v>0.29499999999999998</v>
      </c>
      <c r="AF59" s="38">
        <v>0.3</v>
      </c>
      <c r="AH59" s="37">
        <f t="shared" si="5"/>
        <v>25.5</v>
      </c>
      <c r="AI59" s="37">
        <f t="shared" si="5"/>
        <v>26</v>
      </c>
      <c r="AJ59" s="37">
        <f t="shared" si="5"/>
        <v>26.5</v>
      </c>
      <c r="AK59" s="37">
        <f t="shared" si="5"/>
        <v>27</v>
      </c>
      <c r="AL59" s="37">
        <f t="shared" si="5"/>
        <v>27.500000000000004</v>
      </c>
      <c r="AM59" s="37">
        <f t="shared" si="5"/>
        <v>28.000000000000004</v>
      </c>
      <c r="AN59" s="37">
        <f t="shared" si="4"/>
        <v>28.499999999999996</v>
      </c>
      <c r="AO59" s="37">
        <f t="shared" si="4"/>
        <v>28.999999999999996</v>
      </c>
      <c r="AP59" s="37">
        <f t="shared" si="4"/>
        <v>28.999999999999996</v>
      </c>
      <c r="AQ59" s="37">
        <f t="shared" si="4"/>
        <v>29.5</v>
      </c>
      <c r="AR59" s="37">
        <f t="shared" si="4"/>
        <v>29.5</v>
      </c>
      <c r="AS59" s="37">
        <f t="shared" si="4"/>
        <v>30</v>
      </c>
    </row>
    <row r="60" spans="4:45" x14ac:dyDescent="0.25">
      <c r="D60">
        <v>57</v>
      </c>
      <c r="E60" s="77">
        <v>73000</v>
      </c>
      <c r="F60" s="37">
        <v>26</v>
      </c>
      <c r="G60" s="37">
        <v>26.5</v>
      </c>
      <c r="H60" s="37">
        <v>27</v>
      </c>
      <c r="I60" s="37">
        <v>27.500000000000004</v>
      </c>
      <c r="J60" s="37">
        <v>27.500000000000004</v>
      </c>
      <c r="K60" s="37">
        <v>28.000000000000004</v>
      </c>
      <c r="L60" s="37">
        <v>28.499999999999996</v>
      </c>
      <c r="M60" s="37">
        <v>28.999999999999996</v>
      </c>
      <c r="N60" s="37">
        <v>29.5</v>
      </c>
      <c r="O60" s="37">
        <v>29.5</v>
      </c>
      <c r="P60" s="37">
        <v>30</v>
      </c>
      <c r="Q60" s="37">
        <v>30</v>
      </c>
      <c r="S60" t="str">
        <f t="shared" si="1"/>
        <v/>
      </c>
      <c r="T60">
        <v>73000</v>
      </c>
      <c r="U60" s="38">
        <v>0.26</v>
      </c>
      <c r="V60" s="38">
        <v>0.26500000000000001</v>
      </c>
      <c r="W60" s="38">
        <v>0.27</v>
      </c>
      <c r="X60" s="38">
        <v>0.27500000000000002</v>
      </c>
      <c r="Y60" s="38">
        <v>0.27500000000000002</v>
      </c>
      <c r="Z60" s="38">
        <v>0.28000000000000003</v>
      </c>
      <c r="AA60" s="38">
        <v>0.28499999999999998</v>
      </c>
      <c r="AB60" s="38">
        <v>0.28999999999999998</v>
      </c>
      <c r="AC60" s="38">
        <v>0.29499999999999998</v>
      </c>
      <c r="AD60" s="38">
        <v>0.29499999999999998</v>
      </c>
      <c r="AE60" s="38">
        <v>0.3</v>
      </c>
      <c r="AF60" s="38">
        <v>0.3</v>
      </c>
      <c r="AH60" s="37">
        <f t="shared" si="5"/>
        <v>26</v>
      </c>
      <c r="AI60" s="37">
        <f t="shared" si="5"/>
        <v>26.5</v>
      </c>
      <c r="AJ60" s="37">
        <f t="shared" si="5"/>
        <v>27</v>
      </c>
      <c r="AK60" s="37">
        <f t="shared" si="5"/>
        <v>27.500000000000004</v>
      </c>
      <c r="AL60" s="37">
        <f t="shared" si="5"/>
        <v>27.500000000000004</v>
      </c>
      <c r="AM60" s="37">
        <f t="shared" si="5"/>
        <v>28.000000000000004</v>
      </c>
      <c r="AN60" s="37">
        <f t="shared" si="4"/>
        <v>28.499999999999996</v>
      </c>
      <c r="AO60" s="37">
        <f t="shared" si="4"/>
        <v>28.999999999999996</v>
      </c>
      <c r="AP60" s="37">
        <f t="shared" si="4"/>
        <v>29.5</v>
      </c>
      <c r="AQ60" s="37">
        <f t="shared" si="4"/>
        <v>29.5</v>
      </c>
      <c r="AR60" s="37">
        <f t="shared" si="4"/>
        <v>30</v>
      </c>
      <c r="AS60" s="37">
        <f t="shared" si="4"/>
        <v>30</v>
      </c>
    </row>
    <row r="61" spans="4:45" x14ac:dyDescent="0.25">
      <c r="D61">
        <v>58</v>
      </c>
      <c r="E61" s="77">
        <v>74000</v>
      </c>
      <c r="F61" s="37">
        <v>26</v>
      </c>
      <c r="G61" s="37">
        <v>26.5</v>
      </c>
      <c r="H61" s="37">
        <v>27</v>
      </c>
      <c r="I61" s="37">
        <v>27.500000000000004</v>
      </c>
      <c r="J61" s="37">
        <v>28.000000000000004</v>
      </c>
      <c r="K61" s="37">
        <v>28.499999999999996</v>
      </c>
      <c r="L61" s="37">
        <v>28.499999999999996</v>
      </c>
      <c r="M61" s="37">
        <v>28.999999999999996</v>
      </c>
      <c r="N61" s="37">
        <v>29.5</v>
      </c>
      <c r="O61" s="37">
        <v>29.5</v>
      </c>
      <c r="P61" s="37">
        <v>30</v>
      </c>
      <c r="Q61" s="37">
        <v>30.5</v>
      </c>
      <c r="S61" t="str">
        <f t="shared" si="1"/>
        <v/>
      </c>
      <c r="T61">
        <v>74000</v>
      </c>
      <c r="U61" s="38">
        <v>0.26</v>
      </c>
      <c r="V61" s="38">
        <v>0.26500000000000001</v>
      </c>
      <c r="W61" s="38">
        <v>0.27</v>
      </c>
      <c r="X61" s="38">
        <v>0.27500000000000002</v>
      </c>
      <c r="Y61" s="38">
        <v>0.28000000000000003</v>
      </c>
      <c r="Z61" s="38">
        <v>0.28499999999999998</v>
      </c>
      <c r="AA61" s="38">
        <v>0.28499999999999998</v>
      </c>
      <c r="AB61" s="38">
        <v>0.28999999999999998</v>
      </c>
      <c r="AC61" s="38">
        <v>0.29499999999999998</v>
      </c>
      <c r="AD61" s="38">
        <v>0.29499999999999998</v>
      </c>
      <c r="AE61" s="38">
        <v>0.3</v>
      </c>
      <c r="AF61" s="38">
        <v>0.30499999999999999</v>
      </c>
      <c r="AH61" s="37">
        <f t="shared" si="5"/>
        <v>26</v>
      </c>
      <c r="AI61" s="37">
        <f t="shared" si="5"/>
        <v>26.5</v>
      </c>
      <c r="AJ61" s="37">
        <f t="shared" si="5"/>
        <v>27</v>
      </c>
      <c r="AK61" s="37">
        <f t="shared" si="5"/>
        <v>27.500000000000004</v>
      </c>
      <c r="AL61" s="37">
        <f t="shared" si="5"/>
        <v>28.000000000000004</v>
      </c>
      <c r="AM61" s="37">
        <f t="shared" si="5"/>
        <v>28.499999999999996</v>
      </c>
      <c r="AN61" s="37">
        <f t="shared" si="4"/>
        <v>28.499999999999996</v>
      </c>
      <c r="AO61" s="37">
        <f t="shared" si="4"/>
        <v>28.999999999999996</v>
      </c>
      <c r="AP61" s="37">
        <f t="shared" si="4"/>
        <v>29.5</v>
      </c>
      <c r="AQ61" s="37">
        <f t="shared" si="4"/>
        <v>29.5</v>
      </c>
      <c r="AR61" s="37">
        <f t="shared" si="4"/>
        <v>30</v>
      </c>
      <c r="AS61" s="37">
        <f t="shared" si="4"/>
        <v>30.5</v>
      </c>
    </row>
    <row r="62" spans="4:45" x14ac:dyDescent="0.25">
      <c r="D62">
        <v>59</v>
      </c>
      <c r="E62" s="77">
        <v>75000</v>
      </c>
      <c r="F62" s="37">
        <v>26</v>
      </c>
      <c r="G62" s="37">
        <v>26.5</v>
      </c>
      <c r="H62" s="37">
        <v>27</v>
      </c>
      <c r="I62" s="37">
        <v>27.500000000000004</v>
      </c>
      <c r="J62" s="37">
        <v>28.000000000000004</v>
      </c>
      <c r="K62" s="37">
        <v>28.499999999999996</v>
      </c>
      <c r="L62" s="37">
        <v>28.999999999999996</v>
      </c>
      <c r="M62" s="37">
        <v>28.999999999999996</v>
      </c>
      <c r="N62" s="37">
        <v>29.5</v>
      </c>
      <c r="O62" s="37">
        <v>30</v>
      </c>
      <c r="P62" s="37">
        <v>30</v>
      </c>
      <c r="Q62" s="37">
        <v>30.5</v>
      </c>
      <c r="S62" t="str">
        <f t="shared" si="1"/>
        <v/>
      </c>
      <c r="T62">
        <v>75000</v>
      </c>
      <c r="U62" s="38">
        <v>0.26</v>
      </c>
      <c r="V62" s="38">
        <v>0.26500000000000001</v>
      </c>
      <c r="W62" s="38">
        <v>0.27</v>
      </c>
      <c r="X62" s="38">
        <v>0.27500000000000002</v>
      </c>
      <c r="Y62" s="38">
        <v>0.28000000000000003</v>
      </c>
      <c r="Z62" s="38">
        <v>0.28499999999999998</v>
      </c>
      <c r="AA62" s="38">
        <v>0.28999999999999998</v>
      </c>
      <c r="AB62" s="38">
        <v>0.28999999999999998</v>
      </c>
      <c r="AC62" s="38">
        <v>0.29499999999999998</v>
      </c>
      <c r="AD62" s="38">
        <v>0.3</v>
      </c>
      <c r="AE62" s="38">
        <v>0.3</v>
      </c>
      <c r="AF62" s="38">
        <v>0.30499999999999999</v>
      </c>
      <c r="AH62" s="37">
        <f t="shared" si="5"/>
        <v>26</v>
      </c>
      <c r="AI62" s="37">
        <f t="shared" si="5"/>
        <v>26.5</v>
      </c>
      <c r="AJ62" s="37">
        <f t="shared" si="5"/>
        <v>27</v>
      </c>
      <c r="AK62" s="37">
        <f t="shared" si="5"/>
        <v>27.500000000000004</v>
      </c>
      <c r="AL62" s="37">
        <f t="shared" si="5"/>
        <v>28.000000000000004</v>
      </c>
      <c r="AM62" s="37">
        <f t="shared" si="5"/>
        <v>28.499999999999996</v>
      </c>
      <c r="AN62" s="37">
        <f t="shared" si="4"/>
        <v>28.999999999999996</v>
      </c>
      <c r="AO62" s="37">
        <f t="shared" si="4"/>
        <v>28.999999999999996</v>
      </c>
      <c r="AP62" s="37">
        <f t="shared" si="4"/>
        <v>29.5</v>
      </c>
      <c r="AQ62" s="37">
        <f t="shared" si="4"/>
        <v>30</v>
      </c>
      <c r="AR62" s="37">
        <f t="shared" si="4"/>
        <v>30</v>
      </c>
      <c r="AS62" s="37">
        <f t="shared" si="4"/>
        <v>30.5</v>
      </c>
    </row>
    <row r="63" spans="4:45" x14ac:dyDescent="0.25">
      <c r="D63">
        <v>60</v>
      </c>
      <c r="E63" s="77">
        <v>76000</v>
      </c>
      <c r="F63" s="37">
        <v>26</v>
      </c>
      <c r="G63" s="37">
        <v>26.5</v>
      </c>
      <c r="H63" s="37">
        <v>27</v>
      </c>
      <c r="I63" s="37">
        <v>27.500000000000004</v>
      </c>
      <c r="J63" s="37">
        <v>28.000000000000004</v>
      </c>
      <c r="K63" s="37">
        <v>28.499999999999996</v>
      </c>
      <c r="L63" s="37">
        <v>28.999999999999996</v>
      </c>
      <c r="M63" s="37">
        <v>29.5</v>
      </c>
      <c r="N63" s="37">
        <v>29.5</v>
      </c>
      <c r="O63" s="37">
        <v>30</v>
      </c>
      <c r="P63" s="37">
        <v>30.5</v>
      </c>
      <c r="Q63" s="37">
        <v>30.5</v>
      </c>
      <c r="S63" t="str">
        <f t="shared" si="1"/>
        <v/>
      </c>
      <c r="T63">
        <v>76000</v>
      </c>
      <c r="U63" s="38">
        <v>0.26</v>
      </c>
      <c r="V63" s="38">
        <v>0.26500000000000001</v>
      </c>
      <c r="W63" s="38">
        <v>0.27</v>
      </c>
      <c r="X63" s="38">
        <v>0.27500000000000002</v>
      </c>
      <c r="Y63" s="38">
        <v>0.28000000000000003</v>
      </c>
      <c r="Z63" s="38">
        <v>0.28499999999999998</v>
      </c>
      <c r="AA63" s="38">
        <v>0.28999999999999998</v>
      </c>
      <c r="AB63" s="38">
        <v>0.29499999999999998</v>
      </c>
      <c r="AC63" s="38">
        <v>0.29499999999999998</v>
      </c>
      <c r="AD63" s="38">
        <v>0.3</v>
      </c>
      <c r="AE63" s="38">
        <v>0.30499999999999999</v>
      </c>
      <c r="AF63" s="38">
        <v>0.30499999999999999</v>
      </c>
      <c r="AH63" s="37">
        <f t="shared" si="5"/>
        <v>26</v>
      </c>
      <c r="AI63" s="37">
        <f t="shared" si="5"/>
        <v>26.5</v>
      </c>
      <c r="AJ63" s="37">
        <f t="shared" si="5"/>
        <v>27</v>
      </c>
      <c r="AK63" s="37">
        <f t="shared" si="5"/>
        <v>27.500000000000004</v>
      </c>
      <c r="AL63" s="37">
        <f t="shared" si="5"/>
        <v>28.000000000000004</v>
      </c>
      <c r="AM63" s="37">
        <f t="shared" si="5"/>
        <v>28.499999999999996</v>
      </c>
      <c r="AN63" s="37">
        <f t="shared" si="4"/>
        <v>28.999999999999996</v>
      </c>
      <c r="AO63" s="37">
        <f t="shared" si="4"/>
        <v>29.5</v>
      </c>
      <c r="AP63" s="37">
        <f t="shared" si="4"/>
        <v>29.5</v>
      </c>
      <c r="AQ63" s="37">
        <f t="shared" si="4"/>
        <v>30</v>
      </c>
      <c r="AR63" s="37">
        <f t="shared" si="4"/>
        <v>30.5</v>
      </c>
      <c r="AS63" s="37">
        <f t="shared" si="4"/>
        <v>30.5</v>
      </c>
    </row>
    <row r="64" spans="4:45" x14ac:dyDescent="0.25">
      <c r="D64">
        <v>61</v>
      </c>
      <c r="E64" s="77">
        <v>77000</v>
      </c>
      <c r="F64" s="37">
        <v>26.5</v>
      </c>
      <c r="G64" s="37">
        <v>27</v>
      </c>
      <c r="H64" s="37">
        <v>27.500000000000004</v>
      </c>
      <c r="I64" s="37">
        <v>28.000000000000004</v>
      </c>
      <c r="J64" s="37">
        <v>28.499999999999996</v>
      </c>
      <c r="K64" s="37">
        <v>28.499999999999996</v>
      </c>
      <c r="L64" s="37">
        <v>28.999999999999996</v>
      </c>
      <c r="M64" s="37">
        <v>29.5</v>
      </c>
      <c r="N64" s="37">
        <v>30</v>
      </c>
      <c r="O64" s="37">
        <v>30</v>
      </c>
      <c r="P64" s="37">
        <v>30.5</v>
      </c>
      <c r="Q64" s="37">
        <v>31</v>
      </c>
      <c r="S64" t="str">
        <f t="shared" si="1"/>
        <v/>
      </c>
      <c r="T64">
        <v>77000</v>
      </c>
      <c r="U64" s="38">
        <v>0.26500000000000001</v>
      </c>
      <c r="V64" s="38">
        <v>0.27</v>
      </c>
      <c r="W64" s="38">
        <v>0.27500000000000002</v>
      </c>
      <c r="X64" s="38">
        <v>0.28000000000000003</v>
      </c>
      <c r="Y64" s="38">
        <v>0.28499999999999998</v>
      </c>
      <c r="Z64" s="38">
        <v>0.28499999999999998</v>
      </c>
      <c r="AA64" s="38">
        <v>0.28999999999999998</v>
      </c>
      <c r="AB64" s="38">
        <v>0.29499999999999998</v>
      </c>
      <c r="AC64" s="38">
        <v>0.3</v>
      </c>
      <c r="AD64" s="38">
        <v>0.3</v>
      </c>
      <c r="AE64" s="38">
        <v>0.30499999999999999</v>
      </c>
      <c r="AF64" s="38">
        <v>0.31</v>
      </c>
      <c r="AH64" s="37">
        <f t="shared" si="5"/>
        <v>26.5</v>
      </c>
      <c r="AI64" s="37">
        <f t="shared" si="5"/>
        <v>27</v>
      </c>
      <c r="AJ64" s="37">
        <f t="shared" si="5"/>
        <v>27.500000000000004</v>
      </c>
      <c r="AK64" s="37">
        <f t="shared" si="5"/>
        <v>28.000000000000004</v>
      </c>
      <c r="AL64" s="37">
        <f t="shared" si="5"/>
        <v>28.499999999999996</v>
      </c>
      <c r="AM64" s="37">
        <f t="shared" si="5"/>
        <v>28.499999999999996</v>
      </c>
      <c r="AN64" s="37">
        <f t="shared" si="4"/>
        <v>28.999999999999996</v>
      </c>
      <c r="AO64" s="37">
        <f t="shared" si="4"/>
        <v>29.5</v>
      </c>
      <c r="AP64" s="37">
        <f t="shared" si="4"/>
        <v>30</v>
      </c>
      <c r="AQ64" s="37">
        <f t="shared" si="4"/>
        <v>30</v>
      </c>
      <c r="AR64" s="37">
        <f t="shared" si="4"/>
        <v>30.5</v>
      </c>
      <c r="AS64" s="37">
        <f t="shared" si="4"/>
        <v>31</v>
      </c>
    </row>
    <row r="65" spans="4:45" x14ac:dyDescent="0.25">
      <c r="D65">
        <v>62</v>
      </c>
      <c r="E65" s="77">
        <v>78000</v>
      </c>
      <c r="F65" s="37">
        <v>26.5</v>
      </c>
      <c r="G65" s="37">
        <v>27</v>
      </c>
      <c r="H65" s="37">
        <v>27.500000000000004</v>
      </c>
      <c r="I65" s="37">
        <v>28.000000000000004</v>
      </c>
      <c r="J65" s="37">
        <v>28.499999999999996</v>
      </c>
      <c r="K65" s="37">
        <v>28.999999999999996</v>
      </c>
      <c r="L65" s="37">
        <v>28.999999999999996</v>
      </c>
      <c r="M65" s="37">
        <v>29.5</v>
      </c>
      <c r="N65" s="37">
        <v>30</v>
      </c>
      <c r="O65" s="37">
        <v>30.5</v>
      </c>
      <c r="P65" s="37">
        <v>30.5</v>
      </c>
      <c r="Q65" s="37">
        <v>31</v>
      </c>
      <c r="S65" t="str">
        <f t="shared" si="1"/>
        <v/>
      </c>
      <c r="T65">
        <v>78000</v>
      </c>
      <c r="U65" s="38">
        <v>0.26500000000000001</v>
      </c>
      <c r="V65" s="38">
        <v>0.27</v>
      </c>
      <c r="W65" s="38">
        <v>0.27500000000000002</v>
      </c>
      <c r="X65" s="38">
        <v>0.28000000000000003</v>
      </c>
      <c r="Y65" s="38">
        <v>0.28499999999999998</v>
      </c>
      <c r="Z65" s="38">
        <v>0.28999999999999998</v>
      </c>
      <c r="AA65" s="38">
        <v>0.28999999999999998</v>
      </c>
      <c r="AB65" s="38">
        <v>0.29499999999999998</v>
      </c>
      <c r="AC65" s="38">
        <v>0.3</v>
      </c>
      <c r="AD65" s="38">
        <v>0.30499999999999999</v>
      </c>
      <c r="AE65" s="38">
        <v>0.30499999999999999</v>
      </c>
      <c r="AF65" s="38">
        <v>0.31</v>
      </c>
      <c r="AH65" s="37">
        <f t="shared" si="5"/>
        <v>26.5</v>
      </c>
      <c r="AI65" s="37">
        <f t="shared" si="5"/>
        <v>27</v>
      </c>
      <c r="AJ65" s="37">
        <f t="shared" si="5"/>
        <v>27.500000000000004</v>
      </c>
      <c r="AK65" s="37">
        <f t="shared" si="5"/>
        <v>28.000000000000004</v>
      </c>
      <c r="AL65" s="37">
        <f t="shared" si="5"/>
        <v>28.499999999999996</v>
      </c>
      <c r="AM65" s="37">
        <f t="shared" si="5"/>
        <v>28.999999999999996</v>
      </c>
      <c r="AN65" s="37">
        <f t="shared" si="4"/>
        <v>28.999999999999996</v>
      </c>
      <c r="AO65" s="37">
        <f t="shared" si="4"/>
        <v>29.5</v>
      </c>
      <c r="AP65" s="37">
        <f t="shared" si="4"/>
        <v>30</v>
      </c>
      <c r="AQ65" s="37">
        <f t="shared" si="4"/>
        <v>30.5</v>
      </c>
      <c r="AR65" s="37">
        <f t="shared" si="4"/>
        <v>30.5</v>
      </c>
      <c r="AS65" s="37">
        <f t="shared" si="4"/>
        <v>31</v>
      </c>
    </row>
    <row r="66" spans="4:45" x14ac:dyDescent="0.25">
      <c r="D66">
        <v>63</v>
      </c>
      <c r="E66" s="77">
        <v>79000</v>
      </c>
      <c r="F66" s="37">
        <v>26.5</v>
      </c>
      <c r="G66" s="37">
        <v>27</v>
      </c>
      <c r="H66" s="37">
        <v>27.500000000000004</v>
      </c>
      <c r="I66" s="37">
        <v>28.000000000000004</v>
      </c>
      <c r="J66" s="37">
        <v>28.499999999999996</v>
      </c>
      <c r="K66" s="37">
        <v>28.999999999999996</v>
      </c>
      <c r="L66" s="37">
        <v>29.5</v>
      </c>
      <c r="M66" s="37">
        <v>29.5</v>
      </c>
      <c r="N66" s="37">
        <v>30</v>
      </c>
      <c r="O66" s="37">
        <v>30.5</v>
      </c>
      <c r="P66" s="37">
        <v>30.5</v>
      </c>
      <c r="Q66" s="37">
        <v>31</v>
      </c>
      <c r="S66" t="str">
        <f t="shared" si="1"/>
        <v/>
      </c>
      <c r="T66">
        <v>79000</v>
      </c>
      <c r="U66" s="38">
        <v>0.26500000000000001</v>
      </c>
      <c r="V66" s="38">
        <v>0.27</v>
      </c>
      <c r="W66" s="38">
        <v>0.27500000000000002</v>
      </c>
      <c r="X66" s="38">
        <v>0.28000000000000003</v>
      </c>
      <c r="Y66" s="38">
        <v>0.28499999999999998</v>
      </c>
      <c r="Z66" s="38">
        <v>0.28999999999999998</v>
      </c>
      <c r="AA66" s="38">
        <v>0.29499999999999998</v>
      </c>
      <c r="AB66" s="38">
        <v>0.29499999999999998</v>
      </c>
      <c r="AC66" s="38">
        <v>0.3</v>
      </c>
      <c r="AD66" s="38">
        <v>0.30499999999999999</v>
      </c>
      <c r="AE66" s="38">
        <v>0.30499999999999999</v>
      </c>
      <c r="AF66" s="38">
        <v>0.31</v>
      </c>
      <c r="AH66" s="37">
        <f t="shared" si="5"/>
        <v>26.5</v>
      </c>
      <c r="AI66" s="37">
        <f t="shared" si="5"/>
        <v>27</v>
      </c>
      <c r="AJ66" s="37">
        <f t="shared" si="5"/>
        <v>27.500000000000004</v>
      </c>
      <c r="AK66" s="37">
        <f t="shared" si="5"/>
        <v>28.000000000000004</v>
      </c>
      <c r="AL66" s="37">
        <f t="shared" si="5"/>
        <v>28.499999999999996</v>
      </c>
      <c r="AM66" s="37">
        <f t="shared" si="5"/>
        <v>28.999999999999996</v>
      </c>
      <c r="AN66" s="37">
        <f t="shared" si="4"/>
        <v>29.5</v>
      </c>
      <c r="AO66" s="37">
        <f t="shared" si="4"/>
        <v>29.5</v>
      </c>
      <c r="AP66" s="37">
        <f t="shared" si="4"/>
        <v>30</v>
      </c>
      <c r="AQ66" s="37">
        <f t="shared" si="4"/>
        <v>30.5</v>
      </c>
      <c r="AR66" s="37">
        <f t="shared" si="4"/>
        <v>30.5</v>
      </c>
      <c r="AS66" s="37">
        <f t="shared" si="4"/>
        <v>31</v>
      </c>
    </row>
    <row r="67" spans="4:45" x14ac:dyDescent="0.25">
      <c r="D67">
        <v>64</v>
      </c>
      <c r="E67" s="77">
        <v>80000</v>
      </c>
      <c r="F67" s="37">
        <v>26.5</v>
      </c>
      <c r="G67" s="37">
        <v>27</v>
      </c>
      <c r="H67" s="37">
        <v>27.500000000000004</v>
      </c>
      <c r="I67" s="37">
        <v>28.000000000000004</v>
      </c>
      <c r="J67" s="37">
        <v>28.499999999999996</v>
      </c>
      <c r="K67" s="37">
        <v>28.999999999999996</v>
      </c>
      <c r="L67" s="37">
        <v>29.5</v>
      </c>
      <c r="M67" s="37">
        <v>30</v>
      </c>
      <c r="N67" s="37">
        <v>30</v>
      </c>
      <c r="O67" s="37">
        <v>30.5</v>
      </c>
      <c r="P67" s="37">
        <v>31</v>
      </c>
      <c r="Q67" s="37">
        <v>31</v>
      </c>
      <c r="S67" t="str">
        <f t="shared" si="1"/>
        <v/>
      </c>
      <c r="T67">
        <v>80000</v>
      </c>
      <c r="U67" s="38">
        <v>0.26500000000000001</v>
      </c>
      <c r="V67" s="38">
        <v>0.27</v>
      </c>
      <c r="W67" s="38">
        <v>0.27500000000000002</v>
      </c>
      <c r="X67" s="38">
        <v>0.28000000000000003</v>
      </c>
      <c r="Y67" s="38">
        <v>0.28499999999999998</v>
      </c>
      <c r="Z67" s="38">
        <v>0.28999999999999998</v>
      </c>
      <c r="AA67" s="38">
        <v>0.29499999999999998</v>
      </c>
      <c r="AB67" s="38">
        <v>0.3</v>
      </c>
      <c r="AC67" s="38">
        <v>0.3</v>
      </c>
      <c r="AD67" s="38">
        <v>0.30499999999999999</v>
      </c>
      <c r="AE67" s="38">
        <v>0.31</v>
      </c>
      <c r="AF67" s="38">
        <v>0.31</v>
      </c>
      <c r="AH67" s="37">
        <f t="shared" si="5"/>
        <v>26.5</v>
      </c>
      <c r="AI67" s="37">
        <f t="shared" si="5"/>
        <v>27</v>
      </c>
      <c r="AJ67" s="37">
        <f t="shared" si="5"/>
        <v>27.500000000000004</v>
      </c>
      <c r="AK67" s="37">
        <f t="shared" si="5"/>
        <v>28.000000000000004</v>
      </c>
      <c r="AL67" s="37">
        <f t="shared" si="5"/>
        <v>28.499999999999996</v>
      </c>
      <c r="AM67" s="37">
        <f t="shared" si="5"/>
        <v>28.999999999999996</v>
      </c>
      <c r="AN67" s="37">
        <f t="shared" si="4"/>
        <v>29.5</v>
      </c>
      <c r="AO67" s="37">
        <f t="shared" si="4"/>
        <v>30</v>
      </c>
      <c r="AP67" s="37">
        <f t="shared" si="4"/>
        <v>30</v>
      </c>
      <c r="AQ67" s="37">
        <f t="shared" si="4"/>
        <v>30.5</v>
      </c>
      <c r="AR67" s="37">
        <f t="shared" si="4"/>
        <v>31</v>
      </c>
      <c r="AS67" s="37">
        <f t="shared" si="4"/>
        <v>31</v>
      </c>
    </row>
    <row r="68" spans="4:45" x14ac:dyDescent="0.25">
      <c r="D68">
        <v>65</v>
      </c>
      <c r="E68" s="77">
        <v>81000</v>
      </c>
      <c r="F68" s="37">
        <v>26.5</v>
      </c>
      <c r="G68" s="37">
        <v>27</v>
      </c>
      <c r="H68" s="37">
        <v>27.500000000000004</v>
      </c>
      <c r="I68" s="37">
        <v>28.000000000000004</v>
      </c>
      <c r="J68" s="37">
        <v>28.499999999999996</v>
      </c>
      <c r="K68" s="37">
        <v>28.999999999999996</v>
      </c>
      <c r="L68" s="37">
        <v>29.5</v>
      </c>
      <c r="M68" s="37">
        <v>30</v>
      </c>
      <c r="N68" s="37">
        <v>30</v>
      </c>
      <c r="O68" s="37">
        <v>30.5</v>
      </c>
      <c r="P68" s="37">
        <v>31</v>
      </c>
      <c r="Q68" s="37">
        <v>31</v>
      </c>
      <c r="S68" t="str">
        <f t="shared" si="1"/>
        <v/>
      </c>
      <c r="T68">
        <v>81000</v>
      </c>
      <c r="U68" s="38">
        <v>0.26500000000000001</v>
      </c>
      <c r="V68" s="38">
        <v>0.27</v>
      </c>
      <c r="W68" s="38">
        <v>0.27500000000000002</v>
      </c>
      <c r="X68" s="38">
        <v>0.28000000000000003</v>
      </c>
      <c r="Y68" s="38">
        <v>0.28499999999999998</v>
      </c>
      <c r="Z68" s="38">
        <v>0.28999999999999998</v>
      </c>
      <c r="AA68" s="38">
        <v>0.29499999999999998</v>
      </c>
      <c r="AB68" s="38">
        <v>0.3</v>
      </c>
      <c r="AC68" s="38">
        <v>0.3</v>
      </c>
      <c r="AD68" s="38">
        <v>0.30499999999999999</v>
      </c>
      <c r="AE68" s="38">
        <v>0.31</v>
      </c>
      <c r="AF68" s="38">
        <v>0.31</v>
      </c>
      <c r="AH68" s="37">
        <f t="shared" si="5"/>
        <v>26.5</v>
      </c>
      <c r="AI68" s="37">
        <f t="shared" si="5"/>
        <v>27</v>
      </c>
      <c r="AJ68" s="37">
        <f t="shared" si="5"/>
        <v>27.500000000000004</v>
      </c>
      <c r="AK68" s="37">
        <f t="shared" si="5"/>
        <v>28.000000000000004</v>
      </c>
      <c r="AL68" s="37">
        <f t="shared" si="5"/>
        <v>28.499999999999996</v>
      </c>
      <c r="AM68" s="37">
        <f t="shared" si="5"/>
        <v>28.999999999999996</v>
      </c>
      <c r="AN68" s="37">
        <f t="shared" si="4"/>
        <v>29.5</v>
      </c>
      <c r="AO68" s="37">
        <f t="shared" si="4"/>
        <v>30</v>
      </c>
      <c r="AP68" s="37">
        <f t="shared" si="4"/>
        <v>30</v>
      </c>
      <c r="AQ68" s="37">
        <f t="shared" si="4"/>
        <v>30.5</v>
      </c>
      <c r="AR68" s="37">
        <f t="shared" si="4"/>
        <v>31</v>
      </c>
      <c r="AS68" s="37">
        <f t="shared" si="4"/>
        <v>31</v>
      </c>
    </row>
    <row r="69" spans="4:45" x14ac:dyDescent="0.25">
      <c r="D69">
        <v>66</v>
      </c>
      <c r="E69" s="77">
        <v>82000</v>
      </c>
      <c r="F69" s="37">
        <v>26.5</v>
      </c>
      <c r="G69" s="37">
        <v>27</v>
      </c>
      <c r="H69" s="37">
        <v>27.500000000000004</v>
      </c>
      <c r="I69" s="37">
        <v>28.000000000000004</v>
      </c>
      <c r="J69" s="37">
        <v>28.499999999999996</v>
      </c>
      <c r="K69" s="37">
        <v>28.999999999999996</v>
      </c>
      <c r="L69" s="37">
        <v>29.5</v>
      </c>
      <c r="M69" s="37">
        <v>30</v>
      </c>
      <c r="N69" s="37">
        <v>30</v>
      </c>
      <c r="O69" s="37">
        <v>30.5</v>
      </c>
      <c r="P69" s="37">
        <v>31</v>
      </c>
      <c r="Q69" s="37">
        <v>31</v>
      </c>
      <c r="S69" t="str">
        <f t="shared" si="1"/>
        <v/>
      </c>
      <c r="T69">
        <v>82000</v>
      </c>
      <c r="U69" s="38">
        <v>0.26500000000000001</v>
      </c>
      <c r="V69" s="38">
        <v>0.27</v>
      </c>
      <c r="W69" s="38">
        <v>0.27500000000000002</v>
      </c>
      <c r="X69" s="38">
        <v>0.28000000000000003</v>
      </c>
      <c r="Y69" s="38">
        <v>0.28499999999999998</v>
      </c>
      <c r="Z69" s="38">
        <v>0.28999999999999998</v>
      </c>
      <c r="AA69" s="38">
        <v>0.29499999999999998</v>
      </c>
      <c r="AB69" s="38">
        <v>0.3</v>
      </c>
      <c r="AC69" s="38">
        <v>0.3</v>
      </c>
      <c r="AD69" s="38">
        <v>0.30499999999999999</v>
      </c>
      <c r="AE69" s="38">
        <v>0.31</v>
      </c>
      <c r="AF69" s="38">
        <v>0.31</v>
      </c>
      <c r="AH69" s="37">
        <f t="shared" si="5"/>
        <v>26.5</v>
      </c>
      <c r="AI69" s="37">
        <f t="shared" si="5"/>
        <v>27</v>
      </c>
      <c r="AJ69" s="37">
        <f t="shared" si="5"/>
        <v>27.500000000000004</v>
      </c>
      <c r="AK69" s="37">
        <f t="shared" si="5"/>
        <v>28.000000000000004</v>
      </c>
      <c r="AL69" s="37">
        <f t="shared" si="5"/>
        <v>28.499999999999996</v>
      </c>
      <c r="AM69" s="37">
        <f t="shared" si="5"/>
        <v>28.999999999999996</v>
      </c>
      <c r="AN69" s="37">
        <f t="shared" si="4"/>
        <v>29.5</v>
      </c>
      <c r="AO69" s="37">
        <f t="shared" si="4"/>
        <v>30</v>
      </c>
      <c r="AP69" s="37">
        <f t="shared" si="4"/>
        <v>30</v>
      </c>
      <c r="AQ69" s="37">
        <f t="shared" si="4"/>
        <v>30.5</v>
      </c>
      <c r="AR69" s="37">
        <f t="shared" si="4"/>
        <v>31</v>
      </c>
      <c r="AS69" s="37">
        <f t="shared" si="4"/>
        <v>31</v>
      </c>
    </row>
    <row r="70" spans="4:45" x14ac:dyDescent="0.25">
      <c r="D70">
        <v>67</v>
      </c>
      <c r="E70" s="77">
        <v>83000</v>
      </c>
      <c r="F70" s="37">
        <v>26.5</v>
      </c>
      <c r="G70" s="37">
        <v>27</v>
      </c>
      <c r="H70" s="37">
        <v>28.000000000000004</v>
      </c>
      <c r="I70" s="37">
        <v>28.000000000000004</v>
      </c>
      <c r="J70" s="37">
        <v>28.499999999999996</v>
      </c>
      <c r="K70" s="37">
        <v>28.999999999999996</v>
      </c>
      <c r="L70" s="37">
        <v>29.5</v>
      </c>
      <c r="M70" s="37">
        <v>30</v>
      </c>
      <c r="N70" s="37">
        <v>30.5</v>
      </c>
      <c r="O70" s="37">
        <v>30.5</v>
      </c>
      <c r="P70" s="37">
        <v>31</v>
      </c>
      <c r="Q70" s="37">
        <v>31</v>
      </c>
      <c r="S70" t="str">
        <f t="shared" ref="S70:S97" si="6">IF(E70&lt;&gt;T70,"x","")</f>
        <v/>
      </c>
      <c r="T70">
        <v>83000</v>
      </c>
      <c r="U70" s="38">
        <v>0.26500000000000001</v>
      </c>
      <c r="V70" s="38">
        <v>0.27</v>
      </c>
      <c r="W70" s="38">
        <v>0.28000000000000003</v>
      </c>
      <c r="X70" s="38">
        <v>0.28000000000000003</v>
      </c>
      <c r="Y70" s="38">
        <v>0.28499999999999998</v>
      </c>
      <c r="Z70" s="38">
        <v>0.28999999999999998</v>
      </c>
      <c r="AA70" s="38">
        <v>0.29499999999999998</v>
      </c>
      <c r="AB70" s="38">
        <v>0.3</v>
      </c>
      <c r="AC70" s="38">
        <v>0.30499999999999999</v>
      </c>
      <c r="AD70" s="38">
        <v>0.30499999999999999</v>
      </c>
      <c r="AE70" s="38">
        <v>0.31</v>
      </c>
      <c r="AF70" s="38">
        <v>0.31</v>
      </c>
      <c r="AH70" s="37">
        <f t="shared" si="5"/>
        <v>26.5</v>
      </c>
      <c r="AI70" s="37">
        <f t="shared" si="5"/>
        <v>27</v>
      </c>
      <c r="AJ70" s="37">
        <f t="shared" si="5"/>
        <v>28.000000000000004</v>
      </c>
      <c r="AK70" s="37">
        <f t="shared" si="5"/>
        <v>28.000000000000004</v>
      </c>
      <c r="AL70" s="37">
        <f t="shared" si="5"/>
        <v>28.499999999999996</v>
      </c>
      <c r="AM70" s="37">
        <f t="shared" si="5"/>
        <v>28.999999999999996</v>
      </c>
      <c r="AN70" s="37">
        <f t="shared" si="4"/>
        <v>29.5</v>
      </c>
      <c r="AO70" s="37">
        <f t="shared" si="4"/>
        <v>30</v>
      </c>
      <c r="AP70" s="37">
        <f t="shared" si="4"/>
        <v>30.5</v>
      </c>
      <c r="AQ70" s="37">
        <f t="shared" si="4"/>
        <v>30.5</v>
      </c>
      <c r="AR70" s="37">
        <f t="shared" si="4"/>
        <v>31</v>
      </c>
      <c r="AS70" s="37">
        <f t="shared" si="4"/>
        <v>31</v>
      </c>
    </row>
    <row r="71" spans="4:45" x14ac:dyDescent="0.25">
      <c r="D71">
        <v>68</v>
      </c>
      <c r="E71" s="77">
        <v>84000</v>
      </c>
      <c r="F71" s="37">
        <v>26.5</v>
      </c>
      <c r="G71" s="37">
        <v>27.500000000000004</v>
      </c>
      <c r="H71" s="37">
        <v>28.000000000000004</v>
      </c>
      <c r="I71" s="37">
        <v>28.499999999999996</v>
      </c>
      <c r="J71" s="37">
        <v>28.499999999999996</v>
      </c>
      <c r="K71" s="37">
        <v>28.999999999999996</v>
      </c>
      <c r="L71" s="37">
        <v>29.5</v>
      </c>
      <c r="M71" s="37">
        <v>30</v>
      </c>
      <c r="N71" s="37">
        <v>30.5</v>
      </c>
      <c r="O71" s="37">
        <v>30.5</v>
      </c>
      <c r="P71" s="37">
        <v>31</v>
      </c>
      <c r="Q71" s="37">
        <v>31.5</v>
      </c>
      <c r="S71" t="str">
        <f t="shared" si="6"/>
        <v/>
      </c>
      <c r="T71">
        <v>84000</v>
      </c>
      <c r="U71" s="38">
        <v>0.26500000000000001</v>
      </c>
      <c r="V71" s="38">
        <v>0.27500000000000002</v>
      </c>
      <c r="W71" s="38">
        <v>0.28000000000000003</v>
      </c>
      <c r="X71" s="38">
        <v>0.28499999999999998</v>
      </c>
      <c r="Y71" s="38">
        <v>0.28499999999999998</v>
      </c>
      <c r="Z71" s="38">
        <v>0.28999999999999998</v>
      </c>
      <c r="AA71" s="38">
        <v>0.29499999999999998</v>
      </c>
      <c r="AB71" s="38">
        <v>0.3</v>
      </c>
      <c r="AC71" s="38">
        <v>0.30499999999999999</v>
      </c>
      <c r="AD71" s="38">
        <v>0.30499999999999999</v>
      </c>
      <c r="AE71" s="38">
        <v>0.31</v>
      </c>
      <c r="AF71" s="38">
        <v>0.315</v>
      </c>
      <c r="AH71" s="37">
        <f t="shared" si="5"/>
        <v>26.5</v>
      </c>
      <c r="AI71" s="37">
        <f t="shared" si="5"/>
        <v>27.500000000000004</v>
      </c>
      <c r="AJ71" s="37">
        <f t="shared" si="5"/>
        <v>28.000000000000004</v>
      </c>
      <c r="AK71" s="37">
        <f t="shared" si="5"/>
        <v>28.499999999999996</v>
      </c>
      <c r="AL71" s="37">
        <f t="shared" si="5"/>
        <v>28.499999999999996</v>
      </c>
      <c r="AM71" s="37">
        <f t="shared" si="5"/>
        <v>28.999999999999996</v>
      </c>
      <c r="AN71" s="37">
        <f t="shared" si="4"/>
        <v>29.5</v>
      </c>
      <c r="AO71" s="37">
        <f t="shared" si="4"/>
        <v>30</v>
      </c>
      <c r="AP71" s="37">
        <f t="shared" si="4"/>
        <v>30.5</v>
      </c>
      <c r="AQ71" s="37">
        <f t="shared" si="4"/>
        <v>30.5</v>
      </c>
      <c r="AR71" s="37">
        <f t="shared" si="4"/>
        <v>31</v>
      </c>
      <c r="AS71" s="37">
        <f t="shared" si="4"/>
        <v>31.5</v>
      </c>
    </row>
    <row r="72" spans="4:45" x14ac:dyDescent="0.25">
      <c r="D72">
        <v>69</v>
      </c>
      <c r="E72" s="77">
        <v>85000</v>
      </c>
      <c r="F72" s="37">
        <v>26.5</v>
      </c>
      <c r="G72" s="37">
        <v>27.500000000000004</v>
      </c>
      <c r="H72" s="37">
        <v>28.000000000000004</v>
      </c>
      <c r="I72" s="37">
        <v>28.499999999999996</v>
      </c>
      <c r="J72" s="37">
        <v>28.999999999999996</v>
      </c>
      <c r="K72" s="37">
        <v>28.999999999999996</v>
      </c>
      <c r="L72" s="37">
        <v>29.5</v>
      </c>
      <c r="M72" s="37">
        <v>30</v>
      </c>
      <c r="N72" s="37">
        <v>30.5</v>
      </c>
      <c r="O72" s="37">
        <v>30.5</v>
      </c>
      <c r="P72" s="37">
        <v>31</v>
      </c>
      <c r="Q72" s="37">
        <v>31.5</v>
      </c>
      <c r="S72" t="str">
        <f t="shared" si="6"/>
        <v/>
      </c>
      <c r="T72">
        <v>85000</v>
      </c>
      <c r="U72" s="38">
        <v>0.26500000000000001</v>
      </c>
      <c r="V72" s="38">
        <v>0.27500000000000002</v>
      </c>
      <c r="W72" s="38">
        <v>0.28000000000000003</v>
      </c>
      <c r="X72" s="38">
        <v>0.28499999999999998</v>
      </c>
      <c r="Y72" s="38">
        <v>0.28999999999999998</v>
      </c>
      <c r="Z72" s="38">
        <v>0.28999999999999998</v>
      </c>
      <c r="AA72" s="38">
        <v>0.29499999999999998</v>
      </c>
      <c r="AB72" s="38">
        <v>0.3</v>
      </c>
      <c r="AC72" s="38">
        <v>0.30499999999999999</v>
      </c>
      <c r="AD72" s="38">
        <v>0.30499999999999999</v>
      </c>
      <c r="AE72" s="38">
        <v>0.31</v>
      </c>
      <c r="AF72" s="38">
        <v>0.315</v>
      </c>
      <c r="AH72" s="37">
        <f t="shared" si="5"/>
        <v>26.5</v>
      </c>
      <c r="AI72" s="37">
        <f t="shared" si="5"/>
        <v>27.500000000000004</v>
      </c>
      <c r="AJ72" s="37">
        <f t="shared" si="5"/>
        <v>28.000000000000004</v>
      </c>
      <c r="AK72" s="37">
        <f t="shared" si="5"/>
        <v>28.499999999999996</v>
      </c>
      <c r="AL72" s="37">
        <f t="shared" si="5"/>
        <v>28.999999999999996</v>
      </c>
      <c r="AM72" s="37">
        <f t="shared" si="5"/>
        <v>28.999999999999996</v>
      </c>
      <c r="AN72" s="37">
        <f t="shared" si="4"/>
        <v>29.5</v>
      </c>
      <c r="AO72" s="37">
        <f t="shared" si="4"/>
        <v>30</v>
      </c>
      <c r="AP72" s="37">
        <f t="shared" si="4"/>
        <v>30.5</v>
      </c>
      <c r="AQ72" s="37">
        <f t="shared" si="4"/>
        <v>30.5</v>
      </c>
      <c r="AR72" s="37">
        <f t="shared" si="4"/>
        <v>31</v>
      </c>
      <c r="AS72" s="37">
        <f t="shared" si="4"/>
        <v>31.5</v>
      </c>
    </row>
    <row r="73" spans="4:45" x14ac:dyDescent="0.25">
      <c r="D73">
        <v>70</v>
      </c>
      <c r="E73" s="77">
        <v>86000</v>
      </c>
      <c r="F73" s="37">
        <v>26.5</v>
      </c>
      <c r="G73" s="37">
        <v>27.500000000000004</v>
      </c>
      <c r="H73" s="37">
        <v>28.000000000000004</v>
      </c>
      <c r="I73" s="37">
        <v>28.499999999999996</v>
      </c>
      <c r="J73" s="37">
        <v>28.999999999999996</v>
      </c>
      <c r="K73" s="37">
        <v>29.5</v>
      </c>
      <c r="L73" s="37">
        <v>29.5</v>
      </c>
      <c r="M73" s="37">
        <v>30</v>
      </c>
      <c r="N73" s="37">
        <v>30.5</v>
      </c>
      <c r="O73" s="37">
        <v>30.5</v>
      </c>
      <c r="P73" s="37">
        <v>31</v>
      </c>
      <c r="Q73" s="37">
        <v>31.5</v>
      </c>
      <c r="S73" t="str">
        <f t="shared" si="6"/>
        <v/>
      </c>
      <c r="T73">
        <v>86000</v>
      </c>
      <c r="U73" s="38">
        <v>0.26500000000000001</v>
      </c>
      <c r="V73" s="38">
        <v>0.27500000000000002</v>
      </c>
      <c r="W73" s="38">
        <v>0.28000000000000003</v>
      </c>
      <c r="X73" s="38">
        <v>0.28499999999999998</v>
      </c>
      <c r="Y73" s="38">
        <v>0.28999999999999998</v>
      </c>
      <c r="Z73" s="38">
        <v>0.29499999999999998</v>
      </c>
      <c r="AA73" s="38">
        <v>0.29499999999999998</v>
      </c>
      <c r="AB73" s="38">
        <v>0.3</v>
      </c>
      <c r="AC73" s="38">
        <v>0.30499999999999999</v>
      </c>
      <c r="AD73" s="38">
        <v>0.30499999999999999</v>
      </c>
      <c r="AE73" s="38">
        <v>0.31</v>
      </c>
      <c r="AF73" s="38">
        <v>0.315</v>
      </c>
      <c r="AH73" s="37">
        <f t="shared" si="5"/>
        <v>26.5</v>
      </c>
      <c r="AI73" s="37">
        <f t="shared" si="5"/>
        <v>27.500000000000004</v>
      </c>
      <c r="AJ73" s="37">
        <f t="shared" si="5"/>
        <v>28.000000000000004</v>
      </c>
      <c r="AK73" s="37">
        <f t="shared" si="5"/>
        <v>28.499999999999996</v>
      </c>
      <c r="AL73" s="37">
        <f t="shared" si="5"/>
        <v>28.999999999999996</v>
      </c>
      <c r="AM73" s="37">
        <f t="shared" si="5"/>
        <v>29.5</v>
      </c>
      <c r="AN73" s="37">
        <f t="shared" si="4"/>
        <v>29.5</v>
      </c>
      <c r="AO73" s="37">
        <f t="shared" si="4"/>
        <v>30</v>
      </c>
      <c r="AP73" s="37">
        <f t="shared" si="4"/>
        <v>30.5</v>
      </c>
      <c r="AQ73" s="37">
        <f t="shared" si="4"/>
        <v>30.5</v>
      </c>
      <c r="AR73" s="37">
        <f t="shared" si="4"/>
        <v>31</v>
      </c>
      <c r="AS73" s="37">
        <f t="shared" si="4"/>
        <v>31.5</v>
      </c>
    </row>
    <row r="74" spans="4:45" x14ac:dyDescent="0.25">
      <c r="D74">
        <v>71</v>
      </c>
      <c r="E74" s="77">
        <v>87000</v>
      </c>
      <c r="F74" s="37">
        <v>26.5</v>
      </c>
      <c r="G74" s="37">
        <v>27.500000000000004</v>
      </c>
      <c r="H74" s="37">
        <v>28.000000000000004</v>
      </c>
      <c r="I74" s="37">
        <v>28.499999999999996</v>
      </c>
      <c r="J74" s="37">
        <v>28.999999999999996</v>
      </c>
      <c r="K74" s="37">
        <v>29.5</v>
      </c>
      <c r="L74" s="37">
        <v>29.5</v>
      </c>
      <c r="M74" s="37">
        <v>30</v>
      </c>
      <c r="N74" s="37">
        <v>30.5</v>
      </c>
      <c r="O74" s="37">
        <v>30.5</v>
      </c>
      <c r="P74" s="37">
        <v>31</v>
      </c>
      <c r="Q74" s="37">
        <v>31.5</v>
      </c>
      <c r="S74" t="str">
        <f t="shared" si="6"/>
        <v/>
      </c>
      <c r="T74">
        <v>87000</v>
      </c>
      <c r="U74" s="38">
        <v>0.26500000000000001</v>
      </c>
      <c r="V74" s="38">
        <v>0.27500000000000002</v>
      </c>
      <c r="W74" s="38">
        <v>0.28000000000000003</v>
      </c>
      <c r="X74" s="38">
        <v>0.28499999999999998</v>
      </c>
      <c r="Y74" s="38">
        <v>0.28999999999999998</v>
      </c>
      <c r="Z74" s="38">
        <v>0.29499999999999998</v>
      </c>
      <c r="AA74" s="38">
        <v>0.29499999999999998</v>
      </c>
      <c r="AB74" s="38">
        <v>0.3</v>
      </c>
      <c r="AC74" s="38">
        <v>0.30499999999999999</v>
      </c>
      <c r="AD74" s="38">
        <v>0.30499999999999999</v>
      </c>
      <c r="AE74" s="38">
        <v>0.31</v>
      </c>
      <c r="AF74" s="38">
        <v>0.315</v>
      </c>
      <c r="AH74" s="37">
        <f t="shared" si="5"/>
        <v>26.5</v>
      </c>
      <c r="AI74" s="37">
        <f t="shared" si="5"/>
        <v>27.500000000000004</v>
      </c>
      <c r="AJ74" s="37">
        <f t="shared" si="5"/>
        <v>28.000000000000004</v>
      </c>
      <c r="AK74" s="37">
        <f t="shared" si="5"/>
        <v>28.499999999999996</v>
      </c>
      <c r="AL74" s="37">
        <f t="shared" si="5"/>
        <v>28.999999999999996</v>
      </c>
      <c r="AM74" s="37">
        <f t="shared" si="5"/>
        <v>29.5</v>
      </c>
      <c r="AN74" s="37">
        <f t="shared" si="4"/>
        <v>29.5</v>
      </c>
      <c r="AO74" s="37">
        <f t="shared" si="4"/>
        <v>30</v>
      </c>
      <c r="AP74" s="37">
        <f t="shared" si="4"/>
        <v>30.5</v>
      </c>
      <c r="AQ74" s="37">
        <f t="shared" si="4"/>
        <v>30.5</v>
      </c>
      <c r="AR74" s="37">
        <f t="shared" si="4"/>
        <v>31</v>
      </c>
      <c r="AS74" s="37">
        <f t="shared" si="4"/>
        <v>31.5</v>
      </c>
    </row>
    <row r="75" spans="4:45" x14ac:dyDescent="0.25">
      <c r="D75">
        <v>72</v>
      </c>
      <c r="E75" s="77">
        <v>88000</v>
      </c>
      <c r="F75" s="37">
        <v>26.5</v>
      </c>
      <c r="G75" s="37">
        <v>27.500000000000004</v>
      </c>
      <c r="H75" s="37">
        <v>28.000000000000004</v>
      </c>
      <c r="I75" s="37">
        <v>28.499999999999996</v>
      </c>
      <c r="J75" s="37">
        <v>28.999999999999996</v>
      </c>
      <c r="K75" s="37">
        <v>29.5</v>
      </c>
      <c r="L75" s="37">
        <v>29.5</v>
      </c>
      <c r="M75" s="37">
        <v>30</v>
      </c>
      <c r="N75" s="37">
        <v>30.5</v>
      </c>
      <c r="O75" s="37">
        <v>30.5</v>
      </c>
      <c r="P75" s="37">
        <v>31</v>
      </c>
      <c r="Q75" s="37">
        <v>31.5</v>
      </c>
      <c r="S75" t="str">
        <f t="shared" si="6"/>
        <v/>
      </c>
      <c r="T75">
        <v>88000</v>
      </c>
      <c r="U75" s="38">
        <v>0.26500000000000001</v>
      </c>
      <c r="V75" s="38">
        <v>0.27500000000000002</v>
      </c>
      <c r="W75" s="38">
        <v>0.28000000000000003</v>
      </c>
      <c r="X75" s="38">
        <v>0.28499999999999998</v>
      </c>
      <c r="Y75" s="38">
        <v>0.28999999999999998</v>
      </c>
      <c r="Z75" s="38">
        <v>0.29499999999999998</v>
      </c>
      <c r="AA75" s="38">
        <v>0.29499999999999998</v>
      </c>
      <c r="AB75" s="38">
        <v>0.3</v>
      </c>
      <c r="AC75" s="38">
        <v>0.30499999999999999</v>
      </c>
      <c r="AD75" s="38">
        <v>0.30499999999999999</v>
      </c>
      <c r="AE75" s="38">
        <v>0.31</v>
      </c>
      <c r="AF75" s="38">
        <v>0.315</v>
      </c>
      <c r="AH75" s="37">
        <f t="shared" si="5"/>
        <v>26.5</v>
      </c>
      <c r="AI75" s="37">
        <f t="shared" si="5"/>
        <v>27.500000000000004</v>
      </c>
      <c r="AJ75" s="37">
        <f t="shared" si="5"/>
        <v>28.000000000000004</v>
      </c>
      <c r="AK75" s="37">
        <f t="shared" si="5"/>
        <v>28.499999999999996</v>
      </c>
      <c r="AL75" s="37">
        <f t="shared" si="5"/>
        <v>28.999999999999996</v>
      </c>
      <c r="AM75" s="37">
        <f t="shared" si="5"/>
        <v>29.5</v>
      </c>
      <c r="AN75" s="37">
        <f t="shared" si="4"/>
        <v>29.5</v>
      </c>
      <c r="AO75" s="37">
        <f t="shared" si="4"/>
        <v>30</v>
      </c>
      <c r="AP75" s="37">
        <f t="shared" si="4"/>
        <v>30.5</v>
      </c>
      <c r="AQ75" s="37">
        <f t="shared" si="4"/>
        <v>30.5</v>
      </c>
      <c r="AR75" s="37">
        <f t="shared" si="4"/>
        <v>31</v>
      </c>
      <c r="AS75" s="37">
        <f t="shared" si="4"/>
        <v>31.5</v>
      </c>
    </row>
    <row r="76" spans="4:45" x14ac:dyDescent="0.25">
      <c r="D76">
        <v>73</v>
      </c>
      <c r="E76" s="77">
        <v>89000</v>
      </c>
      <c r="F76" s="37">
        <v>26.5</v>
      </c>
      <c r="G76" s="37">
        <v>27.500000000000004</v>
      </c>
      <c r="H76" s="37">
        <v>28.000000000000004</v>
      </c>
      <c r="I76" s="37">
        <v>28.499999999999996</v>
      </c>
      <c r="J76" s="37">
        <v>28.999999999999996</v>
      </c>
      <c r="K76" s="37">
        <v>29.5</v>
      </c>
      <c r="L76" s="37">
        <v>29.5</v>
      </c>
      <c r="M76" s="37">
        <v>30</v>
      </c>
      <c r="N76" s="37">
        <v>30.5</v>
      </c>
      <c r="O76" s="37">
        <v>30.5</v>
      </c>
      <c r="P76" s="37">
        <v>31</v>
      </c>
      <c r="Q76" s="37">
        <v>31.5</v>
      </c>
      <c r="S76" t="str">
        <f t="shared" si="6"/>
        <v/>
      </c>
      <c r="T76">
        <v>89000</v>
      </c>
      <c r="U76" s="38">
        <v>0.26500000000000001</v>
      </c>
      <c r="V76" s="38">
        <v>0.27500000000000002</v>
      </c>
      <c r="W76" s="38">
        <v>0.28000000000000003</v>
      </c>
      <c r="X76" s="38">
        <v>0.28499999999999998</v>
      </c>
      <c r="Y76" s="38">
        <v>0.28999999999999998</v>
      </c>
      <c r="Z76" s="38">
        <v>0.29499999999999998</v>
      </c>
      <c r="AA76" s="38">
        <v>0.29499999999999998</v>
      </c>
      <c r="AB76" s="38">
        <v>0.3</v>
      </c>
      <c r="AC76" s="38">
        <v>0.30499999999999999</v>
      </c>
      <c r="AD76" s="38">
        <v>0.30499999999999999</v>
      </c>
      <c r="AE76" s="38">
        <v>0.31</v>
      </c>
      <c r="AF76" s="38">
        <v>0.315</v>
      </c>
      <c r="AH76" s="37">
        <f t="shared" si="5"/>
        <v>26.5</v>
      </c>
      <c r="AI76" s="37">
        <f t="shared" si="5"/>
        <v>27.500000000000004</v>
      </c>
      <c r="AJ76" s="37">
        <f t="shared" si="5"/>
        <v>28.000000000000004</v>
      </c>
      <c r="AK76" s="37">
        <f t="shared" si="5"/>
        <v>28.499999999999996</v>
      </c>
      <c r="AL76" s="37">
        <f t="shared" si="5"/>
        <v>28.999999999999996</v>
      </c>
      <c r="AM76" s="37">
        <f t="shared" si="5"/>
        <v>29.5</v>
      </c>
      <c r="AN76" s="37">
        <f t="shared" si="4"/>
        <v>29.5</v>
      </c>
      <c r="AO76" s="37">
        <f t="shared" si="4"/>
        <v>30</v>
      </c>
      <c r="AP76" s="37">
        <f t="shared" si="4"/>
        <v>30.5</v>
      </c>
      <c r="AQ76" s="37">
        <f t="shared" si="4"/>
        <v>30.5</v>
      </c>
      <c r="AR76" s="37">
        <f t="shared" si="4"/>
        <v>31</v>
      </c>
      <c r="AS76" s="37">
        <f t="shared" si="4"/>
        <v>31.5</v>
      </c>
    </row>
    <row r="77" spans="4:45" x14ac:dyDescent="0.25">
      <c r="D77">
        <v>74</v>
      </c>
      <c r="E77" s="77">
        <v>90000</v>
      </c>
      <c r="F77" s="37">
        <v>26.5</v>
      </c>
      <c r="G77" s="37">
        <v>27.500000000000004</v>
      </c>
      <c r="H77" s="37">
        <v>28.000000000000004</v>
      </c>
      <c r="I77" s="37">
        <v>28.499999999999996</v>
      </c>
      <c r="J77" s="37">
        <v>28.999999999999996</v>
      </c>
      <c r="K77" s="37">
        <v>29.5</v>
      </c>
      <c r="L77" s="37">
        <v>29.5</v>
      </c>
      <c r="M77" s="37">
        <v>30</v>
      </c>
      <c r="N77" s="37">
        <v>30.5</v>
      </c>
      <c r="O77" s="37">
        <v>30.5</v>
      </c>
      <c r="P77" s="37">
        <v>31</v>
      </c>
      <c r="Q77" s="37">
        <v>31.5</v>
      </c>
      <c r="S77" t="str">
        <f t="shared" si="6"/>
        <v/>
      </c>
      <c r="T77">
        <v>90000</v>
      </c>
      <c r="U77" s="38">
        <v>0.26500000000000001</v>
      </c>
      <c r="V77" s="38">
        <v>0.27500000000000002</v>
      </c>
      <c r="W77" s="38">
        <v>0.28000000000000003</v>
      </c>
      <c r="X77" s="38">
        <v>0.28499999999999998</v>
      </c>
      <c r="Y77" s="38">
        <v>0.28999999999999998</v>
      </c>
      <c r="Z77" s="38">
        <v>0.29499999999999998</v>
      </c>
      <c r="AA77" s="38">
        <v>0.29499999999999998</v>
      </c>
      <c r="AB77" s="38">
        <v>0.3</v>
      </c>
      <c r="AC77" s="38">
        <v>0.30499999999999999</v>
      </c>
      <c r="AD77" s="38">
        <v>0.30499999999999999</v>
      </c>
      <c r="AE77" s="38">
        <v>0.31</v>
      </c>
      <c r="AF77" s="38">
        <v>0.315</v>
      </c>
      <c r="AH77" s="37">
        <f t="shared" si="5"/>
        <v>26.5</v>
      </c>
      <c r="AI77" s="37">
        <f t="shared" si="5"/>
        <v>27.500000000000004</v>
      </c>
      <c r="AJ77" s="37">
        <f t="shared" si="5"/>
        <v>28.000000000000004</v>
      </c>
      <c r="AK77" s="37">
        <f t="shared" si="5"/>
        <v>28.499999999999996</v>
      </c>
      <c r="AL77" s="37">
        <f t="shared" si="5"/>
        <v>28.999999999999996</v>
      </c>
      <c r="AM77" s="37">
        <f t="shared" si="5"/>
        <v>29.5</v>
      </c>
      <c r="AN77" s="37">
        <f t="shared" si="4"/>
        <v>29.5</v>
      </c>
      <c r="AO77" s="37">
        <f t="shared" si="4"/>
        <v>30</v>
      </c>
      <c r="AP77" s="37">
        <f t="shared" si="4"/>
        <v>30.5</v>
      </c>
      <c r="AQ77" s="37">
        <f t="shared" si="4"/>
        <v>30.5</v>
      </c>
      <c r="AR77" s="37">
        <f t="shared" si="4"/>
        <v>31</v>
      </c>
      <c r="AS77" s="37">
        <f t="shared" si="4"/>
        <v>31.5</v>
      </c>
    </row>
    <row r="78" spans="4:45" x14ac:dyDescent="0.25">
      <c r="D78">
        <v>75</v>
      </c>
      <c r="E78" s="77">
        <v>91000</v>
      </c>
      <c r="F78" s="37">
        <v>26.5</v>
      </c>
      <c r="G78" s="37">
        <v>27.500000000000004</v>
      </c>
      <c r="H78" s="37">
        <v>28.000000000000004</v>
      </c>
      <c r="I78" s="37">
        <v>28.499999999999996</v>
      </c>
      <c r="J78" s="37">
        <v>28.999999999999996</v>
      </c>
      <c r="K78" s="37">
        <v>29.5</v>
      </c>
      <c r="L78" s="37">
        <v>29.5</v>
      </c>
      <c r="M78" s="37">
        <v>30</v>
      </c>
      <c r="N78" s="37">
        <v>30.5</v>
      </c>
      <c r="O78" s="37">
        <v>30.5</v>
      </c>
      <c r="P78" s="37">
        <v>31</v>
      </c>
      <c r="Q78" s="37">
        <v>31.5</v>
      </c>
      <c r="S78" t="str">
        <f t="shared" si="6"/>
        <v/>
      </c>
      <c r="T78">
        <v>91000</v>
      </c>
      <c r="U78" s="38">
        <v>0.26500000000000001</v>
      </c>
      <c r="V78" s="38">
        <v>0.27500000000000002</v>
      </c>
      <c r="W78" s="38">
        <v>0.28000000000000003</v>
      </c>
      <c r="X78" s="38">
        <v>0.28499999999999998</v>
      </c>
      <c r="Y78" s="38">
        <v>0.28999999999999998</v>
      </c>
      <c r="Z78" s="38">
        <v>0.29499999999999998</v>
      </c>
      <c r="AA78" s="38">
        <v>0.29499999999999998</v>
      </c>
      <c r="AB78" s="38">
        <v>0.3</v>
      </c>
      <c r="AC78" s="38">
        <v>0.30499999999999999</v>
      </c>
      <c r="AD78" s="38">
        <v>0.30499999999999999</v>
      </c>
      <c r="AE78" s="38">
        <v>0.31</v>
      </c>
      <c r="AF78" s="38">
        <v>0.315</v>
      </c>
      <c r="AH78" s="37">
        <f t="shared" si="5"/>
        <v>26.5</v>
      </c>
      <c r="AI78" s="37">
        <f t="shared" si="5"/>
        <v>27.500000000000004</v>
      </c>
      <c r="AJ78" s="37">
        <f t="shared" si="5"/>
        <v>28.000000000000004</v>
      </c>
      <c r="AK78" s="37">
        <f t="shared" si="5"/>
        <v>28.499999999999996</v>
      </c>
      <c r="AL78" s="37">
        <f t="shared" si="5"/>
        <v>28.999999999999996</v>
      </c>
      <c r="AM78" s="37">
        <f t="shared" si="5"/>
        <v>29.5</v>
      </c>
      <c r="AN78" s="37">
        <f t="shared" si="4"/>
        <v>29.5</v>
      </c>
      <c r="AO78" s="37">
        <f t="shared" si="4"/>
        <v>30</v>
      </c>
      <c r="AP78" s="37">
        <f t="shared" si="4"/>
        <v>30.5</v>
      </c>
      <c r="AQ78" s="37">
        <f t="shared" si="4"/>
        <v>30.5</v>
      </c>
      <c r="AR78" s="37">
        <f t="shared" si="4"/>
        <v>31</v>
      </c>
      <c r="AS78" s="37">
        <f t="shared" si="4"/>
        <v>31.5</v>
      </c>
    </row>
    <row r="79" spans="4:45" x14ac:dyDescent="0.25">
      <c r="D79">
        <v>76</v>
      </c>
      <c r="E79" s="77">
        <v>92000</v>
      </c>
      <c r="F79" s="37">
        <v>26.5</v>
      </c>
      <c r="G79" s="37">
        <v>27.500000000000004</v>
      </c>
      <c r="H79" s="37">
        <v>28.000000000000004</v>
      </c>
      <c r="I79" s="37">
        <v>28.499999999999996</v>
      </c>
      <c r="J79" s="37">
        <v>28.999999999999996</v>
      </c>
      <c r="K79" s="37">
        <v>29.5</v>
      </c>
      <c r="L79" s="37">
        <v>29.5</v>
      </c>
      <c r="M79" s="37">
        <v>30</v>
      </c>
      <c r="N79" s="37">
        <v>30.5</v>
      </c>
      <c r="O79" s="37">
        <v>30.5</v>
      </c>
      <c r="P79" s="37">
        <v>31</v>
      </c>
      <c r="Q79" s="37">
        <v>31.5</v>
      </c>
      <c r="S79" t="str">
        <f t="shared" si="6"/>
        <v/>
      </c>
      <c r="T79">
        <v>92000</v>
      </c>
      <c r="U79" s="38">
        <v>0.26500000000000001</v>
      </c>
      <c r="V79" s="38">
        <v>0.27500000000000002</v>
      </c>
      <c r="W79" s="38">
        <v>0.28000000000000003</v>
      </c>
      <c r="X79" s="38">
        <v>0.28499999999999998</v>
      </c>
      <c r="Y79" s="38">
        <v>0.28999999999999998</v>
      </c>
      <c r="Z79" s="38">
        <v>0.29499999999999998</v>
      </c>
      <c r="AA79" s="38">
        <v>0.29499999999999998</v>
      </c>
      <c r="AB79" s="38">
        <v>0.3</v>
      </c>
      <c r="AC79" s="38">
        <v>0.30499999999999999</v>
      </c>
      <c r="AD79" s="38">
        <v>0.30499999999999999</v>
      </c>
      <c r="AE79" s="38">
        <v>0.31</v>
      </c>
      <c r="AF79" s="38">
        <v>0.315</v>
      </c>
      <c r="AH79" s="37">
        <f t="shared" si="5"/>
        <v>26.5</v>
      </c>
      <c r="AI79" s="37">
        <f t="shared" si="5"/>
        <v>27.500000000000004</v>
      </c>
      <c r="AJ79" s="37">
        <f t="shared" si="5"/>
        <v>28.000000000000004</v>
      </c>
      <c r="AK79" s="37">
        <f t="shared" si="5"/>
        <v>28.499999999999996</v>
      </c>
      <c r="AL79" s="37">
        <f t="shared" si="5"/>
        <v>28.999999999999996</v>
      </c>
      <c r="AM79" s="37">
        <f t="shared" si="5"/>
        <v>29.5</v>
      </c>
      <c r="AN79" s="37">
        <f t="shared" si="4"/>
        <v>29.5</v>
      </c>
      <c r="AO79" s="37">
        <f t="shared" si="4"/>
        <v>30</v>
      </c>
      <c r="AP79" s="37">
        <f t="shared" si="4"/>
        <v>30.5</v>
      </c>
      <c r="AQ79" s="37">
        <f t="shared" si="4"/>
        <v>30.5</v>
      </c>
      <c r="AR79" s="37">
        <f t="shared" si="4"/>
        <v>31</v>
      </c>
      <c r="AS79" s="37">
        <f t="shared" si="4"/>
        <v>31.5</v>
      </c>
    </row>
    <row r="80" spans="4:45" x14ac:dyDescent="0.25">
      <c r="D80">
        <v>77</v>
      </c>
      <c r="E80" s="77">
        <v>93000</v>
      </c>
      <c r="F80" s="37">
        <v>26.5</v>
      </c>
      <c r="G80" s="37">
        <v>27.500000000000004</v>
      </c>
      <c r="H80" s="37">
        <v>28.000000000000004</v>
      </c>
      <c r="I80" s="37">
        <v>28.499999999999996</v>
      </c>
      <c r="J80" s="37">
        <v>28.999999999999996</v>
      </c>
      <c r="K80" s="37">
        <v>29.5</v>
      </c>
      <c r="L80" s="37">
        <v>29.5</v>
      </c>
      <c r="M80" s="37">
        <v>30</v>
      </c>
      <c r="N80" s="37">
        <v>30.5</v>
      </c>
      <c r="O80" s="37">
        <v>30.5</v>
      </c>
      <c r="P80" s="37">
        <v>31</v>
      </c>
      <c r="Q80" s="37">
        <v>31.5</v>
      </c>
      <c r="S80" t="str">
        <f t="shared" si="6"/>
        <v/>
      </c>
      <c r="T80">
        <v>93000</v>
      </c>
      <c r="U80" s="38">
        <v>0.26500000000000001</v>
      </c>
      <c r="V80" s="38">
        <v>0.27500000000000002</v>
      </c>
      <c r="W80" s="38">
        <v>0.28000000000000003</v>
      </c>
      <c r="X80" s="38">
        <v>0.28499999999999998</v>
      </c>
      <c r="Y80" s="38">
        <v>0.28999999999999998</v>
      </c>
      <c r="Z80" s="38">
        <v>0.29499999999999998</v>
      </c>
      <c r="AA80" s="38">
        <v>0.29499999999999998</v>
      </c>
      <c r="AB80" s="38">
        <v>0.3</v>
      </c>
      <c r="AC80" s="38">
        <v>0.30499999999999999</v>
      </c>
      <c r="AD80" s="38">
        <v>0.30499999999999999</v>
      </c>
      <c r="AE80" s="38">
        <v>0.31</v>
      </c>
      <c r="AF80" s="38">
        <v>0.315</v>
      </c>
      <c r="AH80" s="37">
        <f t="shared" si="5"/>
        <v>26.5</v>
      </c>
      <c r="AI80" s="37">
        <f t="shared" si="5"/>
        <v>27.500000000000004</v>
      </c>
      <c r="AJ80" s="37">
        <f t="shared" si="5"/>
        <v>28.000000000000004</v>
      </c>
      <c r="AK80" s="37">
        <f t="shared" si="5"/>
        <v>28.499999999999996</v>
      </c>
      <c r="AL80" s="37">
        <f t="shared" si="5"/>
        <v>28.999999999999996</v>
      </c>
      <c r="AM80" s="37">
        <f t="shared" si="5"/>
        <v>29.5</v>
      </c>
      <c r="AN80" s="37">
        <f t="shared" si="4"/>
        <v>29.5</v>
      </c>
      <c r="AO80" s="37">
        <f t="shared" si="4"/>
        <v>30</v>
      </c>
      <c r="AP80" s="37">
        <f t="shared" si="4"/>
        <v>30.5</v>
      </c>
      <c r="AQ80" s="37">
        <f t="shared" si="4"/>
        <v>30.5</v>
      </c>
      <c r="AR80" s="37">
        <f t="shared" si="4"/>
        <v>31</v>
      </c>
      <c r="AS80" s="37">
        <f t="shared" si="4"/>
        <v>31.5</v>
      </c>
    </row>
    <row r="81" spans="4:45" x14ac:dyDescent="0.25">
      <c r="D81">
        <v>78</v>
      </c>
      <c r="E81" s="77">
        <v>94000</v>
      </c>
      <c r="F81" s="37">
        <v>26.5</v>
      </c>
      <c r="G81" s="37">
        <v>27.500000000000004</v>
      </c>
      <c r="H81" s="37">
        <v>28.000000000000004</v>
      </c>
      <c r="I81" s="37">
        <v>28.499999999999996</v>
      </c>
      <c r="J81" s="37">
        <v>28.999999999999996</v>
      </c>
      <c r="K81" s="37">
        <v>29.5</v>
      </c>
      <c r="L81" s="37">
        <v>29.5</v>
      </c>
      <c r="M81" s="37">
        <v>30</v>
      </c>
      <c r="N81" s="37">
        <v>30.5</v>
      </c>
      <c r="O81" s="37">
        <v>30.5</v>
      </c>
      <c r="P81" s="37">
        <v>31</v>
      </c>
      <c r="Q81" s="37">
        <v>31.5</v>
      </c>
      <c r="S81" t="str">
        <f t="shared" si="6"/>
        <v/>
      </c>
      <c r="T81">
        <v>94000</v>
      </c>
      <c r="U81" s="38">
        <v>0.26500000000000001</v>
      </c>
      <c r="V81" s="38">
        <v>0.27500000000000002</v>
      </c>
      <c r="W81" s="38">
        <v>0.28000000000000003</v>
      </c>
      <c r="X81" s="38">
        <v>0.28499999999999998</v>
      </c>
      <c r="Y81" s="38">
        <v>0.28999999999999998</v>
      </c>
      <c r="Z81" s="38">
        <v>0.29499999999999998</v>
      </c>
      <c r="AA81" s="38">
        <v>0.29499999999999998</v>
      </c>
      <c r="AB81" s="38">
        <v>0.3</v>
      </c>
      <c r="AC81" s="38">
        <v>0.30499999999999999</v>
      </c>
      <c r="AD81" s="38">
        <v>0.30499999999999999</v>
      </c>
      <c r="AE81" s="38">
        <v>0.31</v>
      </c>
      <c r="AF81" s="38">
        <v>0.315</v>
      </c>
      <c r="AH81" s="37">
        <f t="shared" si="5"/>
        <v>26.5</v>
      </c>
      <c r="AI81" s="37">
        <f t="shared" si="5"/>
        <v>27.500000000000004</v>
      </c>
      <c r="AJ81" s="37">
        <f t="shared" si="5"/>
        <v>28.000000000000004</v>
      </c>
      <c r="AK81" s="37">
        <f t="shared" si="5"/>
        <v>28.499999999999996</v>
      </c>
      <c r="AL81" s="37">
        <f t="shared" si="5"/>
        <v>28.999999999999996</v>
      </c>
      <c r="AM81" s="37">
        <f t="shared" si="5"/>
        <v>29.5</v>
      </c>
      <c r="AN81" s="37">
        <f t="shared" si="4"/>
        <v>29.5</v>
      </c>
      <c r="AO81" s="37">
        <f t="shared" si="4"/>
        <v>30</v>
      </c>
      <c r="AP81" s="37">
        <f t="shared" si="4"/>
        <v>30.5</v>
      </c>
      <c r="AQ81" s="37">
        <f t="shared" si="4"/>
        <v>30.5</v>
      </c>
      <c r="AR81" s="37">
        <f t="shared" si="4"/>
        <v>31</v>
      </c>
      <c r="AS81" s="37">
        <f t="shared" si="4"/>
        <v>31.5</v>
      </c>
    </row>
    <row r="82" spans="4:45" x14ac:dyDescent="0.25">
      <c r="D82">
        <v>79</v>
      </c>
      <c r="E82" s="77">
        <v>95000</v>
      </c>
      <c r="F82" s="37">
        <v>26.5</v>
      </c>
      <c r="G82" s="37">
        <v>27.500000000000004</v>
      </c>
      <c r="H82" s="37">
        <v>28.000000000000004</v>
      </c>
      <c r="I82" s="37">
        <v>28.499999999999996</v>
      </c>
      <c r="J82" s="37">
        <v>28.999999999999996</v>
      </c>
      <c r="K82" s="37">
        <v>29.5</v>
      </c>
      <c r="L82" s="37">
        <v>29.5</v>
      </c>
      <c r="M82" s="37">
        <v>30</v>
      </c>
      <c r="N82" s="37">
        <v>30.5</v>
      </c>
      <c r="O82" s="37">
        <v>30.5</v>
      </c>
      <c r="P82" s="37">
        <v>31</v>
      </c>
      <c r="Q82" s="37">
        <v>31.5</v>
      </c>
      <c r="S82" t="str">
        <f t="shared" si="6"/>
        <v/>
      </c>
      <c r="T82">
        <v>95000</v>
      </c>
      <c r="U82" s="38">
        <v>0.26500000000000001</v>
      </c>
      <c r="V82" s="38">
        <v>0.27500000000000002</v>
      </c>
      <c r="W82" s="38">
        <v>0.28000000000000003</v>
      </c>
      <c r="X82" s="38">
        <v>0.28499999999999998</v>
      </c>
      <c r="Y82" s="38">
        <v>0.28999999999999998</v>
      </c>
      <c r="Z82" s="38">
        <v>0.29499999999999998</v>
      </c>
      <c r="AA82" s="38">
        <v>0.29499999999999998</v>
      </c>
      <c r="AB82" s="38">
        <v>0.3</v>
      </c>
      <c r="AC82" s="38">
        <v>0.30499999999999999</v>
      </c>
      <c r="AD82" s="38">
        <v>0.30499999999999999</v>
      </c>
      <c r="AE82" s="38">
        <v>0.31</v>
      </c>
      <c r="AF82" s="38">
        <v>0.315</v>
      </c>
      <c r="AH82" s="37">
        <f t="shared" si="5"/>
        <v>26.5</v>
      </c>
      <c r="AI82" s="37">
        <f t="shared" si="5"/>
        <v>27.500000000000004</v>
      </c>
      <c r="AJ82" s="37">
        <f t="shared" si="5"/>
        <v>28.000000000000004</v>
      </c>
      <c r="AK82" s="37">
        <f t="shared" si="5"/>
        <v>28.499999999999996</v>
      </c>
      <c r="AL82" s="37">
        <f t="shared" si="5"/>
        <v>28.999999999999996</v>
      </c>
      <c r="AM82" s="37">
        <f t="shared" si="5"/>
        <v>29.5</v>
      </c>
      <c r="AN82" s="37">
        <f t="shared" si="4"/>
        <v>29.5</v>
      </c>
      <c r="AO82" s="37">
        <f t="shared" si="4"/>
        <v>30</v>
      </c>
      <c r="AP82" s="37">
        <f t="shared" si="4"/>
        <v>30.5</v>
      </c>
      <c r="AQ82" s="37">
        <f t="shared" si="4"/>
        <v>30.5</v>
      </c>
      <c r="AR82" s="37">
        <f t="shared" si="4"/>
        <v>31</v>
      </c>
      <c r="AS82" s="37">
        <f t="shared" si="4"/>
        <v>31.5</v>
      </c>
    </row>
    <row r="83" spans="4:45" x14ac:dyDescent="0.25">
      <c r="D83">
        <v>80</v>
      </c>
      <c r="E83" s="77">
        <v>96000</v>
      </c>
      <c r="F83" s="37">
        <v>26.5</v>
      </c>
      <c r="G83" s="37">
        <v>27.500000000000004</v>
      </c>
      <c r="H83" s="37">
        <v>28.000000000000004</v>
      </c>
      <c r="I83" s="37">
        <v>28.499999999999996</v>
      </c>
      <c r="J83" s="37">
        <v>28.999999999999996</v>
      </c>
      <c r="K83" s="37">
        <v>29.5</v>
      </c>
      <c r="L83" s="37">
        <v>29.5</v>
      </c>
      <c r="M83" s="37">
        <v>30</v>
      </c>
      <c r="N83" s="37">
        <v>30.5</v>
      </c>
      <c r="O83" s="37">
        <v>30.5</v>
      </c>
      <c r="P83" s="37">
        <v>31</v>
      </c>
      <c r="Q83" s="37">
        <v>31.5</v>
      </c>
      <c r="S83" t="str">
        <f t="shared" si="6"/>
        <v/>
      </c>
      <c r="T83">
        <v>96000</v>
      </c>
      <c r="U83" s="38">
        <v>0.26500000000000001</v>
      </c>
      <c r="V83" s="38">
        <v>0.27500000000000002</v>
      </c>
      <c r="W83" s="38">
        <v>0.28000000000000003</v>
      </c>
      <c r="X83" s="38">
        <v>0.28499999999999998</v>
      </c>
      <c r="Y83" s="38">
        <v>0.28999999999999998</v>
      </c>
      <c r="Z83" s="38">
        <v>0.29499999999999998</v>
      </c>
      <c r="AA83" s="38">
        <v>0.29499999999999998</v>
      </c>
      <c r="AB83" s="38">
        <v>0.3</v>
      </c>
      <c r="AC83" s="38">
        <v>0.30499999999999999</v>
      </c>
      <c r="AD83" s="38">
        <v>0.30499999999999999</v>
      </c>
      <c r="AE83" s="38">
        <v>0.31</v>
      </c>
      <c r="AF83" s="38">
        <v>0.315</v>
      </c>
      <c r="AH83" s="37">
        <f t="shared" si="5"/>
        <v>26.5</v>
      </c>
      <c r="AI83" s="37">
        <f t="shared" si="5"/>
        <v>27.500000000000004</v>
      </c>
      <c r="AJ83" s="37">
        <f t="shared" si="5"/>
        <v>28.000000000000004</v>
      </c>
      <c r="AK83" s="37">
        <f t="shared" si="5"/>
        <v>28.499999999999996</v>
      </c>
      <c r="AL83" s="37">
        <f t="shared" si="5"/>
        <v>28.999999999999996</v>
      </c>
      <c r="AM83" s="37">
        <f t="shared" si="5"/>
        <v>29.5</v>
      </c>
      <c r="AN83" s="37">
        <f t="shared" si="4"/>
        <v>29.5</v>
      </c>
      <c r="AO83" s="37">
        <f t="shared" si="4"/>
        <v>30</v>
      </c>
      <c r="AP83" s="37">
        <f t="shared" si="4"/>
        <v>30.5</v>
      </c>
      <c r="AQ83" s="37">
        <f t="shared" si="4"/>
        <v>30.5</v>
      </c>
      <c r="AR83" s="37">
        <f t="shared" si="4"/>
        <v>31</v>
      </c>
      <c r="AS83" s="37">
        <f t="shared" si="4"/>
        <v>31.5</v>
      </c>
    </row>
    <row r="84" spans="4:45" x14ac:dyDescent="0.25">
      <c r="D84">
        <v>81</v>
      </c>
      <c r="E84" s="77">
        <v>97000</v>
      </c>
      <c r="F84" s="37">
        <v>26.5</v>
      </c>
      <c r="G84" s="37">
        <v>27.500000000000004</v>
      </c>
      <c r="H84" s="37">
        <v>28.000000000000004</v>
      </c>
      <c r="I84" s="37">
        <v>28.499999999999996</v>
      </c>
      <c r="J84" s="37">
        <v>28.999999999999996</v>
      </c>
      <c r="K84" s="37">
        <v>29.5</v>
      </c>
      <c r="L84" s="37">
        <v>29.5</v>
      </c>
      <c r="M84" s="37">
        <v>30</v>
      </c>
      <c r="N84" s="37">
        <v>30.5</v>
      </c>
      <c r="O84" s="37">
        <v>30.5</v>
      </c>
      <c r="P84" s="37">
        <v>31</v>
      </c>
      <c r="Q84" s="37">
        <v>31.5</v>
      </c>
      <c r="S84" t="str">
        <f t="shared" si="6"/>
        <v/>
      </c>
      <c r="T84">
        <v>97000</v>
      </c>
      <c r="U84" s="38">
        <v>0.26500000000000001</v>
      </c>
      <c r="V84" s="38">
        <v>0.27500000000000002</v>
      </c>
      <c r="W84" s="38">
        <v>0.28000000000000003</v>
      </c>
      <c r="X84" s="38">
        <v>0.28499999999999998</v>
      </c>
      <c r="Y84" s="38">
        <v>0.28999999999999998</v>
      </c>
      <c r="Z84" s="38">
        <v>0.29499999999999998</v>
      </c>
      <c r="AA84" s="38">
        <v>0.29499999999999998</v>
      </c>
      <c r="AB84" s="38">
        <v>0.3</v>
      </c>
      <c r="AC84" s="38">
        <v>0.30499999999999999</v>
      </c>
      <c r="AD84" s="38">
        <v>0.30499999999999999</v>
      </c>
      <c r="AE84" s="38">
        <v>0.31</v>
      </c>
      <c r="AF84" s="38">
        <v>0.315</v>
      </c>
      <c r="AH84" s="37">
        <f t="shared" si="5"/>
        <v>26.5</v>
      </c>
      <c r="AI84" s="37">
        <f t="shared" si="5"/>
        <v>27.500000000000004</v>
      </c>
      <c r="AJ84" s="37">
        <f t="shared" si="5"/>
        <v>28.000000000000004</v>
      </c>
      <c r="AK84" s="37">
        <f t="shared" si="5"/>
        <v>28.499999999999996</v>
      </c>
      <c r="AL84" s="37">
        <f t="shared" si="5"/>
        <v>28.999999999999996</v>
      </c>
      <c r="AM84" s="37">
        <f t="shared" si="5"/>
        <v>29.5</v>
      </c>
      <c r="AN84" s="37">
        <f t="shared" si="4"/>
        <v>29.5</v>
      </c>
      <c r="AO84" s="37">
        <f t="shared" si="4"/>
        <v>30</v>
      </c>
      <c r="AP84" s="37">
        <f t="shared" si="4"/>
        <v>30.5</v>
      </c>
      <c r="AQ84" s="37">
        <f t="shared" si="4"/>
        <v>30.5</v>
      </c>
      <c r="AR84" s="37">
        <f t="shared" si="4"/>
        <v>31</v>
      </c>
      <c r="AS84" s="37">
        <f t="shared" si="4"/>
        <v>31.5</v>
      </c>
    </row>
    <row r="85" spans="4:45" x14ac:dyDescent="0.25">
      <c r="D85">
        <v>82</v>
      </c>
      <c r="E85" s="77">
        <v>98000</v>
      </c>
      <c r="F85" s="37">
        <v>26.5</v>
      </c>
      <c r="G85" s="37">
        <v>27.500000000000004</v>
      </c>
      <c r="H85" s="37">
        <v>28.000000000000004</v>
      </c>
      <c r="I85" s="37">
        <v>28.499999999999996</v>
      </c>
      <c r="J85" s="37">
        <v>28.999999999999996</v>
      </c>
      <c r="K85" s="37">
        <v>29.5</v>
      </c>
      <c r="L85" s="37">
        <v>29.5</v>
      </c>
      <c r="M85" s="37">
        <v>30</v>
      </c>
      <c r="N85" s="37">
        <v>30.5</v>
      </c>
      <c r="O85" s="37">
        <v>30.5</v>
      </c>
      <c r="P85" s="37">
        <v>31</v>
      </c>
      <c r="Q85" s="37">
        <v>31.5</v>
      </c>
      <c r="S85" t="str">
        <f t="shared" si="6"/>
        <v/>
      </c>
      <c r="T85">
        <v>98000</v>
      </c>
      <c r="U85" s="38">
        <v>0.26500000000000001</v>
      </c>
      <c r="V85" s="38">
        <v>0.27500000000000002</v>
      </c>
      <c r="W85" s="38">
        <v>0.28000000000000003</v>
      </c>
      <c r="X85" s="38">
        <v>0.28499999999999998</v>
      </c>
      <c r="Y85" s="38">
        <v>0.28999999999999998</v>
      </c>
      <c r="Z85" s="38">
        <v>0.29499999999999998</v>
      </c>
      <c r="AA85" s="38">
        <v>0.29499999999999998</v>
      </c>
      <c r="AB85" s="38">
        <v>0.3</v>
      </c>
      <c r="AC85" s="38">
        <v>0.30499999999999999</v>
      </c>
      <c r="AD85" s="38">
        <v>0.30499999999999999</v>
      </c>
      <c r="AE85" s="38">
        <v>0.31</v>
      </c>
      <c r="AF85" s="38">
        <v>0.315</v>
      </c>
      <c r="AH85" s="37">
        <f t="shared" si="5"/>
        <v>26.5</v>
      </c>
      <c r="AI85" s="37">
        <f t="shared" si="5"/>
        <v>27.500000000000004</v>
      </c>
      <c r="AJ85" s="37">
        <f t="shared" si="5"/>
        <v>28.000000000000004</v>
      </c>
      <c r="AK85" s="37">
        <f t="shared" si="5"/>
        <v>28.499999999999996</v>
      </c>
      <c r="AL85" s="37">
        <f t="shared" si="5"/>
        <v>28.999999999999996</v>
      </c>
      <c r="AM85" s="37">
        <f t="shared" si="5"/>
        <v>29.5</v>
      </c>
      <c r="AN85" s="37">
        <f t="shared" si="5"/>
        <v>29.5</v>
      </c>
      <c r="AO85" s="37">
        <f t="shared" si="5"/>
        <v>30</v>
      </c>
      <c r="AP85" s="37">
        <f t="shared" si="5"/>
        <v>30.5</v>
      </c>
      <c r="AQ85" s="37">
        <f t="shared" si="5"/>
        <v>30.5</v>
      </c>
      <c r="AR85" s="37">
        <f t="shared" si="5"/>
        <v>31</v>
      </c>
      <c r="AS85" s="37">
        <f t="shared" si="5"/>
        <v>31.5</v>
      </c>
    </row>
    <row r="86" spans="4:45" x14ac:dyDescent="0.25">
      <c r="D86">
        <v>83</v>
      </c>
      <c r="E86" s="77">
        <v>99000</v>
      </c>
      <c r="F86" s="37">
        <v>26.5</v>
      </c>
      <c r="G86" s="37">
        <v>27.500000000000004</v>
      </c>
      <c r="H86" s="37">
        <v>28.000000000000004</v>
      </c>
      <c r="I86" s="37">
        <v>28.499999999999996</v>
      </c>
      <c r="J86" s="37">
        <v>28.999999999999996</v>
      </c>
      <c r="K86" s="37">
        <v>29.5</v>
      </c>
      <c r="L86" s="37">
        <v>29.5</v>
      </c>
      <c r="M86" s="37">
        <v>30</v>
      </c>
      <c r="N86" s="37">
        <v>30.5</v>
      </c>
      <c r="O86" s="37">
        <v>30.5</v>
      </c>
      <c r="P86" s="37">
        <v>31</v>
      </c>
      <c r="Q86" s="37">
        <v>31.5</v>
      </c>
      <c r="S86" t="str">
        <f t="shared" si="6"/>
        <v/>
      </c>
      <c r="T86">
        <v>99000</v>
      </c>
      <c r="U86" s="38">
        <v>0.26500000000000001</v>
      </c>
      <c r="V86" s="38">
        <v>0.27500000000000002</v>
      </c>
      <c r="W86" s="38">
        <v>0.28000000000000003</v>
      </c>
      <c r="X86" s="38">
        <v>0.28499999999999998</v>
      </c>
      <c r="Y86" s="38">
        <v>0.28999999999999998</v>
      </c>
      <c r="Z86" s="38">
        <v>0.29499999999999998</v>
      </c>
      <c r="AA86" s="38">
        <v>0.29499999999999998</v>
      </c>
      <c r="AB86" s="38">
        <v>0.3</v>
      </c>
      <c r="AC86" s="38">
        <v>0.30499999999999999</v>
      </c>
      <c r="AD86" s="38">
        <v>0.30499999999999999</v>
      </c>
      <c r="AE86" s="38">
        <v>0.31</v>
      </c>
      <c r="AF86" s="38">
        <v>0.315</v>
      </c>
      <c r="AH86" s="37">
        <f t="shared" si="5"/>
        <v>26.5</v>
      </c>
      <c r="AI86" s="37">
        <f t="shared" si="5"/>
        <v>27.500000000000004</v>
      </c>
      <c r="AJ86" s="37">
        <f t="shared" si="5"/>
        <v>28.000000000000004</v>
      </c>
      <c r="AK86" s="37">
        <f t="shared" si="5"/>
        <v>28.499999999999996</v>
      </c>
      <c r="AL86" s="37">
        <f t="shared" si="5"/>
        <v>28.999999999999996</v>
      </c>
      <c r="AM86" s="37">
        <f t="shared" si="5"/>
        <v>29.5</v>
      </c>
      <c r="AN86" s="37">
        <f t="shared" si="5"/>
        <v>29.5</v>
      </c>
      <c r="AO86" s="37">
        <f t="shared" si="5"/>
        <v>30</v>
      </c>
      <c r="AP86" s="37">
        <f t="shared" si="5"/>
        <v>30.5</v>
      </c>
      <c r="AQ86" s="37">
        <f t="shared" si="5"/>
        <v>30.5</v>
      </c>
      <c r="AR86" s="37">
        <f t="shared" si="5"/>
        <v>31</v>
      </c>
      <c r="AS86" s="37">
        <f t="shared" si="5"/>
        <v>31.5</v>
      </c>
    </row>
    <row r="87" spans="4:45" x14ac:dyDescent="0.25">
      <c r="D87">
        <v>84</v>
      </c>
      <c r="E87" s="77">
        <v>100000</v>
      </c>
      <c r="F87" s="37">
        <v>26.5</v>
      </c>
      <c r="G87" s="37">
        <v>27.500000000000004</v>
      </c>
      <c r="H87" s="37">
        <v>28.000000000000004</v>
      </c>
      <c r="I87" s="37">
        <v>28.499999999999996</v>
      </c>
      <c r="J87" s="37">
        <v>28.999999999999996</v>
      </c>
      <c r="K87" s="37">
        <v>29.5</v>
      </c>
      <c r="L87" s="37">
        <v>29.5</v>
      </c>
      <c r="M87" s="37">
        <v>30</v>
      </c>
      <c r="N87" s="37">
        <v>30.5</v>
      </c>
      <c r="O87" s="37">
        <v>30.5</v>
      </c>
      <c r="P87" s="37">
        <v>31</v>
      </c>
      <c r="Q87" s="37">
        <v>31.5</v>
      </c>
      <c r="S87" t="str">
        <f t="shared" si="6"/>
        <v/>
      </c>
      <c r="T87">
        <v>100000</v>
      </c>
      <c r="U87" s="38">
        <v>0.26500000000000001</v>
      </c>
      <c r="V87" s="38">
        <v>0.27500000000000002</v>
      </c>
      <c r="W87" s="38">
        <v>0.28000000000000003</v>
      </c>
      <c r="X87" s="38">
        <v>0.28499999999999998</v>
      </c>
      <c r="Y87" s="38">
        <v>0.28999999999999998</v>
      </c>
      <c r="Z87" s="38">
        <v>0.29499999999999998</v>
      </c>
      <c r="AA87" s="38">
        <v>0.29499999999999998</v>
      </c>
      <c r="AB87" s="38">
        <v>0.3</v>
      </c>
      <c r="AC87" s="38">
        <v>0.30499999999999999</v>
      </c>
      <c r="AD87" s="38">
        <v>0.30499999999999999</v>
      </c>
      <c r="AE87" s="38">
        <v>0.31</v>
      </c>
      <c r="AF87" s="38">
        <v>0.315</v>
      </c>
      <c r="AH87" s="37">
        <f t="shared" si="5"/>
        <v>26.5</v>
      </c>
      <c r="AI87" s="37">
        <f t="shared" si="5"/>
        <v>27.500000000000004</v>
      </c>
      <c r="AJ87" s="37">
        <f t="shared" si="5"/>
        <v>28.000000000000004</v>
      </c>
      <c r="AK87" s="37">
        <f t="shared" si="5"/>
        <v>28.499999999999996</v>
      </c>
      <c r="AL87" s="37">
        <f t="shared" si="5"/>
        <v>28.999999999999996</v>
      </c>
      <c r="AM87" s="37">
        <f t="shared" si="5"/>
        <v>29.5</v>
      </c>
      <c r="AN87" s="37">
        <f t="shared" si="5"/>
        <v>29.5</v>
      </c>
      <c r="AO87" s="37">
        <f t="shared" si="5"/>
        <v>30</v>
      </c>
      <c r="AP87" s="37">
        <f t="shared" si="5"/>
        <v>30.5</v>
      </c>
      <c r="AQ87" s="37">
        <f t="shared" si="5"/>
        <v>30.5</v>
      </c>
      <c r="AR87" s="37">
        <f t="shared" si="5"/>
        <v>31</v>
      </c>
      <c r="AS87" s="37">
        <f t="shared" si="5"/>
        <v>31.5</v>
      </c>
    </row>
    <row r="88" spans="4:45" x14ac:dyDescent="0.25">
      <c r="D88">
        <v>85</v>
      </c>
      <c r="E88" s="77">
        <v>101000</v>
      </c>
      <c r="F88" s="37">
        <v>26.5</v>
      </c>
      <c r="G88" s="37">
        <v>27.500000000000004</v>
      </c>
      <c r="H88" s="37">
        <v>28.000000000000004</v>
      </c>
      <c r="I88" s="37">
        <v>28.499999999999996</v>
      </c>
      <c r="J88" s="37">
        <v>28.999999999999996</v>
      </c>
      <c r="K88" s="37">
        <v>29.5</v>
      </c>
      <c r="L88" s="37">
        <v>29.5</v>
      </c>
      <c r="M88" s="37">
        <v>30</v>
      </c>
      <c r="N88" s="37">
        <v>30.5</v>
      </c>
      <c r="O88" s="37">
        <v>30.5</v>
      </c>
      <c r="P88" s="37">
        <v>31</v>
      </c>
      <c r="Q88" s="37">
        <v>31.5</v>
      </c>
      <c r="S88" t="str">
        <f t="shared" si="6"/>
        <v/>
      </c>
      <c r="T88">
        <v>101000</v>
      </c>
      <c r="U88" s="38">
        <v>0.26500000000000001</v>
      </c>
      <c r="V88" s="38">
        <v>0.27500000000000002</v>
      </c>
      <c r="W88" s="38">
        <v>0.28000000000000003</v>
      </c>
      <c r="X88" s="38">
        <v>0.28499999999999998</v>
      </c>
      <c r="Y88" s="38">
        <v>0.28999999999999998</v>
      </c>
      <c r="Z88" s="38">
        <v>0.29499999999999998</v>
      </c>
      <c r="AA88" s="38">
        <v>0.29499999999999998</v>
      </c>
      <c r="AB88" s="38">
        <v>0.3</v>
      </c>
      <c r="AC88" s="38">
        <v>0.30499999999999999</v>
      </c>
      <c r="AD88" s="38">
        <v>0.30499999999999999</v>
      </c>
      <c r="AE88" s="38">
        <v>0.31</v>
      </c>
      <c r="AF88" s="38">
        <v>0.315</v>
      </c>
      <c r="AH88" s="37">
        <f t="shared" si="5"/>
        <v>26.5</v>
      </c>
      <c r="AI88" s="37">
        <f t="shared" si="5"/>
        <v>27.500000000000004</v>
      </c>
      <c r="AJ88" s="37">
        <f t="shared" si="5"/>
        <v>28.000000000000004</v>
      </c>
      <c r="AK88" s="37">
        <f t="shared" si="5"/>
        <v>28.499999999999996</v>
      </c>
      <c r="AL88" s="37">
        <f t="shared" si="5"/>
        <v>28.999999999999996</v>
      </c>
      <c r="AM88" s="37">
        <f t="shared" si="5"/>
        <v>29.5</v>
      </c>
      <c r="AN88" s="37">
        <f t="shared" si="5"/>
        <v>29.5</v>
      </c>
      <c r="AO88" s="37">
        <f t="shared" si="5"/>
        <v>30</v>
      </c>
      <c r="AP88" s="37">
        <f t="shared" si="5"/>
        <v>30.5</v>
      </c>
      <c r="AQ88" s="37">
        <f t="shared" si="5"/>
        <v>30.5</v>
      </c>
      <c r="AR88" s="37">
        <f t="shared" si="5"/>
        <v>31</v>
      </c>
      <c r="AS88" s="37">
        <f t="shared" si="5"/>
        <v>31.5</v>
      </c>
    </row>
    <row r="89" spans="4:45" x14ac:dyDescent="0.25">
      <c r="D89">
        <v>86</v>
      </c>
      <c r="E89" s="77">
        <v>102000</v>
      </c>
      <c r="F89" s="37">
        <v>26.5</v>
      </c>
      <c r="G89" s="37">
        <v>27.500000000000004</v>
      </c>
      <c r="H89" s="37">
        <v>28.000000000000004</v>
      </c>
      <c r="I89" s="37">
        <v>28.499999999999996</v>
      </c>
      <c r="J89" s="37">
        <v>28.999999999999996</v>
      </c>
      <c r="K89" s="37">
        <v>29.5</v>
      </c>
      <c r="L89" s="37">
        <v>29.5</v>
      </c>
      <c r="M89" s="37">
        <v>30</v>
      </c>
      <c r="N89" s="37">
        <v>30.5</v>
      </c>
      <c r="O89" s="37">
        <v>30.5</v>
      </c>
      <c r="P89" s="37">
        <v>31</v>
      </c>
      <c r="Q89" s="37">
        <v>31.5</v>
      </c>
      <c r="S89" t="str">
        <f t="shared" si="6"/>
        <v/>
      </c>
      <c r="T89">
        <v>102000</v>
      </c>
      <c r="U89" s="38">
        <v>0.26500000000000001</v>
      </c>
      <c r="V89" s="38">
        <v>0.27500000000000002</v>
      </c>
      <c r="W89" s="38">
        <v>0.28000000000000003</v>
      </c>
      <c r="X89" s="38">
        <v>0.28499999999999998</v>
      </c>
      <c r="Y89" s="38">
        <v>0.28999999999999998</v>
      </c>
      <c r="Z89" s="38">
        <v>0.29499999999999998</v>
      </c>
      <c r="AA89" s="38">
        <v>0.29499999999999998</v>
      </c>
      <c r="AB89" s="38">
        <v>0.3</v>
      </c>
      <c r="AC89" s="38">
        <v>0.30499999999999999</v>
      </c>
      <c r="AD89" s="38">
        <v>0.30499999999999999</v>
      </c>
      <c r="AE89" s="38">
        <v>0.31</v>
      </c>
      <c r="AF89" s="38">
        <v>0.315</v>
      </c>
      <c r="AH89" s="37">
        <f t="shared" si="5"/>
        <v>26.5</v>
      </c>
      <c r="AI89" s="37">
        <f t="shared" si="5"/>
        <v>27.500000000000004</v>
      </c>
      <c r="AJ89" s="37">
        <f t="shared" si="5"/>
        <v>28.000000000000004</v>
      </c>
      <c r="AK89" s="37">
        <f t="shared" si="5"/>
        <v>28.499999999999996</v>
      </c>
      <c r="AL89" s="37">
        <f t="shared" si="5"/>
        <v>28.999999999999996</v>
      </c>
      <c r="AM89" s="37">
        <f t="shared" si="5"/>
        <v>29.5</v>
      </c>
      <c r="AN89" s="37">
        <f t="shared" si="5"/>
        <v>29.5</v>
      </c>
      <c r="AO89" s="37">
        <f t="shared" si="5"/>
        <v>30</v>
      </c>
      <c r="AP89" s="37">
        <f t="shared" si="5"/>
        <v>30.5</v>
      </c>
      <c r="AQ89" s="37">
        <f t="shared" si="5"/>
        <v>30.5</v>
      </c>
      <c r="AR89" s="37">
        <f t="shared" si="5"/>
        <v>31</v>
      </c>
      <c r="AS89" s="37">
        <f t="shared" si="5"/>
        <v>31.5</v>
      </c>
    </row>
    <row r="90" spans="4:45" x14ac:dyDescent="0.25">
      <c r="D90">
        <v>87</v>
      </c>
      <c r="E90" s="77">
        <v>103000</v>
      </c>
      <c r="F90" s="37">
        <v>26.5</v>
      </c>
      <c r="G90" s="37">
        <v>27.500000000000004</v>
      </c>
      <c r="H90" s="37">
        <v>28.000000000000004</v>
      </c>
      <c r="I90" s="37">
        <v>28.499999999999996</v>
      </c>
      <c r="J90" s="37">
        <v>28.999999999999996</v>
      </c>
      <c r="K90" s="37">
        <v>29.5</v>
      </c>
      <c r="L90" s="37">
        <v>29.5</v>
      </c>
      <c r="M90" s="37">
        <v>30</v>
      </c>
      <c r="N90" s="37">
        <v>30.5</v>
      </c>
      <c r="O90" s="37">
        <v>30.5</v>
      </c>
      <c r="P90" s="37">
        <v>31</v>
      </c>
      <c r="Q90" s="37">
        <v>31.5</v>
      </c>
      <c r="S90" t="str">
        <f t="shared" si="6"/>
        <v/>
      </c>
      <c r="T90">
        <v>103000</v>
      </c>
      <c r="U90" s="38">
        <v>0.26500000000000001</v>
      </c>
      <c r="V90" s="38">
        <v>0.27500000000000002</v>
      </c>
      <c r="W90" s="38">
        <v>0.28000000000000003</v>
      </c>
      <c r="X90" s="38">
        <v>0.28499999999999998</v>
      </c>
      <c r="Y90" s="38">
        <v>0.28999999999999998</v>
      </c>
      <c r="Z90" s="38">
        <v>0.29499999999999998</v>
      </c>
      <c r="AA90" s="38">
        <v>0.29499999999999998</v>
      </c>
      <c r="AB90" s="38">
        <v>0.3</v>
      </c>
      <c r="AC90" s="38">
        <v>0.30499999999999999</v>
      </c>
      <c r="AD90" s="38">
        <v>0.30499999999999999</v>
      </c>
      <c r="AE90" s="38">
        <v>0.31</v>
      </c>
      <c r="AF90" s="38">
        <v>0.315</v>
      </c>
      <c r="AH90" s="37">
        <f t="shared" ref="AH90:AS97" si="7">U90*$T$3</f>
        <v>26.5</v>
      </c>
      <c r="AI90" s="37">
        <f t="shared" si="7"/>
        <v>27.500000000000004</v>
      </c>
      <c r="AJ90" s="37">
        <f t="shared" si="7"/>
        <v>28.000000000000004</v>
      </c>
      <c r="AK90" s="37">
        <f t="shared" si="7"/>
        <v>28.499999999999996</v>
      </c>
      <c r="AL90" s="37">
        <f t="shared" si="7"/>
        <v>28.999999999999996</v>
      </c>
      <c r="AM90" s="37">
        <f t="shared" si="7"/>
        <v>29.5</v>
      </c>
      <c r="AN90" s="37">
        <f t="shared" si="7"/>
        <v>29.5</v>
      </c>
      <c r="AO90" s="37">
        <f t="shared" si="7"/>
        <v>30</v>
      </c>
      <c r="AP90" s="37">
        <f t="shared" si="7"/>
        <v>30.5</v>
      </c>
      <c r="AQ90" s="37">
        <f t="shared" si="7"/>
        <v>30.5</v>
      </c>
      <c r="AR90" s="37">
        <f t="shared" si="7"/>
        <v>31</v>
      </c>
      <c r="AS90" s="37">
        <f t="shared" si="7"/>
        <v>31.5</v>
      </c>
    </row>
    <row r="91" spans="4:45" x14ac:dyDescent="0.25">
      <c r="D91">
        <v>88</v>
      </c>
      <c r="E91" s="77">
        <v>104000</v>
      </c>
      <c r="F91" s="37">
        <v>26.5</v>
      </c>
      <c r="G91" s="37">
        <v>27.500000000000004</v>
      </c>
      <c r="H91" s="37">
        <v>28.000000000000004</v>
      </c>
      <c r="I91" s="37">
        <v>28.499999999999996</v>
      </c>
      <c r="J91" s="37">
        <v>28.999999999999996</v>
      </c>
      <c r="K91" s="37">
        <v>29.5</v>
      </c>
      <c r="L91" s="37">
        <v>29.5</v>
      </c>
      <c r="M91" s="37">
        <v>30</v>
      </c>
      <c r="N91" s="37">
        <v>30.5</v>
      </c>
      <c r="O91" s="37">
        <v>30.5</v>
      </c>
      <c r="P91" s="37">
        <v>31</v>
      </c>
      <c r="Q91" s="37">
        <v>31.5</v>
      </c>
      <c r="S91" t="str">
        <f t="shared" si="6"/>
        <v/>
      </c>
      <c r="T91">
        <v>104000</v>
      </c>
      <c r="U91" s="38">
        <v>0.26500000000000001</v>
      </c>
      <c r="V91" s="38">
        <v>0.27500000000000002</v>
      </c>
      <c r="W91" s="38">
        <v>0.28000000000000003</v>
      </c>
      <c r="X91" s="38">
        <v>0.28499999999999998</v>
      </c>
      <c r="Y91" s="38">
        <v>0.28999999999999998</v>
      </c>
      <c r="Z91" s="38">
        <v>0.29499999999999998</v>
      </c>
      <c r="AA91" s="38">
        <v>0.29499999999999998</v>
      </c>
      <c r="AB91" s="38">
        <v>0.3</v>
      </c>
      <c r="AC91" s="38">
        <v>0.30499999999999999</v>
      </c>
      <c r="AD91" s="38">
        <v>0.30499999999999999</v>
      </c>
      <c r="AE91" s="38">
        <v>0.31</v>
      </c>
      <c r="AF91" s="38">
        <v>0.315</v>
      </c>
      <c r="AH91" s="37">
        <f t="shared" si="7"/>
        <v>26.5</v>
      </c>
      <c r="AI91" s="37">
        <f t="shared" si="7"/>
        <v>27.500000000000004</v>
      </c>
      <c r="AJ91" s="37">
        <f t="shared" si="7"/>
        <v>28.000000000000004</v>
      </c>
      <c r="AK91" s="37">
        <f t="shared" si="7"/>
        <v>28.499999999999996</v>
      </c>
      <c r="AL91" s="37">
        <f t="shared" si="7"/>
        <v>28.999999999999996</v>
      </c>
      <c r="AM91" s="37">
        <f t="shared" si="7"/>
        <v>29.5</v>
      </c>
      <c r="AN91" s="37">
        <f t="shared" si="7"/>
        <v>29.5</v>
      </c>
      <c r="AO91" s="37">
        <f t="shared" si="7"/>
        <v>30</v>
      </c>
      <c r="AP91" s="37">
        <f t="shared" si="7"/>
        <v>30.5</v>
      </c>
      <c r="AQ91" s="37">
        <f t="shared" si="7"/>
        <v>30.5</v>
      </c>
      <c r="AR91" s="37">
        <f t="shared" si="7"/>
        <v>31</v>
      </c>
      <c r="AS91" s="37">
        <f t="shared" si="7"/>
        <v>31.5</v>
      </c>
    </row>
    <row r="92" spans="4:45" x14ac:dyDescent="0.25">
      <c r="D92">
        <v>89</v>
      </c>
      <c r="E92" s="77">
        <v>105000</v>
      </c>
      <c r="F92" s="37">
        <v>26.5</v>
      </c>
      <c r="G92" s="37">
        <v>27.500000000000004</v>
      </c>
      <c r="H92" s="37">
        <v>28.000000000000004</v>
      </c>
      <c r="I92" s="37">
        <v>28.499999999999996</v>
      </c>
      <c r="J92" s="37">
        <v>28.999999999999996</v>
      </c>
      <c r="K92" s="37">
        <v>29.5</v>
      </c>
      <c r="L92" s="37">
        <v>29.5</v>
      </c>
      <c r="M92" s="37">
        <v>30</v>
      </c>
      <c r="N92" s="37">
        <v>30.5</v>
      </c>
      <c r="O92" s="37">
        <v>30.5</v>
      </c>
      <c r="P92" s="37">
        <v>31</v>
      </c>
      <c r="Q92" s="37">
        <v>31.5</v>
      </c>
      <c r="S92" t="str">
        <f t="shared" si="6"/>
        <v/>
      </c>
      <c r="T92">
        <v>105000</v>
      </c>
      <c r="U92" s="38">
        <v>0.26500000000000001</v>
      </c>
      <c r="V92" s="38">
        <v>0.27500000000000002</v>
      </c>
      <c r="W92" s="38">
        <v>0.28000000000000003</v>
      </c>
      <c r="X92" s="38">
        <v>0.28499999999999998</v>
      </c>
      <c r="Y92" s="38">
        <v>0.28999999999999998</v>
      </c>
      <c r="Z92" s="38">
        <v>0.29499999999999998</v>
      </c>
      <c r="AA92" s="38">
        <v>0.29499999999999998</v>
      </c>
      <c r="AB92" s="38">
        <v>0.3</v>
      </c>
      <c r="AC92" s="38">
        <v>0.30499999999999999</v>
      </c>
      <c r="AD92" s="38">
        <v>0.30499999999999999</v>
      </c>
      <c r="AE92" s="38">
        <v>0.31</v>
      </c>
      <c r="AF92" s="38">
        <v>0.315</v>
      </c>
      <c r="AH92" s="37">
        <f t="shared" si="7"/>
        <v>26.5</v>
      </c>
      <c r="AI92" s="37">
        <f t="shared" si="7"/>
        <v>27.500000000000004</v>
      </c>
      <c r="AJ92" s="37">
        <f t="shared" si="7"/>
        <v>28.000000000000004</v>
      </c>
      <c r="AK92" s="37">
        <f t="shared" si="7"/>
        <v>28.499999999999996</v>
      </c>
      <c r="AL92" s="37">
        <f t="shared" si="7"/>
        <v>28.999999999999996</v>
      </c>
      <c r="AM92" s="37">
        <f t="shared" si="7"/>
        <v>29.5</v>
      </c>
      <c r="AN92" s="37">
        <f t="shared" si="7"/>
        <v>29.5</v>
      </c>
      <c r="AO92" s="37">
        <f t="shared" si="7"/>
        <v>30</v>
      </c>
      <c r="AP92" s="37">
        <f t="shared" si="7"/>
        <v>30.5</v>
      </c>
      <c r="AQ92" s="37">
        <f t="shared" si="7"/>
        <v>30.5</v>
      </c>
      <c r="AR92" s="37">
        <f t="shared" si="7"/>
        <v>31</v>
      </c>
      <c r="AS92" s="37">
        <f t="shared" si="7"/>
        <v>31.5</v>
      </c>
    </row>
    <row r="93" spans="4:45" x14ac:dyDescent="0.25">
      <c r="D93">
        <v>90</v>
      </c>
      <c r="E93" s="77">
        <v>106000</v>
      </c>
      <c r="F93" s="37">
        <v>26.5</v>
      </c>
      <c r="G93" s="37">
        <v>27.500000000000004</v>
      </c>
      <c r="H93" s="37">
        <v>28.000000000000004</v>
      </c>
      <c r="I93" s="37">
        <v>28.499999999999996</v>
      </c>
      <c r="J93" s="37">
        <v>28.999999999999996</v>
      </c>
      <c r="K93" s="37">
        <v>29.5</v>
      </c>
      <c r="L93" s="37">
        <v>29.5</v>
      </c>
      <c r="M93" s="37">
        <v>30</v>
      </c>
      <c r="N93" s="37">
        <v>30.5</v>
      </c>
      <c r="O93" s="37">
        <v>30.5</v>
      </c>
      <c r="P93" s="37">
        <v>31</v>
      </c>
      <c r="Q93" s="37">
        <v>31.5</v>
      </c>
      <c r="S93" t="str">
        <f t="shared" si="6"/>
        <v/>
      </c>
      <c r="T93">
        <v>106000</v>
      </c>
      <c r="U93" s="38">
        <v>0.26500000000000001</v>
      </c>
      <c r="V93" s="38">
        <v>0.27500000000000002</v>
      </c>
      <c r="W93" s="38">
        <v>0.28000000000000003</v>
      </c>
      <c r="X93" s="38">
        <v>0.28499999999999998</v>
      </c>
      <c r="Y93" s="38">
        <v>0.28999999999999998</v>
      </c>
      <c r="Z93" s="38">
        <v>0.29499999999999998</v>
      </c>
      <c r="AA93" s="38">
        <v>0.29499999999999998</v>
      </c>
      <c r="AB93" s="38">
        <v>0.3</v>
      </c>
      <c r="AC93" s="38">
        <v>0.30499999999999999</v>
      </c>
      <c r="AD93" s="38">
        <v>0.30499999999999999</v>
      </c>
      <c r="AE93" s="38">
        <v>0.31</v>
      </c>
      <c r="AF93" s="38">
        <v>0.315</v>
      </c>
      <c r="AH93" s="37">
        <f t="shared" si="7"/>
        <v>26.5</v>
      </c>
      <c r="AI93" s="37">
        <f t="shared" si="7"/>
        <v>27.500000000000004</v>
      </c>
      <c r="AJ93" s="37">
        <f t="shared" si="7"/>
        <v>28.000000000000004</v>
      </c>
      <c r="AK93" s="37">
        <f t="shared" si="7"/>
        <v>28.499999999999996</v>
      </c>
      <c r="AL93" s="37">
        <f t="shared" si="7"/>
        <v>28.999999999999996</v>
      </c>
      <c r="AM93" s="37">
        <f t="shared" si="7"/>
        <v>29.5</v>
      </c>
      <c r="AN93" s="37">
        <f t="shared" si="7"/>
        <v>29.5</v>
      </c>
      <c r="AO93" s="37">
        <f t="shared" si="7"/>
        <v>30</v>
      </c>
      <c r="AP93" s="37">
        <f t="shared" si="7"/>
        <v>30.5</v>
      </c>
      <c r="AQ93" s="37">
        <f t="shared" si="7"/>
        <v>30.5</v>
      </c>
      <c r="AR93" s="37">
        <f t="shared" si="7"/>
        <v>31</v>
      </c>
      <c r="AS93" s="37">
        <f t="shared" si="7"/>
        <v>31.5</v>
      </c>
    </row>
    <row r="94" spans="4:45" x14ac:dyDescent="0.25">
      <c r="D94">
        <v>91</v>
      </c>
      <c r="E94" s="77">
        <v>107000</v>
      </c>
      <c r="F94" s="37">
        <v>26.5</v>
      </c>
      <c r="G94" s="37">
        <v>27.500000000000004</v>
      </c>
      <c r="H94" s="37">
        <v>28.000000000000004</v>
      </c>
      <c r="I94" s="37">
        <v>28.499999999999996</v>
      </c>
      <c r="J94" s="37">
        <v>28.999999999999996</v>
      </c>
      <c r="K94" s="37">
        <v>29.5</v>
      </c>
      <c r="L94" s="37">
        <v>29.5</v>
      </c>
      <c r="M94" s="37">
        <v>30</v>
      </c>
      <c r="N94" s="37">
        <v>30.5</v>
      </c>
      <c r="O94" s="37">
        <v>30.5</v>
      </c>
      <c r="P94" s="37">
        <v>31</v>
      </c>
      <c r="Q94" s="37">
        <v>31.5</v>
      </c>
      <c r="S94" t="str">
        <f t="shared" si="6"/>
        <v/>
      </c>
      <c r="T94">
        <v>107000</v>
      </c>
      <c r="U94" s="38">
        <v>0.26500000000000001</v>
      </c>
      <c r="V94" s="38">
        <v>0.27500000000000002</v>
      </c>
      <c r="W94" s="38">
        <v>0.28000000000000003</v>
      </c>
      <c r="X94" s="38">
        <v>0.28499999999999998</v>
      </c>
      <c r="Y94" s="38">
        <v>0.28999999999999998</v>
      </c>
      <c r="Z94" s="38">
        <v>0.29499999999999998</v>
      </c>
      <c r="AA94" s="38">
        <v>0.29499999999999998</v>
      </c>
      <c r="AB94" s="38">
        <v>0.3</v>
      </c>
      <c r="AC94" s="38">
        <v>0.30499999999999999</v>
      </c>
      <c r="AD94" s="38">
        <v>0.30499999999999999</v>
      </c>
      <c r="AE94" s="38">
        <v>0.31</v>
      </c>
      <c r="AF94" s="38">
        <v>0.315</v>
      </c>
      <c r="AH94" s="37">
        <f t="shared" si="7"/>
        <v>26.5</v>
      </c>
      <c r="AI94" s="37">
        <f t="shared" si="7"/>
        <v>27.500000000000004</v>
      </c>
      <c r="AJ94" s="37">
        <f t="shared" si="7"/>
        <v>28.000000000000004</v>
      </c>
      <c r="AK94" s="37">
        <f t="shared" si="7"/>
        <v>28.499999999999996</v>
      </c>
      <c r="AL94" s="37">
        <f t="shared" si="7"/>
        <v>28.999999999999996</v>
      </c>
      <c r="AM94" s="37">
        <f t="shared" si="7"/>
        <v>29.5</v>
      </c>
      <c r="AN94" s="37">
        <f t="shared" si="7"/>
        <v>29.5</v>
      </c>
      <c r="AO94" s="37">
        <f t="shared" si="7"/>
        <v>30</v>
      </c>
      <c r="AP94" s="37">
        <f t="shared" si="7"/>
        <v>30.5</v>
      </c>
      <c r="AQ94" s="37">
        <f t="shared" si="7"/>
        <v>30.5</v>
      </c>
      <c r="AR94" s="37">
        <f t="shared" si="7"/>
        <v>31</v>
      </c>
      <c r="AS94" s="37">
        <f t="shared" si="7"/>
        <v>31.5</v>
      </c>
    </row>
    <row r="95" spans="4:45" x14ac:dyDescent="0.25">
      <c r="D95">
        <v>92</v>
      </c>
      <c r="E95" s="77">
        <v>108000</v>
      </c>
      <c r="F95" s="37">
        <v>26.5</v>
      </c>
      <c r="G95" s="37">
        <v>27.500000000000004</v>
      </c>
      <c r="H95" s="37">
        <v>28.000000000000004</v>
      </c>
      <c r="I95" s="37">
        <v>28.499999999999996</v>
      </c>
      <c r="J95" s="37">
        <v>28.999999999999996</v>
      </c>
      <c r="K95" s="37">
        <v>29.5</v>
      </c>
      <c r="L95" s="37">
        <v>29.5</v>
      </c>
      <c r="M95" s="37">
        <v>30</v>
      </c>
      <c r="N95" s="37">
        <v>30.5</v>
      </c>
      <c r="O95" s="37">
        <v>30.5</v>
      </c>
      <c r="P95" s="37">
        <v>31</v>
      </c>
      <c r="Q95" s="37">
        <v>31.5</v>
      </c>
      <c r="S95" t="str">
        <f t="shared" si="6"/>
        <v/>
      </c>
      <c r="T95">
        <v>108000</v>
      </c>
      <c r="U95" s="38">
        <v>0.26500000000000001</v>
      </c>
      <c r="V95" s="38">
        <v>0.27500000000000002</v>
      </c>
      <c r="W95" s="38">
        <v>0.28000000000000003</v>
      </c>
      <c r="X95" s="38">
        <v>0.28499999999999998</v>
      </c>
      <c r="Y95" s="38">
        <v>0.28999999999999998</v>
      </c>
      <c r="Z95" s="38">
        <v>0.29499999999999998</v>
      </c>
      <c r="AA95" s="38">
        <v>0.29499999999999998</v>
      </c>
      <c r="AB95" s="38">
        <v>0.3</v>
      </c>
      <c r="AC95" s="38">
        <v>0.30499999999999999</v>
      </c>
      <c r="AD95" s="38">
        <v>0.30499999999999999</v>
      </c>
      <c r="AE95" s="38">
        <v>0.31</v>
      </c>
      <c r="AF95" s="38">
        <v>0.315</v>
      </c>
      <c r="AH95" s="37">
        <f t="shared" si="7"/>
        <v>26.5</v>
      </c>
      <c r="AI95" s="37">
        <f t="shared" si="7"/>
        <v>27.500000000000004</v>
      </c>
      <c r="AJ95" s="37">
        <f t="shared" si="7"/>
        <v>28.000000000000004</v>
      </c>
      <c r="AK95" s="37">
        <f t="shared" si="7"/>
        <v>28.499999999999996</v>
      </c>
      <c r="AL95" s="37">
        <f t="shared" si="7"/>
        <v>28.999999999999996</v>
      </c>
      <c r="AM95" s="37">
        <f t="shared" si="7"/>
        <v>29.5</v>
      </c>
      <c r="AN95" s="37">
        <f t="shared" si="7"/>
        <v>29.5</v>
      </c>
      <c r="AO95" s="37">
        <f t="shared" si="7"/>
        <v>30</v>
      </c>
      <c r="AP95" s="37">
        <f t="shared" si="7"/>
        <v>30.5</v>
      </c>
      <c r="AQ95" s="37">
        <f t="shared" si="7"/>
        <v>30.5</v>
      </c>
      <c r="AR95" s="37">
        <f t="shared" si="7"/>
        <v>31</v>
      </c>
      <c r="AS95" s="37">
        <f t="shared" si="7"/>
        <v>31.5</v>
      </c>
    </row>
    <row r="96" spans="4:45" x14ac:dyDescent="0.25">
      <c r="D96">
        <v>93</v>
      </c>
      <c r="E96" s="77">
        <v>109000</v>
      </c>
      <c r="F96" s="37">
        <v>26.5</v>
      </c>
      <c r="G96" s="37">
        <v>27.500000000000004</v>
      </c>
      <c r="H96" s="37">
        <v>28.000000000000004</v>
      </c>
      <c r="I96" s="37">
        <v>28.499999999999996</v>
      </c>
      <c r="J96" s="37">
        <v>28.999999999999996</v>
      </c>
      <c r="K96" s="37">
        <v>29.5</v>
      </c>
      <c r="L96" s="37">
        <v>29.5</v>
      </c>
      <c r="M96" s="37">
        <v>30</v>
      </c>
      <c r="N96" s="37">
        <v>30.5</v>
      </c>
      <c r="O96" s="37">
        <v>30.5</v>
      </c>
      <c r="P96" s="37">
        <v>31</v>
      </c>
      <c r="Q96" s="37">
        <v>31.5</v>
      </c>
      <c r="S96" t="str">
        <f t="shared" si="6"/>
        <v/>
      </c>
      <c r="T96">
        <v>109000</v>
      </c>
      <c r="U96" s="38">
        <v>0.26500000000000001</v>
      </c>
      <c r="V96" s="38">
        <v>0.27500000000000002</v>
      </c>
      <c r="W96" s="38">
        <v>0.28000000000000003</v>
      </c>
      <c r="X96" s="38">
        <v>0.28499999999999998</v>
      </c>
      <c r="Y96" s="38">
        <v>0.28999999999999998</v>
      </c>
      <c r="Z96" s="38">
        <v>0.29499999999999998</v>
      </c>
      <c r="AA96" s="38">
        <v>0.29499999999999998</v>
      </c>
      <c r="AB96" s="38">
        <v>0.3</v>
      </c>
      <c r="AC96" s="38">
        <v>0.30499999999999999</v>
      </c>
      <c r="AD96" s="38">
        <v>0.30499999999999999</v>
      </c>
      <c r="AE96" s="38">
        <v>0.31</v>
      </c>
      <c r="AF96" s="38">
        <v>0.315</v>
      </c>
      <c r="AH96" s="37">
        <f t="shared" si="7"/>
        <v>26.5</v>
      </c>
      <c r="AI96" s="37">
        <f t="shared" si="7"/>
        <v>27.500000000000004</v>
      </c>
      <c r="AJ96" s="37">
        <f t="shared" si="7"/>
        <v>28.000000000000004</v>
      </c>
      <c r="AK96" s="37">
        <f t="shared" si="7"/>
        <v>28.499999999999996</v>
      </c>
      <c r="AL96" s="37">
        <f t="shared" si="7"/>
        <v>28.999999999999996</v>
      </c>
      <c r="AM96" s="37">
        <f t="shared" si="7"/>
        <v>29.5</v>
      </c>
      <c r="AN96" s="37">
        <f t="shared" si="7"/>
        <v>29.5</v>
      </c>
      <c r="AO96" s="37">
        <f t="shared" si="7"/>
        <v>30</v>
      </c>
      <c r="AP96" s="37">
        <f t="shared" si="7"/>
        <v>30.5</v>
      </c>
      <c r="AQ96" s="37">
        <f t="shared" si="7"/>
        <v>30.5</v>
      </c>
      <c r="AR96" s="37">
        <f t="shared" si="7"/>
        <v>31</v>
      </c>
      <c r="AS96" s="37">
        <f t="shared" si="7"/>
        <v>31.5</v>
      </c>
    </row>
    <row r="97" spans="4:45" x14ac:dyDescent="0.25">
      <c r="D97">
        <v>94</v>
      </c>
      <c r="E97" s="77">
        <v>110000</v>
      </c>
      <c r="F97" s="37">
        <v>26.5</v>
      </c>
      <c r="G97" s="37">
        <v>27.500000000000004</v>
      </c>
      <c r="H97" s="37">
        <v>28.000000000000004</v>
      </c>
      <c r="I97" s="37">
        <v>28.499999999999996</v>
      </c>
      <c r="J97" s="37">
        <v>28.999999999999996</v>
      </c>
      <c r="K97" s="37">
        <v>29.5</v>
      </c>
      <c r="L97" s="37">
        <v>29.5</v>
      </c>
      <c r="M97" s="37">
        <v>30</v>
      </c>
      <c r="N97" s="37">
        <v>30.5</v>
      </c>
      <c r="O97" s="37">
        <v>30.5</v>
      </c>
      <c r="P97" s="37">
        <v>31</v>
      </c>
      <c r="Q97" s="37">
        <v>31.5</v>
      </c>
      <c r="S97" t="str">
        <f t="shared" si="6"/>
        <v/>
      </c>
      <c r="T97">
        <v>110000</v>
      </c>
      <c r="U97" s="38">
        <v>0.26500000000000001</v>
      </c>
      <c r="V97" s="38">
        <v>0.27500000000000002</v>
      </c>
      <c r="W97" s="38">
        <v>0.28000000000000003</v>
      </c>
      <c r="X97" s="38">
        <v>0.28499999999999998</v>
      </c>
      <c r="Y97" s="38">
        <v>0.28999999999999998</v>
      </c>
      <c r="Z97" s="38">
        <v>0.29499999999999998</v>
      </c>
      <c r="AA97" s="38">
        <v>0.29499999999999998</v>
      </c>
      <c r="AB97" s="38">
        <v>0.3</v>
      </c>
      <c r="AC97" s="38">
        <v>0.30499999999999999</v>
      </c>
      <c r="AD97" s="38">
        <v>0.30499999999999999</v>
      </c>
      <c r="AE97" s="38">
        <v>0.31</v>
      </c>
      <c r="AF97" s="38">
        <v>0.315</v>
      </c>
      <c r="AH97" s="37">
        <f t="shared" si="7"/>
        <v>26.5</v>
      </c>
      <c r="AI97" s="37">
        <f t="shared" si="7"/>
        <v>27.500000000000004</v>
      </c>
      <c r="AJ97" s="37">
        <f t="shared" si="7"/>
        <v>28.000000000000004</v>
      </c>
      <c r="AK97" s="37">
        <f t="shared" si="7"/>
        <v>28.499999999999996</v>
      </c>
      <c r="AL97" s="37">
        <f t="shared" si="7"/>
        <v>28.999999999999996</v>
      </c>
      <c r="AM97" s="37">
        <f t="shared" si="7"/>
        <v>29.5</v>
      </c>
      <c r="AN97" s="37">
        <f t="shared" si="7"/>
        <v>29.5</v>
      </c>
      <c r="AO97" s="37">
        <f t="shared" si="7"/>
        <v>30</v>
      </c>
      <c r="AP97" s="37">
        <f t="shared" si="7"/>
        <v>30.5</v>
      </c>
      <c r="AQ97" s="37">
        <f t="shared" si="7"/>
        <v>30.5</v>
      </c>
      <c r="AR97" s="37">
        <f t="shared" si="7"/>
        <v>31</v>
      </c>
      <c r="AS97" s="37">
        <f t="shared" si="7"/>
        <v>31.5</v>
      </c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E1BCB-3488-4410-B7F7-7FE611BA8AB1}">
  <dimension ref="D1:AS99"/>
  <sheetViews>
    <sheetView zoomScale="85" zoomScaleNormal="85" workbookViewId="0">
      <selection activeCell="C1" sqref="C1"/>
    </sheetView>
  </sheetViews>
  <sheetFormatPr defaultColWidth="9.140625" defaultRowHeight="15" x14ac:dyDescent="0.25"/>
  <cols>
    <col min="4" max="5" width="9.140625" style="4"/>
  </cols>
  <sheetData>
    <row r="1" spans="4:45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  <c r="U1" s="48" t="s">
        <v>187</v>
      </c>
      <c r="AH1" t="s">
        <v>168</v>
      </c>
    </row>
    <row r="2" spans="4:45" x14ac:dyDescent="0.25">
      <c r="D2" s="4" t="s">
        <v>188</v>
      </c>
      <c r="F2" s="74">
        <v>0</v>
      </c>
      <c r="G2" s="79">
        <v>0.501</v>
      </c>
      <c r="H2" s="74">
        <v>1.0009999999999999</v>
      </c>
      <c r="I2" s="74">
        <v>1.5009999999999999</v>
      </c>
      <c r="J2" s="74">
        <v>2.0009999999999999</v>
      </c>
      <c r="K2" s="74">
        <v>2.5009999999999999</v>
      </c>
      <c r="L2" s="74">
        <v>3.0009999999999999</v>
      </c>
      <c r="M2" s="74">
        <v>3.5009999999999999</v>
      </c>
      <c r="N2" s="74">
        <v>4.0010000000000003</v>
      </c>
      <c r="O2" s="74">
        <v>4.5010000000000003</v>
      </c>
      <c r="P2" s="74">
        <v>5.0010000000000003</v>
      </c>
      <c r="Q2" s="74">
        <v>5.5010000000000003</v>
      </c>
    </row>
    <row r="3" spans="4:45" x14ac:dyDescent="0.25">
      <c r="E3" s="4" t="s">
        <v>59</v>
      </c>
      <c r="F3" s="74">
        <v>2</v>
      </c>
      <c r="G3" s="74">
        <v>3</v>
      </c>
      <c r="H3" s="74">
        <v>4</v>
      </c>
      <c r="I3" s="74">
        <v>5</v>
      </c>
      <c r="J3" s="74">
        <v>6</v>
      </c>
      <c r="K3" s="74">
        <v>7</v>
      </c>
      <c r="L3" s="74">
        <v>8</v>
      </c>
      <c r="M3" s="74">
        <v>9</v>
      </c>
      <c r="N3" s="74">
        <v>10</v>
      </c>
      <c r="O3" s="74">
        <v>11</v>
      </c>
      <c r="P3" s="74">
        <v>12</v>
      </c>
      <c r="Q3" s="74">
        <v>13</v>
      </c>
      <c r="S3" t="s">
        <v>166</v>
      </c>
      <c r="T3" s="76">
        <v>100</v>
      </c>
    </row>
    <row r="4" spans="4:45" x14ac:dyDescent="0.25">
      <c r="D4" s="4">
        <v>1</v>
      </c>
      <c r="E4" s="4">
        <v>0</v>
      </c>
      <c r="F4" s="37">
        <v>17.5</v>
      </c>
      <c r="G4" s="37">
        <v>18</v>
      </c>
      <c r="H4" s="37">
        <v>18.5</v>
      </c>
      <c r="I4" s="37">
        <v>18.5</v>
      </c>
      <c r="J4" s="37">
        <v>19</v>
      </c>
      <c r="K4" s="37">
        <v>19</v>
      </c>
      <c r="L4" s="37">
        <v>19.5</v>
      </c>
      <c r="M4" s="37">
        <v>19.5</v>
      </c>
      <c r="N4" s="37">
        <v>20</v>
      </c>
      <c r="O4" s="37">
        <v>20</v>
      </c>
      <c r="P4" s="37">
        <v>20.5</v>
      </c>
      <c r="Q4" s="37">
        <v>20.5</v>
      </c>
      <c r="S4" t="str">
        <f>IF(E4&lt;&gt;T4,"x","")</f>
        <v>x</v>
      </c>
      <c r="T4" t="s">
        <v>167</v>
      </c>
      <c r="U4" s="48">
        <v>0.17499999999999999</v>
      </c>
      <c r="V4" s="48">
        <v>0.18</v>
      </c>
      <c r="W4" s="48">
        <v>0.185</v>
      </c>
      <c r="X4" s="48">
        <v>0.185</v>
      </c>
      <c r="Y4" s="48">
        <v>0.19</v>
      </c>
      <c r="Z4" s="48">
        <v>0.19</v>
      </c>
      <c r="AA4" s="48">
        <v>0.19500000000000001</v>
      </c>
      <c r="AB4" s="48">
        <v>0.19500000000000001</v>
      </c>
      <c r="AC4" s="48">
        <v>0.2</v>
      </c>
      <c r="AD4" s="48">
        <v>0.2</v>
      </c>
      <c r="AE4" s="48">
        <v>0.20499999999999999</v>
      </c>
      <c r="AF4" s="48">
        <v>0.20499999999999999</v>
      </c>
      <c r="AH4" s="37">
        <f>U4*$T$3</f>
        <v>17.5</v>
      </c>
      <c r="AI4" s="37">
        <f t="shared" ref="AI4:AS4" si="0">V4*$T$3</f>
        <v>18</v>
      </c>
      <c r="AJ4" s="37">
        <f t="shared" si="0"/>
        <v>18.5</v>
      </c>
      <c r="AK4" s="37">
        <f t="shared" si="0"/>
        <v>18.5</v>
      </c>
      <c r="AL4" s="37">
        <f t="shared" si="0"/>
        <v>19</v>
      </c>
      <c r="AM4" s="37">
        <f t="shared" si="0"/>
        <v>19</v>
      </c>
      <c r="AN4" s="37">
        <f t="shared" si="0"/>
        <v>19.5</v>
      </c>
      <c r="AO4" s="37">
        <f t="shared" si="0"/>
        <v>19.5</v>
      </c>
      <c r="AP4" s="37">
        <f t="shared" si="0"/>
        <v>20</v>
      </c>
      <c r="AQ4" s="37">
        <f t="shared" si="0"/>
        <v>20</v>
      </c>
      <c r="AR4" s="37">
        <f t="shared" si="0"/>
        <v>20.5</v>
      </c>
      <c r="AS4" s="37">
        <f t="shared" si="0"/>
        <v>20.5</v>
      </c>
    </row>
    <row r="5" spans="4:45" x14ac:dyDescent="0.25">
      <c r="D5" s="4">
        <v>2</v>
      </c>
      <c r="E5" s="4">
        <v>21500</v>
      </c>
      <c r="F5" s="37">
        <v>20.5</v>
      </c>
      <c r="G5" s="37">
        <v>21</v>
      </c>
      <c r="H5" s="37">
        <v>21.5</v>
      </c>
      <c r="I5" s="37">
        <v>21.5</v>
      </c>
      <c r="J5" s="37">
        <v>22</v>
      </c>
      <c r="K5" s="37">
        <v>22</v>
      </c>
      <c r="L5" s="37">
        <v>22.5</v>
      </c>
      <c r="M5" s="37">
        <v>22.5</v>
      </c>
      <c r="N5" s="37">
        <v>23</v>
      </c>
      <c r="O5" s="37">
        <v>23</v>
      </c>
      <c r="P5" s="37">
        <v>23.5</v>
      </c>
      <c r="Q5" s="37">
        <v>23.5</v>
      </c>
      <c r="S5" t="str">
        <f>IF(E5&lt;&gt;T5,"x","")</f>
        <v/>
      </c>
      <c r="T5">
        <v>21500</v>
      </c>
      <c r="U5" s="48">
        <v>0.17499999999999999</v>
      </c>
      <c r="V5" s="48">
        <v>0.18</v>
      </c>
      <c r="W5" s="48">
        <v>0.185</v>
      </c>
      <c r="X5" s="48">
        <v>0.185</v>
      </c>
      <c r="Y5" s="48">
        <v>0.19</v>
      </c>
      <c r="Z5" s="48">
        <v>0.19</v>
      </c>
      <c r="AA5" s="48">
        <v>0.19500000000000001</v>
      </c>
      <c r="AB5" s="48">
        <v>0.19500000000000001</v>
      </c>
      <c r="AC5" s="48">
        <v>0.2</v>
      </c>
      <c r="AD5" s="48">
        <v>0.2</v>
      </c>
      <c r="AE5" s="48">
        <v>0.20499999999999999</v>
      </c>
      <c r="AF5" s="48">
        <v>0.20499999999999999</v>
      </c>
      <c r="AH5" s="66">
        <f t="shared" ref="AH5:AS17" si="1">IF(U5*$T$3+3&lt;AH$18,U5*$T$3+3,AH$18)</f>
        <v>20.5</v>
      </c>
      <c r="AI5" s="66">
        <f t="shared" si="1"/>
        <v>21</v>
      </c>
      <c r="AJ5" s="66">
        <f t="shared" si="1"/>
        <v>21.5</v>
      </c>
      <c r="AK5" s="66">
        <f t="shared" si="1"/>
        <v>21.5</v>
      </c>
      <c r="AL5" s="66">
        <f t="shared" si="1"/>
        <v>22</v>
      </c>
      <c r="AM5" s="66">
        <f t="shared" si="1"/>
        <v>22</v>
      </c>
      <c r="AN5" s="66">
        <f t="shared" si="1"/>
        <v>22.5</v>
      </c>
      <c r="AO5" s="66">
        <f t="shared" si="1"/>
        <v>22.5</v>
      </c>
      <c r="AP5" s="66">
        <f t="shared" si="1"/>
        <v>23</v>
      </c>
      <c r="AQ5" s="66">
        <f t="shared" si="1"/>
        <v>23</v>
      </c>
      <c r="AR5" s="66">
        <f t="shared" si="1"/>
        <v>23.5</v>
      </c>
      <c r="AS5" s="66">
        <f t="shared" si="1"/>
        <v>23.5</v>
      </c>
    </row>
    <row r="6" spans="4:45" x14ac:dyDescent="0.25">
      <c r="D6" s="4">
        <v>3</v>
      </c>
      <c r="E6" s="4">
        <v>22000</v>
      </c>
      <c r="F6" s="37">
        <v>20.5</v>
      </c>
      <c r="G6" s="37">
        <v>21</v>
      </c>
      <c r="H6" s="37">
        <v>21.5</v>
      </c>
      <c r="I6" s="37">
        <v>21.5</v>
      </c>
      <c r="J6" s="37">
        <v>22</v>
      </c>
      <c r="K6" s="37">
        <v>22</v>
      </c>
      <c r="L6" s="37">
        <v>22.5</v>
      </c>
      <c r="M6" s="37">
        <v>22.5</v>
      </c>
      <c r="N6" s="37">
        <v>23</v>
      </c>
      <c r="O6" s="37">
        <v>23</v>
      </c>
      <c r="P6" s="37">
        <v>23.5</v>
      </c>
      <c r="Q6" s="37">
        <v>23.5</v>
      </c>
      <c r="S6" t="str">
        <f t="shared" ref="S6:S69" si="2">IF(E6&lt;&gt;T6,"x","")</f>
        <v/>
      </c>
      <c r="T6">
        <v>22000</v>
      </c>
      <c r="U6" s="38">
        <v>0.17499999999999999</v>
      </c>
      <c r="V6" s="38">
        <v>0.18</v>
      </c>
      <c r="W6" s="38">
        <v>0.185</v>
      </c>
      <c r="X6" s="38">
        <v>0.185</v>
      </c>
      <c r="Y6" s="38">
        <v>0.19</v>
      </c>
      <c r="Z6" s="38">
        <v>0.19</v>
      </c>
      <c r="AA6" s="38">
        <v>0.19500000000000001</v>
      </c>
      <c r="AB6" s="38">
        <v>0.19500000000000001</v>
      </c>
      <c r="AC6" s="38">
        <v>0.2</v>
      </c>
      <c r="AD6" s="38">
        <v>0.2</v>
      </c>
      <c r="AE6" s="38">
        <v>0.20499999999999999</v>
      </c>
      <c r="AF6" s="38">
        <v>0.20499999999999999</v>
      </c>
      <c r="AH6" s="66">
        <f t="shared" si="1"/>
        <v>20.5</v>
      </c>
      <c r="AI6" s="66">
        <f t="shared" si="1"/>
        <v>21</v>
      </c>
      <c r="AJ6" s="66">
        <f t="shared" si="1"/>
        <v>21.5</v>
      </c>
      <c r="AK6" s="66">
        <f t="shared" si="1"/>
        <v>21.5</v>
      </c>
      <c r="AL6" s="66">
        <f t="shared" si="1"/>
        <v>22</v>
      </c>
      <c r="AM6" s="66">
        <f t="shared" si="1"/>
        <v>22</v>
      </c>
      <c r="AN6" s="66">
        <f t="shared" si="1"/>
        <v>22.5</v>
      </c>
      <c r="AO6" s="66">
        <f t="shared" si="1"/>
        <v>22.5</v>
      </c>
      <c r="AP6" s="66">
        <f t="shared" si="1"/>
        <v>23</v>
      </c>
      <c r="AQ6" s="66">
        <f t="shared" si="1"/>
        <v>23</v>
      </c>
      <c r="AR6" s="66">
        <f t="shared" si="1"/>
        <v>23.5</v>
      </c>
      <c r="AS6" s="66">
        <f t="shared" si="1"/>
        <v>23.5</v>
      </c>
    </row>
    <row r="7" spans="4:45" x14ac:dyDescent="0.25">
      <c r="D7" s="4">
        <v>4</v>
      </c>
      <c r="E7" s="4">
        <v>22500</v>
      </c>
      <c r="F7" s="37">
        <v>20.5</v>
      </c>
      <c r="G7" s="37">
        <v>21</v>
      </c>
      <c r="H7" s="37">
        <v>21.5</v>
      </c>
      <c r="I7" s="37">
        <v>21.5</v>
      </c>
      <c r="J7" s="37">
        <v>22</v>
      </c>
      <c r="K7" s="37">
        <v>22</v>
      </c>
      <c r="L7" s="37">
        <v>22.5</v>
      </c>
      <c r="M7" s="37">
        <v>22.5</v>
      </c>
      <c r="N7" s="37">
        <v>23</v>
      </c>
      <c r="O7" s="37">
        <v>23</v>
      </c>
      <c r="P7" s="37">
        <v>23.5</v>
      </c>
      <c r="Q7" s="37">
        <v>23.5</v>
      </c>
      <c r="S7" t="str">
        <f t="shared" si="2"/>
        <v/>
      </c>
      <c r="T7">
        <v>22500</v>
      </c>
      <c r="U7" s="38">
        <v>0.17499999999999999</v>
      </c>
      <c r="V7" s="38">
        <v>0.18</v>
      </c>
      <c r="W7" s="38">
        <v>0.185</v>
      </c>
      <c r="X7" s="38">
        <v>0.185</v>
      </c>
      <c r="Y7" s="38">
        <v>0.19</v>
      </c>
      <c r="Z7" s="38">
        <v>0.19</v>
      </c>
      <c r="AA7" s="38">
        <v>0.19500000000000001</v>
      </c>
      <c r="AB7" s="38">
        <v>0.19500000000000001</v>
      </c>
      <c r="AC7" s="38">
        <v>0.2</v>
      </c>
      <c r="AD7" s="38">
        <v>0.2</v>
      </c>
      <c r="AE7" s="38">
        <v>0.20499999999999999</v>
      </c>
      <c r="AF7" s="38">
        <v>0.20499999999999999</v>
      </c>
      <c r="AH7" s="66">
        <f t="shared" si="1"/>
        <v>20.5</v>
      </c>
      <c r="AI7" s="66">
        <f t="shared" si="1"/>
        <v>21</v>
      </c>
      <c r="AJ7" s="66">
        <f t="shared" si="1"/>
        <v>21.5</v>
      </c>
      <c r="AK7" s="66">
        <f t="shared" si="1"/>
        <v>21.5</v>
      </c>
      <c r="AL7" s="66">
        <f t="shared" si="1"/>
        <v>22</v>
      </c>
      <c r="AM7" s="66">
        <f t="shared" si="1"/>
        <v>22</v>
      </c>
      <c r="AN7" s="66">
        <f t="shared" si="1"/>
        <v>22.5</v>
      </c>
      <c r="AO7" s="66">
        <f t="shared" si="1"/>
        <v>22.5</v>
      </c>
      <c r="AP7" s="66">
        <f t="shared" si="1"/>
        <v>23</v>
      </c>
      <c r="AQ7" s="66">
        <f t="shared" si="1"/>
        <v>23</v>
      </c>
      <c r="AR7" s="66">
        <f t="shared" si="1"/>
        <v>23.5</v>
      </c>
      <c r="AS7" s="66">
        <f t="shared" si="1"/>
        <v>23.5</v>
      </c>
    </row>
    <row r="8" spans="4:45" x14ac:dyDescent="0.25">
      <c r="D8" s="4">
        <v>5</v>
      </c>
      <c r="E8" s="4">
        <v>23000</v>
      </c>
      <c r="F8" s="37">
        <v>21.5</v>
      </c>
      <c r="G8" s="37">
        <v>22</v>
      </c>
      <c r="H8" s="37">
        <v>22</v>
      </c>
      <c r="I8" s="37">
        <v>22.5</v>
      </c>
      <c r="J8" s="37">
        <v>23</v>
      </c>
      <c r="K8" s="37">
        <v>23</v>
      </c>
      <c r="L8" s="37">
        <v>23.5</v>
      </c>
      <c r="M8" s="37">
        <v>23.5</v>
      </c>
      <c r="N8" s="37">
        <v>24</v>
      </c>
      <c r="O8" s="37">
        <v>24</v>
      </c>
      <c r="P8" s="37">
        <v>24.5</v>
      </c>
      <c r="Q8" s="37">
        <v>24.5</v>
      </c>
      <c r="S8" t="str">
        <f t="shared" si="2"/>
        <v/>
      </c>
      <c r="T8">
        <v>23000</v>
      </c>
      <c r="U8" s="38">
        <v>0.185</v>
      </c>
      <c r="V8" s="38">
        <v>0.19</v>
      </c>
      <c r="W8" s="38">
        <v>0.19</v>
      </c>
      <c r="X8" s="38">
        <v>0.19500000000000001</v>
      </c>
      <c r="Y8" s="38">
        <v>0.2</v>
      </c>
      <c r="Z8" s="38">
        <v>0.2</v>
      </c>
      <c r="AA8" s="38">
        <v>0.20499999999999999</v>
      </c>
      <c r="AB8" s="38">
        <v>0.20499999999999999</v>
      </c>
      <c r="AC8" s="38">
        <v>0.21</v>
      </c>
      <c r="AD8" s="38">
        <v>0.21</v>
      </c>
      <c r="AE8" s="38">
        <v>0.215</v>
      </c>
      <c r="AF8" s="38">
        <v>0.215</v>
      </c>
      <c r="AH8" s="66">
        <f t="shared" si="1"/>
        <v>21.5</v>
      </c>
      <c r="AI8" s="66">
        <f t="shared" si="1"/>
        <v>22</v>
      </c>
      <c r="AJ8" s="66">
        <f t="shared" si="1"/>
        <v>22</v>
      </c>
      <c r="AK8" s="66">
        <f t="shared" si="1"/>
        <v>22.5</v>
      </c>
      <c r="AL8" s="66">
        <f t="shared" si="1"/>
        <v>23</v>
      </c>
      <c r="AM8" s="66">
        <f t="shared" si="1"/>
        <v>23</v>
      </c>
      <c r="AN8" s="66">
        <f t="shared" si="1"/>
        <v>23.5</v>
      </c>
      <c r="AO8" s="66">
        <f t="shared" si="1"/>
        <v>23.5</v>
      </c>
      <c r="AP8" s="66">
        <f t="shared" si="1"/>
        <v>24</v>
      </c>
      <c r="AQ8" s="66">
        <f t="shared" si="1"/>
        <v>24</v>
      </c>
      <c r="AR8" s="66">
        <f t="shared" si="1"/>
        <v>24.5</v>
      </c>
      <c r="AS8" s="66">
        <f t="shared" si="1"/>
        <v>24.5</v>
      </c>
    </row>
    <row r="9" spans="4:45" x14ac:dyDescent="0.25">
      <c r="D9" s="4">
        <v>6</v>
      </c>
      <c r="E9" s="4">
        <v>23500</v>
      </c>
      <c r="F9" s="37">
        <v>21.5</v>
      </c>
      <c r="G9" s="37">
        <v>22</v>
      </c>
      <c r="H9" s="37">
        <v>22.5</v>
      </c>
      <c r="I9" s="37">
        <v>23</v>
      </c>
      <c r="J9" s="37">
        <v>23.5</v>
      </c>
      <c r="K9" s="37">
        <v>23.5</v>
      </c>
      <c r="L9" s="37">
        <v>24</v>
      </c>
      <c r="M9" s="37">
        <v>24.5</v>
      </c>
      <c r="N9" s="37">
        <v>24.5</v>
      </c>
      <c r="O9" s="37">
        <v>25</v>
      </c>
      <c r="P9" s="37">
        <v>25</v>
      </c>
      <c r="Q9" s="37">
        <v>25.5</v>
      </c>
      <c r="S9" t="str">
        <f t="shared" si="2"/>
        <v/>
      </c>
      <c r="T9">
        <v>23500</v>
      </c>
      <c r="U9" s="38">
        <v>0.19</v>
      </c>
      <c r="V9" s="38">
        <v>0.19500000000000001</v>
      </c>
      <c r="W9" s="38">
        <v>0.2</v>
      </c>
      <c r="X9" s="38">
        <v>0.2</v>
      </c>
      <c r="Y9" s="38">
        <v>0.20499999999999999</v>
      </c>
      <c r="Z9" s="38">
        <v>0.21</v>
      </c>
      <c r="AA9" s="38">
        <v>0.21</v>
      </c>
      <c r="AB9" s="38">
        <v>0.215</v>
      </c>
      <c r="AC9" s="38">
        <v>0.215</v>
      </c>
      <c r="AD9" s="38">
        <v>0.22</v>
      </c>
      <c r="AE9" s="38">
        <v>0.22</v>
      </c>
      <c r="AF9" s="38">
        <v>0.22500000000000001</v>
      </c>
      <c r="AH9" s="66">
        <f t="shared" si="1"/>
        <v>21.5</v>
      </c>
      <c r="AI9" s="66">
        <f t="shared" si="1"/>
        <v>22</v>
      </c>
      <c r="AJ9" s="66">
        <f t="shared" si="1"/>
        <v>22.5</v>
      </c>
      <c r="AK9" s="66">
        <f t="shared" si="1"/>
        <v>23</v>
      </c>
      <c r="AL9" s="66">
        <f t="shared" si="1"/>
        <v>23.5</v>
      </c>
      <c r="AM9" s="66">
        <f t="shared" si="1"/>
        <v>23.5</v>
      </c>
      <c r="AN9" s="66">
        <f t="shared" si="1"/>
        <v>24</v>
      </c>
      <c r="AO9" s="66">
        <f t="shared" si="1"/>
        <v>24.5</v>
      </c>
      <c r="AP9" s="66">
        <f t="shared" si="1"/>
        <v>24.5</v>
      </c>
      <c r="AQ9" s="66">
        <f t="shared" si="1"/>
        <v>25</v>
      </c>
      <c r="AR9" s="66">
        <f t="shared" si="1"/>
        <v>25</v>
      </c>
      <c r="AS9" s="66">
        <f t="shared" si="1"/>
        <v>25.5</v>
      </c>
    </row>
    <row r="10" spans="4:45" x14ac:dyDescent="0.25">
      <c r="D10" s="4">
        <v>7</v>
      </c>
      <c r="E10" s="4">
        <v>24000</v>
      </c>
      <c r="F10" s="37">
        <v>21.5</v>
      </c>
      <c r="G10" s="37">
        <v>22</v>
      </c>
      <c r="H10" s="37">
        <v>22.5</v>
      </c>
      <c r="I10" s="37">
        <v>23</v>
      </c>
      <c r="J10" s="37">
        <v>23.5</v>
      </c>
      <c r="K10" s="37">
        <v>23.5</v>
      </c>
      <c r="L10" s="37">
        <v>24</v>
      </c>
      <c r="M10" s="37">
        <v>24.5</v>
      </c>
      <c r="N10" s="37">
        <v>24.5</v>
      </c>
      <c r="O10" s="37">
        <v>25</v>
      </c>
      <c r="P10" s="37">
        <v>25</v>
      </c>
      <c r="Q10" s="37">
        <v>25.5</v>
      </c>
      <c r="S10" t="str">
        <f t="shared" si="2"/>
        <v/>
      </c>
      <c r="T10">
        <v>24000</v>
      </c>
      <c r="U10" s="38">
        <v>0.19500000000000001</v>
      </c>
      <c r="V10" s="38">
        <v>0.2</v>
      </c>
      <c r="W10" s="38">
        <v>0.2</v>
      </c>
      <c r="X10" s="38">
        <v>0.20499999999999999</v>
      </c>
      <c r="Y10" s="38">
        <v>0.21</v>
      </c>
      <c r="Z10" s="38">
        <v>0.21</v>
      </c>
      <c r="AA10" s="38">
        <v>0.215</v>
      </c>
      <c r="AB10" s="38">
        <v>0.22</v>
      </c>
      <c r="AC10" s="38">
        <v>0.22</v>
      </c>
      <c r="AD10" s="38">
        <v>0.22500000000000001</v>
      </c>
      <c r="AE10" s="38">
        <v>0.22500000000000001</v>
      </c>
      <c r="AF10" s="38">
        <v>0.22500000000000001</v>
      </c>
      <c r="AH10" s="66">
        <f t="shared" si="1"/>
        <v>21.5</v>
      </c>
      <c r="AI10" s="66">
        <f t="shared" si="1"/>
        <v>22</v>
      </c>
      <c r="AJ10" s="66">
        <f t="shared" si="1"/>
        <v>22.5</v>
      </c>
      <c r="AK10" s="66">
        <f t="shared" si="1"/>
        <v>23</v>
      </c>
      <c r="AL10" s="66">
        <f t="shared" si="1"/>
        <v>23.5</v>
      </c>
      <c r="AM10" s="66">
        <f t="shared" si="1"/>
        <v>23.5</v>
      </c>
      <c r="AN10" s="66">
        <f t="shared" si="1"/>
        <v>24</v>
      </c>
      <c r="AO10" s="66">
        <f t="shared" si="1"/>
        <v>24.5</v>
      </c>
      <c r="AP10" s="66">
        <f t="shared" si="1"/>
        <v>24.5</v>
      </c>
      <c r="AQ10" s="66">
        <f t="shared" si="1"/>
        <v>25</v>
      </c>
      <c r="AR10" s="66">
        <f t="shared" si="1"/>
        <v>25</v>
      </c>
      <c r="AS10" s="66">
        <f t="shared" si="1"/>
        <v>25.5</v>
      </c>
    </row>
    <row r="11" spans="4:45" x14ac:dyDescent="0.25">
      <c r="D11" s="4">
        <v>8</v>
      </c>
      <c r="E11" s="4">
        <v>24500</v>
      </c>
      <c r="F11" s="37">
        <v>21.5</v>
      </c>
      <c r="G11" s="37">
        <v>22</v>
      </c>
      <c r="H11" s="37">
        <v>22.5</v>
      </c>
      <c r="I11" s="37">
        <v>23</v>
      </c>
      <c r="J11" s="37">
        <v>23.5</v>
      </c>
      <c r="K11" s="37">
        <v>23.5</v>
      </c>
      <c r="L11" s="37">
        <v>24</v>
      </c>
      <c r="M11" s="37">
        <v>24.5</v>
      </c>
      <c r="N11" s="37">
        <v>24.5</v>
      </c>
      <c r="O11" s="37">
        <v>25</v>
      </c>
      <c r="P11" s="37">
        <v>25</v>
      </c>
      <c r="Q11" s="37">
        <v>25.5</v>
      </c>
      <c r="S11" t="str">
        <f t="shared" si="2"/>
        <v/>
      </c>
      <c r="T11">
        <v>24500</v>
      </c>
      <c r="U11" s="38">
        <v>0.2</v>
      </c>
      <c r="V11" s="38">
        <v>0.2</v>
      </c>
      <c r="W11" s="38">
        <v>0.20499999999999999</v>
      </c>
      <c r="X11" s="38">
        <v>0.21</v>
      </c>
      <c r="Y11" s="38">
        <v>0.215</v>
      </c>
      <c r="Z11" s="38">
        <v>0.215</v>
      </c>
      <c r="AA11" s="38">
        <v>0.22</v>
      </c>
      <c r="AB11" s="38">
        <v>0.22</v>
      </c>
      <c r="AC11" s="38">
        <v>0.22500000000000001</v>
      </c>
      <c r="AD11" s="38">
        <v>0.22500000000000001</v>
      </c>
      <c r="AE11" s="38">
        <v>0.23</v>
      </c>
      <c r="AF11" s="38">
        <v>0.23</v>
      </c>
      <c r="AH11" s="66">
        <f t="shared" si="1"/>
        <v>21.5</v>
      </c>
      <c r="AI11" s="66">
        <f t="shared" si="1"/>
        <v>22</v>
      </c>
      <c r="AJ11" s="66">
        <f t="shared" si="1"/>
        <v>22.5</v>
      </c>
      <c r="AK11" s="66">
        <f t="shared" si="1"/>
        <v>23</v>
      </c>
      <c r="AL11" s="66">
        <f t="shared" si="1"/>
        <v>23.5</v>
      </c>
      <c r="AM11" s="66">
        <f t="shared" si="1"/>
        <v>23.5</v>
      </c>
      <c r="AN11" s="66">
        <f t="shared" si="1"/>
        <v>24</v>
      </c>
      <c r="AO11" s="66">
        <f t="shared" si="1"/>
        <v>24.5</v>
      </c>
      <c r="AP11" s="66">
        <f t="shared" si="1"/>
        <v>24.5</v>
      </c>
      <c r="AQ11" s="66">
        <f t="shared" si="1"/>
        <v>25</v>
      </c>
      <c r="AR11" s="66">
        <f t="shared" si="1"/>
        <v>25</v>
      </c>
      <c r="AS11" s="66">
        <f t="shared" si="1"/>
        <v>25.5</v>
      </c>
    </row>
    <row r="12" spans="4:45" x14ac:dyDescent="0.25">
      <c r="D12" s="4">
        <v>9</v>
      </c>
      <c r="E12" s="4">
        <v>25000</v>
      </c>
      <c r="F12" s="37">
        <v>21.5</v>
      </c>
      <c r="G12" s="37">
        <v>22</v>
      </c>
      <c r="H12" s="37">
        <v>22.5</v>
      </c>
      <c r="I12" s="37">
        <v>23</v>
      </c>
      <c r="J12" s="37">
        <v>23.5</v>
      </c>
      <c r="K12" s="37">
        <v>23.5</v>
      </c>
      <c r="L12" s="37">
        <v>24</v>
      </c>
      <c r="M12" s="37">
        <v>24.5</v>
      </c>
      <c r="N12" s="37">
        <v>24.5</v>
      </c>
      <c r="O12" s="37">
        <v>25</v>
      </c>
      <c r="P12" s="37">
        <v>25</v>
      </c>
      <c r="Q12" s="37">
        <v>25.5</v>
      </c>
      <c r="S12" t="str">
        <f t="shared" si="2"/>
        <v/>
      </c>
      <c r="T12">
        <v>25000</v>
      </c>
      <c r="U12" s="38">
        <v>0.2</v>
      </c>
      <c r="V12" s="38">
        <v>0.20499999999999999</v>
      </c>
      <c r="W12" s="38">
        <v>0.21</v>
      </c>
      <c r="X12" s="38">
        <v>0.21</v>
      </c>
      <c r="Y12" s="38">
        <v>0.215</v>
      </c>
      <c r="Z12" s="38">
        <v>0.22</v>
      </c>
      <c r="AA12" s="38">
        <v>0.22</v>
      </c>
      <c r="AB12" s="38">
        <v>0.22500000000000001</v>
      </c>
      <c r="AC12" s="38">
        <v>0.22500000000000001</v>
      </c>
      <c r="AD12" s="38">
        <v>0.23</v>
      </c>
      <c r="AE12" s="38">
        <v>0.23</v>
      </c>
      <c r="AF12" s="38">
        <v>0.23499999999999999</v>
      </c>
      <c r="AH12" s="66">
        <f t="shared" si="1"/>
        <v>21.5</v>
      </c>
      <c r="AI12" s="66">
        <f t="shared" si="1"/>
        <v>22</v>
      </c>
      <c r="AJ12" s="66">
        <f t="shared" si="1"/>
        <v>22.5</v>
      </c>
      <c r="AK12" s="66">
        <f t="shared" si="1"/>
        <v>23</v>
      </c>
      <c r="AL12" s="66">
        <f t="shared" si="1"/>
        <v>23.5</v>
      </c>
      <c r="AM12" s="66">
        <f t="shared" si="1"/>
        <v>23.5</v>
      </c>
      <c r="AN12" s="66">
        <f t="shared" si="1"/>
        <v>24</v>
      </c>
      <c r="AO12" s="66">
        <f t="shared" si="1"/>
        <v>24.5</v>
      </c>
      <c r="AP12" s="66">
        <f t="shared" si="1"/>
        <v>24.5</v>
      </c>
      <c r="AQ12" s="66">
        <f t="shared" si="1"/>
        <v>25</v>
      </c>
      <c r="AR12" s="66">
        <f t="shared" si="1"/>
        <v>25</v>
      </c>
      <c r="AS12" s="66">
        <f t="shared" si="1"/>
        <v>25.5</v>
      </c>
    </row>
    <row r="13" spans="4:45" x14ac:dyDescent="0.25">
      <c r="D13" s="4">
        <v>10</v>
      </c>
      <c r="E13" s="4">
        <v>26000</v>
      </c>
      <c r="F13" s="37">
        <v>21.5</v>
      </c>
      <c r="G13" s="37">
        <v>22</v>
      </c>
      <c r="H13" s="37">
        <v>22.5</v>
      </c>
      <c r="I13" s="37">
        <v>23</v>
      </c>
      <c r="J13" s="37">
        <v>23.5</v>
      </c>
      <c r="K13" s="37">
        <v>23.5</v>
      </c>
      <c r="L13" s="37">
        <v>24</v>
      </c>
      <c r="M13" s="37">
        <v>24.5</v>
      </c>
      <c r="N13" s="37">
        <v>24.5</v>
      </c>
      <c r="O13" s="37">
        <v>25</v>
      </c>
      <c r="P13" s="37">
        <v>25</v>
      </c>
      <c r="Q13" s="37">
        <v>25.5</v>
      </c>
      <c r="S13" t="str">
        <f t="shared" si="2"/>
        <v/>
      </c>
      <c r="T13">
        <v>26000</v>
      </c>
      <c r="U13" s="38">
        <v>0.20499999999999999</v>
      </c>
      <c r="V13" s="38">
        <v>0.21</v>
      </c>
      <c r="W13" s="38">
        <v>0.215</v>
      </c>
      <c r="X13" s="38">
        <v>0.22</v>
      </c>
      <c r="Y13" s="38">
        <v>0.22</v>
      </c>
      <c r="Z13" s="38">
        <v>0.22500000000000001</v>
      </c>
      <c r="AA13" s="38">
        <v>0.23</v>
      </c>
      <c r="AB13" s="38">
        <v>0.23</v>
      </c>
      <c r="AC13" s="38">
        <v>0.23499999999999999</v>
      </c>
      <c r="AD13" s="38">
        <v>0.23499999999999999</v>
      </c>
      <c r="AE13" s="38">
        <v>0.24</v>
      </c>
      <c r="AF13" s="38">
        <v>0.24</v>
      </c>
      <c r="AH13" s="66">
        <f t="shared" si="1"/>
        <v>21.5</v>
      </c>
      <c r="AI13" s="66">
        <f t="shared" si="1"/>
        <v>22</v>
      </c>
      <c r="AJ13" s="66">
        <f t="shared" si="1"/>
        <v>22.5</v>
      </c>
      <c r="AK13" s="66">
        <f t="shared" si="1"/>
        <v>23</v>
      </c>
      <c r="AL13" s="66">
        <f t="shared" si="1"/>
        <v>23.5</v>
      </c>
      <c r="AM13" s="66">
        <f t="shared" si="1"/>
        <v>23.5</v>
      </c>
      <c r="AN13" s="66">
        <f t="shared" si="1"/>
        <v>24</v>
      </c>
      <c r="AO13" s="66">
        <f t="shared" si="1"/>
        <v>24.5</v>
      </c>
      <c r="AP13" s="66">
        <f t="shared" si="1"/>
        <v>24.5</v>
      </c>
      <c r="AQ13" s="66">
        <f t="shared" si="1"/>
        <v>25</v>
      </c>
      <c r="AR13" s="66">
        <f t="shared" si="1"/>
        <v>25</v>
      </c>
      <c r="AS13" s="66">
        <f t="shared" si="1"/>
        <v>25.5</v>
      </c>
    </row>
    <row r="14" spans="4:45" x14ac:dyDescent="0.25">
      <c r="D14" s="4">
        <v>11</v>
      </c>
      <c r="E14" s="4">
        <v>27000</v>
      </c>
      <c r="F14" s="37">
        <v>21.5</v>
      </c>
      <c r="G14" s="37">
        <v>22</v>
      </c>
      <c r="H14" s="37">
        <v>22.5</v>
      </c>
      <c r="I14" s="37">
        <v>23</v>
      </c>
      <c r="J14" s="37">
        <v>23.5</v>
      </c>
      <c r="K14" s="37">
        <v>23.5</v>
      </c>
      <c r="L14" s="37">
        <v>24</v>
      </c>
      <c r="M14" s="37">
        <v>24.5</v>
      </c>
      <c r="N14" s="37">
        <v>24.5</v>
      </c>
      <c r="O14" s="37">
        <v>25</v>
      </c>
      <c r="P14" s="37">
        <v>25</v>
      </c>
      <c r="Q14" s="37">
        <v>25.5</v>
      </c>
      <c r="S14" t="str">
        <f t="shared" si="2"/>
        <v/>
      </c>
      <c r="T14">
        <v>27000</v>
      </c>
      <c r="U14" s="38">
        <v>0.21</v>
      </c>
      <c r="V14" s="38">
        <v>0.215</v>
      </c>
      <c r="W14" s="38">
        <v>0.22</v>
      </c>
      <c r="X14" s="38">
        <v>0.22</v>
      </c>
      <c r="Y14" s="38">
        <v>0.22500000000000001</v>
      </c>
      <c r="Z14" s="38">
        <v>0.23</v>
      </c>
      <c r="AA14" s="38">
        <v>0.23</v>
      </c>
      <c r="AB14" s="38">
        <v>0.23499999999999999</v>
      </c>
      <c r="AC14" s="38">
        <v>0.24</v>
      </c>
      <c r="AD14" s="38">
        <v>0.24</v>
      </c>
      <c r="AE14" s="38">
        <v>0.245</v>
      </c>
      <c r="AF14" s="38">
        <v>0.245</v>
      </c>
      <c r="AH14" s="66">
        <f t="shared" si="1"/>
        <v>21.5</v>
      </c>
      <c r="AI14" s="66">
        <f t="shared" si="1"/>
        <v>22</v>
      </c>
      <c r="AJ14" s="66">
        <f t="shared" si="1"/>
        <v>22.5</v>
      </c>
      <c r="AK14" s="66">
        <f t="shared" si="1"/>
        <v>23</v>
      </c>
      <c r="AL14" s="66">
        <f t="shared" si="1"/>
        <v>23.5</v>
      </c>
      <c r="AM14" s="66">
        <f t="shared" si="1"/>
        <v>23.5</v>
      </c>
      <c r="AN14" s="66">
        <f t="shared" si="1"/>
        <v>24</v>
      </c>
      <c r="AO14" s="66">
        <f t="shared" si="1"/>
        <v>24.5</v>
      </c>
      <c r="AP14" s="66">
        <f t="shared" si="1"/>
        <v>24.5</v>
      </c>
      <c r="AQ14" s="66">
        <f t="shared" si="1"/>
        <v>25</v>
      </c>
      <c r="AR14" s="66">
        <f t="shared" si="1"/>
        <v>25</v>
      </c>
      <c r="AS14" s="66">
        <f t="shared" si="1"/>
        <v>25.5</v>
      </c>
    </row>
    <row r="15" spans="4:45" x14ac:dyDescent="0.25">
      <c r="D15" s="4">
        <v>12</v>
      </c>
      <c r="E15" s="4">
        <v>28000</v>
      </c>
      <c r="F15" s="37">
        <v>21.5</v>
      </c>
      <c r="G15" s="37">
        <v>22</v>
      </c>
      <c r="H15" s="37">
        <v>22.5</v>
      </c>
      <c r="I15" s="37">
        <v>23</v>
      </c>
      <c r="J15" s="37">
        <v>23.5</v>
      </c>
      <c r="K15" s="37">
        <v>23.5</v>
      </c>
      <c r="L15" s="37">
        <v>24</v>
      </c>
      <c r="M15" s="37">
        <v>24.5</v>
      </c>
      <c r="N15" s="37">
        <v>24.5</v>
      </c>
      <c r="O15" s="37">
        <v>25</v>
      </c>
      <c r="P15" s="37">
        <v>25</v>
      </c>
      <c r="Q15" s="37">
        <v>25.5</v>
      </c>
      <c r="S15" t="str">
        <f t="shared" si="2"/>
        <v/>
      </c>
      <c r="T15">
        <v>28000</v>
      </c>
      <c r="U15" s="38">
        <v>0.21</v>
      </c>
      <c r="V15" s="38">
        <v>0.215</v>
      </c>
      <c r="W15" s="38">
        <v>0.22</v>
      </c>
      <c r="X15" s="38">
        <v>0.22500000000000001</v>
      </c>
      <c r="Y15" s="38">
        <v>0.23</v>
      </c>
      <c r="Z15" s="38">
        <v>0.23</v>
      </c>
      <c r="AA15" s="38">
        <v>0.23499999999999999</v>
      </c>
      <c r="AB15" s="38">
        <v>0.24</v>
      </c>
      <c r="AC15" s="38">
        <v>0.24</v>
      </c>
      <c r="AD15" s="38">
        <v>0.245</v>
      </c>
      <c r="AE15" s="38">
        <v>0.245</v>
      </c>
      <c r="AF15" s="38">
        <v>0.25</v>
      </c>
      <c r="AH15" s="66">
        <f t="shared" si="1"/>
        <v>21.5</v>
      </c>
      <c r="AI15" s="66">
        <f t="shared" si="1"/>
        <v>22</v>
      </c>
      <c r="AJ15" s="66">
        <f t="shared" si="1"/>
        <v>22.5</v>
      </c>
      <c r="AK15" s="66">
        <f t="shared" si="1"/>
        <v>23</v>
      </c>
      <c r="AL15" s="66">
        <f t="shared" si="1"/>
        <v>23.5</v>
      </c>
      <c r="AM15" s="66">
        <f t="shared" si="1"/>
        <v>23.5</v>
      </c>
      <c r="AN15" s="66">
        <f t="shared" si="1"/>
        <v>24</v>
      </c>
      <c r="AO15" s="66">
        <f t="shared" si="1"/>
        <v>24.5</v>
      </c>
      <c r="AP15" s="66">
        <f t="shared" si="1"/>
        <v>24.5</v>
      </c>
      <c r="AQ15" s="66">
        <f t="shared" si="1"/>
        <v>25</v>
      </c>
      <c r="AR15" s="66">
        <f t="shared" si="1"/>
        <v>25</v>
      </c>
      <c r="AS15" s="66">
        <f t="shared" si="1"/>
        <v>25.5</v>
      </c>
    </row>
    <row r="16" spans="4:45" x14ac:dyDescent="0.25">
      <c r="D16" s="4">
        <v>13</v>
      </c>
      <c r="E16" s="4">
        <v>29000</v>
      </c>
      <c r="F16" s="37">
        <v>21.5</v>
      </c>
      <c r="G16" s="37">
        <v>22</v>
      </c>
      <c r="H16" s="37">
        <v>22.5</v>
      </c>
      <c r="I16" s="37">
        <v>23</v>
      </c>
      <c r="J16" s="37">
        <v>23.5</v>
      </c>
      <c r="K16" s="37">
        <v>23.5</v>
      </c>
      <c r="L16" s="37">
        <v>24</v>
      </c>
      <c r="M16" s="37">
        <v>24.5</v>
      </c>
      <c r="N16" s="37">
        <v>24.5</v>
      </c>
      <c r="O16" s="37">
        <v>25</v>
      </c>
      <c r="P16" s="37">
        <v>25</v>
      </c>
      <c r="Q16" s="37">
        <v>25.5</v>
      </c>
      <c r="S16" t="str">
        <f t="shared" si="2"/>
        <v/>
      </c>
      <c r="T16">
        <v>29000</v>
      </c>
      <c r="U16" s="38">
        <v>0.215</v>
      </c>
      <c r="V16" s="38">
        <v>0.22</v>
      </c>
      <c r="W16" s="38">
        <v>0.22</v>
      </c>
      <c r="X16" s="38">
        <v>0.22500000000000001</v>
      </c>
      <c r="Y16" s="38">
        <v>0.23</v>
      </c>
      <c r="Z16" s="38">
        <v>0.23499999999999999</v>
      </c>
      <c r="AA16" s="38">
        <v>0.23499999999999999</v>
      </c>
      <c r="AB16" s="38">
        <v>0.24</v>
      </c>
      <c r="AC16" s="38">
        <v>0.24</v>
      </c>
      <c r="AD16" s="38">
        <v>0.245</v>
      </c>
      <c r="AE16" s="38">
        <v>0.245</v>
      </c>
      <c r="AF16" s="38">
        <v>0.25</v>
      </c>
      <c r="AH16" s="66">
        <f t="shared" si="1"/>
        <v>21.5</v>
      </c>
      <c r="AI16" s="66">
        <f t="shared" si="1"/>
        <v>22</v>
      </c>
      <c r="AJ16" s="66">
        <f t="shared" si="1"/>
        <v>22.5</v>
      </c>
      <c r="AK16" s="66">
        <f t="shared" si="1"/>
        <v>23</v>
      </c>
      <c r="AL16" s="66">
        <f t="shared" si="1"/>
        <v>23.5</v>
      </c>
      <c r="AM16" s="66">
        <f t="shared" si="1"/>
        <v>23.5</v>
      </c>
      <c r="AN16" s="66">
        <f t="shared" si="1"/>
        <v>24</v>
      </c>
      <c r="AO16" s="66">
        <f t="shared" si="1"/>
        <v>24.5</v>
      </c>
      <c r="AP16" s="66">
        <f t="shared" si="1"/>
        <v>24.5</v>
      </c>
      <c r="AQ16" s="66">
        <f t="shared" si="1"/>
        <v>25</v>
      </c>
      <c r="AR16" s="66">
        <f t="shared" si="1"/>
        <v>25</v>
      </c>
      <c r="AS16" s="66">
        <f t="shared" si="1"/>
        <v>25.5</v>
      </c>
    </row>
    <row r="17" spans="4:45" x14ac:dyDescent="0.25">
      <c r="D17" s="4">
        <v>14</v>
      </c>
      <c r="E17" s="4">
        <v>30000</v>
      </c>
      <c r="F17" s="37">
        <v>21.5</v>
      </c>
      <c r="G17" s="37">
        <v>22</v>
      </c>
      <c r="H17" s="37">
        <v>22.5</v>
      </c>
      <c r="I17" s="37">
        <v>23</v>
      </c>
      <c r="J17" s="37">
        <v>23.5</v>
      </c>
      <c r="K17" s="37">
        <v>23.5</v>
      </c>
      <c r="L17" s="37">
        <v>24</v>
      </c>
      <c r="M17" s="37">
        <v>24.5</v>
      </c>
      <c r="N17" s="37">
        <v>24.5</v>
      </c>
      <c r="O17" s="37">
        <v>25</v>
      </c>
      <c r="P17" s="37">
        <v>25</v>
      </c>
      <c r="Q17" s="37">
        <v>25.5</v>
      </c>
      <c r="S17" t="str">
        <f t="shared" si="2"/>
        <v/>
      </c>
      <c r="T17">
        <v>30000</v>
      </c>
      <c r="U17" s="38">
        <v>0.215</v>
      </c>
      <c r="V17" s="38">
        <v>0.22</v>
      </c>
      <c r="W17" s="38">
        <v>0.22500000000000001</v>
      </c>
      <c r="X17" s="38">
        <v>0.23</v>
      </c>
      <c r="Y17" s="38">
        <v>0.23</v>
      </c>
      <c r="Z17" s="38">
        <v>0.23499999999999999</v>
      </c>
      <c r="AA17" s="38">
        <v>0.24</v>
      </c>
      <c r="AB17" s="38">
        <v>0.24</v>
      </c>
      <c r="AC17" s="38">
        <v>0.245</v>
      </c>
      <c r="AD17" s="38">
        <v>0.245</v>
      </c>
      <c r="AE17" s="38">
        <v>0.25</v>
      </c>
      <c r="AF17" s="38">
        <v>0.25</v>
      </c>
      <c r="AH17" s="66">
        <f t="shared" si="1"/>
        <v>21.5</v>
      </c>
      <c r="AI17" s="66">
        <f t="shared" si="1"/>
        <v>22</v>
      </c>
      <c r="AJ17" s="66">
        <f t="shared" si="1"/>
        <v>22.5</v>
      </c>
      <c r="AK17" s="66">
        <f t="shared" si="1"/>
        <v>23</v>
      </c>
      <c r="AL17" s="66">
        <f t="shared" si="1"/>
        <v>23.5</v>
      </c>
      <c r="AM17" s="66">
        <f t="shared" si="1"/>
        <v>23.5</v>
      </c>
      <c r="AN17" s="66">
        <f t="shared" si="1"/>
        <v>24</v>
      </c>
      <c r="AO17" s="66">
        <f t="shared" si="1"/>
        <v>24.5</v>
      </c>
      <c r="AP17" s="66">
        <f t="shared" si="1"/>
        <v>24.5</v>
      </c>
      <c r="AQ17" s="66">
        <f t="shared" si="1"/>
        <v>25</v>
      </c>
      <c r="AR17" s="66">
        <f t="shared" si="1"/>
        <v>25</v>
      </c>
      <c r="AS17" s="66">
        <f t="shared" si="1"/>
        <v>25.5</v>
      </c>
    </row>
    <row r="18" spans="4:45" x14ac:dyDescent="0.25">
      <c r="D18" s="4">
        <v>15</v>
      </c>
      <c r="E18" s="4">
        <v>31000</v>
      </c>
      <c r="F18" s="37">
        <v>21.5</v>
      </c>
      <c r="G18" s="37">
        <v>22</v>
      </c>
      <c r="H18" s="37">
        <v>22.5</v>
      </c>
      <c r="I18" s="37">
        <v>23</v>
      </c>
      <c r="J18" s="37">
        <v>23.5</v>
      </c>
      <c r="K18" s="37">
        <v>23.5</v>
      </c>
      <c r="L18" s="37">
        <v>24</v>
      </c>
      <c r="M18" s="37">
        <v>24.5</v>
      </c>
      <c r="N18" s="37">
        <v>24.5</v>
      </c>
      <c r="O18" s="37">
        <v>25</v>
      </c>
      <c r="P18" s="37">
        <v>25</v>
      </c>
      <c r="Q18" s="37">
        <v>25.5</v>
      </c>
      <c r="S18" t="str">
        <f t="shared" si="2"/>
        <v/>
      </c>
      <c r="T18">
        <v>31000</v>
      </c>
      <c r="U18" s="38">
        <v>0.215</v>
      </c>
      <c r="V18" s="38">
        <v>0.22</v>
      </c>
      <c r="W18" s="38">
        <v>0.22500000000000001</v>
      </c>
      <c r="X18" s="38">
        <v>0.23</v>
      </c>
      <c r="Y18" s="38">
        <v>0.23499999999999999</v>
      </c>
      <c r="Z18" s="38">
        <v>0.23499999999999999</v>
      </c>
      <c r="AA18" s="38">
        <v>0.24</v>
      </c>
      <c r="AB18" s="38">
        <v>0.245</v>
      </c>
      <c r="AC18" s="38">
        <v>0.245</v>
      </c>
      <c r="AD18" s="38">
        <v>0.25</v>
      </c>
      <c r="AE18" s="38">
        <v>0.25</v>
      </c>
      <c r="AF18" s="38">
        <v>0.255</v>
      </c>
      <c r="AH18" s="51">
        <f>U18*$T$3</f>
        <v>21.5</v>
      </c>
      <c r="AI18" s="51">
        <f t="shared" ref="AI18:AS33" si="3">V18*$T$3</f>
        <v>22</v>
      </c>
      <c r="AJ18" s="51">
        <f t="shared" si="3"/>
        <v>22.5</v>
      </c>
      <c r="AK18" s="51">
        <f t="shared" si="3"/>
        <v>23</v>
      </c>
      <c r="AL18" s="51">
        <f t="shared" si="3"/>
        <v>23.5</v>
      </c>
      <c r="AM18" s="51">
        <f t="shared" si="3"/>
        <v>23.5</v>
      </c>
      <c r="AN18" s="51">
        <f t="shared" si="3"/>
        <v>24</v>
      </c>
      <c r="AO18" s="51">
        <f t="shared" si="3"/>
        <v>24.5</v>
      </c>
      <c r="AP18" s="51">
        <f t="shared" si="3"/>
        <v>24.5</v>
      </c>
      <c r="AQ18" s="51">
        <f t="shared" si="3"/>
        <v>25</v>
      </c>
      <c r="AR18" s="51">
        <f t="shared" si="3"/>
        <v>25</v>
      </c>
      <c r="AS18" s="51">
        <f t="shared" si="3"/>
        <v>25.5</v>
      </c>
    </row>
    <row r="19" spans="4:45" x14ac:dyDescent="0.25">
      <c r="D19" s="4">
        <v>16</v>
      </c>
      <c r="E19" s="4">
        <v>32000</v>
      </c>
      <c r="F19" s="37">
        <v>21.5</v>
      </c>
      <c r="G19" s="37">
        <v>22</v>
      </c>
      <c r="H19" s="37">
        <v>22.5</v>
      </c>
      <c r="I19" s="37">
        <v>23</v>
      </c>
      <c r="J19" s="37">
        <v>23.5</v>
      </c>
      <c r="K19" s="37">
        <v>23.5</v>
      </c>
      <c r="L19" s="37">
        <v>24</v>
      </c>
      <c r="M19" s="37">
        <v>24.5</v>
      </c>
      <c r="N19" s="37">
        <v>24.5</v>
      </c>
      <c r="O19" s="37">
        <v>25</v>
      </c>
      <c r="P19" s="37">
        <v>25</v>
      </c>
      <c r="Q19" s="37">
        <v>25.5</v>
      </c>
      <c r="S19" t="str">
        <f t="shared" si="2"/>
        <v/>
      </c>
      <c r="T19">
        <v>32000</v>
      </c>
      <c r="U19" s="38">
        <v>0.215</v>
      </c>
      <c r="V19" s="38">
        <v>0.22</v>
      </c>
      <c r="W19" s="38">
        <v>0.22500000000000001</v>
      </c>
      <c r="X19" s="38">
        <v>0.23</v>
      </c>
      <c r="Y19" s="38">
        <v>0.23499999999999999</v>
      </c>
      <c r="Z19" s="38">
        <v>0.23499999999999999</v>
      </c>
      <c r="AA19" s="38">
        <v>0.24</v>
      </c>
      <c r="AB19" s="38">
        <v>0.245</v>
      </c>
      <c r="AC19" s="38">
        <v>0.245</v>
      </c>
      <c r="AD19" s="38">
        <v>0.25</v>
      </c>
      <c r="AE19" s="38">
        <v>0.25</v>
      </c>
      <c r="AF19" s="38">
        <v>0.255</v>
      </c>
      <c r="AH19" s="37">
        <f>U19*$T$3</f>
        <v>21.5</v>
      </c>
      <c r="AI19" s="37">
        <f t="shared" si="3"/>
        <v>22</v>
      </c>
      <c r="AJ19" s="37">
        <f t="shared" si="3"/>
        <v>22.5</v>
      </c>
      <c r="AK19" s="37">
        <f t="shared" si="3"/>
        <v>23</v>
      </c>
      <c r="AL19" s="37">
        <f t="shared" si="3"/>
        <v>23.5</v>
      </c>
      <c r="AM19" s="37">
        <f t="shared" si="3"/>
        <v>23.5</v>
      </c>
      <c r="AN19" s="37">
        <f t="shared" si="3"/>
        <v>24</v>
      </c>
      <c r="AO19" s="37">
        <f t="shared" si="3"/>
        <v>24.5</v>
      </c>
      <c r="AP19" s="37">
        <f t="shared" si="3"/>
        <v>24.5</v>
      </c>
      <c r="AQ19" s="37">
        <f t="shared" si="3"/>
        <v>25</v>
      </c>
      <c r="AR19" s="37">
        <f t="shared" si="3"/>
        <v>25</v>
      </c>
      <c r="AS19" s="37">
        <f t="shared" si="3"/>
        <v>25.5</v>
      </c>
    </row>
    <row r="20" spans="4:45" x14ac:dyDescent="0.25">
      <c r="D20" s="4">
        <v>17</v>
      </c>
      <c r="E20" s="4">
        <v>33000</v>
      </c>
      <c r="F20" s="37">
        <v>21.5</v>
      </c>
      <c r="G20" s="37">
        <v>22</v>
      </c>
      <c r="H20" s="37">
        <v>22.5</v>
      </c>
      <c r="I20" s="37">
        <v>23</v>
      </c>
      <c r="J20" s="37">
        <v>23.5</v>
      </c>
      <c r="K20" s="37">
        <v>24</v>
      </c>
      <c r="L20" s="37">
        <v>24</v>
      </c>
      <c r="M20" s="37">
        <v>24.5</v>
      </c>
      <c r="N20" s="37">
        <v>24.5</v>
      </c>
      <c r="O20" s="37">
        <v>25</v>
      </c>
      <c r="P20" s="37">
        <v>25</v>
      </c>
      <c r="Q20" s="37">
        <v>25.5</v>
      </c>
      <c r="S20" t="str">
        <f t="shared" si="2"/>
        <v/>
      </c>
      <c r="T20">
        <v>33000</v>
      </c>
      <c r="U20" s="38">
        <v>0.215</v>
      </c>
      <c r="V20" s="38">
        <v>0.22</v>
      </c>
      <c r="W20" s="38">
        <v>0.22500000000000001</v>
      </c>
      <c r="X20" s="38">
        <v>0.23</v>
      </c>
      <c r="Y20" s="38">
        <v>0.23499999999999999</v>
      </c>
      <c r="Z20" s="38">
        <v>0.24</v>
      </c>
      <c r="AA20" s="38">
        <v>0.24</v>
      </c>
      <c r="AB20" s="38">
        <v>0.245</v>
      </c>
      <c r="AC20" s="38">
        <v>0.245</v>
      </c>
      <c r="AD20" s="38">
        <v>0.25</v>
      </c>
      <c r="AE20" s="38">
        <v>0.25</v>
      </c>
      <c r="AF20" s="38">
        <v>0.255</v>
      </c>
      <c r="AH20" s="37">
        <f t="shared" ref="AH20:AS54" si="4">U20*$T$3</f>
        <v>21.5</v>
      </c>
      <c r="AI20" s="37">
        <f t="shared" si="3"/>
        <v>22</v>
      </c>
      <c r="AJ20" s="37">
        <f t="shared" si="3"/>
        <v>22.5</v>
      </c>
      <c r="AK20" s="37">
        <f t="shared" si="3"/>
        <v>23</v>
      </c>
      <c r="AL20" s="37">
        <f t="shared" si="3"/>
        <v>23.5</v>
      </c>
      <c r="AM20" s="37">
        <f t="shared" si="3"/>
        <v>24</v>
      </c>
      <c r="AN20" s="37">
        <f t="shared" si="3"/>
        <v>24</v>
      </c>
      <c r="AO20" s="37">
        <f t="shared" si="3"/>
        <v>24.5</v>
      </c>
      <c r="AP20" s="37">
        <f t="shared" si="3"/>
        <v>24.5</v>
      </c>
      <c r="AQ20" s="37">
        <f t="shared" si="3"/>
        <v>25</v>
      </c>
      <c r="AR20" s="37">
        <f t="shared" si="3"/>
        <v>25</v>
      </c>
      <c r="AS20" s="37">
        <f t="shared" si="3"/>
        <v>25.5</v>
      </c>
    </row>
    <row r="21" spans="4:45" x14ac:dyDescent="0.25">
      <c r="D21" s="4">
        <v>18</v>
      </c>
      <c r="E21" s="4">
        <v>34000</v>
      </c>
      <c r="F21" s="37">
        <v>21.5</v>
      </c>
      <c r="G21" s="37">
        <v>22</v>
      </c>
      <c r="H21" s="37">
        <v>22.5</v>
      </c>
      <c r="I21" s="37">
        <v>23</v>
      </c>
      <c r="J21" s="37">
        <v>23.5</v>
      </c>
      <c r="K21" s="37">
        <v>24</v>
      </c>
      <c r="L21" s="37">
        <v>24</v>
      </c>
      <c r="M21" s="37">
        <v>24.5</v>
      </c>
      <c r="N21" s="37">
        <v>24.5</v>
      </c>
      <c r="O21" s="37">
        <v>25</v>
      </c>
      <c r="P21" s="37">
        <v>25</v>
      </c>
      <c r="Q21" s="37">
        <v>25.5</v>
      </c>
      <c r="S21" t="str">
        <f t="shared" si="2"/>
        <v/>
      </c>
      <c r="T21">
        <v>34000</v>
      </c>
      <c r="U21" s="38">
        <v>0.215</v>
      </c>
      <c r="V21" s="38">
        <v>0.22</v>
      </c>
      <c r="W21" s="38">
        <v>0.22500000000000001</v>
      </c>
      <c r="X21" s="38">
        <v>0.23</v>
      </c>
      <c r="Y21" s="38">
        <v>0.23499999999999999</v>
      </c>
      <c r="Z21" s="38">
        <v>0.24</v>
      </c>
      <c r="AA21" s="38">
        <v>0.24</v>
      </c>
      <c r="AB21" s="38">
        <v>0.245</v>
      </c>
      <c r="AC21" s="38">
        <v>0.245</v>
      </c>
      <c r="AD21" s="38">
        <v>0.25</v>
      </c>
      <c r="AE21" s="38">
        <v>0.25</v>
      </c>
      <c r="AF21" s="38">
        <v>0.255</v>
      </c>
      <c r="AH21" s="37">
        <f t="shared" si="4"/>
        <v>21.5</v>
      </c>
      <c r="AI21" s="37">
        <f t="shared" si="3"/>
        <v>22</v>
      </c>
      <c r="AJ21" s="37">
        <f t="shared" si="3"/>
        <v>22.5</v>
      </c>
      <c r="AK21" s="37">
        <f t="shared" si="3"/>
        <v>23</v>
      </c>
      <c r="AL21" s="37">
        <f t="shared" si="3"/>
        <v>23.5</v>
      </c>
      <c r="AM21" s="37">
        <f t="shared" si="3"/>
        <v>24</v>
      </c>
      <c r="AN21" s="37">
        <f t="shared" si="3"/>
        <v>24</v>
      </c>
      <c r="AO21" s="37">
        <f t="shared" si="3"/>
        <v>24.5</v>
      </c>
      <c r="AP21" s="37">
        <f t="shared" si="3"/>
        <v>24.5</v>
      </c>
      <c r="AQ21" s="37">
        <f t="shared" si="3"/>
        <v>25</v>
      </c>
      <c r="AR21" s="37">
        <f t="shared" si="3"/>
        <v>25</v>
      </c>
      <c r="AS21" s="37">
        <f t="shared" si="3"/>
        <v>25.5</v>
      </c>
    </row>
    <row r="22" spans="4:45" x14ac:dyDescent="0.25">
      <c r="D22" s="4">
        <v>19</v>
      </c>
      <c r="E22" s="4">
        <v>35000</v>
      </c>
      <c r="F22" s="37">
        <v>21.5</v>
      </c>
      <c r="G22" s="37">
        <v>22</v>
      </c>
      <c r="H22" s="37">
        <v>22.5</v>
      </c>
      <c r="I22" s="37">
        <v>23</v>
      </c>
      <c r="J22" s="37">
        <v>23.5</v>
      </c>
      <c r="K22" s="37">
        <v>24</v>
      </c>
      <c r="L22" s="37">
        <v>24</v>
      </c>
      <c r="M22" s="37">
        <v>24.5</v>
      </c>
      <c r="N22" s="37">
        <v>24.5</v>
      </c>
      <c r="O22" s="37">
        <v>25</v>
      </c>
      <c r="P22" s="37">
        <v>25</v>
      </c>
      <c r="Q22" s="37">
        <v>25.5</v>
      </c>
      <c r="S22" t="str">
        <f t="shared" si="2"/>
        <v/>
      </c>
      <c r="T22">
        <v>35000</v>
      </c>
      <c r="U22" s="38">
        <v>0.215</v>
      </c>
      <c r="V22" s="38">
        <v>0.22</v>
      </c>
      <c r="W22" s="38">
        <v>0.22500000000000001</v>
      </c>
      <c r="X22" s="38">
        <v>0.23</v>
      </c>
      <c r="Y22" s="38">
        <v>0.23499999999999999</v>
      </c>
      <c r="Z22" s="38">
        <v>0.24</v>
      </c>
      <c r="AA22" s="38">
        <v>0.24</v>
      </c>
      <c r="AB22" s="38">
        <v>0.245</v>
      </c>
      <c r="AC22" s="38">
        <v>0.245</v>
      </c>
      <c r="AD22" s="38">
        <v>0.25</v>
      </c>
      <c r="AE22" s="38">
        <v>0.25</v>
      </c>
      <c r="AF22" s="38">
        <v>0.255</v>
      </c>
      <c r="AH22" s="37">
        <f t="shared" si="4"/>
        <v>21.5</v>
      </c>
      <c r="AI22" s="37">
        <f t="shared" si="3"/>
        <v>22</v>
      </c>
      <c r="AJ22" s="37">
        <f t="shared" si="3"/>
        <v>22.5</v>
      </c>
      <c r="AK22" s="37">
        <f t="shared" si="3"/>
        <v>23</v>
      </c>
      <c r="AL22" s="37">
        <f t="shared" si="3"/>
        <v>23.5</v>
      </c>
      <c r="AM22" s="37">
        <f t="shared" si="3"/>
        <v>24</v>
      </c>
      <c r="AN22" s="37">
        <f t="shared" si="3"/>
        <v>24</v>
      </c>
      <c r="AO22" s="37">
        <f t="shared" si="3"/>
        <v>24.5</v>
      </c>
      <c r="AP22" s="37">
        <f t="shared" si="3"/>
        <v>24.5</v>
      </c>
      <c r="AQ22" s="37">
        <f t="shared" si="3"/>
        <v>25</v>
      </c>
      <c r="AR22" s="37">
        <f t="shared" si="3"/>
        <v>25</v>
      </c>
      <c r="AS22" s="37">
        <f t="shared" si="3"/>
        <v>25.5</v>
      </c>
    </row>
    <row r="23" spans="4:45" x14ac:dyDescent="0.25">
      <c r="D23" s="4">
        <v>20</v>
      </c>
      <c r="E23" s="4">
        <v>36000</v>
      </c>
      <c r="F23" s="37">
        <v>21.5</v>
      </c>
      <c r="G23" s="37">
        <v>22</v>
      </c>
      <c r="H23" s="37">
        <v>22.5</v>
      </c>
      <c r="I23" s="37">
        <v>23</v>
      </c>
      <c r="J23" s="37">
        <v>23.5</v>
      </c>
      <c r="K23" s="37">
        <v>24</v>
      </c>
      <c r="L23" s="37">
        <v>24</v>
      </c>
      <c r="M23" s="37">
        <v>24.5</v>
      </c>
      <c r="N23" s="37">
        <v>24.5</v>
      </c>
      <c r="O23" s="37">
        <v>25</v>
      </c>
      <c r="P23" s="37">
        <v>25</v>
      </c>
      <c r="Q23" s="37">
        <v>25.5</v>
      </c>
      <c r="S23" t="str">
        <f t="shared" si="2"/>
        <v/>
      </c>
      <c r="T23">
        <v>36000</v>
      </c>
      <c r="U23" s="38">
        <v>0.215</v>
      </c>
      <c r="V23" s="38">
        <v>0.22</v>
      </c>
      <c r="W23" s="38">
        <v>0.22500000000000001</v>
      </c>
      <c r="X23" s="38">
        <v>0.23</v>
      </c>
      <c r="Y23" s="38">
        <v>0.23499999999999999</v>
      </c>
      <c r="Z23" s="38">
        <v>0.24</v>
      </c>
      <c r="AA23" s="38">
        <v>0.24</v>
      </c>
      <c r="AB23" s="38">
        <v>0.245</v>
      </c>
      <c r="AC23" s="38">
        <v>0.245</v>
      </c>
      <c r="AD23" s="38">
        <v>0.25</v>
      </c>
      <c r="AE23" s="38">
        <v>0.25</v>
      </c>
      <c r="AF23" s="38">
        <v>0.255</v>
      </c>
      <c r="AH23" s="37">
        <f t="shared" si="4"/>
        <v>21.5</v>
      </c>
      <c r="AI23" s="37">
        <f t="shared" si="3"/>
        <v>22</v>
      </c>
      <c r="AJ23" s="37">
        <f t="shared" si="3"/>
        <v>22.5</v>
      </c>
      <c r="AK23" s="37">
        <f t="shared" si="3"/>
        <v>23</v>
      </c>
      <c r="AL23" s="37">
        <f t="shared" si="3"/>
        <v>23.5</v>
      </c>
      <c r="AM23" s="37">
        <f t="shared" si="3"/>
        <v>24</v>
      </c>
      <c r="AN23" s="37">
        <f t="shared" si="3"/>
        <v>24</v>
      </c>
      <c r="AO23" s="37">
        <f t="shared" si="3"/>
        <v>24.5</v>
      </c>
      <c r="AP23" s="37">
        <f t="shared" si="3"/>
        <v>24.5</v>
      </c>
      <c r="AQ23" s="37">
        <f t="shared" si="3"/>
        <v>25</v>
      </c>
      <c r="AR23" s="37">
        <f t="shared" si="3"/>
        <v>25</v>
      </c>
      <c r="AS23" s="37">
        <f t="shared" si="3"/>
        <v>25.5</v>
      </c>
    </row>
    <row r="24" spans="4:45" x14ac:dyDescent="0.25">
      <c r="D24" s="4">
        <v>21</v>
      </c>
      <c r="E24" s="4">
        <v>37000</v>
      </c>
      <c r="F24" s="37">
        <v>21.5</v>
      </c>
      <c r="G24" s="37">
        <v>22</v>
      </c>
      <c r="H24" s="37">
        <v>22.5</v>
      </c>
      <c r="I24" s="37">
        <v>23</v>
      </c>
      <c r="J24" s="37">
        <v>23.5</v>
      </c>
      <c r="K24" s="37">
        <v>24</v>
      </c>
      <c r="L24" s="37">
        <v>24</v>
      </c>
      <c r="M24" s="37">
        <v>24.5</v>
      </c>
      <c r="N24" s="37">
        <v>24.5</v>
      </c>
      <c r="O24" s="37">
        <v>25</v>
      </c>
      <c r="P24" s="37">
        <v>25</v>
      </c>
      <c r="Q24" s="37">
        <v>25.5</v>
      </c>
      <c r="S24" t="str">
        <f t="shared" si="2"/>
        <v/>
      </c>
      <c r="T24">
        <v>37000</v>
      </c>
      <c r="U24" s="38">
        <v>0.215</v>
      </c>
      <c r="V24" s="38">
        <v>0.22</v>
      </c>
      <c r="W24" s="38">
        <v>0.22500000000000001</v>
      </c>
      <c r="X24" s="38">
        <v>0.23</v>
      </c>
      <c r="Y24" s="38">
        <v>0.23499999999999999</v>
      </c>
      <c r="Z24" s="38">
        <v>0.24</v>
      </c>
      <c r="AA24" s="38">
        <v>0.24</v>
      </c>
      <c r="AB24" s="38">
        <v>0.245</v>
      </c>
      <c r="AC24" s="38">
        <v>0.245</v>
      </c>
      <c r="AD24" s="38">
        <v>0.25</v>
      </c>
      <c r="AE24" s="38">
        <v>0.25</v>
      </c>
      <c r="AF24" s="38">
        <v>0.255</v>
      </c>
      <c r="AH24" s="37">
        <f t="shared" si="4"/>
        <v>21.5</v>
      </c>
      <c r="AI24" s="37">
        <f t="shared" si="3"/>
        <v>22</v>
      </c>
      <c r="AJ24" s="37">
        <f t="shared" si="3"/>
        <v>22.5</v>
      </c>
      <c r="AK24" s="37">
        <f t="shared" si="3"/>
        <v>23</v>
      </c>
      <c r="AL24" s="37">
        <f t="shared" si="3"/>
        <v>23.5</v>
      </c>
      <c r="AM24" s="37">
        <f t="shared" si="3"/>
        <v>24</v>
      </c>
      <c r="AN24" s="37">
        <f t="shared" si="3"/>
        <v>24</v>
      </c>
      <c r="AO24" s="37">
        <f t="shared" si="3"/>
        <v>24.5</v>
      </c>
      <c r="AP24" s="37">
        <f t="shared" si="3"/>
        <v>24.5</v>
      </c>
      <c r="AQ24" s="37">
        <f t="shared" si="3"/>
        <v>25</v>
      </c>
      <c r="AR24" s="37">
        <f t="shared" si="3"/>
        <v>25</v>
      </c>
      <c r="AS24" s="37">
        <f t="shared" si="3"/>
        <v>25.5</v>
      </c>
    </row>
    <row r="25" spans="4:45" x14ac:dyDescent="0.25">
      <c r="D25" s="4">
        <v>22</v>
      </c>
      <c r="E25" s="4">
        <v>38000</v>
      </c>
      <c r="F25" s="37">
        <v>21.5</v>
      </c>
      <c r="G25" s="37">
        <v>22</v>
      </c>
      <c r="H25" s="37">
        <v>22.5</v>
      </c>
      <c r="I25" s="37">
        <v>23</v>
      </c>
      <c r="J25" s="37">
        <v>23.5</v>
      </c>
      <c r="K25" s="37">
        <v>24</v>
      </c>
      <c r="L25" s="37">
        <v>24</v>
      </c>
      <c r="M25" s="37">
        <v>24.5</v>
      </c>
      <c r="N25" s="37">
        <v>24.5</v>
      </c>
      <c r="O25" s="37">
        <v>25</v>
      </c>
      <c r="P25" s="37">
        <v>25.5</v>
      </c>
      <c r="Q25" s="37">
        <v>25.5</v>
      </c>
      <c r="S25" t="str">
        <f t="shared" si="2"/>
        <v/>
      </c>
      <c r="T25">
        <v>38000</v>
      </c>
      <c r="U25" s="38">
        <v>0.215</v>
      </c>
      <c r="V25" s="38">
        <v>0.22</v>
      </c>
      <c r="W25" s="38">
        <v>0.22500000000000001</v>
      </c>
      <c r="X25" s="38">
        <v>0.23</v>
      </c>
      <c r="Y25" s="38">
        <v>0.23499999999999999</v>
      </c>
      <c r="Z25" s="38">
        <v>0.24</v>
      </c>
      <c r="AA25" s="38">
        <v>0.24</v>
      </c>
      <c r="AB25" s="38">
        <v>0.245</v>
      </c>
      <c r="AC25" s="38">
        <v>0.245</v>
      </c>
      <c r="AD25" s="38">
        <v>0.25</v>
      </c>
      <c r="AE25" s="38">
        <v>0.255</v>
      </c>
      <c r="AF25" s="38">
        <v>0.255</v>
      </c>
      <c r="AH25" s="37">
        <f t="shared" si="4"/>
        <v>21.5</v>
      </c>
      <c r="AI25" s="37">
        <f t="shared" si="3"/>
        <v>22</v>
      </c>
      <c r="AJ25" s="37">
        <f t="shared" si="3"/>
        <v>22.5</v>
      </c>
      <c r="AK25" s="37">
        <f t="shared" si="3"/>
        <v>23</v>
      </c>
      <c r="AL25" s="37">
        <f t="shared" si="3"/>
        <v>23.5</v>
      </c>
      <c r="AM25" s="37">
        <f t="shared" si="3"/>
        <v>24</v>
      </c>
      <c r="AN25" s="37">
        <f t="shared" si="3"/>
        <v>24</v>
      </c>
      <c r="AO25" s="37">
        <f t="shared" si="3"/>
        <v>24.5</v>
      </c>
      <c r="AP25" s="37">
        <f t="shared" si="3"/>
        <v>24.5</v>
      </c>
      <c r="AQ25" s="37">
        <f t="shared" si="3"/>
        <v>25</v>
      </c>
      <c r="AR25" s="37">
        <f t="shared" si="3"/>
        <v>25.5</v>
      </c>
      <c r="AS25" s="37">
        <f t="shared" si="3"/>
        <v>25.5</v>
      </c>
    </row>
    <row r="26" spans="4:45" x14ac:dyDescent="0.25">
      <c r="D26" s="4">
        <v>23</v>
      </c>
      <c r="E26" s="4">
        <v>39000</v>
      </c>
      <c r="F26" s="37">
        <v>22</v>
      </c>
      <c r="G26" s="37">
        <v>22.5</v>
      </c>
      <c r="H26" s="37">
        <v>22.5</v>
      </c>
      <c r="I26" s="37">
        <v>23</v>
      </c>
      <c r="J26" s="37">
        <v>23.5</v>
      </c>
      <c r="K26" s="37">
        <v>24</v>
      </c>
      <c r="L26" s="37">
        <v>24</v>
      </c>
      <c r="M26" s="37">
        <v>24.5</v>
      </c>
      <c r="N26" s="37">
        <v>25</v>
      </c>
      <c r="O26" s="37">
        <v>25</v>
      </c>
      <c r="P26" s="37">
        <v>25.5</v>
      </c>
      <c r="Q26" s="37">
        <v>25.5</v>
      </c>
      <c r="S26" t="str">
        <f t="shared" si="2"/>
        <v/>
      </c>
      <c r="T26">
        <v>39000</v>
      </c>
      <c r="U26" s="38">
        <v>0.22</v>
      </c>
      <c r="V26" s="38">
        <v>0.22500000000000001</v>
      </c>
      <c r="W26" s="38">
        <v>0.22500000000000001</v>
      </c>
      <c r="X26" s="38">
        <v>0.23</v>
      </c>
      <c r="Y26" s="38">
        <v>0.23499999999999999</v>
      </c>
      <c r="Z26" s="38">
        <v>0.24</v>
      </c>
      <c r="AA26" s="38">
        <v>0.24</v>
      </c>
      <c r="AB26" s="38">
        <v>0.245</v>
      </c>
      <c r="AC26" s="38">
        <v>0.25</v>
      </c>
      <c r="AD26" s="38">
        <v>0.25</v>
      </c>
      <c r="AE26" s="38">
        <v>0.255</v>
      </c>
      <c r="AF26" s="38">
        <v>0.255</v>
      </c>
      <c r="AH26" s="37">
        <f t="shared" si="4"/>
        <v>22</v>
      </c>
      <c r="AI26" s="37">
        <f t="shared" si="3"/>
        <v>22.5</v>
      </c>
      <c r="AJ26" s="37">
        <f t="shared" si="3"/>
        <v>22.5</v>
      </c>
      <c r="AK26" s="37">
        <f t="shared" si="3"/>
        <v>23</v>
      </c>
      <c r="AL26" s="37">
        <f t="shared" si="3"/>
        <v>23.5</v>
      </c>
      <c r="AM26" s="37">
        <f t="shared" si="3"/>
        <v>24</v>
      </c>
      <c r="AN26" s="37">
        <f t="shared" si="3"/>
        <v>24</v>
      </c>
      <c r="AO26" s="37">
        <f t="shared" si="3"/>
        <v>24.5</v>
      </c>
      <c r="AP26" s="37">
        <f t="shared" si="3"/>
        <v>25</v>
      </c>
      <c r="AQ26" s="37">
        <f t="shared" si="3"/>
        <v>25</v>
      </c>
      <c r="AR26" s="37">
        <f t="shared" si="3"/>
        <v>25.5</v>
      </c>
      <c r="AS26" s="37">
        <f t="shared" si="3"/>
        <v>25.5</v>
      </c>
    </row>
    <row r="27" spans="4:45" x14ac:dyDescent="0.25">
      <c r="D27" s="4">
        <v>24</v>
      </c>
      <c r="E27" s="4">
        <v>40000</v>
      </c>
      <c r="F27" s="37">
        <v>22</v>
      </c>
      <c r="G27" s="37">
        <v>22.5</v>
      </c>
      <c r="H27" s="37">
        <v>23</v>
      </c>
      <c r="I27" s="37">
        <v>23</v>
      </c>
      <c r="J27" s="37">
        <v>23.5</v>
      </c>
      <c r="K27" s="37">
        <v>24</v>
      </c>
      <c r="L27" s="37">
        <v>24.5</v>
      </c>
      <c r="M27" s="37">
        <v>24.5</v>
      </c>
      <c r="N27" s="37">
        <v>25</v>
      </c>
      <c r="O27" s="37">
        <v>25</v>
      </c>
      <c r="P27" s="37">
        <v>25.5</v>
      </c>
      <c r="Q27" s="37">
        <v>25.5</v>
      </c>
      <c r="S27" t="str">
        <f t="shared" si="2"/>
        <v/>
      </c>
      <c r="T27">
        <v>40000</v>
      </c>
      <c r="U27" s="38">
        <v>0.22</v>
      </c>
      <c r="V27" s="38">
        <v>0.22500000000000001</v>
      </c>
      <c r="W27" s="38">
        <v>0.23</v>
      </c>
      <c r="X27" s="38">
        <v>0.23</v>
      </c>
      <c r="Y27" s="38">
        <v>0.23499999999999999</v>
      </c>
      <c r="Z27" s="38">
        <v>0.24</v>
      </c>
      <c r="AA27" s="38">
        <v>0.245</v>
      </c>
      <c r="AB27" s="38">
        <v>0.245</v>
      </c>
      <c r="AC27" s="38">
        <v>0.25</v>
      </c>
      <c r="AD27" s="38">
        <v>0.25</v>
      </c>
      <c r="AE27" s="38">
        <v>0.255</v>
      </c>
      <c r="AF27" s="38">
        <v>0.255</v>
      </c>
      <c r="AH27" s="37">
        <f t="shared" si="4"/>
        <v>22</v>
      </c>
      <c r="AI27" s="37">
        <f t="shared" si="3"/>
        <v>22.5</v>
      </c>
      <c r="AJ27" s="37">
        <f t="shared" si="3"/>
        <v>23</v>
      </c>
      <c r="AK27" s="37">
        <f t="shared" si="3"/>
        <v>23</v>
      </c>
      <c r="AL27" s="37">
        <f t="shared" si="3"/>
        <v>23.5</v>
      </c>
      <c r="AM27" s="37">
        <f t="shared" si="3"/>
        <v>24</v>
      </c>
      <c r="AN27" s="37">
        <f t="shared" si="3"/>
        <v>24.5</v>
      </c>
      <c r="AO27" s="37">
        <f t="shared" si="3"/>
        <v>24.5</v>
      </c>
      <c r="AP27" s="37">
        <f t="shared" si="3"/>
        <v>25</v>
      </c>
      <c r="AQ27" s="37">
        <f t="shared" si="3"/>
        <v>25</v>
      </c>
      <c r="AR27" s="37">
        <f t="shared" si="3"/>
        <v>25.5</v>
      </c>
      <c r="AS27" s="37">
        <f t="shared" si="3"/>
        <v>25.5</v>
      </c>
    </row>
    <row r="28" spans="4:45" x14ac:dyDescent="0.25">
      <c r="D28" s="4">
        <v>25</v>
      </c>
      <c r="E28" s="4">
        <v>41000</v>
      </c>
      <c r="F28" s="37">
        <v>22</v>
      </c>
      <c r="G28" s="37">
        <v>22.5</v>
      </c>
      <c r="H28" s="37">
        <v>23</v>
      </c>
      <c r="I28" s="37">
        <v>23.5</v>
      </c>
      <c r="J28" s="37">
        <v>23.5</v>
      </c>
      <c r="K28" s="37">
        <v>24</v>
      </c>
      <c r="L28" s="37">
        <v>24.5</v>
      </c>
      <c r="M28" s="37">
        <v>24.5</v>
      </c>
      <c r="N28" s="37">
        <v>25</v>
      </c>
      <c r="O28" s="37">
        <v>25.5</v>
      </c>
      <c r="P28" s="37">
        <v>25.5</v>
      </c>
      <c r="Q28" s="37">
        <v>26</v>
      </c>
      <c r="S28" t="str">
        <f t="shared" si="2"/>
        <v/>
      </c>
      <c r="T28">
        <v>41000</v>
      </c>
      <c r="U28" s="38">
        <v>0.22</v>
      </c>
      <c r="V28" s="38">
        <v>0.22500000000000001</v>
      </c>
      <c r="W28" s="38">
        <v>0.23</v>
      </c>
      <c r="X28" s="38">
        <v>0.23499999999999999</v>
      </c>
      <c r="Y28" s="38">
        <v>0.23499999999999999</v>
      </c>
      <c r="Z28" s="38">
        <v>0.24</v>
      </c>
      <c r="AA28" s="38">
        <v>0.245</v>
      </c>
      <c r="AB28" s="38">
        <v>0.245</v>
      </c>
      <c r="AC28" s="38">
        <v>0.25</v>
      </c>
      <c r="AD28" s="38">
        <v>0.255</v>
      </c>
      <c r="AE28" s="38">
        <v>0.255</v>
      </c>
      <c r="AF28" s="38">
        <v>0.26</v>
      </c>
      <c r="AH28" s="37">
        <f t="shared" si="4"/>
        <v>22</v>
      </c>
      <c r="AI28" s="37">
        <f t="shared" si="3"/>
        <v>22.5</v>
      </c>
      <c r="AJ28" s="37">
        <f t="shared" si="3"/>
        <v>23</v>
      </c>
      <c r="AK28" s="37">
        <f t="shared" si="3"/>
        <v>23.5</v>
      </c>
      <c r="AL28" s="37">
        <f t="shared" si="3"/>
        <v>23.5</v>
      </c>
      <c r="AM28" s="37">
        <f t="shared" si="3"/>
        <v>24</v>
      </c>
      <c r="AN28" s="37">
        <f t="shared" si="3"/>
        <v>24.5</v>
      </c>
      <c r="AO28" s="37">
        <f t="shared" si="3"/>
        <v>24.5</v>
      </c>
      <c r="AP28" s="37">
        <f t="shared" si="3"/>
        <v>25</v>
      </c>
      <c r="AQ28" s="37">
        <f t="shared" si="3"/>
        <v>25.5</v>
      </c>
      <c r="AR28" s="37">
        <f t="shared" si="3"/>
        <v>25.5</v>
      </c>
      <c r="AS28" s="37">
        <f t="shared" si="3"/>
        <v>26</v>
      </c>
    </row>
    <row r="29" spans="4:45" x14ac:dyDescent="0.25">
      <c r="D29" s="4">
        <v>26</v>
      </c>
      <c r="E29" s="4">
        <v>42000</v>
      </c>
      <c r="F29" s="37">
        <v>22</v>
      </c>
      <c r="G29" s="37">
        <v>22.5</v>
      </c>
      <c r="H29" s="37">
        <v>23</v>
      </c>
      <c r="I29" s="37">
        <v>23.5</v>
      </c>
      <c r="J29" s="37">
        <v>24</v>
      </c>
      <c r="K29" s="37">
        <v>24.5</v>
      </c>
      <c r="L29" s="37">
        <v>24.5</v>
      </c>
      <c r="M29" s="37">
        <v>25</v>
      </c>
      <c r="N29" s="37">
        <v>25.5</v>
      </c>
      <c r="O29" s="37">
        <v>25.5</v>
      </c>
      <c r="P29" s="37">
        <v>26</v>
      </c>
      <c r="Q29" s="37">
        <v>26</v>
      </c>
      <c r="S29" t="str">
        <f t="shared" si="2"/>
        <v/>
      </c>
      <c r="T29">
        <v>42000</v>
      </c>
      <c r="U29" s="38">
        <v>0.22</v>
      </c>
      <c r="V29" s="38">
        <v>0.22500000000000001</v>
      </c>
      <c r="W29" s="38">
        <v>0.23</v>
      </c>
      <c r="X29" s="38">
        <v>0.23499999999999999</v>
      </c>
      <c r="Y29" s="38">
        <v>0.24</v>
      </c>
      <c r="Z29" s="38">
        <v>0.245</v>
      </c>
      <c r="AA29" s="38">
        <v>0.245</v>
      </c>
      <c r="AB29" s="38">
        <v>0.25</v>
      </c>
      <c r="AC29" s="38">
        <v>0.255</v>
      </c>
      <c r="AD29" s="38">
        <v>0.255</v>
      </c>
      <c r="AE29" s="38">
        <v>0.26</v>
      </c>
      <c r="AF29" s="38">
        <v>0.26</v>
      </c>
      <c r="AH29" s="37">
        <f t="shared" si="4"/>
        <v>22</v>
      </c>
      <c r="AI29" s="37">
        <f t="shared" si="3"/>
        <v>22.5</v>
      </c>
      <c r="AJ29" s="37">
        <f t="shared" si="3"/>
        <v>23</v>
      </c>
      <c r="AK29" s="37">
        <f t="shared" si="3"/>
        <v>23.5</v>
      </c>
      <c r="AL29" s="37">
        <f t="shared" si="3"/>
        <v>24</v>
      </c>
      <c r="AM29" s="37">
        <f t="shared" si="3"/>
        <v>24.5</v>
      </c>
      <c r="AN29" s="37">
        <f t="shared" si="3"/>
        <v>24.5</v>
      </c>
      <c r="AO29" s="37">
        <f t="shared" si="3"/>
        <v>25</v>
      </c>
      <c r="AP29" s="37">
        <f t="shared" si="3"/>
        <v>25.5</v>
      </c>
      <c r="AQ29" s="37">
        <f t="shared" si="3"/>
        <v>25.5</v>
      </c>
      <c r="AR29" s="37">
        <f t="shared" si="3"/>
        <v>26</v>
      </c>
      <c r="AS29" s="37">
        <f t="shared" si="3"/>
        <v>26</v>
      </c>
    </row>
    <row r="30" spans="4:45" x14ac:dyDescent="0.25">
      <c r="D30" s="4">
        <v>27</v>
      </c>
      <c r="E30" s="4">
        <v>43000</v>
      </c>
      <c r="F30" s="37">
        <v>22.5</v>
      </c>
      <c r="G30" s="37">
        <v>23</v>
      </c>
      <c r="H30" s="37">
        <v>23.5</v>
      </c>
      <c r="I30" s="37">
        <v>24</v>
      </c>
      <c r="J30" s="37">
        <v>24.5</v>
      </c>
      <c r="K30" s="37">
        <v>25</v>
      </c>
      <c r="L30" s="37">
        <v>25</v>
      </c>
      <c r="M30" s="37">
        <v>25.5</v>
      </c>
      <c r="N30" s="37">
        <v>26</v>
      </c>
      <c r="O30" s="37">
        <v>26</v>
      </c>
      <c r="P30" s="37">
        <v>26.5</v>
      </c>
      <c r="Q30" s="37">
        <v>26.5</v>
      </c>
      <c r="S30" t="str">
        <f t="shared" si="2"/>
        <v/>
      </c>
      <c r="T30">
        <v>43000</v>
      </c>
      <c r="U30" s="38">
        <v>0.22500000000000001</v>
      </c>
      <c r="V30" s="38">
        <v>0.23</v>
      </c>
      <c r="W30" s="38">
        <v>0.23499999999999999</v>
      </c>
      <c r="X30" s="38">
        <v>0.24</v>
      </c>
      <c r="Y30" s="38">
        <v>0.245</v>
      </c>
      <c r="Z30" s="38">
        <v>0.25</v>
      </c>
      <c r="AA30" s="38">
        <v>0.25</v>
      </c>
      <c r="AB30" s="38">
        <v>0.255</v>
      </c>
      <c r="AC30" s="38">
        <v>0.26</v>
      </c>
      <c r="AD30" s="38">
        <v>0.26</v>
      </c>
      <c r="AE30" s="38">
        <v>0.26500000000000001</v>
      </c>
      <c r="AF30" s="38">
        <v>0.26500000000000001</v>
      </c>
      <c r="AH30" s="37">
        <f t="shared" si="4"/>
        <v>22.5</v>
      </c>
      <c r="AI30" s="37">
        <f t="shared" si="3"/>
        <v>23</v>
      </c>
      <c r="AJ30" s="37">
        <f t="shared" si="3"/>
        <v>23.5</v>
      </c>
      <c r="AK30" s="37">
        <f t="shared" si="3"/>
        <v>24</v>
      </c>
      <c r="AL30" s="37">
        <f t="shared" si="3"/>
        <v>24.5</v>
      </c>
      <c r="AM30" s="37">
        <f t="shared" si="3"/>
        <v>25</v>
      </c>
      <c r="AN30" s="37">
        <f t="shared" si="3"/>
        <v>25</v>
      </c>
      <c r="AO30" s="37">
        <f t="shared" si="3"/>
        <v>25.5</v>
      </c>
      <c r="AP30" s="37">
        <f t="shared" si="3"/>
        <v>26</v>
      </c>
      <c r="AQ30" s="37">
        <f t="shared" si="3"/>
        <v>26</v>
      </c>
      <c r="AR30" s="37">
        <f t="shared" si="3"/>
        <v>26.5</v>
      </c>
      <c r="AS30" s="37">
        <f t="shared" si="3"/>
        <v>26.5</v>
      </c>
    </row>
    <row r="31" spans="4:45" x14ac:dyDescent="0.25">
      <c r="D31" s="4">
        <v>28</v>
      </c>
      <c r="E31" s="4">
        <v>44000</v>
      </c>
      <c r="F31" s="37">
        <v>23</v>
      </c>
      <c r="G31" s="37">
        <v>23.5</v>
      </c>
      <c r="H31" s="37">
        <v>24</v>
      </c>
      <c r="I31" s="37">
        <v>24.5</v>
      </c>
      <c r="J31" s="37">
        <v>25</v>
      </c>
      <c r="K31" s="37">
        <v>25.5</v>
      </c>
      <c r="L31" s="37">
        <v>25.5</v>
      </c>
      <c r="M31" s="37">
        <v>26</v>
      </c>
      <c r="N31" s="37">
        <v>26.5</v>
      </c>
      <c r="O31" s="37">
        <v>26.5</v>
      </c>
      <c r="P31" s="37">
        <v>27</v>
      </c>
      <c r="Q31" s="37">
        <v>27</v>
      </c>
      <c r="S31" t="str">
        <f t="shared" si="2"/>
        <v/>
      </c>
      <c r="T31">
        <v>44000</v>
      </c>
      <c r="U31" s="38">
        <v>0.23</v>
      </c>
      <c r="V31" s="38">
        <v>0.23499999999999999</v>
      </c>
      <c r="W31" s="38">
        <v>0.24</v>
      </c>
      <c r="X31" s="38">
        <v>0.245</v>
      </c>
      <c r="Y31" s="38">
        <v>0.25</v>
      </c>
      <c r="Z31" s="38">
        <v>0.255</v>
      </c>
      <c r="AA31" s="38">
        <v>0.255</v>
      </c>
      <c r="AB31" s="38">
        <v>0.26</v>
      </c>
      <c r="AC31" s="38">
        <v>0.26500000000000001</v>
      </c>
      <c r="AD31" s="38">
        <v>0.26500000000000001</v>
      </c>
      <c r="AE31" s="38">
        <v>0.27</v>
      </c>
      <c r="AF31" s="38">
        <v>0.27</v>
      </c>
      <c r="AH31" s="37">
        <f t="shared" si="4"/>
        <v>23</v>
      </c>
      <c r="AI31" s="37">
        <f t="shared" si="3"/>
        <v>23.5</v>
      </c>
      <c r="AJ31" s="37">
        <f t="shared" si="3"/>
        <v>24</v>
      </c>
      <c r="AK31" s="37">
        <f t="shared" si="3"/>
        <v>24.5</v>
      </c>
      <c r="AL31" s="37">
        <f t="shared" si="3"/>
        <v>25</v>
      </c>
      <c r="AM31" s="37">
        <f t="shared" si="3"/>
        <v>25.5</v>
      </c>
      <c r="AN31" s="37">
        <f t="shared" si="3"/>
        <v>25.5</v>
      </c>
      <c r="AO31" s="37">
        <f t="shared" si="3"/>
        <v>26</v>
      </c>
      <c r="AP31" s="37">
        <f t="shared" si="3"/>
        <v>26.5</v>
      </c>
      <c r="AQ31" s="37">
        <f t="shared" si="3"/>
        <v>26.5</v>
      </c>
      <c r="AR31" s="37">
        <f t="shared" si="3"/>
        <v>27</v>
      </c>
      <c r="AS31" s="37">
        <f t="shared" si="3"/>
        <v>27</v>
      </c>
    </row>
    <row r="32" spans="4:45" x14ac:dyDescent="0.25">
      <c r="D32" s="4">
        <v>29</v>
      </c>
      <c r="E32" s="4">
        <v>45000</v>
      </c>
      <c r="F32" s="37">
        <v>23.5</v>
      </c>
      <c r="G32" s="37">
        <v>24</v>
      </c>
      <c r="H32" s="37">
        <v>24.5</v>
      </c>
      <c r="I32" s="37">
        <v>25</v>
      </c>
      <c r="J32" s="37">
        <v>25.5</v>
      </c>
      <c r="K32" s="37">
        <v>25.5</v>
      </c>
      <c r="L32" s="37">
        <v>26</v>
      </c>
      <c r="M32" s="37">
        <v>26.5</v>
      </c>
      <c r="N32" s="37">
        <v>26.5</v>
      </c>
      <c r="O32" s="37">
        <v>27</v>
      </c>
      <c r="P32" s="37">
        <v>27.500000000000004</v>
      </c>
      <c r="Q32" s="37">
        <v>27.500000000000004</v>
      </c>
      <c r="S32" t="str">
        <f t="shared" si="2"/>
        <v/>
      </c>
      <c r="T32">
        <v>45000</v>
      </c>
      <c r="U32" s="38">
        <v>0.23499999999999999</v>
      </c>
      <c r="V32" s="38">
        <v>0.24</v>
      </c>
      <c r="W32" s="38">
        <v>0.245</v>
      </c>
      <c r="X32" s="38">
        <v>0.25</v>
      </c>
      <c r="Y32" s="38">
        <v>0.255</v>
      </c>
      <c r="Z32" s="38">
        <v>0.255</v>
      </c>
      <c r="AA32" s="38">
        <v>0.26</v>
      </c>
      <c r="AB32" s="38">
        <v>0.26500000000000001</v>
      </c>
      <c r="AC32" s="38">
        <v>0.26500000000000001</v>
      </c>
      <c r="AD32" s="38">
        <v>0.27</v>
      </c>
      <c r="AE32" s="38">
        <v>0.27500000000000002</v>
      </c>
      <c r="AF32" s="38">
        <v>0.27500000000000002</v>
      </c>
      <c r="AH32" s="37">
        <f t="shared" si="4"/>
        <v>23.5</v>
      </c>
      <c r="AI32" s="37">
        <f t="shared" si="3"/>
        <v>24</v>
      </c>
      <c r="AJ32" s="37">
        <f t="shared" si="3"/>
        <v>24.5</v>
      </c>
      <c r="AK32" s="37">
        <f t="shared" si="3"/>
        <v>25</v>
      </c>
      <c r="AL32" s="37">
        <f t="shared" si="3"/>
        <v>25.5</v>
      </c>
      <c r="AM32" s="37">
        <f t="shared" si="3"/>
        <v>25.5</v>
      </c>
      <c r="AN32" s="37">
        <f t="shared" si="3"/>
        <v>26</v>
      </c>
      <c r="AO32" s="37">
        <f t="shared" si="3"/>
        <v>26.5</v>
      </c>
      <c r="AP32" s="37">
        <f t="shared" si="3"/>
        <v>26.5</v>
      </c>
      <c r="AQ32" s="37">
        <f t="shared" si="3"/>
        <v>27</v>
      </c>
      <c r="AR32" s="37">
        <f t="shared" si="3"/>
        <v>27.500000000000004</v>
      </c>
      <c r="AS32" s="37">
        <f t="shared" si="3"/>
        <v>27.500000000000004</v>
      </c>
    </row>
    <row r="33" spans="4:45" x14ac:dyDescent="0.25">
      <c r="D33" s="4">
        <v>30</v>
      </c>
      <c r="E33" s="4">
        <v>46000</v>
      </c>
      <c r="F33" s="37">
        <v>24</v>
      </c>
      <c r="G33" s="37">
        <v>24.5</v>
      </c>
      <c r="H33" s="37">
        <v>24.5</v>
      </c>
      <c r="I33" s="37">
        <v>25</v>
      </c>
      <c r="J33" s="37">
        <v>25.5</v>
      </c>
      <c r="K33" s="37">
        <v>26</v>
      </c>
      <c r="L33" s="37">
        <v>26.5</v>
      </c>
      <c r="M33" s="37">
        <v>26.5</v>
      </c>
      <c r="N33" s="37">
        <v>27</v>
      </c>
      <c r="O33" s="37">
        <v>27.500000000000004</v>
      </c>
      <c r="P33" s="37">
        <v>27.500000000000004</v>
      </c>
      <c r="Q33" s="37">
        <v>28.000000000000004</v>
      </c>
      <c r="S33" t="str">
        <f t="shared" si="2"/>
        <v/>
      </c>
      <c r="T33">
        <v>46000</v>
      </c>
      <c r="U33" s="38">
        <v>0.24</v>
      </c>
      <c r="V33" s="38">
        <v>0.245</v>
      </c>
      <c r="W33" s="38">
        <v>0.245</v>
      </c>
      <c r="X33" s="38">
        <v>0.25</v>
      </c>
      <c r="Y33" s="38">
        <v>0.255</v>
      </c>
      <c r="Z33" s="38">
        <v>0.26</v>
      </c>
      <c r="AA33" s="38">
        <v>0.26500000000000001</v>
      </c>
      <c r="AB33" s="38">
        <v>0.26500000000000001</v>
      </c>
      <c r="AC33" s="38">
        <v>0.27</v>
      </c>
      <c r="AD33" s="38">
        <v>0.27500000000000002</v>
      </c>
      <c r="AE33" s="38">
        <v>0.27500000000000002</v>
      </c>
      <c r="AF33" s="38">
        <v>0.28000000000000003</v>
      </c>
      <c r="AH33" s="37">
        <f t="shared" si="4"/>
        <v>24</v>
      </c>
      <c r="AI33" s="37">
        <f t="shared" si="3"/>
        <v>24.5</v>
      </c>
      <c r="AJ33" s="37">
        <f t="shared" si="3"/>
        <v>24.5</v>
      </c>
      <c r="AK33" s="37">
        <f t="shared" si="3"/>
        <v>25</v>
      </c>
      <c r="AL33" s="37">
        <f t="shared" si="3"/>
        <v>25.5</v>
      </c>
      <c r="AM33" s="37">
        <f t="shared" si="3"/>
        <v>26</v>
      </c>
      <c r="AN33" s="37">
        <f t="shared" si="3"/>
        <v>26.5</v>
      </c>
      <c r="AO33" s="37">
        <f t="shared" si="3"/>
        <v>26.5</v>
      </c>
      <c r="AP33" s="37">
        <f t="shared" si="3"/>
        <v>27</v>
      </c>
      <c r="AQ33" s="37">
        <f t="shared" si="3"/>
        <v>27.500000000000004</v>
      </c>
      <c r="AR33" s="37">
        <f t="shared" si="3"/>
        <v>27.500000000000004</v>
      </c>
      <c r="AS33" s="37">
        <f t="shared" si="3"/>
        <v>28.000000000000004</v>
      </c>
    </row>
    <row r="34" spans="4:45" x14ac:dyDescent="0.25">
      <c r="D34" s="4">
        <v>31</v>
      </c>
      <c r="E34" s="4">
        <v>47000</v>
      </c>
      <c r="F34" s="37">
        <v>24</v>
      </c>
      <c r="G34" s="37">
        <v>24.5</v>
      </c>
      <c r="H34" s="37">
        <v>24.5</v>
      </c>
      <c r="I34" s="37">
        <v>25</v>
      </c>
      <c r="J34" s="37">
        <v>25.5</v>
      </c>
      <c r="K34" s="37">
        <v>26</v>
      </c>
      <c r="L34" s="37">
        <v>26.5</v>
      </c>
      <c r="M34" s="37">
        <v>26.5</v>
      </c>
      <c r="N34" s="37">
        <v>27</v>
      </c>
      <c r="O34" s="37">
        <v>27.500000000000004</v>
      </c>
      <c r="P34" s="37">
        <v>27.500000000000004</v>
      </c>
      <c r="Q34" s="37">
        <v>28.000000000000004</v>
      </c>
      <c r="S34" t="str">
        <f t="shared" si="2"/>
        <v/>
      </c>
      <c r="T34">
        <v>47000</v>
      </c>
      <c r="U34" s="38">
        <v>0.24</v>
      </c>
      <c r="V34" s="38">
        <v>0.245</v>
      </c>
      <c r="W34" s="38">
        <v>0.245</v>
      </c>
      <c r="X34" s="38">
        <v>0.25</v>
      </c>
      <c r="Y34" s="38">
        <v>0.255</v>
      </c>
      <c r="Z34" s="38">
        <v>0.26</v>
      </c>
      <c r="AA34" s="38">
        <v>0.26500000000000001</v>
      </c>
      <c r="AB34" s="38">
        <v>0.26500000000000001</v>
      </c>
      <c r="AC34" s="38">
        <v>0.27</v>
      </c>
      <c r="AD34" s="38">
        <v>0.27500000000000002</v>
      </c>
      <c r="AE34" s="38">
        <v>0.27500000000000002</v>
      </c>
      <c r="AF34" s="38">
        <v>0.28000000000000003</v>
      </c>
      <c r="AH34" s="37">
        <f t="shared" si="4"/>
        <v>24</v>
      </c>
      <c r="AI34" s="37">
        <f t="shared" si="4"/>
        <v>24.5</v>
      </c>
      <c r="AJ34" s="37">
        <f t="shared" si="4"/>
        <v>24.5</v>
      </c>
      <c r="AK34" s="37">
        <f t="shared" si="4"/>
        <v>25</v>
      </c>
      <c r="AL34" s="37">
        <f t="shared" si="4"/>
        <v>25.5</v>
      </c>
      <c r="AM34" s="37">
        <f t="shared" si="4"/>
        <v>26</v>
      </c>
      <c r="AN34" s="37">
        <f t="shared" si="4"/>
        <v>26.5</v>
      </c>
      <c r="AO34" s="37">
        <f t="shared" si="4"/>
        <v>26.5</v>
      </c>
      <c r="AP34" s="37">
        <f t="shared" si="4"/>
        <v>27</v>
      </c>
      <c r="AQ34" s="37">
        <f t="shared" si="4"/>
        <v>27.500000000000004</v>
      </c>
      <c r="AR34" s="37">
        <f t="shared" si="4"/>
        <v>27.500000000000004</v>
      </c>
      <c r="AS34" s="37">
        <f t="shared" si="4"/>
        <v>28.000000000000004</v>
      </c>
    </row>
    <row r="35" spans="4:45" x14ac:dyDescent="0.25">
      <c r="D35" s="4">
        <v>32</v>
      </c>
      <c r="E35" s="4">
        <v>48000</v>
      </c>
      <c r="F35" s="37">
        <v>24</v>
      </c>
      <c r="G35" s="37">
        <v>24.5</v>
      </c>
      <c r="H35" s="37">
        <v>24.5</v>
      </c>
      <c r="I35" s="37">
        <v>25</v>
      </c>
      <c r="J35" s="37">
        <v>25.5</v>
      </c>
      <c r="K35" s="37">
        <v>26</v>
      </c>
      <c r="L35" s="37">
        <v>26.5</v>
      </c>
      <c r="M35" s="37">
        <v>26.5</v>
      </c>
      <c r="N35" s="37">
        <v>27</v>
      </c>
      <c r="O35" s="37">
        <v>27.500000000000004</v>
      </c>
      <c r="P35" s="37">
        <v>27.500000000000004</v>
      </c>
      <c r="Q35" s="37">
        <v>28.000000000000004</v>
      </c>
      <c r="S35" t="str">
        <f t="shared" si="2"/>
        <v/>
      </c>
      <c r="T35">
        <v>48000</v>
      </c>
      <c r="U35" s="38">
        <v>0.24</v>
      </c>
      <c r="V35" s="38">
        <v>0.245</v>
      </c>
      <c r="W35" s="38">
        <v>0.245</v>
      </c>
      <c r="X35" s="38">
        <v>0.25</v>
      </c>
      <c r="Y35" s="38">
        <v>0.255</v>
      </c>
      <c r="Z35" s="38">
        <v>0.26</v>
      </c>
      <c r="AA35" s="38">
        <v>0.26500000000000001</v>
      </c>
      <c r="AB35" s="38">
        <v>0.26500000000000001</v>
      </c>
      <c r="AC35" s="38">
        <v>0.27</v>
      </c>
      <c r="AD35" s="38">
        <v>0.27500000000000002</v>
      </c>
      <c r="AE35" s="38">
        <v>0.27500000000000002</v>
      </c>
      <c r="AF35" s="38">
        <v>0.28000000000000003</v>
      </c>
      <c r="AH35" s="37">
        <f t="shared" si="4"/>
        <v>24</v>
      </c>
      <c r="AI35" s="37">
        <f t="shared" si="4"/>
        <v>24.5</v>
      </c>
      <c r="AJ35" s="37">
        <f t="shared" si="4"/>
        <v>24.5</v>
      </c>
      <c r="AK35" s="37">
        <f t="shared" si="4"/>
        <v>25</v>
      </c>
      <c r="AL35" s="37">
        <f t="shared" si="4"/>
        <v>25.5</v>
      </c>
      <c r="AM35" s="37">
        <f t="shared" si="4"/>
        <v>26</v>
      </c>
      <c r="AN35" s="37">
        <f t="shared" si="4"/>
        <v>26.5</v>
      </c>
      <c r="AO35" s="37">
        <f t="shared" si="4"/>
        <v>26.5</v>
      </c>
      <c r="AP35" s="37">
        <f t="shared" si="4"/>
        <v>27</v>
      </c>
      <c r="AQ35" s="37">
        <f t="shared" si="4"/>
        <v>27.500000000000004</v>
      </c>
      <c r="AR35" s="37">
        <f t="shared" si="4"/>
        <v>27.500000000000004</v>
      </c>
      <c r="AS35" s="37">
        <f t="shared" si="4"/>
        <v>28.000000000000004</v>
      </c>
    </row>
    <row r="36" spans="4:45" x14ac:dyDescent="0.25">
      <c r="D36" s="4">
        <v>33</v>
      </c>
      <c r="E36" s="4">
        <v>49000</v>
      </c>
      <c r="F36" s="37">
        <v>24</v>
      </c>
      <c r="G36" s="37">
        <v>24.5</v>
      </c>
      <c r="H36" s="37">
        <v>24.5</v>
      </c>
      <c r="I36" s="37">
        <v>25</v>
      </c>
      <c r="J36" s="37">
        <v>25.5</v>
      </c>
      <c r="K36" s="37">
        <v>26</v>
      </c>
      <c r="L36" s="37">
        <v>26.5</v>
      </c>
      <c r="M36" s="37">
        <v>26.5</v>
      </c>
      <c r="N36" s="37">
        <v>27</v>
      </c>
      <c r="O36" s="37">
        <v>27.500000000000004</v>
      </c>
      <c r="P36" s="37">
        <v>27.500000000000004</v>
      </c>
      <c r="Q36" s="37">
        <v>28.000000000000004</v>
      </c>
      <c r="S36" t="str">
        <f t="shared" si="2"/>
        <v/>
      </c>
      <c r="T36">
        <v>49000</v>
      </c>
      <c r="U36" s="38">
        <v>0.24</v>
      </c>
      <c r="V36" s="38">
        <v>0.245</v>
      </c>
      <c r="W36" s="38">
        <v>0.245</v>
      </c>
      <c r="X36" s="38">
        <v>0.25</v>
      </c>
      <c r="Y36" s="38">
        <v>0.255</v>
      </c>
      <c r="Z36" s="38">
        <v>0.26</v>
      </c>
      <c r="AA36" s="38">
        <v>0.26500000000000001</v>
      </c>
      <c r="AB36" s="38">
        <v>0.26500000000000001</v>
      </c>
      <c r="AC36" s="38">
        <v>0.27</v>
      </c>
      <c r="AD36" s="38">
        <v>0.27500000000000002</v>
      </c>
      <c r="AE36" s="38">
        <v>0.27500000000000002</v>
      </c>
      <c r="AF36" s="38">
        <v>0.28000000000000003</v>
      </c>
      <c r="AH36" s="37">
        <f t="shared" si="4"/>
        <v>24</v>
      </c>
      <c r="AI36" s="37">
        <f t="shared" si="4"/>
        <v>24.5</v>
      </c>
      <c r="AJ36" s="37">
        <f t="shared" si="4"/>
        <v>24.5</v>
      </c>
      <c r="AK36" s="37">
        <f t="shared" si="4"/>
        <v>25</v>
      </c>
      <c r="AL36" s="37">
        <f t="shared" si="4"/>
        <v>25.5</v>
      </c>
      <c r="AM36" s="37">
        <f t="shared" si="4"/>
        <v>26</v>
      </c>
      <c r="AN36" s="37">
        <f t="shared" si="4"/>
        <v>26.5</v>
      </c>
      <c r="AO36" s="37">
        <f t="shared" si="4"/>
        <v>26.5</v>
      </c>
      <c r="AP36" s="37">
        <f t="shared" si="4"/>
        <v>27</v>
      </c>
      <c r="AQ36" s="37">
        <f t="shared" si="4"/>
        <v>27.500000000000004</v>
      </c>
      <c r="AR36" s="37">
        <f t="shared" si="4"/>
        <v>27.500000000000004</v>
      </c>
      <c r="AS36" s="37">
        <f t="shared" si="4"/>
        <v>28.000000000000004</v>
      </c>
    </row>
    <row r="37" spans="4:45" x14ac:dyDescent="0.25">
      <c r="D37" s="4">
        <v>34</v>
      </c>
      <c r="E37" s="4">
        <v>50000</v>
      </c>
      <c r="F37" s="37">
        <v>24</v>
      </c>
      <c r="G37" s="37">
        <v>24.5</v>
      </c>
      <c r="H37" s="37">
        <v>24.5</v>
      </c>
      <c r="I37" s="37">
        <v>25</v>
      </c>
      <c r="J37" s="37">
        <v>25.5</v>
      </c>
      <c r="K37" s="37">
        <v>26</v>
      </c>
      <c r="L37" s="37">
        <v>26.5</v>
      </c>
      <c r="M37" s="37">
        <v>26.5</v>
      </c>
      <c r="N37" s="37">
        <v>27</v>
      </c>
      <c r="O37" s="37">
        <v>27.500000000000004</v>
      </c>
      <c r="P37" s="37">
        <v>27.500000000000004</v>
      </c>
      <c r="Q37" s="37">
        <v>28.000000000000004</v>
      </c>
      <c r="S37" t="str">
        <f t="shared" si="2"/>
        <v/>
      </c>
      <c r="T37">
        <v>50000</v>
      </c>
      <c r="U37" s="38">
        <v>0.24</v>
      </c>
      <c r="V37" s="38">
        <v>0.245</v>
      </c>
      <c r="W37" s="38">
        <v>0.245</v>
      </c>
      <c r="X37" s="38">
        <v>0.25</v>
      </c>
      <c r="Y37" s="38">
        <v>0.255</v>
      </c>
      <c r="Z37" s="38">
        <v>0.26</v>
      </c>
      <c r="AA37" s="38">
        <v>0.26500000000000001</v>
      </c>
      <c r="AB37" s="38">
        <v>0.26500000000000001</v>
      </c>
      <c r="AC37" s="38">
        <v>0.27</v>
      </c>
      <c r="AD37" s="38">
        <v>0.27500000000000002</v>
      </c>
      <c r="AE37" s="38">
        <v>0.27500000000000002</v>
      </c>
      <c r="AF37" s="38">
        <v>0.28000000000000003</v>
      </c>
      <c r="AH37" s="37">
        <f t="shared" si="4"/>
        <v>24</v>
      </c>
      <c r="AI37" s="37">
        <f t="shared" si="4"/>
        <v>24.5</v>
      </c>
      <c r="AJ37" s="37">
        <f t="shared" si="4"/>
        <v>24.5</v>
      </c>
      <c r="AK37" s="37">
        <f t="shared" si="4"/>
        <v>25</v>
      </c>
      <c r="AL37" s="37">
        <f t="shared" si="4"/>
        <v>25.5</v>
      </c>
      <c r="AM37" s="37">
        <f t="shared" si="4"/>
        <v>26</v>
      </c>
      <c r="AN37" s="37">
        <f t="shared" si="4"/>
        <v>26.5</v>
      </c>
      <c r="AO37" s="37">
        <f t="shared" si="4"/>
        <v>26.5</v>
      </c>
      <c r="AP37" s="37">
        <f t="shared" si="4"/>
        <v>27</v>
      </c>
      <c r="AQ37" s="37">
        <f t="shared" si="4"/>
        <v>27.500000000000004</v>
      </c>
      <c r="AR37" s="37">
        <f t="shared" si="4"/>
        <v>27.500000000000004</v>
      </c>
      <c r="AS37" s="37">
        <f t="shared" si="4"/>
        <v>28.000000000000004</v>
      </c>
    </row>
    <row r="38" spans="4:45" x14ac:dyDescent="0.25">
      <c r="D38" s="4">
        <v>35</v>
      </c>
      <c r="E38" s="4">
        <v>51000</v>
      </c>
      <c r="F38" s="37">
        <v>24</v>
      </c>
      <c r="G38" s="37">
        <v>24.5</v>
      </c>
      <c r="H38" s="37">
        <v>25</v>
      </c>
      <c r="I38" s="37">
        <v>25</v>
      </c>
      <c r="J38" s="37">
        <v>25.5</v>
      </c>
      <c r="K38" s="37">
        <v>26</v>
      </c>
      <c r="L38" s="37">
        <v>26.5</v>
      </c>
      <c r="M38" s="37">
        <v>26.5</v>
      </c>
      <c r="N38" s="37">
        <v>27</v>
      </c>
      <c r="O38" s="37">
        <v>27.500000000000004</v>
      </c>
      <c r="P38" s="37">
        <v>27.500000000000004</v>
      </c>
      <c r="Q38" s="37">
        <v>28.000000000000004</v>
      </c>
      <c r="S38" t="str">
        <f t="shared" si="2"/>
        <v/>
      </c>
      <c r="T38">
        <v>51000</v>
      </c>
      <c r="U38" s="38">
        <v>0.24</v>
      </c>
      <c r="V38" s="38">
        <v>0.245</v>
      </c>
      <c r="W38" s="38">
        <v>0.25</v>
      </c>
      <c r="X38" s="38">
        <v>0.25</v>
      </c>
      <c r="Y38" s="38">
        <v>0.255</v>
      </c>
      <c r="Z38" s="38">
        <v>0.26</v>
      </c>
      <c r="AA38" s="38">
        <v>0.26500000000000001</v>
      </c>
      <c r="AB38" s="38">
        <v>0.26500000000000001</v>
      </c>
      <c r="AC38" s="38">
        <v>0.27</v>
      </c>
      <c r="AD38" s="38">
        <v>0.27500000000000002</v>
      </c>
      <c r="AE38" s="38">
        <v>0.27500000000000002</v>
      </c>
      <c r="AF38" s="38">
        <v>0.28000000000000003</v>
      </c>
      <c r="AH38" s="37">
        <f t="shared" si="4"/>
        <v>24</v>
      </c>
      <c r="AI38" s="37">
        <f t="shared" si="4"/>
        <v>24.5</v>
      </c>
      <c r="AJ38" s="37">
        <f t="shared" si="4"/>
        <v>25</v>
      </c>
      <c r="AK38" s="37">
        <f t="shared" si="4"/>
        <v>25</v>
      </c>
      <c r="AL38" s="37">
        <f t="shared" si="4"/>
        <v>25.5</v>
      </c>
      <c r="AM38" s="37">
        <f t="shared" si="4"/>
        <v>26</v>
      </c>
      <c r="AN38" s="37">
        <f t="shared" si="4"/>
        <v>26.5</v>
      </c>
      <c r="AO38" s="37">
        <f t="shared" si="4"/>
        <v>26.5</v>
      </c>
      <c r="AP38" s="37">
        <f t="shared" si="4"/>
        <v>27</v>
      </c>
      <c r="AQ38" s="37">
        <f t="shared" si="4"/>
        <v>27.500000000000004</v>
      </c>
      <c r="AR38" s="37">
        <f t="shared" si="4"/>
        <v>27.500000000000004</v>
      </c>
      <c r="AS38" s="37">
        <f t="shared" si="4"/>
        <v>28.000000000000004</v>
      </c>
    </row>
    <row r="39" spans="4:45" x14ac:dyDescent="0.25">
      <c r="D39" s="4">
        <v>36</v>
      </c>
      <c r="E39" s="4">
        <v>52000</v>
      </c>
      <c r="F39" s="37">
        <v>24</v>
      </c>
      <c r="G39" s="37">
        <v>24.5</v>
      </c>
      <c r="H39" s="37">
        <v>25</v>
      </c>
      <c r="I39" s="37">
        <v>25</v>
      </c>
      <c r="J39" s="37">
        <v>25.5</v>
      </c>
      <c r="K39" s="37">
        <v>26</v>
      </c>
      <c r="L39" s="37">
        <v>26.5</v>
      </c>
      <c r="M39" s="37">
        <v>27</v>
      </c>
      <c r="N39" s="37">
        <v>27</v>
      </c>
      <c r="O39" s="37">
        <v>27.500000000000004</v>
      </c>
      <c r="P39" s="37">
        <v>27.500000000000004</v>
      </c>
      <c r="Q39" s="37">
        <v>28.000000000000004</v>
      </c>
      <c r="S39" t="str">
        <f t="shared" si="2"/>
        <v/>
      </c>
      <c r="T39">
        <v>52000</v>
      </c>
      <c r="U39" s="38">
        <v>0.24</v>
      </c>
      <c r="V39" s="38">
        <v>0.245</v>
      </c>
      <c r="W39" s="38">
        <v>0.25</v>
      </c>
      <c r="X39" s="38">
        <v>0.25</v>
      </c>
      <c r="Y39" s="38">
        <v>0.255</v>
      </c>
      <c r="Z39" s="38">
        <v>0.26</v>
      </c>
      <c r="AA39" s="38">
        <v>0.26500000000000001</v>
      </c>
      <c r="AB39" s="38">
        <v>0.27</v>
      </c>
      <c r="AC39" s="38">
        <v>0.27</v>
      </c>
      <c r="AD39" s="38">
        <v>0.27500000000000002</v>
      </c>
      <c r="AE39" s="38">
        <v>0.27500000000000002</v>
      </c>
      <c r="AF39" s="38">
        <v>0.28000000000000003</v>
      </c>
      <c r="AH39" s="37">
        <f t="shared" si="4"/>
        <v>24</v>
      </c>
      <c r="AI39" s="37">
        <f t="shared" si="4"/>
        <v>24.5</v>
      </c>
      <c r="AJ39" s="37">
        <f t="shared" si="4"/>
        <v>25</v>
      </c>
      <c r="AK39" s="37">
        <f t="shared" si="4"/>
        <v>25</v>
      </c>
      <c r="AL39" s="37">
        <f t="shared" si="4"/>
        <v>25.5</v>
      </c>
      <c r="AM39" s="37">
        <f t="shared" si="4"/>
        <v>26</v>
      </c>
      <c r="AN39" s="37">
        <f t="shared" si="4"/>
        <v>26.5</v>
      </c>
      <c r="AO39" s="37">
        <f t="shared" si="4"/>
        <v>27</v>
      </c>
      <c r="AP39" s="37">
        <f t="shared" si="4"/>
        <v>27</v>
      </c>
      <c r="AQ39" s="37">
        <f t="shared" si="4"/>
        <v>27.500000000000004</v>
      </c>
      <c r="AR39" s="37">
        <f t="shared" si="4"/>
        <v>27.500000000000004</v>
      </c>
      <c r="AS39" s="37">
        <f t="shared" si="4"/>
        <v>28.000000000000004</v>
      </c>
    </row>
    <row r="40" spans="4:45" x14ac:dyDescent="0.25">
      <c r="D40" s="4">
        <v>37</v>
      </c>
      <c r="E40" s="4">
        <v>53000</v>
      </c>
      <c r="F40" s="37">
        <v>24</v>
      </c>
      <c r="G40" s="37">
        <v>24.5</v>
      </c>
      <c r="H40" s="37">
        <v>25</v>
      </c>
      <c r="I40" s="37">
        <v>25</v>
      </c>
      <c r="J40" s="37">
        <v>25.5</v>
      </c>
      <c r="K40" s="37">
        <v>26</v>
      </c>
      <c r="L40" s="37">
        <v>26.5</v>
      </c>
      <c r="M40" s="37">
        <v>27</v>
      </c>
      <c r="N40" s="37">
        <v>27</v>
      </c>
      <c r="O40" s="37">
        <v>27.500000000000004</v>
      </c>
      <c r="P40" s="37">
        <v>27.500000000000004</v>
      </c>
      <c r="Q40" s="37">
        <v>28.000000000000004</v>
      </c>
      <c r="S40" t="str">
        <f t="shared" si="2"/>
        <v/>
      </c>
      <c r="T40">
        <v>53000</v>
      </c>
      <c r="U40" s="38">
        <v>0.24</v>
      </c>
      <c r="V40" s="38">
        <v>0.245</v>
      </c>
      <c r="W40" s="38">
        <v>0.25</v>
      </c>
      <c r="X40" s="38">
        <v>0.25</v>
      </c>
      <c r="Y40" s="38">
        <v>0.255</v>
      </c>
      <c r="Z40" s="38">
        <v>0.26</v>
      </c>
      <c r="AA40" s="38">
        <v>0.26500000000000001</v>
      </c>
      <c r="AB40" s="38">
        <v>0.27</v>
      </c>
      <c r="AC40" s="38">
        <v>0.27</v>
      </c>
      <c r="AD40" s="38">
        <v>0.27500000000000002</v>
      </c>
      <c r="AE40" s="38">
        <v>0.27500000000000002</v>
      </c>
      <c r="AF40" s="38">
        <v>0.28000000000000003</v>
      </c>
      <c r="AH40" s="37">
        <f t="shared" si="4"/>
        <v>24</v>
      </c>
      <c r="AI40" s="37">
        <f t="shared" si="4"/>
        <v>24.5</v>
      </c>
      <c r="AJ40" s="37">
        <f t="shared" si="4"/>
        <v>25</v>
      </c>
      <c r="AK40" s="37">
        <f t="shared" si="4"/>
        <v>25</v>
      </c>
      <c r="AL40" s="37">
        <f t="shared" si="4"/>
        <v>25.5</v>
      </c>
      <c r="AM40" s="37">
        <f t="shared" si="4"/>
        <v>26</v>
      </c>
      <c r="AN40" s="37">
        <f t="shared" si="4"/>
        <v>26.5</v>
      </c>
      <c r="AO40" s="37">
        <f t="shared" si="4"/>
        <v>27</v>
      </c>
      <c r="AP40" s="37">
        <f t="shared" si="4"/>
        <v>27</v>
      </c>
      <c r="AQ40" s="37">
        <f t="shared" si="4"/>
        <v>27.500000000000004</v>
      </c>
      <c r="AR40" s="37">
        <f t="shared" si="4"/>
        <v>27.500000000000004</v>
      </c>
      <c r="AS40" s="37">
        <f t="shared" si="4"/>
        <v>28.000000000000004</v>
      </c>
    </row>
    <row r="41" spans="4:45" x14ac:dyDescent="0.25">
      <c r="D41" s="4">
        <v>38</v>
      </c>
      <c r="E41" s="4">
        <v>54000</v>
      </c>
      <c r="F41" s="37">
        <v>24</v>
      </c>
      <c r="G41" s="37">
        <v>24.5</v>
      </c>
      <c r="H41" s="37">
        <v>25</v>
      </c>
      <c r="I41" s="37">
        <v>25.5</v>
      </c>
      <c r="J41" s="37">
        <v>25.5</v>
      </c>
      <c r="K41" s="37">
        <v>26</v>
      </c>
      <c r="L41" s="37">
        <v>26.5</v>
      </c>
      <c r="M41" s="37">
        <v>27</v>
      </c>
      <c r="N41" s="37">
        <v>27</v>
      </c>
      <c r="O41" s="37">
        <v>27.500000000000004</v>
      </c>
      <c r="P41" s="37">
        <v>27.500000000000004</v>
      </c>
      <c r="Q41" s="37">
        <v>28.000000000000004</v>
      </c>
      <c r="S41" t="str">
        <f t="shared" si="2"/>
        <v/>
      </c>
      <c r="T41">
        <v>54000</v>
      </c>
      <c r="U41" s="38">
        <v>0.24</v>
      </c>
      <c r="V41" s="38">
        <v>0.245</v>
      </c>
      <c r="W41" s="38">
        <v>0.25</v>
      </c>
      <c r="X41" s="38">
        <v>0.255</v>
      </c>
      <c r="Y41" s="38">
        <v>0.255</v>
      </c>
      <c r="Z41" s="38">
        <v>0.26</v>
      </c>
      <c r="AA41" s="38">
        <v>0.26500000000000001</v>
      </c>
      <c r="AB41" s="38">
        <v>0.27</v>
      </c>
      <c r="AC41" s="38">
        <v>0.27</v>
      </c>
      <c r="AD41" s="38">
        <v>0.27500000000000002</v>
      </c>
      <c r="AE41" s="38">
        <v>0.27500000000000002</v>
      </c>
      <c r="AF41" s="38">
        <v>0.28000000000000003</v>
      </c>
      <c r="AH41" s="37">
        <f t="shared" si="4"/>
        <v>24</v>
      </c>
      <c r="AI41" s="37">
        <f t="shared" si="4"/>
        <v>24.5</v>
      </c>
      <c r="AJ41" s="37">
        <f t="shared" si="4"/>
        <v>25</v>
      </c>
      <c r="AK41" s="37">
        <f t="shared" si="4"/>
        <v>25.5</v>
      </c>
      <c r="AL41" s="37">
        <f t="shared" si="4"/>
        <v>25.5</v>
      </c>
      <c r="AM41" s="37">
        <f t="shared" si="4"/>
        <v>26</v>
      </c>
      <c r="AN41" s="37">
        <f t="shared" si="4"/>
        <v>26.5</v>
      </c>
      <c r="AO41" s="37">
        <f t="shared" si="4"/>
        <v>27</v>
      </c>
      <c r="AP41" s="37">
        <f t="shared" si="4"/>
        <v>27</v>
      </c>
      <c r="AQ41" s="37">
        <f t="shared" si="4"/>
        <v>27.500000000000004</v>
      </c>
      <c r="AR41" s="37">
        <f t="shared" si="4"/>
        <v>27.500000000000004</v>
      </c>
      <c r="AS41" s="37">
        <f t="shared" si="4"/>
        <v>28.000000000000004</v>
      </c>
    </row>
    <row r="42" spans="4:45" x14ac:dyDescent="0.25">
      <c r="D42" s="4">
        <v>39</v>
      </c>
      <c r="E42" s="4">
        <v>55000</v>
      </c>
      <c r="F42" s="37">
        <v>24</v>
      </c>
      <c r="G42" s="37">
        <v>24.5</v>
      </c>
      <c r="H42" s="37">
        <v>25</v>
      </c>
      <c r="I42" s="37">
        <v>25.5</v>
      </c>
      <c r="J42" s="37">
        <v>25.5</v>
      </c>
      <c r="K42" s="37">
        <v>26</v>
      </c>
      <c r="L42" s="37">
        <v>26.5</v>
      </c>
      <c r="M42" s="37">
        <v>27</v>
      </c>
      <c r="N42" s="37">
        <v>27</v>
      </c>
      <c r="O42" s="37">
        <v>27.500000000000004</v>
      </c>
      <c r="P42" s="37">
        <v>27.500000000000004</v>
      </c>
      <c r="Q42" s="37">
        <v>28.000000000000004</v>
      </c>
      <c r="S42" t="str">
        <f t="shared" si="2"/>
        <v/>
      </c>
      <c r="T42">
        <v>55000</v>
      </c>
      <c r="U42" s="38">
        <v>0.24</v>
      </c>
      <c r="V42" s="38">
        <v>0.245</v>
      </c>
      <c r="W42" s="38">
        <v>0.25</v>
      </c>
      <c r="X42" s="38">
        <v>0.255</v>
      </c>
      <c r="Y42" s="38">
        <v>0.255</v>
      </c>
      <c r="Z42" s="38">
        <v>0.26</v>
      </c>
      <c r="AA42" s="38">
        <v>0.26500000000000001</v>
      </c>
      <c r="AB42" s="38">
        <v>0.27</v>
      </c>
      <c r="AC42" s="38">
        <v>0.27</v>
      </c>
      <c r="AD42" s="38">
        <v>0.27500000000000002</v>
      </c>
      <c r="AE42" s="38">
        <v>0.27500000000000002</v>
      </c>
      <c r="AF42" s="38">
        <v>0.28000000000000003</v>
      </c>
      <c r="AH42" s="37">
        <f t="shared" si="4"/>
        <v>24</v>
      </c>
      <c r="AI42" s="37">
        <f t="shared" si="4"/>
        <v>24.5</v>
      </c>
      <c r="AJ42" s="37">
        <f t="shared" si="4"/>
        <v>25</v>
      </c>
      <c r="AK42" s="37">
        <f t="shared" si="4"/>
        <v>25.5</v>
      </c>
      <c r="AL42" s="37">
        <f t="shared" si="4"/>
        <v>25.5</v>
      </c>
      <c r="AM42" s="37">
        <f t="shared" si="4"/>
        <v>26</v>
      </c>
      <c r="AN42" s="37">
        <f t="shared" si="4"/>
        <v>26.5</v>
      </c>
      <c r="AO42" s="37">
        <f t="shared" si="4"/>
        <v>27</v>
      </c>
      <c r="AP42" s="37">
        <f t="shared" si="4"/>
        <v>27</v>
      </c>
      <c r="AQ42" s="37">
        <f t="shared" si="4"/>
        <v>27.500000000000004</v>
      </c>
      <c r="AR42" s="37">
        <f t="shared" si="4"/>
        <v>27.500000000000004</v>
      </c>
      <c r="AS42" s="37">
        <f t="shared" si="4"/>
        <v>28.000000000000004</v>
      </c>
    </row>
    <row r="43" spans="4:45" x14ac:dyDescent="0.25">
      <c r="D43" s="4">
        <v>40</v>
      </c>
      <c r="E43" s="4">
        <v>56000</v>
      </c>
      <c r="F43" s="37">
        <v>24</v>
      </c>
      <c r="G43" s="37">
        <v>24.5</v>
      </c>
      <c r="H43" s="37">
        <v>25</v>
      </c>
      <c r="I43" s="37">
        <v>25.5</v>
      </c>
      <c r="J43" s="37">
        <v>25.5</v>
      </c>
      <c r="K43" s="37">
        <v>26</v>
      </c>
      <c r="L43" s="37">
        <v>26.5</v>
      </c>
      <c r="M43" s="37">
        <v>27</v>
      </c>
      <c r="N43" s="37">
        <v>27</v>
      </c>
      <c r="O43" s="37">
        <v>27.500000000000004</v>
      </c>
      <c r="P43" s="37">
        <v>28.000000000000004</v>
      </c>
      <c r="Q43" s="37">
        <v>28.000000000000004</v>
      </c>
      <c r="S43" t="str">
        <f t="shared" si="2"/>
        <v/>
      </c>
      <c r="T43">
        <v>56000</v>
      </c>
      <c r="U43" s="38">
        <v>0.24</v>
      </c>
      <c r="V43" s="38">
        <v>0.245</v>
      </c>
      <c r="W43" s="38">
        <v>0.25</v>
      </c>
      <c r="X43" s="38">
        <v>0.255</v>
      </c>
      <c r="Y43" s="38">
        <v>0.255</v>
      </c>
      <c r="Z43" s="38">
        <v>0.26</v>
      </c>
      <c r="AA43" s="38">
        <v>0.26500000000000001</v>
      </c>
      <c r="AB43" s="38">
        <v>0.27</v>
      </c>
      <c r="AC43" s="38">
        <v>0.27</v>
      </c>
      <c r="AD43" s="38">
        <v>0.27500000000000002</v>
      </c>
      <c r="AE43" s="38">
        <v>0.28000000000000003</v>
      </c>
      <c r="AF43" s="38">
        <v>0.28000000000000003</v>
      </c>
      <c r="AH43" s="37">
        <f t="shared" si="4"/>
        <v>24</v>
      </c>
      <c r="AI43" s="37">
        <f t="shared" si="4"/>
        <v>24.5</v>
      </c>
      <c r="AJ43" s="37">
        <f t="shared" si="4"/>
        <v>25</v>
      </c>
      <c r="AK43" s="37">
        <f t="shared" si="4"/>
        <v>25.5</v>
      </c>
      <c r="AL43" s="37">
        <f t="shared" si="4"/>
        <v>25.5</v>
      </c>
      <c r="AM43" s="37">
        <f t="shared" si="4"/>
        <v>26</v>
      </c>
      <c r="AN43" s="37">
        <f t="shared" si="4"/>
        <v>26.5</v>
      </c>
      <c r="AO43" s="37">
        <f t="shared" si="4"/>
        <v>27</v>
      </c>
      <c r="AP43" s="37">
        <f t="shared" si="4"/>
        <v>27</v>
      </c>
      <c r="AQ43" s="37">
        <f t="shared" si="4"/>
        <v>27.500000000000004</v>
      </c>
      <c r="AR43" s="37">
        <f t="shared" si="4"/>
        <v>28.000000000000004</v>
      </c>
      <c r="AS43" s="37">
        <f t="shared" si="4"/>
        <v>28.000000000000004</v>
      </c>
    </row>
    <row r="44" spans="4:45" x14ac:dyDescent="0.25">
      <c r="D44" s="4">
        <v>41</v>
      </c>
      <c r="E44" s="4">
        <v>57000</v>
      </c>
      <c r="F44" s="37">
        <v>24</v>
      </c>
      <c r="G44" s="37">
        <v>24.5</v>
      </c>
      <c r="H44" s="37">
        <v>25</v>
      </c>
      <c r="I44" s="37">
        <v>25.5</v>
      </c>
      <c r="J44" s="37">
        <v>26</v>
      </c>
      <c r="K44" s="37">
        <v>26</v>
      </c>
      <c r="L44" s="37">
        <v>26.5</v>
      </c>
      <c r="M44" s="37">
        <v>27</v>
      </c>
      <c r="N44" s="37">
        <v>27</v>
      </c>
      <c r="O44" s="37">
        <v>27.500000000000004</v>
      </c>
      <c r="P44" s="37">
        <v>28.000000000000004</v>
      </c>
      <c r="Q44" s="37">
        <v>28.000000000000004</v>
      </c>
      <c r="S44" t="str">
        <f t="shared" si="2"/>
        <v/>
      </c>
      <c r="T44">
        <v>57000</v>
      </c>
      <c r="U44" s="38">
        <v>0.24</v>
      </c>
      <c r="V44" s="38">
        <v>0.245</v>
      </c>
      <c r="W44" s="38">
        <v>0.25</v>
      </c>
      <c r="X44" s="38">
        <v>0.255</v>
      </c>
      <c r="Y44" s="38">
        <v>0.26</v>
      </c>
      <c r="Z44" s="38">
        <v>0.26</v>
      </c>
      <c r="AA44" s="38">
        <v>0.26500000000000001</v>
      </c>
      <c r="AB44" s="38">
        <v>0.27</v>
      </c>
      <c r="AC44" s="38">
        <v>0.27</v>
      </c>
      <c r="AD44" s="38">
        <v>0.27500000000000002</v>
      </c>
      <c r="AE44" s="38">
        <v>0.28000000000000003</v>
      </c>
      <c r="AF44" s="38">
        <v>0.28000000000000003</v>
      </c>
      <c r="AH44" s="37">
        <f t="shared" si="4"/>
        <v>24</v>
      </c>
      <c r="AI44" s="37">
        <f t="shared" si="4"/>
        <v>24.5</v>
      </c>
      <c r="AJ44" s="37">
        <f t="shared" si="4"/>
        <v>25</v>
      </c>
      <c r="AK44" s="37">
        <f t="shared" si="4"/>
        <v>25.5</v>
      </c>
      <c r="AL44" s="37">
        <f t="shared" si="4"/>
        <v>26</v>
      </c>
      <c r="AM44" s="37">
        <f t="shared" si="4"/>
        <v>26</v>
      </c>
      <c r="AN44" s="37">
        <f t="shared" si="4"/>
        <v>26.5</v>
      </c>
      <c r="AO44" s="37">
        <f t="shared" si="4"/>
        <v>27</v>
      </c>
      <c r="AP44" s="37">
        <f t="shared" si="4"/>
        <v>27</v>
      </c>
      <c r="AQ44" s="37">
        <f t="shared" si="4"/>
        <v>27.500000000000004</v>
      </c>
      <c r="AR44" s="37">
        <f t="shared" si="4"/>
        <v>28.000000000000004</v>
      </c>
      <c r="AS44" s="37">
        <f t="shared" si="4"/>
        <v>28.000000000000004</v>
      </c>
    </row>
    <row r="45" spans="4:45" x14ac:dyDescent="0.25">
      <c r="D45" s="4">
        <v>42</v>
      </c>
      <c r="E45" s="4">
        <v>58000</v>
      </c>
      <c r="F45" s="37">
        <v>24</v>
      </c>
      <c r="G45" s="37">
        <v>24.5</v>
      </c>
      <c r="H45" s="37">
        <v>25</v>
      </c>
      <c r="I45" s="37">
        <v>25.5</v>
      </c>
      <c r="J45" s="37">
        <v>26</v>
      </c>
      <c r="K45" s="37">
        <v>26</v>
      </c>
      <c r="L45" s="37">
        <v>26.5</v>
      </c>
      <c r="M45" s="37">
        <v>27</v>
      </c>
      <c r="N45" s="37">
        <v>27</v>
      </c>
      <c r="O45" s="37">
        <v>27.500000000000004</v>
      </c>
      <c r="P45" s="37">
        <v>28.000000000000004</v>
      </c>
      <c r="Q45" s="37">
        <v>28.000000000000004</v>
      </c>
      <c r="S45" t="str">
        <f t="shared" si="2"/>
        <v/>
      </c>
      <c r="T45">
        <v>58000</v>
      </c>
      <c r="U45" s="38">
        <v>0.24</v>
      </c>
      <c r="V45" s="38">
        <v>0.245</v>
      </c>
      <c r="W45" s="38">
        <v>0.25</v>
      </c>
      <c r="X45" s="38">
        <v>0.255</v>
      </c>
      <c r="Y45" s="38">
        <v>0.26</v>
      </c>
      <c r="Z45" s="38">
        <v>0.26</v>
      </c>
      <c r="AA45" s="38">
        <v>0.26500000000000001</v>
      </c>
      <c r="AB45" s="38">
        <v>0.27</v>
      </c>
      <c r="AC45" s="38">
        <v>0.27</v>
      </c>
      <c r="AD45" s="38">
        <v>0.27500000000000002</v>
      </c>
      <c r="AE45" s="38">
        <v>0.28000000000000003</v>
      </c>
      <c r="AF45" s="38">
        <v>0.28000000000000003</v>
      </c>
      <c r="AH45" s="37">
        <f t="shared" si="4"/>
        <v>24</v>
      </c>
      <c r="AI45" s="37">
        <f t="shared" si="4"/>
        <v>24.5</v>
      </c>
      <c r="AJ45" s="37">
        <f t="shared" si="4"/>
        <v>25</v>
      </c>
      <c r="AK45" s="37">
        <f t="shared" si="4"/>
        <v>25.5</v>
      </c>
      <c r="AL45" s="37">
        <f t="shared" si="4"/>
        <v>26</v>
      </c>
      <c r="AM45" s="37">
        <f t="shared" si="4"/>
        <v>26</v>
      </c>
      <c r="AN45" s="37">
        <f t="shared" si="4"/>
        <v>26.5</v>
      </c>
      <c r="AO45" s="37">
        <f t="shared" si="4"/>
        <v>27</v>
      </c>
      <c r="AP45" s="37">
        <f t="shared" si="4"/>
        <v>27</v>
      </c>
      <c r="AQ45" s="37">
        <f t="shared" si="4"/>
        <v>27.500000000000004</v>
      </c>
      <c r="AR45" s="37">
        <f t="shared" si="4"/>
        <v>28.000000000000004</v>
      </c>
      <c r="AS45" s="37">
        <f t="shared" si="4"/>
        <v>28.000000000000004</v>
      </c>
    </row>
    <row r="46" spans="4:45" x14ac:dyDescent="0.25">
      <c r="D46" s="4">
        <v>43</v>
      </c>
      <c r="E46" s="4">
        <v>59000</v>
      </c>
      <c r="F46" s="37">
        <v>24</v>
      </c>
      <c r="G46" s="37">
        <v>24.5</v>
      </c>
      <c r="H46" s="37">
        <v>25</v>
      </c>
      <c r="I46" s="37">
        <v>25.5</v>
      </c>
      <c r="J46" s="37">
        <v>26</v>
      </c>
      <c r="K46" s="37">
        <v>26</v>
      </c>
      <c r="L46" s="37">
        <v>26.5</v>
      </c>
      <c r="M46" s="37">
        <v>27</v>
      </c>
      <c r="N46" s="37">
        <v>27.500000000000004</v>
      </c>
      <c r="O46" s="37">
        <v>27.500000000000004</v>
      </c>
      <c r="P46" s="37">
        <v>28.000000000000004</v>
      </c>
      <c r="Q46" s="37">
        <v>28.000000000000004</v>
      </c>
      <c r="S46" t="str">
        <f t="shared" si="2"/>
        <v/>
      </c>
      <c r="T46">
        <v>59000</v>
      </c>
      <c r="U46" s="38">
        <v>0.24</v>
      </c>
      <c r="V46" s="38">
        <v>0.245</v>
      </c>
      <c r="W46" s="38">
        <v>0.25</v>
      </c>
      <c r="X46" s="38">
        <v>0.255</v>
      </c>
      <c r="Y46" s="38">
        <v>0.26</v>
      </c>
      <c r="Z46" s="38">
        <v>0.26</v>
      </c>
      <c r="AA46" s="38">
        <v>0.26500000000000001</v>
      </c>
      <c r="AB46" s="38">
        <v>0.27</v>
      </c>
      <c r="AC46" s="38">
        <v>0.27500000000000002</v>
      </c>
      <c r="AD46" s="38">
        <v>0.27500000000000002</v>
      </c>
      <c r="AE46" s="38">
        <v>0.28000000000000003</v>
      </c>
      <c r="AF46" s="38">
        <v>0.28000000000000003</v>
      </c>
      <c r="AH46" s="37">
        <f t="shared" si="4"/>
        <v>24</v>
      </c>
      <c r="AI46" s="37">
        <f t="shared" si="4"/>
        <v>24.5</v>
      </c>
      <c r="AJ46" s="37">
        <f t="shared" si="4"/>
        <v>25</v>
      </c>
      <c r="AK46" s="37">
        <f t="shared" si="4"/>
        <v>25.5</v>
      </c>
      <c r="AL46" s="37">
        <f t="shared" si="4"/>
        <v>26</v>
      </c>
      <c r="AM46" s="37">
        <f t="shared" si="4"/>
        <v>26</v>
      </c>
      <c r="AN46" s="37">
        <f t="shared" si="4"/>
        <v>26.5</v>
      </c>
      <c r="AO46" s="37">
        <f t="shared" si="4"/>
        <v>27</v>
      </c>
      <c r="AP46" s="37">
        <f t="shared" si="4"/>
        <v>27.500000000000004</v>
      </c>
      <c r="AQ46" s="37">
        <f t="shared" si="4"/>
        <v>27.500000000000004</v>
      </c>
      <c r="AR46" s="37">
        <f t="shared" si="4"/>
        <v>28.000000000000004</v>
      </c>
      <c r="AS46" s="37">
        <f t="shared" si="4"/>
        <v>28.000000000000004</v>
      </c>
    </row>
    <row r="47" spans="4:45" x14ac:dyDescent="0.25">
      <c r="D47" s="4">
        <v>44</v>
      </c>
      <c r="E47" s="4">
        <v>60000</v>
      </c>
      <c r="F47" s="37">
        <v>24</v>
      </c>
      <c r="G47" s="37">
        <v>24.5</v>
      </c>
      <c r="H47" s="37">
        <v>25</v>
      </c>
      <c r="I47" s="37">
        <v>25.5</v>
      </c>
      <c r="J47" s="37">
        <v>26</v>
      </c>
      <c r="K47" s="37">
        <v>26.5</v>
      </c>
      <c r="L47" s="37">
        <v>26.5</v>
      </c>
      <c r="M47" s="37">
        <v>27</v>
      </c>
      <c r="N47" s="37">
        <v>27.500000000000004</v>
      </c>
      <c r="O47" s="37">
        <v>27.500000000000004</v>
      </c>
      <c r="P47" s="37">
        <v>28.000000000000004</v>
      </c>
      <c r="Q47" s="37">
        <v>28.000000000000004</v>
      </c>
      <c r="S47" t="str">
        <f t="shared" si="2"/>
        <v/>
      </c>
      <c r="T47">
        <v>60000</v>
      </c>
      <c r="U47" s="38">
        <v>0.24</v>
      </c>
      <c r="V47" s="38">
        <v>0.245</v>
      </c>
      <c r="W47" s="38">
        <v>0.25</v>
      </c>
      <c r="X47" s="38">
        <v>0.255</v>
      </c>
      <c r="Y47" s="38">
        <v>0.26</v>
      </c>
      <c r="Z47" s="38">
        <v>0.26500000000000001</v>
      </c>
      <c r="AA47" s="38">
        <v>0.26500000000000001</v>
      </c>
      <c r="AB47" s="38">
        <v>0.27</v>
      </c>
      <c r="AC47" s="38">
        <v>0.27500000000000002</v>
      </c>
      <c r="AD47" s="38">
        <v>0.27500000000000002</v>
      </c>
      <c r="AE47" s="38">
        <v>0.28000000000000003</v>
      </c>
      <c r="AF47" s="38">
        <v>0.28000000000000003</v>
      </c>
      <c r="AH47" s="37">
        <f t="shared" si="4"/>
        <v>24</v>
      </c>
      <c r="AI47" s="37">
        <f t="shared" si="4"/>
        <v>24.5</v>
      </c>
      <c r="AJ47" s="37">
        <f t="shared" si="4"/>
        <v>25</v>
      </c>
      <c r="AK47" s="37">
        <f t="shared" si="4"/>
        <v>25.5</v>
      </c>
      <c r="AL47" s="37">
        <f t="shared" si="4"/>
        <v>26</v>
      </c>
      <c r="AM47" s="37">
        <f t="shared" si="4"/>
        <v>26.5</v>
      </c>
      <c r="AN47" s="37">
        <f t="shared" si="4"/>
        <v>26.5</v>
      </c>
      <c r="AO47" s="37">
        <f t="shared" si="4"/>
        <v>27</v>
      </c>
      <c r="AP47" s="37">
        <f t="shared" si="4"/>
        <v>27.500000000000004</v>
      </c>
      <c r="AQ47" s="37">
        <f t="shared" si="4"/>
        <v>27.500000000000004</v>
      </c>
      <c r="AR47" s="37">
        <f t="shared" si="4"/>
        <v>28.000000000000004</v>
      </c>
      <c r="AS47" s="37">
        <f t="shared" si="4"/>
        <v>28.000000000000004</v>
      </c>
    </row>
    <row r="48" spans="4:45" x14ac:dyDescent="0.25">
      <c r="D48" s="4">
        <v>45</v>
      </c>
      <c r="E48" s="4">
        <v>61000</v>
      </c>
      <c r="F48" s="37">
        <v>24</v>
      </c>
      <c r="G48" s="37">
        <v>24.5</v>
      </c>
      <c r="H48" s="37">
        <v>25</v>
      </c>
      <c r="I48" s="37">
        <v>25.5</v>
      </c>
      <c r="J48" s="37">
        <v>26</v>
      </c>
      <c r="K48" s="37">
        <v>26.5</v>
      </c>
      <c r="L48" s="37">
        <v>27</v>
      </c>
      <c r="M48" s="37">
        <v>27</v>
      </c>
      <c r="N48" s="37">
        <v>27.500000000000004</v>
      </c>
      <c r="O48" s="37">
        <v>28.000000000000004</v>
      </c>
      <c r="P48" s="37">
        <v>28.000000000000004</v>
      </c>
      <c r="Q48" s="37">
        <v>28.499999999999996</v>
      </c>
      <c r="S48" t="str">
        <f t="shared" si="2"/>
        <v/>
      </c>
      <c r="T48">
        <v>61000</v>
      </c>
      <c r="U48" s="38">
        <v>0.24</v>
      </c>
      <c r="V48" s="38">
        <v>0.245</v>
      </c>
      <c r="W48" s="38">
        <v>0.25</v>
      </c>
      <c r="X48" s="38">
        <v>0.255</v>
      </c>
      <c r="Y48" s="38">
        <v>0.26</v>
      </c>
      <c r="Z48" s="38">
        <v>0.26500000000000001</v>
      </c>
      <c r="AA48" s="38">
        <v>0.27</v>
      </c>
      <c r="AB48" s="38">
        <v>0.27</v>
      </c>
      <c r="AC48" s="38">
        <v>0.27500000000000002</v>
      </c>
      <c r="AD48" s="38">
        <v>0.28000000000000003</v>
      </c>
      <c r="AE48" s="38">
        <v>0.28000000000000003</v>
      </c>
      <c r="AF48" s="38">
        <v>0.28499999999999998</v>
      </c>
      <c r="AH48" s="37">
        <f t="shared" si="4"/>
        <v>24</v>
      </c>
      <c r="AI48" s="37">
        <f t="shared" si="4"/>
        <v>24.5</v>
      </c>
      <c r="AJ48" s="37">
        <f t="shared" si="4"/>
        <v>25</v>
      </c>
      <c r="AK48" s="37">
        <f t="shared" si="4"/>
        <v>25.5</v>
      </c>
      <c r="AL48" s="37">
        <f t="shared" si="4"/>
        <v>26</v>
      </c>
      <c r="AM48" s="37">
        <f t="shared" si="4"/>
        <v>26.5</v>
      </c>
      <c r="AN48" s="37">
        <f t="shared" si="4"/>
        <v>27</v>
      </c>
      <c r="AO48" s="37">
        <f t="shared" si="4"/>
        <v>27</v>
      </c>
      <c r="AP48" s="37">
        <f t="shared" si="4"/>
        <v>27.500000000000004</v>
      </c>
      <c r="AQ48" s="37">
        <f t="shared" si="4"/>
        <v>28.000000000000004</v>
      </c>
      <c r="AR48" s="37">
        <f t="shared" si="4"/>
        <v>28.000000000000004</v>
      </c>
      <c r="AS48" s="37">
        <f t="shared" si="4"/>
        <v>28.499999999999996</v>
      </c>
    </row>
    <row r="49" spans="4:45" x14ac:dyDescent="0.25">
      <c r="D49" s="4">
        <v>46</v>
      </c>
      <c r="E49" s="4">
        <v>62000</v>
      </c>
      <c r="F49" s="37">
        <v>24.5</v>
      </c>
      <c r="G49" s="37">
        <v>25</v>
      </c>
      <c r="H49" s="37">
        <v>25.5</v>
      </c>
      <c r="I49" s="37">
        <v>26</v>
      </c>
      <c r="J49" s="37">
        <v>26</v>
      </c>
      <c r="K49" s="37">
        <v>26.5</v>
      </c>
      <c r="L49" s="37">
        <v>27</v>
      </c>
      <c r="M49" s="37">
        <v>27.500000000000004</v>
      </c>
      <c r="N49" s="37">
        <v>27.500000000000004</v>
      </c>
      <c r="O49" s="37">
        <v>28.000000000000004</v>
      </c>
      <c r="P49" s="37">
        <v>28.000000000000004</v>
      </c>
      <c r="Q49" s="37">
        <v>28.499999999999996</v>
      </c>
      <c r="S49" t="str">
        <f t="shared" si="2"/>
        <v/>
      </c>
      <c r="T49">
        <v>62000</v>
      </c>
      <c r="U49" s="38">
        <v>0.245</v>
      </c>
      <c r="V49" s="38">
        <v>0.25</v>
      </c>
      <c r="W49" s="38">
        <v>0.255</v>
      </c>
      <c r="X49" s="38">
        <v>0.26</v>
      </c>
      <c r="Y49" s="38">
        <v>0.26</v>
      </c>
      <c r="Z49" s="38">
        <v>0.26500000000000001</v>
      </c>
      <c r="AA49" s="38">
        <v>0.27</v>
      </c>
      <c r="AB49" s="38">
        <v>0.27500000000000002</v>
      </c>
      <c r="AC49" s="38">
        <v>0.27500000000000002</v>
      </c>
      <c r="AD49" s="38">
        <v>0.28000000000000003</v>
      </c>
      <c r="AE49" s="38">
        <v>0.28000000000000003</v>
      </c>
      <c r="AF49" s="38">
        <v>0.28499999999999998</v>
      </c>
      <c r="AH49" s="37">
        <f t="shared" si="4"/>
        <v>24.5</v>
      </c>
      <c r="AI49" s="37">
        <f t="shared" si="4"/>
        <v>25</v>
      </c>
      <c r="AJ49" s="37">
        <f t="shared" si="4"/>
        <v>25.5</v>
      </c>
      <c r="AK49" s="37">
        <f t="shared" si="4"/>
        <v>26</v>
      </c>
      <c r="AL49" s="37">
        <f t="shared" si="4"/>
        <v>26</v>
      </c>
      <c r="AM49" s="37">
        <f t="shared" si="4"/>
        <v>26.5</v>
      </c>
      <c r="AN49" s="37">
        <f t="shared" si="4"/>
        <v>27</v>
      </c>
      <c r="AO49" s="37">
        <f t="shared" si="4"/>
        <v>27.500000000000004</v>
      </c>
      <c r="AP49" s="37">
        <f t="shared" si="4"/>
        <v>27.500000000000004</v>
      </c>
      <c r="AQ49" s="37">
        <f t="shared" si="4"/>
        <v>28.000000000000004</v>
      </c>
      <c r="AR49" s="37">
        <f t="shared" si="4"/>
        <v>28.000000000000004</v>
      </c>
      <c r="AS49" s="37">
        <f t="shared" si="4"/>
        <v>28.499999999999996</v>
      </c>
    </row>
    <row r="50" spans="4:45" x14ac:dyDescent="0.25">
      <c r="D50" s="4">
        <v>47</v>
      </c>
      <c r="E50" s="4">
        <v>63000</v>
      </c>
      <c r="F50" s="37">
        <v>24.5</v>
      </c>
      <c r="G50" s="37">
        <v>25</v>
      </c>
      <c r="H50" s="37">
        <v>25.5</v>
      </c>
      <c r="I50" s="37">
        <v>26</v>
      </c>
      <c r="J50" s="37">
        <v>26.5</v>
      </c>
      <c r="K50" s="37">
        <v>26.5</v>
      </c>
      <c r="L50" s="37">
        <v>27</v>
      </c>
      <c r="M50" s="37">
        <v>27.500000000000004</v>
      </c>
      <c r="N50" s="37">
        <v>28.000000000000004</v>
      </c>
      <c r="O50" s="37">
        <v>28.000000000000004</v>
      </c>
      <c r="P50" s="37">
        <v>28.499999999999996</v>
      </c>
      <c r="Q50" s="37">
        <v>28.499999999999996</v>
      </c>
      <c r="S50" t="str">
        <f t="shared" si="2"/>
        <v/>
      </c>
      <c r="T50">
        <v>63000</v>
      </c>
      <c r="U50" s="38">
        <v>0.245</v>
      </c>
      <c r="V50" s="38">
        <v>0.25</v>
      </c>
      <c r="W50" s="38">
        <v>0.255</v>
      </c>
      <c r="X50" s="38">
        <v>0.26</v>
      </c>
      <c r="Y50" s="38">
        <v>0.26500000000000001</v>
      </c>
      <c r="Z50" s="38">
        <v>0.26500000000000001</v>
      </c>
      <c r="AA50" s="38">
        <v>0.27</v>
      </c>
      <c r="AB50" s="38">
        <v>0.27500000000000002</v>
      </c>
      <c r="AC50" s="38">
        <v>0.28000000000000003</v>
      </c>
      <c r="AD50" s="38">
        <v>0.28000000000000003</v>
      </c>
      <c r="AE50" s="38">
        <v>0.28499999999999998</v>
      </c>
      <c r="AF50" s="38">
        <v>0.28499999999999998</v>
      </c>
      <c r="AH50" s="37">
        <f t="shared" si="4"/>
        <v>24.5</v>
      </c>
      <c r="AI50" s="37">
        <f t="shared" si="4"/>
        <v>25</v>
      </c>
      <c r="AJ50" s="37">
        <f t="shared" si="4"/>
        <v>25.5</v>
      </c>
      <c r="AK50" s="37">
        <f t="shared" si="4"/>
        <v>26</v>
      </c>
      <c r="AL50" s="37">
        <f t="shared" si="4"/>
        <v>26.5</v>
      </c>
      <c r="AM50" s="37">
        <f t="shared" si="4"/>
        <v>26.5</v>
      </c>
      <c r="AN50" s="37">
        <f t="shared" si="4"/>
        <v>27</v>
      </c>
      <c r="AO50" s="37">
        <f t="shared" si="4"/>
        <v>27.500000000000004</v>
      </c>
      <c r="AP50" s="37">
        <f t="shared" si="4"/>
        <v>28.000000000000004</v>
      </c>
      <c r="AQ50" s="37">
        <f t="shared" si="4"/>
        <v>28.000000000000004</v>
      </c>
      <c r="AR50" s="37">
        <f t="shared" si="4"/>
        <v>28.499999999999996</v>
      </c>
      <c r="AS50" s="37">
        <f t="shared" si="4"/>
        <v>28.499999999999996</v>
      </c>
    </row>
    <row r="51" spans="4:45" x14ac:dyDescent="0.25">
      <c r="D51" s="4">
        <v>48</v>
      </c>
      <c r="E51" s="4">
        <v>64000</v>
      </c>
      <c r="F51" s="37">
        <v>24.5</v>
      </c>
      <c r="G51" s="37">
        <v>25</v>
      </c>
      <c r="H51" s="37">
        <v>25.5</v>
      </c>
      <c r="I51" s="37">
        <v>26</v>
      </c>
      <c r="J51" s="37">
        <v>26.5</v>
      </c>
      <c r="K51" s="37">
        <v>27</v>
      </c>
      <c r="L51" s="37">
        <v>27</v>
      </c>
      <c r="M51" s="37">
        <v>27.500000000000004</v>
      </c>
      <c r="N51" s="37">
        <v>28.000000000000004</v>
      </c>
      <c r="O51" s="37">
        <v>28.000000000000004</v>
      </c>
      <c r="P51" s="37">
        <v>28.499999999999996</v>
      </c>
      <c r="Q51" s="37">
        <v>28.999999999999996</v>
      </c>
      <c r="S51" t="str">
        <f t="shared" si="2"/>
        <v/>
      </c>
      <c r="T51">
        <v>64000</v>
      </c>
      <c r="U51" s="38">
        <v>0.245</v>
      </c>
      <c r="V51" s="38">
        <v>0.25</v>
      </c>
      <c r="W51" s="38">
        <v>0.255</v>
      </c>
      <c r="X51" s="38">
        <v>0.26</v>
      </c>
      <c r="Y51" s="38">
        <v>0.26500000000000001</v>
      </c>
      <c r="Z51" s="38">
        <v>0.27</v>
      </c>
      <c r="AA51" s="38">
        <v>0.27</v>
      </c>
      <c r="AB51" s="38">
        <v>0.27500000000000002</v>
      </c>
      <c r="AC51" s="38">
        <v>0.28000000000000003</v>
      </c>
      <c r="AD51" s="38">
        <v>0.28000000000000003</v>
      </c>
      <c r="AE51" s="38">
        <v>0.28499999999999998</v>
      </c>
      <c r="AF51" s="38">
        <v>0.28999999999999998</v>
      </c>
      <c r="AH51" s="37">
        <f t="shared" si="4"/>
        <v>24.5</v>
      </c>
      <c r="AI51" s="37">
        <f t="shared" si="4"/>
        <v>25</v>
      </c>
      <c r="AJ51" s="37">
        <f t="shared" si="4"/>
        <v>25.5</v>
      </c>
      <c r="AK51" s="37">
        <f t="shared" si="4"/>
        <v>26</v>
      </c>
      <c r="AL51" s="37">
        <f t="shared" si="4"/>
        <v>26.5</v>
      </c>
      <c r="AM51" s="37">
        <f t="shared" si="4"/>
        <v>27</v>
      </c>
      <c r="AN51" s="37">
        <f t="shared" si="4"/>
        <v>27</v>
      </c>
      <c r="AO51" s="37">
        <f t="shared" si="4"/>
        <v>27.500000000000004</v>
      </c>
      <c r="AP51" s="37">
        <f t="shared" si="4"/>
        <v>28.000000000000004</v>
      </c>
      <c r="AQ51" s="37">
        <f t="shared" si="4"/>
        <v>28.000000000000004</v>
      </c>
      <c r="AR51" s="37">
        <f t="shared" si="4"/>
        <v>28.499999999999996</v>
      </c>
      <c r="AS51" s="37">
        <f t="shared" si="4"/>
        <v>28.999999999999996</v>
      </c>
    </row>
    <row r="52" spans="4:45" x14ac:dyDescent="0.25">
      <c r="D52" s="4">
        <v>49</v>
      </c>
      <c r="E52" s="4">
        <v>65000</v>
      </c>
      <c r="F52" s="37">
        <v>24.5</v>
      </c>
      <c r="G52" s="37">
        <v>25</v>
      </c>
      <c r="H52" s="37">
        <v>25.5</v>
      </c>
      <c r="I52" s="37">
        <v>26</v>
      </c>
      <c r="J52" s="37">
        <v>26.5</v>
      </c>
      <c r="K52" s="37">
        <v>27</v>
      </c>
      <c r="L52" s="37">
        <v>27.500000000000004</v>
      </c>
      <c r="M52" s="37">
        <v>27.500000000000004</v>
      </c>
      <c r="N52" s="37">
        <v>28.000000000000004</v>
      </c>
      <c r="O52" s="37">
        <v>28.499999999999996</v>
      </c>
      <c r="P52" s="37">
        <v>28.499999999999996</v>
      </c>
      <c r="Q52" s="37">
        <v>28.999999999999996</v>
      </c>
      <c r="S52" t="str">
        <f t="shared" si="2"/>
        <v/>
      </c>
      <c r="T52">
        <v>65000</v>
      </c>
      <c r="U52" s="38">
        <v>0.245</v>
      </c>
      <c r="V52" s="38">
        <v>0.25</v>
      </c>
      <c r="W52" s="38">
        <v>0.255</v>
      </c>
      <c r="X52" s="38">
        <v>0.26</v>
      </c>
      <c r="Y52" s="38">
        <v>0.26500000000000001</v>
      </c>
      <c r="Z52" s="38">
        <v>0.27</v>
      </c>
      <c r="AA52" s="38">
        <v>0.27500000000000002</v>
      </c>
      <c r="AB52" s="38">
        <v>0.27500000000000002</v>
      </c>
      <c r="AC52" s="38">
        <v>0.28000000000000003</v>
      </c>
      <c r="AD52" s="38">
        <v>0.28499999999999998</v>
      </c>
      <c r="AE52" s="38">
        <v>0.28499999999999998</v>
      </c>
      <c r="AF52" s="38">
        <v>0.28999999999999998</v>
      </c>
      <c r="AH52" s="37">
        <f t="shared" si="4"/>
        <v>24.5</v>
      </c>
      <c r="AI52" s="37">
        <f t="shared" si="4"/>
        <v>25</v>
      </c>
      <c r="AJ52" s="37">
        <f t="shared" si="4"/>
        <v>25.5</v>
      </c>
      <c r="AK52" s="37">
        <f t="shared" si="4"/>
        <v>26</v>
      </c>
      <c r="AL52" s="37">
        <f t="shared" si="4"/>
        <v>26.5</v>
      </c>
      <c r="AM52" s="37">
        <f t="shared" si="4"/>
        <v>27</v>
      </c>
      <c r="AN52" s="37">
        <f t="shared" si="4"/>
        <v>27.500000000000004</v>
      </c>
      <c r="AO52" s="37">
        <f t="shared" si="4"/>
        <v>27.500000000000004</v>
      </c>
      <c r="AP52" s="37">
        <f t="shared" si="4"/>
        <v>28.000000000000004</v>
      </c>
      <c r="AQ52" s="37">
        <f t="shared" si="4"/>
        <v>28.499999999999996</v>
      </c>
      <c r="AR52" s="37">
        <f t="shared" si="4"/>
        <v>28.499999999999996</v>
      </c>
      <c r="AS52" s="37">
        <f t="shared" si="4"/>
        <v>28.999999999999996</v>
      </c>
    </row>
    <row r="53" spans="4:45" x14ac:dyDescent="0.25">
      <c r="D53" s="4">
        <v>50</v>
      </c>
      <c r="E53" s="4">
        <v>66000</v>
      </c>
      <c r="F53" s="37">
        <v>25</v>
      </c>
      <c r="G53" s="37">
        <v>25.5</v>
      </c>
      <c r="H53" s="37">
        <v>26</v>
      </c>
      <c r="I53" s="37">
        <v>26.5</v>
      </c>
      <c r="J53" s="37">
        <v>26.5</v>
      </c>
      <c r="K53" s="37">
        <v>27</v>
      </c>
      <c r="L53" s="37">
        <v>27.500000000000004</v>
      </c>
      <c r="M53" s="37">
        <v>28.000000000000004</v>
      </c>
      <c r="N53" s="37">
        <v>28.000000000000004</v>
      </c>
      <c r="O53" s="37">
        <v>28.499999999999996</v>
      </c>
      <c r="P53" s="37">
        <v>28.999999999999996</v>
      </c>
      <c r="Q53" s="37">
        <v>28.999999999999996</v>
      </c>
      <c r="S53" t="str">
        <f t="shared" si="2"/>
        <v/>
      </c>
      <c r="T53">
        <v>66000</v>
      </c>
      <c r="U53" s="38">
        <v>0.25</v>
      </c>
      <c r="V53" s="38">
        <v>0.255</v>
      </c>
      <c r="W53" s="38">
        <v>0.26</v>
      </c>
      <c r="X53" s="38">
        <v>0.26500000000000001</v>
      </c>
      <c r="Y53" s="38">
        <v>0.26500000000000001</v>
      </c>
      <c r="Z53" s="38">
        <v>0.27</v>
      </c>
      <c r="AA53" s="38">
        <v>0.27500000000000002</v>
      </c>
      <c r="AB53" s="38">
        <v>0.28000000000000003</v>
      </c>
      <c r="AC53" s="38">
        <v>0.28000000000000003</v>
      </c>
      <c r="AD53" s="38">
        <v>0.28499999999999998</v>
      </c>
      <c r="AE53" s="38">
        <v>0.28999999999999998</v>
      </c>
      <c r="AF53" s="38">
        <v>0.28999999999999998</v>
      </c>
      <c r="AH53" s="37">
        <f t="shared" si="4"/>
        <v>25</v>
      </c>
      <c r="AI53" s="37">
        <f t="shared" si="4"/>
        <v>25.5</v>
      </c>
      <c r="AJ53" s="37">
        <f t="shared" si="4"/>
        <v>26</v>
      </c>
      <c r="AK53" s="37">
        <f t="shared" si="4"/>
        <v>26.5</v>
      </c>
      <c r="AL53" s="37">
        <f t="shared" si="4"/>
        <v>26.5</v>
      </c>
      <c r="AM53" s="37">
        <f t="shared" si="4"/>
        <v>27</v>
      </c>
      <c r="AN53" s="37">
        <f t="shared" si="4"/>
        <v>27.500000000000004</v>
      </c>
      <c r="AO53" s="37">
        <f t="shared" si="4"/>
        <v>28.000000000000004</v>
      </c>
      <c r="AP53" s="37">
        <f t="shared" si="4"/>
        <v>28.000000000000004</v>
      </c>
      <c r="AQ53" s="37">
        <f t="shared" si="4"/>
        <v>28.499999999999996</v>
      </c>
      <c r="AR53" s="37">
        <f t="shared" si="4"/>
        <v>28.999999999999996</v>
      </c>
      <c r="AS53" s="37">
        <f t="shared" si="4"/>
        <v>28.999999999999996</v>
      </c>
    </row>
    <row r="54" spans="4:45" x14ac:dyDescent="0.25">
      <c r="D54" s="4">
        <v>51</v>
      </c>
      <c r="E54" s="4">
        <v>67000</v>
      </c>
      <c r="F54" s="37">
        <v>25</v>
      </c>
      <c r="G54" s="37">
        <v>25.5</v>
      </c>
      <c r="H54" s="37">
        <v>26</v>
      </c>
      <c r="I54" s="37">
        <v>26.5</v>
      </c>
      <c r="J54" s="37">
        <v>27</v>
      </c>
      <c r="K54" s="37">
        <v>27.500000000000004</v>
      </c>
      <c r="L54" s="37">
        <v>27.500000000000004</v>
      </c>
      <c r="M54" s="37">
        <v>28.000000000000004</v>
      </c>
      <c r="N54" s="37">
        <v>28.499999999999996</v>
      </c>
      <c r="O54" s="37">
        <v>28.499999999999996</v>
      </c>
      <c r="P54" s="37">
        <v>28.999999999999996</v>
      </c>
      <c r="Q54" s="37">
        <v>28.999999999999996</v>
      </c>
      <c r="S54" t="str">
        <f t="shared" si="2"/>
        <v/>
      </c>
      <c r="T54">
        <v>67000</v>
      </c>
      <c r="U54" s="38">
        <v>0.25</v>
      </c>
      <c r="V54" s="38">
        <v>0.255</v>
      </c>
      <c r="W54" s="38">
        <v>0.26</v>
      </c>
      <c r="X54" s="38">
        <v>0.26500000000000001</v>
      </c>
      <c r="Y54" s="38">
        <v>0.27</v>
      </c>
      <c r="Z54" s="38">
        <v>0.27500000000000002</v>
      </c>
      <c r="AA54" s="38">
        <v>0.27500000000000002</v>
      </c>
      <c r="AB54" s="38">
        <v>0.28000000000000003</v>
      </c>
      <c r="AC54" s="38">
        <v>0.28499999999999998</v>
      </c>
      <c r="AD54" s="38">
        <v>0.28499999999999998</v>
      </c>
      <c r="AE54" s="38">
        <v>0.28999999999999998</v>
      </c>
      <c r="AF54" s="38">
        <v>0.28999999999999998</v>
      </c>
      <c r="AH54" s="37">
        <f t="shared" si="4"/>
        <v>25</v>
      </c>
      <c r="AI54" s="37">
        <f t="shared" ref="AI54:AS77" si="5">V54*$T$3</f>
        <v>25.5</v>
      </c>
      <c r="AJ54" s="37">
        <f t="shared" si="5"/>
        <v>26</v>
      </c>
      <c r="AK54" s="37">
        <f t="shared" si="5"/>
        <v>26.5</v>
      </c>
      <c r="AL54" s="37">
        <f t="shared" si="5"/>
        <v>27</v>
      </c>
      <c r="AM54" s="37">
        <f t="shared" si="5"/>
        <v>27.500000000000004</v>
      </c>
      <c r="AN54" s="37">
        <f t="shared" si="5"/>
        <v>27.500000000000004</v>
      </c>
      <c r="AO54" s="37">
        <f t="shared" si="5"/>
        <v>28.000000000000004</v>
      </c>
      <c r="AP54" s="37">
        <f t="shared" si="5"/>
        <v>28.499999999999996</v>
      </c>
      <c r="AQ54" s="37">
        <f t="shared" si="5"/>
        <v>28.499999999999996</v>
      </c>
      <c r="AR54" s="37">
        <f t="shared" si="5"/>
        <v>28.999999999999996</v>
      </c>
      <c r="AS54" s="37">
        <f t="shared" si="5"/>
        <v>28.999999999999996</v>
      </c>
    </row>
    <row r="55" spans="4:45" x14ac:dyDescent="0.25">
      <c r="D55" s="4">
        <v>52</v>
      </c>
      <c r="E55" s="4">
        <v>68000</v>
      </c>
      <c r="F55" s="37">
        <v>25</v>
      </c>
      <c r="G55" s="37">
        <v>25.5</v>
      </c>
      <c r="H55" s="37">
        <v>26</v>
      </c>
      <c r="I55" s="37">
        <v>26.5</v>
      </c>
      <c r="J55" s="37">
        <v>27</v>
      </c>
      <c r="K55" s="37">
        <v>27.500000000000004</v>
      </c>
      <c r="L55" s="37">
        <v>28.000000000000004</v>
      </c>
      <c r="M55" s="37">
        <v>28.000000000000004</v>
      </c>
      <c r="N55" s="37">
        <v>28.499999999999996</v>
      </c>
      <c r="O55" s="37">
        <v>28.999999999999996</v>
      </c>
      <c r="P55" s="37">
        <v>28.999999999999996</v>
      </c>
      <c r="Q55" s="37">
        <v>29.5</v>
      </c>
      <c r="S55" t="str">
        <f t="shared" si="2"/>
        <v/>
      </c>
      <c r="T55">
        <v>68000</v>
      </c>
      <c r="U55" s="38">
        <v>0.25</v>
      </c>
      <c r="V55" s="38">
        <v>0.255</v>
      </c>
      <c r="W55" s="38">
        <v>0.26</v>
      </c>
      <c r="X55" s="38">
        <v>0.26500000000000001</v>
      </c>
      <c r="Y55" s="38">
        <v>0.27</v>
      </c>
      <c r="Z55" s="38">
        <v>0.27500000000000002</v>
      </c>
      <c r="AA55" s="38">
        <v>0.28000000000000003</v>
      </c>
      <c r="AB55" s="38">
        <v>0.28000000000000003</v>
      </c>
      <c r="AC55" s="38">
        <v>0.28499999999999998</v>
      </c>
      <c r="AD55" s="38">
        <v>0.28999999999999998</v>
      </c>
      <c r="AE55" s="38">
        <v>0.28999999999999998</v>
      </c>
      <c r="AF55" s="38">
        <v>0.29499999999999998</v>
      </c>
      <c r="AH55" s="37">
        <f t="shared" ref="AH55:AJ97" si="6">U55*$T$3</f>
        <v>25</v>
      </c>
      <c r="AI55" s="37">
        <f t="shared" si="5"/>
        <v>25.5</v>
      </c>
      <c r="AJ55" s="37">
        <f t="shared" si="5"/>
        <v>26</v>
      </c>
      <c r="AK55" s="37">
        <f t="shared" si="5"/>
        <v>26.5</v>
      </c>
      <c r="AL55" s="37">
        <f t="shared" si="5"/>
        <v>27</v>
      </c>
      <c r="AM55" s="37">
        <f t="shared" si="5"/>
        <v>27.500000000000004</v>
      </c>
      <c r="AN55" s="37">
        <f t="shared" si="5"/>
        <v>28.000000000000004</v>
      </c>
      <c r="AO55" s="37">
        <f t="shared" si="5"/>
        <v>28.000000000000004</v>
      </c>
      <c r="AP55" s="37">
        <f t="shared" si="5"/>
        <v>28.499999999999996</v>
      </c>
      <c r="AQ55" s="37">
        <f t="shared" si="5"/>
        <v>28.999999999999996</v>
      </c>
      <c r="AR55" s="37">
        <f t="shared" si="5"/>
        <v>28.999999999999996</v>
      </c>
      <c r="AS55" s="37">
        <f t="shared" si="5"/>
        <v>29.5</v>
      </c>
    </row>
    <row r="56" spans="4:45" x14ac:dyDescent="0.25">
      <c r="D56" s="4">
        <v>53</v>
      </c>
      <c r="E56" s="4">
        <v>69000</v>
      </c>
      <c r="F56" s="37">
        <v>25</v>
      </c>
      <c r="G56" s="37">
        <v>25.5</v>
      </c>
      <c r="H56" s="37">
        <v>26</v>
      </c>
      <c r="I56" s="37">
        <v>26.5</v>
      </c>
      <c r="J56" s="37">
        <v>27</v>
      </c>
      <c r="K56" s="37">
        <v>27.500000000000004</v>
      </c>
      <c r="L56" s="37">
        <v>28.000000000000004</v>
      </c>
      <c r="M56" s="37">
        <v>28.499999999999996</v>
      </c>
      <c r="N56" s="37">
        <v>28.499999999999996</v>
      </c>
      <c r="O56" s="37">
        <v>28.999999999999996</v>
      </c>
      <c r="P56" s="37">
        <v>29.5</v>
      </c>
      <c r="Q56" s="37">
        <v>29.5</v>
      </c>
      <c r="S56" t="str">
        <f t="shared" si="2"/>
        <v/>
      </c>
      <c r="T56">
        <v>69000</v>
      </c>
      <c r="U56" s="38">
        <v>0.25</v>
      </c>
      <c r="V56" s="38">
        <v>0.255</v>
      </c>
      <c r="W56" s="38">
        <v>0.26</v>
      </c>
      <c r="X56" s="38">
        <v>0.26500000000000001</v>
      </c>
      <c r="Y56" s="38">
        <v>0.27</v>
      </c>
      <c r="Z56" s="38">
        <v>0.27500000000000002</v>
      </c>
      <c r="AA56" s="38">
        <v>0.28000000000000003</v>
      </c>
      <c r="AB56" s="38">
        <v>0.28499999999999998</v>
      </c>
      <c r="AC56" s="38">
        <v>0.28499999999999998</v>
      </c>
      <c r="AD56" s="38">
        <v>0.28999999999999998</v>
      </c>
      <c r="AE56" s="38">
        <v>0.29499999999999998</v>
      </c>
      <c r="AF56" s="38">
        <v>0.29499999999999998</v>
      </c>
      <c r="AH56" s="37">
        <f t="shared" si="6"/>
        <v>25</v>
      </c>
      <c r="AI56" s="37">
        <f t="shared" si="5"/>
        <v>25.5</v>
      </c>
      <c r="AJ56" s="37">
        <f t="shared" si="5"/>
        <v>26</v>
      </c>
      <c r="AK56" s="37">
        <f t="shared" si="5"/>
        <v>26.5</v>
      </c>
      <c r="AL56" s="37">
        <f t="shared" si="5"/>
        <v>27</v>
      </c>
      <c r="AM56" s="37">
        <f t="shared" si="5"/>
        <v>27.500000000000004</v>
      </c>
      <c r="AN56" s="37">
        <f t="shared" si="5"/>
        <v>28.000000000000004</v>
      </c>
      <c r="AO56" s="37">
        <f t="shared" si="5"/>
        <v>28.499999999999996</v>
      </c>
      <c r="AP56" s="37">
        <f t="shared" si="5"/>
        <v>28.499999999999996</v>
      </c>
      <c r="AQ56" s="37">
        <f t="shared" si="5"/>
        <v>28.999999999999996</v>
      </c>
      <c r="AR56" s="37">
        <f t="shared" si="5"/>
        <v>29.5</v>
      </c>
      <c r="AS56" s="37">
        <f t="shared" si="5"/>
        <v>29.5</v>
      </c>
    </row>
    <row r="57" spans="4:45" x14ac:dyDescent="0.25">
      <c r="D57" s="4">
        <v>54</v>
      </c>
      <c r="E57" s="4">
        <v>70000</v>
      </c>
      <c r="F57" s="37">
        <v>25.5</v>
      </c>
      <c r="G57" s="37">
        <v>26</v>
      </c>
      <c r="H57" s="37">
        <v>26.5</v>
      </c>
      <c r="I57" s="37">
        <v>27</v>
      </c>
      <c r="J57" s="37">
        <v>27.500000000000004</v>
      </c>
      <c r="K57" s="37">
        <v>27.500000000000004</v>
      </c>
      <c r="L57" s="37">
        <v>28.000000000000004</v>
      </c>
      <c r="M57" s="37">
        <v>28.499999999999996</v>
      </c>
      <c r="N57" s="37">
        <v>28.999999999999996</v>
      </c>
      <c r="O57" s="37">
        <v>28.999999999999996</v>
      </c>
      <c r="P57" s="37">
        <v>29.5</v>
      </c>
      <c r="Q57" s="37">
        <v>29.5</v>
      </c>
      <c r="S57" t="str">
        <f t="shared" si="2"/>
        <v/>
      </c>
      <c r="T57">
        <v>70000</v>
      </c>
      <c r="U57" s="38">
        <v>0.255</v>
      </c>
      <c r="V57" s="38">
        <v>0.26</v>
      </c>
      <c r="W57" s="38">
        <v>0.26500000000000001</v>
      </c>
      <c r="X57" s="38">
        <v>0.27</v>
      </c>
      <c r="Y57" s="38">
        <v>0.27500000000000002</v>
      </c>
      <c r="Z57" s="38">
        <v>0.27500000000000002</v>
      </c>
      <c r="AA57" s="38">
        <v>0.28000000000000003</v>
      </c>
      <c r="AB57" s="38">
        <v>0.28499999999999998</v>
      </c>
      <c r="AC57" s="38">
        <v>0.28999999999999998</v>
      </c>
      <c r="AD57" s="38">
        <v>0.28999999999999998</v>
      </c>
      <c r="AE57" s="38">
        <v>0.29499999999999998</v>
      </c>
      <c r="AF57" s="38">
        <v>0.29499999999999998</v>
      </c>
      <c r="AH57" s="37">
        <f t="shared" si="6"/>
        <v>25.5</v>
      </c>
      <c r="AI57" s="37">
        <f t="shared" si="5"/>
        <v>26</v>
      </c>
      <c r="AJ57" s="37">
        <f t="shared" si="5"/>
        <v>26.5</v>
      </c>
      <c r="AK57" s="37">
        <f t="shared" si="5"/>
        <v>27</v>
      </c>
      <c r="AL57" s="37">
        <f t="shared" si="5"/>
        <v>27.500000000000004</v>
      </c>
      <c r="AM57" s="37">
        <f t="shared" si="5"/>
        <v>27.500000000000004</v>
      </c>
      <c r="AN57" s="37">
        <f t="shared" si="5"/>
        <v>28.000000000000004</v>
      </c>
      <c r="AO57" s="37">
        <f t="shared" si="5"/>
        <v>28.499999999999996</v>
      </c>
      <c r="AP57" s="37">
        <f t="shared" si="5"/>
        <v>28.999999999999996</v>
      </c>
      <c r="AQ57" s="37">
        <f t="shared" si="5"/>
        <v>28.999999999999996</v>
      </c>
      <c r="AR57" s="37">
        <f t="shared" si="5"/>
        <v>29.5</v>
      </c>
      <c r="AS57" s="37">
        <f t="shared" si="5"/>
        <v>29.5</v>
      </c>
    </row>
    <row r="58" spans="4:45" x14ac:dyDescent="0.25">
      <c r="D58" s="4">
        <v>55</v>
      </c>
      <c r="E58" s="4">
        <v>71000</v>
      </c>
      <c r="F58" s="37">
        <v>25.5</v>
      </c>
      <c r="G58" s="37">
        <v>26</v>
      </c>
      <c r="H58" s="37">
        <v>26.5</v>
      </c>
      <c r="I58" s="37">
        <v>27</v>
      </c>
      <c r="J58" s="37">
        <v>27.500000000000004</v>
      </c>
      <c r="K58" s="37">
        <v>28.000000000000004</v>
      </c>
      <c r="L58" s="37">
        <v>28.000000000000004</v>
      </c>
      <c r="M58" s="37">
        <v>28.499999999999996</v>
      </c>
      <c r="N58" s="37">
        <v>28.999999999999996</v>
      </c>
      <c r="O58" s="37">
        <v>29.5</v>
      </c>
      <c r="P58" s="37">
        <v>29.5</v>
      </c>
      <c r="Q58" s="37">
        <v>30</v>
      </c>
      <c r="S58" t="str">
        <f t="shared" si="2"/>
        <v/>
      </c>
      <c r="T58">
        <v>71000</v>
      </c>
      <c r="U58" s="38">
        <v>0.255</v>
      </c>
      <c r="V58" s="38">
        <v>0.26</v>
      </c>
      <c r="W58" s="38">
        <v>0.26500000000000001</v>
      </c>
      <c r="X58" s="38">
        <v>0.27</v>
      </c>
      <c r="Y58" s="38">
        <v>0.27500000000000002</v>
      </c>
      <c r="Z58" s="38">
        <v>0.28000000000000003</v>
      </c>
      <c r="AA58" s="38">
        <v>0.28000000000000003</v>
      </c>
      <c r="AB58" s="38">
        <v>0.28499999999999998</v>
      </c>
      <c r="AC58" s="38">
        <v>0.28999999999999998</v>
      </c>
      <c r="AD58" s="38">
        <v>0.29499999999999998</v>
      </c>
      <c r="AE58" s="38">
        <v>0.29499999999999998</v>
      </c>
      <c r="AF58" s="38">
        <v>0.3</v>
      </c>
      <c r="AH58" s="37">
        <f t="shared" si="6"/>
        <v>25.5</v>
      </c>
      <c r="AI58" s="37">
        <f t="shared" si="5"/>
        <v>26</v>
      </c>
      <c r="AJ58" s="37">
        <f t="shared" si="5"/>
        <v>26.5</v>
      </c>
      <c r="AK58" s="37">
        <f t="shared" si="5"/>
        <v>27</v>
      </c>
      <c r="AL58" s="37">
        <f t="shared" si="5"/>
        <v>27.500000000000004</v>
      </c>
      <c r="AM58" s="37">
        <f t="shared" si="5"/>
        <v>28.000000000000004</v>
      </c>
      <c r="AN58" s="37">
        <f t="shared" si="5"/>
        <v>28.000000000000004</v>
      </c>
      <c r="AO58" s="37">
        <f t="shared" si="5"/>
        <v>28.499999999999996</v>
      </c>
      <c r="AP58" s="37">
        <f t="shared" si="5"/>
        <v>28.999999999999996</v>
      </c>
      <c r="AQ58" s="37">
        <f t="shared" si="5"/>
        <v>29.5</v>
      </c>
      <c r="AR58" s="37">
        <f t="shared" si="5"/>
        <v>29.5</v>
      </c>
      <c r="AS58" s="37">
        <f t="shared" si="5"/>
        <v>30</v>
      </c>
    </row>
    <row r="59" spans="4:45" x14ac:dyDescent="0.25">
      <c r="D59" s="4">
        <v>56</v>
      </c>
      <c r="E59" s="4">
        <v>72000</v>
      </c>
      <c r="F59" s="37">
        <v>25.5</v>
      </c>
      <c r="G59" s="37">
        <v>26</v>
      </c>
      <c r="H59" s="37">
        <v>26.5</v>
      </c>
      <c r="I59" s="37">
        <v>27</v>
      </c>
      <c r="J59" s="37">
        <v>27.500000000000004</v>
      </c>
      <c r="K59" s="37">
        <v>28.000000000000004</v>
      </c>
      <c r="L59" s="37">
        <v>28.499999999999996</v>
      </c>
      <c r="M59" s="37">
        <v>28.999999999999996</v>
      </c>
      <c r="N59" s="37">
        <v>28.999999999999996</v>
      </c>
      <c r="O59" s="37">
        <v>29.5</v>
      </c>
      <c r="P59" s="37">
        <v>29.5</v>
      </c>
      <c r="Q59" s="37">
        <v>30</v>
      </c>
      <c r="S59" t="str">
        <f t="shared" si="2"/>
        <v/>
      </c>
      <c r="T59">
        <v>72000</v>
      </c>
      <c r="U59" s="38">
        <v>0.255</v>
      </c>
      <c r="V59" s="38">
        <v>0.26</v>
      </c>
      <c r="W59" s="38">
        <v>0.26500000000000001</v>
      </c>
      <c r="X59" s="38">
        <v>0.27</v>
      </c>
      <c r="Y59" s="38">
        <v>0.27500000000000002</v>
      </c>
      <c r="Z59" s="38">
        <v>0.28000000000000003</v>
      </c>
      <c r="AA59" s="38">
        <v>0.28499999999999998</v>
      </c>
      <c r="AB59" s="38">
        <v>0.28999999999999998</v>
      </c>
      <c r="AC59" s="38">
        <v>0.28999999999999998</v>
      </c>
      <c r="AD59" s="38">
        <v>0.29499999999999998</v>
      </c>
      <c r="AE59" s="38">
        <v>0.29499999999999998</v>
      </c>
      <c r="AF59" s="38">
        <v>0.3</v>
      </c>
      <c r="AH59" s="37">
        <f t="shared" si="6"/>
        <v>25.5</v>
      </c>
      <c r="AI59" s="37">
        <f t="shared" si="5"/>
        <v>26</v>
      </c>
      <c r="AJ59" s="37">
        <f t="shared" si="5"/>
        <v>26.5</v>
      </c>
      <c r="AK59" s="37">
        <f t="shared" si="5"/>
        <v>27</v>
      </c>
      <c r="AL59" s="37">
        <f t="shared" si="5"/>
        <v>27.500000000000004</v>
      </c>
      <c r="AM59" s="37">
        <f t="shared" si="5"/>
        <v>28.000000000000004</v>
      </c>
      <c r="AN59" s="37">
        <f t="shared" si="5"/>
        <v>28.499999999999996</v>
      </c>
      <c r="AO59" s="37">
        <f t="shared" si="5"/>
        <v>28.999999999999996</v>
      </c>
      <c r="AP59" s="37">
        <f t="shared" si="5"/>
        <v>28.999999999999996</v>
      </c>
      <c r="AQ59" s="37">
        <f t="shared" si="5"/>
        <v>29.5</v>
      </c>
      <c r="AR59" s="37">
        <f t="shared" si="5"/>
        <v>29.5</v>
      </c>
      <c r="AS59" s="37">
        <f t="shared" si="5"/>
        <v>30</v>
      </c>
    </row>
    <row r="60" spans="4:45" x14ac:dyDescent="0.25">
      <c r="D60" s="4">
        <v>57</v>
      </c>
      <c r="E60" s="4">
        <v>73000</v>
      </c>
      <c r="F60" s="37">
        <v>26</v>
      </c>
      <c r="G60" s="37">
        <v>26.5</v>
      </c>
      <c r="H60" s="37">
        <v>27</v>
      </c>
      <c r="I60" s="37">
        <v>27.500000000000004</v>
      </c>
      <c r="J60" s="37">
        <v>27.500000000000004</v>
      </c>
      <c r="K60" s="37">
        <v>28.000000000000004</v>
      </c>
      <c r="L60" s="37">
        <v>28.499999999999996</v>
      </c>
      <c r="M60" s="37">
        <v>28.999999999999996</v>
      </c>
      <c r="N60" s="37">
        <v>29.5</v>
      </c>
      <c r="O60" s="37">
        <v>29.5</v>
      </c>
      <c r="P60" s="37">
        <v>30</v>
      </c>
      <c r="Q60" s="37">
        <v>30</v>
      </c>
      <c r="S60" t="str">
        <f t="shared" si="2"/>
        <v/>
      </c>
      <c r="T60">
        <v>73000</v>
      </c>
      <c r="U60" s="38">
        <v>0.26</v>
      </c>
      <c r="V60" s="38">
        <v>0.26500000000000001</v>
      </c>
      <c r="W60" s="38">
        <v>0.27</v>
      </c>
      <c r="X60" s="38">
        <v>0.27500000000000002</v>
      </c>
      <c r="Y60" s="38">
        <v>0.27500000000000002</v>
      </c>
      <c r="Z60" s="38">
        <v>0.28000000000000003</v>
      </c>
      <c r="AA60" s="38">
        <v>0.28499999999999998</v>
      </c>
      <c r="AB60" s="38">
        <v>0.28999999999999998</v>
      </c>
      <c r="AC60" s="38">
        <v>0.29499999999999998</v>
      </c>
      <c r="AD60" s="38">
        <v>0.29499999999999998</v>
      </c>
      <c r="AE60" s="38">
        <v>0.3</v>
      </c>
      <c r="AF60" s="38">
        <v>0.3</v>
      </c>
      <c r="AH60" s="37">
        <f t="shared" si="6"/>
        <v>26</v>
      </c>
      <c r="AI60" s="37">
        <f t="shared" si="5"/>
        <v>26.5</v>
      </c>
      <c r="AJ60" s="37">
        <f t="shared" si="5"/>
        <v>27</v>
      </c>
      <c r="AK60" s="37">
        <f t="shared" si="5"/>
        <v>27.500000000000004</v>
      </c>
      <c r="AL60" s="37">
        <f t="shared" si="5"/>
        <v>27.500000000000004</v>
      </c>
      <c r="AM60" s="37">
        <f t="shared" si="5"/>
        <v>28.000000000000004</v>
      </c>
      <c r="AN60" s="37">
        <f t="shared" si="5"/>
        <v>28.499999999999996</v>
      </c>
      <c r="AO60" s="37">
        <f t="shared" si="5"/>
        <v>28.999999999999996</v>
      </c>
      <c r="AP60" s="37">
        <f t="shared" si="5"/>
        <v>29.5</v>
      </c>
      <c r="AQ60" s="37">
        <f t="shared" si="5"/>
        <v>29.5</v>
      </c>
      <c r="AR60" s="37">
        <f t="shared" si="5"/>
        <v>30</v>
      </c>
      <c r="AS60" s="37">
        <f t="shared" si="5"/>
        <v>30</v>
      </c>
    </row>
    <row r="61" spans="4:45" x14ac:dyDescent="0.25">
      <c r="D61" s="4">
        <v>58</v>
      </c>
      <c r="E61" s="4">
        <v>74000</v>
      </c>
      <c r="F61" s="37">
        <v>26</v>
      </c>
      <c r="G61" s="37">
        <v>26.5</v>
      </c>
      <c r="H61" s="37">
        <v>27</v>
      </c>
      <c r="I61" s="37">
        <v>27.500000000000004</v>
      </c>
      <c r="J61" s="37">
        <v>28.000000000000004</v>
      </c>
      <c r="K61" s="37">
        <v>28.499999999999996</v>
      </c>
      <c r="L61" s="37">
        <v>28.499999999999996</v>
      </c>
      <c r="M61" s="37">
        <v>28.999999999999996</v>
      </c>
      <c r="N61" s="37">
        <v>29.5</v>
      </c>
      <c r="O61" s="37">
        <v>29.5</v>
      </c>
      <c r="P61" s="37">
        <v>30</v>
      </c>
      <c r="Q61" s="37">
        <v>30.5</v>
      </c>
      <c r="S61" t="str">
        <f t="shared" si="2"/>
        <v/>
      </c>
      <c r="T61">
        <v>74000</v>
      </c>
      <c r="U61" s="38">
        <v>0.26</v>
      </c>
      <c r="V61" s="38">
        <v>0.26500000000000001</v>
      </c>
      <c r="W61" s="38">
        <v>0.27</v>
      </c>
      <c r="X61" s="38">
        <v>0.27500000000000002</v>
      </c>
      <c r="Y61" s="38">
        <v>0.28000000000000003</v>
      </c>
      <c r="Z61" s="38">
        <v>0.28499999999999998</v>
      </c>
      <c r="AA61" s="38">
        <v>0.28499999999999998</v>
      </c>
      <c r="AB61" s="38">
        <v>0.28999999999999998</v>
      </c>
      <c r="AC61" s="38">
        <v>0.29499999999999998</v>
      </c>
      <c r="AD61" s="38">
        <v>0.29499999999999998</v>
      </c>
      <c r="AE61" s="38">
        <v>0.3</v>
      </c>
      <c r="AF61" s="38">
        <v>0.30499999999999999</v>
      </c>
      <c r="AH61" s="37">
        <f t="shared" si="6"/>
        <v>26</v>
      </c>
      <c r="AI61" s="37">
        <f t="shared" si="5"/>
        <v>26.5</v>
      </c>
      <c r="AJ61" s="37">
        <f t="shared" si="5"/>
        <v>27</v>
      </c>
      <c r="AK61" s="37">
        <f t="shared" si="5"/>
        <v>27.500000000000004</v>
      </c>
      <c r="AL61" s="37">
        <f t="shared" si="5"/>
        <v>28.000000000000004</v>
      </c>
      <c r="AM61" s="37">
        <f t="shared" si="5"/>
        <v>28.499999999999996</v>
      </c>
      <c r="AN61" s="37">
        <f t="shared" si="5"/>
        <v>28.499999999999996</v>
      </c>
      <c r="AO61" s="37">
        <f t="shared" si="5"/>
        <v>28.999999999999996</v>
      </c>
      <c r="AP61" s="37">
        <f t="shared" si="5"/>
        <v>29.5</v>
      </c>
      <c r="AQ61" s="37">
        <f t="shared" si="5"/>
        <v>29.5</v>
      </c>
      <c r="AR61" s="37">
        <f t="shared" si="5"/>
        <v>30</v>
      </c>
      <c r="AS61" s="37">
        <f t="shared" si="5"/>
        <v>30.5</v>
      </c>
    </row>
    <row r="62" spans="4:45" x14ac:dyDescent="0.25">
      <c r="D62" s="4">
        <v>59</v>
      </c>
      <c r="E62" s="4">
        <v>75000</v>
      </c>
      <c r="F62" s="37">
        <v>26</v>
      </c>
      <c r="G62" s="37">
        <v>26.5</v>
      </c>
      <c r="H62" s="37">
        <v>27</v>
      </c>
      <c r="I62" s="37">
        <v>27.500000000000004</v>
      </c>
      <c r="J62" s="37">
        <v>28.000000000000004</v>
      </c>
      <c r="K62" s="37">
        <v>28.499999999999996</v>
      </c>
      <c r="L62" s="37">
        <v>28.999999999999996</v>
      </c>
      <c r="M62" s="37">
        <v>28.999999999999996</v>
      </c>
      <c r="N62" s="37">
        <v>29.5</v>
      </c>
      <c r="O62" s="37">
        <v>30</v>
      </c>
      <c r="P62" s="37">
        <v>30</v>
      </c>
      <c r="Q62" s="37">
        <v>30.5</v>
      </c>
      <c r="S62" t="str">
        <f t="shared" si="2"/>
        <v/>
      </c>
      <c r="T62">
        <v>75000</v>
      </c>
      <c r="U62" s="38">
        <v>0.26</v>
      </c>
      <c r="V62" s="38">
        <v>0.26500000000000001</v>
      </c>
      <c r="W62" s="38">
        <v>0.27</v>
      </c>
      <c r="X62" s="38">
        <v>0.27500000000000002</v>
      </c>
      <c r="Y62" s="38">
        <v>0.28000000000000003</v>
      </c>
      <c r="Z62" s="38">
        <v>0.28499999999999998</v>
      </c>
      <c r="AA62" s="38">
        <v>0.28999999999999998</v>
      </c>
      <c r="AB62" s="38">
        <v>0.28999999999999998</v>
      </c>
      <c r="AC62" s="38">
        <v>0.29499999999999998</v>
      </c>
      <c r="AD62" s="38">
        <v>0.3</v>
      </c>
      <c r="AE62" s="38">
        <v>0.3</v>
      </c>
      <c r="AF62" s="38">
        <v>0.30499999999999999</v>
      </c>
      <c r="AH62" s="37">
        <f t="shared" si="6"/>
        <v>26</v>
      </c>
      <c r="AI62" s="37">
        <f t="shared" si="5"/>
        <v>26.5</v>
      </c>
      <c r="AJ62" s="37">
        <f t="shared" si="5"/>
        <v>27</v>
      </c>
      <c r="AK62" s="37">
        <f t="shared" si="5"/>
        <v>27.500000000000004</v>
      </c>
      <c r="AL62" s="37">
        <f t="shared" si="5"/>
        <v>28.000000000000004</v>
      </c>
      <c r="AM62" s="37">
        <f t="shared" si="5"/>
        <v>28.499999999999996</v>
      </c>
      <c r="AN62" s="37">
        <f t="shared" si="5"/>
        <v>28.999999999999996</v>
      </c>
      <c r="AO62" s="37">
        <f t="shared" si="5"/>
        <v>28.999999999999996</v>
      </c>
      <c r="AP62" s="37">
        <f t="shared" si="5"/>
        <v>29.5</v>
      </c>
      <c r="AQ62" s="37">
        <f t="shared" si="5"/>
        <v>30</v>
      </c>
      <c r="AR62" s="37">
        <f t="shared" si="5"/>
        <v>30</v>
      </c>
      <c r="AS62" s="37">
        <f t="shared" si="5"/>
        <v>30.5</v>
      </c>
    </row>
    <row r="63" spans="4:45" x14ac:dyDescent="0.25">
      <c r="D63" s="4">
        <v>60</v>
      </c>
      <c r="E63" s="4">
        <v>76000</v>
      </c>
      <c r="F63" s="37">
        <v>26</v>
      </c>
      <c r="G63" s="37">
        <v>26.5</v>
      </c>
      <c r="H63" s="37">
        <v>27</v>
      </c>
      <c r="I63" s="37">
        <v>27.500000000000004</v>
      </c>
      <c r="J63" s="37">
        <v>28.000000000000004</v>
      </c>
      <c r="K63" s="37">
        <v>28.499999999999996</v>
      </c>
      <c r="L63" s="37">
        <v>28.999999999999996</v>
      </c>
      <c r="M63" s="37">
        <v>29.5</v>
      </c>
      <c r="N63" s="37">
        <v>29.5</v>
      </c>
      <c r="O63" s="37">
        <v>30</v>
      </c>
      <c r="P63" s="37">
        <v>30.5</v>
      </c>
      <c r="Q63" s="37">
        <v>30.5</v>
      </c>
      <c r="S63" t="str">
        <f t="shared" si="2"/>
        <v/>
      </c>
      <c r="T63">
        <v>76000</v>
      </c>
      <c r="U63" s="38">
        <v>0.26</v>
      </c>
      <c r="V63" s="38">
        <v>0.26500000000000001</v>
      </c>
      <c r="W63" s="38">
        <v>0.27</v>
      </c>
      <c r="X63" s="38">
        <v>0.27500000000000002</v>
      </c>
      <c r="Y63" s="38">
        <v>0.28000000000000003</v>
      </c>
      <c r="Z63" s="38">
        <v>0.28499999999999998</v>
      </c>
      <c r="AA63" s="38">
        <v>0.28999999999999998</v>
      </c>
      <c r="AB63" s="38">
        <v>0.29499999999999998</v>
      </c>
      <c r="AC63" s="38">
        <v>0.29499999999999998</v>
      </c>
      <c r="AD63" s="38">
        <v>0.3</v>
      </c>
      <c r="AE63" s="38">
        <v>0.30499999999999999</v>
      </c>
      <c r="AF63" s="38">
        <v>0.30499999999999999</v>
      </c>
      <c r="AH63" s="37">
        <f t="shared" si="6"/>
        <v>26</v>
      </c>
      <c r="AI63" s="37">
        <f t="shared" si="5"/>
        <v>26.5</v>
      </c>
      <c r="AJ63" s="37">
        <f t="shared" si="5"/>
        <v>27</v>
      </c>
      <c r="AK63" s="37">
        <f t="shared" si="5"/>
        <v>27.500000000000004</v>
      </c>
      <c r="AL63" s="37">
        <f t="shared" si="5"/>
        <v>28.000000000000004</v>
      </c>
      <c r="AM63" s="37">
        <f t="shared" si="5"/>
        <v>28.499999999999996</v>
      </c>
      <c r="AN63" s="37">
        <f t="shared" si="5"/>
        <v>28.999999999999996</v>
      </c>
      <c r="AO63" s="37">
        <f t="shared" si="5"/>
        <v>29.5</v>
      </c>
      <c r="AP63" s="37">
        <f t="shared" si="5"/>
        <v>29.5</v>
      </c>
      <c r="AQ63" s="37">
        <f t="shared" si="5"/>
        <v>30</v>
      </c>
      <c r="AR63" s="37">
        <f t="shared" si="5"/>
        <v>30.5</v>
      </c>
      <c r="AS63" s="37">
        <f t="shared" si="5"/>
        <v>30.5</v>
      </c>
    </row>
    <row r="64" spans="4:45" x14ac:dyDescent="0.25">
      <c r="D64" s="4">
        <v>61</v>
      </c>
      <c r="E64" s="4">
        <v>77000</v>
      </c>
      <c r="F64" s="37">
        <v>26.5</v>
      </c>
      <c r="G64" s="37">
        <v>27</v>
      </c>
      <c r="H64" s="37">
        <v>27.500000000000004</v>
      </c>
      <c r="I64" s="37">
        <v>28.000000000000004</v>
      </c>
      <c r="J64" s="37">
        <v>28.499999999999996</v>
      </c>
      <c r="K64" s="37">
        <v>28.499999999999996</v>
      </c>
      <c r="L64" s="37">
        <v>28.999999999999996</v>
      </c>
      <c r="M64" s="37">
        <v>29.5</v>
      </c>
      <c r="N64" s="37">
        <v>30</v>
      </c>
      <c r="O64" s="37">
        <v>30</v>
      </c>
      <c r="P64" s="37">
        <v>30.5</v>
      </c>
      <c r="Q64" s="37">
        <v>31</v>
      </c>
      <c r="S64" t="str">
        <f t="shared" si="2"/>
        <v/>
      </c>
      <c r="T64">
        <v>77000</v>
      </c>
      <c r="U64" s="38">
        <v>0.26500000000000001</v>
      </c>
      <c r="V64" s="38">
        <v>0.27</v>
      </c>
      <c r="W64" s="38">
        <v>0.27500000000000002</v>
      </c>
      <c r="X64" s="38">
        <v>0.28000000000000003</v>
      </c>
      <c r="Y64" s="38">
        <v>0.28499999999999998</v>
      </c>
      <c r="Z64" s="38">
        <v>0.28499999999999998</v>
      </c>
      <c r="AA64" s="38">
        <v>0.28999999999999998</v>
      </c>
      <c r="AB64" s="38">
        <v>0.29499999999999998</v>
      </c>
      <c r="AC64" s="38">
        <v>0.3</v>
      </c>
      <c r="AD64" s="38">
        <v>0.3</v>
      </c>
      <c r="AE64" s="38">
        <v>0.30499999999999999</v>
      </c>
      <c r="AF64" s="38">
        <v>0.31</v>
      </c>
      <c r="AH64" s="37">
        <f t="shared" si="6"/>
        <v>26.5</v>
      </c>
      <c r="AI64" s="37">
        <f t="shared" si="5"/>
        <v>27</v>
      </c>
      <c r="AJ64" s="37">
        <f t="shared" si="5"/>
        <v>27.500000000000004</v>
      </c>
      <c r="AK64" s="37">
        <f t="shared" si="5"/>
        <v>28.000000000000004</v>
      </c>
      <c r="AL64" s="37">
        <f t="shared" si="5"/>
        <v>28.499999999999996</v>
      </c>
      <c r="AM64" s="37">
        <f t="shared" si="5"/>
        <v>28.499999999999996</v>
      </c>
      <c r="AN64" s="37">
        <f t="shared" si="5"/>
        <v>28.999999999999996</v>
      </c>
      <c r="AO64" s="37">
        <f t="shared" si="5"/>
        <v>29.5</v>
      </c>
      <c r="AP64" s="37">
        <f t="shared" si="5"/>
        <v>30</v>
      </c>
      <c r="AQ64" s="37">
        <f t="shared" si="5"/>
        <v>30</v>
      </c>
      <c r="AR64" s="37">
        <f t="shared" si="5"/>
        <v>30.5</v>
      </c>
      <c r="AS64" s="37">
        <f t="shared" si="5"/>
        <v>31</v>
      </c>
    </row>
    <row r="65" spans="4:45" x14ac:dyDescent="0.25">
      <c r="D65" s="4">
        <v>62</v>
      </c>
      <c r="E65" s="4">
        <v>78000</v>
      </c>
      <c r="F65" s="37">
        <v>26.5</v>
      </c>
      <c r="G65" s="37">
        <v>27</v>
      </c>
      <c r="H65" s="37">
        <v>27.500000000000004</v>
      </c>
      <c r="I65" s="37">
        <v>28.000000000000004</v>
      </c>
      <c r="J65" s="37">
        <v>28.499999999999996</v>
      </c>
      <c r="K65" s="37">
        <v>28.999999999999996</v>
      </c>
      <c r="L65" s="37">
        <v>28.999999999999996</v>
      </c>
      <c r="M65" s="37">
        <v>29.5</v>
      </c>
      <c r="N65" s="37">
        <v>30</v>
      </c>
      <c r="O65" s="37">
        <v>30.5</v>
      </c>
      <c r="P65" s="37">
        <v>30.5</v>
      </c>
      <c r="Q65" s="37">
        <v>31</v>
      </c>
      <c r="S65" t="str">
        <f t="shared" si="2"/>
        <v/>
      </c>
      <c r="T65">
        <v>78000</v>
      </c>
      <c r="U65" s="38">
        <v>0.26500000000000001</v>
      </c>
      <c r="V65" s="38">
        <v>0.27</v>
      </c>
      <c r="W65" s="38">
        <v>0.27500000000000002</v>
      </c>
      <c r="X65" s="38">
        <v>0.28000000000000003</v>
      </c>
      <c r="Y65" s="38">
        <v>0.28499999999999998</v>
      </c>
      <c r="Z65" s="38">
        <v>0.28999999999999998</v>
      </c>
      <c r="AA65" s="38">
        <v>0.28999999999999998</v>
      </c>
      <c r="AB65" s="38">
        <v>0.29499999999999998</v>
      </c>
      <c r="AC65" s="38">
        <v>0.3</v>
      </c>
      <c r="AD65" s="38">
        <v>0.30499999999999999</v>
      </c>
      <c r="AE65" s="38">
        <v>0.30499999999999999</v>
      </c>
      <c r="AF65" s="38">
        <v>0.31</v>
      </c>
      <c r="AH65" s="37">
        <f t="shared" si="6"/>
        <v>26.5</v>
      </c>
      <c r="AI65" s="37">
        <f t="shared" si="5"/>
        <v>27</v>
      </c>
      <c r="AJ65" s="37">
        <f t="shared" si="5"/>
        <v>27.500000000000004</v>
      </c>
      <c r="AK65" s="37">
        <f t="shared" si="5"/>
        <v>28.000000000000004</v>
      </c>
      <c r="AL65" s="37">
        <f t="shared" si="5"/>
        <v>28.499999999999996</v>
      </c>
      <c r="AM65" s="37">
        <f t="shared" si="5"/>
        <v>28.999999999999996</v>
      </c>
      <c r="AN65" s="37">
        <f t="shared" si="5"/>
        <v>28.999999999999996</v>
      </c>
      <c r="AO65" s="37">
        <f t="shared" si="5"/>
        <v>29.5</v>
      </c>
      <c r="AP65" s="37">
        <f t="shared" si="5"/>
        <v>30</v>
      </c>
      <c r="AQ65" s="37">
        <f t="shared" si="5"/>
        <v>30.5</v>
      </c>
      <c r="AR65" s="37">
        <f t="shared" si="5"/>
        <v>30.5</v>
      </c>
      <c r="AS65" s="37">
        <f t="shared" si="5"/>
        <v>31</v>
      </c>
    </row>
    <row r="66" spans="4:45" x14ac:dyDescent="0.25">
      <c r="D66" s="4">
        <v>63</v>
      </c>
      <c r="E66" s="4">
        <v>79000</v>
      </c>
      <c r="F66" s="37">
        <v>26.5</v>
      </c>
      <c r="G66" s="37">
        <v>27</v>
      </c>
      <c r="H66" s="37">
        <v>27.500000000000004</v>
      </c>
      <c r="I66" s="37">
        <v>28.000000000000004</v>
      </c>
      <c r="J66" s="37">
        <v>28.499999999999996</v>
      </c>
      <c r="K66" s="37">
        <v>28.999999999999996</v>
      </c>
      <c r="L66" s="37">
        <v>29.5</v>
      </c>
      <c r="M66" s="37">
        <v>29.5</v>
      </c>
      <c r="N66" s="37">
        <v>30</v>
      </c>
      <c r="O66" s="37">
        <v>30.5</v>
      </c>
      <c r="P66" s="37">
        <v>30.5</v>
      </c>
      <c r="Q66" s="37">
        <v>31</v>
      </c>
      <c r="S66" t="str">
        <f t="shared" si="2"/>
        <v/>
      </c>
      <c r="T66">
        <v>79000</v>
      </c>
      <c r="U66" s="38">
        <v>0.26500000000000001</v>
      </c>
      <c r="V66" s="38">
        <v>0.27</v>
      </c>
      <c r="W66" s="38">
        <v>0.27500000000000002</v>
      </c>
      <c r="X66" s="38">
        <v>0.28000000000000003</v>
      </c>
      <c r="Y66" s="38">
        <v>0.28499999999999998</v>
      </c>
      <c r="Z66" s="38">
        <v>0.28999999999999998</v>
      </c>
      <c r="AA66" s="38">
        <v>0.29499999999999998</v>
      </c>
      <c r="AB66" s="38">
        <v>0.29499999999999998</v>
      </c>
      <c r="AC66" s="38">
        <v>0.3</v>
      </c>
      <c r="AD66" s="38">
        <v>0.30499999999999999</v>
      </c>
      <c r="AE66" s="38">
        <v>0.30499999999999999</v>
      </c>
      <c r="AF66" s="38">
        <v>0.31</v>
      </c>
      <c r="AH66" s="37">
        <f t="shared" si="6"/>
        <v>26.5</v>
      </c>
      <c r="AI66" s="37">
        <f t="shared" si="5"/>
        <v>27</v>
      </c>
      <c r="AJ66" s="37">
        <f t="shared" si="5"/>
        <v>27.500000000000004</v>
      </c>
      <c r="AK66" s="37">
        <f t="shared" si="5"/>
        <v>28.000000000000004</v>
      </c>
      <c r="AL66" s="37">
        <f t="shared" si="5"/>
        <v>28.499999999999996</v>
      </c>
      <c r="AM66" s="37">
        <f t="shared" si="5"/>
        <v>28.999999999999996</v>
      </c>
      <c r="AN66" s="37">
        <f t="shared" si="5"/>
        <v>29.5</v>
      </c>
      <c r="AO66" s="37">
        <f t="shared" si="5"/>
        <v>29.5</v>
      </c>
      <c r="AP66" s="37">
        <f t="shared" si="5"/>
        <v>30</v>
      </c>
      <c r="AQ66" s="37">
        <f t="shared" si="5"/>
        <v>30.5</v>
      </c>
      <c r="AR66" s="37">
        <f t="shared" si="5"/>
        <v>30.5</v>
      </c>
      <c r="AS66" s="37">
        <f t="shared" si="5"/>
        <v>31</v>
      </c>
    </row>
    <row r="67" spans="4:45" x14ac:dyDescent="0.25">
      <c r="D67" s="4">
        <v>64</v>
      </c>
      <c r="E67" s="4">
        <v>80000</v>
      </c>
      <c r="F67" s="37">
        <v>26.5</v>
      </c>
      <c r="G67" s="37">
        <v>27</v>
      </c>
      <c r="H67" s="37">
        <v>27.500000000000004</v>
      </c>
      <c r="I67" s="37">
        <v>28.000000000000004</v>
      </c>
      <c r="J67" s="37">
        <v>28.499999999999996</v>
      </c>
      <c r="K67" s="37">
        <v>28.999999999999996</v>
      </c>
      <c r="L67" s="37">
        <v>29.5</v>
      </c>
      <c r="M67" s="37">
        <v>30</v>
      </c>
      <c r="N67" s="37">
        <v>30</v>
      </c>
      <c r="O67" s="37">
        <v>30.5</v>
      </c>
      <c r="P67" s="37">
        <v>31</v>
      </c>
      <c r="Q67" s="37">
        <v>31</v>
      </c>
      <c r="S67" t="str">
        <f t="shared" si="2"/>
        <v/>
      </c>
      <c r="T67">
        <v>80000</v>
      </c>
      <c r="U67" s="38">
        <v>0.26500000000000001</v>
      </c>
      <c r="V67" s="38">
        <v>0.27</v>
      </c>
      <c r="W67" s="38">
        <v>0.27500000000000002</v>
      </c>
      <c r="X67" s="38">
        <v>0.28000000000000003</v>
      </c>
      <c r="Y67" s="38">
        <v>0.28499999999999998</v>
      </c>
      <c r="Z67" s="38">
        <v>0.28999999999999998</v>
      </c>
      <c r="AA67" s="38">
        <v>0.29499999999999998</v>
      </c>
      <c r="AB67" s="38">
        <v>0.3</v>
      </c>
      <c r="AC67" s="38">
        <v>0.3</v>
      </c>
      <c r="AD67" s="38">
        <v>0.30499999999999999</v>
      </c>
      <c r="AE67" s="38">
        <v>0.31</v>
      </c>
      <c r="AF67" s="38">
        <v>0.31</v>
      </c>
      <c r="AH67" s="37">
        <f t="shared" si="6"/>
        <v>26.5</v>
      </c>
      <c r="AI67" s="37">
        <f t="shared" si="5"/>
        <v>27</v>
      </c>
      <c r="AJ67" s="37">
        <f t="shared" si="5"/>
        <v>27.500000000000004</v>
      </c>
      <c r="AK67" s="37">
        <f t="shared" si="5"/>
        <v>28.000000000000004</v>
      </c>
      <c r="AL67" s="37">
        <f t="shared" si="5"/>
        <v>28.499999999999996</v>
      </c>
      <c r="AM67" s="37">
        <f t="shared" si="5"/>
        <v>28.999999999999996</v>
      </c>
      <c r="AN67" s="37">
        <f t="shared" si="5"/>
        <v>29.5</v>
      </c>
      <c r="AO67" s="37">
        <f t="shared" si="5"/>
        <v>30</v>
      </c>
      <c r="AP67" s="37">
        <f t="shared" si="5"/>
        <v>30</v>
      </c>
      <c r="AQ67" s="37">
        <f t="shared" si="5"/>
        <v>30.5</v>
      </c>
      <c r="AR67" s="37">
        <f t="shared" si="5"/>
        <v>31</v>
      </c>
      <c r="AS67" s="37">
        <f t="shared" si="5"/>
        <v>31</v>
      </c>
    </row>
    <row r="68" spans="4:45" x14ac:dyDescent="0.25">
      <c r="D68" s="4">
        <v>65</v>
      </c>
      <c r="E68" s="4">
        <v>81000</v>
      </c>
      <c r="F68" s="37">
        <v>26.5</v>
      </c>
      <c r="G68" s="37">
        <v>27</v>
      </c>
      <c r="H68" s="37">
        <v>27.500000000000004</v>
      </c>
      <c r="I68" s="37">
        <v>28.000000000000004</v>
      </c>
      <c r="J68" s="37">
        <v>28.499999999999996</v>
      </c>
      <c r="K68" s="37">
        <v>28.999999999999996</v>
      </c>
      <c r="L68" s="37">
        <v>29.5</v>
      </c>
      <c r="M68" s="37">
        <v>30</v>
      </c>
      <c r="N68" s="37">
        <v>30</v>
      </c>
      <c r="O68" s="37">
        <v>30.5</v>
      </c>
      <c r="P68" s="37">
        <v>31</v>
      </c>
      <c r="Q68" s="37">
        <v>31</v>
      </c>
      <c r="S68" t="str">
        <f t="shared" si="2"/>
        <v/>
      </c>
      <c r="T68">
        <v>81000</v>
      </c>
      <c r="U68" s="38">
        <v>0.26500000000000001</v>
      </c>
      <c r="V68" s="38">
        <v>0.27</v>
      </c>
      <c r="W68" s="38">
        <v>0.27500000000000002</v>
      </c>
      <c r="X68" s="38">
        <v>0.28000000000000003</v>
      </c>
      <c r="Y68" s="38">
        <v>0.28499999999999998</v>
      </c>
      <c r="Z68" s="38">
        <v>0.28999999999999998</v>
      </c>
      <c r="AA68" s="38">
        <v>0.29499999999999998</v>
      </c>
      <c r="AB68" s="38">
        <v>0.3</v>
      </c>
      <c r="AC68" s="38">
        <v>0.3</v>
      </c>
      <c r="AD68" s="38">
        <v>0.30499999999999999</v>
      </c>
      <c r="AE68" s="38">
        <v>0.31</v>
      </c>
      <c r="AF68" s="38">
        <v>0.31</v>
      </c>
      <c r="AH68" s="37">
        <f t="shared" si="6"/>
        <v>26.5</v>
      </c>
      <c r="AI68" s="37">
        <f t="shared" si="5"/>
        <v>27</v>
      </c>
      <c r="AJ68" s="37">
        <f t="shared" si="5"/>
        <v>27.500000000000004</v>
      </c>
      <c r="AK68" s="37">
        <f t="shared" si="5"/>
        <v>28.000000000000004</v>
      </c>
      <c r="AL68" s="37">
        <f t="shared" si="5"/>
        <v>28.499999999999996</v>
      </c>
      <c r="AM68" s="37">
        <f t="shared" si="5"/>
        <v>28.999999999999996</v>
      </c>
      <c r="AN68" s="37">
        <f t="shared" si="5"/>
        <v>29.5</v>
      </c>
      <c r="AO68" s="37">
        <f t="shared" si="5"/>
        <v>30</v>
      </c>
      <c r="AP68" s="37">
        <f t="shared" si="5"/>
        <v>30</v>
      </c>
      <c r="AQ68" s="37">
        <f t="shared" si="5"/>
        <v>30.5</v>
      </c>
      <c r="AR68" s="37">
        <f t="shared" si="5"/>
        <v>31</v>
      </c>
      <c r="AS68" s="37">
        <f t="shared" si="5"/>
        <v>31</v>
      </c>
    </row>
    <row r="69" spans="4:45" x14ac:dyDescent="0.25">
      <c r="D69" s="4">
        <v>66</v>
      </c>
      <c r="E69" s="4">
        <v>82000</v>
      </c>
      <c r="F69" s="37">
        <v>26.5</v>
      </c>
      <c r="G69" s="37">
        <v>27</v>
      </c>
      <c r="H69" s="37">
        <v>27.500000000000004</v>
      </c>
      <c r="I69" s="37">
        <v>28.000000000000004</v>
      </c>
      <c r="J69" s="37">
        <v>28.499999999999996</v>
      </c>
      <c r="K69" s="37">
        <v>28.999999999999996</v>
      </c>
      <c r="L69" s="37">
        <v>29.5</v>
      </c>
      <c r="M69" s="37">
        <v>30</v>
      </c>
      <c r="N69" s="37">
        <v>30</v>
      </c>
      <c r="O69" s="37">
        <v>30.5</v>
      </c>
      <c r="P69" s="37">
        <v>31</v>
      </c>
      <c r="Q69" s="37">
        <v>31</v>
      </c>
      <c r="S69" t="str">
        <f t="shared" si="2"/>
        <v/>
      </c>
      <c r="T69">
        <v>82000</v>
      </c>
      <c r="U69" s="38">
        <v>0.26500000000000001</v>
      </c>
      <c r="V69" s="38">
        <v>0.27</v>
      </c>
      <c r="W69" s="38">
        <v>0.27500000000000002</v>
      </c>
      <c r="X69" s="38">
        <v>0.28000000000000003</v>
      </c>
      <c r="Y69" s="38">
        <v>0.28499999999999998</v>
      </c>
      <c r="Z69" s="38">
        <v>0.28999999999999998</v>
      </c>
      <c r="AA69" s="38">
        <v>0.29499999999999998</v>
      </c>
      <c r="AB69" s="38">
        <v>0.3</v>
      </c>
      <c r="AC69" s="38">
        <v>0.3</v>
      </c>
      <c r="AD69" s="38">
        <v>0.30499999999999999</v>
      </c>
      <c r="AE69" s="38">
        <v>0.31</v>
      </c>
      <c r="AF69" s="38">
        <v>0.31</v>
      </c>
      <c r="AH69" s="37">
        <f t="shared" si="6"/>
        <v>26.5</v>
      </c>
      <c r="AI69" s="37">
        <f t="shared" si="5"/>
        <v>27</v>
      </c>
      <c r="AJ69" s="37">
        <f t="shared" si="5"/>
        <v>27.500000000000004</v>
      </c>
      <c r="AK69" s="37">
        <f t="shared" si="5"/>
        <v>28.000000000000004</v>
      </c>
      <c r="AL69" s="37">
        <f t="shared" si="5"/>
        <v>28.499999999999996</v>
      </c>
      <c r="AM69" s="37">
        <f t="shared" si="5"/>
        <v>28.999999999999996</v>
      </c>
      <c r="AN69" s="37">
        <f t="shared" si="5"/>
        <v>29.5</v>
      </c>
      <c r="AO69" s="37">
        <f t="shared" si="5"/>
        <v>30</v>
      </c>
      <c r="AP69" s="37">
        <f t="shared" si="5"/>
        <v>30</v>
      </c>
      <c r="AQ69" s="37">
        <f t="shared" si="5"/>
        <v>30.5</v>
      </c>
      <c r="AR69" s="37">
        <f t="shared" si="5"/>
        <v>31</v>
      </c>
      <c r="AS69" s="37">
        <f t="shared" si="5"/>
        <v>31</v>
      </c>
    </row>
    <row r="70" spans="4:45" x14ac:dyDescent="0.25">
      <c r="D70" s="4">
        <v>67</v>
      </c>
      <c r="E70" s="4">
        <v>83000</v>
      </c>
      <c r="F70" s="37">
        <v>26.5</v>
      </c>
      <c r="G70" s="37">
        <v>27</v>
      </c>
      <c r="H70" s="37">
        <v>28.000000000000004</v>
      </c>
      <c r="I70" s="37">
        <v>28.000000000000004</v>
      </c>
      <c r="J70" s="37">
        <v>28.499999999999996</v>
      </c>
      <c r="K70" s="37">
        <v>28.999999999999996</v>
      </c>
      <c r="L70" s="37">
        <v>29.5</v>
      </c>
      <c r="M70" s="37">
        <v>30</v>
      </c>
      <c r="N70" s="37">
        <v>30.5</v>
      </c>
      <c r="O70" s="37">
        <v>30.5</v>
      </c>
      <c r="P70" s="37">
        <v>31</v>
      </c>
      <c r="Q70" s="37">
        <v>31</v>
      </c>
      <c r="S70" t="str">
        <f t="shared" ref="S70:S97" si="7">IF(E70&lt;&gt;T70,"x","")</f>
        <v/>
      </c>
      <c r="T70">
        <v>83000</v>
      </c>
      <c r="U70" s="38">
        <v>0.26500000000000001</v>
      </c>
      <c r="V70" s="38">
        <v>0.27</v>
      </c>
      <c r="W70" s="38">
        <v>0.28000000000000003</v>
      </c>
      <c r="X70" s="38">
        <v>0.28000000000000003</v>
      </c>
      <c r="Y70" s="38">
        <v>0.28499999999999998</v>
      </c>
      <c r="Z70" s="38">
        <v>0.28999999999999998</v>
      </c>
      <c r="AA70" s="38">
        <v>0.29499999999999998</v>
      </c>
      <c r="AB70" s="38">
        <v>0.3</v>
      </c>
      <c r="AC70" s="38">
        <v>0.30499999999999999</v>
      </c>
      <c r="AD70" s="38">
        <v>0.30499999999999999</v>
      </c>
      <c r="AE70" s="38">
        <v>0.31</v>
      </c>
      <c r="AF70" s="38">
        <v>0.31</v>
      </c>
      <c r="AH70" s="37">
        <f t="shared" si="6"/>
        <v>26.5</v>
      </c>
      <c r="AI70" s="37">
        <f t="shared" si="5"/>
        <v>27</v>
      </c>
      <c r="AJ70" s="37">
        <f t="shared" si="5"/>
        <v>28.000000000000004</v>
      </c>
      <c r="AK70" s="37">
        <f t="shared" si="5"/>
        <v>28.000000000000004</v>
      </c>
      <c r="AL70" s="37">
        <f t="shared" si="5"/>
        <v>28.499999999999996</v>
      </c>
      <c r="AM70" s="37">
        <f t="shared" si="5"/>
        <v>28.999999999999996</v>
      </c>
      <c r="AN70" s="37">
        <f t="shared" si="5"/>
        <v>29.5</v>
      </c>
      <c r="AO70" s="37">
        <f t="shared" si="5"/>
        <v>30</v>
      </c>
      <c r="AP70" s="37">
        <f t="shared" si="5"/>
        <v>30.5</v>
      </c>
      <c r="AQ70" s="37">
        <f t="shared" si="5"/>
        <v>30.5</v>
      </c>
      <c r="AR70" s="37">
        <f t="shared" si="5"/>
        <v>31</v>
      </c>
      <c r="AS70" s="37">
        <f t="shared" si="5"/>
        <v>31</v>
      </c>
    </row>
    <row r="71" spans="4:45" x14ac:dyDescent="0.25">
      <c r="D71" s="4">
        <v>68</v>
      </c>
      <c r="E71" s="4">
        <v>84000</v>
      </c>
      <c r="F71" s="37">
        <v>26.5</v>
      </c>
      <c r="G71" s="37">
        <v>27.500000000000004</v>
      </c>
      <c r="H71" s="37">
        <v>28.000000000000004</v>
      </c>
      <c r="I71" s="37">
        <v>28.499999999999996</v>
      </c>
      <c r="J71" s="37">
        <v>28.499999999999996</v>
      </c>
      <c r="K71" s="37">
        <v>28.999999999999996</v>
      </c>
      <c r="L71" s="37">
        <v>29.5</v>
      </c>
      <c r="M71" s="37">
        <v>30</v>
      </c>
      <c r="N71" s="37">
        <v>30.5</v>
      </c>
      <c r="O71" s="37">
        <v>30.5</v>
      </c>
      <c r="P71" s="37">
        <v>31</v>
      </c>
      <c r="Q71" s="37">
        <v>31.5</v>
      </c>
      <c r="S71" t="str">
        <f t="shared" si="7"/>
        <v/>
      </c>
      <c r="T71">
        <v>84000</v>
      </c>
      <c r="U71" s="38">
        <v>0.26500000000000001</v>
      </c>
      <c r="V71" s="38">
        <v>0.27500000000000002</v>
      </c>
      <c r="W71" s="38">
        <v>0.28000000000000003</v>
      </c>
      <c r="X71" s="38">
        <v>0.28499999999999998</v>
      </c>
      <c r="Y71" s="38">
        <v>0.28499999999999998</v>
      </c>
      <c r="Z71" s="38">
        <v>0.28999999999999998</v>
      </c>
      <c r="AA71" s="38">
        <v>0.29499999999999998</v>
      </c>
      <c r="AB71" s="38">
        <v>0.3</v>
      </c>
      <c r="AC71" s="38">
        <v>0.30499999999999999</v>
      </c>
      <c r="AD71" s="38">
        <v>0.30499999999999999</v>
      </c>
      <c r="AE71" s="38">
        <v>0.31</v>
      </c>
      <c r="AF71" s="38">
        <v>0.315</v>
      </c>
      <c r="AH71" s="37">
        <f t="shared" si="6"/>
        <v>26.5</v>
      </c>
      <c r="AI71" s="37">
        <f t="shared" si="5"/>
        <v>27.500000000000004</v>
      </c>
      <c r="AJ71" s="37">
        <f t="shared" si="5"/>
        <v>28.000000000000004</v>
      </c>
      <c r="AK71" s="37">
        <f t="shared" si="5"/>
        <v>28.499999999999996</v>
      </c>
      <c r="AL71" s="37">
        <f t="shared" si="5"/>
        <v>28.499999999999996</v>
      </c>
      <c r="AM71" s="37">
        <f t="shared" si="5"/>
        <v>28.999999999999996</v>
      </c>
      <c r="AN71" s="37">
        <f t="shared" si="5"/>
        <v>29.5</v>
      </c>
      <c r="AO71" s="37">
        <f t="shared" si="5"/>
        <v>30</v>
      </c>
      <c r="AP71" s="37">
        <f t="shared" si="5"/>
        <v>30.5</v>
      </c>
      <c r="AQ71" s="37">
        <f t="shared" si="5"/>
        <v>30.5</v>
      </c>
      <c r="AR71" s="37">
        <f t="shared" si="5"/>
        <v>31</v>
      </c>
      <c r="AS71" s="37">
        <f t="shared" si="5"/>
        <v>31.5</v>
      </c>
    </row>
    <row r="72" spans="4:45" x14ac:dyDescent="0.25">
      <c r="D72" s="4">
        <v>69</v>
      </c>
      <c r="E72" s="4">
        <v>85000</v>
      </c>
      <c r="F72" s="37">
        <v>26.5</v>
      </c>
      <c r="G72" s="37">
        <v>27.500000000000004</v>
      </c>
      <c r="H72" s="37">
        <v>28.000000000000004</v>
      </c>
      <c r="I72" s="37">
        <v>28.499999999999996</v>
      </c>
      <c r="J72" s="37">
        <v>28.999999999999996</v>
      </c>
      <c r="K72" s="37">
        <v>28.999999999999996</v>
      </c>
      <c r="L72" s="37">
        <v>29.5</v>
      </c>
      <c r="M72" s="37">
        <v>30</v>
      </c>
      <c r="N72" s="37">
        <v>30.5</v>
      </c>
      <c r="O72" s="37">
        <v>30.5</v>
      </c>
      <c r="P72" s="37">
        <v>31</v>
      </c>
      <c r="Q72" s="37">
        <v>31.5</v>
      </c>
      <c r="S72" t="str">
        <f t="shared" si="7"/>
        <v/>
      </c>
      <c r="T72">
        <v>85000</v>
      </c>
      <c r="U72" s="38">
        <v>0.26500000000000001</v>
      </c>
      <c r="V72" s="38">
        <v>0.27500000000000002</v>
      </c>
      <c r="W72" s="38">
        <v>0.28000000000000003</v>
      </c>
      <c r="X72" s="38">
        <v>0.28499999999999998</v>
      </c>
      <c r="Y72" s="38">
        <v>0.28999999999999998</v>
      </c>
      <c r="Z72" s="38">
        <v>0.28999999999999998</v>
      </c>
      <c r="AA72" s="38">
        <v>0.29499999999999998</v>
      </c>
      <c r="AB72" s="38">
        <v>0.3</v>
      </c>
      <c r="AC72" s="38">
        <v>0.30499999999999999</v>
      </c>
      <c r="AD72" s="38">
        <v>0.30499999999999999</v>
      </c>
      <c r="AE72" s="38">
        <v>0.31</v>
      </c>
      <c r="AF72" s="38">
        <v>0.315</v>
      </c>
      <c r="AH72" s="37">
        <f t="shared" si="6"/>
        <v>26.5</v>
      </c>
      <c r="AI72" s="37">
        <f t="shared" si="5"/>
        <v>27.500000000000004</v>
      </c>
      <c r="AJ72" s="37">
        <f t="shared" si="5"/>
        <v>28.000000000000004</v>
      </c>
      <c r="AK72" s="37">
        <f t="shared" si="5"/>
        <v>28.499999999999996</v>
      </c>
      <c r="AL72" s="37">
        <f t="shared" si="5"/>
        <v>28.999999999999996</v>
      </c>
      <c r="AM72" s="37">
        <f t="shared" si="5"/>
        <v>28.999999999999996</v>
      </c>
      <c r="AN72" s="37">
        <f t="shared" si="5"/>
        <v>29.5</v>
      </c>
      <c r="AO72" s="37">
        <f t="shared" si="5"/>
        <v>30</v>
      </c>
      <c r="AP72" s="37">
        <f t="shared" si="5"/>
        <v>30.5</v>
      </c>
      <c r="AQ72" s="37">
        <f t="shared" si="5"/>
        <v>30.5</v>
      </c>
      <c r="AR72" s="37">
        <f t="shared" si="5"/>
        <v>31</v>
      </c>
      <c r="AS72" s="37">
        <f t="shared" si="5"/>
        <v>31.5</v>
      </c>
    </row>
    <row r="73" spans="4:45" x14ac:dyDescent="0.25">
      <c r="D73" s="4">
        <v>70</v>
      </c>
      <c r="E73" s="4">
        <v>86000</v>
      </c>
      <c r="F73" s="37">
        <v>26.5</v>
      </c>
      <c r="G73" s="37">
        <v>27.500000000000004</v>
      </c>
      <c r="H73" s="37">
        <v>28.000000000000004</v>
      </c>
      <c r="I73" s="37">
        <v>28.499999999999996</v>
      </c>
      <c r="J73" s="37">
        <v>28.999999999999996</v>
      </c>
      <c r="K73" s="37">
        <v>29.5</v>
      </c>
      <c r="L73" s="37">
        <v>29.5</v>
      </c>
      <c r="M73" s="37">
        <v>30</v>
      </c>
      <c r="N73" s="37">
        <v>30.5</v>
      </c>
      <c r="O73" s="37">
        <v>30.5</v>
      </c>
      <c r="P73" s="37">
        <v>31</v>
      </c>
      <c r="Q73" s="37">
        <v>31.5</v>
      </c>
      <c r="S73" t="str">
        <f t="shared" si="7"/>
        <v/>
      </c>
      <c r="T73">
        <v>86000</v>
      </c>
      <c r="U73" s="38">
        <v>0.26500000000000001</v>
      </c>
      <c r="V73" s="38">
        <v>0.27500000000000002</v>
      </c>
      <c r="W73" s="38">
        <v>0.28000000000000003</v>
      </c>
      <c r="X73" s="38">
        <v>0.28499999999999998</v>
      </c>
      <c r="Y73" s="38">
        <v>0.28999999999999998</v>
      </c>
      <c r="Z73" s="38">
        <v>0.29499999999999998</v>
      </c>
      <c r="AA73" s="38">
        <v>0.29499999999999998</v>
      </c>
      <c r="AB73" s="38">
        <v>0.3</v>
      </c>
      <c r="AC73" s="38">
        <v>0.30499999999999999</v>
      </c>
      <c r="AD73" s="38">
        <v>0.30499999999999999</v>
      </c>
      <c r="AE73" s="38">
        <v>0.31</v>
      </c>
      <c r="AF73" s="38">
        <v>0.315</v>
      </c>
      <c r="AH73" s="37">
        <f t="shared" si="6"/>
        <v>26.5</v>
      </c>
      <c r="AI73" s="37">
        <f t="shared" si="5"/>
        <v>27.500000000000004</v>
      </c>
      <c r="AJ73" s="37">
        <f t="shared" si="5"/>
        <v>28.000000000000004</v>
      </c>
      <c r="AK73" s="37">
        <f t="shared" si="5"/>
        <v>28.499999999999996</v>
      </c>
      <c r="AL73" s="37">
        <f t="shared" si="5"/>
        <v>28.999999999999996</v>
      </c>
      <c r="AM73" s="37">
        <f t="shared" si="5"/>
        <v>29.5</v>
      </c>
      <c r="AN73" s="37">
        <f t="shared" si="5"/>
        <v>29.5</v>
      </c>
      <c r="AO73" s="37">
        <f t="shared" si="5"/>
        <v>30</v>
      </c>
      <c r="AP73" s="37">
        <f t="shared" si="5"/>
        <v>30.5</v>
      </c>
      <c r="AQ73" s="37">
        <f t="shared" si="5"/>
        <v>30.5</v>
      </c>
      <c r="AR73" s="37">
        <f t="shared" si="5"/>
        <v>31</v>
      </c>
      <c r="AS73" s="37">
        <f t="shared" si="5"/>
        <v>31.5</v>
      </c>
    </row>
    <row r="74" spans="4:45" x14ac:dyDescent="0.25">
      <c r="D74" s="4">
        <v>71</v>
      </c>
      <c r="E74" s="4">
        <v>87000</v>
      </c>
      <c r="F74" s="37">
        <v>26.5</v>
      </c>
      <c r="G74" s="37">
        <v>27.500000000000004</v>
      </c>
      <c r="H74" s="37">
        <v>28.000000000000004</v>
      </c>
      <c r="I74" s="37">
        <v>28.499999999999996</v>
      </c>
      <c r="J74" s="37">
        <v>28.999999999999996</v>
      </c>
      <c r="K74" s="37">
        <v>29.5</v>
      </c>
      <c r="L74" s="37">
        <v>29.5</v>
      </c>
      <c r="M74" s="37">
        <v>30</v>
      </c>
      <c r="N74" s="37">
        <v>30.5</v>
      </c>
      <c r="O74" s="37">
        <v>30.5</v>
      </c>
      <c r="P74" s="37">
        <v>31</v>
      </c>
      <c r="Q74" s="37">
        <v>31.5</v>
      </c>
      <c r="S74" t="str">
        <f t="shared" si="7"/>
        <v/>
      </c>
      <c r="T74">
        <v>87000</v>
      </c>
      <c r="U74" s="38">
        <v>0.26500000000000001</v>
      </c>
      <c r="V74" s="38">
        <v>0.27500000000000002</v>
      </c>
      <c r="W74" s="38">
        <v>0.28000000000000003</v>
      </c>
      <c r="X74" s="38">
        <v>0.28499999999999998</v>
      </c>
      <c r="Y74" s="38">
        <v>0.28999999999999998</v>
      </c>
      <c r="Z74" s="38">
        <v>0.29499999999999998</v>
      </c>
      <c r="AA74" s="38">
        <v>0.29499999999999998</v>
      </c>
      <c r="AB74" s="38">
        <v>0.3</v>
      </c>
      <c r="AC74" s="38">
        <v>0.30499999999999999</v>
      </c>
      <c r="AD74" s="38">
        <v>0.30499999999999999</v>
      </c>
      <c r="AE74" s="38">
        <v>0.31</v>
      </c>
      <c r="AF74" s="38">
        <v>0.315</v>
      </c>
      <c r="AH74" s="37">
        <f t="shared" si="6"/>
        <v>26.5</v>
      </c>
      <c r="AI74" s="37">
        <f t="shared" si="5"/>
        <v>27.500000000000004</v>
      </c>
      <c r="AJ74" s="37">
        <f t="shared" si="5"/>
        <v>28.000000000000004</v>
      </c>
      <c r="AK74" s="37">
        <f t="shared" si="5"/>
        <v>28.499999999999996</v>
      </c>
      <c r="AL74" s="37">
        <f t="shared" si="5"/>
        <v>28.999999999999996</v>
      </c>
      <c r="AM74" s="37">
        <f t="shared" si="5"/>
        <v>29.5</v>
      </c>
      <c r="AN74" s="37">
        <f t="shared" si="5"/>
        <v>29.5</v>
      </c>
      <c r="AO74" s="37">
        <f t="shared" si="5"/>
        <v>30</v>
      </c>
      <c r="AP74" s="37">
        <f t="shared" si="5"/>
        <v>30.5</v>
      </c>
      <c r="AQ74" s="37">
        <f t="shared" si="5"/>
        <v>30.5</v>
      </c>
      <c r="AR74" s="37">
        <f t="shared" si="5"/>
        <v>31</v>
      </c>
      <c r="AS74" s="37">
        <f t="shared" si="5"/>
        <v>31.5</v>
      </c>
    </row>
    <row r="75" spans="4:45" x14ac:dyDescent="0.25">
      <c r="D75" s="4">
        <v>72</v>
      </c>
      <c r="E75" s="4">
        <v>88000</v>
      </c>
      <c r="F75" s="37">
        <v>26.5</v>
      </c>
      <c r="G75" s="37">
        <v>27.500000000000004</v>
      </c>
      <c r="H75" s="37">
        <v>28.000000000000004</v>
      </c>
      <c r="I75" s="37">
        <v>28.499999999999996</v>
      </c>
      <c r="J75" s="37">
        <v>28.999999999999996</v>
      </c>
      <c r="K75" s="37">
        <v>29.5</v>
      </c>
      <c r="L75" s="37">
        <v>29.5</v>
      </c>
      <c r="M75" s="37">
        <v>30</v>
      </c>
      <c r="N75" s="37">
        <v>30.5</v>
      </c>
      <c r="O75" s="37">
        <v>30.5</v>
      </c>
      <c r="P75" s="37">
        <v>31</v>
      </c>
      <c r="Q75" s="37">
        <v>31.5</v>
      </c>
      <c r="S75" t="str">
        <f t="shared" si="7"/>
        <v/>
      </c>
      <c r="T75">
        <v>88000</v>
      </c>
      <c r="U75" s="38">
        <v>0.26500000000000001</v>
      </c>
      <c r="V75" s="38">
        <v>0.27500000000000002</v>
      </c>
      <c r="W75" s="38">
        <v>0.28000000000000003</v>
      </c>
      <c r="X75" s="38">
        <v>0.28499999999999998</v>
      </c>
      <c r="Y75" s="38">
        <v>0.28999999999999998</v>
      </c>
      <c r="Z75" s="38">
        <v>0.29499999999999998</v>
      </c>
      <c r="AA75" s="38">
        <v>0.29499999999999998</v>
      </c>
      <c r="AB75" s="38">
        <v>0.3</v>
      </c>
      <c r="AC75" s="38">
        <v>0.30499999999999999</v>
      </c>
      <c r="AD75" s="38">
        <v>0.30499999999999999</v>
      </c>
      <c r="AE75" s="38">
        <v>0.31</v>
      </c>
      <c r="AF75" s="38">
        <v>0.315</v>
      </c>
      <c r="AH75" s="37">
        <f t="shared" si="6"/>
        <v>26.5</v>
      </c>
      <c r="AI75" s="37">
        <f t="shared" si="5"/>
        <v>27.500000000000004</v>
      </c>
      <c r="AJ75" s="37">
        <f t="shared" si="5"/>
        <v>28.000000000000004</v>
      </c>
      <c r="AK75" s="37">
        <f t="shared" si="5"/>
        <v>28.499999999999996</v>
      </c>
      <c r="AL75" s="37">
        <f t="shared" si="5"/>
        <v>28.999999999999996</v>
      </c>
      <c r="AM75" s="37">
        <f t="shared" si="5"/>
        <v>29.5</v>
      </c>
      <c r="AN75" s="37">
        <f t="shared" si="5"/>
        <v>29.5</v>
      </c>
      <c r="AO75" s="37">
        <f t="shared" si="5"/>
        <v>30</v>
      </c>
      <c r="AP75" s="37">
        <f t="shared" si="5"/>
        <v>30.5</v>
      </c>
      <c r="AQ75" s="37">
        <f t="shared" si="5"/>
        <v>30.5</v>
      </c>
      <c r="AR75" s="37">
        <f t="shared" si="5"/>
        <v>31</v>
      </c>
      <c r="AS75" s="37">
        <f t="shared" si="5"/>
        <v>31.5</v>
      </c>
    </row>
    <row r="76" spans="4:45" x14ac:dyDescent="0.25">
      <c r="D76" s="4">
        <v>73</v>
      </c>
      <c r="E76" s="4">
        <v>89000</v>
      </c>
      <c r="F76" s="37">
        <v>26.5</v>
      </c>
      <c r="G76" s="37">
        <v>27.500000000000004</v>
      </c>
      <c r="H76" s="37">
        <v>28.000000000000004</v>
      </c>
      <c r="I76" s="37">
        <v>28.499999999999996</v>
      </c>
      <c r="J76" s="37">
        <v>28.999999999999996</v>
      </c>
      <c r="K76" s="37">
        <v>29.5</v>
      </c>
      <c r="L76" s="37">
        <v>29.5</v>
      </c>
      <c r="M76" s="37">
        <v>30</v>
      </c>
      <c r="N76" s="37">
        <v>30.5</v>
      </c>
      <c r="O76" s="37">
        <v>30.5</v>
      </c>
      <c r="P76" s="37">
        <v>31</v>
      </c>
      <c r="Q76" s="37">
        <v>31.5</v>
      </c>
      <c r="S76" t="str">
        <f t="shared" si="7"/>
        <v/>
      </c>
      <c r="T76">
        <v>89000</v>
      </c>
      <c r="U76" s="38">
        <v>0.26500000000000001</v>
      </c>
      <c r="V76" s="38">
        <v>0.27500000000000002</v>
      </c>
      <c r="W76" s="38">
        <v>0.28000000000000003</v>
      </c>
      <c r="X76" s="38">
        <v>0.28499999999999998</v>
      </c>
      <c r="Y76" s="38">
        <v>0.28999999999999998</v>
      </c>
      <c r="Z76" s="38">
        <v>0.29499999999999998</v>
      </c>
      <c r="AA76" s="38">
        <v>0.29499999999999998</v>
      </c>
      <c r="AB76" s="38">
        <v>0.3</v>
      </c>
      <c r="AC76" s="38">
        <v>0.30499999999999999</v>
      </c>
      <c r="AD76" s="38">
        <v>0.30499999999999999</v>
      </c>
      <c r="AE76" s="38">
        <v>0.31</v>
      </c>
      <c r="AF76" s="38">
        <v>0.315</v>
      </c>
      <c r="AH76" s="37">
        <f t="shared" si="6"/>
        <v>26.5</v>
      </c>
      <c r="AI76" s="37">
        <f t="shared" si="5"/>
        <v>27.500000000000004</v>
      </c>
      <c r="AJ76" s="37">
        <f t="shared" si="5"/>
        <v>28.000000000000004</v>
      </c>
      <c r="AK76" s="37">
        <f t="shared" si="5"/>
        <v>28.499999999999996</v>
      </c>
      <c r="AL76" s="37">
        <f t="shared" si="5"/>
        <v>28.999999999999996</v>
      </c>
      <c r="AM76" s="37">
        <f t="shared" si="5"/>
        <v>29.5</v>
      </c>
      <c r="AN76" s="37">
        <f t="shared" si="5"/>
        <v>29.5</v>
      </c>
      <c r="AO76" s="37">
        <f t="shared" si="5"/>
        <v>30</v>
      </c>
      <c r="AP76" s="37">
        <f t="shared" si="5"/>
        <v>30.5</v>
      </c>
      <c r="AQ76" s="37">
        <f t="shared" si="5"/>
        <v>30.5</v>
      </c>
      <c r="AR76" s="37">
        <f t="shared" si="5"/>
        <v>31</v>
      </c>
      <c r="AS76" s="37">
        <f t="shared" si="5"/>
        <v>31.5</v>
      </c>
    </row>
    <row r="77" spans="4:45" x14ac:dyDescent="0.25">
      <c r="D77" s="4">
        <v>74</v>
      </c>
      <c r="E77" s="4">
        <v>90000</v>
      </c>
      <c r="F77" s="37">
        <v>26.5</v>
      </c>
      <c r="G77" s="37">
        <v>27.500000000000004</v>
      </c>
      <c r="H77" s="37">
        <v>28.000000000000004</v>
      </c>
      <c r="I77" s="37">
        <v>28.499999999999996</v>
      </c>
      <c r="J77" s="37">
        <v>28.999999999999996</v>
      </c>
      <c r="K77" s="37">
        <v>29.5</v>
      </c>
      <c r="L77" s="37">
        <v>29.5</v>
      </c>
      <c r="M77" s="37">
        <v>30</v>
      </c>
      <c r="N77" s="37">
        <v>30.5</v>
      </c>
      <c r="O77" s="37">
        <v>30.5</v>
      </c>
      <c r="P77" s="37">
        <v>31</v>
      </c>
      <c r="Q77" s="37">
        <v>31.5</v>
      </c>
      <c r="S77" t="str">
        <f t="shared" si="7"/>
        <v/>
      </c>
      <c r="T77">
        <v>90000</v>
      </c>
      <c r="U77" s="38">
        <v>0.26500000000000001</v>
      </c>
      <c r="V77" s="38">
        <v>0.27500000000000002</v>
      </c>
      <c r="W77" s="38">
        <v>0.28000000000000003</v>
      </c>
      <c r="X77" s="38">
        <v>0.28499999999999998</v>
      </c>
      <c r="Y77" s="38">
        <v>0.28999999999999998</v>
      </c>
      <c r="Z77" s="38">
        <v>0.29499999999999998</v>
      </c>
      <c r="AA77" s="38">
        <v>0.29499999999999998</v>
      </c>
      <c r="AB77" s="38">
        <v>0.3</v>
      </c>
      <c r="AC77" s="38">
        <v>0.30499999999999999</v>
      </c>
      <c r="AD77" s="38">
        <v>0.30499999999999999</v>
      </c>
      <c r="AE77" s="38">
        <v>0.31</v>
      </c>
      <c r="AF77" s="38">
        <v>0.315</v>
      </c>
      <c r="AH77" s="37">
        <f t="shared" si="6"/>
        <v>26.5</v>
      </c>
      <c r="AI77" s="37">
        <f t="shared" si="5"/>
        <v>27.500000000000004</v>
      </c>
      <c r="AJ77" s="37">
        <f t="shared" si="5"/>
        <v>28.000000000000004</v>
      </c>
      <c r="AK77" s="37">
        <f t="shared" ref="AK77:AS97" si="8">X77*$T$3</f>
        <v>28.499999999999996</v>
      </c>
      <c r="AL77" s="37">
        <f t="shared" si="8"/>
        <v>28.999999999999996</v>
      </c>
      <c r="AM77" s="37">
        <f t="shared" si="8"/>
        <v>29.5</v>
      </c>
      <c r="AN77" s="37">
        <f t="shared" si="8"/>
        <v>29.5</v>
      </c>
      <c r="AO77" s="37">
        <f t="shared" si="8"/>
        <v>30</v>
      </c>
      <c r="AP77" s="37">
        <f t="shared" si="8"/>
        <v>30.5</v>
      </c>
      <c r="AQ77" s="37">
        <f t="shared" si="8"/>
        <v>30.5</v>
      </c>
      <c r="AR77" s="37">
        <f t="shared" si="8"/>
        <v>31</v>
      </c>
      <c r="AS77" s="37">
        <f t="shared" si="8"/>
        <v>31.5</v>
      </c>
    </row>
    <row r="78" spans="4:45" x14ac:dyDescent="0.25">
      <c r="D78" s="4">
        <v>75</v>
      </c>
      <c r="E78" s="4">
        <v>91000</v>
      </c>
      <c r="F78" s="37">
        <v>26.5</v>
      </c>
      <c r="G78" s="37">
        <v>27.500000000000004</v>
      </c>
      <c r="H78" s="37">
        <v>28.000000000000004</v>
      </c>
      <c r="I78" s="37">
        <v>28.499999999999996</v>
      </c>
      <c r="J78" s="37">
        <v>28.999999999999996</v>
      </c>
      <c r="K78" s="37">
        <v>29.5</v>
      </c>
      <c r="L78" s="37">
        <v>29.5</v>
      </c>
      <c r="M78" s="37">
        <v>30</v>
      </c>
      <c r="N78" s="37">
        <v>30.5</v>
      </c>
      <c r="O78" s="37">
        <v>30.5</v>
      </c>
      <c r="P78" s="37">
        <v>31</v>
      </c>
      <c r="Q78" s="37">
        <v>31.5</v>
      </c>
      <c r="S78" t="str">
        <f t="shared" si="7"/>
        <v/>
      </c>
      <c r="T78">
        <v>91000</v>
      </c>
      <c r="U78" s="38">
        <v>0.26500000000000001</v>
      </c>
      <c r="V78" s="38">
        <v>0.27500000000000002</v>
      </c>
      <c r="W78" s="38">
        <v>0.28000000000000003</v>
      </c>
      <c r="X78" s="38">
        <v>0.28499999999999998</v>
      </c>
      <c r="Y78" s="38">
        <v>0.28999999999999998</v>
      </c>
      <c r="Z78" s="38">
        <v>0.29499999999999998</v>
      </c>
      <c r="AA78" s="38">
        <v>0.29499999999999998</v>
      </c>
      <c r="AB78" s="38">
        <v>0.3</v>
      </c>
      <c r="AC78" s="38">
        <v>0.30499999999999999</v>
      </c>
      <c r="AD78" s="38">
        <v>0.30499999999999999</v>
      </c>
      <c r="AE78" s="38">
        <v>0.31</v>
      </c>
      <c r="AF78" s="38">
        <v>0.315</v>
      </c>
      <c r="AH78" s="37">
        <f t="shared" si="6"/>
        <v>26.5</v>
      </c>
      <c r="AI78" s="37">
        <f t="shared" si="6"/>
        <v>27.500000000000004</v>
      </c>
      <c r="AJ78" s="37">
        <f t="shared" si="6"/>
        <v>28.000000000000004</v>
      </c>
      <c r="AK78" s="37">
        <f t="shared" si="8"/>
        <v>28.499999999999996</v>
      </c>
      <c r="AL78" s="37">
        <f t="shared" si="8"/>
        <v>28.999999999999996</v>
      </c>
      <c r="AM78" s="37">
        <f t="shared" si="8"/>
        <v>29.5</v>
      </c>
      <c r="AN78" s="37">
        <f t="shared" si="8"/>
        <v>29.5</v>
      </c>
      <c r="AO78" s="37">
        <f t="shared" si="8"/>
        <v>30</v>
      </c>
      <c r="AP78" s="37">
        <f t="shared" si="8"/>
        <v>30.5</v>
      </c>
      <c r="AQ78" s="37">
        <f t="shared" si="8"/>
        <v>30.5</v>
      </c>
      <c r="AR78" s="37">
        <f t="shared" si="8"/>
        <v>31</v>
      </c>
      <c r="AS78" s="37">
        <f t="shared" si="8"/>
        <v>31.5</v>
      </c>
    </row>
    <row r="79" spans="4:45" x14ac:dyDescent="0.25">
      <c r="D79" s="4">
        <v>76</v>
      </c>
      <c r="E79" s="4">
        <v>92000</v>
      </c>
      <c r="F79" s="37">
        <v>26.5</v>
      </c>
      <c r="G79" s="37">
        <v>27.500000000000004</v>
      </c>
      <c r="H79" s="37">
        <v>28.000000000000004</v>
      </c>
      <c r="I79" s="37">
        <v>28.499999999999996</v>
      </c>
      <c r="J79" s="37">
        <v>28.999999999999996</v>
      </c>
      <c r="K79" s="37">
        <v>29.5</v>
      </c>
      <c r="L79" s="37">
        <v>29.5</v>
      </c>
      <c r="M79" s="37">
        <v>30</v>
      </c>
      <c r="N79" s="37">
        <v>30.5</v>
      </c>
      <c r="O79" s="37">
        <v>30.5</v>
      </c>
      <c r="P79" s="37">
        <v>31</v>
      </c>
      <c r="Q79" s="37">
        <v>31.5</v>
      </c>
      <c r="S79" t="str">
        <f t="shared" si="7"/>
        <v/>
      </c>
      <c r="T79">
        <v>92000</v>
      </c>
      <c r="U79" s="38">
        <v>0.26500000000000001</v>
      </c>
      <c r="V79" s="38">
        <v>0.27500000000000002</v>
      </c>
      <c r="W79" s="38">
        <v>0.28000000000000003</v>
      </c>
      <c r="X79" s="38">
        <v>0.28499999999999998</v>
      </c>
      <c r="Y79" s="38">
        <v>0.28999999999999998</v>
      </c>
      <c r="Z79" s="38">
        <v>0.29499999999999998</v>
      </c>
      <c r="AA79" s="38">
        <v>0.29499999999999998</v>
      </c>
      <c r="AB79" s="38">
        <v>0.3</v>
      </c>
      <c r="AC79" s="38">
        <v>0.30499999999999999</v>
      </c>
      <c r="AD79" s="38">
        <v>0.30499999999999999</v>
      </c>
      <c r="AE79" s="38">
        <v>0.31</v>
      </c>
      <c r="AF79" s="38">
        <v>0.315</v>
      </c>
      <c r="AH79" s="37">
        <f t="shared" si="6"/>
        <v>26.5</v>
      </c>
      <c r="AI79" s="37">
        <f t="shared" si="6"/>
        <v>27.500000000000004</v>
      </c>
      <c r="AJ79" s="37">
        <f t="shared" si="6"/>
        <v>28.000000000000004</v>
      </c>
      <c r="AK79" s="37">
        <f t="shared" si="8"/>
        <v>28.499999999999996</v>
      </c>
      <c r="AL79" s="37">
        <f t="shared" si="8"/>
        <v>28.999999999999996</v>
      </c>
      <c r="AM79" s="37">
        <f t="shared" si="8"/>
        <v>29.5</v>
      </c>
      <c r="AN79" s="37">
        <f t="shared" si="8"/>
        <v>29.5</v>
      </c>
      <c r="AO79" s="37">
        <f t="shared" si="8"/>
        <v>30</v>
      </c>
      <c r="AP79" s="37">
        <f t="shared" si="8"/>
        <v>30.5</v>
      </c>
      <c r="AQ79" s="37">
        <f t="shared" si="8"/>
        <v>30.5</v>
      </c>
      <c r="AR79" s="37">
        <f t="shared" si="8"/>
        <v>31</v>
      </c>
      <c r="AS79" s="37">
        <f t="shared" si="8"/>
        <v>31.5</v>
      </c>
    </row>
    <row r="80" spans="4:45" x14ac:dyDescent="0.25">
      <c r="D80" s="4">
        <v>77</v>
      </c>
      <c r="E80" s="4">
        <v>93000</v>
      </c>
      <c r="F80" s="37">
        <v>26.5</v>
      </c>
      <c r="G80" s="37">
        <v>27.500000000000004</v>
      </c>
      <c r="H80" s="37">
        <v>28.000000000000004</v>
      </c>
      <c r="I80" s="37">
        <v>28.499999999999996</v>
      </c>
      <c r="J80" s="37">
        <v>28.999999999999996</v>
      </c>
      <c r="K80" s="37">
        <v>29.5</v>
      </c>
      <c r="L80" s="37">
        <v>29.5</v>
      </c>
      <c r="M80" s="37">
        <v>30</v>
      </c>
      <c r="N80" s="37">
        <v>30.5</v>
      </c>
      <c r="O80" s="37">
        <v>30.5</v>
      </c>
      <c r="P80" s="37">
        <v>31</v>
      </c>
      <c r="Q80" s="37">
        <v>31.5</v>
      </c>
      <c r="S80" t="str">
        <f t="shared" si="7"/>
        <v/>
      </c>
      <c r="T80">
        <v>93000</v>
      </c>
      <c r="U80" s="38">
        <v>0.26500000000000001</v>
      </c>
      <c r="V80" s="38">
        <v>0.27500000000000002</v>
      </c>
      <c r="W80" s="38">
        <v>0.28000000000000003</v>
      </c>
      <c r="X80" s="38">
        <v>0.28499999999999998</v>
      </c>
      <c r="Y80" s="38">
        <v>0.28999999999999998</v>
      </c>
      <c r="Z80" s="38">
        <v>0.29499999999999998</v>
      </c>
      <c r="AA80" s="38">
        <v>0.29499999999999998</v>
      </c>
      <c r="AB80" s="38">
        <v>0.3</v>
      </c>
      <c r="AC80" s="38">
        <v>0.30499999999999999</v>
      </c>
      <c r="AD80" s="38">
        <v>0.30499999999999999</v>
      </c>
      <c r="AE80" s="38">
        <v>0.31</v>
      </c>
      <c r="AF80" s="38">
        <v>0.315</v>
      </c>
      <c r="AH80" s="37">
        <f t="shared" si="6"/>
        <v>26.5</v>
      </c>
      <c r="AI80" s="37">
        <f t="shared" si="6"/>
        <v>27.500000000000004</v>
      </c>
      <c r="AJ80" s="37">
        <f t="shared" si="6"/>
        <v>28.000000000000004</v>
      </c>
      <c r="AK80" s="37">
        <f t="shared" si="8"/>
        <v>28.499999999999996</v>
      </c>
      <c r="AL80" s="37">
        <f t="shared" si="8"/>
        <v>28.999999999999996</v>
      </c>
      <c r="AM80" s="37">
        <f t="shared" si="8"/>
        <v>29.5</v>
      </c>
      <c r="AN80" s="37">
        <f t="shared" si="8"/>
        <v>29.5</v>
      </c>
      <c r="AO80" s="37">
        <f t="shared" si="8"/>
        <v>30</v>
      </c>
      <c r="AP80" s="37">
        <f t="shared" si="8"/>
        <v>30.5</v>
      </c>
      <c r="AQ80" s="37">
        <f t="shared" si="8"/>
        <v>30.5</v>
      </c>
      <c r="AR80" s="37">
        <f t="shared" si="8"/>
        <v>31</v>
      </c>
      <c r="AS80" s="37">
        <f t="shared" si="8"/>
        <v>31.5</v>
      </c>
    </row>
    <row r="81" spans="4:45" x14ac:dyDescent="0.25">
      <c r="D81" s="4">
        <v>78</v>
      </c>
      <c r="E81" s="4">
        <v>94000</v>
      </c>
      <c r="F81" s="37">
        <v>26.5</v>
      </c>
      <c r="G81" s="37">
        <v>27.500000000000004</v>
      </c>
      <c r="H81" s="37">
        <v>28.000000000000004</v>
      </c>
      <c r="I81" s="37">
        <v>28.499999999999996</v>
      </c>
      <c r="J81" s="37">
        <v>28.999999999999996</v>
      </c>
      <c r="K81" s="37">
        <v>29.5</v>
      </c>
      <c r="L81" s="37">
        <v>29.5</v>
      </c>
      <c r="M81" s="37">
        <v>30</v>
      </c>
      <c r="N81" s="37">
        <v>30.5</v>
      </c>
      <c r="O81" s="37">
        <v>30.5</v>
      </c>
      <c r="P81" s="37">
        <v>31</v>
      </c>
      <c r="Q81" s="37">
        <v>31.5</v>
      </c>
      <c r="S81" t="str">
        <f t="shared" si="7"/>
        <v/>
      </c>
      <c r="T81">
        <v>94000</v>
      </c>
      <c r="U81" s="38">
        <v>0.26500000000000001</v>
      </c>
      <c r="V81" s="38">
        <v>0.27500000000000002</v>
      </c>
      <c r="W81" s="38">
        <v>0.28000000000000003</v>
      </c>
      <c r="X81" s="38">
        <v>0.28499999999999998</v>
      </c>
      <c r="Y81" s="38">
        <v>0.28999999999999998</v>
      </c>
      <c r="Z81" s="38">
        <v>0.29499999999999998</v>
      </c>
      <c r="AA81" s="38">
        <v>0.29499999999999998</v>
      </c>
      <c r="AB81" s="38">
        <v>0.3</v>
      </c>
      <c r="AC81" s="38">
        <v>0.30499999999999999</v>
      </c>
      <c r="AD81" s="38">
        <v>0.30499999999999999</v>
      </c>
      <c r="AE81" s="38">
        <v>0.31</v>
      </c>
      <c r="AF81" s="38">
        <v>0.315</v>
      </c>
      <c r="AH81" s="37">
        <f t="shared" si="6"/>
        <v>26.5</v>
      </c>
      <c r="AI81" s="37">
        <f t="shared" si="6"/>
        <v>27.500000000000004</v>
      </c>
      <c r="AJ81" s="37">
        <f t="shared" si="6"/>
        <v>28.000000000000004</v>
      </c>
      <c r="AK81" s="37">
        <f t="shared" si="8"/>
        <v>28.499999999999996</v>
      </c>
      <c r="AL81" s="37">
        <f t="shared" si="8"/>
        <v>28.999999999999996</v>
      </c>
      <c r="AM81" s="37">
        <f t="shared" si="8"/>
        <v>29.5</v>
      </c>
      <c r="AN81" s="37">
        <f t="shared" si="8"/>
        <v>29.5</v>
      </c>
      <c r="AO81" s="37">
        <f t="shared" si="8"/>
        <v>30</v>
      </c>
      <c r="AP81" s="37">
        <f t="shared" si="8"/>
        <v>30.5</v>
      </c>
      <c r="AQ81" s="37">
        <f t="shared" si="8"/>
        <v>30.5</v>
      </c>
      <c r="AR81" s="37">
        <f t="shared" si="8"/>
        <v>31</v>
      </c>
      <c r="AS81" s="37">
        <f t="shared" si="8"/>
        <v>31.5</v>
      </c>
    </row>
    <row r="82" spans="4:45" x14ac:dyDescent="0.25">
      <c r="D82" s="4">
        <v>79</v>
      </c>
      <c r="E82" s="4">
        <v>95000</v>
      </c>
      <c r="F82" s="37">
        <v>26.5</v>
      </c>
      <c r="G82" s="37">
        <v>27.500000000000004</v>
      </c>
      <c r="H82" s="37">
        <v>28.000000000000004</v>
      </c>
      <c r="I82" s="37">
        <v>28.499999999999996</v>
      </c>
      <c r="J82" s="37">
        <v>28.999999999999996</v>
      </c>
      <c r="K82" s="37">
        <v>29.5</v>
      </c>
      <c r="L82" s="37">
        <v>29.5</v>
      </c>
      <c r="M82" s="37">
        <v>30</v>
      </c>
      <c r="N82" s="37">
        <v>30.5</v>
      </c>
      <c r="O82" s="37">
        <v>30.5</v>
      </c>
      <c r="P82" s="37">
        <v>31</v>
      </c>
      <c r="Q82" s="37">
        <v>31.5</v>
      </c>
      <c r="S82" t="str">
        <f t="shared" si="7"/>
        <v/>
      </c>
      <c r="T82">
        <v>95000</v>
      </c>
      <c r="U82" s="38">
        <v>0.26500000000000001</v>
      </c>
      <c r="V82" s="38">
        <v>0.27500000000000002</v>
      </c>
      <c r="W82" s="38">
        <v>0.28000000000000003</v>
      </c>
      <c r="X82" s="38">
        <v>0.28499999999999998</v>
      </c>
      <c r="Y82" s="38">
        <v>0.28999999999999998</v>
      </c>
      <c r="Z82" s="38">
        <v>0.29499999999999998</v>
      </c>
      <c r="AA82" s="38">
        <v>0.29499999999999998</v>
      </c>
      <c r="AB82" s="38">
        <v>0.3</v>
      </c>
      <c r="AC82" s="38">
        <v>0.30499999999999999</v>
      </c>
      <c r="AD82" s="38">
        <v>0.30499999999999999</v>
      </c>
      <c r="AE82" s="38">
        <v>0.31</v>
      </c>
      <c r="AF82" s="38">
        <v>0.315</v>
      </c>
      <c r="AH82" s="37">
        <f t="shared" si="6"/>
        <v>26.5</v>
      </c>
      <c r="AI82" s="37">
        <f t="shared" si="6"/>
        <v>27.500000000000004</v>
      </c>
      <c r="AJ82" s="37">
        <f t="shared" si="6"/>
        <v>28.000000000000004</v>
      </c>
      <c r="AK82" s="37">
        <f t="shared" si="8"/>
        <v>28.499999999999996</v>
      </c>
      <c r="AL82" s="37">
        <f t="shared" si="8"/>
        <v>28.999999999999996</v>
      </c>
      <c r="AM82" s="37">
        <f t="shared" si="8"/>
        <v>29.5</v>
      </c>
      <c r="AN82" s="37">
        <f t="shared" si="8"/>
        <v>29.5</v>
      </c>
      <c r="AO82" s="37">
        <f t="shared" si="8"/>
        <v>30</v>
      </c>
      <c r="AP82" s="37">
        <f t="shared" si="8"/>
        <v>30.5</v>
      </c>
      <c r="AQ82" s="37">
        <f t="shared" si="8"/>
        <v>30.5</v>
      </c>
      <c r="AR82" s="37">
        <f t="shared" si="8"/>
        <v>31</v>
      </c>
      <c r="AS82" s="37">
        <f t="shared" si="8"/>
        <v>31.5</v>
      </c>
    </row>
    <row r="83" spans="4:45" x14ac:dyDescent="0.25">
      <c r="D83" s="4">
        <v>80</v>
      </c>
      <c r="E83" s="4">
        <v>96000</v>
      </c>
      <c r="F83" s="37">
        <v>26.5</v>
      </c>
      <c r="G83" s="37">
        <v>27.500000000000004</v>
      </c>
      <c r="H83" s="37">
        <v>28.000000000000004</v>
      </c>
      <c r="I83" s="37">
        <v>28.499999999999996</v>
      </c>
      <c r="J83" s="37">
        <v>28.999999999999996</v>
      </c>
      <c r="K83" s="37">
        <v>29.5</v>
      </c>
      <c r="L83" s="37">
        <v>29.5</v>
      </c>
      <c r="M83" s="37">
        <v>30</v>
      </c>
      <c r="N83" s="37">
        <v>30.5</v>
      </c>
      <c r="O83" s="37">
        <v>30.5</v>
      </c>
      <c r="P83" s="37">
        <v>31</v>
      </c>
      <c r="Q83" s="37">
        <v>31.5</v>
      </c>
      <c r="S83" t="str">
        <f t="shared" si="7"/>
        <v/>
      </c>
      <c r="T83">
        <v>96000</v>
      </c>
      <c r="U83" s="38">
        <v>0.26500000000000001</v>
      </c>
      <c r="V83" s="38">
        <v>0.27500000000000002</v>
      </c>
      <c r="W83" s="38">
        <v>0.28000000000000003</v>
      </c>
      <c r="X83" s="38">
        <v>0.28499999999999998</v>
      </c>
      <c r="Y83" s="38">
        <v>0.28999999999999998</v>
      </c>
      <c r="Z83" s="38">
        <v>0.29499999999999998</v>
      </c>
      <c r="AA83" s="38">
        <v>0.29499999999999998</v>
      </c>
      <c r="AB83" s="38">
        <v>0.3</v>
      </c>
      <c r="AC83" s="38">
        <v>0.30499999999999999</v>
      </c>
      <c r="AD83" s="38">
        <v>0.30499999999999999</v>
      </c>
      <c r="AE83" s="38">
        <v>0.31</v>
      </c>
      <c r="AF83" s="38">
        <v>0.315</v>
      </c>
      <c r="AH83" s="37">
        <f t="shared" si="6"/>
        <v>26.5</v>
      </c>
      <c r="AI83" s="37">
        <f t="shared" si="6"/>
        <v>27.500000000000004</v>
      </c>
      <c r="AJ83" s="37">
        <f t="shared" si="6"/>
        <v>28.000000000000004</v>
      </c>
      <c r="AK83" s="37">
        <f t="shared" si="8"/>
        <v>28.499999999999996</v>
      </c>
      <c r="AL83" s="37">
        <f t="shared" si="8"/>
        <v>28.999999999999996</v>
      </c>
      <c r="AM83" s="37">
        <f t="shared" si="8"/>
        <v>29.5</v>
      </c>
      <c r="AN83" s="37">
        <f t="shared" si="8"/>
        <v>29.5</v>
      </c>
      <c r="AO83" s="37">
        <f t="shared" si="8"/>
        <v>30</v>
      </c>
      <c r="AP83" s="37">
        <f t="shared" si="8"/>
        <v>30.5</v>
      </c>
      <c r="AQ83" s="37">
        <f t="shared" si="8"/>
        <v>30.5</v>
      </c>
      <c r="AR83" s="37">
        <f t="shared" si="8"/>
        <v>31</v>
      </c>
      <c r="AS83" s="37">
        <f t="shared" si="8"/>
        <v>31.5</v>
      </c>
    </row>
    <row r="84" spans="4:45" x14ac:dyDescent="0.25">
      <c r="D84" s="4">
        <v>81</v>
      </c>
      <c r="E84" s="4">
        <v>97000</v>
      </c>
      <c r="F84" s="37">
        <v>26.5</v>
      </c>
      <c r="G84" s="37">
        <v>27.500000000000004</v>
      </c>
      <c r="H84" s="37">
        <v>28.000000000000004</v>
      </c>
      <c r="I84" s="37">
        <v>28.499999999999996</v>
      </c>
      <c r="J84" s="37">
        <v>28.999999999999996</v>
      </c>
      <c r="K84" s="37">
        <v>29.5</v>
      </c>
      <c r="L84" s="37">
        <v>29.5</v>
      </c>
      <c r="M84" s="37">
        <v>30</v>
      </c>
      <c r="N84" s="37">
        <v>30.5</v>
      </c>
      <c r="O84" s="37">
        <v>30.5</v>
      </c>
      <c r="P84" s="37">
        <v>31</v>
      </c>
      <c r="Q84" s="37">
        <v>31.5</v>
      </c>
      <c r="S84" t="str">
        <f t="shared" si="7"/>
        <v/>
      </c>
      <c r="T84">
        <v>97000</v>
      </c>
      <c r="U84" s="38">
        <v>0.26500000000000001</v>
      </c>
      <c r="V84" s="38">
        <v>0.27500000000000002</v>
      </c>
      <c r="W84" s="38">
        <v>0.28000000000000003</v>
      </c>
      <c r="X84" s="38">
        <v>0.28499999999999998</v>
      </c>
      <c r="Y84" s="38">
        <v>0.28999999999999998</v>
      </c>
      <c r="Z84" s="38">
        <v>0.29499999999999998</v>
      </c>
      <c r="AA84" s="38">
        <v>0.29499999999999998</v>
      </c>
      <c r="AB84" s="38">
        <v>0.3</v>
      </c>
      <c r="AC84" s="38">
        <v>0.30499999999999999</v>
      </c>
      <c r="AD84" s="38">
        <v>0.30499999999999999</v>
      </c>
      <c r="AE84" s="38">
        <v>0.31</v>
      </c>
      <c r="AF84" s="38">
        <v>0.315</v>
      </c>
      <c r="AH84" s="37">
        <f t="shared" si="6"/>
        <v>26.5</v>
      </c>
      <c r="AI84" s="37">
        <f t="shared" si="6"/>
        <v>27.500000000000004</v>
      </c>
      <c r="AJ84" s="37">
        <f t="shared" si="6"/>
        <v>28.000000000000004</v>
      </c>
      <c r="AK84" s="37">
        <f t="shared" si="8"/>
        <v>28.499999999999996</v>
      </c>
      <c r="AL84" s="37">
        <f t="shared" si="8"/>
        <v>28.999999999999996</v>
      </c>
      <c r="AM84" s="37">
        <f t="shared" si="8"/>
        <v>29.5</v>
      </c>
      <c r="AN84" s="37">
        <f t="shared" si="8"/>
        <v>29.5</v>
      </c>
      <c r="AO84" s="37">
        <f t="shared" si="8"/>
        <v>30</v>
      </c>
      <c r="AP84" s="37">
        <f t="shared" si="8"/>
        <v>30.5</v>
      </c>
      <c r="AQ84" s="37">
        <f t="shared" si="8"/>
        <v>30.5</v>
      </c>
      <c r="AR84" s="37">
        <f t="shared" si="8"/>
        <v>31</v>
      </c>
      <c r="AS84" s="37">
        <f t="shared" si="8"/>
        <v>31.5</v>
      </c>
    </row>
    <row r="85" spans="4:45" x14ac:dyDescent="0.25">
      <c r="D85" s="4">
        <v>82</v>
      </c>
      <c r="E85" s="4">
        <v>98000</v>
      </c>
      <c r="F85" s="37">
        <v>26.5</v>
      </c>
      <c r="G85" s="37">
        <v>27.500000000000004</v>
      </c>
      <c r="H85" s="37">
        <v>28.000000000000004</v>
      </c>
      <c r="I85" s="37">
        <v>28.499999999999996</v>
      </c>
      <c r="J85" s="37">
        <v>28.999999999999996</v>
      </c>
      <c r="K85" s="37">
        <v>29.5</v>
      </c>
      <c r="L85" s="37">
        <v>29.5</v>
      </c>
      <c r="M85" s="37">
        <v>30</v>
      </c>
      <c r="N85" s="37">
        <v>30.5</v>
      </c>
      <c r="O85" s="37">
        <v>30.5</v>
      </c>
      <c r="P85" s="37">
        <v>31</v>
      </c>
      <c r="Q85" s="37">
        <v>31.5</v>
      </c>
      <c r="S85" t="str">
        <f t="shared" si="7"/>
        <v/>
      </c>
      <c r="T85">
        <v>98000</v>
      </c>
      <c r="U85" s="38">
        <v>0.26500000000000001</v>
      </c>
      <c r="V85" s="38">
        <v>0.27500000000000002</v>
      </c>
      <c r="W85" s="38">
        <v>0.28000000000000003</v>
      </c>
      <c r="X85" s="38">
        <v>0.28499999999999998</v>
      </c>
      <c r="Y85" s="38">
        <v>0.28999999999999998</v>
      </c>
      <c r="Z85" s="38">
        <v>0.29499999999999998</v>
      </c>
      <c r="AA85" s="38">
        <v>0.29499999999999998</v>
      </c>
      <c r="AB85" s="38">
        <v>0.3</v>
      </c>
      <c r="AC85" s="38">
        <v>0.30499999999999999</v>
      </c>
      <c r="AD85" s="38">
        <v>0.30499999999999999</v>
      </c>
      <c r="AE85" s="38">
        <v>0.31</v>
      </c>
      <c r="AF85" s="38">
        <v>0.315</v>
      </c>
      <c r="AH85" s="37">
        <f t="shared" si="6"/>
        <v>26.5</v>
      </c>
      <c r="AI85" s="37">
        <f t="shared" si="6"/>
        <v>27.500000000000004</v>
      </c>
      <c r="AJ85" s="37">
        <f t="shared" si="6"/>
        <v>28.000000000000004</v>
      </c>
      <c r="AK85" s="37">
        <f t="shared" si="8"/>
        <v>28.499999999999996</v>
      </c>
      <c r="AL85" s="37">
        <f t="shared" si="8"/>
        <v>28.999999999999996</v>
      </c>
      <c r="AM85" s="37">
        <f t="shared" si="8"/>
        <v>29.5</v>
      </c>
      <c r="AN85" s="37">
        <f t="shared" si="8"/>
        <v>29.5</v>
      </c>
      <c r="AO85" s="37">
        <f t="shared" si="8"/>
        <v>30</v>
      </c>
      <c r="AP85" s="37">
        <f t="shared" si="8"/>
        <v>30.5</v>
      </c>
      <c r="AQ85" s="37">
        <f t="shared" si="8"/>
        <v>30.5</v>
      </c>
      <c r="AR85" s="37">
        <f t="shared" si="8"/>
        <v>31</v>
      </c>
      <c r="AS85" s="37">
        <f t="shared" si="8"/>
        <v>31.5</v>
      </c>
    </row>
    <row r="86" spans="4:45" x14ac:dyDescent="0.25">
      <c r="D86" s="4">
        <v>83</v>
      </c>
      <c r="E86" s="4">
        <v>99000</v>
      </c>
      <c r="F86" s="37">
        <v>26.5</v>
      </c>
      <c r="G86" s="37">
        <v>27.500000000000004</v>
      </c>
      <c r="H86" s="37">
        <v>28.000000000000004</v>
      </c>
      <c r="I86" s="37">
        <v>28.499999999999996</v>
      </c>
      <c r="J86" s="37">
        <v>28.999999999999996</v>
      </c>
      <c r="K86" s="37">
        <v>29.5</v>
      </c>
      <c r="L86" s="37">
        <v>29.5</v>
      </c>
      <c r="M86" s="37">
        <v>30</v>
      </c>
      <c r="N86" s="37">
        <v>30.5</v>
      </c>
      <c r="O86" s="37">
        <v>30.5</v>
      </c>
      <c r="P86" s="37">
        <v>31</v>
      </c>
      <c r="Q86" s="37">
        <v>31.5</v>
      </c>
      <c r="S86" t="str">
        <f t="shared" si="7"/>
        <v/>
      </c>
      <c r="T86">
        <v>99000</v>
      </c>
      <c r="U86" s="38">
        <v>0.26500000000000001</v>
      </c>
      <c r="V86" s="38">
        <v>0.27500000000000002</v>
      </c>
      <c r="W86" s="38">
        <v>0.28000000000000003</v>
      </c>
      <c r="X86" s="38">
        <v>0.28499999999999998</v>
      </c>
      <c r="Y86" s="38">
        <v>0.28999999999999998</v>
      </c>
      <c r="Z86" s="38">
        <v>0.29499999999999998</v>
      </c>
      <c r="AA86" s="38">
        <v>0.29499999999999998</v>
      </c>
      <c r="AB86" s="38">
        <v>0.3</v>
      </c>
      <c r="AC86" s="38">
        <v>0.30499999999999999</v>
      </c>
      <c r="AD86" s="38">
        <v>0.30499999999999999</v>
      </c>
      <c r="AE86" s="38">
        <v>0.31</v>
      </c>
      <c r="AF86" s="38">
        <v>0.315</v>
      </c>
      <c r="AH86" s="37">
        <f t="shared" si="6"/>
        <v>26.5</v>
      </c>
      <c r="AI86" s="37">
        <f t="shared" si="6"/>
        <v>27.500000000000004</v>
      </c>
      <c r="AJ86" s="37">
        <f t="shared" si="6"/>
        <v>28.000000000000004</v>
      </c>
      <c r="AK86" s="37">
        <f t="shared" si="8"/>
        <v>28.499999999999996</v>
      </c>
      <c r="AL86" s="37">
        <f t="shared" si="8"/>
        <v>28.999999999999996</v>
      </c>
      <c r="AM86" s="37">
        <f t="shared" si="8"/>
        <v>29.5</v>
      </c>
      <c r="AN86" s="37">
        <f t="shared" si="8"/>
        <v>29.5</v>
      </c>
      <c r="AO86" s="37">
        <f t="shared" si="8"/>
        <v>30</v>
      </c>
      <c r="AP86" s="37">
        <f t="shared" si="8"/>
        <v>30.5</v>
      </c>
      <c r="AQ86" s="37">
        <f t="shared" si="8"/>
        <v>30.5</v>
      </c>
      <c r="AR86" s="37">
        <f t="shared" si="8"/>
        <v>31</v>
      </c>
      <c r="AS86" s="37">
        <f t="shared" si="8"/>
        <v>31.5</v>
      </c>
    </row>
    <row r="87" spans="4:45" x14ac:dyDescent="0.25">
      <c r="D87" s="4">
        <v>84</v>
      </c>
      <c r="E87" s="4">
        <v>100000</v>
      </c>
      <c r="F87" s="37">
        <v>26.5</v>
      </c>
      <c r="G87" s="37">
        <v>27.500000000000004</v>
      </c>
      <c r="H87" s="37">
        <v>28.000000000000004</v>
      </c>
      <c r="I87" s="37">
        <v>28.499999999999996</v>
      </c>
      <c r="J87" s="37">
        <v>28.999999999999996</v>
      </c>
      <c r="K87" s="37">
        <v>29.5</v>
      </c>
      <c r="L87" s="37">
        <v>29.5</v>
      </c>
      <c r="M87" s="37">
        <v>30</v>
      </c>
      <c r="N87" s="37">
        <v>30.5</v>
      </c>
      <c r="O87" s="37">
        <v>30.5</v>
      </c>
      <c r="P87" s="37">
        <v>31</v>
      </c>
      <c r="Q87" s="37">
        <v>31.5</v>
      </c>
      <c r="S87" t="str">
        <f t="shared" si="7"/>
        <v/>
      </c>
      <c r="T87">
        <v>100000</v>
      </c>
      <c r="U87" s="38">
        <v>0.26500000000000001</v>
      </c>
      <c r="V87" s="38">
        <v>0.27500000000000002</v>
      </c>
      <c r="W87" s="38">
        <v>0.28000000000000003</v>
      </c>
      <c r="X87" s="38">
        <v>0.28499999999999998</v>
      </c>
      <c r="Y87" s="38">
        <v>0.28999999999999998</v>
      </c>
      <c r="Z87" s="38">
        <v>0.29499999999999998</v>
      </c>
      <c r="AA87" s="38">
        <v>0.29499999999999998</v>
      </c>
      <c r="AB87" s="38">
        <v>0.3</v>
      </c>
      <c r="AC87" s="38">
        <v>0.30499999999999999</v>
      </c>
      <c r="AD87" s="38">
        <v>0.30499999999999999</v>
      </c>
      <c r="AE87" s="38">
        <v>0.31</v>
      </c>
      <c r="AF87" s="38">
        <v>0.315</v>
      </c>
      <c r="AH87" s="37">
        <f t="shared" si="6"/>
        <v>26.5</v>
      </c>
      <c r="AI87" s="37">
        <f t="shared" si="6"/>
        <v>27.500000000000004</v>
      </c>
      <c r="AJ87" s="37">
        <f t="shared" si="6"/>
        <v>28.000000000000004</v>
      </c>
      <c r="AK87" s="37">
        <f t="shared" si="8"/>
        <v>28.499999999999996</v>
      </c>
      <c r="AL87" s="37">
        <f t="shared" si="8"/>
        <v>28.999999999999996</v>
      </c>
      <c r="AM87" s="37">
        <f t="shared" si="8"/>
        <v>29.5</v>
      </c>
      <c r="AN87" s="37">
        <f t="shared" si="8"/>
        <v>29.5</v>
      </c>
      <c r="AO87" s="37">
        <f t="shared" si="8"/>
        <v>30</v>
      </c>
      <c r="AP87" s="37">
        <f t="shared" si="8"/>
        <v>30.5</v>
      </c>
      <c r="AQ87" s="37">
        <f t="shared" si="8"/>
        <v>30.5</v>
      </c>
      <c r="AR87" s="37">
        <f t="shared" si="8"/>
        <v>31</v>
      </c>
      <c r="AS87" s="37">
        <f t="shared" si="8"/>
        <v>31.5</v>
      </c>
    </row>
    <row r="88" spans="4:45" x14ac:dyDescent="0.25">
      <c r="D88" s="4">
        <v>85</v>
      </c>
      <c r="E88" s="4">
        <v>101000</v>
      </c>
      <c r="F88" s="37">
        <v>26.5</v>
      </c>
      <c r="G88" s="37">
        <v>27.500000000000004</v>
      </c>
      <c r="H88" s="37">
        <v>28.000000000000004</v>
      </c>
      <c r="I88" s="37">
        <v>28.499999999999996</v>
      </c>
      <c r="J88" s="37">
        <v>28.999999999999996</v>
      </c>
      <c r="K88" s="37">
        <v>29.5</v>
      </c>
      <c r="L88" s="37">
        <v>29.5</v>
      </c>
      <c r="M88" s="37">
        <v>30</v>
      </c>
      <c r="N88" s="37">
        <v>30.5</v>
      </c>
      <c r="O88" s="37">
        <v>30.5</v>
      </c>
      <c r="P88" s="37">
        <v>31</v>
      </c>
      <c r="Q88" s="37">
        <v>31.5</v>
      </c>
      <c r="S88" t="str">
        <f t="shared" si="7"/>
        <v/>
      </c>
      <c r="T88">
        <v>101000</v>
      </c>
      <c r="U88" s="38">
        <v>0.26500000000000001</v>
      </c>
      <c r="V88" s="38">
        <v>0.27500000000000002</v>
      </c>
      <c r="W88" s="38">
        <v>0.28000000000000003</v>
      </c>
      <c r="X88" s="38">
        <v>0.28499999999999998</v>
      </c>
      <c r="Y88" s="38">
        <v>0.28999999999999998</v>
      </c>
      <c r="Z88" s="38">
        <v>0.29499999999999998</v>
      </c>
      <c r="AA88" s="38">
        <v>0.29499999999999998</v>
      </c>
      <c r="AB88" s="38">
        <v>0.3</v>
      </c>
      <c r="AC88" s="38">
        <v>0.30499999999999999</v>
      </c>
      <c r="AD88" s="38">
        <v>0.30499999999999999</v>
      </c>
      <c r="AE88" s="38">
        <v>0.31</v>
      </c>
      <c r="AF88" s="38">
        <v>0.315</v>
      </c>
      <c r="AH88" s="37">
        <f t="shared" si="6"/>
        <v>26.5</v>
      </c>
      <c r="AI88" s="37">
        <f t="shared" si="6"/>
        <v>27.500000000000004</v>
      </c>
      <c r="AJ88" s="37">
        <f t="shared" si="6"/>
        <v>28.000000000000004</v>
      </c>
      <c r="AK88" s="37">
        <f t="shared" si="8"/>
        <v>28.499999999999996</v>
      </c>
      <c r="AL88" s="37">
        <f t="shared" si="8"/>
        <v>28.999999999999996</v>
      </c>
      <c r="AM88" s="37">
        <f t="shared" si="8"/>
        <v>29.5</v>
      </c>
      <c r="AN88" s="37">
        <f t="shared" si="8"/>
        <v>29.5</v>
      </c>
      <c r="AO88" s="37">
        <f t="shared" si="8"/>
        <v>30</v>
      </c>
      <c r="AP88" s="37">
        <f t="shared" si="8"/>
        <v>30.5</v>
      </c>
      <c r="AQ88" s="37">
        <f t="shared" si="8"/>
        <v>30.5</v>
      </c>
      <c r="AR88" s="37">
        <f t="shared" si="8"/>
        <v>31</v>
      </c>
      <c r="AS88" s="37">
        <f t="shared" si="8"/>
        <v>31.5</v>
      </c>
    </row>
    <row r="89" spans="4:45" x14ac:dyDescent="0.25">
      <c r="D89" s="4">
        <v>86</v>
      </c>
      <c r="E89" s="4">
        <v>102000</v>
      </c>
      <c r="F89" s="37">
        <v>26.5</v>
      </c>
      <c r="G89" s="37">
        <v>27.500000000000004</v>
      </c>
      <c r="H89" s="37">
        <v>28.000000000000004</v>
      </c>
      <c r="I89" s="37">
        <v>28.499999999999996</v>
      </c>
      <c r="J89" s="37">
        <v>28.999999999999996</v>
      </c>
      <c r="K89" s="37">
        <v>29.5</v>
      </c>
      <c r="L89" s="37">
        <v>29.5</v>
      </c>
      <c r="M89" s="37">
        <v>30</v>
      </c>
      <c r="N89" s="37">
        <v>30.5</v>
      </c>
      <c r="O89" s="37">
        <v>30.5</v>
      </c>
      <c r="P89" s="37">
        <v>31</v>
      </c>
      <c r="Q89" s="37">
        <v>31.5</v>
      </c>
      <c r="S89" t="str">
        <f t="shared" si="7"/>
        <v/>
      </c>
      <c r="T89">
        <v>102000</v>
      </c>
      <c r="U89" s="38">
        <v>0.26500000000000001</v>
      </c>
      <c r="V89" s="38">
        <v>0.27500000000000002</v>
      </c>
      <c r="W89" s="38">
        <v>0.28000000000000003</v>
      </c>
      <c r="X89" s="38">
        <v>0.28499999999999998</v>
      </c>
      <c r="Y89" s="38">
        <v>0.28999999999999998</v>
      </c>
      <c r="Z89" s="38">
        <v>0.29499999999999998</v>
      </c>
      <c r="AA89" s="38">
        <v>0.29499999999999998</v>
      </c>
      <c r="AB89" s="38">
        <v>0.3</v>
      </c>
      <c r="AC89" s="38">
        <v>0.30499999999999999</v>
      </c>
      <c r="AD89" s="38">
        <v>0.30499999999999999</v>
      </c>
      <c r="AE89" s="38">
        <v>0.31</v>
      </c>
      <c r="AF89" s="38">
        <v>0.315</v>
      </c>
      <c r="AH89" s="37">
        <f t="shared" si="6"/>
        <v>26.5</v>
      </c>
      <c r="AI89" s="37">
        <f t="shared" si="6"/>
        <v>27.500000000000004</v>
      </c>
      <c r="AJ89" s="37">
        <f t="shared" si="6"/>
        <v>28.000000000000004</v>
      </c>
      <c r="AK89" s="37">
        <f t="shared" si="8"/>
        <v>28.499999999999996</v>
      </c>
      <c r="AL89" s="37">
        <f t="shared" si="8"/>
        <v>28.999999999999996</v>
      </c>
      <c r="AM89" s="37">
        <f t="shared" si="8"/>
        <v>29.5</v>
      </c>
      <c r="AN89" s="37">
        <f t="shared" si="8"/>
        <v>29.5</v>
      </c>
      <c r="AO89" s="37">
        <f t="shared" si="8"/>
        <v>30</v>
      </c>
      <c r="AP89" s="37">
        <f t="shared" si="8"/>
        <v>30.5</v>
      </c>
      <c r="AQ89" s="37">
        <f t="shared" si="8"/>
        <v>30.5</v>
      </c>
      <c r="AR89" s="37">
        <f t="shared" si="8"/>
        <v>31</v>
      </c>
      <c r="AS89" s="37">
        <f t="shared" si="8"/>
        <v>31.5</v>
      </c>
    </row>
    <row r="90" spans="4:45" x14ac:dyDescent="0.25">
      <c r="D90" s="4">
        <v>87</v>
      </c>
      <c r="E90" s="4">
        <v>103000</v>
      </c>
      <c r="F90" s="37">
        <v>26.5</v>
      </c>
      <c r="G90" s="37">
        <v>27.500000000000004</v>
      </c>
      <c r="H90" s="37">
        <v>28.000000000000004</v>
      </c>
      <c r="I90" s="37">
        <v>28.499999999999996</v>
      </c>
      <c r="J90" s="37">
        <v>28.999999999999996</v>
      </c>
      <c r="K90" s="37">
        <v>29.5</v>
      </c>
      <c r="L90" s="37">
        <v>29.5</v>
      </c>
      <c r="M90" s="37">
        <v>30</v>
      </c>
      <c r="N90" s="37">
        <v>30.5</v>
      </c>
      <c r="O90" s="37">
        <v>30.5</v>
      </c>
      <c r="P90" s="37">
        <v>31</v>
      </c>
      <c r="Q90" s="37">
        <v>31.5</v>
      </c>
      <c r="S90" t="str">
        <f t="shared" si="7"/>
        <v/>
      </c>
      <c r="T90">
        <v>103000</v>
      </c>
      <c r="U90" s="38">
        <v>0.26500000000000001</v>
      </c>
      <c r="V90" s="38">
        <v>0.27500000000000002</v>
      </c>
      <c r="W90" s="38">
        <v>0.28000000000000003</v>
      </c>
      <c r="X90" s="38">
        <v>0.28499999999999998</v>
      </c>
      <c r="Y90" s="38">
        <v>0.28999999999999998</v>
      </c>
      <c r="Z90" s="38">
        <v>0.29499999999999998</v>
      </c>
      <c r="AA90" s="38">
        <v>0.29499999999999998</v>
      </c>
      <c r="AB90" s="38">
        <v>0.3</v>
      </c>
      <c r="AC90" s="38">
        <v>0.30499999999999999</v>
      </c>
      <c r="AD90" s="38">
        <v>0.30499999999999999</v>
      </c>
      <c r="AE90" s="38">
        <v>0.31</v>
      </c>
      <c r="AF90" s="38">
        <v>0.315</v>
      </c>
      <c r="AH90" s="37">
        <f t="shared" si="6"/>
        <v>26.5</v>
      </c>
      <c r="AI90" s="37">
        <f t="shared" si="6"/>
        <v>27.500000000000004</v>
      </c>
      <c r="AJ90" s="37">
        <f t="shared" si="6"/>
        <v>28.000000000000004</v>
      </c>
      <c r="AK90" s="37">
        <f t="shared" si="8"/>
        <v>28.499999999999996</v>
      </c>
      <c r="AL90" s="37">
        <f t="shared" si="8"/>
        <v>28.999999999999996</v>
      </c>
      <c r="AM90" s="37">
        <f t="shared" si="8"/>
        <v>29.5</v>
      </c>
      <c r="AN90" s="37">
        <f t="shared" si="8"/>
        <v>29.5</v>
      </c>
      <c r="AO90" s="37">
        <f t="shared" si="8"/>
        <v>30</v>
      </c>
      <c r="AP90" s="37">
        <f t="shared" si="8"/>
        <v>30.5</v>
      </c>
      <c r="AQ90" s="37">
        <f t="shared" si="8"/>
        <v>30.5</v>
      </c>
      <c r="AR90" s="37">
        <f t="shared" si="8"/>
        <v>31</v>
      </c>
      <c r="AS90" s="37">
        <f t="shared" si="8"/>
        <v>31.5</v>
      </c>
    </row>
    <row r="91" spans="4:45" x14ac:dyDescent="0.25">
      <c r="D91" s="4">
        <v>88</v>
      </c>
      <c r="E91" s="4">
        <v>104000</v>
      </c>
      <c r="F91" s="37">
        <v>26.5</v>
      </c>
      <c r="G91" s="37">
        <v>27.500000000000004</v>
      </c>
      <c r="H91" s="37">
        <v>28.000000000000004</v>
      </c>
      <c r="I91" s="37">
        <v>28.499999999999996</v>
      </c>
      <c r="J91" s="37">
        <v>28.999999999999996</v>
      </c>
      <c r="K91" s="37">
        <v>29.5</v>
      </c>
      <c r="L91" s="37">
        <v>29.5</v>
      </c>
      <c r="M91" s="37">
        <v>30</v>
      </c>
      <c r="N91" s="37">
        <v>30.5</v>
      </c>
      <c r="O91" s="37">
        <v>30.5</v>
      </c>
      <c r="P91" s="37">
        <v>31</v>
      </c>
      <c r="Q91" s="37">
        <v>31.5</v>
      </c>
      <c r="S91" t="str">
        <f t="shared" si="7"/>
        <v/>
      </c>
      <c r="T91">
        <v>104000</v>
      </c>
      <c r="U91" s="38">
        <v>0.26500000000000001</v>
      </c>
      <c r="V91" s="38">
        <v>0.27500000000000002</v>
      </c>
      <c r="W91" s="38">
        <v>0.28000000000000003</v>
      </c>
      <c r="X91" s="38">
        <v>0.28499999999999998</v>
      </c>
      <c r="Y91" s="38">
        <v>0.28999999999999998</v>
      </c>
      <c r="Z91" s="38">
        <v>0.29499999999999998</v>
      </c>
      <c r="AA91" s="38">
        <v>0.29499999999999998</v>
      </c>
      <c r="AB91" s="38">
        <v>0.3</v>
      </c>
      <c r="AC91" s="38">
        <v>0.30499999999999999</v>
      </c>
      <c r="AD91" s="38">
        <v>0.30499999999999999</v>
      </c>
      <c r="AE91" s="38">
        <v>0.31</v>
      </c>
      <c r="AF91" s="38">
        <v>0.315</v>
      </c>
      <c r="AH91" s="37">
        <f t="shared" si="6"/>
        <v>26.5</v>
      </c>
      <c r="AI91" s="37">
        <f t="shared" si="6"/>
        <v>27.500000000000004</v>
      </c>
      <c r="AJ91" s="37">
        <f t="shared" si="6"/>
        <v>28.000000000000004</v>
      </c>
      <c r="AK91" s="37">
        <f t="shared" si="8"/>
        <v>28.499999999999996</v>
      </c>
      <c r="AL91" s="37">
        <f t="shared" si="8"/>
        <v>28.999999999999996</v>
      </c>
      <c r="AM91" s="37">
        <f t="shared" si="8"/>
        <v>29.5</v>
      </c>
      <c r="AN91" s="37">
        <f t="shared" si="8"/>
        <v>29.5</v>
      </c>
      <c r="AO91" s="37">
        <f t="shared" si="8"/>
        <v>30</v>
      </c>
      <c r="AP91" s="37">
        <f t="shared" si="8"/>
        <v>30.5</v>
      </c>
      <c r="AQ91" s="37">
        <f t="shared" si="8"/>
        <v>30.5</v>
      </c>
      <c r="AR91" s="37">
        <f t="shared" si="8"/>
        <v>31</v>
      </c>
      <c r="AS91" s="37">
        <f t="shared" si="8"/>
        <v>31.5</v>
      </c>
    </row>
    <row r="92" spans="4:45" x14ac:dyDescent="0.25">
      <c r="D92" s="4">
        <v>89</v>
      </c>
      <c r="E92" s="4">
        <v>105000</v>
      </c>
      <c r="F92" s="37">
        <v>26.5</v>
      </c>
      <c r="G92" s="37">
        <v>27.500000000000004</v>
      </c>
      <c r="H92" s="37">
        <v>28.000000000000004</v>
      </c>
      <c r="I92" s="37">
        <v>28.499999999999996</v>
      </c>
      <c r="J92" s="37">
        <v>28.999999999999996</v>
      </c>
      <c r="K92" s="37">
        <v>29.5</v>
      </c>
      <c r="L92" s="37">
        <v>29.5</v>
      </c>
      <c r="M92" s="37">
        <v>30</v>
      </c>
      <c r="N92" s="37">
        <v>30.5</v>
      </c>
      <c r="O92" s="37">
        <v>30.5</v>
      </c>
      <c r="P92" s="37">
        <v>31</v>
      </c>
      <c r="Q92" s="37">
        <v>31.5</v>
      </c>
      <c r="S92" t="str">
        <f t="shared" si="7"/>
        <v/>
      </c>
      <c r="T92">
        <v>105000</v>
      </c>
      <c r="U92" s="38">
        <v>0.26500000000000001</v>
      </c>
      <c r="V92" s="38">
        <v>0.27500000000000002</v>
      </c>
      <c r="W92" s="38">
        <v>0.28000000000000003</v>
      </c>
      <c r="X92" s="38">
        <v>0.28499999999999998</v>
      </c>
      <c r="Y92" s="38">
        <v>0.28999999999999998</v>
      </c>
      <c r="Z92" s="38">
        <v>0.29499999999999998</v>
      </c>
      <c r="AA92" s="38">
        <v>0.29499999999999998</v>
      </c>
      <c r="AB92" s="38">
        <v>0.3</v>
      </c>
      <c r="AC92" s="38">
        <v>0.30499999999999999</v>
      </c>
      <c r="AD92" s="38">
        <v>0.30499999999999999</v>
      </c>
      <c r="AE92" s="38">
        <v>0.31</v>
      </c>
      <c r="AF92" s="38">
        <v>0.315</v>
      </c>
      <c r="AH92" s="37">
        <f t="shared" si="6"/>
        <v>26.5</v>
      </c>
      <c r="AI92" s="37">
        <f t="shared" si="6"/>
        <v>27.500000000000004</v>
      </c>
      <c r="AJ92" s="37">
        <f t="shared" si="6"/>
        <v>28.000000000000004</v>
      </c>
      <c r="AK92" s="37">
        <f t="shared" si="8"/>
        <v>28.499999999999996</v>
      </c>
      <c r="AL92" s="37">
        <f t="shared" si="8"/>
        <v>28.999999999999996</v>
      </c>
      <c r="AM92" s="37">
        <f t="shared" si="8"/>
        <v>29.5</v>
      </c>
      <c r="AN92" s="37">
        <f t="shared" si="8"/>
        <v>29.5</v>
      </c>
      <c r="AO92" s="37">
        <f t="shared" si="8"/>
        <v>30</v>
      </c>
      <c r="AP92" s="37">
        <f t="shared" si="8"/>
        <v>30.5</v>
      </c>
      <c r="AQ92" s="37">
        <f t="shared" si="8"/>
        <v>30.5</v>
      </c>
      <c r="AR92" s="37">
        <f t="shared" si="8"/>
        <v>31</v>
      </c>
      <c r="AS92" s="37">
        <f t="shared" si="8"/>
        <v>31.5</v>
      </c>
    </row>
    <row r="93" spans="4:45" x14ac:dyDescent="0.25">
      <c r="D93" s="4">
        <v>90</v>
      </c>
      <c r="E93" s="4">
        <v>106000</v>
      </c>
      <c r="F93" s="37">
        <v>26.5</v>
      </c>
      <c r="G93" s="37">
        <v>27.500000000000004</v>
      </c>
      <c r="H93" s="37">
        <v>28.000000000000004</v>
      </c>
      <c r="I93" s="37">
        <v>28.499999999999996</v>
      </c>
      <c r="J93" s="37">
        <v>28.999999999999996</v>
      </c>
      <c r="K93" s="37">
        <v>29.5</v>
      </c>
      <c r="L93" s="37">
        <v>29.5</v>
      </c>
      <c r="M93" s="37">
        <v>30</v>
      </c>
      <c r="N93" s="37">
        <v>30.5</v>
      </c>
      <c r="O93" s="37">
        <v>30.5</v>
      </c>
      <c r="P93" s="37">
        <v>31</v>
      </c>
      <c r="Q93" s="37">
        <v>31.5</v>
      </c>
      <c r="S93" t="str">
        <f t="shared" si="7"/>
        <v/>
      </c>
      <c r="T93">
        <v>106000</v>
      </c>
      <c r="U93" s="38">
        <v>0.26500000000000001</v>
      </c>
      <c r="V93" s="38">
        <v>0.27500000000000002</v>
      </c>
      <c r="W93" s="38">
        <v>0.28000000000000003</v>
      </c>
      <c r="X93" s="38">
        <v>0.28499999999999998</v>
      </c>
      <c r="Y93" s="38">
        <v>0.28999999999999998</v>
      </c>
      <c r="Z93" s="38">
        <v>0.29499999999999998</v>
      </c>
      <c r="AA93" s="38">
        <v>0.29499999999999998</v>
      </c>
      <c r="AB93" s="38">
        <v>0.3</v>
      </c>
      <c r="AC93" s="38">
        <v>0.30499999999999999</v>
      </c>
      <c r="AD93" s="38">
        <v>0.30499999999999999</v>
      </c>
      <c r="AE93" s="38">
        <v>0.31</v>
      </c>
      <c r="AF93" s="38">
        <v>0.315</v>
      </c>
      <c r="AH93" s="37">
        <f t="shared" si="6"/>
        <v>26.5</v>
      </c>
      <c r="AI93" s="37">
        <f t="shared" si="6"/>
        <v>27.500000000000004</v>
      </c>
      <c r="AJ93" s="37">
        <f t="shared" si="6"/>
        <v>28.000000000000004</v>
      </c>
      <c r="AK93" s="37">
        <f t="shared" si="8"/>
        <v>28.499999999999996</v>
      </c>
      <c r="AL93" s="37">
        <f t="shared" si="8"/>
        <v>28.999999999999996</v>
      </c>
      <c r="AM93" s="37">
        <f t="shared" si="8"/>
        <v>29.5</v>
      </c>
      <c r="AN93" s="37">
        <f t="shared" si="8"/>
        <v>29.5</v>
      </c>
      <c r="AO93" s="37">
        <f t="shared" si="8"/>
        <v>30</v>
      </c>
      <c r="AP93" s="37">
        <f t="shared" si="8"/>
        <v>30.5</v>
      </c>
      <c r="AQ93" s="37">
        <f t="shared" si="8"/>
        <v>30.5</v>
      </c>
      <c r="AR93" s="37">
        <f t="shared" si="8"/>
        <v>31</v>
      </c>
      <c r="AS93" s="37">
        <f t="shared" si="8"/>
        <v>31.5</v>
      </c>
    </row>
    <row r="94" spans="4:45" x14ac:dyDescent="0.25">
      <c r="D94" s="4">
        <v>91</v>
      </c>
      <c r="E94" s="4">
        <v>107000</v>
      </c>
      <c r="F94" s="37">
        <v>26.5</v>
      </c>
      <c r="G94" s="37">
        <v>27.500000000000004</v>
      </c>
      <c r="H94" s="37">
        <v>28.000000000000004</v>
      </c>
      <c r="I94" s="37">
        <v>28.499999999999996</v>
      </c>
      <c r="J94" s="37">
        <v>28.999999999999996</v>
      </c>
      <c r="K94" s="37">
        <v>29.5</v>
      </c>
      <c r="L94" s="37">
        <v>29.5</v>
      </c>
      <c r="M94" s="37">
        <v>30</v>
      </c>
      <c r="N94" s="37">
        <v>30.5</v>
      </c>
      <c r="O94" s="37">
        <v>30.5</v>
      </c>
      <c r="P94" s="37">
        <v>31</v>
      </c>
      <c r="Q94" s="37">
        <v>31.5</v>
      </c>
      <c r="S94" t="str">
        <f t="shared" si="7"/>
        <v/>
      </c>
      <c r="T94">
        <v>107000</v>
      </c>
      <c r="U94" s="38">
        <v>0.26500000000000001</v>
      </c>
      <c r="V94" s="38">
        <v>0.27500000000000002</v>
      </c>
      <c r="W94" s="38">
        <v>0.28000000000000003</v>
      </c>
      <c r="X94" s="38">
        <v>0.28499999999999998</v>
      </c>
      <c r="Y94" s="38">
        <v>0.28999999999999998</v>
      </c>
      <c r="Z94" s="38">
        <v>0.29499999999999998</v>
      </c>
      <c r="AA94" s="38">
        <v>0.29499999999999998</v>
      </c>
      <c r="AB94" s="38">
        <v>0.3</v>
      </c>
      <c r="AC94" s="38">
        <v>0.30499999999999999</v>
      </c>
      <c r="AD94" s="38">
        <v>0.30499999999999999</v>
      </c>
      <c r="AE94" s="38">
        <v>0.31</v>
      </c>
      <c r="AF94" s="38">
        <v>0.315</v>
      </c>
      <c r="AH94" s="37">
        <f t="shared" si="6"/>
        <v>26.5</v>
      </c>
      <c r="AI94" s="37">
        <f t="shared" si="6"/>
        <v>27.500000000000004</v>
      </c>
      <c r="AJ94" s="37">
        <f t="shared" si="6"/>
        <v>28.000000000000004</v>
      </c>
      <c r="AK94" s="37">
        <f t="shared" si="8"/>
        <v>28.499999999999996</v>
      </c>
      <c r="AL94" s="37">
        <f t="shared" si="8"/>
        <v>28.999999999999996</v>
      </c>
      <c r="AM94" s="37">
        <f t="shared" si="8"/>
        <v>29.5</v>
      </c>
      <c r="AN94" s="37">
        <f t="shared" si="8"/>
        <v>29.5</v>
      </c>
      <c r="AO94" s="37">
        <f t="shared" si="8"/>
        <v>30</v>
      </c>
      <c r="AP94" s="37">
        <f t="shared" si="8"/>
        <v>30.5</v>
      </c>
      <c r="AQ94" s="37">
        <f t="shared" si="8"/>
        <v>30.5</v>
      </c>
      <c r="AR94" s="37">
        <f t="shared" si="8"/>
        <v>31</v>
      </c>
      <c r="AS94" s="37">
        <f t="shared" si="8"/>
        <v>31.5</v>
      </c>
    </row>
    <row r="95" spans="4:45" x14ac:dyDescent="0.25">
      <c r="D95" s="4">
        <v>92</v>
      </c>
      <c r="E95" s="4">
        <v>108000</v>
      </c>
      <c r="F95" s="37">
        <v>26.5</v>
      </c>
      <c r="G95" s="37">
        <v>27.500000000000004</v>
      </c>
      <c r="H95" s="37">
        <v>28.000000000000004</v>
      </c>
      <c r="I95" s="37">
        <v>28.499999999999996</v>
      </c>
      <c r="J95" s="37">
        <v>28.999999999999996</v>
      </c>
      <c r="K95" s="37">
        <v>29.5</v>
      </c>
      <c r="L95" s="37">
        <v>29.5</v>
      </c>
      <c r="M95" s="37">
        <v>30</v>
      </c>
      <c r="N95" s="37">
        <v>30.5</v>
      </c>
      <c r="O95" s="37">
        <v>30.5</v>
      </c>
      <c r="P95" s="37">
        <v>31</v>
      </c>
      <c r="Q95" s="37">
        <v>31.5</v>
      </c>
      <c r="S95" t="str">
        <f t="shared" si="7"/>
        <v/>
      </c>
      <c r="T95">
        <v>108000</v>
      </c>
      <c r="U95" s="38">
        <v>0.26500000000000001</v>
      </c>
      <c r="V95" s="38">
        <v>0.27500000000000002</v>
      </c>
      <c r="W95" s="38">
        <v>0.28000000000000003</v>
      </c>
      <c r="X95" s="38">
        <v>0.28499999999999998</v>
      </c>
      <c r="Y95" s="38">
        <v>0.28999999999999998</v>
      </c>
      <c r="Z95" s="38">
        <v>0.29499999999999998</v>
      </c>
      <c r="AA95" s="38">
        <v>0.29499999999999998</v>
      </c>
      <c r="AB95" s="38">
        <v>0.3</v>
      </c>
      <c r="AC95" s="38">
        <v>0.30499999999999999</v>
      </c>
      <c r="AD95" s="38">
        <v>0.30499999999999999</v>
      </c>
      <c r="AE95" s="38">
        <v>0.31</v>
      </c>
      <c r="AF95" s="38">
        <v>0.315</v>
      </c>
      <c r="AH95" s="37">
        <f t="shared" si="6"/>
        <v>26.5</v>
      </c>
      <c r="AI95" s="37">
        <f t="shared" si="6"/>
        <v>27.500000000000004</v>
      </c>
      <c r="AJ95" s="37">
        <f t="shared" si="6"/>
        <v>28.000000000000004</v>
      </c>
      <c r="AK95" s="37">
        <f t="shared" si="8"/>
        <v>28.499999999999996</v>
      </c>
      <c r="AL95" s="37">
        <f t="shared" si="8"/>
        <v>28.999999999999996</v>
      </c>
      <c r="AM95" s="37">
        <f t="shared" si="8"/>
        <v>29.5</v>
      </c>
      <c r="AN95" s="37">
        <f t="shared" si="8"/>
        <v>29.5</v>
      </c>
      <c r="AO95" s="37">
        <f t="shared" si="8"/>
        <v>30</v>
      </c>
      <c r="AP95" s="37">
        <f t="shared" si="8"/>
        <v>30.5</v>
      </c>
      <c r="AQ95" s="37">
        <f t="shared" si="8"/>
        <v>30.5</v>
      </c>
      <c r="AR95" s="37">
        <f t="shared" si="8"/>
        <v>31</v>
      </c>
      <c r="AS95" s="37">
        <f t="shared" si="8"/>
        <v>31.5</v>
      </c>
    </row>
    <row r="96" spans="4:45" x14ac:dyDescent="0.25">
      <c r="D96" s="4">
        <v>93</v>
      </c>
      <c r="E96" s="4">
        <v>109000</v>
      </c>
      <c r="F96" s="37">
        <v>26.5</v>
      </c>
      <c r="G96" s="37">
        <v>27.500000000000004</v>
      </c>
      <c r="H96" s="37">
        <v>28.000000000000004</v>
      </c>
      <c r="I96" s="37">
        <v>28.499999999999996</v>
      </c>
      <c r="J96" s="37">
        <v>28.999999999999996</v>
      </c>
      <c r="K96" s="37">
        <v>29.5</v>
      </c>
      <c r="L96" s="37">
        <v>29.5</v>
      </c>
      <c r="M96" s="37">
        <v>30</v>
      </c>
      <c r="N96" s="37">
        <v>30.5</v>
      </c>
      <c r="O96" s="37">
        <v>30.5</v>
      </c>
      <c r="P96" s="37">
        <v>31</v>
      </c>
      <c r="Q96" s="37">
        <v>31.5</v>
      </c>
      <c r="S96" t="str">
        <f t="shared" si="7"/>
        <v/>
      </c>
      <c r="T96">
        <v>109000</v>
      </c>
      <c r="U96" s="38">
        <v>0.26500000000000001</v>
      </c>
      <c r="V96" s="38">
        <v>0.27500000000000002</v>
      </c>
      <c r="W96" s="38">
        <v>0.28000000000000003</v>
      </c>
      <c r="X96" s="38">
        <v>0.28499999999999998</v>
      </c>
      <c r="Y96" s="38">
        <v>0.28999999999999998</v>
      </c>
      <c r="Z96" s="38">
        <v>0.29499999999999998</v>
      </c>
      <c r="AA96" s="38">
        <v>0.29499999999999998</v>
      </c>
      <c r="AB96" s="38">
        <v>0.3</v>
      </c>
      <c r="AC96" s="38">
        <v>0.30499999999999999</v>
      </c>
      <c r="AD96" s="38">
        <v>0.30499999999999999</v>
      </c>
      <c r="AE96" s="38">
        <v>0.31</v>
      </c>
      <c r="AF96" s="38">
        <v>0.315</v>
      </c>
      <c r="AH96" s="37">
        <f t="shared" si="6"/>
        <v>26.5</v>
      </c>
      <c r="AI96" s="37">
        <f t="shared" si="6"/>
        <v>27.500000000000004</v>
      </c>
      <c r="AJ96" s="37">
        <f t="shared" si="6"/>
        <v>28.000000000000004</v>
      </c>
      <c r="AK96" s="37">
        <f t="shared" si="8"/>
        <v>28.499999999999996</v>
      </c>
      <c r="AL96" s="37">
        <f t="shared" si="8"/>
        <v>28.999999999999996</v>
      </c>
      <c r="AM96" s="37">
        <f t="shared" si="8"/>
        <v>29.5</v>
      </c>
      <c r="AN96" s="37">
        <f t="shared" si="8"/>
        <v>29.5</v>
      </c>
      <c r="AO96" s="37">
        <f t="shared" si="8"/>
        <v>30</v>
      </c>
      <c r="AP96" s="37">
        <f t="shared" si="8"/>
        <v>30.5</v>
      </c>
      <c r="AQ96" s="37">
        <f t="shared" si="8"/>
        <v>30.5</v>
      </c>
      <c r="AR96" s="37">
        <f t="shared" si="8"/>
        <v>31</v>
      </c>
      <c r="AS96" s="37">
        <f t="shared" si="8"/>
        <v>31.5</v>
      </c>
    </row>
    <row r="97" spans="4:45" x14ac:dyDescent="0.25">
      <c r="D97" s="4">
        <v>94</v>
      </c>
      <c r="E97" s="4">
        <v>110000</v>
      </c>
      <c r="F97" s="37">
        <v>26.5</v>
      </c>
      <c r="G97" s="37">
        <v>27.500000000000004</v>
      </c>
      <c r="H97" s="37">
        <v>28.000000000000004</v>
      </c>
      <c r="I97" s="37">
        <v>28.499999999999996</v>
      </c>
      <c r="J97" s="37">
        <v>28.999999999999996</v>
      </c>
      <c r="K97" s="37">
        <v>29.5</v>
      </c>
      <c r="L97" s="37">
        <v>29.5</v>
      </c>
      <c r="M97" s="37">
        <v>30</v>
      </c>
      <c r="N97" s="37">
        <v>30.5</v>
      </c>
      <c r="O97" s="37">
        <v>30.5</v>
      </c>
      <c r="P97" s="37">
        <v>31</v>
      </c>
      <c r="Q97" s="37">
        <v>31.5</v>
      </c>
      <c r="S97" t="str">
        <f t="shared" si="7"/>
        <v/>
      </c>
      <c r="T97">
        <v>110000</v>
      </c>
      <c r="U97" s="38">
        <v>0.26500000000000001</v>
      </c>
      <c r="V97" s="38">
        <v>0.27500000000000002</v>
      </c>
      <c r="W97" s="38">
        <v>0.28000000000000003</v>
      </c>
      <c r="X97" s="38">
        <v>0.28499999999999998</v>
      </c>
      <c r="Y97" s="38">
        <v>0.28999999999999998</v>
      </c>
      <c r="Z97" s="38">
        <v>0.29499999999999998</v>
      </c>
      <c r="AA97" s="38">
        <v>0.29499999999999998</v>
      </c>
      <c r="AB97" s="38">
        <v>0.3</v>
      </c>
      <c r="AC97" s="38">
        <v>0.30499999999999999</v>
      </c>
      <c r="AD97" s="38">
        <v>0.30499999999999999</v>
      </c>
      <c r="AE97" s="38">
        <v>0.31</v>
      </c>
      <c r="AF97" s="38">
        <v>0.315</v>
      </c>
      <c r="AH97" s="37">
        <f t="shared" si="6"/>
        <v>26.5</v>
      </c>
      <c r="AI97" s="37">
        <f t="shared" si="6"/>
        <v>27.500000000000004</v>
      </c>
      <c r="AJ97" s="37">
        <f t="shared" si="6"/>
        <v>28.000000000000004</v>
      </c>
      <c r="AK97" s="37">
        <f t="shared" si="8"/>
        <v>28.499999999999996</v>
      </c>
      <c r="AL97" s="37">
        <f t="shared" si="8"/>
        <v>28.999999999999996</v>
      </c>
      <c r="AM97" s="37">
        <f t="shared" si="8"/>
        <v>29.5</v>
      </c>
      <c r="AN97" s="37">
        <f t="shared" si="8"/>
        <v>29.5</v>
      </c>
      <c r="AO97" s="37">
        <f t="shared" si="8"/>
        <v>30</v>
      </c>
      <c r="AP97" s="37">
        <f t="shared" si="8"/>
        <v>30.5</v>
      </c>
      <c r="AQ97" s="37">
        <f t="shared" si="8"/>
        <v>30.5</v>
      </c>
      <c r="AR97" s="37">
        <f t="shared" si="8"/>
        <v>31</v>
      </c>
      <c r="AS97" s="37">
        <f t="shared" si="8"/>
        <v>31.5</v>
      </c>
    </row>
    <row r="98" spans="4:45" x14ac:dyDescent="0.25"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</row>
    <row r="99" spans="4:45" x14ac:dyDescent="0.25"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5BAD7-8898-4781-BBFA-AB09630F9706}">
  <dimension ref="A1:I38"/>
  <sheetViews>
    <sheetView topLeftCell="C1" zoomScale="80" zoomScaleNormal="80" workbookViewId="0">
      <selection activeCell="D11" sqref="D11"/>
    </sheetView>
  </sheetViews>
  <sheetFormatPr defaultRowHeight="15" outlineLevelRow="1" outlineLevelCol="1" x14ac:dyDescent="0.25"/>
  <cols>
    <col min="1" max="1" width="19.28515625" style="19" hidden="1" customWidth="1" outlineLevel="1"/>
    <col min="2" max="2" width="4.42578125" hidden="1" customWidth="1" outlineLevel="1"/>
    <col min="3" max="3" width="48" bestFit="1" customWidth="1" collapsed="1"/>
    <col min="4" max="4" width="12.5703125" bestFit="1" customWidth="1"/>
    <col min="7" max="7" width="29.85546875" bestFit="1" customWidth="1"/>
    <col min="8" max="9" width="10.7109375" customWidth="1"/>
  </cols>
  <sheetData>
    <row r="1" spans="1:9" x14ac:dyDescent="0.25">
      <c r="A1" s="18" t="s">
        <v>31</v>
      </c>
    </row>
    <row r="2" spans="1:9" x14ac:dyDescent="0.25">
      <c r="C2" t="s">
        <v>21</v>
      </c>
      <c r="D2" s="17">
        <f>'MaxHyp Light'!B5</f>
        <v>50000</v>
      </c>
      <c r="E2" s="17">
        <f>'MaxHyp Light'!B4</f>
        <v>30</v>
      </c>
      <c r="F2" t="s">
        <v>46</v>
      </c>
      <c r="G2" t="s">
        <v>47</v>
      </c>
      <c r="H2" s="5">
        <f>IF(H6="ja",D2,MAX(D2,D3))</f>
        <v>50000</v>
      </c>
      <c r="I2" s="35">
        <f>'MaxHyp Light'!J11</f>
        <v>50000</v>
      </c>
    </row>
    <row r="3" spans="1:9" x14ac:dyDescent="0.25">
      <c r="A3" s="19" t="s">
        <v>28</v>
      </c>
      <c r="C3" t="s">
        <v>22</v>
      </c>
      <c r="D3" s="17">
        <f>'MaxHyp Light'!C5</f>
        <v>0</v>
      </c>
      <c r="E3" s="17">
        <f>'MaxHyp Light'!C4</f>
        <v>30</v>
      </c>
      <c r="F3" t="s">
        <v>46</v>
      </c>
      <c r="G3" t="s">
        <v>48</v>
      </c>
      <c r="H3" s="5">
        <f>VLOOKUP(H2,D2:E3,2,0)</f>
        <v>30</v>
      </c>
    </row>
    <row r="4" spans="1:9" x14ac:dyDescent="0.25">
      <c r="A4" s="19" t="s">
        <v>29</v>
      </c>
      <c r="C4" s="8" t="s">
        <v>26</v>
      </c>
      <c r="D4" s="17">
        <f>'MaxHyp Light'!B13</f>
        <v>0</v>
      </c>
      <c r="G4" t="s">
        <v>125</v>
      </c>
      <c r="H4" s="39">
        <v>67</v>
      </c>
    </row>
    <row r="5" spans="1:9" x14ac:dyDescent="0.25">
      <c r="A5" s="19" t="s">
        <v>5</v>
      </c>
      <c r="G5" t="s">
        <v>124</v>
      </c>
      <c r="H5" s="5" t="str">
        <f>IF(H3&lt;H4,"NietAow","WelAow")</f>
        <v>NietAow</v>
      </c>
    </row>
    <row r="6" spans="1:9" x14ac:dyDescent="0.25">
      <c r="A6" s="19" t="s">
        <v>4</v>
      </c>
      <c r="C6" t="s">
        <v>162</v>
      </c>
      <c r="D6" s="39">
        <v>5</v>
      </c>
      <c r="G6" t="s">
        <v>126</v>
      </c>
      <c r="H6" s="5" t="str">
        <f>'MaxHyp Light'!B3</f>
        <v>ja</v>
      </c>
    </row>
    <row r="7" spans="1:9" x14ac:dyDescent="0.25">
      <c r="C7" t="s">
        <v>80</v>
      </c>
      <c r="D7" s="67">
        <f>'MaxHyp Light'!B17</f>
        <v>0.05</v>
      </c>
    </row>
    <row r="8" spans="1:9" x14ac:dyDescent="0.25">
      <c r="A8" s="20" t="s">
        <v>6</v>
      </c>
      <c r="C8" t="s">
        <v>130</v>
      </c>
      <c r="D8" s="5">
        <f>H22</f>
        <v>26.5</v>
      </c>
    </row>
    <row r="9" spans="1:9" x14ac:dyDescent="0.25">
      <c r="A9" s="19" t="s">
        <v>30</v>
      </c>
      <c r="C9" t="s">
        <v>129</v>
      </c>
      <c r="D9" s="5">
        <f>H23</f>
        <v>19.5</v>
      </c>
      <c r="E9" s="8"/>
    </row>
    <row r="10" spans="1:9" x14ac:dyDescent="0.25">
      <c r="A10" s="19" t="s">
        <v>5</v>
      </c>
    </row>
    <row r="11" spans="1:9" x14ac:dyDescent="0.25">
      <c r="A11" s="19" t="s">
        <v>7</v>
      </c>
      <c r="C11" t="s">
        <v>19</v>
      </c>
      <c r="D11" s="5">
        <f>IF(H6="ja",(D2-D4)*D8/100,(D2+D3-D4)*D8/100)</f>
        <v>13250</v>
      </c>
    </row>
    <row r="12" spans="1:9" x14ac:dyDescent="0.25">
      <c r="A12" s="20" t="s">
        <v>6</v>
      </c>
      <c r="C12" s="6" t="s">
        <v>20</v>
      </c>
      <c r="D12" s="9">
        <f>D11*D9/D8</f>
        <v>9750</v>
      </c>
    </row>
    <row r="13" spans="1:9" x14ac:dyDescent="0.25">
      <c r="A13" s="19" t="s">
        <v>8</v>
      </c>
      <c r="C13" s="8" t="s">
        <v>27</v>
      </c>
      <c r="D13" s="17">
        <f>'MaxHyp Light'!B15</f>
        <v>0</v>
      </c>
    </row>
    <row r="14" spans="1:9" x14ac:dyDescent="0.25">
      <c r="C14" t="s">
        <v>32</v>
      </c>
      <c r="D14" s="5">
        <f>D11-D13</f>
        <v>13250</v>
      </c>
    </row>
    <row r="15" spans="1:9" x14ac:dyDescent="0.25">
      <c r="C15" s="6" t="s">
        <v>33</v>
      </c>
      <c r="D15" s="9">
        <f>D12-D13</f>
        <v>9750</v>
      </c>
    </row>
    <row r="16" spans="1:9" x14ac:dyDescent="0.25">
      <c r="H16" t="s">
        <v>118</v>
      </c>
      <c r="I16" t="s">
        <v>119</v>
      </c>
    </row>
    <row r="17" spans="3:9" x14ac:dyDescent="0.25">
      <c r="C17" s="1" t="s">
        <v>1</v>
      </c>
      <c r="D17" s="21">
        <f>'MaxHyp Light'!B17</f>
        <v>0.05</v>
      </c>
      <c r="G17" t="s">
        <v>51</v>
      </c>
      <c r="H17" s="5">
        <f>HLOOKUP(D17*100,'2021JR2BX1'!F2:Q3,2,1)</f>
        <v>10</v>
      </c>
    </row>
    <row r="18" spans="3:9" x14ac:dyDescent="0.25">
      <c r="C18" s="1" t="s">
        <v>2</v>
      </c>
      <c r="D18" s="22">
        <f>'MaxHyp Light'!B18</f>
        <v>30</v>
      </c>
      <c r="G18" t="s">
        <v>120</v>
      </c>
      <c r="H18" s="5">
        <f>VLOOKUP(I2,'2021JR2BX1'!E:Q,H17,1)</f>
        <v>26.5</v>
      </c>
      <c r="I18" s="5">
        <f>VLOOKUP(I2,'2021SR2BX1'!E:Q,H17,1)</f>
        <v>34</v>
      </c>
    </row>
    <row r="19" spans="3:9" x14ac:dyDescent="0.25">
      <c r="C19" s="2" t="s">
        <v>3</v>
      </c>
      <c r="D19" s="3">
        <f>PV(D17/12,D18*12,-1/12,0,0)</f>
        <v>15.523468087172983</v>
      </c>
      <c r="G19" t="s">
        <v>121</v>
      </c>
      <c r="H19" s="5">
        <f>VLOOKUP(I2,'2021JR2BX3'!E:Q,H17,1)</f>
        <v>19.5</v>
      </c>
      <c r="I19" s="5">
        <f>VLOOKUP(I2,'2021SR2BX3'!E:Q,H17,1)</f>
        <v>27</v>
      </c>
    </row>
    <row r="20" spans="3:9" x14ac:dyDescent="0.25">
      <c r="C20" t="s">
        <v>17</v>
      </c>
      <c r="D20" s="10">
        <f>D14*D19</f>
        <v>205685.95215504203</v>
      </c>
      <c r="G20" t="s">
        <v>122</v>
      </c>
      <c r="H20" s="5">
        <f>VLOOKUP(I2,'2021JR1BX1'!E:Q,H17,1)</f>
        <v>26.5</v>
      </c>
      <c r="I20" s="5">
        <f>VLOOKUP(I2,'2021SR1BX1'!E:Q,H17,1)</f>
        <v>34</v>
      </c>
    </row>
    <row r="21" spans="3:9" x14ac:dyDescent="0.25">
      <c r="C21" s="6" t="s">
        <v>18</v>
      </c>
      <c r="D21" s="11">
        <f>D20*D9/D8</f>
        <v>151353.81384993659</v>
      </c>
      <c r="G21" t="s">
        <v>123</v>
      </c>
      <c r="H21" s="5">
        <f>VLOOKUP(I2,'2021JR1BX3'!E:Q,H17,1)</f>
        <v>19.5</v>
      </c>
      <c r="I21" s="5">
        <f>VLOOKUP(I2,'2021SR1BX3'!E:Q,H17,1)</f>
        <v>27</v>
      </c>
    </row>
    <row r="22" spans="3:9" x14ac:dyDescent="0.25">
      <c r="C22" s="6"/>
      <c r="D22" s="7"/>
      <c r="G22" t="s">
        <v>116</v>
      </c>
      <c r="H22" s="5">
        <f>IF(H6="ja",IF(H5="NietAow",H20,I20),IF(H5="NietAow",H18,I18))</f>
        <v>26.5</v>
      </c>
    </row>
    <row r="23" spans="3:9" x14ac:dyDescent="0.25">
      <c r="C23" s="6" t="s">
        <v>36</v>
      </c>
      <c r="D23" s="7"/>
      <c r="G23" t="s">
        <v>117</v>
      </c>
      <c r="H23" s="5">
        <f>IF(H6="ja",IF(H5="NietAow",H21,I21),IF(H5="NietAow",H19,I19))</f>
        <v>19.5</v>
      </c>
    </row>
    <row r="24" spans="3:9" x14ac:dyDescent="0.25">
      <c r="C24" t="s">
        <v>9</v>
      </c>
      <c r="D24" s="4"/>
    </row>
    <row r="25" spans="3:9" x14ac:dyDescent="0.25">
      <c r="C25" t="s">
        <v>10</v>
      </c>
      <c r="D25" s="10">
        <f>D20-D24</f>
        <v>205685.95215504203</v>
      </c>
    </row>
    <row r="26" spans="3:9" x14ac:dyDescent="0.25">
      <c r="C26" t="s">
        <v>11</v>
      </c>
      <c r="D26" s="10">
        <f>D25*D9/D8</f>
        <v>151353.81384993659</v>
      </c>
    </row>
    <row r="27" spans="3:9" x14ac:dyDescent="0.25">
      <c r="C27" t="s">
        <v>12</v>
      </c>
      <c r="D27" s="12">
        <f>D26+D24</f>
        <v>151353.81384993659</v>
      </c>
    </row>
    <row r="28" spans="3:9" x14ac:dyDescent="0.25">
      <c r="D28" s="4"/>
    </row>
    <row r="29" spans="3:9" x14ac:dyDescent="0.25">
      <c r="C29" s="6" t="s">
        <v>37</v>
      </c>
      <c r="D29" s="4"/>
    </row>
    <row r="30" spans="3:9" x14ac:dyDescent="0.25">
      <c r="C30" t="s">
        <v>34</v>
      </c>
      <c r="D30" s="23">
        <f>'MaxHyp Light'!B19</f>
        <v>0</v>
      </c>
    </row>
    <row r="31" spans="3:9" x14ac:dyDescent="0.25">
      <c r="C31" t="s">
        <v>55</v>
      </c>
      <c r="D31" s="10">
        <f>D30/D19</f>
        <v>0</v>
      </c>
    </row>
    <row r="32" spans="3:9" x14ac:dyDescent="0.25">
      <c r="C32" s="6" t="s">
        <v>54</v>
      </c>
      <c r="D32" s="11">
        <f>D31*D8/D9</f>
        <v>0</v>
      </c>
    </row>
    <row r="33" spans="3:4" x14ac:dyDescent="0.25">
      <c r="C33" t="s">
        <v>16</v>
      </c>
      <c r="D33" s="10">
        <f>D14-D32</f>
        <v>13250</v>
      </c>
    </row>
    <row r="34" spans="3:4" hidden="1" outlineLevel="1" x14ac:dyDescent="0.25">
      <c r="C34" s="6" t="s">
        <v>13</v>
      </c>
      <c r="D34" s="11">
        <f>D31</f>
        <v>0</v>
      </c>
    </row>
    <row r="35" spans="3:4" hidden="1" outlineLevel="1" x14ac:dyDescent="0.25">
      <c r="C35" t="s">
        <v>14</v>
      </c>
      <c r="D35" s="10">
        <f>D33+D34</f>
        <v>13250</v>
      </c>
    </row>
    <row r="36" spans="3:4" hidden="1" outlineLevel="1" x14ac:dyDescent="0.25">
      <c r="C36" t="s">
        <v>15</v>
      </c>
      <c r="D36" s="12">
        <f>D35/12</f>
        <v>1104.1666666666667</v>
      </c>
    </row>
    <row r="37" spans="3:4" collapsed="1" x14ac:dyDescent="0.25">
      <c r="C37" t="s">
        <v>45</v>
      </c>
      <c r="D37" s="10">
        <f>D33*D19</f>
        <v>205685.95215504203</v>
      </c>
    </row>
    <row r="38" spans="3:4" x14ac:dyDescent="0.25">
      <c r="C38" s="13" t="s">
        <v>35</v>
      </c>
      <c r="D38" s="12">
        <f>D30+D37</f>
        <v>205685.95215504203</v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D6218C-9E00-49CC-BC06-DB2F94D14E73}">
  <dimension ref="B1:AT97"/>
  <sheetViews>
    <sheetView zoomScale="85" zoomScaleNormal="85" workbookViewId="0"/>
  </sheetViews>
  <sheetFormatPr defaultColWidth="9.140625" defaultRowHeight="15" x14ac:dyDescent="0.25"/>
  <sheetData>
    <row r="1" spans="2:46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  <c r="U1" t="s">
        <v>163</v>
      </c>
      <c r="AH1" t="s">
        <v>164</v>
      </c>
    </row>
    <row r="2" spans="2:46" x14ac:dyDescent="0.25">
      <c r="B2" s="61"/>
      <c r="D2" t="s">
        <v>165</v>
      </c>
      <c r="F2" s="74">
        <v>0</v>
      </c>
      <c r="G2" s="74">
        <v>1.0009999999999999</v>
      </c>
      <c r="H2" s="74">
        <v>1.5009999999999999</v>
      </c>
      <c r="I2" s="74">
        <v>2.0009999999999999</v>
      </c>
      <c r="J2" s="74">
        <v>2.5009999999999999</v>
      </c>
      <c r="K2" s="74">
        <v>3.0009999999999999</v>
      </c>
      <c r="L2" s="74">
        <v>3.5009999999999999</v>
      </c>
      <c r="M2" s="74">
        <v>4.0010000000000003</v>
      </c>
      <c r="N2" s="74">
        <v>4.5010000000000003</v>
      </c>
      <c r="O2" s="74">
        <v>5.0010000000000003</v>
      </c>
      <c r="P2" s="74">
        <v>5.5010000000000003</v>
      </c>
      <c r="Q2" s="74">
        <v>6.0010000000000003</v>
      </c>
    </row>
    <row r="3" spans="2:46" x14ac:dyDescent="0.25">
      <c r="B3" s="75"/>
      <c r="E3" t="s">
        <v>59</v>
      </c>
      <c r="F3" s="74">
        <v>2</v>
      </c>
      <c r="G3" s="74">
        <v>3</v>
      </c>
      <c r="H3" s="74">
        <v>4</v>
      </c>
      <c r="I3" s="74">
        <v>5</v>
      </c>
      <c r="J3" s="74">
        <v>6</v>
      </c>
      <c r="K3" s="74">
        <v>7</v>
      </c>
      <c r="L3" s="74">
        <v>8</v>
      </c>
      <c r="M3" s="74">
        <v>9</v>
      </c>
      <c r="N3" s="74">
        <v>10</v>
      </c>
      <c r="O3" s="74">
        <v>11</v>
      </c>
      <c r="P3" s="74">
        <v>12</v>
      </c>
      <c r="Q3" s="74">
        <v>13</v>
      </c>
      <c r="S3" t="s">
        <v>166</v>
      </c>
      <c r="T3" s="76">
        <v>100</v>
      </c>
    </row>
    <row r="4" spans="2:46" x14ac:dyDescent="0.25">
      <c r="D4">
        <v>1</v>
      </c>
      <c r="E4" s="77">
        <v>0</v>
      </c>
      <c r="F4" s="37">
        <v>13</v>
      </c>
      <c r="G4" s="37">
        <v>13.5</v>
      </c>
      <c r="H4" s="37">
        <v>14.499999999999998</v>
      </c>
      <c r="I4" s="37">
        <v>15</v>
      </c>
      <c r="J4" s="37">
        <v>15.5</v>
      </c>
      <c r="K4" s="37">
        <v>16.5</v>
      </c>
      <c r="L4" s="37">
        <v>17</v>
      </c>
      <c r="M4" s="37">
        <v>17.5</v>
      </c>
      <c r="N4" s="37">
        <v>18</v>
      </c>
      <c r="O4" s="37">
        <v>18.5</v>
      </c>
      <c r="P4" s="37">
        <v>19</v>
      </c>
      <c r="Q4" s="37">
        <v>19.5</v>
      </c>
      <c r="S4" t="str">
        <f>IF(E4&lt;&gt;T4,"x","")</f>
        <v>x</v>
      </c>
      <c r="T4" t="s">
        <v>167</v>
      </c>
      <c r="U4">
        <v>0.13</v>
      </c>
      <c r="V4">
        <v>0.13500000000000001</v>
      </c>
      <c r="W4">
        <v>0.14499999999999999</v>
      </c>
      <c r="X4">
        <v>0.15</v>
      </c>
      <c r="Y4">
        <v>0.155</v>
      </c>
      <c r="Z4">
        <v>0.16500000000000001</v>
      </c>
      <c r="AA4">
        <v>0.17</v>
      </c>
      <c r="AB4">
        <v>0.17499999999999999</v>
      </c>
      <c r="AC4">
        <v>0.18</v>
      </c>
      <c r="AD4">
        <v>0.185</v>
      </c>
      <c r="AE4">
        <v>0.19</v>
      </c>
      <c r="AF4">
        <v>0.19500000000000001</v>
      </c>
      <c r="AH4" s="37">
        <f t="shared" ref="AH4:AS25" si="0">U4*$T$3</f>
        <v>13</v>
      </c>
      <c r="AI4" s="37">
        <f t="shared" si="0"/>
        <v>13.5</v>
      </c>
      <c r="AJ4" s="37">
        <f t="shared" si="0"/>
        <v>14.499999999999998</v>
      </c>
      <c r="AK4" s="37">
        <f t="shared" si="0"/>
        <v>15</v>
      </c>
      <c r="AL4" s="37">
        <f t="shared" si="0"/>
        <v>15.5</v>
      </c>
      <c r="AM4" s="37">
        <f t="shared" si="0"/>
        <v>16.5</v>
      </c>
      <c r="AN4" s="37">
        <f t="shared" si="0"/>
        <v>17</v>
      </c>
      <c r="AO4" s="37">
        <f t="shared" si="0"/>
        <v>17.5</v>
      </c>
      <c r="AP4" s="37">
        <f t="shared" si="0"/>
        <v>18</v>
      </c>
      <c r="AQ4" s="37">
        <f t="shared" si="0"/>
        <v>18.5</v>
      </c>
      <c r="AR4" s="37">
        <f t="shared" si="0"/>
        <v>19</v>
      </c>
      <c r="AS4" s="37">
        <f t="shared" si="0"/>
        <v>19.5</v>
      </c>
      <c r="AT4" s="37"/>
    </row>
    <row r="5" spans="2:46" x14ac:dyDescent="0.25">
      <c r="D5">
        <v>2</v>
      </c>
      <c r="E5" s="77">
        <v>21500</v>
      </c>
      <c r="F5" s="37">
        <v>13</v>
      </c>
      <c r="G5" s="37">
        <v>13.5</v>
      </c>
      <c r="H5" s="37">
        <v>14.499999999999998</v>
      </c>
      <c r="I5" s="37">
        <v>15</v>
      </c>
      <c r="J5" s="37">
        <v>15.5</v>
      </c>
      <c r="K5" s="37">
        <v>16.5</v>
      </c>
      <c r="L5" s="37">
        <v>17</v>
      </c>
      <c r="M5" s="37">
        <v>17.5</v>
      </c>
      <c r="N5" s="37">
        <v>18</v>
      </c>
      <c r="O5" s="37">
        <v>18.5</v>
      </c>
      <c r="P5" s="37">
        <v>19</v>
      </c>
      <c r="Q5" s="37">
        <v>19.5</v>
      </c>
      <c r="S5" t="str">
        <f>IF(E5&lt;&gt;T5,"x","")</f>
        <v/>
      </c>
      <c r="T5">
        <v>21500</v>
      </c>
      <c r="U5">
        <v>0.13</v>
      </c>
      <c r="V5">
        <v>0.13500000000000001</v>
      </c>
      <c r="W5">
        <v>0.14499999999999999</v>
      </c>
      <c r="X5">
        <v>0.15</v>
      </c>
      <c r="Y5">
        <v>0.155</v>
      </c>
      <c r="Z5">
        <v>0.16500000000000001</v>
      </c>
      <c r="AA5">
        <v>0.17</v>
      </c>
      <c r="AB5">
        <v>0.17499999999999999</v>
      </c>
      <c r="AC5">
        <v>0.18</v>
      </c>
      <c r="AD5">
        <v>0.185</v>
      </c>
      <c r="AE5">
        <v>0.19</v>
      </c>
      <c r="AF5">
        <v>0.19500000000000001</v>
      </c>
      <c r="AH5" s="37">
        <f t="shared" si="0"/>
        <v>13</v>
      </c>
      <c r="AI5" s="37">
        <f t="shared" si="0"/>
        <v>13.5</v>
      </c>
      <c r="AJ5" s="37">
        <f t="shared" si="0"/>
        <v>14.499999999999998</v>
      </c>
      <c r="AK5" s="37">
        <f t="shared" si="0"/>
        <v>15</v>
      </c>
      <c r="AL5" s="37">
        <f t="shared" si="0"/>
        <v>15.5</v>
      </c>
      <c r="AM5" s="37">
        <f t="shared" si="0"/>
        <v>16.5</v>
      </c>
      <c r="AN5" s="37">
        <f t="shared" si="0"/>
        <v>17</v>
      </c>
      <c r="AO5" s="37">
        <f t="shared" si="0"/>
        <v>17.5</v>
      </c>
      <c r="AP5" s="37">
        <f t="shared" si="0"/>
        <v>18</v>
      </c>
      <c r="AQ5" s="37">
        <f t="shared" si="0"/>
        <v>18.5</v>
      </c>
      <c r="AR5" s="37">
        <f t="shared" si="0"/>
        <v>19</v>
      </c>
      <c r="AS5" s="37">
        <f t="shared" si="0"/>
        <v>19.5</v>
      </c>
    </row>
    <row r="6" spans="2:46" x14ac:dyDescent="0.25">
      <c r="D6">
        <v>3</v>
      </c>
      <c r="E6" s="77">
        <v>22000</v>
      </c>
      <c r="F6" s="37">
        <v>14.000000000000002</v>
      </c>
      <c r="G6" s="37">
        <v>15</v>
      </c>
      <c r="H6" s="37">
        <v>15.5</v>
      </c>
      <c r="I6" s="37">
        <v>16.5</v>
      </c>
      <c r="J6" s="37">
        <v>17</v>
      </c>
      <c r="K6" s="37">
        <v>17.5</v>
      </c>
      <c r="L6" s="37">
        <v>18.5</v>
      </c>
      <c r="M6" s="37">
        <v>19</v>
      </c>
      <c r="N6" s="37">
        <v>19.5</v>
      </c>
      <c r="O6" s="37">
        <v>20</v>
      </c>
      <c r="P6" s="37">
        <v>20.5</v>
      </c>
      <c r="Q6" s="37">
        <v>21</v>
      </c>
      <c r="S6" t="str">
        <f t="shared" ref="S6:S69" si="1">IF(E6&lt;&gt;T6,"x","")</f>
        <v/>
      </c>
      <c r="T6">
        <v>22000</v>
      </c>
      <c r="U6">
        <v>0.14000000000000001</v>
      </c>
      <c r="V6">
        <v>0.15</v>
      </c>
      <c r="W6">
        <v>0.155</v>
      </c>
      <c r="X6">
        <v>0.16500000000000001</v>
      </c>
      <c r="Y6">
        <v>0.17</v>
      </c>
      <c r="Z6">
        <v>0.17499999999999999</v>
      </c>
      <c r="AA6">
        <v>0.185</v>
      </c>
      <c r="AB6">
        <v>0.19</v>
      </c>
      <c r="AC6">
        <v>0.19500000000000001</v>
      </c>
      <c r="AD6">
        <v>0.2</v>
      </c>
      <c r="AE6">
        <v>0.20499999999999999</v>
      </c>
      <c r="AF6">
        <v>0.21</v>
      </c>
      <c r="AH6" s="37">
        <f t="shared" si="0"/>
        <v>14.000000000000002</v>
      </c>
      <c r="AI6" s="37">
        <f t="shared" si="0"/>
        <v>15</v>
      </c>
      <c r="AJ6" s="37">
        <f t="shared" si="0"/>
        <v>15.5</v>
      </c>
      <c r="AK6" s="37">
        <f t="shared" si="0"/>
        <v>16.5</v>
      </c>
      <c r="AL6" s="37">
        <f t="shared" si="0"/>
        <v>17</v>
      </c>
      <c r="AM6" s="37">
        <f t="shared" si="0"/>
        <v>17.5</v>
      </c>
      <c r="AN6" s="37">
        <f t="shared" si="0"/>
        <v>18.5</v>
      </c>
      <c r="AO6" s="37">
        <f t="shared" si="0"/>
        <v>19</v>
      </c>
      <c r="AP6" s="37">
        <f t="shared" si="0"/>
        <v>19.5</v>
      </c>
      <c r="AQ6" s="37">
        <f t="shared" si="0"/>
        <v>20</v>
      </c>
      <c r="AR6" s="37">
        <f t="shared" si="0"/>
        <v>20.5</v>
      </c>
      <c r="AS6" s="37">
        <f t="shared" si="0"/>
        <v>21</v>
      </c>
    </row>
    <row r="7" spans="2:46" x14ac:dyDescent="0.25">
      <c r="D7">
        <v>4</v>
      </c>
      <c r="E7" s="77">
        <v>22500</v>
      </c>
      <c r="F7" s="37">
        <v>14.500000000000002</v>
      </c>
      <c r="G7" s="37">
        <v>15.5</v>
      </c>
      <c r="H7" s="37">
        <v>16.5</v>
      </c>
      <c r="I7" s="37">
        <v>17</v>
      </c>
      <c r="J7" s="37">
        <v>18</v>
      </c>
      <c r="K7" s="37">
        <v>18.5</v>
      </c>
      <c r="L7" s="37">
        <v>19.5</v>
      </c>
      <c r="M7" s="37">
        <v>20</v>
      </c>
      <c r="N7" s="37">
        <v>20.5</v>
      </c>
      <c r="O7" s="37">
        <v>21</v>
      </c>
      <c r="P7" s="37">
        <v>22</v>
      </c>
      <c r="Q7" s="37">
        <v>22.5</v>
      </c>
      <c r="S7" t="str">
        <f t="shared" si="1"/>
        <v/>
      </c>
      <c r="T7">
        <v>22500</v>
      </c>
      <c r="U7">
        <v>0.14500000000000002</v>
      </c>
      <c r="V7">
        <v>0.155</v>
      </c>
      <c r="W7">
        <v>0.16500000000000001</v>
      </c>
      <c r="X7">
        <v>0.17</v>
      </c>
      <c r="Y7">
        <v>0.18</v>
      </c>
      <c r="Z7">
        <v>0.185</v>
      </c>
      <c r="AA7">
        <v>0.19500000000000001</v>
      </c>
      <c r="AB7">
        <v>0.2</v>
      </c>
      <c r="AC7">
        <v>0.20499999999999999</v>
      </c>
      <c r="AD7">
        <v>0.21</v>
      </c>
      <c r="AE7">
        <v>0.22</v>
      </c>
      <c r="AF7">
        <v>0.22500000000000001</v>
      </c>
      <c r="AH7" s="37">
        <f t="shared" si="0"/>
        <v>14.500000000000002</v>
      </c>
      <c r="AI7" s="37">
        <f t="shared" si="0"/>
        <v>15.5</v>
      </c>
      <c r="AJ7" s="37">
        <f t="shared" si="0"/>
        <v>16.5</v>
      </c>
      <c r="AK7" s="37">
        <f t="shared" si="0"/>
        <v>17</v>
      </c>
      <c r="AL7" s="37">
        <f t="shared" si="0"/>
        <v>18</v>
      </c>
      <c r="AM7" s="37">
        <f t="shared" si="0"/>
        <v>18.5</v>
      </c>
      <c r="AN7" s="37">
        <f t="shared" si="0"/>
        <v>19.5</v>
      </c>
      <c r="AO7" s="37">
        <f t="shared" si="0"/>
        <v>20</v>
      </c>
      <c r="AP7" s="37">
        <f t="shared" si="0"/>
        <v>20.5</v>
      </c>
      <c r="AQ7" s="37">
        <f t="shared" si="0"/>
        <v>21</v>
      </c>
      <c r="AR7" s="37">
        <f t="shared" si="0"/>
        <v>22</v>
      </c>
      <c r="AS7" s="37">
        <f t="shared" si="0"/>
        <v>22.5</v>
      </c>
    </row>
    <row r="8" spans="2:46" x14ac:dyDescent="0.25">
      <c r="D8">
        <v>5</v>
      </c>
      <c r="E8" s="77">
        <v>23000</v>
      </c>
      <c r="F8" s="37">
        <v>15</v>
      </c>
      <c r="G8" s="37">
        <v>16</v>
      </c>
      <c r="H8" s="37">
        <v>17</v>
      </c>
      <c r="I8" s="37">
        <v>18</v>
      </c>
      <c r="J8" s="37">
        <v>18.5</v>
      </c>
      <c r="K8" s="37">
        <v>19.5</v>
      </c>
      <c r="L8" s="37">
        <v>20</v>
      </c>
      <c r="M8" s="37">
        <v>21</v>
      </c>
      <c r="N8" s="37">
        <v>21.5</v>
      </c>
      <c r="O8" s="37">
        <v>22</v>
      </c>
      <c r="P8" s="37">
        <v>22.5</v>
      </c>
      <c r="Q8" s="37">
        <v>23</v>
      </c>
      <c r="S8" t="str">
        <f t="shared" si="1"/>
        <v/>
      </c>
      <c r="T8">
        <v>23000</v>
      </c>
      <c r="U8">
        <v>0.15</v>
      </c>
      <c r="V8">
        <v>0.16</v>
      </c>
      <c r="W8">
        <v>0.17</v>
      </c>
      <c r="X8">
        <v>0.18</v>
      </c>
      <c r="Y8">
        <v>0.185</v>
      </c>
      <c r="Z8">
        <v>0.19500000000000001</v>
      </c>
      <c r="AA8">
        <v>0.2</v>
      </c>
      <c r="AB8">
        <v>0.21</v>
      </c>
      <c r="AC8">
        <v>0.215</v>
      </c>
      <c r="AD8">
        <v>0.22</v>
      </c>
      <c r="AE8">
        <v>0.22500000000000001</v>
      </c>
      <c r="AF8">
        <v>0.23</v>
      </c>
      <c r="AH8" s="37">
        <f t="shared" si="0"/>
        <v>15</v>
      </c>
      <c r="AI8" s="37">
        <f t="shared" si="0"/>
        <v>16</v>
      </c>
      <c r="AJ8" s="37">
        <f t="shared" si="0"/>
        <v>17</v>
      </c>
      <c r="AK8" s="37">
        <f t="shared" si="0"/>
        <v>18</v>
      </c>
      <c r="AL8" s="37">
        <f t="shared" si="0"/>
        <v>18.5</v>
      </c>
      <c r="AM8" s="37">
        <f t="shared" si="0"/>
        <v>19.5</v>
      </c>
      <c r="AN8" s="37">
        <f t="shared" si="0"/>
        <v>20</v>
      </c>
      <c r="AO8" s="37">
        <f t="shared" si="0"/>
        <v>21</v>
      </c>
      <c r="AP8" s="37">
        <f t="shared" si="0"/>
        <v>21.5</v>
      </c>
      <c r="AQ8" s="37">
        <f t="shared" si="0"/>
        <v>22</v>
      </c>
      <c r="AR8" s="37">
        <f t="shared" si="0"/>
        <v>22.5</v>
      </c>
      <c r="AS8" s="37">
        <f t="shared" si="0"/>
        <v>23</v>
      </c>
    </row>
    <row r="9" spans="2:46" x14ac:dyDescent="0.25">
      <c r="D9">
        <v>6</v>
      </c>
      <c r="E9" s="77">
        <v>23500</v>
      </c>
      <c r="F9" s="37">
        <v>15</v>
      </c>
      <c r="G9" s="37">
        <v>16</v>
      </c>
      <c r="H9" s="37">
        <v>17</v>
      </c>
      <c r="I9" s="37">
        <v>18</v>
      </c>
      <c r="J9" s="37">
        <v>19</v>
      </c>
      <c r="K9" s="37">
        <v>20</v>
      </c>
      <c r="L9" s="37">
        <v>21</v>
      </c>
      <c r="M9" s="37">
        <v>21.5</v>
      </c>
      <c r="N9" s="37">
        <v>22.5</v>
      </c>
      <c r="O9" s="37">
        <v>23</v>
      </c>
      <c r="P9" s="37">
        <v>23.5</v>
      </c>
      <c r="Q9" s="37">
        <v>24</v>
      </c>
      <c r="S9" t="str">
        <f t="shared" si="1"/>
        <v/>
      </c>
      <c r="T9">
        <v>23500</v>
      </c>
      <c r="U9">
        <v>0.15</v>
      </c>
      <c r="V9">
        <v>0.16</v>
      </c>
      <c r="W9">
        <v>0.17</v>
      </c>
      <c r="X9">
        <v>0.18</v>
      </c>
      <c r="Y9">
        <v>0.19</v>
      </c>
      <c r="Z9">
        <v>0.2</v>
      </c>
      <c r="AA9">
        <v>0.21</v>
      </c>
      <c r="AB9">
        <v>0.215</v>
      </c>
      <c r="AC9">
        <v>0.22500000000000001</v>
      </c>
      <c r="AD9">
        <v>0.23</v>
      </c>
      <c r="AE9">
        <v>0.23499999999999999</v>
      </c>
      <c r="AF9">
        <v>0.24</v>
      </c>
      <c r="AH9" s="37">
        <f t="shared" si="0"/>
        <v>15</v>
      </c>
      <c r="AI9" s="37">
        <f t="shared" si="0"/>
        <v>16</v>
      </c>
      <c r="AJ9" s="37">
        <f t="shared" si="0"/>
        <v>17</v>
      </c>
      <c r="AK9" s="37">
        <f t="shared" si="0"/>
        <v>18</v>
      </c>
      <c r="AL9" s="37">
        <f t="shared" si="0"/>
        <v>19</v>
      </c>
      <c r="AM9" s="37">
        <f t="shared" si="0"/>
        <v>20</v>
      </c>
      <c r="AN9" s="37">
        <f t="shared" si="0"/>
        <v>21</v>
      </c>
      <c r="AO9" s="37">
        <f t="shared" si="0"/>
        <v>21.5</v>
      </c>
      <c r="AP9" s="37">
        <f t="shared" si="0"/>
        <v>22.5</v>
      </c>
      <c r="AQ9" s="37">
        <f t="shared" si="0"/>
        <v>23</v>
      </c>
      <c r="AR9" s="37">
        <f t="shared" si="0"/>
        <v>23.5</v>
      </c>
      <c r="AS9" s="37">
        <f t="shared" si="0"/>
        <v>24</v>
      </c>
    </row>
    <row r="10" spans="2:46" x14ac:dyDescent="0.25">
      <c r="D10">
        <v>7</v>
      </c>
      <c r="E10" s="77">
        <v>24000</v>
      </c>
      <c r="F10" s="37">
        <v>15.5</v>
      </c>
      <c r="G10" s="37">
        <v>16.5</v>
      </c>
      <c r="H10" s="37">
        <v>17.5</v>
      </c>
      <c r="I10" s="37">
        <v>18.5</v>
      </c>
      <c r="J10" s="37">
        <v>19.5</v>
      </c>
      <c r="K10" s="37">
        <v>20.5</v>
      </c>
      <c r="L10" s="37">
        <v>21.5</v>
      </c>
      <c r="M10" s="37">
        <v>22.5</v>
      </c>
      <c r="N10" s="37">
        <v>23</v>
      </c>
      <c r="O10" s="37">
        <v>24</v>
      </c>
      <c r="P10" s="37">
        <v>24.5</v>
      </c>
      <c r="Q10" s="37">
        <v>25</v>
      </c>
      <c r="S10" t="str">
        <f t="shared" si="1"/>
        <v/>
      </c>
      <c r="T10">
        <v>24000</v>
      </c>
      <c r="U10">
        <v>0.155</v>
      </c>
      <c r="V10">
        <v>0.16500000000000001</v>
      </c>
      <c r="W10">
        <v>0.17500000000000002</v>
      </c>
      <c r="X10">
        <v>0.185</v>
      </c>
      <c r="Y10">
        <v>0.19500000000000001</v>
      </c>
      <c r="Z10">
        <v>0.20499999999999999</v>
      </c>
      <c r="AA10">
        <v>0.215</v>
      </c>
      <c r="AB10">
        <v>0.22500000000000001</v>
      </c>
      <c r="AC10">
        <v>0.23</v>
      </c>
      <c r="AD10">
        <v>0.24</v>
      </c>
      <c r="AE10">
        <v>0.245</v>
      </c>
      <c r="AF10">
        <v>0.25</v>
      </c>
      <c r="AH10" s="37">
        <f t="shared" si="0"/>
        <v>15.5</v>
      </c>
      <c r="AI10" s="37">
        <f t="shared" si="0"/>
        <v>16.5</v>
      </c>
      <c r="AJ10" s="37">
        <f t="shared" si="0"/>
        <v>17.5</v>
      </c>
      <c r="AK10" s="37">
        <f t="shared" si="0"/>
        <v>18.5</v>
      </c>
      <c r="AL10" s="37">
        <f t="shared" si="0"/>
        <v>19.5</v>
      </c>
      <c r="AM10" s="37">
        <f t="shared" si="0"/>
        <v>20.5</v>
      </c>
      <c r="AN10" s="37">
        <f t="shared" si="0"/>
        <v>21.5</v>
      </c>
      <c r="AO10" s="37">
        <f t="shared" si="0"/>
        <v>22.5</v>
      </c>
      <c r="AP10" s="37">
        <f t="shared" si="0"/>
        <v>23</v>
      </c>
      <c r="AQ10" s="37">
        <f t="shared" si="0"/>
        <v>24</v>
      </c>
      <c r="AR10" s="37">
        <f t="shared" si="0"/>
        <v>24.5</v>
      </c>
      <c r="AS10" s="37">
        <f t="shared" si="0"/>
        <v>25</v>
      </c>
    </row>
    <row r="11" spans="2:46" x14ac:dyDescent="0.25">
      <c r="D11">
        <v>8</v>
      </c>
      <c r="E11" s="77">
        <v>24500</v>
      </c>
      <c r="F11" s="37">
        <v>16</v>
      </c>
      <c r="G11" s="37">
        <v>17</v>
      </c>
      <c r="H11" s="37">
        <v>18</v>
      </c>
      <c r="I11" s="37">
        <v>19</v>
      </c>
      <c r="J11" s="37">
        <v>20</v>
      </c>
      <c r="K11" s="37">
        <v>21</v>
      </c>
      <c r="L11" s="37">
        <v>22</v>
      </c>
      <c r="M11" s="37">
        <v>23</v>
      </c>
      <c r="N11" s="37">
        <v>24</v>
      </c>
      <c r="O11" s="37">
        <v>24.5</v>
      </c>
      <c r="P11" s="37">
        <v>25</v>
      </c>
      <c r="Q11" s="37">
        <v>26</v>
      </c>
      <c r="S11" t="str">
        <f t="shared" si="1"/>
        <v/>
      </c>
      <c r="T11">
        <v>24500</v>
      </c>
      <c r="U11">
        <v>0.16</v>
      </c>
      <c r="V11">
        <v>0.17</v>
      </c>
      <c r="W11">
        <v>0.18</v>
      </c>
      <c r="X11">
        <v>0.19</v>
      </c>
      <c r="Y11">
        <v>0.2</v>
      </c>
      <c r="Z11">
        <v>0.21</v>
      </c>
      <c r="AA11">
        <v>0.22</v>
      </c>
      <c r="AB11">
        <v>0.23</v>
      </c>
      <c r="AC11">
        <v>0.24</v>
      </c>
      <c r="AD11">
        <v>0.245</v>
      </c>
      <c r="AE11">
        <v>0.25</v>
      </c>
      <c r="AF11">
        <v>0.26</v>
      </c>
      <c r="AH11" s="37">
        <f t="shared" si="0"/>
        <v>16</v>
      </c>
      <c r="AI11" s="37">
        <f t="shared" si="0"/>
        <v>17</v>
      </c>
      <c r="AJ11" s="37">
        <f t="shared" si="0"/>
        <v>18</v>
      </c>
      <c r="AK11" s="37">
        <f t="shared" si="0"/>
        <v>19</v>
      </c>
      <c r="AL11" s="37">
        <f t="shared" si="0"/>
        <v>20</v>
      </c>
      <c r="AM11" s="37">
        <f t="shared" si="0"/>
        <v>21</v>
      </c>
      <c r="AN11" s="37">
        <f t="shared" si="0"/>
        <v>22</v>
      </c>
      <c r="AO11" s="37">
        <f t="shared" si="0"/>
        <v>23</v>
      </c>
      <c r="AP11" s="37">
        <f t="shared" si="0"/>
        <v>24</v>
      </c>
      <c r="AQ11" s="37">
        <f t="shared" si="0"/>
        <v>24.5</v>
      </c>
      <c r="AR11" s="37">
        <f t="shared" si="0"/>
        <v>25</v>
      </c>
      <c r="AS11" s="37">
        <f t="shared" si="0"/>
        <v>26</v>
      </c>
    </row>
    <row r="12" spans="2:46" x14ac:dyDescent="0.25">
      <c r="D12">
        <v>9</v>
      </c>
      <c r="E12" s="77">
        <v>25000</v>
      </c>
      <c r="F12" s="37">
        <v>16</v>
      </c>
      <c r="G12" s="37">
        <v>17</v>
      </c>
      <c r="H12" s="37">
        <v>18</v>
      </c>
      <c r="I12" s="37">
        <v>19</v>
      </c>
      <c r="J12" s="37">
        <v>20.5</v>
      </c>
      <c r="K12" s="37">
        <v>21.5</v>
      </c>
      <c r="L12" s="37">
        <v>22.5</v>
      </c>
      <c r="M12" s="37">
        <v>23.5</v>
      </c>
      <c r="N12" s="37">
        <v>24.5</v>
      </c>
      <c r="O12" s="37">
        <v>25.5</v>
      </c>
      <c r="P12" s="37">
        <v>26</v>
      </c>
      <c r="Q12" s="37">
        <v>26.5</v>
      </c>
      <c r="S12" t="str">
        <f t="shared" si="1"/>
        <v/>
      </c>
      <c r="T12">
        <v>25000</v>
      </c>
      <c r="U12">
        <v>0.16</v>
      </c>
      <c r="V12">
        <v>0.17</v>
      </c>
      <c r="W12">
        <v>0.18</v>
      </c>
      <c r="X12">
        <v>0.19</v>
      </c>
      <c r="Y12">
        <v>0.20499999999999999</v>
      </c>
      <c r="Z12">
        <v>0.215</v>
      </c>
      <c r="AA12">
        <v>0.22500000000000001</v>
      </c>
      <c r="AB12">
        <v>0.23499999999999999</v>
      </c>
      <c r="AC12">
        <v>0.245</v>
      </c>
      <c r="AD12">
        <v>0.255</v>
      </c>
      <c r="AE12">
        <v>0.26</v>
      </c>
      <c r="AF12">
        <v>0.26500000000000001</v>
      </c>
      <c r="AH12" s="37">
        <f t="shared" si="0"/>
        <v>16</v>
      </c>
      <c r="AI12" s="37">
        <f t="shared" si="0"/>
        <v>17</v>
      </c>
      <c r="AJ12" s="37">
        <f t="shared" si="0"/>
        <v>18</v>
      </c>
      <c r="AK12" s="37">
        <f t="shared" si="0"/>
        <v>19</v>
      </c>
      <c r="AL12" s="37">
        <f t="shared" si="0"/>
        <v>20.5</v>
      </c>
      <c r="AM12" s="37">
        <f t="shared" si="0"/>
        <v>21.5</v>
      </c>
      <c r="AN12" s="37">
        <f t="shared" si="0"/>
        <v>22.5</v>
      </c>
      <c r="AO12" s="37">
        <f t="shared" si="0"/>
        <v>23.5</v>
      </c>
      <c r="AP12" s="37">
        <f t="shared" si="0"/>
        <v>24.5</v>
      </c>
      <c r="AQ12" s="37">
        <f t="shared" si="0"/>
        <v>25.5</v>
      </c>
      <c r="AR12" s="37">
        <f t="shared" si="0"/>
        <v>26</v>
      </c>
      <c r="AS12" s="37">
        <f t="shared" si="0"/>
        <v>26.5</v>
      </c>
    </row>
    <row r="13" spans="2:46" x14ac:dyDescent="0.25">
      <c r="D13">
        <v>10</v>
      </c>
      <c r="E13" s="77">
        <v>26000</v>
      </c>
      <c r="F13" s="37">
        <v>16.5</v>
      </c>
      <c r="G13" s="37">
        <v>17.5</v>
      </c>
      <c r="H13" s="37">
        <v>18.5</v>
      </c>
      <c r="I13" s="37">
        <v>19.5</v>
      </c>
      <c r="J13" s="37">
        <v>21.499999999999996</v>
      </c>
      <c r="K13" s="37">
        <v>22.499999999999996</v>
      </c>
      <c r="L13" s="37">
        <v>23.5</v>
      </c>
      <c r="M13" s="37">
        <v>24.5</v>
      </c>
      <c r="N13" s="37">
        <v>25.5</v>
      </c>
      <c r="O13" s="37">
        <v>26.5</v>
      </c>
      <c r="P13" s="37">
        <v>27.500000000000004</v>
      </c>
      <c r="Q13" s="37">
        <v>28.000000000000004</v>
      </c>
      <c r="S13" t="str">
        <f t="shared" si="1"/>
        <v/>
      </c>
      <c r="T13">
        <v>26000</v>
      </c>
      <c r="U13">
        <v>0.16500000000000001</v>
      </c>
      <c r="V13">
        <v>0.17500000000000002</v>
      </c>
      <c r="W13">
        <v>0.185</v>
      </c>
      <c r="X13">
        <v>0.19500000000000001</v>
      </c>
      <c r="Y13">
        <v>0.21499999999999997</v>
      </c>
      <c r="Z13">
        <v>0.22499999999999998</v>
      </c>
      <c r="AA13">
        <v>0.23499999999999999</v>
      </c>
      <c r="AB13">
        <v>0.245</v>
      </c>
      <c r="AC13">
        <v>0.255</v>
      </c>
      <c r="AD13">
        <v>0.26500000000000001</v>
      </c>
      <c r="AE13">
        <v>0.27500000000000002</v>
      </c>
      <c r="AF13">
        <v>0.28000000000000003</v>
      </c>
      <c r="AH13" s="37">
        <f t="shared" si="0"/>
        <v>16.5</v>
      </c>
      <c r="AI13" s="37">
        <f t="shared" si="0"/>
        <v>17.5</v>
      </c>
      <c r="AJ13" s="37">
        <f t="shared" si="0"/>
        <v>18.5</v>
      </c>
      <c r="AK13" s="37">
        <f t="shared" si="0"/>
        <v>19.5</v>
      </c>
      <c r="AL13" s="37">
        <f t="shared" si="0"/>
        <v>21.499999999999996</v>
      </c>
      <c r="AM13" s="37">
        <f t="shared" si="0"/>
        <v>22.499999999999996</v>
      </c>
      <c r="AN13" s="37">
        <f t="shared" si="0"/>
        <v>23.5</v>
      </c>
      <c r="AO13" s="37">
        <f t="shared" si="0"/>
        <v>24.5</v>
      </c>
      <c r="AP13" s="37">
        <f t="shared" si="0"/>
        <v>25.5</v>
      </c>
      <c r="AQ13" s="37">
        <f t="shared" si="0"/>
        <v>26.5</v>
      </c>
      <c r="AR13" s="37">
        <f t="shared" si="0"/>
        <v>27.500000000000004</v>
      </c>
      <c r="AS13" s="37">
        <f t="shared" si="0"/>
        <v>28.000000000000004</v>
      </c>
    </row>
    <row r="14" spans="2:46" x14ac:dyDescent="0.25">
      <c r="D14">
        <v>11</v>
      </c>
      <c r="E14" s="77">
        <v>27000</v>
      </c>
      <c r="F14" s="37">
        <v>17</v>
      </c>
      <c r="G14" s="37">
        <v>18</v>
      </c>
      <c r="H14" s="37">
        <v>19</v>
      </c>
      <c r="I14" s="37">
        <v>20</v>
      </c>
      <c r="J14" s="37">
        <v>21.999999999999996</v>
      </c>
      <c r="K14" s="37">
        <v>23</v>
      </c>
      <c r="L14" s="37">
        <v>24</v>
      </c>
      <c r="M14" s="37">
        <v>25</v>
      </c>
      <c r="N14" s="37">
        <v>26</v>
      </c>
      <c r="O14" s="37">
        <v>27</v>
      </c>
      <c r="P14" s="37">
        <v>28.000000000000004</v>
      </c>
      <c r="Q14" s="37">
        <v>28.999999999999996</v>
      </c>
      <c r="S14" t="str">
        <f t="shared" si="1"/>
        <v/>
      </c>
      <c r="T14">
        <v>27000</v>
      </c>
      <c r="U14">
        <v>0.17</v>
      </c>
      <c r="V14">
        <v>0.18</v>
      </c>
      <c r="W14">
        <v>0.19</v>
      </c>
      <c r="X14">
        <v>0.2</v>
      </c>
      <c r="Y14">
        <v>0.21999999999999997</v>
      </c>
      <c r="Z14">
        <v>0.22999999999999998</v>
      </c>
      <c r="AA14">
        <v>0.24</v>
      </c>
      <c r="AB14">
        <v>0.25</v>
      </c>
      <c r="AC14">
        <v>0.26</v>
      </c>
      <c r="AD14">
        <v>0.27</v>
      </c>
      <c r="AE14">
        <v>0.28000000000000003</v>
      </c>
      <c r="AF14">
        <v>0.28999999999999998</v>
      </c>
      <c r="AH14" s="37">
        <f t="shared" si="0"/>
        <v>17</v>
      </c>
      <c r="AI14" s="37">
        <f t="shared" si="0"/>
        <v>18</v>
      </c>
      <c r="AJ14" s="37">
        <f t="shared" si="0"/>
        <v>19</v>
      </c>
      <c r="AK14" s="37">
        <f t="shared" si="0"/>
        <v>20</v>
      </c>
      <c r="AL14" s="37">
        <f t="shared" si="0"/>
        <v>21.999999999999996</v>
      </c>
      <c r="AM14" s="37">
        <f t="shared" si="0"/>
        <v>23</v>
      </c>
      <c r="AN14" s="37">
        <f t="shared" si="0"/>
        <v>24</v>
      </c>
      <c r="AO14" s="37">
        <f t="shared" si="0"/>
        <v>25</v>
      </c>
      <c r="AP14" s="37">
        <f t="shared" si="0"/>
        <v>26</v>
      </c>
      <c r="AQ14" s="37">
        <f t="shared" si="0"/>
        <v>27</v>
      </c>
      <c r="AR14" s="37">
        <f t="shared" si="0"/>
        <v>28.000000000000004</v>
      </c>
      <c r="AS14" s="37">
        <f t="shared" si="0"/>
        <v>28.999999999999996</v>
      </c>
    </row>
    <row r="15" spans="2:46" x14ac:dyDescent="0.25">
      <c r="D15">
        <v>12</v>
      </c>
      <c r="E15" s="77">
        <v>28000</v>
      </c>
      <c r="F15" s="37">
        <v>17</v>
      </c>
      <c r="G15" s="37">
        <v>18</v>
      </c>
      <c r="H15" s="37">
        <v>19</v>
      </c>
      <c r="I15" s="37">
        <v>20</v>
      </c>
      <c r="J15" s="37">
        <v>21.999999999999996</v>
      </c>
      <c r="K15" s="37">
        <v>23</v>
      </c>
      <c r="L15" s="37">
        <v>24.5</v>
      </c>
      <c r="M15" s="37">
        <v>25.5</v>
      </c>
      <c r="N15" s="37">
        <v>26.5</v>
      </c>
      <c r="O15" s="37">
        <v>27.500000000000004</v>
      </c>
      <c r="P15" s="37">
        <v>28.499999999999996</v>
      </c>
      <c r="Q15" s="37">
        <v>29.5</v>
      </c>
      <c r="S15" t="str">
        <f t="shared" si="1"/>
        <v/>
      </c>
      <c r="T15">
        <v>28000</v>
      </c>
      <c r="U15">
        <v>0.17</v>
      </c>
      <c r="V15">
        <v>0.18</v>
      </c>
      <c r="W15">
        <v>0.19</v>
      </c>
      <c r="X15">
        <v>0.2</v>
      </c>
      <c r="Y15">
        <v>0.21999999999999997</v>
      </c>
      <c r="Z15">
        <v>0.23</v>
      </c>
      <c r="AA15">
        <v>0.245</v>
      </c>
      <c r="AB15">
        <v>0.255</v>
      </c>
      <c r="AC15">
        <v>0.26500000000000001</v>
      </c>
      <c r="AD15">
        <v>0.27500000000000002</v>
      </c>
      <c r="AE15">
        <v>0.28499999999999998</v>
      </c>
      <c r="AF15">
        <v>0.29499999999999998</v>
      </c>
      <c r="AH15" s="37">
        <f t="shared" si="0"/>
        <v>17</v>
      </c>
      <c r="AI15" s="37">
        <f t="shared" si="0"/>
        <v>18</v>
      </c>
      <c r="AJ15" s="37">
        <f t="shared" si="0"/>
        <v>19</v>
      </c>
      <c r="AK15" s="37">
        <f t="shared" si="0"/>
        <v>20</v>
      </c>
      <c r="AL15" s="37">
        <f t="shared" si="0"/>
        <v>21.999999999999996</v>
      </c>
      <c r="AM15" s="37">
        <f t="shared" si="0"/>
        <v>23</v>
      </c>
      <c r="AN15" s="37">
        <f t="shared" si="0"/>
        <v>24.5</v>
      </c>
      <c r="AO15" s="37">
        <f t="shared" si="0"/>
        <v>25.5</v>
      </c>
      <c r="AP15" s="37">
        <f t="shared" si="0"/>
        <v>26.5</v>
      </c>
      <c r="AQ15" s="37">
        <f t="shared" si="0"/>
        <v>27.500000000000004</v>
      </c>
      <c r="AR15" s="37">
        <f t="shared" si="0"/>
        <v>28.499999999999996</v>
      </c>
      <c r="AS15" s="37">
        <f t="shared" si="0"/>
        <v>29.5</v>
      </c>
    </row>
    <row r="16" spans="2:46" x14ac:dyDescent="0.25">
      <c r="D16">
        <v>13</v>
      </c>
      <c r="E16" s="77">
        <v>29000</v>
      </c>
      <c r="F16" s="37">
        <v>17</v>
      </c>
      <c r="G16" s="37">
        <v>18</v>
      </c>
      <c r="H16" s="37">
        <v>19</v>
      </c>
      <c r="I16" s="37">
        <v>20</v>
      </c>
      <c r="J16" s="37">
        <v>21.999999999999996</v>
      </c>
      <c r="K16" s="37">
        <v>23</v>
      </c>
      <c r="L16" s="37">
        <v>24.5</v>
      </c>
      <c r="M16" s="37">
        <v>25.5</v>
      </c>
      <c r="N16" s="37">
        <v>26.5</v>
      </c>
      <c r="O16" s="37">
        <v>27.500000000000004</v>
      </c>
      <c r="P16" s="37">
        <v>28.499999999999996</v>
      </c>
      <c r="Q16" s="37">
        <v>29.5</v>
      </c>
      <c r="S16" t="str">
        <f t="shared" si="1"/>
        <v/>
      </c>
      <c r="T16">
        <v>29000</v>
      </c>
      <c r="U16">
        <v>0.17</v>
      </c>
      <c r="V16">
        <v>0.18</v>
      </c>
      <c r="W16">
        <v>0.19</v>
      </c>
      <c r="X16">
        <v>0.2</v>
      </c>
      <c r="Y16">
        <v>0.21999999999999997</v>
      </c>
      <c r="Z16">
        <v>0.23</v>
      </c>
      <c r="AA16">
        <v>0.245</v>
      </c>
      <c r="AB16">
        <v>0.255</v>
      </c>
      <c r="AC16">
        <v>0.26500000000000001</v>
      </c>
      <c r="AD16">
        <v>0.27500000000000002</v>
      </c>
      <c r="AE16">
        <v>0.28499999999999998</v>
      </c>
      <c r="AF16">
        <v>0.29499999999999998</v>
      </c>
      <c r="AH16" s="37">
        <f t="shared" si="0"/>
        <v>17</v>
      </c>
      <c r="AI16" s="37">
        <f t="shared" si="0"/>
        <v>18</v>
      </c>
      <c r="AJ16" s="37">
        <f t="shared" si="0"/>
        <v>19</v>
      </c>
      <c r="AK16" s="37">
        <f t="shared" si="0"/>
        <v>20</v>
      </c>
      <c r="AL16" s="37">
        <f t="shared" si="0"/>
        <v>21.999999999999996</v>
      </c>
      <c r="AM16" s="37">
        <f t="shared" si="0"/>
        <v>23</v>
      </c>
      <c r="AN16" s="37">
        <f t="shared" si="0"/>
        <v>24.5</v>
      </c>
      <c r="AO16" s="37">
        <f t="shared" si="0"/>
        <v>25.5</v>
      </c>
      <c r="AP16" s="37">
        <f t="shared" si="0"/>
        <v>26.5</v>
      </c>
      <c r="AQ16" s="37">
        <f t="shared" si="0"/>
        <v>27.500000000000004</v>
      </c>
      <c r="AR16" s="37">
        <f t="shared" si="0"/>
        <v>28.499999999999996</v>
      </c>
      <c r="AS16" s="37">
        <f t="shared" si="0"/>
        <v>29.5</v>
      </c>
    </row>
    <row r="17" spans="4:45" x14ac:dyDescent="0.25">
      <c r="D17">
        <v>14</v>
      </c>
      <c r="E17" s="77">
        <v>30000</v>
      </c>
      <c r="F17" s="37">
        <v>17</v>
      </c>
      <c r="G17" s="37">
        <v>18</v>
      </c>
      <c r="H17" s="37">
        <v>19</v>
      </c>
      <c r="I17" s="37">
        <v>20</v>
      </c>
      <c r="J17" s="37">
        <v>21.999999999999996</v>
      </c>
      <c r="K17" s="37">
        <v>23</v>
      </c>
      <c r="L17" s="37">
        <v>24.5</v>
      </c>
      <c r="M17" s="37">
        <v>25.5</v>
      </c>
      <c r="N17" s="37">
        <v>26.5</v>
      </c>
      <c r="O17" s="37">
        <v>27.500000000000004</v>
      </c>
      <c r="P17" s="37">
        <v>28.499999999999996</v>
      </c>
      <c r="Q17" s="37">
        <v>29.5</v>
      </c>
      <c r="S17" t="str">
        <f t="shared" si="1"/>
        <v/>
      </c>
      <c r="T17">
        <v>30000</v>
      </c>
      <c r="U17">
        <v>0.17</v>
      </c>
      <c r="V17">
        <v>0.18</v>
      </c>
      <c r="W17">
        <v>0.19</v>
      </c>
      <c r="X17">
        <v>0.2</v>
      </c>
      <c r="Y17">
        <v>0.21999999999999997</v>
      </c>
      <c r="Z17">
        <v>0.23</v>
      </c>
      <c r="AA17">
        <v>0.245</v>
      </c>
      <c r="AB17">
        <v>0.255</v>
      </c>
      <c r="AC17">
        <v>0.26500000000000001</v>
      </c>
      <c r="AD17">
        <v>0.27500000000000002</v>
      </c>
      <c r="AE17">
        <v>0.28499999999999998</v>
      </c>
      <c r="AF17">
        <v>0.29499999999999998</v>
      </c>
      <c r="AH17" s="37">
        <f t="shared" si="0"/>
        <v>17</v>
      </c>
      <c r="AI17" s="37">
        <f t="shared" si="0"/>
        <v>18</v>
      </c>
      <c r="AJ17" s="37">
        <f t="shared" si="0"/>
        <v>19</v>
      </c>
      <c r="AK17" s="37">
        <f t="shared" si="0"/>
        <v>20</v>
      </c>
      <c r="AL17" s="37">
        <f t="shared" si="0"/>
        <v>21.999999999999996</v>
      </c>
      <c r="AM17" s="37">
        <f t="shared" si="0"/>
        <v>23</v>
      </c>
      <c r="AN17" s="37">
        <f t="shared" si="0"/>
        <v>24.5</v>
      </c>
      <c r="AO17" s="37">
        <f t="shared" si="0"/>
        <v>25.5</v>
      </c>
      <c r="AP17" s="37">
        <f t="shared" si="0"/>
        <v>26.5</v>
      </c>
      <c r="AQ17" s="37">
        <f t="shared" si="0"/>
        <v>27.500000000000004</v>
      </c>
      <c r="AR17" s="37">
        <f t="shared" si="0"/>
        <v>28.499999999999996</v>
      </c>
      <c r="AS17" s="37">
        <f t="shared" si="0"/>
        <v>29.5</v>
      </c>
    </row>
    <row r="18" spans="4:45" x14ac:dyDescent="0.25">
      <c r="D18">
        <v>15</v>
      </c>
      <c r="E18" s="77">
        <v>31000</v>
      </c>
      <c r="F18" s="37">
        <v>17</v>
      </c>
      <c r="G18" s="37">
        <v>18</v>
      </c>
      <c r="H18" s="37">
        <v>19</v>
      </c>
      <c r="I18" s="37">
        <v>20</v>
      </c>
      <c r="J18" s="37">
        <v>21.999999999999996</v>
      </c>
      <c r="K18" s="37">
        <v>23</v>
      </c>
      <c r="L18" s="37">
        <v>24.5</v>
      </c>
      <c r="M18" s="37">
        <v>25.5</v>
      </c>
      <c r="N18" s="37">
        <v>26.5</v>
      </c>
      <c r="O18" s="37">
        <v>27.500000000000004</v>
      </c>
      <c r="P18" s="37">
        <v>28.499999999999996</v>
      </c>
      <c r="Q18" s="37">
        <v>29.5</v>
      </c>
      <c r="S18" t="str">
        <f t="shared" si="1"/>
        <v/>
      </c>
      <c r="T18">
        <v>31000</v>
      </c>
      <c r="U18">
        <v>0.17</v>
      </c>
      <c r="V18">
        <v>0.18</v>
      </c>
      <c r="W18">
        <v>0.19</v>
      </c>
      <c r="X18">
        <v>0.2</v>
      </c>
      <c r="Y18">
        <v>0.21999999999999997</v>
      </c>
      <c r="Z18">
        <v>0.23</v>
      </c>
      <c r="AA18">
        <v>0.245</v>
      </c>
      <c r="AB18">
        <v>0.255</v>
      </c>
      <c r="AC18">
        <v>0.26500000000000001</v>
      </c>
      <c r="AD18">
        <v>0.27500000000000002</v>
      </c>
      <c r="AE18">
        <v>0.28499999999999998</v>
      </c>
      <c r="AF18">
        <v>0.29499999999999998</v>
      </c>
      <c r="AH18" s="37">
        <f t="shared" si="0"/>
        <v>17</v>
      </c>
      <c r="AI18" s="37">
        <f t="shared" si="0"/>
        <v>18</v>
      </c>
      <c r="AJ18" s="37">
        <f t="shared" si="0"/>
        <v>19</v>
      </c>
      <c r="AK18" s="37">
        <f t="shared" si="0"/>
        <v>20</v>
      </c>
      <c r="AL18" s="37">
        <f t="shared" si="0"/>
        <v>21.999999999999996</v>
      </c>
      <c r="AM18" s="37">
        <f t="shared" si="0"/>
        <v>23</v>
      </c>
      <c r="AN18" s="37">
        <f t="shared" si="0"/>
        <v>24.5</v>
      </c>
      <c r="AO18" s="37">
        <f t="shared" si="0"/>
        <v>25.5</v>
      </c>
      <c r="AP18" s="37">
        <f t="shared" si="0"/>
        <v>26.5</v>
      </c>
      <c r="AQ18" s="37">
        <f t="shared" si="0"/>
        <v>27.500000000000004</v>
      </c>
      <c r="AR18" s="37">
        <f t="shared" si="0"/>
        <v>28.499999999999996</v>
      </c>
      <c r="AS18" s="37">
        <f t="shared" si="0"/>
        <v>29.5</v>
      </c>
    </row>
    <row r="19" spans="4:45" x14ac:dyDescent="0.25">
      <c r="D19">
        <v>16</v>
      </c>
      <c r="E19" s="77">
        <v>32000</v>
      </c>
      <c r="F19" s="37">
        <v>17</v>
      </c>
      <c r="G19" s="37">
        <v>18</v>
      </c>
      <c r="H19" s="37">
        <v>19</v>
      </c>
      <c r="I19" s="37">
        <v>20</v>
      </c>
      <c r="J19" s="37">
        <v>21.999999999999996</v>
      </c>
      <c r="K19" s="37">
        <v>23</v>
      </c>
      <c r="L19" s="37">
        <v>24.5</v>
      </c>
      <c r="M19" s="37">
        <v>25.5</v>
      </c>
      <c r="N19" s="37">
        <v>26.5</v>
      </c>
      <c r="O19" s="37">
        <v>27.500000000000004</v>
      </c>
      <c r="P19" s="37">
        <v>28.499999999999996</v>
      </c>
      <c r="Q19" s="37">
        <v>29.5</v>
      </c>
      <c r="S19" t="str">
        <f t="shared" si="1"/>
        <v/>
      </c>
      <c r="T19">
        <v>32000</v>
      </c>
      <c r="U19">
        <v>0.17</v>
      </c>
      <c r="V19">
        <v>0.18</v>
      </c>
      <c r="W19">
        <v>0.19</v>
      </c>
      <c r="X19">
        <v>0.2</v>
      </c>
      <c r="Y19">
        <v>0.21999999999999997</v>
      </c>
      <c r="Z19">
        <v>0.23</v>
      </c>
      <c r="AA19">
        <v>0.245</v>
      </c>
      <c r="AB19">
        <v>0.255</v>
      </c>
      <c r="AC19">
        <v>0.26500000000000001</v>
      </c>
      <c r="AD19">
        <v>0.27500000000000002</v>
      </c>
      <c r="AE19">
        <v>0.28499999999999998</v>
      </c>
      <c r="AF19">
        <v>0.29499999999999998</v>
      </c>
      <c r="AH19" s="37">
        <f t="shared" si="0"/>
        <v>17</v>
      </c>
      <c r="AI19" s="37">
        <f t="shared" si="0"/>
        <v>18</v>
      </c>
      <c r="AJ19" s="37">
        <f t="shared" si="0"/>
        <v>19</v>
      </c>
      <c r="AK19" s="37">
        <f t="shared" si="0"/>
        <v>20</v>
      </c>
      <c r="AL19" s="37">
        <f t="shared" si="0"/>
        <v>21.999999999999996</v>
      </c>
      <c r="AM19" s="37">
        <f t="shared" si="0"/>
        <v>23</v>
      </c>
      <c r="AN19" s="37">
        <f t="shared" si="0"/>
        <v>24.5</v>
      </c>
      <c r="AO19" s="37">
        <f t="shared" si="0"/>
        <v>25.5</v>
      </c>
      <c r="AP19" s="37">
        <f t="shared" si="0"/>
        <v>26.5</v>
      </c>
      <c r="AQ19" s="37">
        <f t="shared" si="0"/>
        <v>27.500000000000004</v>
      </c>
      <c r="AR19" s="37">
        <f t="shared" si="0"/>
        <v>28.499999999999996</v>
      </c>
      <c r="AS19" s="37">
        <f t="shared" si="0"/>
        <v>29.5</v>
      </c>
    </row>
    <row r="20" spans="4:45" x14ac:dyDescent="0.25">
      <c r="D20">
        <v>17</v>
      </c>
      <c r="E20" s="77">
        <v>33000</v>
      </c>
      <c r="F20" s="37">
        <v>17.5</v>
      </c>
      <c r="G20" s="37">
        <v>18.5</v>
      </c>
      <c r="H20" s="37">
        <v>19.5</v>
      </c>
      <c r="I20" s="37">
        <v>20.5</v>
      </c>
      <c r="J20" s="37">
        <v>22</v>
      </c>
      <c r="K20" s="37">
        <v>23</v>
      </c>
      <c r="L20" s="37">
        <v>24.5</v>
      </c>
      <c r="M20" s="37">
        <v>25.5</v>
      </c>
      <c r="N20" s="37">
        <v>26.5</v>
      </c>
      <c r="O20" s="37">
        <v>27.500000000000004</v>
      </c>
      <c r="P20" s="37">
        <v>28.499999999999996</v>
      </c>
      <c r="Q20" s="37">
        <v>29.5</v>
      </c>
      <c r="S20" t="str">
        <f t="shared" si="1"/>
        <v/>
      </c>
      <c r="T20">
        <v>33000</v>
      </c>
      <c r="U20">
        <v>0.17499999999999999</v>
      </c>
      <c r="V20">
        <v>0.185</v>
      </c>
      <c r="W20">
        <v>0.19500000000000001</v>
      </c>
      <c r="X20">
        <v>0.20499999999999999</v>
      </c>
      <c r="Y20">
        <v>0.22</v>
      </c>
      <c r="Z20">
        <v>0.23</v>
      </c>
      <c r="AA20">
        <v>0.245</v>
      </c>
      <c r="AB20">
        <v>0.255</v>
      </c>
      <c r="AC20">
        <v>0.26500000000000001</v>
      </c>
      <c r="AD20">
        <v>0.27500000000000002</v>
      </c>
      <c r="AE20">
        <v>0.28499999999999998</v>
      </c>
      <c r="AF20">
        <v>0.29499999999999998</v>
      </c>
      <c r="AH20" s="37">
        <f t="shared" si="0"/>
        <v>17.5</v>
      </c>
      <c r="AI20" s="37">
        <f t="shared" si="0"/>
        <v>18.5</v>
      </c>
      <c r="AJ20" s="37">
        <f t="shared" si="0"/>
        <v>19.5</v>
      </c>
      <c r="AK20" s="37">
        <f t="shared" si="0"/>
        <v>20.5</v>
      </c>
      <c r="AL20" s="37">
        <f t="shared" si="0"/>
        <v>22</v>
      </c>
      <c r="AM20" s="37">
        <f t="shared" si="0"/>
        <v>23</v>
      </c>
      <c r="AN20" s="37">
        <f t="shared" si="0"/>
        <v>24.5</v>
      </c>
      <c r="AO20" s="37">
        <f t="shared" si="0"/>
        <v>25.5</v>
      </c>
      <c r="AP20" s="37">
        <f t="shared" si="0"/>
        <v>26.5</v>
      </c>
      <c r="AQ20" s="37">
        <f t="shared" si="0"/>
        <v>27.500000000000004</v>
      </c>
      <c r="AR20" s="37">
        <f t="shared" si="0"/>
        <v>28.499999999999996</v>
      </c>
      <c r="AS20" s="37">
        <f t="shared" si="0"/>
        <v>29.5</v>
      </c>
    </row>
    <row r="21" spans="4:45" x14ac:dyDescent="0.25">
      <c r="D21">
        <v>18</v>
      </c>
      <c r="E21" s="77">
        <v>34000</v>
      </c>
      <c r="F21" s="37">
        <v>17.5</v>
      </c>
      <c r="G21" s="37">
        <v>18.5</v>
      </c>
      <c r="H21" s="37">
        <v>19.5</v>
      </c>
      <c r="I21" s="37">
        <v>20.5</v>
      </c>
      <c r="J21" s="37">
        <v>22</v>
      </c>
      <c r="K21" s="37">
        <v>23</v>
      </c>
      <c r="L21" s="37">
        <v>24.5</v>
      </c>
      <c r="M21" s="37">
        <v>25.5</v>
      </c>
      <c r="N21" s="37">
        <v>26.5</v>
      </c>
      <c r="O21" s="37">
        <v>27.500000000000004</v>
      </c>
      <c r="P21" s="37">
        <v>28.499999999999996</v>
      </c>
      <c r="Q21" s="37">
        <v>29.5</v>
      </c>
      <c r="S21" t="str">
        <f t="shared" si="1"/>
        <v/>
      </c>
      <c r="T21">
        <v>34000</v>
      </c>
      <c r="U21">
        <v>0.17499999999999999</v>
      </c>
      <c r="V21">
        <v>0.185</v>
      </c>
      <c r="W21">
        <v>0.19500000000000001</v>
      </c>
      <c r="X21">
        <v>0.20499999999999999</v>
      </c>
      <c r="Y21">
        <v>0.22</v>
      </c>
      <c r="Z21">
        <v>0.23</v>
      </c>
      <c r="AA21">
        <v>0.245</v>
      </c>
      <c r="AB21">
        <v>0.255</v>
      </c>
      <c r="AC21">
        <v>0.26500000000000001</v>
      </c>
      <c r="AD21">
        <v>0.27500000000000002</v>
      </c>
      <c r="AE21">
        <v>0.28499999999999998</v>
      </c>
      <c r="AF21">
        <v>0.29499999999999998</v>
      </c>
      <c r="AH21" s="37">
        <f t="shared" si="0"/>
        <v>17.5</v>
      </c>
      <c r="AI21" s="37">
        <f t="shared" si="0"/>
        <v>18.5</v>
      </c>
      <c r="AJ21" s="37">
        <f t="shared" si="0"/>
        <v>19.5</v>
      </c>
      <c r="AK21" s="37">
        <f t="shared" si="0"/>
        <v>20.5</v>
      </c>
      <c r="AL21" s="37">
        <f t="shared" si="0"/>
        <v>22</v>
      </c>
      <c r="AM21" s="37">
        <f t="shared" si="0"/>
        <v>23</v>
      </c>
      <c r="AN21" s="37">
        <f t="shared" si="0"/>
        <v>24.5</v>
      </c>
      <c r="AO21" s="37">
        <f t="shared" si="0"/>
        <v>25.5</v>
      </c>
      <c r="AP21" s="37">
        <f t="shared" si="0"/>
        <v>26.5</v>
      </c>
      <c r="AQ21" s="37">
        <f t="shared" si="0"/>
        <v>27.500000000000004</v>
      </c>
      <c r="AR21" s="37">
        <f t="shared" si="0"/>
        <v>28.499999999999996</v>
      </c>
      <c r="AS21" s="37">
        <f t="shared" si="0"/>
        <v>29.5</v>
      </c>
    </row>
    <row r="22" spans="4:45" x14ac:dyDescent="0.25">
      <c r="D22">
        <v>19</v>
      </c>
      <c r="E22" s="77">
        <v>35000</v>
      </c>
      <c r="F22" s="37">
        <v>17.5</v>
      </c>
      <c r="G22" s="37">
        <v>18.5</v>
      </c>
      <c r="H22" s="37">
        <v>19.5</v>
      </c>
      <c r="I22" s="37">
        <v>20.5</v>
      </c>
      <c r="J22" s="37">
        <v>22</v>
      </c>
      <c r="K22" s="37">
        <v>23</v>
      </c>
      <c r="L22" s="37">
        <v>24.5</v>
      </c>
      <c r="M22" s="37">
        <v>25.5</v>
      </c>
      <c r="N22" s="37">
        <v>26.5</v>
      </c>
      <c r="O22" s="37">
        <v>27.500000000000004</v>
      </c>
      <c r="P22" s="37">
        <v>28.499999999999996</v>
      </c>
      <c r="Q22" s="37">
        <v>29.5</v>
      </c>
      <c r="S22" t="str">
        <f t="shared" si="1"/>
        <v/>
      </c>
      <c r="T22">
        <v>35000</v>
      </c>
      <c r="U22">
        <v>0.17499999999999999</v>
      </c>
      <c r="V22">
        <v>0.185</v>
      </c>
      <c r="W22">
        <v>0.19500000000000001</v>
      </c>
      <c r="X22">
        <v>0.20499999999999999</v>
      </c>
      <c r="Y22">
        <v>0.22</v>
      </c>
      <c r="Z22">
        <v>0.23</v>
      </c>
      <c r="AA22">
        <v>0.245</v>
      </c>
      <c r="AB22">
        <v>0.255</v>
      </c>
      <c r="AC22">
        <v>0.26500000000000001</v>
      </c>
      <c r="AD22">
        <v>0.27500000000000002</v>
      </c>
      <c r="AE22">
        <v>0.28499999999999998</v>
      </c>
      <c r="AF22">
        <v>0.29499999999999998</v>
      </c>
      <c r="AH22" s="37">
        <f t="shared" si="0"/>
        <v>17.5</v>
      </c>
      <c r="AI22" s="37">
        <f t="shared" si="0"/>
        <v>18.5</v>
      </c>
      <c r="AJ22" s="37">
        <f t="shared" si="0"/>
        <v>19.5</v>
      </c>
      <c r="AK22" s="37">
        <f t="shared" si="0"/>
        <v>20.5</v>
      </c>
      <c r="AL22" s="37">
        <f t="shared" si="0"/>
        <v>22</v>
      </c>
      <c r="AM22" s="37">
        <f t="shared" si="0"/>
        <v>23</v>
      </c>
      <c r="AN22" s="37">
        <f t="shared" si="0"/>
        <v>24.5</v>
      </c>
      <c r="AO22" s="37">
        <f t="shared" si="0"/>
        <v>25.5</v>
      </c>
      <c r="AP22" s="37">
        <f t="shared" si="0"/>
        <v>26.5</v>
      </c>
      <c r="AQ22" s="37">
        <f t="shared" si="0"/>
        <v>27.500000000000004</v>
      </c>
      <c r="AR22" s="37">
        <f t="shared" si="0"/>
        <v>28.499999999999996</v>
      </c>
      <c r="AS22" s="37">
        <f t="shared" si="0"/>
        <v>29.5</v>
      </c>
    </row>
    <row r="23" spans="4:45" x14ac:dyDescent="0.25">
      <c r="D23">
        <v>20</v>
      </c>
      <c r="E23" s="77">
        <v>36000</v>
      </c>
      <c r="F23" s="37">
        <v>17.5</v>
      </c>
      <c r="G23" s="37">
        <v>18.5</v>
      </c>
      <c r="H23" s="37">
        <v>19.5</v>
      </c>
      <c r="I23" s="37">
        <v>20.5</v>
      </c>
      <c r="J23" s="37">
        <v>22</v>
      </c>
      <c r="K23" s="37">
        <v>23</v>
      </c>
      <c r="L23" s="37">
        <v>24.5</v>
      </c>
      <c r="M23" s="37">
        <v>25.5</v>
      </c>
      <c r="N23" s="37">
        <v>26.5</v>
      </c>
      <c r="O23" s="37">
        <v>27.500000000000004</v>
      </c>
      <c r="P23" s="37">
        <v>28.499999999999996</v>
      </c>
      <c r="Q23" s="37">
        <v>29.5</v>
      </c>
      <c r="S23" t="str">
        <f t="shared" si="1"/>
        <v/>
      </c>
      <c r="T23">
        <v>36000</v>
      </c>
      <c r="U23">
        <v>0.17499999999999999</v>
      </c>
      <c r="V23">
        <v>0.185</v>
      </c>
      <c r="W23">
        <v>0.19500000000000001</v>
      </c>
      <c r="X23">
        <v>0.20499999999999999</v>
      </c>
      <c r="Y23">
        <v>0.22</v>
      </c>
      <c r="Z23">
        <v>0.23</v>
      </c>
      <c r="AA23">
        <v>0.245</v>
      </c>
      <c r="AB23">
        <v>0.255</v>
      </c>
      <c r="AC23">
        <v>0.26500000000000001</v>
      </c>
      <c r="AD23">
        <v>0.27500000000000002</v>
      </c>
      <c r="AE23">
        <v>0.28499999999999998</v>
      </c>
      <c r="AF23">
        <v>0.29499999999999998</v>
      </c>
      <c r="AH23" s="37">
        <f t="shared" si="0"/>
        <v>17.5</v>
      </c>
      <c r="AI23" s="37">
        <f t="shared" si="0"/>
        <v>18.5</v>
      </c>
      <c r="AJ23" s="37">
        <f t="shared" si="0"/>
        <v>19.5</v>
      </c>
      <c r="AK23" s="37">
        <f t="shared" si="0"/>
        <v>20.5</v>
      </c>
      <c r="AL23" s="37">
        <f t="shared" si="0"/>
        <v>22</v>
      </c>
      <c r="AM23" s="37">
        <f t="shared" si="0"/>
        <v>23</v>
      </c>
      <c r="AN23" s="37">
        <f t="shared" si="0"/>
        <v>24.5</v>
      </c>
      <c r="AO23" s="37">
        <f t="shared" si="0"/>
        <v>25.5</v>
      </c>
      <c r="AP23" s="37">
        <f t="shared" si="0"/>
        <v>26.5</v>
      </c>
      <c r="AQ23" s="37">
        <f t="shared" si="0"/>
        <v>27.500000000000004</v>
      </c>
      <c r="AR23" s="37">
        <f t="shared" si="0"/>
        <v>28.499999999999996</v>
      </c>
      <c r="AS23" s="37">
        <f t="shared" si="0"/>
        <v>29.5</v>
      </c>
    </row>
    <row r="24" spans="4:45" x14ac:dyDescent="0.25">
      <c r="D24">
        <v>21</v>
      </c>
      <c r="E24" s="77">
        <v>37000</v>
      </c>
      <c r="F24" s="37">
        <v>17.5</v>
      </c>
      <c r="G24" s="37">
        <v>18.5</v>
      </c>
      <c r="H24" s="37">
        <v>19.5</v>
      </c>
      <c r="I24" s="37">
        <v>20.5</v>
      </c>
      <c r="J24" s="37">
        <v>22</v>
      </c>
      <c r="K24" s="37">
        <v>23</v>
      </c>
      <c r="L24" s="37">
        <v>24.5</v>
      </c>
      <c r="M24" s="37">
        <v>25.5</v>
      </c>
      <c r="N24" s="37">
        <v>26.5</v>
      </c>
      <c r="O24" s="37">
        <v>27.500000000000004</v>
      </c>
      <c r="P24" s="37">
        <v>28.499999999999996</v>
      </c>
      <c r="Q24" s="37">
        <v>29.5</v>
      </c>
      <c r="S24" t="str">
        <f t="shared" si="1"/>
        <v/>
      </c>
      <c r="T24">
        <v>37000</v>
      </c>
      <c r="U24">
        <v>0.17499999999999999</v>
      </c>
      <c r="V24">
        <v>0.185</v>
      </c>
      <c r="W24">
        <v>0.19500000000000001</v>
      </c>
      <c r="X24">
        <v>0.20499999999999999</v>
      </c>
      <c r="Y24">
        <v>0.22</v>
      </c>
      <c r="Z24">
        <v>0.23</v>
      </c>
      <c r="AA24">
        <v>0.245</v>
      </c>
      <c r="AB24">
        <v>0.255</v>
      </c>
      <c r="AC24">
        <v>0.26500000000000001</v>
      </c>
      <c r="AD24">
        <v>0.27500000000000002</v>
      </c>
      <c r="AE24">
        <v>0.28499999999999998</v>
      </c>
      <c r="AF24">
        <v>0.29499999999999998</v>
      </c>
      <c r="AH24" s="37">
        <f t="shared" si="0"/>
        <v>17.5</v>
      </c>
      <c r="AI24" s="37">
        <f t="shared" si="0"/>
        <v>18.5</v>
      </c>
      <c r="AJ24" s="37">
        <f t="shared" si="0"/>
        <v>19.5</v>
      </c>
      <c r="AK24" s="37">
        <f t="shared" si="0"/>
        <v>20.5</v>
      </c>
      <c r="AL24" s="37">
        <f t="shared" si="0"/>
        <v>22</v>
      </c>
      <c r="AM24" s="37">
        <f t="shared" si="0"/>
        <v>23</v>
      </c>
      <c r="AN24" s="37">
        <f t="shared" si="0"/>
        <v>24.5</v>
      </c>
      <c r="AO24" s="37">
        <f t="shared" si="0"/>
        <v>25.5</v>
      </c>
      <c r="AP24" s="37">
        <f t="shared" si="0"/>
        <v>26.5</v>
      </c>
      <c r="AQ24" s="37">
        <f t="shared" si="0"/>
        <v>27.500000000000004</v>
      </c>
      <c r="AR24" s="37">
        <f t="shared" si="0"/>
        <v>28.499999999999996</v>
      </c>
      <c r="AS24" s="37">
        <f t="shared" si="0"/>
        <v>29.5</v>
      </c>
    </row>
    <row r="25" spans="4:45" x14ac:dyDescent="0.25">
      <c r="D25">
        <v>22</v>
      </c>
      <c r="E25" s="77">
        <v>38000</v>
      </c>
      <c r="F25" s="37">
        <v>17.5</v>
      </c>
      <c r="G25" s="37">
        <v>18.5</v>
      </c>
      <c r="H25" s="37">
        <v>19.5</v>
      </c>
      <c r="I25" s="37">
        <v>20.5</v>
      </c>
      <c r="J25" s="37">
        <v>22</v>
      </c>
      <c r="K25" s="37">
        <v>23</v>
      </c>
      <c r="L25" s="37">
        <v>24.5</v>
      </c>
      <c r="M25" s="37">
        <v>25.5</v>
      </c>
      <c r="N25" s="37">
        <v>26.5</v>
      </c>
      <c r="O25" s="37">
        <v>27.500000000000004</v>
      </c>
      <c r="P25" s="37">
        <v>28.499999999999996</v>
      </c>
      <c r="Q25" s="37">
        <v>29.5</v>
      </c>
      <c r="S25" t="str">
        <f t="shared" si="1"/>
        <v/>
      </c>
      <c r="T25">
        <v>38000</v>
      </c>
      <c r="U25">
        <v>0.17499999999999999</v>
      </c>
      <c r="V25">
        <v>0.185</v>
      </c>
      <c r="W25">
        <v>0.19500000000000001</v>
      </c>
      <c r="X25">
        <v>0.20499999999999999</v>
      </c>
      <c r="Y25">
        <v>0.22</v>
      </c>
      <c r="Z25">
        <v>0.23</v>
      </c>
      <c r="AA25">
        <v>0.245</v>
      </c>
      <c r="AB25">
        <v>0.255</v>
      </c>
      <c r="AC25">
        <v>0.26500000000000001</v>
      </c>
      <c r="AD25">
        <v>0.27500000000000002</v>
      </c>
      <c r="AE25">
        <v>0.28499999999999998</v>
      </c>
      <c r="AF25">
        <v>0.29499999999999998</v>
      </c>
      <c r="AH25" s="37">
        <f t="shared" si="0"/>
        <v>17.5</v>
      </c>
      <c r="AI25" s="37">
        <f t="shared" si="0"/>
        <v>18.5</v>
      </c>
      <c r="AJ25" s="37">
        <f t="shared" si="0"/>
        <v>19.5</v>
      </c>
      <c r="AK25" s="37">
        <f t="shared" ref="AK25:AS53" si="2">X25*$T$3</f>
        <v>20.5</v>
      </c>
      <c r="AL25" s="37">
        <f t="shared" si="2"/>
        <v>22</v>
      </c>
      <c r="AM25" s="37">
        <f t="shared" si="2"/>
        <v>23</v>
      </c>
      <c r="AN25" s="37">
        <f t="shared" si="2"/>
        <v>24.5</v>
      </c>
      <c r="AO25" s="37">
        <f t="shared" si="2"/>
        <v>25.5</v>
      </c>
      <c r="AP25" s="37">
        <f t="shared" si="2"/>
        <v>26.5</v>
      </c>
      <c r="AQ25" s="37">
        <f t="shared" si="2"/>
        <v>27.500000000000004</v>
      </c>
      <c r="AR25" s="37">
        <f t="shared" si="2"/>
        <v>28.499999999999996</v>
      </c>
      <c r="AS25" s="37">
        <f t="shared" si="2"/>
        <v>29.5</v>
      </c>
    </row>
    <row r="26" spans="4:45" x14ac:dyDescent="0.25">
      <c r="D26">
        <v>23</v>
      </c>
      <c r="E26" s="77">
        <v>39000</v>
      </c>
      <c r="F26" s="37">
        <v>17.5</v>
      </c>
      <c r="G26" s="37">
        <v>18.5</v>
      </c>
      <c r="H26" s="37">
        <v>19.5</v>
      </c>
      <c r="I26" s="37">
        <v>20.5</v>
      </c>
      <c r="J26" s="37">
        <v>22</v>
      </c>
      <c r="K26" s="37">
        <v>23</v>
      </c>
      <c r="L26" s="37">
        <v>24.5</v>
      </c>
      <c r="M26" s="37">
        <v>25.5</v>
      </c>
      <c r="N26" s="37">
        <v>26.5</v>
      </c>
      <c r="O26" s="37">
        <v>27.500000000000004</v>
      </c>
      <c r="P26" s="37">
        <v>28.499999999999996</v>
      </c>
      <c r="Q26" s="37">
        <v>29.5</v>
      </c>
      <c r="S26" t="str">
        <f t="shared" si="1"/>
        <v/>
      </c>
      <c r="T26">
        <v>39000</v>
      </c>
      <c r="U26">
        <v>0.17499999999999999</v>
      </c>
      <c r="V26">
        <v>0.185</v>
      </c>
      <c r="W26">
        <v>0.19500000000000001</v>
      </c>
      <c r="X26">
        <v>0.20499999999999999</v>
      </c>
      <c r="Y26">
        <v>0.22</v>
      </c>
      <c r="Z26">
        <v>0.23</v>
      </c>
      <c r="AA26">
        <v>0.245</v>
      </c>
      <c r="AB26">
        <v>0.255</v>
      </c>
      <c r="AC26">
        <v>0.26500000000000001</v>
      </c>
      <c r="AD26">
        <v>0.27500000000000002</v>
      </c>
      <c r="AE26">
        <v>0.28499999999999998</v>
      </c>
      <c r="AF26">
        <v>0.29499999999999998</v>
      </c>
      <c r="AH26" s="37">
        <f t="shared" ref="AH26:AM57" si="3">U26*$T$3</f>
        <v>17.5</v>
      </c>
      <c r="AI26" s="37">
        <f t="shared" si="3"/>
        <v>18.5</v>
      </c>
      <c r="AJ26" s="37">
        <f t="shared" si="3"/>
        <v>19.5</v>
      </c>
      <c r="AK26" s="37">
        <f t="shared" si="2"/>
        <v>20.5</v>
      </c>
      <c r="AL26" s="37">
        <f t="shared" si="2"/>
        <v>22</v>
      </c>
      <c r="AM26" s="37">
        <f t="shared" si="2"/>
        <v>23</v>
      </c>
      <c r="AN26" s="37">
        <f t="shared" si="2"/>
        <v>24.5</v>
      </c>
      <c r="AO26" s="37">
        <f t="shared" si="2"/>
        <v>25.5</v>
      </c>
      <c r="AP26" s="37">
        <f t="shared" si="2"/>
        <v>26.5</v>
      </c>
      <c r="AQ26" s="37">
        <f t="shared" si="2"/>
        <v>27.500000000000004</v>
      </c>
      <c r="AR26" s="37">
        <f t="shared" si="2"/>
        <v>28.499999999999996</v>
      </c>
      <c r="AS26" s="37">
        <f t="shared" si="2"/>
        <v>29.5</v>
      </c>
    </row>
    <row r="27" spans="4:45" x14ac:dyDescent="0.25">
      <c r="D27">
        <v>24</v>
      </c>
      <c r="E27" s="77">
        <v>40000</v>
      </c>
      <c r="F27" s="37">
        <v>17.5</v>
      </c>
      <c r="G27" s="37">
        <v>18.5</v>
      </c>
      <c r="H27" s="37">
        <v>19.5</v>
      </c>
      <c r="I27" s="37">
        <v>20.5</v>
      </c>
      <c r="J27" s="37">
        <v>22</v>
      </c>
      <c r="K27" s="37">
        <v>23</v>
      </c>
      <c r="L27" s="37">
        <v>24.5</v>
      </c>
      <c r="M27" s="37">
        <v>25.5</v>
      </c>
      <c r="N27" s="37">
        <v>26.5</v>
      </c>
      <c r="O27" s="37">
        <v>27.500000000000004</v>
      </c>
      <c r="P27" s="37">
        <v>28.499999999999996</v>
      </c>
      <c r="Q27" s="37">
        <v>29.5</v>
      </c>
      <c r="S27" t="str">
        <f t="shared" si="1"/>
        <v/>
      </c>
      <c r="T27">
        <v>40000</v>
      </c>
      <c r="U27">
        <v>0.17499999999999999</v>
      </c>
      <c r="V27">
        <v>0.185</v>
      </c>
      <c r="W27">
        <v>0.19500000000000001</v>
      </c>
      <c r="X27">
        <v>0.20499999999999999</v>
      </c>
      <c r="Y27">
        <v>0.22</v>
      </c>
      <c r="Z27">
        <v>0.23</v>
      </c>
      <c r="AA27">
        <v>0.245</v>
      </c>
      <c r="AB27">
        <v>0.255</v>
      </c>
      <c r="AC27">
        <v>0.26500000000000001</v>
      </c>
      <c r="AD27">
        <v>0.27500000000000002</v>
      </c>
      <c r="AE27">
        <v>0.28499999999999998</v>
      </c>
      <c r="AF27">
        <v>0.29499999999999998</v>
      </c>
      <c r="AH27" s="37">
        <f t="shared" si="3"/>
        <v>17.5</v>
      </c>
      <c r="AI27" s="37">
        <f t="shared" si="3"/>
        <v>18.5</v>
      </c>
      <c r="AJ27" s="37">
        <f t="shared" si="3"/>
        <v>19.5</v>
      </c>
      <c r="AK27" s="37">
        <f t="shared" si="2"/>
        <v>20.5</v>
      </c>
      <c r="AL27" s="37">
        <f t="shared" si="2"/>
        <v>22</v>
      </c>
      <c r="AM27" s="37">
        <f t="shared" si="2"/>
        <v>23</v>
      </c>
      <c r="AN27" s="37">
        <f t="shared" si="2"/>
        <v>24.5</v>
      </c>
      <c r="AO27" s="37">
        <f t="shared" si="2"/>
        <v>25.5</v>
      </c>
      <c r="AP27" s="37">
        <f t="shared" si="2"/>
        <v>26.5</v>
      </c>
      <c r="AQ27" s="37">
        <f t="shared" si="2"/>
        <v>27.500000000000004</v>
      </c>
      <c r="AR27" s="37">
        <f t="shared" si="2"/>
        <v>28.499999999999996</v>
      </c>
      <c r="AS27" s="37">
        <f t="shared" si="2"/>
        <v>29.5</v>
      </c>
    </row>
    <row r="28" spans="4:45" x14ac:dyDescent="0.25">
      <c r="D28">
        <v>25</v>
      </c>
      <c r="E28" s="77">
        <v>41000</v>
      </c>
      <c r="F28" s="37">
        <v>17.5</v>
      </c>
      <c r="G28" s="37">
        <v>18.5</v>
      </c>
      <c r="H28" s="37">
        <v>19.5</v>
      </c>
      <c r="I28" s="37">
        <v>20.5</v>
      </c>
      <c r="J28" s="37">
        <v>22</v>
      </c>
      <c r="K28" s="37">
        <v>23</v>
      </c>
      <c r="L28" s="37">
        <v>24.5</v>
      </c>
      <c r="M28" s="37">
        <v>25.5</v>
      </c>
      <c r="N28" s="37">
        <v>26.5</v>
      </c>
      <c r="O28" s="37">
        <v>27.500000000000004</v>
      </c>
      <c r="P28" s="37">
        <v>28.499999999999996</v>
      </c>
      <c r="Q28" s="37">
        <v>29.5</v>
      </c>
      <c r="S28" t="str">
        <f t="shared" si="1"/>
        <v/>
      </c>
      <c r="T28">
        <v>41000</v>
      </c>
      <c r="U28">
        <v>0.17499999999999999</v>
      </c>
      <c r="V28">
        <v>0.185</v>
      </c>
      <c r="W28">
        <v>0.19500000000000001</v>
      </c>
      <c r="X28">
        <v>0.20499999999999999</v>
      </c>
      <c r="Y28">
        <v>0.22</v>
      </c>
      <c r="Z28">
        <v>0.23</v>
      </c>
      <c r="AA28">
        <v>0.245</v>
      </c>
      <c r="AB28">
        <v>0.255</v>
      </c>
      <c r="AC28">
        <v>0.26500000000000001</v>
      </c>
      <c r="AD28">
        <v>0.27500000000000002</v>
      </c>
      <c r="AE28">
        <v>0.28499999999999998</v>
      </c>
      <c r="AF28">
        <v>0.29499999999999998</v>
      </c>
      <c r="AH28" s="37">
        <f t="shared" si="3"/>
        <v>17.5</v>
      </c>
      <c r="AI28" s="37">
        <f t="shared" si="3"/>
        <v>18.5</v>
      </c>
      <c r="AJ28" s="37">
        <f t="shared" si="3"/>
        <v>19.5</v>
      </c>
      <c r="AK28" s="37">
        <f t="shared" si="2"/>
        <v>20.5</v>
      </c>
      <c r="AL28" s="37">
        <f t="shared" si="2"/>
        <v>22</v>
      </c>
      <c r="AM28" s="37">
        <f t="shared" si="2"/>
        <v>23</v>
      </c>
      <c r="AN28" s="37">
        <f t="shared" si="2"/>
        <v>24.5</v>
      </c>
      <c r="AO28" s="37">
        <f t="shared" si="2"/>
        <v>25.5</v>
      </c>
      <c r="AP28" s="37">
        <f t="shared" si="2"/>
        <v>26.5</v>
      </c>
      <c r="AQ28" s="37">
        <f t="shared" si="2"/>
        <v>27.500000000000004</v>
      </c>
      <c r="AR28" s="37">
        <f t="shared" si="2"/>
        <v>28.499999999999996</v>
      </c>
      <c r="AS28" s="37">
        <f t="shared" si="2"/>
        <v>29.5</v>
      </c>
    </row>
    <row r="29" spans="4:45" x14ac:dyDescent="0.25">
      <c r="D29">
        <v>26</v>
      </c>
      <c r="E29" s="77">
        <v>42000</v>
      </c>
      <c r="F29" s="37">
        <v>17.5</v>
      </c>
      <c r="G29" s="37">
        <v>18.5</v>
      </c>
      <c r="H29" s="37">
        <v>19.5</v>
      </c>
      <c r="I29" s="37">
        <v>20.5</v>
      </c>
      <c r="J29" s="37">
        <v>22</v>
      </c>
      <c r="K29" s="37">
        <v>23</v>
      </c>
      <c r="L29" s="37">
        <v>24.5</v>
      </c>
      <c r="M29" s="37">
        <v>25.5</v>
      </c>
      <c r="N29" s="37">
        <v>26.5</v>
      </c>
      <c r="O29" s="37">
        <v>27.500000000000004</v>
      </c>
      <c r="P29" s="37">
        <v>28.499999999999996</v>
      </c>
      <c r="Q29" s="37">
        <v>29.5</v>
      </c>
      <c r="S29" t="str">
        <f t="shared" si="1"/>
        <v/>
      </c>
      <c r="T29">
        <v>42000</v>
      </c>
      <c r="U29">
        <v>0.17499999999999999</v>
      </c>
      <c r="V29">
        <v>0.185</v>
      </c>
      <c r="W29">
        <v>0.19500000000000001</v>
      </c>
      <c r="X29">
        <v>0.20499999999999999</v>
      </c>
      <c r="Y29">
        <v>0.22</v>
      </c>
      <c r="Z29">
        <v>0.23</v>
      </c>
      <c r="AA29">
        <v>0.245</v>
      </c>
      <c r="AB29">
        <v>0.255</v>
      </c>
      <c r="AC29">
        <v>0.26500000000000001</v>
      </c>
      <c r="AD29">
        <v>0.27500000000000002</v>
      </c>
      <c r="AE29">
        <v>0.28499999999999998</v>
      </c>
      <c r="AF29">
        <v>0.29499999999999998</v>
      </c>
      <c r="AH29" s="37">
        <f t="shared" si="3"/>
        <v>17.5</v>
      </c>
      <c r="AI29" s="37">
        <f t="shared" si="3"/>
        <v>18.5</v>
      </c>
      <c r="AJ29" s="37">
        <f t="shared" si="3"/>
        <v>19.5</v>
      </c>
      <c r="AK29" s="37">
        <f t="shared" si="2"/>
        <v>20.5</v>
      </c>
      <c r="AL29" s="37">
        <f t="shared" si="2"/>
        <v>22</v>
      </c>
      <c r="AM29" s="37">
        <f t="shared" si="2"/>
        <v>23</v>
      </c>
      <c r="AN29" s="37">
        <f t="shared" si="2"/>
        <v>24.5</v>
      </c>
      <c r="AO29" s="37">
        <f t="shared" si="2"/>
        <v>25.5</v>
      </c>
      <c r="AP29" s="37">
        <f t="shared" si="2"/>
        <v>26.5</v>
      </c>
      <c r="AQ29" s="37">
        <f t="shared" si="2"/>
        <v>27.500000000000004</v>
      </c>
      <c r="AR29" s="37">
        <f t="shared" si="2"/>
        <v>28.499999999999996</v>
      </c>
      <c r="AS29" s="37">
        <f t="shared" si="2"/>
        <v>29.5</v>
      </c>
    </row>
    <row r="30" spans="4:45" x14ac:dyDescent="0.25">
      <c r="D30">
        <v>27</v>
      </c>
      <c r="E30" s="77">
        <v>43000</v>
      </c>
      <c r="F30" s="37">
        <v>17.5</v>
      </c>
      <c r="G30" s="37">
        <v>18.5</v>
      </c>
      <c r="H30" s="37">
        <v>19.5</v>
      </c>
      <c r="I30" s="37">
        <v>20.5</v>
      </c>
      <c r="J30" s="37">
        <v>22</v>
      </c>
      <c r="K30" s="37">
        <v>23</v>
      </c>
      <c r="L30" s="37">
        <v>24.5</v>
      </c>
      <c r="M30" s="37">
        <v>25.5</v>
      </c>
      <c r="N30" s="37">
        <v>26.5</v>
      </c>
      <c r="O30" s="37">
        <v>27.500000000000004</v>
      </c>
      <c r="P30" s="37">
        <v>28.499999999999996</v>
      </c>
      <c r="Q30" s="37">
        <v>29.5</v>
      </c>
      <c r="S30" t="str">
        <f t="shared" si="1"/>
        <v/>
      </c>
      <c r="T30">
        <v>43000</v>
      </c>
      <c r="U30">
        <v>0.17499999999999999</v>
      </c>
      <c r="V30">
        <v>0.185</v>
      </c>
      <c r="W30">
        <v>0.19500000000000001</v>
      </c>
      <c r="X30">
        <v>0.20499999999999999</v>
      </c>
      <c r="Y30">
        <v>0.22</v>
      </c>
      <c r="Z30">
        <v>0.23</v>
      </c>
      <c r="AA30">
        <v>0.245</v>
      </c>
      <c r="AB30">
        <v>0.255</v>
      </c>
      <c r="AC30">
        <v>0.26500000000000001</v>
      </c>
      <c r="AD30">
        <v>0.27500000000000002</v>
      </c>
      <c r="AE30">
        <v>0.28499999999999998</v>
      </c>
      <c r="AF30">
        <v>0.29499999999999998</v>
      </c>
      <c r="AH30" s="37">
        <f t="shared" si="3"/>
        <v>17.5</v>
      </c>
      <c r="AI30" s="37">
        <f t="shared" si="3"/>
        <v>18.5</v>
      </c>
      <c r="AJ30" s="37">
        <f t="shared" si="3"/>
        <v>19.5</v>
      </c>
      <c r="AK30" s="37">
        <f t="shared" si="2"/>
        <v>20.5</v>
      </c>
      <c r="AL30" s="37">
        <f t="shared" si="2"/>
        <v>22</v>
      </c>
      <c r="AM30" s="37">
        <f t="shared" si="2"/>
        <v>23</v>
      </c>
      <c r="AN30" s="37">
        <f t="shared" si="2"/>
        <v>24.5</v>
      </c>
      <c r="AO30" s="37">
        <f t="shared" si="2"/>
        <v>25.5</v>
      </c>
      <c r="AP30" s="37">
        <f t="shared" si="2"/>
        <v>26.5</v>
      </c>
      <c r="AQ30" s="37">
        <f t="shared" si="2"/>
        <v>27.500000000000004</v>
      </c>
      <c r="AR30" s="37">
        <f t="shared" si="2"/>
        <v>28.499999999999996</v>
      </c>
      <c r="AS30" s="37">
        <f t="shared" si="2"/>
        <v>29.5</v>
      </c>
    </row>
    <row r="31" spans="4:45" x14ac:dyDescent="0.25">
      <c r="D31">
        <v>28</v>
      </c>
      <c r="E31" s="77">
        <v>44000</v>
      </c>
      <c r="F31" s="37">
        <v>17.5</v>
      </c>
      <c r="G31" s="37">
        <v>18.5</v>
      </c>
      <c r="H31" s="37">
        <v>19.5</v>
      </c>
      <c r="I31" s="37">
        <v>20.5</v>
      </c>
      <c r="J31" s="37">
        <v>22</v>
      </c>
      <c r="K31" s="37">
        <v>23</v>
      </c>
      <c r="L31" s="37">
        <v>24.5</v>
      </c>
      <c r="M31" s="37">
        <v>25.5</v>
      </c>
      <c r="N31" s="37">
        <v>26.5</v>
      </c>
      <c r="O31" s="37">
        <v>27.500000000000004</v>
      </c>
      <c r="P31" s="37">
        <v>28.499999999999996</v>
      </c>
      <c r="Q31" s="37">
        <v>29.5</v>
      </c>
      <c r="S31" t="str">
        <f t="shared" si="1"/>
        <v/>
      </c>
      <c r="T31">
        <v>44000</v>
      </c>
      <c r="U31">
        <v>0.17499999999999999</v>
      </c>
      <c r="V31">
        <v>0.185</v>
      </c>
      <c r="W31">
        <v>0.19500000000000001</v>
      </c>
      <c r="X31">
        <v>0.20499999999999999</v>
      </c>
      <c r="Y31">
        <v>0.22</v>
      </c>
      <c r="Z31">
        <v>0.23</v>
      </c>
      <c r="AA31">
        <v>0.245</v>
      </c>
      <c r="AB31">
        <v>0.255</v>
      </c>
      <c r="AC31">
        <v>0.26500000000000001</v>
      </c>
      <c r="AD31">
        <v>0.27500000000000002</v>
      </c>
      <c r="AE31">
        <v>0.28499999999999998</v>
      </c>
      <c r="AF31">
        <v>0.29499999999999998</v>
      </c>
      <c r="AH31" s="37">
        <f t="shared" si="3"/>
        <v>17.5</v>
      </c>
      <c r="AI31" s="37">
        <f t="shared" si="3"/>
        <v>18.5</v>
      </c>
      <c r="AJ31" s="37">
        <f t="shared" si="3"/>
        <v>19.5</v>
      </c>
      <c r="AK31" s="37">
        <f t="shared" si="2"/>
        <v>20.5</v>
      </c>
      <c r="AL31" s="37">
        <f t="shared" si="2"/>
        <v>22</v>
      </c>
      <c r="AM31" s="37">
        <f t="shared" si="2"/>
        <v>23</v>
      </c>
      <c r="AN31" s="37">
        <f t="shared" si="2"/>
        <v>24.5</v>
      </c>
      <c r="AO31" s="37">
        <f t="shared" si="2"/>
        <v>25.5</v>
      </c>
      <c r="AP31" s="37">
        <f t="shared" si="2"/>
        <v>26.5</v>
      </c>
      <c r="AQ31" s="37">
        <f t="shared" si="2"/>
        <v>27.500000000000004</v>
      </c>
      <c r="AR31" s="37">
        <f t="shared" si="2"/>
        <v>28.499999999999996</v>
      </c>
      <c r="AS31" s="37">
        <f t="shared" si="2"/>
        <v>29.5</v>
      </c>
    </row>
    <row r="32" spans="4:45" x14ac:dyDescent="0.25">
      <c r="D32">
        <v>29</v>
      </c>
      <c r="E32" s="77">
        <v>45000</v>
      </c>
      <c r="F32" s="37">
        <v>17.5</v>
      </c>
      <c r="G32" s="37">
        <v>18.5</v>
      </c>
      <c r="H32" s="37">
        <v>19.5</v>
      </c>
      <c r="I32" s="37">
        <v>20.5</v>
      </c>
      <c r="J32" s="37">
        <v>22</v>
      </c>
      <c r="K32" s="37">
        <v>23</v>
      </c>
      <c r="L32" s="37">
        <v>24.5</v>
      </c>
      <c r="M32" s="37">
        <v>25.5</v>
      </c>
      <c r="N32" s="37">
        <v>26.5</v>
      </c>
      <c r="O32" s="37">
        <v>27.500000000000004</v>
      </c>
      <c r="P32" s="37">
        <v>28.499999999999996</v>
      </c>
      <c r="Q32" s="37">
        <v>29.5</v>
      </c>
      <c r="S32" t="str">
        <f t="shared" si="1"/>
        <v/>
      </c>
      <c r="T32">
        <v>45000</v>
      </c>
      <c r="U32">
        <v>0.17499999999999999</v>
      </c>
      <c r="V32">
        <v>0.185</v>
      </c>
      <c r="W32">
        <v>0.19500000000000001</v>
      </c>
      <c r="X32">
        <v>0.20499999999999999</v>
      </c>
      <c r="Y32">
        <v>0.22</v>
      </c>
      <c r="Z32">
        <v>0.23</v>
      </c>
      <c r="AA32">
        <v>0.245</v>
      </c>
      <c r="AB32">
        <v>0.255</v>
      </c>
      <c r="AC32">
        <v>0.26500000000000001</v>
      </c>
      <c r="AD32">
        <v>0.27500000000000002</v>
      </c>
      <c r="AE32">
        <v>0.28499999999999998</v>
      </c>
      <c r="AF32">
        <v>0.29499999999999998</v>
      </c>
      <c r="AH32" s="37">
        <f t="shared" si="3"/>
        <v>17.5</v>
      </c>
      <c r="AI32" s="37">
        <f t="shared" si="3"/>
        <v>18.5</v>
      </c>
      <c r="AJ32" s="37">
        <f t="shared" si="3"/>
        <v>19.5</v>
      </c>
      <c r="AK32" s="37">
        <f t="shared" si="2"/>
        <v>20.5</v>
      </c>
      <c r="AL32" s="37">
        <f t="shared" si="2"/>
        <v>22</v>
      </c>
      <c r="AM32" s="37">
        <f t="shared" si="2"/>
        <v>23</v>
      </c>
      <c r="AN32" s="37">
        <f t="shared" si="2"/>
        <v>24.5</v>
      </c>
      <c r="AO32" s="37">
        <f t="shared" si="2"/>
        <v>25.5</v>
      </c>
      <c r="AP32" s="37">
        <f t="shared" si="2"/>
        <v>26.5</v>
      </c>
      <c r="AQ32" s="37">
        <f t="shared" si="2"/>
        <v>27.500000000000004</v>
      </c>
      <c r="AR32" s="37">
        <f t="shared" si="2"/>
        <v>28.499999999999996</v>
      </c>
      <c r="AS32" s="37">
        <f t="shared" si="2"/>
        <v>29.5</v>
      </c>
    </row>
    <row r="33" spans="4:45" x14ac:dyDescent="0.25">
      <c r="D33">
        <v>30</v>
      </c>
      <c r="E33" s="77">
        <v>46000</v>
      </c>
      <c r="F33" s="37">
        <v>17.5</v>
      </c>
      <c r="G33" s="37">
        <v>18.5</v>
      </c>
      <c r="H33" s="37">
        <v>19.5</v>
      </c>
      <c r="I33" s="37">
        <v>20.5</v>
      </c>
      <c r="J33" s="37">
        <v>22</v>
      </c>
      <c r="K33" s="37">
        <v>23</v>
      </c>
      <c r="L33" s="37">
        <v>24.5</v>
      </c>
      <c r="M33" s="37">
        <v>25.5</v>
      </c>
      <c r="N33" s="37">
        <v>26.5</v>
      </c>
      <c r="O33" s="37">
        <v>27.500000000000004</v>
      </c>
      <c r="P33" s="37">
        <v>28.499999999999996</v>
      </c>
      <c r="Q33" s="37">
        <v>29.5</v>
      </c>
      <c r="S33" t="str">
        <f t="shared" si="1"/>
        <v/>
      </c>
      <c r="T33">
        <v>46000</v>
      </c>
      <c r="U33">
        <v>0.17499999999999999</v>
      </c>
      <c r="V33">
        <v>0.185</v>
      </c>
      <c r="W33">
        <v>0.19500000000000001</v>
      </c>
      <c r="X33">
        <v>0.20499999999999999</v>
      </c>
      <c r="Y33">
        <v>0.22</v>
      </c>
      <c r="Z33">
        <v>0.23</v>
      </c>
      <c r="AA33">
        <v>0.245</v>
      </c>
      <c r="AB33">
        <v>0.255</v>
      </c>
      <c r="AC33">
        <v>0.26500000000000001</v>
      </c>
      <c r="AD33">
        <v>0.27500000000000002</v>
      </c>
      <c r="AE33">
        <v>0.28499999999999998</v>
      </c>
      <c r="AF33">
        <v>0.29499999999999998</v>
      </c>
      <c r="AH33" s="37">
        <f t="shared" si="3"/>
        <v>17.5</v>
      </c>
      <c r="AI33" s="37">
        <f t="shared" si="3"/>
        <v>18.5</v>
      </c>
      <c r="AJ33" s="37">
        <f t="shared" si="3"/>
        <v>19.5</v>
      </c>
      <c r="AK33" s="37">
        <f t="shared" si="2"/>
        <v>20.5</v>
      </c>
      <c r="AL33" s="37">
        <f t="shared" si="2"/>
        <v>22</v>
      </c>
      <c r="AM33" s="37">
        <f t="shared" si="2"/>
        <v>23</v>
      </c>
      <c r="AN33" s="37">
        <f t="shared" si="2"/>
        <v>24.5</v>
      </c>
      <c r="AO33" s="37">
        <f t="shared" si="2"/>
        <v>25.5</v>
      </c>
      <c r="AP33" s="37">
        <f t="shared" si="2"/>
        <v>26.5</v>
      </c>
      <c r="AQ33" s="37">
        <f t="shared" si="2"/>
        <v>27.500000000000004</v>
      </c>
      <c r="AR33" s="37">
        <f t="shared" si="2"/>
        <v>28.499999999999996</v>
      </c>
      <c r="AS33" s="37">
        <f t="shared" si="2"/>
        <v>29.5</v>
      </c>
    </row>
    <row r="34" spans="4:45" x14ac:dyDescent="0.25">
      <c r="D34">
        <v>31</v>
      </c>
      <c r="E34" s="77">
        <v>47000</v>
      </c>
      <c r="F34" s="37">
        <v>17.5</v>
      </c>
      <c r="G34" s="37">
        <v>18.5</v>
      </c>
      <c r="H34" s="37">
        <v>19.5</v>
      </c>
      <c r="I34" s="37">
        <v>20.5</v>
      </c>
      <c r="J34" s="37">
        <v>22</v>
      </c>
      <c r="K34" s="37">
        <v>23</v>
      </c>
      <c r="L34" s="37">
        <v>24.5</v>
      </c>
      <c r="M34" s="37">
        <v>25.5</v>
      </c>
      <c r="N34" s="37">
        <v>26.5</v>
      </c>
      <c r="O34" s="37">
        <v>27.500000000000004</v>
      </c>
      <c r="P34" s="37">
        <v>28.499999999999996</v>
      </c>
      <c r="Q34" s="37">
        <v>29.5</v>
      </c>
      <c r="S34" t="str">
        <f t="shared" si="1"/>
        <v/>
      </c>
      <c r="T34">
        <v>47000</v>
      </c>
      <c r="U34">
        <v>0.17499999999999999</v>
      </c>
      <c r="V34">
        <v>0.185</v>
      </c>
      <c r="W34">
        <v>0.19500000000000001</v>
      </c>
      <c r="X34">
        <v>0.20499999999999999</v>
      </c>
      <c r="Y34">
        <v>0.22</v>
      </c>
      <c r="Z34">
        <v>0.23</v>
      </c>
      <c r="AA34">
        <v>0.245</v>
      </c>
      <c r="AB34">
        <v>0.255</v>
      </c>
      <c r="AC34">
        <v>0.26500000000000001</v>
      </c>
      <c r="AD34">
        <v>0.27500000000000002</v>
      </c>
      <c r="AE34">
        <v>0.28499999999999998</v>
      </c>
      <c r="AF34">
        <v>0.29499999999999998</v>
      </c>
      <c r="AH34" s="37">
        <f t="shared" si="3"/>
        <v>17.5</v>
      </c>
      <c r="AI34" s="37">
        <f t="shared" si="3"/>
        <v>18.5</v>
      </c>
      <c r="AJ34" s="37">
        <f t="shared" si="3"/>
        <v>19.5</v>
      </c>
      <c r="AK34" s="37">
        <f t="shared" si="2"/>
        <v>20.5</v>
      </c>
      <c r="AL34" s="37">
        <f t="shared" si="2"/>
        <v>22</v>
      </c>
      <c r="AM34" s="37">
        <f t="shared" si="2"/>
        <v>23</v>
      </c>
      <c r="AN34" s="37">
        <f t="shared" si="2"/>
        <v>24.5</v>
      </c>
      <c r="AO34" s="37">
        <f t="shared" si="2"/>
        <v>25.5</v>
      </c>
      <c r="AP34" s="37">
        <f t="shared" si="2"/>
        <v>26.5</v>
      </c>
      <c r="AQ34" s="37">
        <f t="shared" si="2"/>
        <v>27.500000000000004</v>
      </c>
      <c r="AR34" s="37">
        <f t="shared" si="2"/>
        <v>28.499999999999996</v>
      </c>
      <c r="AS34" s="37">
        <f t="shared" si="2"/>
        <v>29.5</v>
      </c>
    </row>
    <row r="35" spans="4:45" x14ac:dyDescent="0.25">
      <c r="D35">
        <v>32</v>
      </c>
      <c r="E35" s="77">
        <v>48000</v>
      </c>
      <c r="F35" s="37">
        <v>18</v>
      </c>
      <c r="G35" s="37">
        <v>19</v>
      </c>
      <c r="H35" s="37">
        <v>20</v>
      </c>
      <c r="I35" s="37">
        <v>21.000000000000004</v>
      </c>
      <c r="J35" s="37">
        <v>22</v>
      </c>
      <c r="K35" s="37">
        <v>23</v>
      </c>
      <c r="L35" s="37">
        <v>24.5</v>
      </c>
      <c r="M35" s="37">
        <v>25.5</v>
      </c>
      <c r="N35" s="37">
        <v>26.5</v>
      </c>
      <c r="O35" s="37">
        <v>27.500000000000004</v>
      </c>
      <c r="P35" s="37">
        <v>28.499999999999996</v>
      </c>
      <c r="Q35" s="37">
        <v>29.5</v>
      </c>
      <c r="S35" t="str">
        <f t="shared" si="1"/>
        <v/>
      </c>
      <c r="T35">
        <v>48000</v>
      </c>
      <c r="U35">
        <v>0.18</v>
      </c>
      <c r="V35">
        <v>0.19</v>
      </c>
      <c r="W35">
        <v>0.2</v>
      </c>
      <c r="X35">
        <v>0.21000000000000002</v>
      </c>
      <c r="Y35">
        <v>0.22</v>
      </c>
      <c r="Z35">
        <v>0.23</v>
      </c>
      <c r="AA35">
        <v>0.245</v>
      </c>
      <c r="AB35">
        <v>0.255</v>
      </c>
      <c r="AC35">
        <v>0.26500000000000001</v>
      </c>
      <c r="AD35">
        <v>0.27500000000000002</v>
      </c>
      <c r="AE35">
        <v>0.28499999999999998</v>
      </c>
      <c r="AF35">
        <v>0.29499999999999998</v>
      </c>
      <c r="AH35" s="37">
        <f t="shared" si="3"/>
        <v>18</v>
      </c>
      <c r="AI35" s="37">
        <f t="shared" si="3"/>
        <v>19</v>
      </c>
      <c r="AJ35" s="37">
        <f t="shared" si="3"/>
        <v>20</v>
      </c>
      <c r="AK35" s="37">
        <f t="shared" si="2"/>
        <v>21.000000000000004</v>
      </c>
      <c r="AL35" s="37">
        <f t="shared" si="2"/>
        <v>22</v>
      </c>
      <c r="AM35" s="37">
        <f t="shared" si="2"/>
        <v>23</v>
      </c>
      <c r="AN35" s="37">
        <f t="shared" si="2"/>
        <v>24.5</v>
      </c>
      <c r="AO35" s="37">
        <f t="shared" si="2"/>
        <v>25.5</v>
      </c>
      <c r="AP35" s="37">
        <f t="shared" si="2"/>
        <v>26.5</v>
      </c>
      <c r="AQ35" s="37">
        <f t="shared" si="2"/>
        <v>27.500000000000004</v>
      </c>
      <c r="AR35" s="37">
        <f t="shared" si="2"/>
        <v>28.499999999999996</v>
      </c>
      <c r="AS35" s="37">
        <f t="shared" si="2"/>
        <v>29.5</v>
      </c>
    </row>
    <row r="36" spans="4:45" x14ac:dyDescent="0.25">
      <c r="D36">
        <v>33</v>
      </c>
      <c r="E36" s="77">
        <v>49000</v>
      </c>
      <c r="F36" s="37">
        <v>18</v>
      </c>
      <c r="G36" s="37">
        <v>19</v>
      </c>
      <c r="H36" s="37">
        <v>20</v>
      </c>
      <c r="I36" s="37">
        <v>21.000000000000004</v>
      </c>
      <c r="J36" s="37">
        <v>22</v>
      </c>
      <c r="K36" s="37">
        <v>23</v>
      </c>
      <c r="L36" s="37">
        <v>24.5</v>
      </c>
      <c r="M36" s="37">
        <v>25.5</v>
      </c>
      <c r="N36" s="37">
        <v>26.5</v>
      </c>
      <c r="O36" s="37">
        <v>27.500000000000004</v>
      </c>
      <c r="P36" s="37">
        <v>28.499999999999996</v>
      </c>
      <c r="Q36" s="37">
        <v>29.5</v>
      </c>
      <c r="S36" t="str">
        <f t="shared" si="1"/>
        <v/>
      </c>
      <c r="T36">
        <v>49000</v>
      </c>
      <c r="U36">
        <v>0.18</v>
      </c>
      <c r="V36">
        <v>0.19</v>
      </c>
      <c r="W36">
        <v>0.2</v>
      </c>
      <c r="X36">
        <v>0.21000000000000002</v>
      </c>
      <c r="Y36">
        <v>0.22</v>
      </c>
      <c r="Z36">
        <v>0.23</v>
      </c>
      <c r="AA36">
        <v>0.245</v>
      </c>
      <c r="AB36">
        <v>0.255</v>
      </c>
      <c r="AC36">
        <v>0.26500000000000001</v>
      </c>
      <c r="AD36">
        <v>0.27500000000000002</v>
      </c>
      <c r="AE36">
        <v>0.28499999999999998</v>
      </c>
      <c r="AF36">
        <v>0.29499999999999998</v>
      </c>
      <c r="AH36" s="37">
        <f t="shared" si="3"/>
        <v>18</v>
      </c>
      <c r="AI36" s="37">
        <f t="shared" si="3"/>
        <v>19</v>
      </c>
      <c r="AJ36" s="37">
        <f t="shared" si="3"/>
        <v>20</v>
      </c>
      <c r="AK36" s="37">
        <f t="shared" si="2"/>
        <v>21.000000000000004</v>
      </c>
      <c r="AL36" s="37">
        <f t="shared" si="2"/>
        <v>22</v>
      </c>
      <c r="AM36" s="37">
        <f t="shared" si="2"/>
        <v>23</v>
      </c>
      <c r="AN36" s="37">
        <f t="shared" si="2"/>
        <v>24.5</v>
      </c>
      <c r="AO36" s="37">
        <f t="shared" si="2"/>
        <v>25.5</v>
      </c>
      <c r="AP36" s="37">
        <f t="shared" si="2"/>
        <v>26.5</v>
      </c>
      <c r="AQ36" s="37">
        <f t="shared" si="2"/>
        <v>27.500000000000004</v>
      </c>
      <c r="AR36" s="37">
        <f t="shared" si="2"/>
        <v>28.499999999999996</v>
      </c>
      <c r="AS36" s="37">
        <f t="shared" si="2"/>
        <v>29.5</v>
      </c>
    </row>
    <row r="37" spans="4:45" x14ac:dyDescent="0.25">
      <c r="D37">
        <v>34</v>
      </c>
      <c r="E37" s="77">
        <v>50000</v>
      </c>
      <c r="F37" s="37">
        <v>18</v>
      </c>
      <c r="G37" s="37">
        <v>19</v>
      </c>
      <c r="H37" s="37">
        <v>20</v>
      </c>
      <c r="I37" s="37">
        <v>21.000000000000004</v>
      </c>
      <c r="J37" s="37">
        <v>22</v>
      </c>
      <c r="K37" s="37">
        <v>23</v>
      </c>
      <c r="L37" s="37">
        <v>24.5</v>
      </c>
      <c r="M37" s="37">
        <v>25.5</v>
      </c>
      <c r="N37" s="37">
        <v>26.5</v>
      </c>
      <c r="O37" s="37">
        <v>27.500000000000004</v>
      </c>
      <c r="P37" s="37">
        <v>28.499999999999996</v>
      </c>
      <c r="Q37" s="37">
        <v>29.5</v>
      </c>
      <c r="S37" t="str">
        <f t="shared" si="1"/>
        <v/>
      </c>
      <c r="T37">
        <v>50000</v>
      </c>
      <c r="U37">
        <v>0.18</v>
      </c>
      <c r="V37">
        <v>0.19</v>
      </c>
      <c r="W37">
        <v>0.2</v>
      </c>
      <c r="X37">
        <v>0.21000000000000002</v>
      </c>
      <c r="Y37">
        <v>0.22</v>
      </c>
      <c r="Z37">
        <v>0.23</v>
      </c>
      <c r="AA37">
        <v>0.245</v>
      </c>
      <c r="AB37">
        <v>0.255</v>
      </c>
      <c r="AC37">
        <v>0.26500000000000001</v>
      </c>
      <c r="AD37">
        <v>0.27500000000000002</v>
      </c>
      <c r="AE37">
        <v>0.28499999999999998</v>
      </c>
      <c r="AF37">
        <v>0.29499999999999998</v>
      </c>
      <c r="AH37" s="37">
        <f t="shared" si="3"/>
        <v>18</v>
      </c>
      <c r="AI37" s="37">
        <f t="shared" si="3"/>
        <v>19</v>
      </c>
      <c r="AJ37" s="37">
        <f t="shared" si="3"/>
        <v>20</v>
      </c>
      <c r="AK37" s="37">
        <f t="shared" si="2"/>
        <v>21.000000000000004</v>
      </c>
      <c r="AL37" s="37">
        <f t="shared" si="2"/>
        <v>22</v>
      </c>
      <c r="AM37" s="37">
        <f t="shared" si="2"/>
        <v>23</v>
      </c>
      <c r="AN37" s="37">
        <f t="shared" si="2"/>
        <v>24.5</v>
      </c>
      <c r="AO37" s="37">
        <f t="shared" si="2"/>
        <v>25.5</v>
      </c>
      <c r="AP37" s="37">
        <f t="shared" si="2"/>
        <v>26.5</v>
      </c>
      <c r="AQ37" s="37">
        <f t="shared" si="2"/>
        <v>27.500000000000004</v>
      </c>
      <c r="AR37" s="37">
        <f t="shared" si="2"/>
        <v>28.499999999999996</v>
      </c>
      <c r="AS37" s="37">
        <f t="shared" si="2"/>
        <v>29.5</v>
      </c>
    </row>
    <row r="38" spans="4:45" x14ac:dyDescent="0.25">
      <c r="D38">
        <v>35</v>
      </c>
      <c r="E38" s="77">
        <v>51000</v>
      </c>
      <c r="F38" s="37">
        <v>18</v>
      </c>
      <c r="G38" s="37">
        <v>19</v>
      </c>
      <c r="H38" s="37">
        <v>20</v>
      </c>
      <c r="I38" s="37">
        <v>21.000000000000004</v>
      </c>
      <c r="J38" s="37">
        <v>22</v>
      </c>
      <c r="K38" s="37">
        <v>23</v>
      </c>
      <c r="L38" s="37">
        <v>24.5</v>
      </c>
      <c r="M38" s="37">
        <v>25.5</v>
      </c>
      <c r="N38" s="37">
        <v>26.5</v>
      </c>
      <c r="O38" s="37">
        <v>27.500000000000004</v>
      </c>
      <c r="P38" s="37">
        <v>28.499999999999996</v>
      </c>
      <c r="Q38" s="37">
        <v>29.5</v>
      </c>
      <c r="S38" t="str">
        <f t="shared" si="1"/>
        <v/>
      </c>
      <c r="T38">
        <v>51000</v>
      </c>
      <c r="U38">
        <v>0.18</v>
      </c>
      <c r="V38">
        <v>0.19</v>
      </c>
      <c r="W38">
        <v>0.2</v>
      </c>
      <c r="X38">
        <v>0.21000000000000002</v>
      </c>
      <c r="Y38">
        <v>0.22</v>
      </c>
      <c r="Z38">
        <v>0.23</v>
      </c>
      <c r="AA38">
        <v>0.245</v>
      </c>
      <c r="AB38">
        <v>0.255</v>
      </c>
      <c r="AC38">
        <v>0.26500000000000001</v>
      </c>
      <c r="AD38">
        <v>0.27500000000000002</v>
      </c>
      <c r="AE38">
        <v>0.28499999999999998</v>
      </c>
      <c r="AF38">
        <v>0.29499999999999998</v>
      </c>
      <c r="AH38" s="37">
        <f t="shared" si="3"/>
        <v>18</v>
      </c>
      <c r="AI38" s="37">
        <f t="shared" si="3"/>
        <v>19</v>
      </c>
      <c r="AJ38" s="37">
        <f t="shared" si="3"/>
        <v>20</v>
      </c>
      <c r="AK38" s="37">
        <f t="shared" si="2"/>
        <v>21.000000000000004</v>
      </c>
      <c r="AL38" s="37">
        <f t="shared" si="2"/>
        <v>22</v>
      </c>
      <c r="AM38" s="37">
        <f t="shared" si="2"/>
        <v>23</v>
      </c>
      <c r="AN38" s="37">
        <f t="shared" si="2"/>
        <v>24.5</v>
      </c>
      <c r="AO38" s="37">
        <f t="shared" si="2"/>
        <v>25.5</v>
      </c>
      <c r="AP38" s="37">
        <f t="shared" si="2"/>
        <v>26.5</v>
      </c>
      <c r="AQ38" s="37">
        <f t="shared" si="2"/>
        <v>27.500000000000004</v>
      </c>
      <c r="AR38" s="37">
        <f t="shared" si="2"/>
        <v>28.499999999999996</v>
      </c>
      <c r="AS38" s="37">
        <f t="shared" si="2"/>
        <v>29.5</v>
      </c>
    </row>
    <row r="39" spans="4:45" x14ac:dyDescent="0.25">
      <c r="D39">
        <v>36</v>
      </c>
      <c r="E39" s="77">
        <v>52000</v>
      </c>
      <c r="F39" s="37">
        <v>18</v>
      </c>
      <c r="G39" s="37">
        <v>19</v>
      </c>
      <c r="H39" s="37">
        <v>20</v>
      </c>
      <c r="I39" s="37">
        <v>21.000000000000004</v>
      </c>
      <c r="J39" s="37">
        <v>22.5</v>
      </c>
      <c r="K39" s="37">
        <v>23.5</v>
      </c>
      <c r="L39" s="37">
        <v>24.5</v>
      </c>
      <c r="M39" s="37">
        <v>25.5</v>
      </c>
      <c r="N39" s="37">
        <v>26.5</v>
      </c>
      <c r="O39" s="37">
        <v>27.500000000000004</v>
      </c>
      <c r="P39" s="37">
        <v>28.499999999999996</v>
      </c>
      <c r="Q39" s="37">
        <v>29.5</v>
      </c>
      <c r="S39" t="str">
        <f t="shared" si="1"/>
        <v/>
      </c>
      <c r="T39">
        <v>52000</v>
      </c>
      <c r="U39">
        <v>0.18</v>
      </c>
      <c r="V39">
        <v>0.19</v>
      </c>
      <c r="W39">
        <v>0.2</v>
      </c>
      <c r="X39">
        <v>0.21000000000000002</v>
      </c>
      <c r="Y39">
        <v>0.22500000000000001</v>
      </c>
      <c r="Z39">
        <v>0.23499999999999999</v>
      </c>
      <c r="AA39">
        <v>0.245</v>
      </c>
      <c r="AB39">
        <v>0.255</v>
      </c>
      <c r="AC39">
        <v>0.26500000000000001</v>
      </c>
      <c r="AD39">
        <v>0.27500000000000002</v>
      </c>
      <c r="AE39">
        <v>0.28499999999999998</v>
      </c>
      <c r="AF39">
        <v>0.29499999999999998</v>
      </c>
      <c r="AH39" s="37">
        <f t="shared" si="3"/>
        <v>18</v>
      </c>
      <c r="AI39" s="37">
        <f t="shared" si="3"/>
        <v>19</v>
      </c>
      <c r="AJ39" s="37">
        <f t="shared" si="3"/>
        <v>20</v>
      </c>
      <c r="AK39" s="37">
        <f t="shared" si="2"/>
        <v>21.000000000000004</v>
      </c>
      <c r="AL39" s="37">
        <f t="shared" si="2"/>
        <v>22.5</v>
      </c>
      <c r="AM39" s="37">
        <f t="shared" si="2"/>
        <v>23.5</v>
      </c>
      <c r="AN39" s="37">
        <f t="shared" si="2"/>
        <v>24.5</v>
      </c>
      <c r="AO39" s="37">
        <f t="shared" si="2"/>
        <v>25.5</v>
      </c>
      <c r="AP39" s="37">
        <f t="shared" si="2"/>
        <v>26.5</v>
      </c>
      <c r="AQ39" s="37">
        <f t="shared" si="2"/>
        <v>27.500000000000004</v>
      </c>
      <c r="AR39" s="37">
        <f t="shared" si="2"/>
        <v>28.499999999999996</v>
      </c>
      <c r="AS39" s="37">
        <f t="shared" si="2"/>
        <v>29.5</v>
      </c>
    </row>
    <row r="40" spans="4:45" x14ac:dyDescent="0.25">
      <c r="D40">
        <v>37</v>
      </c>
      <c r="E40" s="77">
        <v>53000</v>
      </c>
      <c r="F40" s="37">
        <v>18</v>
      </c>
      <c r="G40" s="37">
        <v>19</v>
      </c>
      <c r="H40" s="37">
        <v>20</v>
      </c>
      <c r="I40" s="37">
        <v>21.000000000000004</v>
      </c>
      <c r="J40" s="37">
        <v>22.499999999999996</v>
      </c>
      <c r="K40" s="37">
        <v>23.5</v>
      </c>
      <c r="L40" s="37">
        <v>24.5</v>
      </c>
      <c r="M40" s="37">
        <v>25.5</v>
      </c>
      <c r="N40" s="37">
        <v>26.5</v>
      </c>
      <c r="O40" s="37">
        <v>27.500000000000004</v>
      </c>
      <c r="P40" s="37">
        <v>28.499999999999996</v>
      </c>
      <c r="Q40" s="37">
        <v>29.5</v>
      </c>
      <c r="S40" t="str">
        <f t="shared" si="1"/>
        <v/>
      </c>
      <c r="T40">
        <v>53000</v>
      </c>
      <c r="U40">
        <v>0.18</v>
      </c>
      <c r="V40">
        <v>0.19</v>
      </c>
      <c r="W40">
        <v>0.2</v>
      </c>
      <c r="X40">
        <v>0.21000000000000002</v>
      </c>
      <c r="Y40">
        <v>0.22499999999999998</v>
      </c>
      <c r="Z40">
        <v>0.23499999999999999</v>
      </c>
      <c r="AA40">
        <v>0.245</v>
      </c>
      <c r="AB40">
        <v>0.255</v>
      </c>
      <c r="AC40">
        <v>0.26500000000000001</v>
      </c>
      <c r="AD40">
        <v>0.27500000000000002</v>
      </c>
      <c r="AE40">
        <v>0.28499999999999998</v>
      </c>
      <c r="AF40">
        <v>0.29499999999999998</v>
      </c>
      <c r="AH40" s="37">
        <f t="shared" si="3"/>
        <v>18</v>
      </c>
      <c r="AI40" s="37">
        <f t="shared" si="3"/>
        <v>19</v>
      </c>
      <c r="AJ40" s="37">
        <f t="shared" si="3"/>
        <v>20</v>
      </c>
      <c r="AK40" s="37">
        <f t="shared" si="2"/>
        <v>21.000000000000004</v>
      </c>
      <c r="AL40" s="37">
        <f t="shared" si="2"/>
        <v>22.499999999999996</v>
      </c>
      <c r="AM40" s="37">
        <f t="shared" si="2"/>
        <v>23.5</v>
      </c>
      <c r="AN40" s="37">
        <f t="shared" si="2"/>
        <v>24.5</v>
      </c>
      <c r="AO40" s="37">
        <f t="shared" si="2"/>
        <v>25.5</v>
      </c>
      <c r="AP40" s="37">
        <f t="shared" si="2"/>
        <v>26.5</v>
      </c>
      <c r="AQ40" s="37">
        <f t="shared" si="2"/>
        <v>27.500000000000004</v>
      </c>
      <c r="AR40" s="37">
        <f t="shared" si="2"/>
        <v>28.499999999999996</v>
      </c>
      <c r="AS40" s="37">
        <f t="shared" si="2"/>
        <v>29.5</v>
      </c>
    </row>
    <row r="41" spans="4:45" x14ac:dyDescent="0.25">
      <c r="D41">
        <v>38</v>
      </c>
      <c r="E41" s="77">
        <v>54000</v>
      </c>
      <c r="F41" s="37">
        <v>18</v>
      </c>
      <c r="G41" s="37">
        <v>19</v>
      </c>
      <c r="H41" s="37">
        <v>20</v>
      </c>
      <c r="I41" s="37">
        <v>21.000000000000004</v>
      </c>
      <c r="J41" s="37">
        <v>22.499999999999996</v>
      </c>
      <c r="K41" s="37">
        <v>23.5</v>
      </c>
      <c r="L41" s="37">
        <v>24.5</v>
      </c>
      <c r="M41" s="37">
        <v>25.5</v>
      </c>
      <c r="N41" s="37">
        <v>26.5</v>
      </c>
      <c r="O41" s="37">
        <v>27.500000000000004</v>
      </c>
      <c r="P41" s="37">
        <v>28.499999999999996</v>
      </c>
      <c r="Q41" s="37">
        <v>29.5</v>
      </c>
      <c r="S41" t="str">
        <f t="shared" si="1"/>
        <v/>
      </c>
      <c r="T41">
        <v>54000</v>
      </c>
      <c r="U41">
        <v>0.18</v>
      </c>
      <c r="V41">
        <v>0.19</v>
      </c>
      <c r="W41">
        <v>0.2</v>
      </c>
      <c r="X41">
        <v>0.21000000000000002</v>
      </c>
      <c r="Y41">
        <v>0.22499999999999998</v>
      </c>
      <c r="Z41">
        <v>0.23499999999999999</v>
      </c>
      <c r="AA41">
        <v>0.245</v>
      </c>
      <c r="AB41">
        <v>0.255</v>
      </c>
      <c r="AC41">
        <v>0.26500000000000001</v>
      </c>
      <c r="AD41">
        <v>0.27500000000000002</v>
      </c>
      <c r="AE41">
        <v>0.28499999999999998</v>
      </c>
      <c r="AF41">
        <v>0.29499999999999998</v>
      </c>
      <c r="AH41" s="37">
        <f t="shared" si="3"/>
        <v>18</v>
      </c>
      <c r="AI41" s="37">
        <f t="shared" si="3"/>
        <v>19</v>
      </c>
      <c r="AJ41" s="37">
        <f t="shared" si="3"/>
        <v>20</v>
      </c>
      <c r="AK41" s="37">
        <f t="shared" si="2"/>
        <v>21.000000000000004</v>
      </c>
      <c r="AL41" s="37">
        <f t="shared" si="2"/>
        <v>22.499999999999996</v>
      </c>
      <c r="AM41" s="37">
        <f t="shared" si="2"/>
        <v>23.5</v>
      </c>
      <c r="AN41" s="37">
        <f t="shared" si="2"/>
        <v>24.5</v>
      </c>
      <c r="AO41" s="37">
        <f t="shared" si="2"/>
        <v>25.5</v>
      </c>
      <c r="AP41" s="37">
        <f t="shared" si="2"/>
        <v>26.5</v>
      </c>
      <c r="AQ41" s="37">
        <f t="shared" si="2"/>
        <v>27.500000000000004</v>
      </c>
      <c r="AR41" s="37">
        <f t="shared" si="2"/>
        <v>28.499999999999996</v>
      </c>
      <c r="AS41" s="37">
        <f t="shared" si="2"/>
        <v>29.5</v>
      </c>
    </row>
    <row r="42" spans="4:45" x14ac:dyDescent="0.25">
      <c r="D42">
        <v>39</v>
      </c>
      <c r="E42" s="77">
        <v>55000</v>
      </c>
      <c r="F42" s="37">
        <v>18</v>
      </c>
      <c r="G42" s="37">
        <v>19</v>
      </c>
      <c r="H42" s="37">
        <v>20</v>
      </c>
      <c r="I42" s="37">
        <v>21.000000000000004</v>
      </c>
      <c r="J42" s="37">
        <v>22.499999999999996</v>
      </c>
      <c r="K42" s="37">
        <v>23.5</v>
      </c>
      <c r="L42" s="37">
        <v>24.5</v>
      </c>
      <c r="M42" s="37">
        <v>25.5</v>
      </c>
      <c r="N42" s="37">
        <v>26.5</v>
      </c>
      <c r="O42" s="37">
        <v>27.500000000000004</v>
      </c>
      <c r="P42" s="37">
        <v>28.499999999999996</v>
      </c>
      <c r="Q42" s="37">
        <v>29.5</v>
      </c>
      <c r="S42" t="str">
        <f t="shared" si="1"/>
        <v/>
      </c>
      <c r="T42">
        <v>55000</v>
      </c>
      <c r="U42">
        <v>0.18</v>
      </c>
      <c r="V42">
        <v>0.19</v>
      </c>
      <c r="W42">
        <v>0.2</v>
      </c>
      <c r="X42">
        <v>0.21000000000000002</v>
      </c>
      <c r="Y42">
        <v>0.22499999999999998</v>
      </c>
      <c r="Z42">
        <v>0.23499999999999999</v>
      </c>
      <c r="AA42">
        <v>0.245</v>
      </c>
      <c r="AB42">
        <v>0.255</v>
      </c>
      <c r="AC42">
        <v>0.26500000000000001</v>
      </c>
      <c r="AD42">
        <v>0.27500000000000002</v>
      </c>
      <c r="AE42">
        <v>0.28499999999999998</v>
      </c>
      <c r="AF42">
        <v>0.29499999999999998</v>
      </c>
      <c r="AH42" s="37">
        <f t="shared" si="3"/>
        <v>18</v>
      </c>
      <c r="AI42" s="37">
        <f t="shared" si="3"/>
        <v>19</v>
      </c>
      <c r="AJ42" s="37">
        <f t="shared" si="3"/>
        <v>20</v>
      </c>
      <c r="AK42" s="37">
        <f t="shared" si="2"/>
        <v>21.000000000000004</v>
      </c>
      <c r="AL42" s="37">
        <f t="shared" si="2"/>
        <v>22.499999999999996</v>
      </c>
      <c r="AM42" s="37">
        <f t="shared" si="2"/>
        <v>23.5</v>
      </c>
      <c r="AN42" s="37">
        <f t="shared" si="2"/>
        <v>24.5</v>
      </c>
      <c r="AO42" s="37">
        <f t="shared" si="2"/>
        <v>25.5</v>
      </c>
      <c r="AP42" s="37">
        <f t="shared" si="2"/>
        <v>26.5</v>
      </c>
      <c r="AQ42" s="37">
        <f t="shared" si="2"/>
        <v>27.500000000000004</v>
      </c>
      <c r="AR42" s="37">
        <f t="shared" si="2"/>
        <v>28.499999999999996</v>
      </c>
      <c r="AS42" s="37">
        <f t="shared" si="2"/>
        <v>29.5</v>
      </c>
    </row>
    <row r="43" spans="4:45" x14ac:dyDescent="0.25">
      <c r="D43">
        <v>40</v>
      </c>
      <c r="E43" s="77">
        <v>56000</v>
      </c>
      <c r="F43" s="37">
        <v>18.5</v>
      </c>
      <c r="G43" s="37">
        <v>19.5</v>
      </c>
      <c r="H43" s="37">
        <v>20.5</v>
      </c>
      <c r="I43" s="37">
        <v>21.5</v>
      </c>
      <c r="J43" s="37">
        <v>22.499999999999996</v>
      </c>
      <c r="K43" s="37">
        <v>23.5</v>
      </c>
      <c r="L43" s="37">
        <v>25</v>
      </c>
      <c r="M43" s="37">
        <v>25.5</v>
      </c>
      <c r="N43" s="37">
        <v>26.5</v>
      </c>
      <c r="O43" s="37">
        <v>27.500000000000004</v>
      </c>
      <c r="P43" s="37">
        <v>28.499999999999996</v>
      </c>
      <c r="Q43" s="37">
        <v>29.5</v>
      </c>
      <c r="S43" t="str">
        <f t="shared" si="1"/>
        <v/>
      </c>
      <c r="T43">
        <v>56000</v>
      </c>
      <c r="U43">
        <v>0.185</v>
      </c>
      <c r="V43">
        <v>0.19500000000000001</v>
      </c>
      <c r="W43">
        <v>0.20499999999999999</v>
      </c>
      <c r="X43">
        <v>0.215</v>
      </c>
      <c r="Y43">
        <v>0.22499999999999998</v>
      </c>
      <c r="Z43">
        <v>0.23499999999999999</v>
      </c>
      <c r="AA43">
        <v>0.25</v>
      </c>
      <c r="AB43">
        <v>0.255</v>
      </c>
      <c r="AC43">
        <v>0.26500000000000001</v>
      </c>
      <c r="AD43">
        <v>0.27500000000000002</v>
      </c>
      <c r="AE43">
        <v>0.28499999999999998</v>
      </c>
      <c r="AF43">
        <v>0.29499999999999998</v>
      </c>
      <c r="AH43" s="37">
        <f t="shared" si="3"/>
        <v>18.5</v>
      </c>
      <c r="AI43" s="37">
        <f t="shared" si="3"/>
        <v>19.5</v>
      </c>
      <c r="AJ43" s="37">
        <f t="shared" si="3"/>
        <v>20.5</v>
      </c>
      <c r="AK43" s="37">
        <f t="shared" si="2"/>
        <v>21.5</v>
      </c>
      <c r="AL43" s="37">
        <f t="shared" si="2"/>
        <v>22.499999999999996</v>
      </c>
      <c r="AM43" s="37">
        <f t="shared" si="2"/>
        <v>23.5</v>
      </c>
      <c r="AN43" s="37">
        <f t="shared" si="2"/>
        <v>25</v>
      </c>
      <c r="AO43" s="37">
        <f t="shared" si="2"/>
        <v>25.5</v>
      </c>
      <c r="AP43" s="37">
        <f t="shared" si="2"/>
        <v>26.5</v>
      </c>
      <c r="AQ43" s="37">
        <f t="shared" si="2"/>
        <v>27.500000000000004</v>
      </c>
      <c r="AR43" s="37">
        <f t="shared" si="2"/>
        <v>28.499999999999996</v>
      </c>
      <c r="AS43" s="37">
        <f t="shared" si="2"/>
        <v>29.5</v>
      </c>
    </row>
    <row r="44" spans="4:45" x14ac:dyDescent="0.25">
      <c r="D44">
        <v>41</v>
      </c>
      <c r="E44" s="77">
        <v>57000</v>
      </c>
      <c r="F44" s="37">
        <v>18.5</v>
      </c>
      <c r="G44" s="37">
        <v>19.5</v>
      </c>
      <c r="H44" s="37">
        <v>20.5</v>
      </c>
      <c r="I44" s="37">
        <v>21.499999999999996</v>
      </c>
      <c r="J44" s="37">
        <v>22.499999999999996</v>
      </c>
      <c r="K44" s="37">
        <v>23.5</v>
      </c>
      <c r="L44" s="37">
        <v>25</v>
      </c>
      <c r="M44" s="37">
        <v>26</v>
      </c>
      <c r="N44" s="37">
        <v>27</v>
      </c>
      <c r="O44" s="37">
        <v>27.500000000000004</v>
      </c>
      <c r="P44" s="37">
        <v>28.499999999999996</v>
      </c>
      <c r="Q44" s="37">
        <v>30</v>
      </c>
      <c r="S44" t="str">
        <f t="shared" si="1"/>
        <v/>
      </c>
      <c r="T44">
        <v>57000</v>
      </c>
      <c r="U44">
        <v>0.185</v>
      </c>
      <c r="V44">
        <v>0.19500000000000001</v>
      </c>
      <c r="W44">
        <v>0.20500000000000002</v>
      </c>
      <c r="X44">
        <v>0.21499999999999997</v>
      </c>
      <c r="Y44">
        <v>0.22499999999999998</v>
      </c>
      <c r="Z44">
        <v>0.23499999999999999</v>
      </c>
      <c r="AA44">
        <v>0.25</v>
      </c>
      <c r="AB44">
        <v>0.26</v>
      </c>
      <c r="AC44">
        <v>0.27</v>
      </c>
      <c r="AD44">
        <v>0.27500000000000002</v>
      </c>
      <c r="AE44">
        <v>0.28499999999999998</v>
      </c>
      <c r="AF44">
        <v>0.3</v>
      </c>
      <c r="AH44" s="37">
        <f t="shared" si="3"/>
        <v>18.5</v>
      </c>
      <c r="AI44" s="37">
        <f t="shared" si="3"/>
        <v>19.5</v>
      </c>
      <c r="AJ44" s="37">
        <f t="shared" si="3"/>
        <v>20.5</v>
      </c>
      <c r="AK44" s="37">
        <f t="shared" si="2"/>
        <v>21.499999999999996</v>
      </c>
      <c r="AL44" s="37">
        <f t="shared" si="2"/>
        <v>22.499999999999996</v>
      </c>
      <c r="AM44" s="37">
        <f t="shared" si="2"/>
        <v>23.5</v>
      </c>
      <c r="AN44" s="37">
        <f t="shared" si="2"/>
        <v>25</v>
      </c>
      <c r="AO44" s="37">
        <f t="shared" si="2"/>
        <v>26</v>
      </c>
      <c r="AP44" s="37">
        <f t="shared" si="2"/>
        <v>27</v>
      </c>
      <c r="AQ44" s="37">
        <f t="shared" si="2"/>
        <v>27.500000000000004</v>
      </c>
      <c r="AR44" s="37">
        <f t="shared" si="2"/>
        <v>28.499999999999996</v>
      </c>
      <c r="AS44" s="37">
        <f t="shared" si="2"/>
        <v>30</v>
      </c>
    </row>
    <row r="45" spans="4:45" x14ac:dyDescent="0.25">
      <c r="D45">
        <v>42</v>
      </c>
      <c r="E45" s="77">
        <v>58000</v>
      </c>
      <c r="F45" s="37">
        <v>18.5</v>
      </c>
      <c r="G45" s="37">
        <v>19.5</v>
      </c>
      <c r="H45" s="37">
        <v>20.5</v>
      </c>
      <c r="I45" s="37">
        <v>21.499999999999996</v>
      </c>
      <c r="J45" s="37">
        <v>22.499999999999996</v>
      </c>
      <c r="K45" s="37">
        <v>23.5</v>
      </c>
      <c r="L45" s="37">
        <v>25</v>
      </c>
      <c r="M45" s="37">
        <v>26</v>
      </c>
      <c r="N45" s="37">
        <v>27</v>
      </c>
      <c r="O45" s="37">
        <v>28.000000000000004</v>
      </c>
      <c r="P45" s="37">
        <v>28.999999999999996</v>
      </c>
      <c r="Q45" s="37">
        <v>30</v>
      </c>
      <c r="S45" t="str">
        <f t="shared" si="1"/>
        <v/>
      </c>
      <c r="T45">
        <v>58000</v>
      </c>
      <c r="U45">
        <v>0.185</v>
      </c>
      <c r="V45">
        <v>0.19500000000000001</v>
      </c>
      <c r="W45">
        <v>0.20500000000000002</v>
      </c>
      <c r="X45">
        <v>0.21499999999999997</v>
      </c>
      <c r="Y45">
        <v>0.22499999999999998</v>
      </c>
      <c r="Z45">
        <v>0.23499999999999999</v>
      </c>
      <c r="AA45">
        <v>0.25</v>
      </c>
      <c r="AB45">
        <v>0.26</v>
      </c>
      <c r="AC45">
        <v>0.27</v>
      </c>
      <c r="AD45">
        <v>0.28000000000000003</v>
      </c>
      <c r="AE45">
        <v>0.28999999999999998</v>
      </c>
      <c r="AF45">
        <v>0.3</v>
      </c>
      <c r="AH45" s="37">
        <f t="shared" si="3"/>
        <v>18.5</v>
      </c>
      <c r="AI45" s="37">
        <f t="shared" si="3"/>
        <v>19.5</v>
      </c>
      <c r="AJ45" s="37">
        <f t="shared" si="3"/>
        <v>20.5</v>
      </c>
      <c r="AK45" s="37">
        <f t="shared" si="2"/>
        <v>21.499999999999996</v>
      </c>
      <c r="AL45" s="37">
        <f t="shared" si="2"/>
        <v>22.499999999999996</v>
      </c>
      <c r="AM45" s="37">
        <f t="shared" si="2"/>
        <v>23.5</v>
      </c>
      <c r="AN45" s="37">
        <f t="shared" si="2"/>
        <v>25</v>
      </c>
      <c r="AO45" s="37">
        <f t="shared" si="2"/>
        <v>26</v>
      </c>
      <c r="AP45" s="37">
        <f t="shared" si="2"/>
        <v>27</v>
      </c>
      <c r="AQ45" s="37">
        <f t="shared" si="2"/>
        <v>28.000000000000004</v>
      </c>
      <c r="AR45" s="37">
        <f t="shared" si="2"/>
        <v>28.999999999999996</v>
      </c>
      <c r="AS45" s="37">
        <f t="shared" si="2"/>
        <v>30</v>
      </c>
    </row>
    <row r="46" spans="4:45" x14ac:dyDescent="0.25">
      <c r="D46">
        <v>43</v>
      </c>
      <c r="E46" s="77">
        <v>59000</v>
      </c>
      <c r="F46" s="37">
        <v>19</v>
      </c>
      <c r="G46" s="37">
        <v>20</v>
      </c>
      <c r="H46" s="37">
        <v>21</v>
      </c>
      <c r="I46" s="37">
        <v>21.999999999999996</v>
      </c>
      <c r="J46" s="37">
        <v>23</v>
      </c>
      <c r="K46" s="37">
        <v>24</v>
      </c>
      <c r="L46" s="37">
        <v>25</v>
      </c>
      <c r="M46" s="37">
        <v>26</v>
      </c>
      <c r="N46" s="37">
        <v>27.500000000000004</v>
      </c>
      <c r="O46" s="37">
        <v>28.500000000000004</v>
      </c>
      <c r="P46" s="37">
        <v>28.999999999999996</v>
      </c>
      <c r="Q46" s="37">
        <v>30.5</v>
      </c>
      <c r="S46" t="str">
        <f t="shared" si="1"/>
        <v/>
      </c>
      <c r="T46">
        <v>59000</v>
      </c>
      <c r="U46">
        <v>0.19</v>
      </c>
      <c r="V46">
        <v>0.2</v>
      </c>
      <c r="W46">
        <v>0.21</v>
      </c>
      <c r="X46">
        <v>0.21999999999999997</v>
      </c>
      <c r="Y46">
        <v>0.22999999999999998</v>
      </c>
      <c r="Z46">
        <v>0.24</v>
      </c>
      <c r="AA46">
        <v>0.25</v>
      </c>
      <c r="AB46">
        <v>0.26</v>
      </c>
      <c r="AC46">
        <v>0.27500000000000002</v>
      </c>
      <c r="AD46">
        <v>0.28500000000000003</v>
      </c>
      <c r="AE46">
        <v>0.28999999999999998</v>
      </c>
      <c r="AF46">
        <v>0.30499999999999999</v>
      </c>
      <c r="AH46" s="37">
        <f t="shared" si="3"/>
        <v>19</v>
      </c>
      <c r="AI46" s="37">
        <f t="shared" si="3"/>
        <v>20</v>
      </c>
      <c r="AJ46" s="37">
        <f t="shared" si="3"/>
        <v>21</v>
      </c>
      <c r="AK46" s="37">
        <f t="shared" si="2"/>
        <v>21.999999999999996</v>
      </c>
      <c r="AL46" s="37">
        <f t="shared" si="2"/>
        <v>23</v>
      </c>
      <c r="AM46" s="37">
        <f t="shared" si="2"/>
        <v>24</v>
      </c>
      <c r="AN46" s="37">
        <f t="shared" si="2"/>
        <v>25</v>
      </c>
      <c r="AO46" s="37">
        <f t="shared" si="2"/>
        <v>26</v>
      </c>
      <c r="AP46" s="37">
        <f t="shared" si="2"/>
        <v>27.500000000000004</v>
      </c>
      <c r="AQ46" s="37">
        <f t="shared" si="2"/>
        <v>28.500000000000004</v>
      </c>
      <c r="AR46" s="37">
        <f t="shared" si="2"/>
        <v>28.999999999999996</v>
      </c>
      <c r="AS46" s="37">
        <f t="shared" si="2"/>
        <v>30.5</v>
      </c>
    </row>
    <row r="47" spans="4:45" x14ac:dyDescent="0.25">
      <c r="D47">
        <v>44</v>
      </c>
      <c r="E47" s="77">
        <v>60000</v>
      </c>
      <c r="F47" s="37">
        <v>19</v>
      </c>
      <c r="G47" s="37">
        <v>20</v>
      </c>
      <c r="H47" s="37">
        <v>21.000000000000004</v>
      </c>
      <c r="I47" s="37">
        <v>21.999999999999996</v>
      </c>
      <c r="J47" s="37">
        <v>23</v>
      </c>
      <c r="K47" s="37">
        <v>24</v>
      </c>
      <c r="L47" s="37">
        <v>25.5</v>
      </c>
      <c r="M47" s="37">
        <v>26.5</v>
      </c>
      <c r="N47" s="37">
        <v>27.500000000000004</v>
      </c>
      <c r="O47" s="37">
        <v>28.500000000000004</v>
      </c>
      <c r="P47" s="37">
        <v>29.5</v>
      </c>
      <c r="Q47" s="37">
        <v>30.5</v>
      </c>
      <c r="S47" t="str">
        <f t="shared" si="1"/>
        <v/>
      </c>
      <c r="T47">
        <v>60000</v>
      </c>
      <c r="U47">
        <v>0.19</v>
      </c>
      <c r="V47">
        <v>0.2</v>
      </c>
      <c r="W47">
        <v>0.21000000000000002</v>
      </c>
      <c r="X47">
        <v>0.21999999999999997</v>
      </c>
      <c r="Y47">
        <v>0.22999999999999998</v>
      </c>
      <c r="Z47">
        <v>0.24</v>
      </c>
      <c r="AA47">
        <v>0.255</v>
      </c>
      <c r="AB47">
        <v>0.26500000000000001</v>
      </c>
      <c r="AC47">
        <v>0.27500000000000002</v>
      </c>
      <c r="AD47">
        <v>0.28500000000000003</v>
      </c>
      <c r="AE47">
        <v>0.29499999999999998</v>
      </c>
      <c r="AF47">
        <v>0.30499999999999999</v>
      </c>
      <c r="AH47" s="37">
        <f t="shared" si="3"/>
        <v>19</v>
      </c>
      <c r="AI47" s="37">
        <f t="shared" si="3"/>
        <v>20</v>
      </c>
      <c r="AJ47" s="37">
        <f t="shared" si="3"/>
        <v>21.000000000000004</v>
      </c>
      <c r="AK47" s="37">
        <f t="shared" si="2"/>
        <v>21.999999999999996</v>
      </c>
      <c r="AL47" s="37">
        <f t="shared" si="2"/>
        <v>23</v>
      </c>
      <c r="AM47" s="37">
        <f t="shared" si="2"/>
        <v>24</v>
      </c>
      <c r="AN47" s="37">
        <f t="shared" si="2"/>
        <v>25.5</v>
      </c>
      <c r="AO47" s="37">
        <f t="shared" si="2"/>
        <v>26.5</v>
      </c>
      <c r="AP47" s="37">
        <f t="shared" si="2"/>
        <v>27.500000000000004</v>
      </c>
      <c r="AQ47" s="37">
        <f t="shared" si="2"/>
        <v>28.500000000000004</v>
      </c>
      <c r="AR47" s="37">
        <f t="shared" si="2"/>
        <v>29.5</v>
      </c>
      <c r="AS47" s="37">
        <f t="shared" si="2"/>
        <v>30.5</v>
      </c>
    </row>
    <row r="48" spans="4:45" x14ac:dyDescent="0.25">
      <c r="D48">
        <v>45</v>
      </c>
      <c r="E48" s="77">
        <v>61000</v>
      </c>
      <c r="F48" s="37">
        <v>19</v>
      </c>
      <c r="G48" s="37">
        <v>20</v>
      </c>
      <c r="H48" s="37">
        <v>21.000000000000004</v>
      </c>
      <c r="I48" s="37">
        <v>21.999999999999996</v>
      </c>
      <c r="J48" s="37">
        <v>23</v>
      </c>
      <c r="K48" s="37">
        <v>24.5</v>
      </c>
      <c r="L48" s="37">
        <v>25.5</v>
      </c>
      <c r="M48" s="37">
        <v>26.5</v>
      </c>
      <c r="N48" s="37">
        <v>27.500000000000004</v>
      </c>
      <c r="O48" s="37">
        <v>28.500000000000004</v>
      </c>
      <c r="P48" s="37">
        <v>30</v>
      </c>
      <c r="Q48" s="37">
        <v>31</v>
      </c>
      <c r="S48" t="str">
        <f t="shared" si="1"/>
        <v/>
      </c>
      <c r="T48">
        <v>61000</v>
      </c>
      <c r="U48">
        <v>0.19</v>
      </c>
      <c r="V48">
        <v>0.2</v>
      </c>
      <c r="W48">
        <v>0.21000000000000002</v>
      </c>
      <c r="X48">
        <v>0.21999999999999997</v>
      </c>
      <c r="Y48">
        <v>0.23</v>
      </c>
      <c r="Z48">
        <v>0.245</v>
      </c>
      <c r="AA48">
        <v>0.255</v>
      </c>
      <c r="AB48">
        <v>0.26500000000000001</v>
      </c>
      <c r="AC48">
        <v>0.27500000000000002</v>
      </c>
      <c r="AD48">
        <v>0.28500000000000003</v>
      </c>
      <c r="AE48">
        <v>0.3</v>
      </c>
      <c r="AF48">
        <v>0.31</v>
      </c>
      <c r="AH48" s="37">
        <f t="shared" si="3"/>
        <v>19</v>
      </c>
      <c r="AI48" s="37">
        <f t="shared" si="3"/>
        <v>20</v>
      </c>
      <c r="AJ48" s="37">
        <f t="shared" si="3"/>
        <v>21.000000000000004</v>
      </c>
      <c r="AK48" s="37">
        <f t="shared" si="2"/>
        <v>21.999999999999996</v>
      </c>
      <c r="AL48" s="37">
        <f t="shared" si="2"/>
        <v>23</v>
      </c>
      <c r="AM48" s="37">
        <f t="shared" si="2"/>
        <v>24.5</v>
      </c>
      <c r="AN48" s="37">
        <f t="shared" si="2"/>
        <v>25.5</v>
      </c>
      <c r="AO48" s="37">
        <f t="shared" si="2"/>
        <v>26.5</v>
      </c>
      <c r="AP48" s="37">
        <f t="shared" si="2"/>
        <v>27.500000000000004</v>
      </c>
      <c r="AQ48" s="37">
        <f t="shared" si="2"/>
        <v>28.500000000000004</v>
      </c>
      <c r="AR48" s="37">
        <f t="shared" si="2"/>
        <v>30</v>
      </c>
      <c r="AS48" s="37">
        <f t="shared" si="2"/>
        <v>31</v>
      </c>
    </row>
    <row r="49" spans="4:45" x14ac:dyDescent="0.25">
      <c r="D49">
        <v>46</v>
      </c>
      <c r="E49" s="77">
        <v>62000</v>
      </c>
      <c r="F49" s="37">
        <v>19.5</v>
      </c>
      <c r="G49" s="37">
        <v>20.5</v>
      </c>
      <c r="H49" s="37">
        <v>21.499999999999996</v>
      </c>
      <c r="I49" s="37">
        <v>22.499999999999996</v>
      </c>
      <c r="J49" s="37">
        <v>23.5</v>
      </c>
      <c r="K49" s="37">
        <v>24.5</v>
      </c>
      <c r="L49" s="37">
        <v>25.5</v>
      </c>
      <c r="M49" s="37">
        <v>27</v>
      </c>
      <c r="N49" s="37">
        <v>27.500000000000004</v>
      </c>
      <c r="O49" s="37">
        <v>28.500000000000004</v>
      </c>
      <c r="P49" s="37">
        <v>30</v>
      </c>
      <c r="Q49" s="37">
        <v>31</v>
      </c>
      <c r="S49" t="str">
        <f t="shared" si="1"/>
        <v/>
      </c>
      <c r="T49">
        <v>62000</v>
      </c>
      <c r="U49">
        <v>0.19500000000000001</v>
      </c>
      <c r="V49">
        <v>0.20499999999999999</v>
      </c>
      <c r="W49">
        <v>0.21499999999999997</v>
      </c>
      <c r="X49">
        <v>0.22499999999999998</v>
      </c>
      <c r="Y49">
        <v>0.23499999999999999</v>
      </c>
      <c r="Z49">
        <v>0.245</v>
      </c>
      <c r="AA49">
        <v>0.255</v>
      </c>
      <c r="AB49">
        <v>0.27</v>
      </c>
      <c r="AC49">
        <v>0.27500000000000002</v>
      </c>
      <c r="AD49">
        <v>0.28500000000000003</v>
      </c>
      <c r="AE49">
        <v>0.3</v>
      </c>
      <c r="AF49">
        <v>0.31</v>
      </c>
      <c r="AH49" s="37">
        <f t="shared" si="3"/>
        <v>19.5</v>
      </c>
      <c r="AI49" s="37">
        <f t="shared" si="3"/>
        <v>20.5</v>
      </c>
      <c r="AJ49" s="37">
        <f t="shared" si="3"/>
        <v>21.499999999999996</v>
      </c>
      <c r="AK49" s="37">
        <f t="shared" si="2"/>
        <v>22.499999999999996</v>
      </c>
      <c r="AL49" s="37">
        <f t="shared" si="2"/>
        <v>23.5</v>
      </c>
      <c r="AM49" s="37">
        <f t="shared" si="2"/>
        <v>24.5</v>
      </c>
      <c r="AN49" s="37">
        <f t="shared" si="2"/>
        <v>25.5</v>
      </c>
      <c r="AO49" s="37">
        <f t="shared" si="2"/>
        <v>27</v>
      </c>
      <c r="AP49" s="37">
        <f t="shared" si="2"/>
        <v>27.500000000000004</v>
      </c>
      <c r="AQ49" s="37">
        <f t="shared" si="2"/>
        <v>28.500000000000004</v>
      </c>
      <c r="AR49" s="37">
        <f t="shared" si="2"/>
        <v>30</v>
      </c>
      <c r="AS49" s="37">
        <f t="shared" si="2"/>
        <v>31</v>
      </c>
    </row>
    <row r="50" spans="4:45" x14ac:dyDescent="0.25">
      <c r="D50">
        <v>47</v>
      </c>
      <c r="E50" s="77">
        <v>63000</v>
      </c>
      <c r="F50" s="37">
        <v>19.5</v>
      </c>
      <c r="G50" s="37">
        <v>20.5</v>
      </c>
      <c r="H50" s="37">
        <v>21.499999999999996</v>
      </c>
      <c r="I50" s="37">
        <v>23</v>
      </c>
      <c r="J50" s="37">
        <v>24</v>
      </c>
      <c r="K50" s="37">
        <v>25</v>
      </c>
      <c r="L50" s="37">
        <v>26</v>
      </c>
      <c r="M50" s="37">
        <v>27</v>
      </c>
      <c r="N50" s="37">
        <v>28.000000000000004</v>
      </c>
      <c r="O50" s="37">
        <v>29.000000000000004</v>
      </c>
      <c r="P50" s="37">
        <v>30</v>
      </c>
      <c r="Q50" s="37">
        <v>31</v>
      </c>
      <c r="S50" t="str">
        <f t="shared" si="1"/>
        <v/>
      </c>
      <c r="T50">
        <v>63000</v>
      </c>
      <c r="U50">
        <v>0.19500000000000001</v>
      </c>
      <c r="V50">
        <v>0.20499999999999999</v>
      </c>
      <c r="W50">
        <v>0.21499999999999997</v>
      </c>
      <c r="X50">
        <v>0.23</v>
      </c>
      <c r="Y50">
        <v>0.24</v>
      </c>
      <c r="Z50">
        <v>0.25</v>
      </c>
      <c r="AA50">
        <v>0.26</v>
      </c>
      <c r="AB50">
        <v>0.27</v>
      </c>
      <c r="AC50">
        <v>0.28000000000000003</v>
      </c>
      <c r="AD50">
        <v>0.29000000000000004</v>
      </c>
      <c r="AE50">
        <v>0.3</v>
      </c>
      <c r="AF50">
        <v>0.31</v>
      </c>
      <c r="AH50" s="37">
        <f t="shared" si="3"/>
        <v>19.5</v>
      </c>
      <c r="AI50" s="37">
        <f t="shared" si="3"/>
        <v>20.5</v>
      </c>
      <c r="AJ50" s="37">
        <f t="shared" si="3"/>
        <v>21.499999999999996</v>
      </c>
      <c r="AK50" s="37">
        <f t="shared" si="2"/>
        <v>23</v>
      </c>
      <c r="AL50" s="37">
        <f t="shared" si="2"/>
        <v>24</v>
      </c>
      <c r="AM50" s="37">
        <f t="shared" si="2"/>
        <v>25</v>
      </c>
      <c r="AN50" s="37">
        <f t="shared" si="2"/>
        <v>26</v>
      </c>
      <c r="AO50" s="37">
        <f t="shared" si="2"/>
        <v>27</v>
      </c>
      <c r="AP50" s="37">
        <f t="shared" si="2"/>
        <v>28.000000000000004</v>
      </c>
      <c r="AQ50" s="37">
        <f t="shared" si="2"/>
        <v>29.000000000000004</v>
      </c>
      <c r="AR50" s="37">
        <f t="shared" si="2"/>
        <v>30</v>
      </c>
      <c r="AS50" s="37">
        <f t="shared" si="2"/>
        <v>31</v>
      </c>
    </row>
    <row r="51" spans="4:45" x14ac:dyDescent="0.25">
      <c r="D51">
        <v>48</v>
      </c>
      <c r="E51" s="77">
        <v>64000</v>
      </c>
      <c r="F51" s="37">
        <v>19.5</v>
      </c>
      <c r="G51" s="37">
        <v>20.5</v>
      </c>
      <c r="H51" s="37">
        <v>21.499999999999996</v>
      </c>
      <c r="I51" s="37">
        <v>23</v>
      </c>
      <c r="J51" s="37">
        <v>24</v>
      </c>
      <c r="K51" s="37">
        <v>25</v>
      </c>
      <c r="L51" s="37">
        <v>26</v>
      </c>
      <c r="M51" s="37">
        <v>27</v>
      </c>
      <c r="N51" s="37">
        <v>28.000000000000004</v>
      </c>
      <c r="O51" s="37">
        <v>29.000000000000004</v>
      </c>
      <c r="P51" s="37">
        <v>30</v>
      </c>
      <c r="Q51" s="37">
        <v>31</v>
      </c>
      <c r="S51" t="str">
        <f t="shared" si="1"/>
        <v/>
      </c>
      <c r="T51">
        <v>64000</v>
      </c>
      <c r="U51">
        <v>0.19500000000000001</v>
      </c>
      <c r="V51">
        <v>0.20500000000000002</v>
      </c>
      <c r="W51">
        <v>0.21499999999999997</v>
      </c>
      <c r="X51">
        <v>0.22999999999999998</v>
      </c>
      <c r="Y51">
        <v>0.24</v>
      </c>
      <c r="Z51">
        <v>0.25</v>
      </c>
      <c r="AA51">
        <v>0.26</v>
      </c>
      <c r="AB51">
        <v>0.27</v>
      </c>
      <c r="AC51">
        <v>0.28000000000000003</v>
      </c>
      <c r="AD51">
        <v>0.29000000000000004</v>
      </c>
      <c r="AE51">
        <v>0.3</v>
      </c>
      <c r="AF51">
        <v>0.31</v>
      </c>
      <c r="AH51" s="37">
        <f t="shared" si="3"/>
        <v>19.5</v>
      </c>
      <c r="AI51" s="37">
        <f t="shared" si="3"/>
        <v>20.5</v>
      </c>
      <c r="AJ51" s="37">
        <f t="shared" si="3"/>
        <v>21.499999999999996</v>
      </c>
      <c r="AK51" s="37">
        <f t="shared" si="2"/>
        <v>23</v>
      </c>
      <c r="AL51" s="37">
        <f t="shared" si="2"/>
        <v>24</v>
      </c>
      <c r="AM51" s="37">
        <f t="shared" si="2"/>
        <v>25</v>
      </c>
      <c r="AN51" s="37">
        <f t="shared" si="2"/>
        <v>26</v>
      </c>
      <c r="AO51" s="37">
        <f t="shared" si="2"/>
        <v>27</v>
      </c>
      <c r="AP51" s="37">
        <f t="shared" si="2"/>
        <v>28.000000000000004</v>
      </c>
      <c r="AQ51" s="37">
        <f t="shared" si="2"/>
        <v>29.000000000000004</v>
      </c>
      <c r="AR51" s="37">
        <f t="shared" si="2"/>
        <v>30</v>
      </c>
      <c r="AS51" s="37">
        <f t="shared" si="2"/>
        <v>31</v>
      </c>
    </row>
    <row r="52" spans="4:45" x14ac:dyDescent="0.25">
      <c r="D52">
        <v>49</v>
      </c>
      <c r="E52" s="77">
        <v>65000</v>
      </c>
      <c r="F52" s="37">
        <v>20</v>
      </c>
      <c r="G52" s="37">
        <v>21</v>
      </c>
      <c r="H52" s="37">
        <v>21.999999999999996</v>
      </c>
      <c r="I52" s="37">
        <v>23</v>
      </c>
      <c r="J52" s="37">
        <v>24</v>
      </c>
      <c r="K52" s="37">
        <v>25</v>
      </c>
      <c r="L52" s="37">
        <v>26</v>
      </c>
      <c r="M52" s="37">
        <v>27</v>
      </c>
      <c r="N52" s="37">
        <v>28.000000000000004</v>
      </c>
      <c r="O52" s="37">
        <v>28.999999999999996</v>
      </c>
      <c r="P52" s="37">
        <v>30</v>
      </c>
      <c r="Q52" s="37">
        <v>31</v>
      </c>
      <c r="S52" t="str">
        <f t="shared" si="1"/>
        <v/>
      </c>
      <c r="T52">
        <v>65000</v>
      </c>
      <c r="U52">
        <v>0.2</v>
      </c>
      <c r="V52">
        <v>0.21</v>
      </c>
      <c r="W52">
        <v>0.21999999999999997</v>
      </c>
      <c r="X52">
        <v>0.22999999999999998</v>
      </c>
      <c r="Y52">
        <v>0.24</v>
      </c>
      <c r="Z52">
        <v>0.25</v>
      </c>
      <c r="AA52">
        <v>0.26</v>
      </c>
      <c r="AB52">
        <v>0.27</v>
      </c>
      <c r="AC52">
        <v>0.28000000000000003</v>
      </c>
      <c r="AD52">
        <v>0.28999999999999998</v>
      </c>
      <c r="AE52">
        <v>0.3</v>
      </c>
      <c r="AF52">
        <v>0.31</v>
      </c>
      <c r="AH52" s="37">
        <f t="shared" si="3"/>
        <v>20</v>
      </c>
      <c r="AI52" s="37">
        <f t="shared" si="3"/>
        <v>21</v>
      </c>
      <c r="AJ52" s="37">
        <f t="shared" si="3"/>
        <v>21.999999999999996</v>
      </c>
      <c r="AK52" s="37">
        <f t="shared" si="2"/>
        <v>23</v>
      </c>
      <c r="AL52" s="37">
        <f t="shared" si="2"/>
        <v>24</v>
      </c>
      <c r="AM52" s="37">
        <f t="shared" si="2"/>
        <v>25</v>
      </c>
      <c r="AN52" s="37">
        <f t="shared" si="2"/>
        <v>26</v>
      </c>
      <c r="AO52" s="37">
        <f t="shared" si="2"/>
        <v>27</v>
      </c>
      <c r="AP52" s="37">
        <f t="shared" si="2"/>
        <v>28.000000000000004</v>
      </c>
      <c r="AQ52" s="37">
        <f t="shared" si="2"/>
        <v>28.999999999999996</v>
      </c>
      <c r="AR52" s="37">
        <f t="shared" si="2"/>
        <v>30</v>
      </c>
      <c r="AS52" s="37">
        <f t="shared" si="2"/>
        <v>31</v>
      </c>
    </row>
    <row r="53" spans="4:45" x14ac:dyDescent="0.25">
      <c r="D53">
        <v>50</v>
      </c>
      <c r="E53" s="77">
        <v>66000</v>
      </c>
      <c r="F53" s="37">
        <v>20</v>
      </c>
      <c r="G53" s="37">
        <v>21</v>
      </c>
      <c r="H53" s="37">
        <v>21.999999999999996</v>
      </c>
      <c r="I53" s="37">
        <v>23</v>
      </c>
      <c r="J53" s="37">
        <v>24.5</v>
      </c>
      <c r="K53" s="37">
        <v>25.5</v>
      </c>
      <c r="L53" s="37">
        <v>26.5</v>
      </c>
      <c r="M53" s="37">
        <v>27.500000000000004</v>
      </c>
      <c r="N53" s="37">
        <v>28.500000000000004</v>
      </c>
      <c r="O53" s="37">
        <v>29.5</v>
      </c>
      <c r="P53" s="37">
        <v>30.5</v>
      </c>
      <c r="Q53" s="37">
        <v>31.5</v>
      </c>
      <c r="S53" t="str">
        <f t="shared" si="1"/>
        <v/>
      </c>
      <c r="T53">
        <v>66000</v>
      </c>
      <c r="U53">
        <v>0.2</v>
      </c>
      <c r="V53">
        <v>0.21</v>
      </c>
      <c r="W53">
        <v>0.21999999999999997</v>
      </c>
      <c r="X53">
        <v>0.22999999999999998</v>
      </c>
      <c r="Y53">
        <v>0.245</v>
      </c>
      <c r="Z53">
        <v>0.255</v>
      </c>
      <c r="AA53">
        <v>0.26500000000000001</v>
      </c>
      <c r="AB53">
        <v>0.27500000000000002</v>
      </c>
      <c r="AC53">
        <v>0.28500000000000003</v>
      </c>
      <c r="AD53">
        <v>0.29499999999999998</v>
      </c>
      <c r="AE53">
        <v>0.30499999999999999</v>
      </c>
      <c r="AF53">
        <v>0.315</v>
      </c>
      <c r="AH53" s="37">
        <f t="shared" si="3"/>
        <v>20</v>
      </c>
      <c r="AI53" s="37">
        <f t="shared" si="3"/>
        <v>21</v>
      </c>
      <c r="AJ53" s="37">
        <f t="shared" si="3"/>
        <v>21.999999999999996</v>
      </c>
      <c r="AK53" s="37">
        <f t="shared" si="2"/>
        <v>23</v>
      </c>
      <c r="AL53" s="37">
        <f t="shared" si="2"/>
        <v>24.5</v>
      </c>
      <c r="AM53" s="37">
        <f t="shared" si="2"/>
        <v>25.5</v>
      </c>
      <c r="AN53" s="37">
        <f t="shared" ref="AN53:AS84" si="4">AA53*$T$3</f>
        <v>26.5</v>
      </c>
      <c r="AO53" s="37">
        <f t="shared" si="4"/>
        <v>27.500000000000004</v>
      </c>
      <c r="AP53" s="37">
        <f t="shared" si="4"/>
        <v>28.500000000000004</v>
      </c>
      <c r="AQ53" s="37">
        <f t="shared" si="4"/>
        <v>29.5</v>
      </c>
      <c r="AR53" s="37">
        <f t="shared" si="4"/>
        <v>30.5</v>
      </c>
      <c r="AS53" s="37">
        <f t="shared" si="4"/>
        <v>31.5</v>
      </c>
    </row>
    <row r="54" spans="4:45" x14ac:dyDescent="0.25">
      <c r="D54">
        <v>51</v>
      </c>
      <c r="E54" s="77">
        <v>67000</v>
      </c>
      <c r="F54" s="37">
        <v>20</v>
      </c>
      <c r="G54" s="37">
        <v>21.000000000000004</v>
      </c>
      <c r="H54" s="37">
        <v>21.999999999999996</v>
      </c>
      <c r="I54" s="37">
        <v>23.5</v>
      </c>
      <c r="J54" s="37">
        <v>24.5</v>
      </c>
      <c r="K54" s="37">
        <v>25.5</v>
      </c>
      <c r="L54" s="37">
        <v>27</v>
      </c>
      <c r="M54" s="37">
        <v>28.000000000000004</v>
      </c>
      <c r="N54" s="37">
        <v>29.000000000000004</v>
      </c>
      <c r="O54" s="37">
        <v>30</v>
      </c>
      <c r="P54" s="37">
        <v>30.5</v>
      </c>
      <c r="Q54" s="37">
        <v>31.5</v>
      </c>
      <c r="S54" t="str">
        <f t="shared" si="1"/>
        <v/>
      </c>
      <c r="T54">
        <v>67000</v>
      </c>
      <c r="U54">
        <v>0.2</v>
      </c>
      <c r="V54">
        <v>0.21000000000000002</v>
      </c>
      <c r="W54">
        <v>0.21999999999999997</v>
      </c>
      <c r="X54">
        <v>0.23499999999999999</v>
      </c>
      <c r="Y54">
        <v>0.245</v>
      </c>
      <c r="Z54">
        <v>0.255</v>
      </c>
      <c r="AA54">
        <v>0.27</v>
      </c>
      <c r="AB54">
        <v>0.28000000000000003</v>
      </c>
      <c r="AC54">
        <v>0.29000000000000004</v>
      </c>
      <c r="AD54">
        <v>0.3</v>
      </c>
      <c r="AE54">
        <v>0.30499999999999999</v>
      </c>
      <c r="AF54">
        <v>0.315</v>
      </c>
      <c r="AH54" s="37">
        <f t="shared" si="3"/>
        <v>20</v>
      </c>
      <c r="AI54" s="37">
        <f t="shared" si="3"/>
        <v>21.000000000000004</v>
      </c>
      <c r="AJ54" s="37">
        <f t="shared" si="3"/>
        <v>21.999999999999996</v>
      </c>
      <c r="AK54" s="37">
        <f t="shared" si="3"/>
        <v>23.5</v>
      </c>
      <c r="AL54" s="37">
        <f t="shared" si="3"/>
        <v>24.5</v>
      </c>
      <c r="AM54" s="37">
        <f t="shared" si="3"/>
        <v>25.5</v>
      </c>
      <c r="AN54" s="37">
        <f t="shared" si="4"/>
        <v>27</v>
      </c>
      <c r="AO54" s="37">
        <f t="shared" si="4"/>
        <v>28.000000000000004</v>
      </c>
      <c r="AP54" s="37">
        <f t="shared" si="4"/>
        <v>29.000000000000004</v>
      </c>
      <c r="AQ54" s="37">
        <f t="shared" si="4"/>
        <v>30</v>
      </c>
      <c r="AR54" s="37">
        <f t="shared" si="4"/>
        <v>30.5</v>
      </c>
      <c r="AS54" s="37">
        <f t="shared" si="4"/>
        <v>31.5</v>
      </c>
    </row>
    <row r="55" spans="4:45" x14ac:dyDescent="0.25">
      <c r="D55">
        <v>52</v>
      </c>
      <c r="E55" s="77">
        <v>68000</v>
      </c>
      <c r="F55" s="37">
        <v>20</v>
      </c>
      <c r="G55" s="37">
        <v>21.000000000000004</v>
      </c>
      <c r="H55" s="37">
        <v>22.499999999999996</v>
      </c>
      <c r="I55" s="37">
        <v>23.5</v>
      </c>
      <c r="J55" s="37">
        <v>24.5</v>
      </c>
      <c r="K55" s="37">
        <v>26</v>
      </c>
      <c r="L55" s="37">
        <v>27</v>
      </c>
      <c r="M55" s="37">
        <v>28.000000000000004</v>
      </c>
      <c r="N55" s="37">
        <v>29.000000000000004</v>
      </c>
      <c r="O55" s="37">
        <v>30</v>
      </c>
      <c r="P55" s="37">
        <v>31</v>
      </c>
      <c r="Q55" s="37">
        <v>32</v>
      </c>
      <c r="S55" t="str">
        <f t="shared" si="1"/>
        <v/>
      </c>
      <c r="T55">
        <v>68000</v>
      </c>
      <c r="U55">
        <v>0.2</v>
      </c>
      <c r="V55">
        <v>0.21000000000000002</v>
      </c>
      <c r="W55">
        <v>0.22499999999999998</v>
      </c>
      <c r="X55">
        <v>0.23499999999999999</v>
      </c>
      <c r="Y55">
        <v>0.245</v>
      </c>
      <c r="Z55">
        <v>0.26</v>
      </c>
      <c r="AA55">
        <v>0.27</v>
      </c>
      <c r="AB55">
        <v>0.28000000000000003</v>
      </c>
      <c r="AC55">
        <v>0.29000000000000004</v>
      </c>
      <c r="AD55">
        <v>0.3</v>
      </c>
      <c r="AE55">
        <v>0.31</v>
      </c>
      <c r="AF55">
        <v>0.32</v>
      </c>
      <c r="AH55" s="37">
        <f t="shared" si="3"/>
        <v>20</v>
      </c>
      <c r="AI55" s="37">
        <f t="shared" si="3"/>
        <v>21.000000000000004</v>
      </c>
      <c r="AJ55" s="37">
        <f t="shared" si="3"/>
        <v>22.499999999999996</v>
      </c>
      <c r="AK55" s="37">
        <f t="shared" si="3"/>
        <v>23.5</v>
      </c>
      <c r="AL55" s="37">
        <f t="shared" si="3"/>
        <v>24.5</v>
      </c>
      <c r="AM55" s="37">
        <f t="shared" si="3"/>
        <v>26</v>
      </c>
      <c r="AN55" s="37">
        <f t="shared" si="4"/>
        <v>27</v>
      </c>
      <c r="AO55" s="37">
        <f t="shared" si="4"/>
        <v>28.000000000000004</v>
      </c>
      <c r="AP55" s="37">
        <f t="shared" si="4"/>
        <v>29.000000000000004</v>
      </c>
      <c r="AQ55" s="37">
        <f t="shared" si="4"/>
        <v>30</v>
      </c>
      <c r="AR55" s="37">
        <f t="shared" si="4"/>
        <v>31</v>
      </c>
      <c r="AS55" s="37">
        <f t="shared" si="4"/>
        <v>32</v>
      </c>
    </row>
    <row r="56" spans="4:45" x14ac:dyDescent="0.25">
      <c r="D56">
        <v>53</v>
      </c>
      <c r="E56" s="77">
        <v>69000</v>
      </c>
      <c r="F56" s="37">
        <v>20</v>
      </c>
      <c r="G56" s="37">
        <v>21.000000000000004</v>
      </c>
      <c r="H56" s="37">
        <v>22.499999999999996</v>
      </c>
      <c r="I56" s="37">
        <v>23.5</v>
      </c>
      <c r="J56" s="37">
        <v>25</v>
      </c>
      <c r="K56" s="37">
        <v>26</v>
      </c>
      <c r="L56" s="37">
        <v>27</v>
      </c>
      <c r="M56" s="37">
        <v>28.000000000000004</v>
      </c>
      <c r="N56" s="37">
        <v>29.000000000000004</v>
      </c>
      <c r="O56" s="37">
        <v>30</v>
      </c>
      <c r="P56" s="37">
        <v>31</v>
      </c>
      <c r="Q56" s="37">
        <v>32</v>
      </c>
      <c r="S56" t="str">
        <f t="shared" si="1"/>
        <v/>
      </c>
      <c r="T56">
        <v>69000</v>
      </c>
      <c r="U56">
        <v>0.2</v>
      </c>
      <c r="V56">
        <v>0.21000000000000002</v>
      </c>
      <c r="W56">
        <v>0.22499999999999998</v>
      </c>
      <c r="X56">
        <v>0.23499999999999999</v>
      </c>
      <c r="Y56">
        <v>0.25</v>
      </c>
      <c r="Z56">
        <v>0.26</v>
      </c>
      <c r="AA56">
        <v>0.27</v>
      </c>
      <c r="AB56">
        <v>0.28000000000000003</v>
      </c>
      <c r="AC56">
        <v>0.29000000000000004</v>
      </c>
      <c r="AD56">
        <v>0.3</v>
      </c>
      <c r="AE56">
        <v>0.31</v>
      </c>
      <c r="AF56">
        <v>0.32</v>
      </c>
      <c r="AH56" s="37">
        <f t="shared" si="3"/>
        <v>20</v>
      </c>
      <c r="AI56" s="37">
        <f t="shared" si="3"/>
        <v>21.000000000000004</v>
      </c>
      <c r="AJ56" s="37">
        <f t="shared" si="3"/>
        <v>22.499999999999996</v>
      </c>
      <c r="AK56" s="37">
        <f t="shared" si="3"/>
        <v>23.5</v>
      </c>
      <c r="AL56" s="37">
        <f t="shared" si="3"/>
        <v>25</v>
      </c>
      <c r="AM56" s="37">
        <f t="shared" si="3"/>
        <v>26</v>
      </c>
      <c r="AN56" s="37">
        <f t="shared" si="4"/>
        <v>27</v>
      </c>
      <c r="AO56" s="37">
        <f t="shared" si="4"/>
        <v>28.000000000000004</v>
      </c>
      <c r="AP56" s="37">
        <f t="shared" si="4"/>
        <v>29.000000000000004</v>
      </c>
      <c r="AQ56" s="37">
        <f t="shared" si="4"/>
        <v>30</v>
      </c>
      <c r="AR56" s="37">
        <f t="shared" si="4"/>
        <v>31</v>
      </c>
      <c r="AS56" s="37">
        <f t="shared" si="4"/>
        <v>32</v>
      </c>
    </row>
    <row r="57" spans="4:45" x14ac:dyDescent="0.25">
      <c r="D57">
        <v>54</v>
      </c>
      <c r="E57" s="77">
        <v>70000</v>
      </c>
      <c r="F57" s="37">
        <v>20.5</v>
      </c>
      <c r="G57" s="37">
        <v>21.499999999999996</v>
      </c>
      <c r="H57" s="37">
        <v>22.499999999999996</v>
      </c>
      <c r="I57" s="37">
        <v>24</v>
      </c>
      <c r="J57" s="37">
        <v>25</v>
      </c>
      <c r="K57" s="37">
        <v>26</v>
      </c>
      <c r="L57" s="37">
        <v>27.500000000000004</v>
      </c>
      <c r="M57" s="37">
        <v>28.500000000000004</v>
      </c>
      <c r="N57" s="37">
        <v>29.5</v>
      </c>
      <c r="O57" s="37">
        <v>30.5</v>
      </c>
      <c r="P57" s="37">
        <v>31.5</v>
      </c>
      <c r="Q57" s="37">
        <v>32</v>
      </c>
      <c r="S57" t="str">
        <f t="shared" si="1"/>
        <v/>
      </c>
      <c r="T57">
        <v>70000</v>
      </c>
      <c r="U57">
        <v>0.20499999999999999</v>
      </c>
      <c r="V57">
        <v>0.21499999999999997</v>
      </c>
      <c r="W57">
        <v>0.22499999999999998</v>
      </c>
      <c r="X57">
        <v>0.24</v>
      </c>
      <c r="Y57">
        <v>0.25</v>
      </c>
      <c r="Z57">
        <v>0.26</v>
      </c>
      <c r="AA57">
        <v>0.27500000000000002</v>
      </c>
      <c r="AB57">
        <v>0.28500000000000003</v>
      </c>
      <c r="AC57">
        <v>0.29499999999999998</v>
      </c>
      <c r="AD57">
        <v>0.30499999999999999</v>
      </c>
      <c r="AE57">
        <v>0.315</v>
      </c>
      <c r="AF57">
        <v>0.32</v>
      </c>
      <c r="AH57" s="37">
        <f t="shared" si="3"/>
        <v>20.5</v>
      </c>
      <c r="AI57" s="37">
        <f t="shared" si="3"/>
        <v>21.499999999999996</v>
      </c>
      <c r="AJ57" s="37">
        <f t="shared" si="3"/>
        <v>22.499999999999996</v>
      </c>
      <c r="AK57" s="37">
        <f t="shared" si="3"/>
        <v>24</v>
      </c>
      <c r="AL57" s="37">
        <f t="shared" si="3"/>
        <v>25</v>
      </c>
      <c r="AM57" s="37">
        <f t="shared" si="3"/>
        <v>26</v>
      </c>
      <c r="AN57" s="37">
        <f t="shared" si="4"/>
        <v>27.500000000000004</v>
      </c>
      <c r="AO57" s="37">
        <f t="shared" si="4"/>
        <v>28.500000000000004</v>
      </c>
      <c r="AP57" s="37">
        <f t="shared" si="4"/>
        <v>29.5</v>
      </c>
      <c r="AQ57" s="37">
        <f t="shared" si="4"/>
        <v>30.5</v>
      </c>
      <c r="AR57" s="37">
        <f t="shared" si="4"/>
        <v>31.5</v>
      </c>
      <c r="AS57" s="37">
        <f t="shared" si="4"/>
        <v>32</v>
      </c>
    </row>
    <row r="58" spans="4:45" x14ac:dyDescent="0.25">
      <c r="D58">
        <v>55</v>
      </c>
      <c r="E58" s="77">
        <v>71000</v>
      </c>
      <c r="F58" s="37">
        <v>20.5</v>
      </c>
      <c r="G58" s="37">
        <v>21.499999999999996</v>
      </c>
      <c r="H58" s="37">
        <v>22.499999999999996</v>
      </c>
      <c r="I58" s="37">
        <v>24</v>
      </c>
      <c r="J58" s="37">
        <v>25</v>
      </c>
      <c r="K58" s="37">
        <v>26.5</v>
      </c>
      <c r="L58" s="37">
        <v>27.500000000000004</v>
      </c>
      <c r="M58" s="37">
        <v>28.500000000000004</v>
      </c>
      <c r="N58" s="37">
        <v>29.5</v>
      </c>
      <c r="O58" s="37">
        <v>30.5</v>
      </c>
      <c r="P58" s="37">
        <v>31.5</v>
      </c>
      <c r="Q58" s="37">
        <v>32.5</v>
      </c>
      <c r="S58" t="str">
        <f t="shared" si="1"/>
        <v/>
      </c>
      <c r="T58">
        <v>71000</v>
      </c>
      <c r="U58">
        <v>0.20499999999999999</v>
      </c>
      <c r="V58">
        <v>0.21499999999999997</v>
      </c>
      <c r="W58">
        <v>0.22499999999999998</v>
      </c>
      <c r="X58">
        <v>0.24</v>
      </c>
      <c r="Y58">
        <v>0.25</v>
      </c>
      <c r="Z58">
        <v>0.26500000000000001</v>
      </c>
      <c r="AA58">
        <v>0.27500000000000002</v>
      </c>
      <c r="AB58">
        <v>0.28500000000000003</v>
      </c>
      <c r="AC58">
        <v>0.29499999999999998</v>
      </c>
      <c r="AD58">
        <v>0.30499999999999999</v>
      </c>
      <c r="AE58">
        <v>0.315</v>
      </c>
      <c r="AF58">
        <v>0.32500000000000001</v>
      </c>
      <c r="AH58" s="37">
        <f t="shared" ref="AH58:AS89" si="5">U58*$T$3</f>
        <v>20.5</v>
      </c>
      <c r="AI58" s="37">
        <f t="shared" si="5"/>
        <v>21.499999999999996</v>
      </c>
      <c r="AJ58" s="37">
        <f t="shared" si="5"/>
        <v>22.499999999999996</v>
      </c>
      <c r="AK58" s="37">
        <f t="shared" si="5"/>
        <v>24</v>
      </c>
      <c r="AL58" s="37">
        <f t="shared" si="5"/>
        <v>25</v>
      </c>
      <c r="AM58" s="37">
        <f t="shared" si="5"/>
        <v>26.5</v>
      </c>
      <c r="AN58" s="37">
        <f t="shared" si="4"/>
        <v>27.500000000000004</v>
      </c>
      <c r="AO58" s="37">
        <f t="shared" si="4"/>
        <v>28.500000000000004</v>
      </c>
      <c r="AP58" s="37">
        <f t="shared" si="4"/>
        <v>29.5</v>
      </c>
      <c r="AQ58" s="37">
        <f t="shared" si="4"/>
        <v>30.5</v>
      </c>
      <c r="AR58" s="37">
        <f t="shared" si="4"/>
        <v>31.5</v>
      </c>
      <c r="AS58" s="37">
        <f t="shared" si="4"/>
        <v>32.5</v>
      </c>
    </row>
    <row r="59" spans="4:45" x14ac:dyDescent="0.25">
      <c r="D59">
        <v>56</v>
      </c>
      <c r="E59" s="77">
        <v>72000</v>
      </c>
      <c r="F59" s="37">
        <v>20.5</v>
      </c>
      <c r="G59" s="37">
        <v>21.499999999999996</v>
      </c>
      <c r="H59" s="37">
        <v>23</v>
      </c>
      <c r="I59" s="37">
        <v>24</v>
      </c>
      <c r="J59" s="37">
        <v>25</v>
      </c>
      <c r="K59" s="37">
        <v>26.5</v>
      </c>
      <c r="L59" s="37">
        <v>27.500000000000004</v>
      </c>
      <c r="M59" s="37">
        <v>28.500000000000004</v>
      </c>
      <c r="N59" s="37">
        <v>29.5</v>
      </c>
      <c r="O59" s="37">
        <v>30.5</v>
      </c>
      <c r="P59" s="37">
        <v>31.5</v>
      </c>
      <c r="Q59" s="37">
        <v>32.5</v>
      </c>
      <c r="S59" t="str">
        <f t="shared" si="1"/>
        <v/>
      </c>
      <c r="T59">
        <v>72000</v>
      </c>
      <c r="U59">
        <v>0.20499999999999999</v>
      </c>
      <c r="V59">
        <v>0.21499999999999997</v>
      </c>
      <c r="W59">
        <v>0.22999999999999998</v>
      </c>
      <c r="X59">
        <v>0.24</v>
      </c>
      <c r="Y59">
        <v>0.25</v>
      </c>
      <c r="Z59">
        <v>0.26500000000000001</v>
      </c>
      <c r="AA59">
        <v>0.27500000000000002</v>
      </c>
      <c r="AB59">
        <v>0.28500000000000003</v>
      </c>
      <c r="AC59">
        <v>0.29499999999999998</v>
      </c>
      <c r="AD59">
        <v>0.30499999999999999</v>
      </c>
      <c r="AE59">
        <v>0.315</v>
      </c>
      <c r="AF59">
        <v>0.32500000000000001</v>
      </c>
      <c r="AH59" s="37">
        <f t="shared" si="5"/>
        <v>20.5</v>
      </c>
      <c r="AI59" s="37">
        <f t="shared" si="5"/>
        <v>21.499999999999996</v>
      </c>
      <c r="AJ59" s="37">
        <f t="shared" si="5"/>
        <v>23</v>
      </c>
      <c r="AK59" s="37">
        <f t="shared" si="5"/>
        <v>24</v>
      </c>
      <c r="AL59" s="37">
        <f t="shared" si="5"/>
        <v>25</v>
      </c>
      <c r="AM59" s="37">
        <f t="shared" si="5"/>
        <v>26.5</v>
      </c>
      <c r="AN59" s="37">
        <f t="shared" si="4"/>
        <v>27.500000000000004</v>
      </c>
      <c r="AO59" s="37">
        <f t="shared" si="4"/>
        <v>28.500000000000004</v>
      </c>
      <c r="AP59" s="37">
        <f t="shared" si="4"/>
        <v>29.5</v>
      </c>
      <c r="AQ59" s="37">
        <f t="shared" si="4"/>
        <v>30.5</v>
      </c>
      <c r="AR59" s="37">
        <f t="shared" si="4"/>
        <v>31.5</v>
      </c>
      <c r="AS59" s="37">
        <f t="shared" si="4"/>
        <v>32.5</v>
      </c>
    </row>
    <row r="60" spans="4:45" x14ac:dyDescent="0.25">
      <c r="D60">
        <v>57</v>
      </c>
      <c r="E60" s="77">
        <v>73000</v>
      </c>
      <c r="F60" s="37">
        <v>20.5</v>
      </c>
      <c r="G60" s="37">
        <v>21.499999999999996</v>
      </c>
      <c r="H60" s="37">
        <v>23</v>
      </c>
      <c r="I60" s="37">
        <v>24</v>
      </c>
      <c r="J60" s="37">
        <v>25.5</v>
      </c>
      <c r="K60" s="37">
        <v>26.5</v>
      </c>
      <c r="L60" s="37">
        <v>27.500000000000004</v>
      </c>
      <c r="M60" s="37">
        <v>29.000000000000004</v>
      </c>
      <c r="N60" s="37">
        <v>30</v>
      </c>
      <c r="O60" s="37">
        <v>31</v>
      </c>
      <c r="P60" s="37">
        <v>32</v>
      </c>
      <c r="Q60" s="37">
        <v>32.5</v>
      </c>
      <c r="S60" t="str">
        <f t="shared" si="1"/>
        <v/>
      </c>
      <c r="T60">
        <v>73000</v>
      </c>
      <c r="U60">
        <v>0.20499999999999999</v>
      </c>
      <c r="V60">
        <v>0.21499999999999997</v>
      </c>
      <c r="W60">
        <v>0.22999999999999998</v>
      </c>
      <c r="X60">
        <v>0.24</v>
      </c>
      <c r="Y60">
        <v>0.255</v>
      </c>
      <c r="Z60">
        <v>0.26500000000000001</v>
      </c>
      <c r="AA60">
        <v>0.27500000000000002</v>
      </c>
      <c r="AB60">
        <v>0.29000000000000004</v>
      </c>
      <c r="AC60">
        <v>0.3</v>
      </c>
      <c r="AD60">
        <v>0.31</v>
      </c>
      <c r="AE60">
        <v>0.32</v>
      </c>
      <c r="AF60">
        <v>0.32500000000000001</v>
      </c>
      <c r="AH60" s="37">
        <f t="shared" si="5"/>
        <v>20.5</v>
      </c>
      <c r="AI60" s="37">
        <f t="shared" si="5"/>
        <v>21.499999999999996</v>
      </c>
      <c r="AJ60" s="37">
        <f t="shared" si="5"/>
        <v>23</v>
      </c>
      <c r="AK60" s="37">
        <f t="shared" si="5"/>
        <v>24</v>
      </c>
      <c r="AL60" s="37">
        <f t="shared" si="5"/>
        <v>25.5</v>
      </c>
      <c r="AM60" s="37">
        <f t="shared" si="5"/>
        <v>26.5</v>
      </c>
      <c r="AN60" s="37">
        <f t="shared" si="4"/>
        <v>27.500000000000004</v>
      </c>
      <c r="AO60" s="37">
        <f t="shared" si="4"/>
        <v>29.000000000000004</v>
      </c>
      <c r="AP60" s="37">
        <f t="shared" si="4"/>
        <v>30</v>
      </c>
      <c r="AQ60" s="37">
        <f t="shared" si="4"/>
        <v>31</v>
      </c>
      <c r="AR60" s="37">
        <f t="shared" si="4"/>
        <v>32</v>
      </c>
      <c r="AS60" s="37">
        <f t="shared" si="4"/>
        <v>32.5</v>
      </c>
    </row>
    <row r="61" spans="4:45" x14ac:dyDescent="0.25">
      <c r="D61">
        <v>58</v>
      </c>
      <c r="E61" s="77">
        <v>74000</v>
      </c>
      <c r="F61" s="37">
        <v>20.5</v>
      </c>
      <c r="G61" s="37">
        <v>21.499999999999996</v>
      </c>
      <c r="H61" s="37">
        <v>23</v>
      </c>
      <c r="I61" s="37">
        <v>24</v>
      </c>
      <c r="J61" s="37">
        <v>25.5</v>
      </c>
      <c r="K61" s="37">
        <v>26.5</v>
      </c>
      <c r="L61" s="37">
        <v>28.000000000000004</v>
      </c>
      <c r="M61" s="37">
        <v>29.000000000000004</v>
      </c>
      <c r="N61" s="37">
        <v>30</v>
      </c>
      <c r="O61" s="37">
        <v>31</v>
      </c>
      <c r="P61" s="37">
        <v>32</v>
      </c>
      <c r="Q61" s="37">
        <v>33</v>
      </c>
      <c r="S61" t="str">
        <f t="shared" si="1"/>
        <v/>
      </c>
      <c r="T61">
        <v>74000</v>
      </c>
      <c r="U61">
        <v>0.20500000000000002</v>
      </c>
      <c r="V61">
        <v>0.21499999999999997</v>
      </c>
      <c r="W61">
        <v>0.22999999999999998</v>
      </c>
      <c r="X61">
        <v>0.24</v>
      </c>
      <c r="Y61">
        <v>0.255</v>
      </c>
      <c r="Z61">
        <v>0.26500000000000001</v>
      </c>
      <c r="AA61">
        <v>0.28000000000000003</v>
      </c>
      <c r="AB61">
        <v>0.29000000000000004</v>
      </c>
      <c r="AC61">
        <v>0.3</v>
      </c>
      <c r="AD61">
        <v>0.31</v>
      </c>
      <c r="AE61">
        <v>0.32</v>
      </c>
      <c r="AF61">
        <v>0.33</v>
      </c>
      <c r="AH61" s="37">
        <f t="shared" si="5"/>
        <v>20.5</v>
      </c>
      <c r="AI61" s="37">
        <f t="shared" si="5"/>
        <v>21.499999999999996</v>
      </c>
      <c r="AJ61" s="37">
        <f t="shared" si="5"/>
        <v>23</v>
      </c>
      <c r="AK61" s="37">
        <f t="shared" si="5"/>
        <v>24</v>
      </c>
      <c r="AL61" s="37">
        <f t="shared" si="5"/>
        <v>25.5</v>
      </c>
      <c r="AM61" s="37">
        <f t="shared" si="5"/>
        <v>26.5</v>
      </c>
      <c r="AN61" s="37">
        <f t="shared" si="4"/>
        <v>28.000000000000004</v>
      </c>
      <c r="AO61" s="37">
        <f t="shared" si="4"/>
        <v>29.000000000000004</v>
      </c>
      <c r="AP61" s="37">
        <f t="shared" si="4"/>
        <v>30</v>
      </c>
      <c r="AQ61" s="37">
        <f t="shared" si="4"/>
        <v>31</v>
      </c>
      <c r="AR61" s="37">
        <f t="shared" si="4"/>
        <v>32</v>
      </c>
      <c r="AS61" s="37">
        <f t="shared" si="4"/>
        <v>33</v>
      </c>
    </row>
    <row r="62" spans="4:45" x14ac:dyDescent="0.25">
      <c r="D62">
        <v>59</v>
      </c>
      <c r="E62" s="77">
        <v>75000</v>
      </c>
      <c r="F62" s="37">
        <v>20.5</v>
      </c>
      <c r="G62" s="37">
        <v>21.499999999999996</v>
      </c>
      <c r="H62" s="37">
        <v>23</v>
      </c>
      <c r="I62" s="37">
        <v>24.5</v>
      </c>
      <c r="J62" s="37">
        <v>25.5</v>
      </c>
      <c r="K62" s="37">
        <v>27</v>
      </c>
      <c r="L62" s="37">
        <v>28.000000000000004</v>
      </c>
      <c r="M62" s="37">
        <v>29.000000000000004</v>
      </c>
      <c r="N62" s="37">
        <v>30</v>
      </c>
      <c r="O62" s="37">
        <v>31</v>
      </c>
      <c r="P62" s="37">
        <v>32</v>
      </c>
      <c r="Q62" s="37">
        <v>33</v>
      </c>
      <c r="S62" t="str">
        <f t="shared" si="1"/>
        <v/>
      </c>
      <c r="T62">
        <v>75000</v>
      </c>
      <c r="U62">
        <v>0.20500000000000002</v>
      </c>
      <c r="V62">
        <v>0.21499999999999997</v>
      </c>
      <c r="W62">
        <v>0.22999999999999998</v>
      </c>
      <c r="X62">
        <v>0.245</v>
      </c>
      <c r="Y62">
        <v>0.255</v>
      </c>
      <c r="Z62">
        <v>0.27</v>
      </c>
      <c r="AA62">
        <v>0.28000000000000003</v>
      </c>
      <c r="AB62">
        <v>0.29000000000000004</v>
      </c>
      <c r="AC62">
        <v>0.3</v>
      </c>
      <c r="AD62">
        <v>0.31</v>
      </c>
      <c r="AE62">
        <v>0.32</v>
      </c>
      <c r="AF62">
        <v>0.33</v>
      </c>
      <c r="AH62" s="37">
        <f t="shared" si="5"/>
        <v>20.5</v>
      </c>
      <c r="AI62" s="37">
        <f t="shared" si="5"/>
        <v>21.499999999999996</v>
      </c>
      <c r="AJ62" s="37">
        <f t="shared" si="5"/>
        <v>23</v>
      </c>
      <c r="AK62" s="37">
        <f t="shared" si="5"/>
        <v>24.5</v>
      </c>
      <c r="AL62" s="37">
        <f t="shared" si="5"/>
        <v>25.5</v>
      </c>
      <c r="AM62" s="37">
        <f t="shared" si="5"/>
        <v>27</v>
      </c>
      <c r="AN62" s="37">
        <f t="shared" si="4"/>
        <v>28.000000000000004</v>
      </c>
      <c r="AO62" s="37">
        <f t="shared" si="4"/>
        <v>29.000000000000004</v>
      </c>
      <c r="AP62" s="37">
        <f t="shared" si="4"/>
        <v>30</v>
      </c>
      <c r="AQ62" s="37">
        <f t="shared" si="4"/>
        <v>31</v>
      </c>
      <c r="AR62" s="37">
        <f t="shared" si="4"/>
        <v>32</v>
      </c>
      <c r="AS62" s="37">
        <f t="shared" si="4"/>
        <v>33</v>
      </c>
    </row>
    <row r="63" spans="4:45" x14ac:dyDescent="0.25">
      <c r="D63">
        <v>60</v>
      </c>
      <c r="E63" s="77">
        <v>76000</v>
      </c>
      <c r="F63" s="37">
        <v>20.5</v>
      </c>
      <c r="G63" s="37">
        <v>21.999999999999996</v>
      </c>
      <c r="H63" s="37">
        <v>23</v>
      </c>
      <c r="I63" s="37">
        <v>24.5</v>
      </c>
      <c r="J63" s="37">
        <v>25.5</v>
      </c>
      <c r="K63" s="37">
        <v>27</v>
      </c>
      <c r="L63" s="37">
        <v>28.000000000000004</v>
      </c>
      <c r="M63" s="37">
        <v>29.000000000000004</v>
      </c>
      <c r="N63" s="37">
        <v>30</v>
      </c>
      <c r="O63" s="37">
        <v>31</v>
      </c>
      <c r="P63" s="37">
        <v>32</v>
      </c>
      <c r="Q63" s="37">
        <v>33</v>
      </c>
      <c r="S63" t="str">
        <f t="shared" si="1"/>
        <v/>
      </c>
      <c r="T63">
        <v>76000</v>
      </c>
      <c r="U63">
        <v>0.20500000000000002</v>
      </c>
      <c r="V63">
        <v>0.21999999999999997</v>
      </c>
      <c r="W63">
        <v>0.22999999999999998</v>
      </c>
      <c r="X63">
        <v>0.245</v>
      </c>
      <c r="Y63">
        <v>0.255</v>
      </c>
      <c r="Z63">
        <v>0.27</v>
      </c>
      <c r="AA63">
        <v>0.28000000000000003</v>
      </c>
      <c r="AB63">
        <v>0.29000000000000004</v>
      </c>
      <c r="AC63">
        <v>0.3</v>
      </c>
      <c r="AD63">
        <v>0.31</v>
      </c>
      <c r="AE63">
        <v>0.32</v>
      </c>
      <c r="AF63">
        <v>0.33</v>
      </c>
      <c r="AH63" s="37">
        <f t="shared" si="5"/>
        <v>20.5</v>
      </c>
      <c r="AI63" s="37">
        <f t="shared" si="5"/>
        <v>21.999999999999996</v>
      </c>
      <c r="AJ63" s="37">
        <f t="shared" si="5"/>
        <v>23</v>
      </c>
      <c r="AK63" s="37">
        <f t="shared" si="5"/>
        <v>24.5</v>
      </c>
      <c r="AL63" s="37">
        <f t="shared" si="5"/>
        <v>25.5</v>
      </c>
      <c r="AM63" s="37">
        <f t="shared" si="5"/>
        <v>27</v>
      </c>
      <c r="AN63" s="37">
        <f t="shared" si="4"/>
        <v>28.000000000000004</v>
      </c>
      <c r="AO63" s="37">
        <f t="shared" si="4"/>
        <v>29.000000000000004</v>
      </c>
      <c r="AP63" s="37">
        <f t="shared" si="4"/>
        <v>30</v>
      </c>
      <c r="AQ63" s="37">
        <f t="shared" si="4"/>
        <v>31</v>
      </c>
      <c r="AR63" s="37">
        <f t="shared" si="4"/>
        <v>32</v>
      </c>
      <c r="AS63" s="37">
        <f t="shared" si="4"/>
        <v>33</v>
      </c>
    </row>
    <row r="64" spans="4:45" x14ac:dyDescent="0.25">
      <c r="D64">
        <v>61</v>
      </c>
      <c r="E64" s="77">
        <v>77000</v>
      </c>
      <c r="F64" s="37">
        <v>20.5</v>
      </c>
      <c r="G64" s="37">
        <v>21.999999999999996</v>
      </c>
      <c r="H64" s="37">
        <v>23</v>
      </c>
      <c r="I64" s="37">
        <v>24.5</v>
      </c>
      <c r="J64" s="37">
        <v>25.5</v>
      </c>
      <c r="K64" s="37">
        <v>27</v>
      </c>
      <c r="L64" s="37">
        <v>28.000000000000004</v>
      </c>
      <c r="M64" s="37">
        <v>29.000000000000004</v>
      </c>
      <c r="N64" s="37">
        <v>30.5</v>
      </c>
      <c r="O64" s="37">
        <v>31.5</v>
      </c>
      <c r="P64" s="37">
        <v>32.5</v>
      </c>
      <c r="Q64" s="37">
        <v>33</v>
      </c>
      <c r="S64" t="str">
        <f t="shared" si="1"/>
        <v/>
      </c>
      <c r="T64">
        <v>77000</v>
      </c>
      <c r="U64">
        <v>0.20500000000000002</v>
      </c>
      <c r="V64">
        <v>0.21999999999999997</v>
      </c>
      <c r="W64">
        <v>0.22999999999999998</v>
      </c>
      <c r="X64">
        <v>0.245</v>
      </c>
      <c r="Y64">
        <v>0.255</v>
      </c>
      <c r="Z64">
        <v>0.27</v>
      </c>
      <c r="AA64">
        <v>0.28000000000000003</v>
      </c>
      <c r="AB64">
        <v>0.29000000000000004</v>
      </c>
      <c r="AC64">
        <v>0.30499999999999999</v>
      </c>
      <c r="AD64">
        <v>0.315</v>
      </c>
      <c r="AE64">
        <v>0.32500000000000001</v>
      </c>
      <c r="AF64">
        <v>0.33</v>
      </c>
      <c r="AH64" s="37">
        <f t="shared" si="5"/>
        <v>20.5</v>
      </c>
      <c r="AI64" s="37">
        <f t="shared" si="5"/>
        <v>21.999999999999996</v>
      </c>
      <c r="AJ64" s="37">
        <f t="shared" si="5"/>
        <v>23</v>
      </c>
      <c r="AK64" s="37">
        <f t="shared" si="5"/>
        <v>24.5</v>
      </c>
      <c r="AL64" s="37">
        <f t="shared" si="5"/>
        <v>25.5</v>
      </c>
      <c r="AM64" s="37">
        <f t="shared" si="5"/>
        <v>27</v>
      </c>
      <c r="AN64" s="37">
        <f t="shared" si="4"/>
        <v>28.000000000000004</v>
      </c>
      <c r="AO64" s="37">
        <f t="shared" si="4"/>
        <v>29.000000000000004</v>
      </c>
      <c r="AP64" s="37">
        <f t="shared" si="4"/>
        <v>30.5</v>
      </c>
      <c r="AQ64" s="37">
        <f t="shared" si="4"/>
        <v>31.5</v>
      </c>
      <c r="AR64" s="37">
        <f t="shared" si="4"/>
        <v>32.5</v>
      </c>
      <c r="AS64" s="37">
        <f t="shared" si="4"/>
        <v>33</v>
      </c>
    </row>
    <row r="65" spans="4:45" x14ac:dyDescent="0.25">
      <c r="D65">
        <v>62</v>
      </c>
      <c r="E65" s="77">
        <v>78000</v>
      </c>
      <c r="F65" s="37">
        <v>20.5</v>
      </c>
      <c r="G65" s="37">
        <v>21.999999999999996</v>
      </c>
      <c r="H65" s="37">
        <v>23.5</v>
      </c>
      <c r="I65" s="37">
        <v>24.5</v>
      </c>
      <c r="J65" s="37">
        <v>26</v>
      </c>
      <c r="K65" s="37">
        <v>27</v>
      </c>
      <c r="L65" s="37">
        <v>28.000000000000004</v>
      </c>
      <c r="M65" s="37">
        <v>29.5</v>
      </c>
      <c r="N65" s="37">
        <v>30.5</v>
      </c>
      <c r="O65" s="37">
        <v>31.5</v>
      </c>
      <c r="P65" s="37">
        <v>32.5</v>
      </c>
      <c r="Q65" s="37">
        <v>33.5</v>
      </c>
      <c r="S65" t="str">
        <f t="shared" si="1"/>
        <v/>
      </c>
      <c r="T65">
        <v>78000</v>
      </c>
      <c r="U65">
        <v>0.20500000000000002</v>
      </c>
      <c r="V65">
        <v>0.21999999999999997</v>
      </c>
      <c r="W65">
        <v>0.23499999999999999</v>
      </c>
      <c r="X65">
        <v>0.245</v>
      </c>
      <c r="Y65">
        <v>0.26</v>
      </c>
      <c r="Z65">
        <v>0.27</v>
      </c>
      <c r="AA65">
        <v>0.28000000000000003</v>
      </c>
      <c r="AB65">
        <v>0.29499999999999998</v>
      </c>
      <c r="AC65">
        <v>0.30499999999999999</v>
      </c>
      <c r="AD65">
        <v>0.315</v>
      </c>
      <c r="AE65">
        <v>0.32500000000000001</v>
      </c>
      <c r="AF65">
        <v>0.33500000000000002</v>
      </c>
      <c r="AH65" s="37">
        <f t="shared" si="5"/>
        <v>20.5</v>
      </c>
      <c r="AI65" s="37">
        <f t="shared" si="5"/>
        <v>21.999999999999996</v>
      </c>
      <c r="AJ65" s="37">
        <f t="shared" si="5"/>
        <v>23.5</v>
      </c>
      <c r="AK65" s="37">
        <f t="shared" si="5"/>
        <v>24.5</v>
      </c>
      <c r="AL65" s="37">
        <f t="shared" si="5"/>
        <v>26</v>
      </c>
      <c r="AM65" s="37">
        <f t="shared" si="5"/>
        <v>27</v>
      </c>
      <c r="AN65" s="37">
        <f t="shared" si="4"/>
        <v>28.000000000000004</v>
      </c>
      <c r="AO65" s="37">
        <f t="shared" si="4"/>
        <v>29.5</v>
      </c>
      <c r="AP65" s="37">
        <f t="shared" si="4"/>
        <v>30.5</v>
      </c>
      <c r="AQ65" s="37">
        <f t="shared" si="4"/>
        <v>31.5</v>
      </c>
      <c r="AR65" s="37">
        <f t="shared" si="4"/>
        <v>32.5</v>
      </c>
      <c r="AS65" s="37">
        <f t="shared" si="4"/>
        <v>33.5</v>
      </c>
    </row>
    <row r="66" spans="4:45" x14ac:dyDescent="0.25">
      <c r="D66">
        <v>63</v>
      </c>
      <c r="E66" s="77">
        <v>79000</v>
      </c>
      <c r="F66" s="37">
        <v>20.5</v>
      </c>
      <c r="G66" s="37">
        <v>21.999999999999996</v>
      </c>
      <c r="H66" s="37">
        <v>23.5</v>
      </c>
      <c r="I66" s="37">
        <v>24.5</v>
      </c>
      <c r="J66" s="37">
        <v>26</v>
      </c>
      <c r="K66" s="37">
        <v>27</v>
      </c>
      <c r="L66" s="37">
        <v>28.500000000000004</v>
      </c>
      <c r="M66" s="37">
        <v>29.5</v>
      </c>
      <c r="N66" s="37">
        <v>30.5</v>
      </c>
      <c r="O66" s="37">
        <v>31.5</v>
      </c>
      <c r="P66" s="37">
        <v>32.5</v>
      </c>
      <c r="Q66" s="37">
        <v>33.5</v>
      </c>
      <c r="S66" t="str">
        <f t="shared" si="1"/>
        <v/>
      </c>
      <c r="T66">
        <v>79000</v>
      </c>
      <c r="U66">
        <v>0.20500000000000002</v>
      </c>
      <c r="V66">
        <v>0.21999999999999997</v>
      </c>
      <c r="W66">
        <v>0.23499999999999999</v>
      </c>
      <c r="X66">
        <v>0.245</v>
      </c>
      <c r="Y66">
        <v>0.26</v>
      </c>
      <c r="Z66">
        <v>0.27</v>
      </c>
      <c r="AA66">
        <v>0.28500000000000003</v>
      </c>
      <c r="AB66">
        <v>0.29499999999999998</v>
      </c>
      <c r="AC66">
        <v>0.30499999999999999</v>
      </c>
      <c r="AD66">
        <v>0.315</v>
      </c>
      <c r="AE66">
        <v>0.32500000000000001</v>
      </c>
      <c r="AF66">
        <v>0.33500000000000002</v>
      </c>
      <c r="AH66" s="37">
        <f t="shared" si="5"/>
        <v>20.5</v>
      </c>
      <c r="AI66" s="37">
        <f t="shared" si="5"/>
        <v>21.999999999999996</v>
      </c>
      <c r="AJ66" s="37">
        <f t="shared" si="5"/>
        <v>23.5</v>
      </c>
      <c r="AK66" s="37">
        <f t="shared" si="5"/>
        <v>24.5</v>
      </c>
      <c r="AL66" s="37">
        <f t="shared" si="5"/>
        <v>26</v>
      </c>
      <c r="AM66" s="37">
        <f t="shared" si="5"/>
        <v>27</v>
      </c>
      <c r="AN66" s="37">
        <f t="shared" si="4"/>
        <v>28.500000000000004</v>
      </c>
      <c r="AO66" s="37">
        <f t="shared" si="4"/>
        <v>29.5</v>
      </c>
      <c r="AP66" s="37">
        <f t="shared" si="4"/>
        <v>30.5</v>
      </c>
      <c r="AQ66" s="37">
        <f t="shared" si="4"/>
        <v>31.5</v>
      </c>
      <c r="AR66" s="37">
        <f t="shared" si="4"/>
        <v>32.5</v>
      </c>
      <c r="AS66" s="37">
        <f t="shared" si="4"/>
        <v>33.5</v>
      </c>
    </row>
    <row r="67" spans="4:45" x14ac:dyDescent="0.25">
      <c r="D67">
        <v>64</v>
      </c>
      <c r="E67" s="77">
        <v>80000</v>
      </c>
      <c r="F67" s="37">
        <v>20.5</v>
      </c>
      <c r="G67" s="37">
        <v>21.999999999999996</v>
      </c>
      <c r="H67" s="37">
        <v>23.5</v>
      </c>
      <c r="I67" s="37">
        <v>25</v>
      </c>
      <c r="J67" s="37">
        <v>26</v>
      </c>
      <c r="K67" s="37">
        <v>27</v>
      </c>
      <c r="L67" s="37">
        <v>28.500000000000004</v>
      </c>
      <c r="M67" s="37">
        <v>29.5</v>
      </c>
      <c r="N67" s="37">
        <v>30.5</v>
      </c>
      <c r="O67" s="37">
        <v>31.5</v>
      </c>
      <c r="P67" s="37">
        <v>32.5</v>
      </c>
      <c r="Q67" s="37">
        <v>33.5</v>
      </c>
      <c r="S67" t="str">
        <f t="shared" si="1"/>
        <v/>
      </c>
      <c r="T67">
        <v>80000</v>
      </c>
      <c r="U67">
        <v>0.20500000000000002</v>
      </c>
      <c r="V67">
        <v>0.21999999999999997</v>
      </c>
      <c r="W67">
        <v>0.23499999999999999</v>
      </c>
      <c r="X67">
        <v>0.25</v>
      </c>
      <c r="Y67">
        <v>0.26</v>
      </c>
      <c r="Z67">
        <v>0.27</v>
      </c>
      <c r="AA67">
        <v>0.28500000000000003</v>
      </c>
      <c r="AB67">
        <v>0.29499999999999998</v>
      </c>
      <c r="AC67">
        <v>0.30499999999999999</v>
      </c>
      <c r="AD67">
        <v>0.315</v>
      </c>
      <c r="AE67">
        <v>0.32500000000000001</v>
      </c>
      <c r="AF67">
        <v>0.33500000000000002</v>
      </c>
      <c r="AH67" s="37">
        <f t="shared" si="5"/>
        <v>20.5</v>
      </c>
      <c r="AI67" s="37">
        <f t="shared" si="5"/>
        <v>21.999999999999996</v>
      </c>
      <c r="AJ67" s="37">
        <f t="shared" si="5"/>
        <v>23.5</v>
      </c>
      <c r="AK67" s="37">
        <f t="shared" si="5"/>
        <v>25</v>
      </c>
      <c r="AL67" s="37">
        <f t="shared" si="5"/>
        <v>26</v>
      </c>
      <c r="AM67" s="37">
        <f t="shared" si="5"/>
        <v>27</v>
      </c>
      <c r="AN67" s="37">
        <f t="shared" si="4"/>
        <v>28.500000000000004</v>
      </c>
      <c r="AO67" s="37">
        <f t="shared" si="4"/>
        <v>29.5</v>
      </c>
      <c r="AP67" s="37">
        <f t="shared" si="4"/>
        <v>30.5</v>
      </c>
      <c r="AQ67" s="37">
        <f t="shared" si="4"/>
        <v>31.5</v>
      </c>
      <c r="AR67" s="37">
        <f t="shared" si="4"/>
        <v>32.5</v>
      </c>
      <c r="AS67" s="37">
        <f t="shared" si="4"/>
        <v>33.5</v>
      </c>
    </row>
    <row r="68" spans="4:45" x14ac:dyDescent="0.25">
      <c r="D68">
        <v>65</v>
      </c>
      <c r="E68" s="77">
        <v>81000</v>
      </c>
      <c r="F68" s="37">
        <v>20.5</v>
      </c>
      <c r="G68" s="37">
        <v>21.999999999999996</v>
      </c>
      <c r="H68" s="37">
        <v>23.5</v>
      </c>
      <c r="I68" s="37">
        <v>25</v>
      </c>
      <c r="J68" s="37">
        <v>26</v>
      </c>
      <c r="K68" s="37">
        <v>27.500000000000004</v>
      </c>
      <c r="L68" s="37">
        <v>28.500000000000004</v>
      </c>
      <c r="M68" s="37">
        <v>29.5</v>
      </c>
      <c r="N68" s="37">
        <v>31</v>
      </c>
      <c r="O68" s="37">
        <v>32</v>
      </c>
      <c r="P68" s="37">
        <v>33</v>
      </c>
      <c r="Q68" s="37">
        <v>33.5</v>
      </c>
      <c r="S68" t="str">
        <f t="shared" si="1"/>
        <v/>
      </c>
      <c r="T68">
        <v>81000</v>
      </c>
      <c r="U68">
        <v>0.20500000000000002</v>
      </c>
      <c r="V68">
        <v>0.21999999999999997</v>
      </c>
      <c r="W68">
        <v>0.23499999999999999</v>
      </c>
      <c r="X68">
        <v>0.25</v>
      </c>
      <c r="Y68">
        <v>0.26</v>
      </c>
      <c r="Z68">
        <v>0.27500000000000002</v>
      </c>
      <c r="AA68">
        <v>0.28500000000000003</v>
      </c>
      <c r="AB68">
        <v>0.29499999999999998</v>
      </c>
      <c r="AC68">
        <v>0.31</v>
      </c>
      <c r="AD68">
        <v>0.32</v>
      </c>
      <c r="AE68">
        <v>0.33</v>
      </c>
      <c r="AF68">
        <v>0.33500000000000002</v>
      </c>
      <c r="AH68" s="37">
        <f t="shared" si="5"/>
        <v>20.5</v>
      </c>
      <c r="AI68" s="37">
        <f t="shared" si="5"/>
        <v>21.999999999999996</v>
      </c>
      <c r="AJ68" s="37">
        <f t="shared" si="5"/>
        <v>23.5</v>
      </c>
      <c r="AK68" s="37">
        <f t="shared" si="5"/>
        <v>25</v>
      </c>
      <c r="AL68" s="37">
        <f t="shared" si="5"/>
        <v>26</v>
      </c>
      <c r="AM68" s="37">
        <f t="shared" si="5"/>
        <v>27.500000000000004</v>
      </c>
      <c r="AN68" s="37">
        <f t="shared" si="4"/>
        <v>28.500000000000004</v>
      </c>
      <c r="AO68" s="37">
        <f t="shared" si="4"/>
        <v>29.5</v>
      </c>
      <c r="AP68" s="37">
        <f t="shared" si="4"/>
        <v>31</v>
      </c>
      <c r="AQ68" s="37">
        <f t="shared" si="4"/>
        <v>32</v>
      </c>
      <c r="AR68" s="37">
        <f t="shared" si="4"/>
        <v>33</v>
      </c>
      <c r="AS68" s="37">
        <f t="shared" si="4"/>
        <v>33.5</v>
      </c>
    </row>
    <row r="69" spans="4:45" x14ac:dyDescent="0.25">
      <c r="D69">
        <v>66</v>
      </c>
      <c r="E69" s="77">
        <v>82000</v>
      </c>
      <c r="F69" s="37">
        <v>21.000000000000004</v>
      </c>
      <c r="G69" s="37">
        <v>21.999999999999996</v>
      </c>
      <c r="H69" s="37">
        <v>23.5</v>
      </c>
      <c r="I69" s="37">
        <v>25</v>
      </c>
      <c r="J69" s="37">
        <v>26</v>
      </c>
      <c r="K69" s="37">
        <v>27.500000000000004</v>
      </c>
      <c r="L69" s="37">
        <v>28.500000000000004</v>
      </c>
      <c r="M69" s="37">
        <v>30</v>
      </c>
      <c r="N69" s="37">
        <v>31</v>
      </c>
      <c r="O69" s="37">
        <v>32</v>
      </c>
      <c r="P69" s="37">
        <v>33</v>
      </c>
      <c r="Q69" s="37">
        <v>34</v>
      </c>
      <c r="S69" t="str">
        <f t="shared" si="1"/>
        <v/>
      </c>
      <c r="T69">
        <v>82000</v>
      </c>
      <c r="U69">
        <v>0.21000000000000002</v>
      </c>
      <c r="V69">
        <v>0.21999999999999997</v>
      </c>
      <c r="W69">
        <v>0.23499999999999999</v>
      </c>
      <c r="X69">
        <v>0.25</v>
      </c>
      <c r="Y69">
        <v>0.26</v>
      </c>
      <c r="Z69">
        <v>0.27500000000000002</v>
      </c>
      <c r="AA69">
        <v>0.28500000000000003</v>
      </c>
      <c r="AB69">
        <v>0.3</v>
      </c>
      <c r="AC69">
        <v>0.31</v>
      </c>
      <c r="AD69">
        <v>0.32</v>
      </c>
      <c r="AE69">
        <v>0.33</v>
      </c>
      <c r="AF69">
        <v>0.34</v>
      </c>
      <c r="AH69" s="37">
        <f t="shared" si="5"/>
        <v>21.000000000000004</v>
      </c>
      <c r="AI69" s="37">
        <f t="shared" si="5"/>
        <v>21.999999999999996</v>
      </c>
      <c r="AJ69" s="37">
        <f t="shared" si="5"/>
        <v>23.5</v>
      </c>
      <c r="AK69" s="37">
        <f t="shared" si="5"/>
        <v>25</v>
      </c>
      <c r="AL69" s="37">
        <f t="shared" si="5"/>
        <v>26</v>
      </c>
      <c r="AM69" s="37">
        <f t="shared" si="5"/>
        <v>27.500000000000004</v>
      </c>
      <c r="AN69" s="37">
        <f t="shared" si="4"/>
        <v>28.500000000000004</v>
      </c>
      <c r="AO69" s="37">
        <f t="shared" si="4"/>
        <v>30</v>
      </c>
      <c r="AP69" s="37">
        <f t="shared" si="4"/>
        <v>31</v>
      </c>
      <c r="AQ69" s="37">
        <f t="shared" si="4"/>
        <v>32</v>
      </c>
      <c r="AR69" s="37">
        <f t="shared" si="4"/>
        <v>33</v>
      </c>
      <c r="AS69" s="37">
        <f t="shared" si="4"/>
        <v>34</v>
      </c>
    </row>
    <row r="70" spans="4:45" x14ac:dyDescent="0.25">
      <c r="D70">
        <v>67</v>
      </c>
      <c r="E70" s="77">
        <v>83000</v>
      </c>
      <c r="F70" s="37">
        <v>21.000000000000004</v>
      </c>
      <c r="G70" s="37">
        <v>21.999999999999996</v>
      </c>
      <c r="H70" s="37">
        <v>23.5</v>
      </c>
      <c r="I70" s="37">
        <v>25</v>
      </c>
      <c r="J70" s="37">
        <v>26.5</v>
      </c>
      <c r="K70" s="37">
        <v>27.500000000000004</v>
      </c>
      <c r="L70" s="37">
        <v>28.500000000000004</v>
      </c>
      <c r="M70" s="37">
        <v>30</v>
      </c>
      <c r="N70" s="37">
        <v>31</v>
      </c>
      <c r="O70" s="37">
        <v>32</v>
      </c>
      <c r="P70" s="37">
        <v>33</v>
      </c>
      <c r="Q70" s="37">
        <v>34</v>
      </c>
      <c r="S70" t="str">
        <f t="shared" ref="S70:S97" si="6">IF(E70&lt;&gt;T70,"x","")</f>
        <v/>
      </c>
      <c r="T70">
        <v>83000</v>
      </c>
      <c r="U70">
        <v>0.21000000000000002</v>
      </c>
      <c r="V70">
        <v>0.21999999999999997</v>
      </c>
      <c r="W70">
        <v>0.23499999999999999</v>
      </c>
      <c r="X70">
        <v>0.25</v>
      </c>
      <c r="Y70">
        <v>0.26500000000000001</v>
      </c>
      <c r="Z70">
        <v>0.27500000000000002</v>
      </c>
      <c r="AA70">
        <v>0.28500000000000003</v>
      </c>
      <c r="AB70">
        <v>0.3</v>
      </c>
      <c r="AC70">
        <v>0.31</v>
      </c>
      <c r="AD70">
        <v>0.32</v>
      </c>
      <c r="AE70">
        <v>0.33</v>
      </c>
      <c r="AF70">
        <v>0.34</v>
      </c>
      <c r="AH70" s="37">
        <f t="shared" si="5"/>
        <v>21.000000000000004</v>
      </c>
      <c r="AI70" s="37">
        <f t="shared" si="5"/>
        <v>21.999999999999996</v>
      </c>
      <c r="AJ70" s="37">
        <f t="shared" si="5"/>
        <v>23.5</v>
      </c>
      <c r="AK70" s="37">
        <f t="shared" si="5"/>
        <v>25</v>
      </c>
      <c r="AL70" s="37">
        <f t="shared" si="5"/>
        <v>26.5</v>
      </c>
      <c r="AM70" s="37">
        <f t="shared" si="5"/>
        <v>27.500000000000004</v>
      </c>
      <c r="AN70" s="37">
        <f t="shared" si="4"/>
        <v>28.500000000000004</v>
      </c>
      <c r="AO70" s="37">
        <f t="shared" si="4"/>
        <v>30</v>
      </c>
      <c r="AP70" s="37">
        <f t="shared" si="4"/>
        <v>31</v>
      </c>
      <c r="AQ70" s="37">
        <f t="shared" si="4"/>
        <v>32</v>
      </c>
      <c r="AR70" s="37">
        <f t="shared" si="4"/>
        <v>33</v>
      </c>
      <c r="AS70" s="37">
        <f t="shared" si="4"/>
        <v>34</v>
      </c>
    </row>
    <row r="71" spans="4:45" x14ac:dyDescent="0.25">
      <c r="D71">
        <v>68</v>
      </c>
      <c r="E71" s="77">
        <v>84000</v>
      </c>
      <c r="F71" s="37">
        <v>21.000000000000004</v>
      </c>
      <c r="G71" s="37">
        <v>22.499999999999996</v>
      </c>
      <c r="H71" s="37">
        <v>23.5</v>
      </c>
      <c r="I71" s="37">
        <v>25</v>
      </c>
      <c r="J71" s="37">
        <v>26.5</v>
      </c>
      <c r="K71" s="37">
        <v>27.500000000000004</v>
      </c>
      <c r="L71" s="37">
        <v>29.000000000000004</v>
      </c>
      <c r="M71" s="37">
        <v>30</v>
      </c>
      <c r="N71" s="37">
        <v>31</v>
      </c>
      <c r="O71" s="37">
        <v>32</v>
      </c>
      <c r="P71" s="37">
        <v>33</v>
      </c>
      <c r="Q71" s="37">
        <v>34</v>
      </c>
      <c r="S71" t="str">
        <f t="shared" si="6"/>
        <v/>
      </c>
      <c r="T71">
        <v>84000</v>
      </c>
      <c r="U71">
        <v>0.21000000000000002</v>
      </c>
      <c r="V71">
        <v>0.22499999999999998</v>
      </c>
      <c r="W71">
        <v>0.23499999999999999</v>
      </c>
      <c r="X71">
        <v>0.25</v>
      </c>
      <c r="Y71">
        <v>0.26500000000000001</v>
      </c>
      <c r="Z71">
        <v>0.27500000000000002</v>
      </c>
      <c r="AA71">
        <v>0.29000000000000004</v>
      </c>
      <c r="AB71">
        <v>0.3</v>
      </c>
      <c r="AC71">
        <v>0.31</v>
      </c>
      <c r="AD71">
        <v>0.32</v>
      </c>
      <c r="AE71">
        <v>0.33</v>
      </c>
      <c r="AF71">
        <v>0.34</v>
      </c>
      <c r="AH71" s="37">
        <f t="shared" si="5"/>
        <v>21.000000000000004</v>
      </c>
      <c r="AI71" s="37">
        <f t="shared" si="5"/>
        <v>22.499999999999996</v>
      </c>
      <c r="AJ71" s="37">
        <f t="shared" si="5"/>
        <v>23.5</v>
      </c>
      <c r="AK71" s="37">
        <f t="shared" si="5"/>
        <v>25</v>
      </c>
      <c r="AL71" s="37">
        <f t="shared" si="5"/>
        <v>26.5</v>
      </c>
      <c r="AM71" s="37">
        <f t="shared" si="5"/>
        <v>27.500000000000004</v>
      </c>
      <c r="AN71" s="37">
        <f t="shared" si="4"/>
        <v>29.000000000000004</v>
      </c>
      <c r="AO71" s="37">
        <f t="shared" si="4"/>
        <v>30</v>
      </c>
      <c r="AP71" s="37">
        <f t="shared" si="4"/>
        <v>31</v>
      </c>
      <c r="AQ71" s="37">
        <f t="shared" si="4"/>
        <v>32</v>
      </c>
      <c r="AR71" s="37">
        <f t="shared" si="4"/>
        <v>33</v>
      </c>
      <c r="AS71" s="37">
        <f t="shared" si="4"/>
        <v>34</v>
      </c>
    </row>
    <row r="72" spans="4:45" x14ac:dyDescent="0.25">
      <c r="D72">
        <v>69</v>
      </c>
      <c r="E72" s="77">
        <v>85000</v>
      </c>
      <c r="F72" s="37">
        <v>21.000000000000004</v>
      </c>
      <c r="G72" s="37">
        <v>22.499999999999996</v>
      </c>
      <c r="H72" s="37">
        <v>23.5</v>
      </c>
      <c r="I72" s="37">
        <v>25</v>
      </c>
      <c r="J72" s="37">
        <v>26.5</v>
      </c>
      <c r="K72" s="37">
        <v>27.500000000000004</v>
      </c>
      <c r="L72" s="37">
        <v>29.000000000000004</v>
      </c>
      <c r="M72" s="37">
        <v>30</v>
      </c>
      <c r="N72" s="37">
        <v>31</v>
      </c>
      <c r="O72" s="37">
        <v>32</v>
      </c>
      <c r="P72" s="37">
        <v>33</v>
      </c>
      <c r="Q72" s="37">
        <v>34</v>
      </c>
      <c r="S72" t="str">
        <f t="shared" si="6"/>
        <v/>
      </c>
      <c r="T72">
        <v>85000</v>
      </c>
      <c r="U72">
        <v>0.21000000000000002</v>
      </c>
      <c r="V72">
        <v>0.22499999999999998</v>
      </c>
      <c r="W72">
        <v>0.23499999999999999</v>
      </c>
      <c r="X72">
        <v>0.25</v>
      </c>
      <c r="Y72">
        <v>0.26500000000000001</v>
      </c>
      <c r="Z72">
        <v>0.27500000000000002</v>
      </c>
      <c r="AA72">
        <v>0.29000000000000004</v>
      </c>
      <c r="AB72">
        <v>0.3</v>
      </c>
      <c r="AC72">
        <v>0.31</v>
      </c>
      <c r="AD72">
        <v>0.32</v>
      </c>
      <c r="AE72">
        <v>0.33</v>
      </c>
      <c r="AF72">
        <v>0.34</v>
      </c>
      <c r="AH72" s="37">
        <f t="shared" si="5"/>
        <v>21.000000000000004</v>
      </c>
      <c r="AI72" s="37">
        <f t="shared" si="5"/>
        <v>22.499999999999996</v>
      </c>
      <c r="AJ72" s="37">
        <f t="shared" si="5"/>
        <v>23.5</v>
      </c>
      <c r="AK72" s="37">
        <f t="shared" si="5"/>
        <v>25</v>
      </c>
      <c r="AL72" s="37">
        <f t="shared" si="5"/>
        <v>26.5</v>
      </c>
      <c r="AM72" s="37">
        <f t="shared" si="5"/>
        <v>27.500000000000004</v>
      </c>
      <c r="AN72" s="37">
        <f t="shared" si="4"/>
        <v>29.000000000000004</v>
      </c>
      <c r="AO72" s="37">
        <f t="shared" si="4"/>
        <v>30</v>
      </c>
      <c r="AP72" s="37">
        <f t="shared" si="4"/>
        <v>31</v>
      </c>
      <c r="AQ72" s="37">
        <f t="shared" si="4"/>
        <v>32</v>
      </c>
      <c r="AR72" s="37">
        <f t="shared" si="4"/>
        <v>33</v>
      </c>
      <c r="AS72" s="37">
        <f t="shared" si="4"/>
        <v>34</v>
      </c>
    </row>
    <row r="73" spans="4:45" x14ac:dyDescent="0.25">
      <c r="D73">
        <v>70</v>
      </c>
      <c r="E73" s="77">
        <v>86000</v>
      </c>
      <c r="F73" s="37">
        <v>21.000000000000004</v>
      </c>
      <c r="G73" s="37">
        <v>22.499999999999996</v>
      </c>
      <c r="H73" s="37">
        <v>24</v>
      </c>
      <c r="I73" s="37">
        <v>25</v>
      </c>
      <c r="J73" s="37">
        <v>26.5</v>
      </c>
      <c r="K73" s="37">
        <v>28.000000000000004</v>
      </c>
      <c r="L73" s="37">
        <v>29.000000000000004</v>
      </c>
      <c r="M73" s="37">
        <v>30</v>
      </c>
      <c r="N73" s="37">
        <v>31</v>
      </c>
      <c r="O73" s="37">
        <v>32.5</v>
      </c>
      <c r="P73" s="37">
        <v>33.5</v>
      </c>
      <c r="Q73" s="37">
        <v>34</v>
      </c>
      <c r="S73" t="str">
        <f t="shared" si="6"/>
        <v/>
      </c>
      <c r="T73">
        <v>86000</v>
      </c>
      <c r="U73">
        <v>0.21000000000000002</v>
      </c>
      <c r="V73">
        <v>0.22499999999999998</v>
      </c>
      <c r="W73">
        <v>0.24</v>
      </c>
      <c r="X73">
        <v>0.25</v>
      </c>
      <c r="Y73">
        <v>0.26500000000000001</v>
      </c>
      <c r="Z73">
        <v>0.28000000000000003</v>
      </c>
      <c r="AA73">
        <v>0.29000000000000004</v>
      </c>
      <c r="AB73">
        <v>0.3</v>
      </c>
      <c r="AC73">
        <v>0.31</v>
      </c>
      <c r="AD73">
        <v>0.32500000000000001</v>
      </c>
      <c r="AE73">
        <v>0.33500000000000002</v>
      </c>
      <c r="AF73">
        <v>0.34</v>
      </c>
      <c r="AH73" s="37">
        <f t="shared" si="5"/>
        <v>21.000000000000004</v>
      </c>
      <c r="AI73" s="37">
        <f t="shared" si="5"/>
        <v>22.499999999999996</v>
      </c>
      <c r="AJ73" s="37">
        <f t="shared" si="5"/>
        <v>24</v>
      </c>
      <c r="AK73" s="37">
        <f t="shared" si="5"/>
        <v>25</v>
      </c>
      <c r="AL73" s="37">
        <f t="shared" si="5"/>
        <v>26.5</v>
      </c>
      <c r="AM73" s="37">
        <f t="shared" si="5"/>
        <v>28.000000000000004</v>
      </c>
      <c r="AN73" s="37">
        <f t="shared" si="4"/>
        <v>29.000000000000004</v>
      </c>
      <c r="AO73" s="37">
        <f t="shared" si="4"/>
        <v>30</v>
      </c>
      <c r="AP73" s="37">
        <f t="shared" si="4"/>
        <v>31</v>
      </c>
      <c r="AQ73" s="37">
        <f t="shared" si="4"/>
        <v>32.5</v>
      </c>
      <c r="AR73" s="37">
        <f t="shared" si="4"/>
        <v>33.5</v>
      </c>
      <c r="AS73" s="37">
        <f t="shared" si="4"/>
        <v>34</v>
      </c>
    </row>
    <row r="74" spans="4:45" x14ac:dyDescent="0.25">
      <c r="D74">
        <v>71</v>
      </c>
      <c r="E74" s="77">
        <v>87000</v>
      </c>
      <c r="F74" s="37">
        <v>21.000000000000004</v>
      </c>
      <c r="G74" s="37">
        <v>22.499999999999996</v>
      </c>
      <c r="H74" s="37">
        <v>24</v>
      </c>
      <c r="I74" s="37">
        <v>25</v>
      </c>
      <c r="J74" s="37">
        <v>26.5</v>
      </c>
      <c r="K74" s="37">
        <v>28.000000000000004</v>
      </c>
      <c r="L74" s="37">
        <v>29.000000000000004</v>
      </c>
      <c r="M74" s="37">
        <v>30</v>
      </c>
      <c r="N74" s="37">
        <v>31.5</v>
      </c>
      <c r="O74" s="37">
        <v>32.5</v>
      </c>
      <c r="P74" s="37">
        <v>33.5</v>
      </c>
      <c r="Q74" s="37">
        <v>34.5</v>
      </c>
      <c r="S74" t="str">
        <f t="shared" si="6"/>
        <v/>
      </c>
      <c r="T74">
        <v>87000</v>
      </c>
      <c r="U74">
        <v>0.21000000000000002</v>
      </c>
      <c r="V74">
        <v>0.22499999999999998</v>
      </c>
      <c r="W74">
        <v>0.24</v>
      </c>
      <c r="X74">
        <v>0.25</v>
      </c>
      <c r="Y74">
        <v>0.26500000000000001</v>
      </c>
      <c r="Z74">
        <v>0.28000000000000003</v>
      </c>
      <c r="AA74">
        <v>0.29000000000000004</v>
      </c>
      <c r="AB74">
        <v>0.3</v>
      </c>
      <c r="AC74">
        <v>0.315</v>
      </c>
      <c r="AD74">
        <v>0.32500000000000001</v>
      </c>
      <c r="AE74">
        <v>0.33500000000000002</v>
      </c>
      <c r="AF74">
        <v>0.34500000000000003</v>
      </c>
      <c r="AH74" s="37">
        <f t="shared" si="5"/>
        <v>21.000000000000004</v>
      </c>
      <c r="AI74" s="37">
        <f t="shared" si="5"/>
        <v>22.499999999999996</v>
      </c>
      <c r="AJ74" s="37">
        <f t="shared" si="5"/>
        <v>24</v>
      </c>
      <c r="AK74" s="37">
        <f t="shared" si="5"/>
        <v>25</v>
      </c>
      <c r="AL74" s="37">
        <f t="shared" si="5"/>
        <v>26.5</v>
      </c>
      <c r="AM74" s="37">
        <f t="shared" si="5"/>
        <v>28.000000000000004</v>
      </c>
      <c r="AN74" s="37">
        <f t="shared" si="4"/>
        <v>29.000000000000004</v>
      </c>
      <c r="AO74" s="37">
        <f t="shared" si="4"/>
        <v>30</v>
      </c>
      <c r="AP74" s="37">
        <f t="shared" si="4"/>
        <v>31.5</v>
      </c>
      <c r="AQ74" s="37">
        <f t="shared" si="4"/>
        <v>32.5</v>
      </c>
      <c r="AR74" s="37">
        <f t="shared" si="4"/>
        <v>33.5</v>
      </c>
      <c r="AS74" s="37">
        <f t="shared" si="4"/>
        <v>34.5</v>
      </c>
    </row>
    <row r="75" spans="4:45" x14ac:dyDescent="0.25">
      <c r="D75">
        <v>72</v>
      </c>
      <c r="E75" s="77">
        <v>88000</v>
      </c>
      <c r="F75" s="37">
        <v>21.000000000000004</v>
      </c>
      <c r="G75" s="37">
        <v>22.499999999999996</v>
      </c>
      <c r="H75" s="37">
        <v>24</v>
      </c>
      <c r="I75" s="37">
        <v>25</v>
      </c>
      <c r="J75" s="37">
        <v>26.5</v>
      </c>
      <c r="K75" s="37">
        <v>28.000000000000004</v>
      </c>
      <c r="L75" s="37">
        <v>29.000000000000004</v>
      </c>
      <c r="M75" s="37">
        <v>30.5</v>
      </c>
      <c r="N75" s="37">
        <v>31.5</v>
      </c>
      <c r="O75" s="37">
        <v>32.5</v>
      </c>
      <c r="P75" s="37">
        <v>33.5</v>
      </c>
      <c r="Q75" s="37">
        <v>34.5</v>
      </c>
      <c r="S75" t="str">
        <f t="shared" si="6"/>
        <v/>
      </c>
      <c r="T75">
        <v>88000</v>
      </c>
      <c r="U75">
        <v>0.21000000000000002</v>
      </c>
      <c r="V75">
        <v>0.22499999999999998</v>
      </c>
      <c r="W75">
        <v>0.24</v>
      </c>
      <c r="X75">
        <v>0.25</v>
      </c>
      <c r="Y75">
        <v>0.26500000000000001</v>
      </c>
      <c r="Z75">
        <v>0.28000000000000003</v>
      </c>
      <c r="AA75">
        <v>0.29000000000000004</v>
      </c>
      <c r="AB75">
        <v>0.30499999999999999</v>
      </c>
      <c r="AC75">
        <v>0.315</v>
      </c>
      <c r="AD75">
        <v>0.32500000000000001</v>
      </c>
      <c r="AE75">
        <v>0.33500000000000002</v>
      </c>
      <c r="AF75">
        <v>0.34500000000000003</v>
      </c>
      <c r="AH75" s="37">
        <f t="shared" si="5"/>
        <v>21.000000000000004</v>
      </c>
      <c r="AI75" s="37">
        <f t="shared" si="5"/>
        <v>22.499999999999996</v>
      </c>
      <c r="AJ75" s="37">
        <f t="shared" si="5"/>
        <v>24</v>
      </c>
      <c r="AK75" s="37">
        <f t="shared" si="5"/>
        <v>25</v>
      </c>
      <c r="AL75" s="37">
        <f t="shared" si="5"/>
        <v>26.5</v>
      </c>
      <c r="AM75" s="37">
        <f t="shared" si="5"/>
        <v>28.000000000000004</v>
      </c>
      <c r="AN75" s="37">
        <f t="shared" si="4"/>
        <v>29.000000000000004</v>
      </c>
      <c r="AO75" s="37">
        <f t="shared" si="4"/>
        <v>30.5</v>
      </c>
      <c r="AP75" s="37">
        <f t="shared" si="4"/>
        <v>31.5</v>
      </c>
      <c r="AQ75" s="37">
        <f t="shared" si="4"/>
        <v>32.5</v>
      </c>
      <c r="AR75" s="37">
        <f t="shared" si="4"/>
        <v>33.5</v>
      </c>
      <c r="AS75" s="37">
        <f t="shared" si="4"/>
        <v>34.5</v>
      </c>
    </row>
    <row r="76" spans="4:45" x14ac:dyDescent="0.25">
      <c r="D76">
        <v>73</v>
      </c>
      <c r="E76" s="77">
        <v>89000</v>
      </c>
      <c r="F76" s="37">
        <v>21.000000000000004</v>
      </c>
      <c r="G76" s="37">
        <v>22.499999999999996</v>
      </c>
      <c r="H76" s="37">
        <v>24</v>
      </c>
      <c r="I76" s="37">
        <v>25.5</v>
      </c>
      <c r="J76" s="37">
        <v>26.5</v>
      </c>
      <c r="K76" s="37">
        <v>28.000000000000004</v>
      </c>
      <c r="L76" s="37">
        <v>29.000000000000004</v>
      </c>
      <c r="M76" s="37">
        <v>30.5</v>
      </c>
      <c r="N76" s="37">
        <v>31.5</v>
      </c>
      <c r="O76" s="37">
        <v>32.5</v>
      </c>
      <c r="P76" s="37">
        <v>33.5</v>
      </c>
      <c r="Q76" s="37">
        <v>34.5</v>
      </c>
      <c r="S76" t="str">
        <f t="shared" si="6"/>
        <v/>
      </c>
      <c r="T76">
        <v>89000</v>
      </c>
      <c r="U76">
        <v>0.21000000000000002</v>
      </c>
      <c r="V76">
        <v>0.22499999999999998</v>
      </c>
      <c r="W76">
        <v>0.24</v>
      </c>
      <c r="X76">
        <v>0.255</v>
      </c>
      <c r="Y76">
        <v>0.26500000000000001</v>
      </c>
      <c r="Z76">
        <v>0.28000000000000003</v>
      </c>
      <c r="AA76">
        <v>0.29000000000000004</v>
      </c>
      <c r="AB76">
        <v>0.30499999999999999</v>
      </c>
      <c r="AC76">
        <v>0.315</v>
      </c>
      <c r="AD76">
        <v>0.32500000000000001</v>
      </c>
      <c r="AE76">
        <v>0.33500000000000002</v>
      </c>
      <c r="AF76">
        <v>0.34500000000000003</v>
      </c>
      <c r="AH76" s="37">
        <f t="shared" si="5"/>
        <v>21.000000000000004</v>
      </c>
      <c r="AI76" s="37">
        <f t="shared" si="5"/>
        <v>22.499999999999996</v>
      </c>
      <c r="AJ76" s="37">
        <f t="shared" si="5"/>
        <v>24</v>
      </c>
      <c r="AK76" s="37">
        <f t="shared" si="5"/>
        <v>25.5</v>
      </c>
      <c r="AL76" s="37">
        <f t="shared" si="5"/>
        <v>26.5</v>
      </c>
      <c r="AM76" s="37">
        <f t="shared" si="5"/>
        <v>28.000000000000004</v>
      </c>
      <c r="AN76" s="37">
        <f t="shared" si="4"/>
        <v>29.000000000000004</v>
      </c>
      <c r="AO76" s="37">
        <f t="shared" si="4"/>
        <v>30.5</v>
      </c>
      <c r="AP76" s="37">
        <f t="shared" si="4"/>
        <v>31.5</v>
      </c>
      <c r="AQ76" s="37">
        <f t="shared" si="4"/>
        <v>32.5</v>
      </c>
      <c r="AR76" s="37">
        <f t="shared" si="4"/>
        <v>33.5</v>
      </c>
      <c r="AS76" s="37">
        <f t="shared" si="4"/>
        <v>34.5</v>
      </c>
    </row>
    <row r="77" spans="4:45" x14ac:dyDescent="0.25">
      <c r="D77">
        <v>74</v>
      </c>
      <c r="E77" s="77">
        <v>90000</v>
      </c>
      <c r="F77" s="37">
        <v>21.000000000000004</v>
      </c>
      <c r="G77" s="37">
        <v>22.499999999999996</v>
      </c>
      <c r="H77" s="37">
        <v>24</v>
      </c>
      <c r="I77" s="37">
        <v>25.5</v>
      </c>
      <c r="J77" s="37">
        <v>26.5</v>
      </c>
      <c r="K77" s="37">
        <v>28.000000000000004</v>
      </c>
      <c r="L77" s="37">
        <v>29.5</v>
      </c>
      <c r="M77" s="37">
        <v>30.5</v>
      </c>
      <c r="N77" s="37">
        <v>31.5</v>
      </c>
      <c r="O77" s="37">
        <v>32.5</v>
      </c>
      <c r="P77" s="37">
        <v>33.5</v>
      </c>
      <c r="Q77" s="37">
        <v>34.5</v>
      </c>
      <c r="S77" t="str">
        <f t="shared" si="6"/>
        <v/>
      </c>
      <c r="T77">
        <v>90000</v>
      </c>
      <c r="U77">
        <v>0.21000000000000002</v>
      </c>
      <c r="V77">
        <v>0.22499999999999998</v>
      </c>
      <c r="W77">
        <v>0.24</v>
      </c>
      <c r="X77">
        <v>0.255</v>
      </c>
      <c r="Y77">
        <v>0.26500000000000001</v>
      </c>
      <c r="Z77">
        <v>0.28000000000000003</v>
      </c>
      <c r="AA77">
        <v>0.29499999999999998</v>
      </c>
      <c r="AB77">
        <v>0.30499999999999999</v>
      </c>
      <c r="AC77">
        <v>0.315</v>
      </c>
      <c r="AD77">
        <v>0.32500000000000001</v>
      </c>
      <c r="AE77">
        <v>0.33500000000000002</v>
      </c>
      <c r="AF77">
        <v>0.34500000000000003</v>
      </c>
      <c r="AH77" s="37">
        <f t="shared" si="5"/>
        <v>21.000000000000004</v>
      </c>
      <c r="AI77" s="37">
        <f t="shared" si="5"/>
        <v>22.499999999999996</v>
      </c>
      <c r="AJ77" s="37">
        <f t="shared" si="5"/>
        <v>24</v>
      </c>
      <c r="AK77" s="37">
        <f t="shared" si="5"/>
        <v>25.5</v>
      </c>
      <c r="AL77" s="37">
        <f t="shared" si="5"/>
        <v>26.5</v>
      </c>
      <c r="AM77" s="37">
        <f t="shared" si="5"/>
        <v>28.000000000000004</v>
      </c>
      <c r="AN77" s="37">
        <f t="shared" si="4"/>
        <v>29.5</v>
      </c>
      <c r="AO77" s="37">
        <f t="shared" si="4"/>
        <v>30.5</v>
      </c>
      <c r="AP77" s="37">
        <f t="shared" si="4"/>
        <v>31.5</v>
      </c>
      <c r="AQ77" s="37">
        <f t="shared" si="4"/>
        <v>32.5</v>
      </c>
      <c r="AR77" s="37">
        <f t="shared" si="4"/>
        <v>33.5</v>
      </c>
      <c r="AS77" s="37">
        <f t="shared" si="4"/>
        <v>34.5</v>
      </c>
    </row>
    <row r="78" spans="4:45" x14ac:dyDescent="0.25">
      <c r="D78">
        <v>75</v>
      </c>
      <c r="E78" s="77">
        <v>91000</v>
      </c>
      <c r="F78" s="37">
        <v>21.000000000000004</v>
      </c>
      <c r="G78" s="37">
        <v>22.499999999999996</v>
      </c>
      <c r="H78" s="37">
        <v>24</v>
      </c>
      <c r="I78" s="37">
        <v>25.5</v>
      </c>
      <c r="J78" s="37">
        <v>26.5</v>
      </c>
      <c r="K78" s="37">
        <v>28.000000000000004</v>
      </c>
      <c r="L78" s="37">
        <v>29.5</v>
      </c>
      <c r="M78" s="37">
        <v>30.5</v>
      </c>
      <c r="N78" s="37">
        <v>31.5</v>
      </c>
      <c r="O78" s="37">
        <v>32.5</v>
      </c>
      <c r="P78" s="37">
        <v>33.5</v>
      </c>
      <c r="Q78" s="37">
        <v>34.5</v>
      </c>
      <c r="S78" t="str">
        <f t="shared" si="6"/>
        <v/>
      </c>
      <c r="T78">
        <v>91000</v>
      </c>
      <c r="U78">
        <v>0.21000000000000002</v>
      </c>
      <c r="V78">
        <v>0.22499999999999998</v>
      </c>
      <c r="W78">
        <v>0.24</v>
      </c>
      <c r="X78">
        <v>0.255</v>
      </c>
      <c r="Y78">
        <v>0.26500000000000001</v>
      </c>
      <c r="Z78">
        <v>0.28000000000000003</v>
      </c>
      <c r="AA78">
        <v>0.29499999999999998</v>
      </c>
      <c r="AB78">
        <v>0.30499999999999999</v>
      </c>
      <c r="AC78">
        <v>0.315</v>
      </c>
      <c r="AD78">
        <v>0.32500000000000001</v>
      </c>
      <c r="AE78">
        <v>0.33500000000000002</v>
      </c>
      <c r="AF78">
        <v>0.34500000000000003</v>
      </c>
      <c r="AH78" s="37">
        <f t="shared" si="5"/>
        <v>21.000000000000004</v>
      </c>
      <c r="AI78" s="37">
        <f t="shared" si="5"/>
        <v>22.499999999999996</v>
      </c>
      <c r="AJ78" s="37">
        <f t="shared" si="5"/>
        <v>24</v>
      </c>
      <c r="AK78" s="37">
        <f t="shared" si="5"/>
        <v>25.5</v>
      </c>
      <c r="AL78" s="37">
        <f t="shared" si="5"/>
        <v>26.5</v>
      </c>
      <c r="AM78" s="37">
        <f t="shared" si="5"/>
        <v>28.000000000000004</v>
      </c>
      <c r="AN78" s="37">
        <f t="shared" si="4"/>
        <v>29.5</v>
      </c>
      <c r="AO78" s="37">
        <f t="shared" si="4"/>
        <v>30.5</v>
      </c>
      <c r="AP78" s="37">
        <f t="shared" si="4"/>
        <v>31.5</v>
      </c>
      <c r="AQ78" s="37">
        <f t="shared" si="4"/>
        <v>32.5</v>
      </c>
      <c r="AR78" s="37">
        <f t="shared" si="4"/>
        <v>33.5</v>
      </c>
      <c r="AS78" s="37">
        <f t="shared" si="4"/>
        <v>34.5</v>
      </c>
    </row>
    <row r="79" spans="4:45" x14ac:dyDescent="0.25">
      <c r="D79">
        <v>76</v>
      </c>
      <c r="E79" s="77">
        <v>92000</v>
      </c>
      <c r="F79" s="37">
        <v>21.499999999999996</v>
      </c>
      <c r="G79" s="37">
        <v>22.499999999999996</v>
      </c>
      <c r="H79" s="37">
        <v>24</v>
      </c>
      <c r="I79" s="37">
        <v>25.5</v>
      </c>
      <c r="J79" s="37">
        <v>27</v>
      </c>
      <c r="K79" s="37">
        <v>28.000000000000004</v>
      </c>
      <c r="L79" s="37">
        <v>29.5</v>
      </c>
      <c r="M79" s="37">
        <v>30.5</v>
      </c>
      <c r="N79" s="37">
        <v>31.5</v>
      </c>
      <c r="O79" s="37">
        <v>33</v>
      </c>
      <c r="P79" s="37">
        <v>34</v>
      </c>
      <c r="Q79" s="37">
        <v>35</v>
      </c>
      <c r="S79" t="str">
        <f t="shared" si="6"/>
        <v/>
      </c>
      <c r="T79">
        <v>92000</v>
      </c>
      <c r="U79">
        <v>0.21499999999999997</v>
      </c>
      <c r="V79">
        <v>0.22499999999999998</v>
      </c>
      <c r="W79">
        <v>0.24</v>
      </c>
      <c r="X79">
        <v>0.255</v>
      </c>
      <c r="Y79">
        <v>0.27</v>
      </c>
      <c r="Z79">
        <v>0.28000000000000003</v>
      </c>
      <c r="AA79">
        <v>0.29499999999999998</v>
      </c>
      <c r="AB79">
        <v>0.30499999999999999</v>
      </c>
      <c r="AC79">
        <v>0.315</v>
      </c>
      <c r="AD79">
        <v>0.33</v>
      </c>
      <c r="AE79">
        <v>0.34</v>
      </c>
      <c r="AF79">
        <v>0.35000000000000003</v>
      </c>
      <c r="AH79" s="37">
        <f t="shared" si="5"/>
        <v>21.499999999999996</v>
      </c>
      <c r="AI79" s="37">
        <f t="shared" si="5"/>
        <v>22.499999999999996</v>
      </c>
      <c r="AJ79" s="37">
        <f t="shared" si="5"/>
        <v>24</v>
      </c>
      <c r="AK79" s="37">
        <f t="shared" si="5"/>
        <v>25.5</v>
      </c>
      <c r="AL79" s="37">
        <f t="shared" si="5"/>
        <v>27</v>
      </c>
      <c r="AM79" s="37">
        <f t="shared" si="5"/>
        <v>28.000000000000004</v>
      </c>
      <c r="AN79" s="37">
        <f t="shared" si="4"/>
        <v>29.5</v>
      </c>
      <c r="AO79" s="37">
        <f t="shared" si="4"/>
        <v>30.5</v>
      </c>
      <c r="AP79" s="37">
        <f t="shared" si="4"/>
        <v>31.5</v>
      </c>
      <c r="AQ79" s="37">
        <f t="shared" si="4"/>
        <v>33</v>
      </c>
      <c r="AR79" s="37">
        <f t="shared" si="4"/>
        <v>34</v>
      </c>
      <c r="AS79" s="37">
        <f t="shared" si="4"/>
        <v>35</v>
      </c>
    </row>
    <row r="80" spans="4:45" x14ac:dyDescent="0.25">
      <c r="D80">
        <v>77</v>
      </c>
      <c r="E80" s="77">
        <v>93000</v>
      </c>
      <c r="F80" s="37">
        <v>21.499999999999996</v>
      </c>
      <c r="G80" s="37">
        <v>22.499999999999996</v>
      </c>
      <c r="H80" s="37">
        <v>24</v>
      </c>
      <c r="I80" s="37">
        <v>25.5</v>
      </c>
      <c r="J80" s="37">
        <v>27</v>
      </c>
      <c r="K80" s="37">
        <v>28.000000000000004</v>
      </c>
      <c r="L80" s="37">
        <v>29.5</v>
      </c>
      <c r="M80" s="37">
        <v>30.5</v>
      </c>
      <c r="N80" s="37">
        <v>32</v>
      </c>
      <c r="O80" s="37">
        <v>33</v>
      </c>
      <c r="P80" s="37">
        <v>34</v>
      </c>
      <c r="Q80" s="37">
        <v>35</v>
      </c>
      <c r="S80" t="str">
        <f t="shared" si="6"/>
        <v/>
      </c>
      <c r="T80">
        <v>93000</v>
      </c>
      <c r="U80">
        <v>0.21499999999999997</v>
      </c>
      <c r="V80">
        <v>0.22499999999999998</v>
      </c>
      <c r="W80">
        <v>0.24</v>
      </c>
      <c r="X80">
        <v>0.255</v>
      </c>
      <c r="Y80">
        <v>0.27</v>
      </c>
      <c r="Z80">
        <v>0.28000000000000003</v>
      </c>
      <c r="AA80">
        <v>0.29499999999999998</v>
      </c>
      <c r="AB80">
        <v>0.30499999999999999</v>
      </c>
      <c r="AC80">
        <v>0.32</v>
      </c>
      <c r="AD80">
        <v>0.33</v>
      </c>
      <c r="AE80">
        <v>0.34</v>
      </c>
      <c r="AF80">
        <v>0.35000000000000003</v>
      </c>
      <c r="AH80" s="37">
        <f t="shared" si="5"/>
        <v>21.499999999999996</v>
      </c>
      <c r="AI80" s="37">
        <f t="shared" si="5"/>
        <v>22.499999999999996</v>
      </c>
      <c r="AJ80" s="37">
        <f t="shared" si="5"/>
        <v>24</v>
      </c>
      <c r="AK80" s="37">
        <f t="shared" si="5"/>
        <v>25.5</v>
      </c>
      <c r="AL80" s="37">
        <f t="shared" si="5"/>
        <v>27</v>
      </c>
      <c r="AM80" s="37">
        <f t="shared" si="5"/>
        <v>28.000000000000004</v>
      </c>
      <c r="AN80" s="37">
        <f t="shared" si="4"/>
        <v>29.5</v>
      </c>
      <c r="AO80" s="37">
        <f t="shared" si="4"/>
        <v>30.5</v>
      </c>
      <c r="AP80" s="37">
        <f t="shared" si="4"/>
        <v>32</v>
      </c>
      <c r="AQ80" s="37">
        <f t="shared" si="4"/>
        <v>33</v>
      </c>
      <c r="AR80" s="37">
        <f t="shared" si="4"/>
        <v>34</v>
      </c>
      <c r="AS80" s="37">
        <f t="shared" si="4"/>
        <v>35</v>
      </c>
    </row>
    <row r="81" spans="4:45" x14ac:dyDescent="0.25">
      <c r="D81">
        <v>78</v>
      </c>
      <c r="E81" s="77">
        <v>94000</v>
      </c>
      <c r="F81" s="37">
        <v>21.499999999999996</v>
      </c>
      <c r="G81" s="37">
        <v>22.499999999999996</v>
      </c>
      <c r="H81" s="37">
        <v>24</v>
      </c>
      <c r="I81" s="37">
        <v>25.5</v>
      </c>
      <c r="J81" s="37">
        <v>27</v>
      </c>
      <c r="K81" s="37">
        <v>28.000000000000004</v>
      </c>
      <c r="L81" s="37">
        <v>29.5</v>
      </c>
      <c r="M81" s="37">
        <v>30.5</v>
      </c>
      <c r="N81" s="37">
        <v>32</v>
      </c>
      <c r="O81" s="37">
        <v>33</v>
      </c>
      <c r="P81" s="37">
        <v>34</v>
      </c>
      <c r="Q81" s="37">
        <v>35</v>
      </c>
      <c r="S81" t="str">
        <f t="shared" si="6"/>
        <v/>
      </c>
      <c r="T81">
        <v>94000</v>
      </c>
      <c r="U81">
        <v>0.21499999999999997</v>
      </c>
      <c r="V81">
        <v>0.22499999999999998</v>
      </c>
      <c r="W81">
        <v>0.24</v>
      </c>
      <c r="X81">
        <v>0.255</v>
      </c>
      <c r="Y81">
        <v>0.27</v>
      </c>
      <c r="Z81">
        <v>0.28000000000000003</v>
      </c>
      <c r="AA81">
        <v>0.29499999999999998</v>
      </c>
      <c r="AB81">
        <v>0.30499999999999999</v>
      </c>
      <c r="AC81">
        <v>0.32</v>
      </c>
      <c r="AD81">
        <v>0.33</v>
      </c>
      <c r="AE81">
        <v>0.34</v>
      </c>
      <c r="AF81">
        <v>0.35000000000000003</v>
      </c>
      <c r="AH81" s="37">
        <f t="shared" si="5"/>
        <v>21.499999999999996</v>
      </c>
      <c r="AI81" s="37">
        <f t="shared" si="5"/>
        <v>22.499999999999996</v>
      </c>
      <c r="AJ81" s="37">
        <f t="shared" si="5"/>
        <v>24</v>
      </c>
      <c r="AK81" s="37">
        <f t="shared" si="5"/>
        <v>25.5</v>
      </c>
      <c r="AL81" s="37">
        <f t="shared" si="5"/>
        <v>27</v>
      </c>
      <c r="AM81" s="37">
        <f t="shared" si="5"/>
        <v>28.000000000000004</v>
      </c>
      <c r="AN81" s="37">
        <f t="shared" si="4"/>
        <v>29.5</v>
      </c>
      <c r="AO81" s="37">
        <f t="shared" si="4"/>
        <v>30.5</v>
      </c>
      <c r="AP81" s="37">
        <f t="shared" si="4"/>
        <v>32</v>
      </c>
      <c r="AQ81" s="37">
        <f t="shared" si="4"/>
        <v>33</v>
      </c>
      <c r="AR81" s="37">
        <f t="shared" si="4"/>
        <v>34</v>
      </c>
      <c r="AS81" s="37">
        <f t="shared" si="4"/>
        <v>35</v>
      </c>
    </row>
    <row r="82" spans="4:45" x14ac:dyDescent="0.25">
      <c r="D82">
        <v>79</v>
      </c>
      <c r="E82" s="77">
        <v>95000</v>
      </c>
      <c r="F82" s="37">
        <v>21.499999999999996</v>
      </c>
      <c r="G82" s="37">
        <v>23</v>
      </c>
      <c r="H82" s="37">
        <v>24</v>
      </c>
      <c r="I82" s="37">
        <v>25.5</v>
      </c>
      <c r="J82" s="37">
        <v>27</v>
      </c>
      <c r="K82" s="37">
        <v>28.500000000000004</v>
      </c>
      <c r="L82" s="37">
        <v>29.5</v>
      </c>
      <c r="M82" s="37">
        <v>31</v>
      </c>
      <c r="N82" s="37">
        <v>32</v>
      </c>
      <c r="O82" s="37">
        <v>33</v>
      </c>
      <c r="P82" s="37">
        <v>34</v>
      </c>
      <c r="Q82" s="37">
        <v>35</v>
      </c>
      <c r="S82" t="str">
        <f t="shared" si="6"/>
        <v/>
      </c>
      <c r="T82">
        <v>95000</v>
      </c>
      <c r="U82">
        <v>0.21499999999999997</v>
      </c>
      <c r="V82">
        <v>0.22999999999999998</v>
      </c>
      <c r="W82">
        <v>0.24</v>
      </c>
      <c r="X82">
        <v>0.255</v>
      </c>
      <c r="Y82">
        <v>0.27</v>
      </c>
      <c r="Z82">
        <v>0.28500000000000003</v>
      </c>
      <c r="AA82">
        <v>0.29499999999999998</v>
      </c>
      <c r="AB82">
        <v>0.31</v>
      </c>
      <c r="AC82">
        <v>0.32</v>
      </c>
      <c r="AD82">
        <v>0.33</v>
      </c>
      <c r="AE82">
        <v>0.34</v>
      </c>
      <c r="AF82">
        <v>0.35000000000000003</v>
      </c>
      <c r="AH82" s="37">
        <f t="shared" si="5"/>
        <v>21.499999999999996</v>
      </c>
      <c r="AI82" s="37">
        <f t="shared" si="5"/>
        <v>23</v>
      </c>
      <c r="AJ82" s="37">
        <f t="shared" si="5"/>
        <v>24</v>
      </c>
      <c r="AK82" s="37">
        <f t="shared" si="5"/>
        <v>25.5</v>
      </c>
      <c r="AL82" s="37">
        <f t="shared" si="5"/>
        <v>27</v>
      </c>
      <c r="AM82" s="37">
        <f t="shared" si="5"/>
        <v>28.500000000000004</v>
      </c>
      <c r="AN82" s="37">
        <f t="shared" si="4"/>
        <v>29.5</v>
      </c>
      <c r="AO82" s="37">
        <f t="shared" si="4"/>
        <v>31</v>
      </c>
      <c r="AP82" s="37">
        <f t="shared" si="4"/>
        <v>32</v>
      </c>
      <c r="AQ82" s="37">
        <f t="shared" si="4"/>
        <v>33</v>
      </c>
      <c r="AR82" s="37">
        <f t="shared" si="4"/>
        <v>34</v>
      </c>
      <c r="AS82" s="37">
        <f t="shared" si="4"/>
        <v>35</v>
      </c>
    </row>
    <row r="83" spans="4:45" x14ac:dyDescent="0.25">
      <c r="D83">
        <v>80</v>
      </c>
      <c r="E83" s="77">
        <v>96000</v>
      </c>
      <c r="F83" s="37">
        <v>21.499999999999996</v>
      </c>
      <c r="G83" s="37">
        <v>23</v>
      </c>
      <c r="H83" s="37">
        <v>24</v>
      </c>
      <c r="I83" s="37">
        <v>25.5</v>
      </c>
      <c r="J83" s="37">
        <v>27</v>
      </c>
      <c r="K83" s="37">
        <v>28.500000000000004</v>
      </c>
      <c r="L83" s="37">
        <v>29.5</v>
      </c>
      <c r="M83" s="37">
        <v>31</v>
      </c>
      <c r="N83" s="37">
        <v>32</v>
      </c>
      <c r="O83" s="37">
        <v>33</v>
      </c>
      <c r="P83" s="37">
        <v>34</v>
      </c>
      <c r="Q83" s="37">
        <v>35</v>
      </c>
      <c r="S83" t="str">
        <f t="shared" si="6"/>
        <v/>
      </c>
      <c r="T83">
        <v>96000</v>
      </c>
      <c r="U83">
        <v>0.21499999999999997</v>
      </c>
      <c r="V83">
        <v>0.22999999999999998</v>
      </c>
      <c r="W83">
        <v>0.24</v>
      </c>
      <c r="X83">
        <v>0.255</v>
      </c>
      <c r="Y83">
        <v>0.27</v>
      </c>
      <c r="Z83">
        <v>0.28500000000000003</v>
      </c>
      <c r="AA83">
        <v>0.29499999999999998</v>
      </c>
      <c r="AB83">
        <v>0.31</v>
      </c>
      <c r="AC83">
        <v>0.32</v>
      </c>
      <c r="AD83">
        <v>0.33</v>
      </c>
      <c r="AE83">
        <v>0.34</v>
      </c>
      <c r="AF83">
        <v>0.35000000000000003</v>
      </c>
      <c r="AH83" s="37">
        <f t="shared" si="5"/>
        <v>21.499999999999996</v>
      </c>
      <c r="AI83" s="37">
        <f t="shared" si="5"/>
        <v>23</v>
      </c>
      <c r="AJ83" s="37">
        <f t="shared" si="5"/>
        <v>24</v>
      </c>
      <c r="AK83" s="37">
        <f t="shared" si="5"/>
        <v>25.5</v>
      </c>
      <c r="AL83" s="37">
        <f t="shared" si="5"/>
        <v>27</v>
      </c>
      <c r="AM83" s="37">
        <f t="shared" si="5"/>
        <v>28.500000000000004</v>
      </c>
      <c r="AN83" s="37">
        <f t="shared" si="4"/>
        <v>29.5</v>
      </c>
      <c r="AO83" s="37">
        <f t="shared" si="4"/>
        <v>31</v>
      </c>
      <c r="AP83" s="37">
        <f t="shared" si="4"/>
        <v>32</v>
      </c>
      <c r="AQ83" s="37">
        <f t="shared" si="4"/>
        <v>33</v>
      </c>
      <c r="AR83" s="37">
        <f t="shared" si="4"/>
        <v>34</v>
      </c>
      <c r="AS83" s="37">
        <f t="shared" si="4"/>
        <v>35</v>
      </c>
    </row>
    <row r="84" spans="4:45" x14ac:dyDescent="0.25">
      <c r="D84">
        <v>81</v>
      </c>
      <c r="E84" s="77">
        <v>97000</v>
      </c>
      <c r="F84" s="37">
        <v>21.499999999999996</v>
      </c>
      <c r="G84" s="37">
        <v>23</v>
      </c>
      <c r="H84" s="37">
        <v>24.5</v>
      </c>
      <c r="I84" s="37">
        <v>25.5</v>
      </c>
      <c r="J84" s="37">
        <v>27</v>
      </c>
      <c r="K84" s="37">
        <v>28.500000000000004</v>
      </c>
      <c r="L84" s="37">
        <v>29.5</v>
      </c>
      <c r="M84" s="37">
        <v>31</v>
      </c>
      <c r="N84" s="37">
        <v>32</v>
      </c>
      <c r="O84" s="37">
        <v>33</v>
      </c>
      <c r="P84" s="37">
        <v>34</v>
      </c>
      <c r="Q84" s="37">
        <v>35</v>
      </c>
      <c r="S84" t="str">
        <f t="shared" si="6"/>
        <v/>
      </c>
      <c r="T84">
        <v>97000</v>
      </c>
      <c r="U84">
        <v>0.21499999999999997</v>
      </c>
      <c r="V84">
        <v>0.22999999999999998</v>
      </c>
      <c r="W84">
        <v>0.245</v>
      </c>
      <c r="X84">
        <v>0.255</v>
      </c>
      <c r="Y84">
        <v>0.27</v>
      </c>
      <c r="Z84">
        <v>0.28500000000000003</v>
      </c>
      <c r="AA84">
        <v>0.29499999999999998</v>
      </c>
      <c r="AB84">
        <v>0.31</v>
      </c>
      <c r="AC84">
        <v>0.32</v>
      </c>
      <c r="AD84">
        <v>0.33</v>
      </c>
      <c r="AE84">
        <v>0.34</v>
      </c>
      <c r="AF84">
        <v>0.35000000000000003</v>
      </c>
      <c r="AH84" s="37">
        <f t="shared" si="5"/>
        <v>21.499999999999996</v>
      </c>
      <c r="AI84" s="37">
        <f t="shared" si="5"/>
        <v>23</v>
      </c>
      <c r="AJ84" s="37">
        <f t="shared" si="5"/>
        <v>24.5</v>
      </c>
      <c r="AK84" s="37">
        <f t="shared" si="5"/>
        <v>25.5</v>
      </c>
      <c r="AL84" s="37">
        <f t="shared" si="5"/>
        <v>27</v>
      </c>
      <c r="AM84" s="37">
        <f t="shared" si="5"/>
        <v>28.500000000000004</v>
      </c>
      <c r="AN84" s="37">
        <f t="shared" si="4"/>
        <v>29.5</v>
      </c>
      <c r="AO84" s="37">
        <f t="shared" si="4"/>
        <v>31</v>
      </c>
      <c r="AP84" s="37">
        <f t="shared" si="4"/>
        <v>32</v>
      </c>
      <c r="AQ84" s="37">
        <f t="shared" si="4"/>
        <v>33</v>
      </c>
      <c r="AR84" s="37">
        <f t="shared" si="4"/>
        <v>34</v>
      </c>
      <c r="AS84" s="37">
        <f t="shared" si="4"/>
        <v>35</v>
      </c>
    </row>
    <row r="85" spans="4:45" x14ac:dyDescent="0.25">
      <c r="D85">
        <v>82</v>
      </c>
      <c r="E85" s="77">
        <v>98000</v>
      </c>
      <c r="F85" s="37">
        <v>21.499999999999996</v>
      </c>
      <c r="G85" s="37">
        <v>23</v>
      </c>
      <c r="H85" s="37">
        <v>24.5</v>
      </c>
      <c r="I85" s="37">
        <v>25.5</v>
      </c>
      <c r="J85" s="37">
        <v>27</v>
      </c>
      <c r="K85" s="37">
        <v>28.500000000000004</v>
      </c>
      <c r="L85" s="37">
        <v>29.5</v>
      </c>
      <c r="M85" s="37">
        <v>31</v>
      </c>
      <c r="N85" s="37">
        <v>32</v>
      </c>
      <c r="O85" s="37">
        <v>33</v>
      </c>
      <c r="P85" s="37">
        <v>34.5</v>
      </c>
      <c r="Q85" s="37">
        <v>35.5</v>
      </c>
      <c r="S85" t="str">
        <f t="shared" si="6"/>
        <v/>
      </c>
      <c r="T85">
        <v>98000</v>
      </c>
      <c r="U85">
        <v>0.21499999999999997</v>
      </c>
      <c r="V85">
        <v>0.22999999999999998</v>
      </c>
      <c r="W85">
        <v>0.245</v>
      </c>
      <c r="X85">
        <v>0.255</v>
      </c>
      <c r="Y85">
        <v>0.27</v>
      </c>
      <c r="Z85">
        <v>0.28500000000000003</v>
      </c>
      <c r="AA85">
        <v>0.29499999999999998</v>
      </c>
      <c r="AB85">
        <v>0.31</v>
      </c>
      <c r="AC85">
        <v>0.32</v>
      </c>
      <c r="AD85">
        <v>0.33</v>
      </c>
      <c r="AE85">
        <v>0.34500000000000003</v>
      </c>
      <c r="AF85">
        <v>0.35499999999999998</v>
      </c>
      <c r="AH85" s="37">
        <f t="shared" si="5"/>
        <v>21.499999999999996</v>
      </c>
      <c r="AI85" s="37">
        <f t="shared" si="5"/>
        <v>23</v>
      </c>
      <c r="AJ85" s="37">
        <f t="shared" si="5"/>
        <v>24.5</v>
      </c>
      <c r="AK85" s="37">
        <f t="shared" si="5"/>
        <v>25.5</v>
      </c>
      <c r="AL85" s="37">
        <f t="shared" si="5"/>
        <v>27</v>
      </c>
      <c r="AM85" s="37">
        <f t="shared" si="5"/>
        <v>28.500000000000004</v>
      </c>
      <c r="AN85" s="37">
        <f t="shared" si="5"/>
        <v>29.5</v>
      </c>
      <c r="AO85" s="37">
        <f t="shared" si="5"/>
        <v>31</v>
      </c>
      <c r="AP85" s="37">
        <f t="shared" si="5"/>
        <v>32</v>
      </c>
      <c r="AQ85" s="37">
        <f t="shared" si="5"/>
        <v>33</v>
      </c>
      <c r="AR85" s="37">
        <f t="shared" si="5"/>
        <v>34.5</v>
      </c>
      <c r="AS85" s="37">
        <f t="shared" si="5"/>
        <v>35.5</v>
      </c>
    </row>
    <row r="86" spans="4:45" x14ac:dyDescent="0.25">
      <c r="D86">
        <v>83</v>
      </c>
      <c r="E86" s="77">
        <v>99000</v>
      </c>
      <c r="F86" s="37">
        <v>21.499999999999996</v>
      </c>
      <c r="G86" s="37">
        <v>23</v>
      </c>
      <c r="H86" s="37">
        <v>24.5</v>
      </c>
      <c r="I86" s="37">
        <v>26</v>
      </c>
      <c r="J86" s="37">
        <v>27</v>
      </c>
      <c r="K86" s="37">
        <v>28.500000000000004</v>
      </c>
      <c r="L86" s="37">
        <v>30</v>
      </c>
      <c r="M86" s="37">
        <v>31</v>
      </c>
      <c r="N86" s="37">
        <v>32</v>
      </c>
      <c r="O86" s="37">
        <v>33.5</v>
      </c>
      <c r="P86" s="37">
        <v>34.5</v>
      </c>
      <c r="Q86" s="37">
        <v>35.5</v>
      </c>
      <c r="S86" t="str">
        <f t="shared" si="6"/>
        <v/>
      </c>
      <c r="T86">
        <v>99000</v>
      </c>
      <c r="U86">
        <v>0.21499999999999997</v>
      </c>
      <c r="V86">
        <v>0.22999999999999998</v>
      </c>
      <c r="W86">
        <v>0.245</v>
      </c>
      <c r="X86">
        <v>0.26</v>
      </c>
      <c r="Y86">
        <v>0.27</v>
      </c>
      <c r="Z86">
        <v>0.28500000000000003</v>
      </c>
      <c r="AA86">
        <v>0.3</v>
      </c>
      <c r="AB86">
        <v>0.31</v>
      </c>
      <c r="AC86">
        <v>0.32</v>
      </c>
      <c r="AD86">
        <v>0.33500000000000002</v>
      </c>
      <c r="AE86">
        <v>0.34500000000000003</v>
      </c>
      <c r="AF86">
        <v>0.35499999999999998</v>
      </c>
      <c r="AH86" s="37">
        <f t="shared" si="5"/>
        <v>21.499999999999996</v>
      </c>
      <c r="AI86" s="37">
        <f t="shared" si="5"/>
        <v>23</v>
      </c>
      <c r="AJ86" s="37">
        <f t="shared" si="5"/>
        <v>24.5</v>
      </c>
      <c r="AK86" s="37">
        <f t="shared" si="5"/>
        <v>26</v>
      </c>
      <c r="AL86" s="37">
        <f t="shared" si="5"/>
        <v>27</v>
      </c>
      <c r="AM86" s="37">
        <f t="shared" si="5"/>
        <v>28.500000000000004</v>
      </c>
      <c r="AN86" s="37">
        <f t="shared" si="5"/>
        <v>30</v>
      </c>
      <c r="AO86" s="37">
        <f t="shared" si="5"/>
        <v>31</v>
      </c>
      <c r="AP86" s="37">
        <f t="shared" si="5"/>
        <v>32</v>
      </c>
      <c r="AQ86" s="37">
        <f t="shared" si="5"/>
        <v>33.5</v>
      </c>
      <c r="AR86" s="37">
        <f t="shared" si="5"/>
        <v>34.5</v>
      </c>
      <c r="AS86" s="37">
        <f t="shared" si="5"/>
        <v>35.5</v>
      </c>
    </row>
    <row r="87" spans="4:45" x14ac:dyDescent="0.25">
      <c r="D87">
        <v>84</v>
      </c>
      <c r="E87" s="77">
        <v>100000</v>
      </c>
      <c r="F87" s="37">
        <v>21.499999999999996</v>
      </c>
      <c r="G87" s="37">
        <v>23</v>
      </c>
      <c r="H87" s="37">
        <v>24.5</v>
      </c>
      <c r="I87" s="37">
        <v>26</v>
      </c>
      <c r="J87" s="37">
        <v>27</v>
      </c>
      <c r="K87" s="37">
        <v>28.500000000000004</v>
      </c>
      <c r="L87" s="37">
        <v>30</v>
      </c>
      <c r="M87" s="37">
        <v>31</v>
      </c>
      <c r="N87" s="37">
        <v>32.5</v>
      </c>
      <c r="O87" s="37">
        <v>33.5</v>
      </c>
      <c r="P87" s="37">
        <v>34.5</v>
      </c>
      <c r="Q87" s="37">
        <v>35.5</v>
      </c>
      <c r="S87" t="str">
        <f t="shared" si="6"/>
        <v/>
      </c>
      <c r="T87">
        <v>100000</v>
      </c>
      <c r="U87">
        <v>0.21499999999999997</v>
      </c>
      <c r="V87">
        <v>0.22999999999999998</v>
      </c>
      <c r="W87">
        <v>0.245</v>
      </c>
      <c r="X87">
        <v>0.26</v>
      </c>
      <c r="Y87">
        <v>0.27</v>
      </c>
      <c r="Z87">
        <v>0.28500000000000003</v>
      </c>
      <c r="AA87">
        <v>0.3</v>
      </c>
      <c r="AB87">
        <v>0.31</v>
      </c>
      <c r="AC87">
        <v>0.32500000000000001</v>
      </c>
      <c r="AD87">
        <v>0.33500000000000002</v>
      </c>
      <c r="AE87">
        <v>0.34500000000000003</v>
      </c>
      <c r="AF87">
        <v>0.35499999999999998</v>
      </c>
      <c r="AH87" s="37">
        <f t="shared" si="5"/>
        <v>21.499999999999996</v>
      </c>
      <c r="AI87" s="37">
        <f t="shared" si="5"/>
        <v>23</v>
      </c>
      <c r="AJ87" s="37">
        <f t="shared" si="5"/>
        <v>24.5</v>
      </c>
      <c r="AK87" s="37">
        <f t="shared" si="5"/>
        <v>26</v>
      </c>
      <c r="AL87" s="37">
        <f t="shared" si="5"/>
        <v>27</v>
      </c>
      <c r="AM87" s="37">
        <f t="shared" si="5"/>
        <v>28.500000000000004</v>
      </c>
      <c r="AN87" s="37">
        <f t="shared" si="5"/>
        <v>30</v>
      </c>
      <c r="AO87" s="37">
        <f t="shared" si="5"/>
        <v>31</v>
      </c>
      <c r="AP87" s="37">
        <f t="shared" si="5"/>
        <v>32.5</v>
      </c>
      <c r="AQ87" s="37">
        <f t="shared" si="5"/>
        <v>33.5</v>
      </c>
      <c r="AR87" s="37">
        <f t="shared" si="5"/>
        <v>34.5</v>
      </c>
      <c r="AS87" s="37">
        <f t="shared" si="5"/>
        <v>35.5</v>
      </c>
    </row>
    <row r="88" spans="4:45" x14ac:dyDescent="0.25">
      <c r="D88">
        <v>85</v>
      </c>
      <c r="E88" s="77">
        <v>101000</v>
      </c>
      <c r="F88" s="37">
        <v>21.499999999999996</v>
      </c>
      <c r="G88" s="37">
        <v>23</v>
      </c>
      <c r="H88" s="37">
        <v>24.5</v>
      </c>
      <c r="I88" s="37">
        <v>26</v>
      </c>
      <c r="J88" s="37">
        <v>27</v>
      </c>
      <c r="K88" s="37">
        <v>28.500000000000004</v>
      </c>
      <c r="L88" s="37">
        <v>30</v>
      </c>
      <c r="M88" s="37">
        <v>31</v>
      </c>
      <c r="N88" s="37">
        <v>32.5</v>
      </c>
      <c r="O88" s="37">
        <v>33.5</v>
      </c>
      <c r="P88" s="37">
        <v>34.5</v>
      </c>
      <c r="Q88" s="37">
        <v>35.5</v>
      </c>
      <c r="S88" t="str">
        <f t="shared" si="6"/>
        <v/>
      </c>
      <c r="T88">
        <v>101000</v>
      </c>
      <c r="U88">
        <v>0.21499999999999997</v>
      </c>
      <c r="V88">
        <v>0.22999999999999998</v>
      </c>
      <c r="W88">
        <v>0.245</v>
      </c>
      <c r="X88">
        <v>0.26</v>
      </c>
      <c r="Y88">
        <v>0.27</v>
      </c>
      <c r="Z88">
        <v>0.28500000000000003</v>
      </c>
      <c r="AA88">
        <v>0.3</v>
      </c>
      <c r="AB88">
        <v>0.31</v>
      </c>
      <c r="AC88">
        <v>0.32500000000000001</v>
      </c>
      <c r="AD88">
        <v>0.33500000000000002</v>
      </c>
      <c r="AE88">
        <v>0.34500000000000003</v>
      </c>
      <c r="AF88">
        <v>0.35499999999999998</v>
      </c>
      <c r="AH88" s="37">
        <f t="shared" si="5"/>
        <v>21.499999999999996</v>
      </c>
      <c r="AI88" s="37">
        <f t="shared" si="5"/>
        <v>23</v>
      </c>
      <c r="AJ88" s="37">
        <f t="shared" si="5"/>
        <v>24.5</v>
      </c>
      <c r="AK88" s="37">
        <f t="shared" si="5"/>
        <v>26</v>
      </c>
      <c r="AL88" s="37">
        <f t="shared" si="5"/>
        <v>27</v>
      </c>
      <c r="AM88" s="37">
        <f t="shared" si="5"/>
        <v>28.500000000000004</v>
      </c>
      <c r="AN88" s="37">
        <f t="shared" si="5"/>
        <v>30</v>
      </c>
      <c r="AO88" s="37">
        <f t="shared" si="5"/>
        <v>31</v>
      </c>
      <c r="AP88" s="37">
        <f t="shared" si="5"/>
        <v>32.5</v>
      </c>
      <c r="AQ88" s="37">
        <f t="shared" si="5"/>
        <v>33.5</v>
      </c>
      <c r="AR88" s="37">
        <f t="shared" si="5"/>
        <v>34.5</v>
      </c>
      <c r="AS88" s="37">
        <f t="shared" si="5"/>
        <v>35.5</v>
      </c>
    </row>
    <row r="89" spans="4:45" x14ac:dyDescent="0.25">
      <c r="D89">
        <v>86</v>
      </c>
      <c r="E89" s="77">
        <v>102000</v>
      </c>
      <c r="F89" s="37">
        <v>21.499999999999996</v>
      </c>
      <c r="G89" s="37">
        <v>23</v>
      </c>
      <c r="H89" s="37">
        <v>24.5</v>
      </c>
      <c r="I89" s="37">
        <v>26</v>
      </c>
      <c r="J89" s="37">
        <v>27.500000000000004</v>
      </c>
      <c r="K89" s="37">
        <v>28.500000000000004</v>
      </c>
      <c r="L89" s="37">
        <v>30</v>
      </c>
      <c r="M89" s="37">
        <v>31</v>
      </c>
      <c r="N89" s="37">
        <v>32.5</v>
      </c>
      <c r="O89" s="37">
        <v>33.5</v>
      </c>
      <c r="P89" s="37">
        <v>34.5</v>
      </c>
      <c r="Q89" s="37">
        <v>35.5</v>
      </c>
      <c r="S89" t="str">
        <f t="shared" si="6"/>
        <v/>
      </c>
      <c r="T89">
        <v>102000</v>
      </c>
      <c r="U89">
        <v>0.21499999999999997</v>
      </c>
      <c r="V89">
        <v>0.22999999999999998</v>
      </c>
      <c r="W89">
        <v>0.245</v>
      </c>
      <c r="X89">
        <v>0.26</v>
      </c>
      <c r="Y89">
        <v>0.27500000000000002</v>
      </c>
      <c r="Z89">
        <v>0.28500000000000003</v>
      </c>
      <c r="AA89">
        <v>0.3</v>
      </c>
      <c r="AB89">
        <v>0.31</v>
      </c>
      <c r="AC89">
        <v>0.32500000000000001</v>
      </c>
      <c r="AD89">
        <v>0.33500000000000002</v>
      </c>
      <c r="AE89">
        <v>0.34500000000000003</v>
      </c>
      <c r="AF89">
        <v>0.35499999999999998</v>
      </c>
      <c r="AH89" s="37">
        <f t="shared" si="5"/>
        <v>21.499999999999996</v>
      </c>
      <c r="AI89" s="37">
        <f t="shared" si="5"/>
        <v>23</v>
      </c>
      <c r="AJ89" s="37">
        <f t="shared" si="5"/>
        <v>24.5</v>
      </c>
      <c r="AK89" s="37">
        <f t="shared" si="5"/>
        <v>26</v>
      </c>
      <c r="AL89" s="37">
        <f t="shared" si="5"/>
        <v>27.500000000000004</v>
      </c>
      <c r="AM89" s="37">
        <f t="shared" si="5"/>
        <v>28.500000000000004</v>
      </c>
      <c r="AN89" s="37">
        <f t="shared" si="5"/>
        <v>30</v>
      </c>
      <c r="AO89" s="37">
        <f t="shared" si="5"/>
        <v>31</v>
      </c>
      <c r="AP89" s="37">
        <f t="shared" si="5"/>
        <v>32.5</v>
      </c>
      <c r="AQ89" s="37">
        <f t="shared" si="5"/>
        <v>33.5</v>
      </c>
      <c r="AR89" s="37">
        <f t="shared" si="5"/>
        <v>34.5</v>
      </c>
      <c r="AS89" s="37">
        <f t="shared" si="5"/>
        <v>35.5</v>
      </c>
    </row>
    <row r="90" spans="4:45" x14ac:dyDescent="0.25">
      <c r="D90">
        <v>87</v>
      </c>
      <c r="E90" s="77">
        <v>103000</v>
      </c>
      <c r="F90" s="37">
        <v>21.499999999999996</v>
      </c>
      <c r="G90" s="37">
        <v>23</v>
      </c>
      <c r="H90" s="37">
        <v>24.5</v>
      </c>
      <c r="I90" s="37">
        <v>26</v>
      </c>
      <c r="J90" s="37">
        <v>27.500000000000004</v>
      </c>
      <c r="K90" s="37">
        <v>28.500000000000004</v>
      </c>
      <c r="L90" s="37">
        <v>30</v>
      </c>
      <c r="M90" s="37">
        <v>31</v>
      </c>
      <c r="N90" s="37">
        <v>32.5</v>
      </c>
      <c r="O90" s="37">
        <v>33.5</v>
      </c>
      <c r="P90" s="37">
        <v>34.5</v>
      </c>
      <c r="Q90" s="37">
        <v>35.5</v>
      </c>
      <c r="S90" t="str">
        <f t="shared" si="6"/>
        <v/>
      </c>
      <c r="T90">
        <v>103000</v>
      </c>
      <c r="U90">
        <v>0.21499999999999997</v>
      </c>
      <c r="V90">
        <v>0.22999999999999998</v>
      </c>
      <c r="W90">
        <v>0.245</v>
      </c>
      <c r="X90">
        <v>0.26</v>
      </c>
      <c r="Y90">
        <v>0.27500000000000002</v>
      </c>
      <c r="Z90">
        <v>0.28500000000000003</v>
      </c>
      <c r="AA90">
        <v>0.3</v>
      </c>
      <c r="AB90">
        <v>0.31</v>
      </c>
      <c r="AC90">
        <v>0.32500000000000001</v>
      </c>
      <c r="AD90">
        <v>0.33500000000000002</v>
      </c>
      <c r="AE90">
        <v>0.34500000000000003</v>
      </c>
      <c r="AF90">
        <v>0.35499999999999998</v>
      </c>
      <c r="AH90" s="37">
        <f t="shared" ref="AH90:AS97" si="7">U90*$T$3</f>
        <v>21.499999999999996</v>
      </c>
      <c r="AI90" s="37">
        <f t="shared" si="7"/>
        <v>23</v>
      </c>
      <c r="AJ90" s="37">
        <f t="shared" si="7"/>
        <v>24.5</v>
      </c>
      <c r="AK90" s="37">
        <f t="shared" si="7"/>
        <v>26</v>
      </c>
      <c r="AL90" s="37">
        <f t="shared" si="7"/>
        <v>27.500000000000004</v>
      </c>
      <c r="AM90" s="37">
        <f t="shared" si="7"/>
        <v>28.500000000000004</v>
      </c>
      <c r="AN90" s="37">
        <f t="shared" si="7"/>
        <v>30</v>
      </c>
      <c r="AO90" s="37">
        <f t="shared" si="7"/>
        <v>31</v>
      </c>
      <c r="AP90" s="37">
        <f t="shared" si="7"/>
        <v>32.5</v>
      </c>
      <c r="AQ90" s="37">
        <f t="shared" si="7"/>
        <v>33.5</v>
      </c>
      <c r="AR90" s="37">
        <f t="shared" si="7"/>
        <v>34.5</v>
      </c>
      <c r="AS90" s="37">
        <f t="shared" si="7"/>
        <v>35.5</v>
      </c>
    </row>
    <row r="91" spans="4:45" x14ac:dyDescent="0.25">
      <c r="D91">
        <v>88</v>
      </c>
      <c r="E91" s="77">
        <v>104000</v>
      </c>
      <c r="F91" s="37">
        <v>21.999999999999996</v>
      </c>
      <c r="G91" s="37">
        <v>23</v>
      </c>
      <c r="H91" s="37">
        <v>24.5</v>
      </c>
      <c r="I91" s="37">
        <v>26</v>
      </c>
      <c r="J91" s="37">
        <v>27.500000000000004</v>
      </c>
      <c r="K91" s="37">
        <v>28.500000000000004</v>
      </c>
      <c r="L91" s="37">
        <v>30</v>
      </c>
      <c r="M91" s="37">
        <v>31.5</v>
      </c>
      <c r="N91" s="37">
        <v>32.5</v>
      </c>
      <c r="O91" s="37">
        <v>33.5</v>
      </c>
      <c r="P91" s="37">
        <v>34.5</v>
      </c>
      <c r="Q91" s="37">
        <v>36</v>
      </c>
      <c r="S91" t="str">
        <f t="shared" si="6"/>
        <v/>
      </c>
      <c r="T91">
        <v>104000</v>
      </c>
      <c r="U91">
        <v>0.21999999999999997</v>
      </c>
      <c r="V91">
        <v>0.22999999999999998</v>
      </c>
      <c r="W91">
        <v>0.245</v>
      </c>
      <c r="X91">
        <v>0.26</v>
      </c>
      <c r="Y91">
        <v>0.27500000000000002</v>
      </c>
      <c r="Z91">
        <v>0.28500000000000003</v>
      </c>
      <c r="AA91">
        <v>0.3</v>
      </c>
      <c r="AB91">
        <v>0.315</v>
      </c>
      <c r="AC91">
        <v>0.32500000000000001</v>
      </c>
      <c r="AD91">
        <v>0.33500000000000002</v>
      </c>
      <c r="AE91">
        <v>0.34500000000000003</v>
      </c>
      <c r="AF91">
        <v>0.36</v>
      </c>
      <c r="AH91" s="37">
        <f t="shared" si="7"/>
        <v>21.999999999999996</v>
      </c>
      <c r="AI91" s="37">
        <f t="shared" si="7"/>
        <v>23</v>
      </c>
      <c r="AJ91" s="37">
        <f t="shared" si="7"/>
        <v>24.5</v>
      </c>
      <c r="AK91" s="37">
        <f t="shared" si="7"/>
        <v>26</v>
      </c>
      <c r="AL91" s="37">
        <f t="shared" si="7"/>
        <v>27.500000000000004</v>
      </c>
      <c r="AM91" s="37">
        <f t="shared" si="7"/>
        <v>28.500000000000004</v>
      </c>
      <c r="AN91" s="37">
        <f t="shared" si="7"/>
        <v>30</v>
      </c>
      <c r="AO91" s="37">
        <f t="shared" si="7"/>
        <v>31.5</v>
      </c>
      <c r="AP91" s="37">
        <f t="shared" si="7"/>
        <v>32.5</v>
      </c>
      <c r="AQ91" s="37">
        <f t="shared" si="7"/>
        <v>33.5</v>
      </c>
      <c r="AR91" s="37">
        <f t="shared" si="7"/>
        <v>34.5</v>
      </c>
      <c r="AS91" s="37">
        <f t="shared" si="7"/>
        <v>36</v>
      </c>
    </row>
    <row r="92" spans="4:45" x14ac:dyDescent="0.25">
      <c r="D92">
        <v>89</v>
      </c>
      <c r="E92" s="77">
        <v>105000</v>
      </c>
      <c r="F92" s="37">
        <v>21.999999999999996</v>
      </c>
      <c r="G92" s="37">
        <v>23</v>
      </c>
      <c r="H92" s="37">
        <v>24.5</v>
      </c>
      <c r="I92" s="37">
        <v>26</v>
      </c>
      <c r="J92" s="37">
        <v>27.500000000000004</v>
      </c>
      <c r="K92" s="37">
        <v>29.000000000000004</v>
      </c>
      <c r="L92" s="37">
        <v>30</v>
      </c>
      <c r="M92" s="37">
        <v>31.5</v>
      </c>
      <c r="N92" s="37">
        <v>32.5</v>
      </c>
      <c r="O92" s="37">
        <v>33.5</v>
      </c>
      <c r="P92" s="37">
        <v>35</v>
      </c>
      <c r="Q92" s="37">
        <v>36</v>
      </c>
      <c r="S92" t="str">
        <f t="shared" si="6"/>
        <v/>
      </c>
      <c r="T92">
        <v>105000</v>
      </c>
      <c r="U92">
        <v>0.21999999999999997</v>
      </c>
      <c r="V92">
        <v>0.22999999999999998</v>
      </c>
      <c r="W92">
        <v>0.245</v>
      </c>
      <c r="X92">
        <v>0.26</v>
      </c>
      <c r="Y92">
        <v>0.27500000000000002</v>
      </c>
      <c r="Z92">
        <v>0.29000000000000004</v>
      </c>
      <c r="AA92">
        <v>0.3</v>
      </c>
      <c r="AB92">
        <v>0.315</v>
      </c>
      <c r="AC92">
        <v>0.32500000000000001</v>
      </c>
      <c r="AD92">
        <v>0.33500000000000002</v>
      </c>
      <c r="AE92">
        <v>0.35000000000000003</v>
      </c>
      <c r="AF92">
        <v>0.36</v>
      </c>
      <c r="AH92" s="37">
        <f t="shared" si="7"/>
        <v>21.999999999999996</v>
      </c>
      <c r="AI92" s="37">
        <f t="shared" si="7"/>
        <v>23</v>
      </c>
      <c r="AJ92" s="37">
        <f t="shared" si="7"/>
        <v>24.5</v>
      </c>
      <c r="AK92" s="37">
        <f t="shared" si="7"/>
        <v>26</v>
      </c>
      <c r="AL92" s="37">
        <f t="shared" si="7"/>
        <v>27.500000000000004</v>
      </c>
      <c r="AM92" s="37">
        <f t="shared" si="7"/>
        <v>29.000000000000004</v>
      </c>
      <c r="AN92" s="37">
        <f t="shared" si="7"/>
        <v>30</v>
      </c>
      <c r="AO92" s="37">
        <f t="shared" si="7"/>
        <v>31.5</v>
      </c>
      <c r="AP92" s="37">
        <f t="shared" si="7"/>
        <v>32.5</v>
      </c>
      <c r="AQ92" s="37">
        <f t="shared" si="7"/>
        <v>33.5</v>
      </c>
      <c r="AR92" s="37">
        <f t="shared" si="7"/>
        <v>35</v>
      </c>
      <c r="AS92" s="37">
        <f t="shared" si="7"/>
        <v>36</v>
      </c>
    </row>
    <row r="93" spans="4:45" x14ac:dyDescent="0.25">
      <c r="D93">
        <v>90</v>
      </c>
      <c r="E93" s="77">
        <v>106000</v>
      </c>
      <c r="F93" s="37">
        <v>21.999999999999996</v>
      </c>
      <c r="G93" s="37">
        <v>23.5</v>
      </c>
      <c r="H93" s="37">
        <v>24.5</v>
      </c>
      <c r="I93" s="37">
        <v>26</v>
      </c>
      <c r="J93" s="37">
        <v>27.500000000000004</v>
      </c>
      <c r="K93" s="37">
        <v>29.000000000000004</v>
      </c>
      <c r="L93" s="37">
        <v>30</v>
      </c>
      <c r="M93" s="37">
        <v>31.5</v>
      </c>
      <c r="N93" s="37">
        <v>32.5</v>
      </c>
      <c r="O93" s="37">
        <v>34</v>
      </c>
      <c r="P93" s="37">
        <v>35</v>
      </c>
      <c r="Q93" s="37">
        <v>36</v>
      </c>
      <c r="S93" t="str">
        <f t="shared" si="6"/>
        <v/>
      </c>
      <c r="T93">
        <v>106000</v>
      </c>
      <c r="U93">
        <v>0.21999999999999997</v>
      </c>
      <c r="V93">
        <v>0.23499999999999999</v>
      </c>
      <c r="W93">
        <v>0.245</v>
      </c>
      <c r="X93">
        <v>0.26</v>
      </c>
      <c r="Y93">
        <v>0.27500000000000002</v>
      </c>
      <c r="Z93">
        <v>0.29000000000000004</v>
      </c>
      <c r="AA93">
        <v>0.3</v>
      </c>
      <c r="AB93">
        <v>0.315</v>
      </c>
      <c r="AC93">
        <v>0.32500000000000001</v>
      </c>
      <c r="AD93">
        <v>0.34</v>
      </c>
      <c r="AE93">
        <v>0.35000000000000003</v>
      </c>
      <c r="AF93">
        <v>0.36</v>
      </c>
      <c r="AH93" s="37">
        <f t="shared" si="7"/>
        <v>21.999999999999996</v>
      </c>
      <c r="AI93" s="37">
        <f t="shared" si="7"/>
        <v>23.5</v>
      </c>
      <c r="AJ93" s="37">
        <f t="shared" si="7"/>
        <v>24.5</v>
      </c>
      <c r="AK93" s="37">
        <f t="shared" si="7"/>
        <v>26</v>
      </c>
      <c r="AL93" s="37">
        <f t="shared" si="7"/>
        <v>27.500000000000004</v>
      </c>
      <c r="AM93" s="37">
        <f t="shared" si="7"/>
        <v>29.000000000000004</v>
      </c>
      <c r="AN93" s="37">
        <f t="shared" si="7"/>
        <v>30</v>
      </c>
      <c r="AO93" s="37">
        <f t="shared" si="7"/>
        <v>31.5</v>
      </c>
      <c r="AP93" s="37">
        <f t="shared" si="7"/>
        <v>32.5</v>
      </c>
      <c r="AQ93" s="37">
        <f t="shared" si="7"/>
        <v>34</v>
      </c>
      <c r="AR93" s="37">
        <f t="shared" si="7"/>
        <v>35</v>
      </c>
      <c r="AS93" s="37">
        <f t="shared" si="7"/>
        <v>36</v>
      </c>
    </row>
    <row r="94" spans="4:45" x14ac:dyDescent="0.25">
      <c r="D94">
        <v>91</v>
      </c>
      <c r="E94" s="77">
        <v>107000</v>
      </c>
      <c r="F94" s="37">
        <v>21.999999999999996</v>
      </c>
      <c r="G94" s="37">
        <v>23.5</v>
      </c>
      <c r="H94" s="37">
        <v>25</v>
      </c>
      <c r="I94" s="37">
        <v>26</v>
      </c>
      <c r="J94" s="37">
        <v>27.500000000000004</v>
      </c>
      <c r="K94" s="37">
        <v>29.000000000000004</v>
      </c>
      <c r="L94" s="37">
        <v>30</v>
      </c>
      <c r="M94" s="37">
        <v>31.5</v>
      </c>
      <c r="N94" s="37">
        <v>32.5</v>
      </c>
      <c r="O94" s="37">
        <v>34</v>
      </c>
      <c r="P94" s="37">
        <v>35</v>
      </c>
      <c r="Q94" s="37">
        <v>36</v>
      </c>
      <c r="S94" t="str">
        <f t="shared" si="6"/>
        <v/>
      </c>
      <c r="T94">
        <v>107000</v>
      </c>
      <c r="U94">
        <v>0.21999999999999997</v>
      </c>
      <c r="V94">
        <v>0.23499999999999999</v>
      </c>
      <c r="W94">
        <v>0.25</v>
      </c>
      <c r="X94">
        <v>0.26</v>
      </c>
      <c r="Y94">
        <v>0.27500000000000002</v>
      </c>
      <c r="Z94">
        <v>0.29000000000000004</v>
      </c>
      <c r="AA94">
        <v>0.3</v>
      </c>
      <c r="AB94">
        <v>0.315</v>
      </c>
      <c r="AC94">
        <v>0.32500000000000001</v>
      </c>
      <c r="AD94">
        <v>0.34</v>
      </c>
      <c r="AE94">
        <v>0.35000000000000003</v>
      </c>
      <c r="AF94">
        <v>0.36</v>
      </c>
      <c r="AH94" s="37">
        <f t="shared" si="7"/>
        <v>21.999999999999996</v>
      </c>
      <c r="AI94" s="37">
        <f t="shared" si="7"/>
        <v>23.5</v>
      </c>
      <c r="AJ94" s="37">
        <f t="shared" si="7"/>
        <v>25</v>
      </c>
      <c r="AK94" s="37">
        <f t="shared" si="7"/>
        <v>26</v>
      </c>
      <c r="AL94" s="37">
        <f t="shared" si="7"/>
        <v>27.500000000000004</v>
      </c>
      <c r="AM94" s="37">
        <f t="shared" si="7"/>
        <v>29.000000000000004</v>
      </c>
      <c r="AN94" s="37">
        <f t="shared" si="7"/>
        <v>30</v>
      </c>
      <c r="AO94" s="37">
        <f t="shared" si="7"/>
        <v>31.5</v>
      </c>
      <c r="AP94" s="37">
        <f t="shared" si="7"/>
        <v>32.5</v>
      </c>
      <c r="AQ94" s="37">
        <f t="shared" si="7"/>
        <v>34</v>
      </c>
      <c r="AR94" s="37">
        <f t="shared" si="7"/>
        <v>35</v>
      </c>
      <c r="AS94" s="37">
        <f t="shared" si="7"/>
        <v>36</v>
      </c>
    </row>
    <row r="95" spans="4:45" x14ac:dyDescent="0.25">
      <c r="D95">
        <v>92</v>
      </c>
      <c r="E95" s="77">
        <v>108000</v>
      </c>
      <c r="F95" s="37">
        <v>21.999999999999996</v>
      </c>
      <c r="G95" s="37">
        <v>23.5</v>
      </c>
      <c r="H95" s="37">
        <v>25</v>
      </c>
      <c r="I95" s="37">
        <v>26</v>
      </c>
      <c r="J95" s="37">
        <v>27.500000000000004</v>
      </c>
      <c r="K95" s="37">
        <v>29.000000000000004</v>
      </c>
      <c r="L95" s="37">
        <v>30.5</v>
      </c>
      <c r="M95" s="37">
        <v>31.5</v>
      </c>
      <c r="N95" s="37">
        <v>32.5</v>
      </c>
      <c r="O95" s="37">
        <v>34</v>
      </c>
      <c r="P95" s="37">
        <v>35</v>
      </c>
      <c r="Q95" s="37">
        <v>36</v>
      </c>
      <c r="S95" t="str">
        <f t="shared" si="6"/>
        <v/>
      </c>
      <c r="T95">
        <v>108000</v>
      </c>
      <c r="U95">
        <v>0.21999999999999997</v>
      </c>
      <c r="V95">
        <v>0.23499999999999999</v>
      </c>
      <c r="W95">
        <v>0.25</v>
      </c>
      <c r="X95">
        <v>0.26</v>
      </c>
      <c r="Y95">
        <v>0.27500000000000002</v>
      </c>
      <c r="Z95">
        <v>0.29000000000000004</v>
      </c>
      <c r="AA95">
        <v>0.30499999999999999</v>
      </c>
      <c r="AB95">
        <v>0.315</v>
      </c>
      <c r="AC95">
        <v>0.32500000000000001</v>
      </c>
      <c r="AD95">
        <v>0.34</v>
      </c>
      <c r="AE95">
        <v>0.35000000000000003</v>
      </c>
      <c r="AF95">
        <v>0.36</v>
      </c>
      <c r="AH95" s="37">
        <f t="shared" si="7"/>
        <v>21.999999999999996</v>
      </c>
      <c r="AI95" s="37">
        <f t="shared" si="7"/>
        <v>23.5</v>
      </c>
      <c r="AJ95" s="37">
        <f t="shared" si="7"/>
        <v>25</v>
      </c>
      <c r="AK95" s="37">
        <f t="shared" si="7"/>
        <v>26</v>
      </c>
      <c r="AL95" s="37">
        <f t="shared" si="7"/>
        <v>27.500000000000004</v>
      </c>
      <c r="AM95" s="37">
        <f t="shared" si="7"/>
        <v>29.000000000000004</v>
      </c>
      <c r="AN95" s="37">
        <f t="shared" si="7"/>
        <v>30.5</v>
      </c>
      <c r="AO95" s="37">
        <f t="shared" si="7"/>
        <v>31.5</v>
      </c>
      <c r="AP95" s="37">
        <f t="shared" si="7"/>
        <v>32.5</v>
      </c>
      <c r="AQ95" s="37">
        <f t="shared" si="7"/>
        <v>34</v>
      </c>
      <c r="AR95" s="37">
        <f t="shared" si="7"/>
        <v>35</v>
      </c>
      <c r="AS95" s="37">
        <f t="shared" si="7"/>
        <v>36</v>
      </c>
    </row>
    <row r="96" spans="4:45" x14ac:dyDescent="0.25">
      <c r="D96">
        <v>93</v>
      </c>
      <c r="E96" s="77">
        <v>109000</v>
      </c>
      <c r="F96" s="37">
        <v>21.999999999999996</v>
      </c>
      <c r="G96" s="37">
        <v>23.5</v>
      </c>
      <c r="H96" s="37">
        <v>25</v>
      </c>
      <c r="I96" s="37">
        <v>26.5</v>
      </c>
      <c r="J96" s="37">
        <v>27.500000000000004</v>
      </c>
      <c r="K96" s="37">
        <v>29.000000000000004</v>
      </c>
      <c r="L96" s="37">
        <v>30.5</v>
      </c>
      <c r="M96" s="37">
        <v>31.5</v>
      </c>
      <c r="N96" s="37">
        <v>33</v>
      </c>
      <c r="O96" s="37">
        <v>34</v>
      </c>
      <c r="P96" s="37">
        <v>35</v>
      </c>
      <c r="Q96" s="37">
        <v>36</v>
      </c>
      <c r="S96" t="str">
        <f t="shared" si="6"/>
        <v/>
      </c>
      <c r="T96">
        <v>109000</v>
      </c>
      <c r="U96">
        <v>0.21999999999999997</v>
      </c>
      <c r="V96">
        <v>0.23499999999999999</v>
      </c>
      <c r="W96">
        <v>0.25</v>
      </c>
      <c r="X96">
        <v>0.26500000000000001</v>
      </c>
      <c r="Y96">
        <v>0.27500000000000002</v>
      </c>
      <c r="Z96">
        <v>0.29000000000000004</v>
      </c>
      <c r="AA96">
        <v>0.30499999999999999</v>
      </c>
      <c r="AB96">
        <v>0.315</v>
      </c>
      <c r="AC96">
        <v>0.33</v>
      </c>
      <c r="AD96">
        <v>0.34</v>
      </c>
      <c r="AE96">
        <v>0.35000000000000003</v>
      </c>
      <c r="AF96">
        <v>0.36</v>
      </c>
      <c r="AH96" s="37">
        <f t="shared" si="7"/>
        <v>21.999999999999996</v>
      </c>
      <c r="AI96" s="37">
        <f t="shared" si="7"/>
        <v>23.5</v>
      </c>
      <c r="AJ96" s="37">
        <f t="shared" si="7"/>
        <v>25</v>
      </c>
      <c r="AK96" s="37">
        <f t="shared" si="7"/>
        <v>26.5</v>
      </c>
      <c r="AL96" s="37">
        <f t="shared" si="7"/>
        <v>27.500000000000004</v>
      </c>
      <c r="AM96" s="37">
        <f t="shared" si="7"/>
        <v>29.000000000000004</v>
      </c>
      <c r="AN96" s="37">
        <f t="shared" si="7"/>
        <v>30.5</v>
      </c>
      <c r="AO96" s="37">
        <f t="shared" si="7"/>
        <v>31.5</v>
      </c>
      <c r="AP96" s="37">
        <f t="shared" si="7"/>
        <v>33</v>
      </c>
      <c r="AQ96" s="37">
        <f t="shared" si="7"/>
        <v>34</v>
      </c>
      <c r="AR96" s="37">
        <f t="shared" si="7"/>
        <v>35</v>
      </c>
      <c r="AS96" s="37">
        <f t="shared" si="7"/>
        <v>36</v>
      </c>
    </row>
    <row r="97" spans="4:45" x14ac:dyDescent="0.25">
      <c r="D97">
        <v>94</v>
      </c>
      <c r="E97" s="77">
        <v>110000</v>
      </c>
      <c r="F97" s="37">
        <v>21.999999999999996</v>
      </c>
      <c r="G97" s="37">
        <v>23.5</v>
      </c>
      <c r="H97" s="37">
        <v>25</v>
      </c>
      <c r="I97" s="37">
        <v>26.5</v>
      </c>
      <c r="J97" s="37">
        <v>27.500000000000004</v>
      </c>
      <c r="K97" s="37">
        <v>29.000000000000004</v>
      </c>
      <c r="L97" s="37">
        <v>30.5</v>
      </c>
      <c r="M97" s="37">
        <v>31.5</v>
      </c>
      <c r="N97" s="37">
        <v>33</v>
      </c>
      <c r="O97" s="37">
        <v>34</v>
      </c>
      <c r="P97" s="37">
        <v>35</v>
      </c>
      <c r="Q97" s="37">
        <v>36</v>
      </c>
      <c r="S97" t="str">
        <f t="shared" si="6"/>
        <v/>
      </c>
      <c r="T97">
        <v>110000</v>
      </c>
      <c r="U97">
        <v>0.21999999999999997</v>
      </c>
      <c r="V97">
        <v>0.23499999999999999</v>
      </c>
      <c r="W97">
        <v>0.25</v>
      </c>
      <c r="X97">
        <v>0.26500000000000001</v>
      </c>
      <c r="Y97">
        <v>0.27500000000000002</v>
      </c>
      <c r="Z97">
        <v>0.29000000000000004</v>
      </c>
      <c r="AA97">
        <v>0.30499999999999999</v>
      </c>
      <c r="AB97">
        <v>0.315</v>
      </c>
      <c r="AC97">
        <v>0.33</v>
      </c>
      <c r="AD97">
        <v>0.34</v>
      </c>
      <c r="AE97">
        <v>0.35000000000000003</v>
      </c>
      <c r="AF97">
        <v>0.36</v>
      </c>
      <c r="AH97" s="37">
        <f t="shared" si="7"/>
        <v>21.999999999999996</v>
      </c>
      <c r="AI97" s="37">
        <f t="shared" si="7"/>
        <v>23.5</v>
      </c>
      <c r="AJ97" s="37">
        <f t="shared" si="7"/>
        <v>25</v>
      </c>
      <c r="AK97" s="37">
        <f t="shared" si="7"/>
        <v>26.5</v>
      </c>
      <c r="AL97" s="37">
        <f t="shared" si="7"/>
        <v>27.500000000000004</v>
      </c>
      <c r="AM97" s="37">
        <f t="shared" si="7"/>
        <v>29.000000000000004</v>
      </c>
      <c r="AN97" s="37">
        <f t="shared" si="7"/>
        <v>30.5</v>
      </c>
      <c r="AO97" s="37">
        <f t="shared" si="7"/>
        <v>31.5</v>
      </c>
      <c r="AP97" s="37">
        <f t="shared" si="7"/>
        <v>33</v>
      </c>
      <c r="AQ97" s="37">
        <f t="shared" si="7"/>
        <v>34</v>
      </c>
      <c r="AR97" s="37">
        <f t="shared" si="7"/>
        <v>35</v>
      </c>
      <c r="AS97" s="37">
        <f t="shared" si="7"/>
        <v>36</v>
      </c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CECA2-22B5-4323-98FB-7C9477E6B57B}">
  <dimension ref="B1:AS99"/>
  <sheetViews>
    <sheetView zoomScale="85" zoomScaleNormal="85" workbookViewId="0"/>
  </sheetViews>
  <sheetFormatPr defaultColWidth="9.140625" defaultRowHeight="15" x14ac:dyDescent="0.25"/>
  <cols>
    <col min="4" max="5" width="9.140625" style="4"/>
  </cols>
  <sheetData>
    <row r="1" spans="2:45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  <c r="U1" t="s">
        <v>163</v>
      </c>
      <c r="AH1" t="s">
        <v>168</v>
      </c>
    </row>
    <row r="2" spans="2:45" x14ac:dyDescent="0.25">
      <c r="B2" s="61"/>
      <c r="D2" s="4" t="s">
        <v>169</v>
      </c>
      <c r="F2" s="74">
        <v>0</v>
      </c>
      <c r="G2" s="74">
        <v>1.0009999999999999</v>
      </c>
      <c r="H2" s="74">
        <v>1.5009999999999999</v>
      </c>
      <c r="I2" s="74">
        <v>2.0009999999999999</v>
      </c>
      <c r="J2" s="74">
        <v>2.5009999999999999</v>
      </c>
      <c r="K2" s="74">
        <v>3.0009999999999999</v>
      </c>
      <c r="L2" s="74">
        <v>3.5009999999999999</v>
      </c>
      <c r="M2" s="74">
        <v>4.0010000000000003</v>
      </c>
      <c r="N2" s="74">
        <v>4.5010000000000003</v>
      </c>
      <c r="O2" s="74">
        <v>5.0010000000000003</v>
      </c>
      <c r="P2" s="74">
        <v>5.5010000000000003</v>
      </c>
      <c r="Q2" s="74">
        <v>6.0010000000000003</v>
      </c>
    </row>
    <row r="3" spans="2:45" x14ac:dyDescent="0.25">
      <c r="B3" s="75"/>
      <c r="E3" s="4" t="s">
        <v>59</v>
      </c>
      <c r="F3" s="74">
        <v>2</v>
      </c>
      <c r="G3" s="74">
        <v>3</v>
      </c>
      <c r="H3" s="74">
        <v>4</v>
      </c>
      <c r="I3" s="74">
        <v>5</v>
      </c>
      <c r="J3" s="74">
        <v>6</v>
      </c>
      <c r="K3" s="74">
        <v>7</v>
      </c>
      <c r="L3" s="74">
        <v>8</v>
      </c>
      <c r="M3" s="74">
        <v>9</v>
      </c>
      <c r="N3" s="74">
        <v>10</v>
      </c>
      <c r="O3" s="74">
        <v>11</v>
      </c>
      <c r="P3" s="74">
        <v>12</v>
      </c>
      <c r="Q3" s="74">
        <v>13</v>
      </c>
      <c r="S3" t="s">
        <v>166</v>
      </c>
      <c r="T3" s="76">
        <v>100</v>
      </c>
    </row>
    <row r="4" spans="2:45" x14ac:dyDescent="0.25">
      <c r="D4" s="4">
        <v>1</v>
      </c>
      <c r="E4" s="4">
        <v>0</v>
      </c>
      <c r="F4" s="37">
        <v>13</v>
      </c>
      <c r="G4" s="37">
        <v>13.5</v>
      </c>
      <c r="H4" s="37">
        <v>14.499999999999998</v>
      </c>
      <c r="I4" s="37">
        <v>15</v>
      </c>
      <c r="J4" s="37">
        <v>15.5</v>
      </c>
      <c r="K4" s="37">
        <v>16.5</v>
      </c>
      <c r="L4" s="37">
        <v>17</v>
      </c>
      <c r="M4" s="37">
        <v>17.5</v>
      </c>
      <c r="N4" s="37">
        <v>18</v>
      </c>
      <c r="O4" s="37">
        <v>18.5</v>
      </c>
      <c r="P4" s="37">
        <v>19</v>
      </c>
      <c r="Q4" s="37">
        <v>19.5</v>
      </c>
      <c r="S4" t="str">
        <f>IF(E4&lt;&gt;T4,"x","")</f>
        <v>x</v>
      </c>
      <c r="T4" t="s">
        <v>167</v>
      </c>
      <c r="U4">
        <v>0.13</v>
      </c>
      <c r="V4">
        <v>0.13500000000000001</v>
      </c>
      <c r="W4">
        <v>0.14499999999999999</v>
      </c>
      <c r="X4">
        <v>0.15</v>
      </c>
      <c r="Y4">
        <v>0.155</v>
      </c>
      <c r="Z4">
        <v>0.16500000000000001</v>
      </c>
      <c r="AA4">
        <v>0.17</v>
      </c>
      <c r="AB4">
        <v>0.17499999999999999</v>
      </c>
      <c r="AC4">
        <v>0.18</v>
      </c>
      <c r="AD4">
        <v>0.185</v>
      </c>
      <c r="AE4">
        <v>0.19</v>
      </c>
      <c r="AF4">
        <v>0.19500000000000001</v>
      </c>
      <c r="AH4" s="37">
        <f>U4*$T$3</f>
        <v>13</v>
      </c>
      <c r="AI4" s="37">
        <f t="shared" ref="AI4:AS4" si="0">V4*$T$3</f>
        <v>13.5</v>
      </c>
      <c r="AJ4" s="37">
        <f t="shared" si="0"/>
        <v>14.499999999999998</v>
      </c>
      <c r="AK4" s="37">
        <f t="shared" si="0"/>
        <v>15</v>
      </c>
      <c r="AL4" s="37">
        <f t="shared" si="0"/>
        <v>15.5</v>
      </c>
      <c r="AM4" s="37">
        <f t="shared" si="0"/>
        <v>16.5</v>
      </c>
      <c r="AN4" s="37">
        <f t="shared" si="0"/>
        <v>17</v>
      </c>
      <c r="AO4" s="37">
        <f t="shared" si="0"/>
        <v>17.5</v>
      </c>
      <c r="AP4" s="37">
        <f t="shared" si="0"/>
        <v>18</v>
      </c>
      <c r="AQ4" s="37">
        <f t="shared" si="0"/>
        <v>18.5</v>
      </c>
      <c r="AR4" s="37">
        <f t="shared" si="0"/>
        <v>19</v>
      </c>
      <c r="AS4" s="37">
        <f t="shared" si="0"/>
        <v>19.5</v>
      </c>
    </row>
    <row r="5" spans="2:45" x14ac:dyDescent="0.25">
      <c r="D5" s="4">
        <v>2</v>
      </c>
      <c r="E5" s="4">
        <v>21500</v>
      </c>
      <c r="F5" s="37">
        <v>16</v>
      </c>
      <c r="G5" s="37">
        <v>16.5</v>
      </c>
      <c r="H5" s="37">
        <v>17.5</v>
      </c>
      <c r="I5" s="37">
        <v>18</v>
      </c>
      <c r="J5" s="37">
        <v>18.5</v>
      </c>
      <c r="K5" s="37">
        <v>19.5</v>
      </c>
      <c r="L5" s="37">
        <v>20</v>
      </c>
      <c r="M5" s="37">
        <v>20.5</v>
      </c>
      <c r="N5" s="37">
        <v>21</v>
      </c>
      <c r="O5" s="37">
        <v>21.5</v>
      </c>
      <c r="P5" s="37">
        <v>22</v>
      </c>
      <c r="Q5" s="37">
        <v>22.5</v>
      </c>
      <c r="S5" t="str">
        <f>IF(E5&lt;&gt;T5,"x","")</f>
        <v/>
      </c>
      <c r="T5">
        <v>21500</v>
      </c>
      <c r="U5">
        <v>0.13</v>
      </c>
      <c r="V5">
        <v>0.13500000000000001</v>
      </c>
      <c r="W5">
        <v>0.14499999999999999</v>
      </c>
      <c r="X5">
        <v>0.15</v>
      </c>
      <c r="Y5">
        <v>0.155</v>
      </c>
      <c r="Z5">
        <v>0.16500000000000001</v>
      </c>
      <c r="AA5">
        <v>0.17</v>
      </c>
      <c r="AB5">
        <v>0.17499999999999999</v>
      </c>
      <c r="AC5">
        <v>0.18</v>
      </c>
      <c r="AD5">
        <v>0.185</v>
      </c>
      <c r="AE5">
        <v>0.19</v>
      </c>
      <c r="AF5">
        <v>0.19500000000000001</v>
      </c>
      <c r="AH5" s="66">
        <f t="shared" ref="AH5:AS17" si="1">IF(U5*$T$3+3&lt;AH$18,U5*$T$3+3,AH$18)</f>
        <v>16</v>
      </c>
      <c r="AI5" s="66">
        <f t="shared" si="1"/>
        <v>16.5</v>
      </c>
      <c r="AJ5" s="66">
        <f t="shared" si="1"/>
        <v>17.5</v>
      </c>
      <c r="AK5" s="66">
        <f t="shared" si="1"/>
        <v>18</v>
      </c>
      <c r="AL5" s="66">
        <f t="shared" si="1"/>
        <v>18.5</v>
      </c>
      <c r="AM5" s="66">
        <f t="shared" si="1"/>
        <v>19.5</v>
      </c>
      <c r="AN5" s="66">
        <f t="shared" si="1"/>
        <v>20</v>
      </c>
      <c r="AO5" s="66">
        <f t="shared" si="1"/>
        <v>20.5</v>
      </c>
      <c r="AP5" s="66">
        <f t="shared" si="1"/>
        <v>21</v>
      </c>
      <c r="AQ5" s="66">
        <f t="shared" si="1"/>
        <v>21.5</v>
      </c>
      <c r="AR5" s="66">
        <f t="shared" si="1"/>
        <v>22</v>
      </c>
      <c r="AS5" s="66">
        <f t="shared" si="1"/>
        <v>22.5</v>
      </c>
    </row>
    <row r="6" spans="2:45" x14ac:dyDescent="0.25">
      <c r="D6" s="4">
        <v>3</v>
      </c>
      <c r="E6" s="4">
        <v>22000</v>
      </c>
      <c r="F6" s="37">
        <v>17</v>
      </c>
      <c r="G6" s="37">
        <v>18</v>
      </c>
      <c r="H6" s="37">
        <v>18.5</v>
      </c>
      <c r="I6" s="37">
        <v>19.5</v>
      </c>
      <c r="J6" s="37">
        <v>20</v>
      </c>
      <c r="K6" s="37">
        <v>20.5</v>
      </c>
      <c r="L6" s="37">
        <v>21.5</v>
      </c>
      <c r="M6" s="37">
        <v>22</v>
      </c>
      <c r="N6" s="37">
        <v>22.5</v>
      </c>
      <c r="O6" s="37">
        <v>23</v>
      </c>
      <c r="P6" s="37">
        <v>23.5</v>
      </c>
      <c r="Q6" s="37">
        <v>24</v>
      </c>
      <c r="S6" t="str">
        <f t="shared" ref="S6:S69" si="2">IF(E6&lt;&gt;T6,"x","")</f>
        <v/>
      </c>
      <c r="T6">
        <v>22000</v>
      </c>
      <c r="U6">
        <v>0.14000000000000001</v>
      </c>
      <c r="V6">
        <v>0.15</v>
      </c>
      <c r="W6">
        <v>0.155</v>
      </c>
      <c r="X6">
        <v>0.16500000000000001</v>
      </c>
      <c r="Y6">
        <v>0.17</v>
      </c>
      <c r="Z6">
        <v>0.17499999999999999</v>
      </c>
      <c r="AA6">
        <v>0.185</v>
      </c>
      <c r="AB6">
        <v>0.19</v>
      </c>
      <c r="AC6">
        <v>0.19500000000000001</v>
      </c>
      <c r="AD6">
        <v>0.2</v>
      </c>
      <c r="AE6">
        <v>0.20499999999999999</v>
      </c>
      <c r="AF6">
        <v>0.21</v>
      </c>
      <c r="AH6" s="66">
        <f t="shared" si="1"/>
        <v>17</v>
      </c>
      <c r="AI6" s="66">
        <f t="shared" si="1"/>
        <v>18</v>
      </c>
      <c r="AJ6" s="66">
        <f t="shared" si="1"/>
        <v>18.5</v>
      </c>
      <c r="AK6" s="66">
        <f t="shared" si="1"/>
        <v>19.5</v>
      </c>
      <c r="AL6" s="66">
        <f t="shared" si="1"/>
        <v>20</v>
      </c>
      <c r="AM6" s="66">
        <f t="shared" si="1"/>
        <v>20.5</v>
      </c>
      <c r="AN6" s="66">
        <f t="shared" si="1"/>
        <v>21.5</v>
      </c>
      <c r="AO6" s="66">
        <f t="shared" si="1"/>
        <v>22</v>
      </c>
      <c r="AP6" s="66">
        <f t="shared" si="1"/>
        <v>22.5</v>
      </c>
      <c r="AQ6" s="66">
        <f t="shared" si="1"/>
        <v>23</v>
      </c>
      <c r="AR6" s="66">
        <f t="shared" si="1"/>
        <v>23.5</v>
      </c>
      <c r="AS6" s="66">
        <f t="shared" si="1"/>
        <v>24</v>
      </c>
    </row>
    <row r="7" spans="2:45" x14ac:dyDescent="0.25">
      <c r="D7" s="4">
        <v>4</v>
      </c>
      <c r="E7" s="4">
        <v>22500</v>
      </c>
      <c r="F7" s="37">
        <v>17</v>
      </c>
      <c r="G7" s="37">
        <v>18</v>
      </c>
      <c r="H7" s="37">
        <v>19</v>
      </c>
      <c r="I7" s="37">
        <v>20</v>
      </c>
      <c r="J7" s="37">
        <v>21</v>
      </c>
      <c r="K7" s="37">
        <v>21.5</v>
      </c>
      <c r="L7" s="37">
        <v>22.5</v>
      </c>
      <c r="M7" s="37">
        <v>23</v>
      </c>
      <c r="N7" s="37">
        <v>23.5</v>
      </c>
      <c r="O7" s="37">
        <v>24</v>
      </c>
      <c r="P7" s="37">
        <v>25</v>
      </c>
      <c r="Q7" s="37">
        <v>25.5</v>
      </c>
      <c r="S7" t="str">
        <f t="shared" si="2"/>
        <v/>
      </c>
      <c r="T7">
        <v>22500</v>
      </c>
      <c r="U7">
        <v>0.14500000000000002</v>
      </c>
      <c r="V7">
        <v>0.155</v>
      </c>
      <c r="W7">
        <v>0.16500000000000001</v>
      </c>
      <c r="X7">
        <v>0.17</v>
      </c>
      <c r="Y7">
        <v>0.18</v>
      </c>
      <c r="Z7">
        <v>0.185</v>
      </c>
      <c r="AA7">
        <v>0.19500000000000001</v>
      </c>
      <c r="AB7">
        <v>0.2</v>
      </c>
      <c r="AC7">
        <v>0.20499999999999999</v>
      </c>
      <c r="AD7">
        <v>0.21</v>
      </c>
      <c r="AE7">
        <v>0.22</v>
      </c>
      <c r="AF7">
        <v>0.22500000000000001</v>
      </c>
      <c r="AH7" s="66">
        <f t="shared" si="1"/>
        <v>17</v>
      </c>
      <c r="AI7" s="66">
        <f t="shared" si="1"/>
        <v>18</v>
      </c>
      <c r="AJ7" s="66">
        <f t="shared" si="1"/>
        <v>19</v>
      </c>
      <c r="AK7" s="66">
        <f t="shared" si="1"/>
        <v>20</v>
      </c>
      <c r="AL7" s="66">
        <f t="shared" si="1"/>
        <v>21</v>
      </c>
      <c r="AM7" s="66">
        <f t="shared" si="1"/>
        <v>21.5</v>
      </c>
      <c r="AN7" s="66">
        <f t="shared" si="1"/>
        <v>22.5</v>
      </c>
      <c r="AO7" s="66">
        <f t="shared" si="1"/>
        <v>23</v>
      </c>
      <c r="AP7" s="66">
        <f t="shared" si="1"/>
        <v>23.5</v>
      </c>
      <c r="AQ7" s="66">
        <f t="shared" si="1"/>
        <v>24</v>
      </c>
      <c r="AR7" s="66">
        <f t="shared" si="1"/>
        <v>25</v>
      </c>
      <c r="AS7" s="66">
        <f t="shared" si="1"/>
        <v>25.5</v>
      </c>
    </row>
    <row r="8" spans="2:45" x14ac:dyDescent="0.25">
      <c r="D8" s="4">
        <v>5</v>
      </c>
      <c r="E8" s="4">
        <v>23000</v>
      </c>
      <c r="F8" s="37">
        <v>17</v>
      </c>
      <c r="G8" s="37">
        <v>18</v>
      </c>
      <c r="H8" s="37">
        <v>19</v>
      </c>
      <c r="I8" s="37">
        <v>20</v>
      </c>
      <c r="J8" s="37">
        <v>21.5</v>
      </c>
      <c r="K8" s="37">
        <v>22.5</v>
      </c>
      <c r="L8" s="37">
        <v>23</v>
      </c>
      <c r="M8" s="37">
        <v>24</v>
      </c>
      <c r="N8" s="37">
        <v>24.5</v>
      </c>
      <c r="O8" s="37">
        <v>25</v>
      </c>
      <c r="P8" s="37">
        <v>25.5</v>
      </c>
      <c r="Q8" s="37">
        <v>26</v>
      </c>
      <c r="S8" t="str">
        <f t="shared" si="2"/>
        <v/>
      </c>
      <c r="T8">
        <v>23000</v>
      </c>
      <c r="U8">
        <v>0.15</v>
      </c>
      <c r="V8">
        <v>0.16</v>
      </c>
      <c r="W8">
        <v>0.17</v>
      </c>
      <c r="X8">
        <v>0.18</v>
      </c>
      <c r="Y8">
        <v>0.185</v>
      </c>
      <c r="Z8">
        <v>0.19500000000000001</v>
      </c>
      <c r="AA8">
        <v>0.2</v>
      </c>
      <c r="AB8">
        <v>0.21</v>
      </c>
      <c r="AC8">
        <v>0.215</v>
      </c>
      <c r="AD8">
        <v>0.22</v>
      </c>
      <c r="AE8">
        <v>0.22500000000000001</v>
      </c>
      <c r="AF8">
        <v>0.23</v>
      </c>
      <c r="AH8" s="66">
        <f t="shared" si="1"/>
        <v>17</v>
      </c>
      <c r="AI8" s="66">
        <f t="shared" si="1"/>
        <v>18</v>
      </c>
      <c r="AJ8" s="66">
        <f t="shared" si="1"/>
        <v>19</v>
      </c>
      <c r="AK8" s="66">
        <f t="shared" si="1"/>
        <v>20</v>
      </c>
      <c r="AL8" s="66">
        <f t="shared" si="1"/>
        <v>21.5</v>
      </c>
      <c r="AM8" s="66">
        <f t="shared" si="1"/>
        <v>22.5</v>
      </c>
      <c r="AN8" s="66">
        <f t="shared" si="1"/>
        <v>23</v>
      </c>
      <c r="AO8" s="66">
        <f t="shared" si="1"/>
        <v>24</v>
      </c>
      <c r="AP8" s="66">
        <f t="shared" si="1"/>
        <v>24.5</v>
      </c>
      <c r="AQ8" s="66">
        <f t="shared" si="1"/>
        <v>25</v>
      </c>
      <c r="AR8" s="66">
        <f t="shared" si="1"/>
        <v>25.5</v>
      </c>
      <c r="AS8" s="66">
        <f t="shared" si="1"/>
        <v>26</v>
      </c>
    </row>
    <row r="9" spans="2:45" x14ac:dyDescent="0.25">
      <c r="D9" s="4">
        <v>6</v>
      </c>
      <c r="E9" s="4">
        <v>23500</v>
      </c>
      <c r="F9" s="37">
        <v>17</v>
      </c>
      <c r="G9" s="37">
        <v>18</v>
      </c>
      <c r="H9" s="37">
        <v>19</v>
      </c>
      <c r="I9" s="37">
        <v>20</v>
      </c>
      <c r="J9" s="37">
        <v>21.999999999999996</v>
      </c>
      <c r="K9" s="37">
        <v>23</v>
      </c>
      <c r="L9" s="37">
        <v>24</v>
      </c>
      <c r="M9" s="37">
        <v>24.5</v>
      </c>
      <c r="N9" s="37">
        <v>25.5</v>
      </c>
      <c r="O9" s="37">
        <v>26</v>
      </c>
      <c r="P9" s="37">
        <v>26.5</v>
      </c>
      <c r="Q9" s="37">
        <v>27</v>
      </c>
      <c r="S9" t="str">
        <f t="shared" si="2"/>
        <v/>
      </c>
      <c r="T9">
        <v>23500</v>
      </c>
      <c r="U9">
        <v>0.15</v>
      </c>
      <c r="V9">
        <v>0.16</v>
      </c>
      <c r="W9">
        <v>0.17</v>
      </c>
      <c r="X9">
        <v>0.18</v>
      </c>
      <c r="Y9">
        <v>0.19</v>
      </c>
      <c r="Z9">
        <v>0.2</v>
      </c>
      <c r="AA9">
        <v>0.21</v>
      </c>
      <c r="AB9">
        <v>0.215</v>
      </c>
      <c r="AC9">
        <v>0.22500000000000001</v>
      </c>
      <c r="AD9">
        <v>0.23</v>
      </c>
      <c r="AE9">
        <v>0.23499999999999999</v>
      </c>
      <c r="AF9">
        <v>0.24</v>
      </c>
      <c r="AH9" s="66">
        <f t="shared" si="1"/>
        <v>17</v>
      </c>
      <c r="AI9" s="66">
        <f t="shared" si="1"/>
        <v>18</v>
      </c>
      <c r="AJ9" s="66">
        <f t="shared" si="1"/>
        <v>19</v>
      </c>
      <c r="AK9" s="66">
        <f t="shared" si="1"/>
        <v>20</v>
      </c>
      <c r="AL9" s="66">
        <f t="shared" si="1"/>
        <v>21.999999999999996</v>
      </c>
      <c r="AM9" s="66">
        <f t="shared" si="1"/>
        <v>23</v>
      </c>
      <c r="AN9" s="66">
        <f t="shared" si="1"/>
        <v>24</v>
      </c>
      <c r="AO9" s="66">
        <f t="shared" si="1"/>
        <v>24.5</v>
      </c>
      <c r="AP9" s="66">
        <f t="shared" si="1"/>
        <v>25.5</v>
      </c>
      <c r="AQ9" s="66">
        <f t="shared" si="1"/>
        <v>26</v>
      </c>
      <c r="AR9" s="66">
        <f t="shared" si="1"/>
        <v>26.5</v>
      </c>
      <c r="AS9" s="66">
        <f t="shared" si="1"/>
        <v>27</v>
      </c>
    </row>
    <row r="10" spans="2:45" x14ac:dyDescent="0.25">
      <c r="D10" s="4">
        <v>7</v>
      </c>
      <c r="E10" s="4">
        <v>24000</v>
      </c>
      <c r="F10" s="37">
        <v>17</v>
      </c>
      <c r="G10" s="37">
        <v>18</v>
      </c>
      <c r="H10" s="37">
        <v>19</v>
      </c>
      <c r="I10" s="37">
        <v>20</v>
      </c>
      <c r="J10" s="37">
        <v>21.999999999999996</v>
      </c>
      <c r="K10" s="37">
        <v>23</v>
      </c>
      <c r="L10" s="37">
        <v>24.5</v>
      </c>
      <c r="M10" s="37">
        <v>25.5</v>
      </c>
      <c r="N10" s="37">
        <v>26</v>
      </c>
      <c r="O10" s="37">
        <v>27</v>
      </c>
      <c r="P10" s="37">
        <v>27.5</v>
      </c>
      <c r="Q10" s="37">
        <v>28</v>
      </c>
      <c r="S10" t="str">
        <f t="shared" si="2"/>
        <v/>
      </c>
      <c r="T10">
        <v>24000</v>
      </c>
      <c r="U10">
        <v>0.155</v>
      </c>
      <c r="V10">
        <v>0.16500000000000001</v>
      </c>
      <c r="W10">
        <v>0.17500000000000002</v>
      </c>
      <c r="X10">
        <v>0.185</v>
      </c>
      <c r="Y10">
        <v>0.19500000000000001</v>
      </c>
      <c r="Z10">
        <v>0.20499999999999999</v>
      </c>
      <c r="AA10">
        <v>0.215</v>
      </c>
      <c r="AB10">
        <v>0.22500000000000001</v>
      </c>
      <c r="AC10">
        <v>0.23</v>
      </c>
      <c r="AD10">
        <v>0.24</v>
      </c>
      <c r="AE10">
        <v>0.245</v>
      </c>
      <c r="AF10">
        <v>0.25</v>
      </c>
      <c r="AH10" s="66">
        <f t="shared" si="1"/>
        <v>17</v>
      </c>
      <c r="AI10" s="66">
        <f t="shared" si="1"/>
        <v>18</v>
      </c>
      <c r="AJ10" s="66">
        <f t="shared" si="1"/>
        <v>19</v>
      </c>
      <c r="AK10" s="66">
        <f t="shared" si="1"/>
        <v>20</v>
      </c>
      <c r="AL10" s="66">
        <f t="shared" si="1"/>
        <v>21.999999999999996</v>
      </c>
      <c r="AM10" s="66">
        <f t="shared" si="1"/>
        <v>23</v>
      </c>
      <c r="AN10" s="66">
        <f t="shared" si="1"/>
        <v>24.5</v>
      </c>
      <c r="AO10" s="66">
        <f t="shared" si="1"/>
        <v>25.5</v>
      </c>
      <c r="AP10" s="66">
        <f t="shared" si="1"/>
        <v>26</v>
      </c>
      <c r="AQ10" s="66">
        <f t="shared" si="1"/>
        <v>27</v>
      </c>
      <c r="AR10" s="66">
        <f t="shared" si="1"/>
        <v>27.5</v>
      </c>
      <c r="AS10" s="66">
        <f t="shared" si="1"/>
        <v>28</v>
      </c>
    </row>
    <row r="11" spans="2:45" x14ac:dyDescent="0.25">
      <c r="D11" s="4">
        <v>8</v>
      </c>
      <c r="E11" s="4">
        <v>24500</v>
      </c>
      <c r="F11" s="37">
        <v>17</v>
      </c>
      <c r="G11" s="37">
        <v>18</v>
      </c>
      <c r="H11" s="37">
        <v>19</v>
      </c>
      <c r="I11" s="37">
        <v>20</v>
      </c>
      <c r="J11" s="37">
        <v>21.999999999999996</v>
      </c>
      <c r="K11" s="37">
        <v>23</v>
      </c>
      <c r="L11" s="37">
        <v>24.5</v>
      </c>
      <c r="M11" s="37">
        <v>25.5</v>
      </c>
      <c r="N11" s="37">
        <v>26.5</v>
      </c>
      <c r="O11" s="37">
        <v>27.500000000000004</v>
      </c>
      <c r="P11" s="37">
        <v>28</v>
      </c>
      <c r="Q11" s="37">
        <v>29</v>
      </c>
      <c r="S11" t="str">
        <f t="shared" si="2"/>
        <v/>
      </c>
      <c r="T11">
        <v>24500</v>
      </c>
      <c r="U11">
        <v>0.16</v>
      </c>
      <c r="V11">
        <v>0.17</v>
      </c>
      <c r="W11">
        <v>0.18</v>
      </c>
      <c r="X11">
        <v>0.19</v>
      </c>
      <c r="Y11">
        <v>0.2</v>
      </c>
      <c r="Z11">
        <v>0.21</v>
      </c>
      <c r="AA11">
        <v>0.22</v>
      </c>
      <c r="AB11">
        <v>0.23</v>
      </c>
      <c r="AC11">
        <v>0.24</v>
      </c>
      <c r="AD11">
        <v>0.245</v>
      </c>
      <c r="AE11">
        <v>0.25</v>
      </c>
      <c r="AF11">
        <v>0.26</v>
      </c>
      <c r="AH11" s="66">
        <f t="shared" si="1"/>
        <v>17</v>
      </c>
      <c r="AI11" s="66">
        <f t="shared" si="1"/>
        <v>18</v>
      </c>
      <c r="AJ11" s="66">
        <f t="shared" si="1"/>
        <v>19</v>
      </c>
      <c r="AK11" s="66">
        <f t="shared" si="1"/>
        <v>20</v>
      </c>
      <c r="AL11" s="66">
        <f t="shared" si="1"/>
        <v>21.999999999999996</v>
      </c>
      <c r="AM11" s="66">
        <f t="shared" si="1"/>
        <v>23</v>
      </c>
      <c r="AN11" s="66">
        <f t="shared" si="1"/>
        <v>24.5</v>
      </c>
      <c r="AO11" s="66">
        <f t="shared" si="1"/>
        <v>25.5</v>
      </c>
      <c r="AP11" s="66">
        <f t="shared" si="1"/>
        <v>26.5</v>
      </c>
      <c r="AQ11" s="66">
        <f t="shared" si="1"/>
        <v>27.500000000000004</v>
      </c>
      <c r="AR11" s="66">
        <f t="shared" si="1"/>
        <v>28</v>
      </c>
      <c r="AS11" s="66">
        <f t="shared" si="1"/>
        <v>29</v>
      </c>
    </row>
    <row r="12" spans="2:45" x14ac:dyDescent="0.25">
      <c r="D12" s="4">
        <v>9</v>
      </c>
      <c r="E12" s="4">
        <v>25000</v>
      </c>
      <c r="F12" s="37">
        <v>17</v>
      </c>
      <c r="G12" s="37">
        <v>18</v>
      </c>
      <c r="H12" s="37">
        <v>19</v>
      </c>
      <c r="I12" s="37">
        <v>20</v>
      </c>
      <c r="J12" s="37">
        <v>21.999999999999996</v>
      </c>
      <c r="K12" s="37">
        <v>23</v>
      </c>
      <c r="L12" s="37">
        <v>24.5</v>
      </c>
      <c r="M12" s="37">
        <v>25.5</v>
      </c>
      <c r="N12" s="37">
        <v>26.5</v>
      </c>
      <c r="O12" s="37">
        <v>27.500000000000004</v>
      </c>
      <c r="P12" s="37">
        <v>28.499999999999996</v>
      </c>
      <c r="Q12" s="37">
        <v>29.5</v>
      </c>
      <c r="S12" t="str">
        <f t="shared" si="2"/>
        <v/>
      </c>
      <c r="T12">
        <v>25000</v>
      </c>
      <c r="U12">
        <v>0.16</v>
      </c>
      <c r="V12">
        <v>0.17</v>
      </c>
      <c r="W12">
        <v>0.18</v>
      </c>
      <c r="X12">
        <v>0.19</v>
      </c>
      <c r="Y12">
        <v>0.20499999999999999</v>
      </c>
      <c r="Z12">
        <v>0.215</v>
      </c>
      <c r="AA12">
        <v>0.22500000000000001</v>
      </c>
      <c r="AB12">
        <v>0.23499999999999999</v>
      </c>
      <c r="AC12">
        <v>0.245</v>
      </c>
      <c r="AD12">
        <v>0.255</v>
      </c>
      <c r="AE12">
        <v>0.26</v>
      </c>
      <c r="AF12">
        <v>0.26500000000000001</v>
      </c>
      <c r="AH12" s="66">
        <f t="shared" si="1"/>
        <v>17</v>
      </c>
      <c r="AI12" s="66">
        <f t="shared" si="1"/>
        <v>18</v>
      </c>
      <c r="AJ12" s="66">
        <f t="shared" si="1"/>
        <v>19</v>
      </c>
      <c r="AK12" s="66">
        <f t="shared" si="1"/>
        <v>20</v>
      </c>
      <c r="AL12" s="66">
        <f t="shared" si="1"/>
        <v>21.999999999999996</v>
      </c>
      <c r="AM12" s="66">
        <f t="shared" si="1"/>
        <v>23</v>
      </c>
      <c r="AN12" s="66">
        <f t="shared" si="1"/>
        <v>24.5</v>
      </c>
      <c r="AO12" s="66">
        <f t="shared" si="1"/>
        <v>25.5</v>
      </c>
      <c r="AP12" s="66">
        <f t="shared" si="1"/>
        <v>26.5</v>
      </c>
      <c r="AQ12" s="66">
        <f t="shared" si="1"/>
        <v>27.500000000000004</v>
      </c>
      <c r="AR12" s="66">
        <f t="shared" si="1"/>
        <v>28.499999999999996</v>
      </c>
      <c r="AS12" s="66">
        <f t="shared" si="1"/>
        <v>29.5</v>
      </c>
    </row>
    <row r="13" spans="2:45" x14ac:dyDescent="0.25">
      <c r="D13" s="4">
        <v>10</v>
      </c>
      <c r="E13" s="4">
        <v>26000</v>
      </c>
      <c r="F13" s="37">
        <v>17</v>
      </c>
      <c r="G13" s="37">
        <v>18</v>
      </c>
      <c r="H13" s="37">
        <v>19</v>
      </c>
      <c r="I13" s="37">
        <v>20</v>
      </c>
      <c r="J13" s="37">
        <v>21.999999999999996</v>
      </c>
      <c r="K13" s="37">
        <v>23</v>
      </c>
      <c r="L13" s="37">
        <v>24.5</v>
      </c>
      <c r="M13" s="37">
        <v>25.5</v>
      </c>
      <c r="N13" s="37">
        <v>26.5</v>
      </c>
      <c r="O13" s="37">
        <v>27.500000000000004</v>
      </c>
      <c r="P13" s="37">
        <v>28.499999999999996</v>
      </c>
      <c r="Q13" s="37">
        <v>29.5</v>
      </c>
      <c r="S13" t="str">
        <f t="shared" si="2"/>
        <v/>
      </c>
      <c r="T13">
        <v>26000</v>
      </c>
      <c r="U13">
        <v>0.16500000000000001</v>
      </c>
      <c r="V13">
        <v>0.17500000000000002</v>
      </c>
      <c r="W13">
        <v>0.185</v>
      </c>
      <c r="X13">
        <v>0.19500000000000001</v>
      </c>
      <c r="Y13">
        <v>0.21499999999999997</v>
      </c>
      <c r="Z13">
        <v>0.22499999999999998</v>
      </c>
      <c r="AA13">
        <v>0.23499999999999999</v>
      </c>
      <c r="AB13">
        <v>0.245</v>
      </c>
      <c r="AC13">
        <v>0.255</v>
      </c>
      <c r="AD13">
        <v>0.26500000000000001</v>
      </c>
      <c r="AE13">
        <v>0.27500000000000002</v>
      </c>
      <c r="AF13">
        <v>0.28000000000000003</v>
      </c>
      <c r="AH13" s="66">
        <f t="shared" si="1"/>
        <v>17</v>
      </c>
      <c r="AI13" s="66">
        <f t="shared" si="1"/>
        <v>18</v>
      </c>
      <c r="AJ13" s="66">
        <f t="shared" si="1"/>
        <v>19</v>
      </c>
      <c r="AK13" s="66">
        <f t="shared" si="1"/>
        <v>20</v>
      </c>
      <c r="AL13" s="66">
        <f t="shared" si="1"/>
        <v>21.999999999999996</v>
      </c>
      <c r="AM13" s="66">
        <f t="shared" si="1"/>
        <v>23</v>
      </c>
      <c r="AN13" s="66">
        <f t="shared" si="1"/>
        <v>24.5</v>
      </c>
      <c r="AO13" s="66">
        <f t="shared" si="1"/>
        <v>25.5</v>
      </c>
      <c r="AP13" s="66">
        <f t="shared" si="1"/>
        <v>26.5</v>
      </c>
      <c r="AQ13" s="66">
        <f t="shared" si="1"/>
        <v>27.500000000000004</v>
      </c>
      <c r="AR13" s="66">
        <f t="shared" si="1"/>
        <v>28.499999999999996</v>
      </c>
      <c r="AS13" s="66">
        <f t="shared" si="1"/>
        <v>29.5</v>
      </c>
    </row>
    <row r="14" spans="2:45" x14ac:dyDescent="0.25">
      <c r="D14" s="4">
        <v>11</v>
      </c>
      <c r="E14" s="4">
        <v>27000</v>
      </c>
      <c r="F14" s="37">
        <v>17</v>
      </c>
      <c r="G14" s="37">
        <v>18</v>
      </c>
      <c r="H14" s="37">
        <v>19</v>
      </c>
      <c r="I14" s="37">
        <v>20</v>
      </c>
      <c r="J14" s="37">
        <v>21.999999999999996</v>
      </c>
      <c r="K14" s="37">
        <v>23</v>
      </c>
      <c r="L14" s="37">
        <v>24.5</v>
      </c>
      <c r="M14" s="37">
        <v>25.5</v>
      </c>
      <c r="N14" s="37">
        <v>26.5</v>
      </c>
      <c r="O14" s="37">
        <v>27.500000000000004</v>
      </c>
      <c r="P14" s="37">
        <v>28.499999999999996</v>
      </c>
      <c r="Q14" s="37">
        <v>29.5</v>
      </c>
      <c r="S14" t="str">
        <f t="shared" si="2"/>
        <v/>
      </c>
      <c r="T14">
        <v>27000</v>
      </c>
      <c r="U14">
        <v>0.17</v>
      </c>
      <c r="V14">
        <v>0.18</v>
      </c>
      <c r="W14">
        <v>0.19</v>
      </c>
      <c r="X14">
        <v>0.2</v>
      </c>
      <c r="Y14">
        <v>0.21999999999999997</v>
      </c>
      <c r="Z14">
        <v>0.22999999999999998</v>
      </c>
      <c r="AA14">
        <v>0.24</v>
      </c>
      <c r="AB14">
        <v>0.25</v>
      </c>
      <c r="AC14">
        <v>0.26</v>
      </c>
      <c r="AD14">
        <v>0.27</v>
      </c>
      <c r="AE14">
        <v>0.28000000000000003</v>
      </c>
      <c r="AF14">
        <v>0.28999999999999998</v>
      </c>
      <c r="AH14" s="66">
        <f t="shared" si="1"/>
        <v>17</v>
      </c>
      <c r="AI14" s="66">
        <f t="shared" si="1"/>
        <v>18</v>
      </c>
      <c r="AJ14" s="66">
        <f t="shared" si="1"/>
        <v>19</v>
      </c>
      <c r="AK14" s="66">
        <f t="shared" si="1"/>
        <v>20</v>
      </c>
      <c r="AL14" s="66">
        <f t="shared" si="1"/>
        <v>21.999999999999996</v>
      </c>
      <c r="AM14" s="66">
        <f t="shared" si="1"/>
        <v>23</v>
      </c>
      <c r="AN14" s="66">
        <f t="shared" si="1"/>
        <v>24.5</v>
      </c>
      <c r="AO14" s="66">
        <f t="shared" si="1"/>
        <v>25.5</v>
      </c>
      <c r="AP14" s="66">
        <f t="shared" si="1"/>
        <v>26.5</v>
      </c>
      <c r="AQ14" s="66">
        <f t="shared" si="1"/>
        <v>27.500000000000004</v>
      </c>
      <c r="AR14" s="66">
        <f t="shared" si="1"/>
        <v>28.499999999999996</v>
      </c>
      <c r="AS14" s="66">
        <f t="shared" si="1"/>
        <v>29.5</v>
      </c>
    </row>
    <row r="15" spans="2:45" x14ac:dyDescent="0.25">
      <c r="D15" s="4">
        <v>12</v>
      </c>
      <c r="E15" s="4">
        <v>28000</v>
      </c>
      <c r="F15" s="37">
        <v>17</v>
      </c>
      <c r="G15" s="37">
        <v>18</v>
      </c>
      <c r="H15" s="37">
        <v>19</v>
      </c>
      <c r="I15" s="37">
        <v>20</v>
      </c>
      <c r="J15" s="37">
        <v>21.999999999999996</v>
      </c>
      <c r="K15" s="37">
        <v>23</v>
      </c>
      <c r="L15" s="37">
        <v>24.5</v>
      </c>
      <c r="M15" s="37">
        <v>25.5</v>
      </c>
      <c r="N15" s="37">
        <v>26.5</v>
      </c>
      <c r="O15" s="37">
        <v>27.500000000000004</v>
      </c>
      <c r="P15" s="37">
        <v>28.499999999999996</v>
      </c>
      <c r="Q15" s="37">
        <v>29.5</v>
      </c>
      <c r="S15" t="str">
        <f t="shared" si="2"/>
        <v/>
      </c>
      <c r="T15">
        <v>28000</v>
      </c>
      <c r="U15">
        <v>0.17</v>
      </c>
      <c r="V15">
        <v>0.18</v>
      </c>
      <c r="W15">
        <v>0.19</v>
      </c>
      <c r="X15">
        <v>0.2</v>
      </c>
      <c r="Y15">
        <v>0.21999999999999997</v>
      </c>
      <c r="Z15">
        <v>0.23</v>
      </c>
      <c r="AA15">
        <v>0.245</v>
      </c>
      <c r="AB15">
        <v>0.255</v>
      </c>
      <c r="AC15">
        <v>0.26500000000000001</v>
      </c>
      <c r="AD15">
        <v>0.27500000000000002</v>
      </c>
      <c r="AE15">
        <v>0.28499999999999998</v>
      </c>
      <c r="AF15">
        <v>0.29499999999999998</v>
      </c>
      <c r="AH15" s="66">
        <f t="shared" si="1"/>
        <v>17</v>
      </c>
      <c r="AI15" s="66">
        <f t="shared" si="1"/>
        <v>18</v>
      </c>
      <c r="AJ15" s="66">
        <f t="shared" si="1"/>
        <v>19</v>
      </c>
      <c r="AK15" s="66">
        <f t="shared" si="1"/>
        <v>20</v>
      </c>
      <c r="AL15" s="66">
        <f t="shared" si="1"/>
        <v>21.999999999999996</v>
      </c>
      <c r="AM15" s="66">
        <f t="shared" si="1"/>
        <v>23</v>
      </c>
      <c r="AN15" s="66">
        <f t="shared" si="1"/>
        <v>24.5</v>
      </c>
      <c r="AO15" s="66">
        <f t="shared" si="1"/>
        <v>25.5</v>
      </c>
      <c r="AP15" s="66">
        <f t="shared" si="1"/>
        <v>26.5</v>
      </c>
      <c r="AQ15" s="66">
        <f t="shared" si="1"/>
        <v>27.500000000000004</v>
      </c>
      <c r="AR15" s="66">
        <f t="shared" si="1"/>
        <v>28.499999999999996</v>
      </c>
      <c r="AS15" s="66">
        <f t="shared" si="1"/>
        <v>29.5</v>
      </c>
    </row>
    <row r="16" spans="2:45" x14ac:dyDescent="0.25">
      <c r="D16" s="4">
        <v>13</v>
      </c>
      <c r="E16" s="4">
        <v>29000</v>
      </c>
      <c r="F16" s="37">
        <v>17</v>
      </c>
      <c r="G16" s="37">
        <v>18</v>
      </c>
      <c r="H16" s="37">
        <v>19</v>
      </c>
      <c r="I16" s="37">
        <v>20</v>
      </c>
      <c r="J16" s="37">
        <v>21.999999999999996</v>
      </c>
      <c r="K16" s="37">
        <v>23</v>
      </c>
      <c r="L16" s="37">
        <v>24.5</v>
      </c>
      <c r="M16" s="37">
        <v>25.5</v>
      </c>
      <c r="N16" s="37">
        <v>26.5</v>
      </c>
      <c r="O16" s="37">
        <v>27.500000000000004</v>
      </c>
      <c r="P16" s="37">
        <v>28.499999999999996</v>
      </c>
      <c r="Q16" s="37">
        <v>29.5</v>
      </c>
      <c r="S16" t="str">
        <f t="shared" si="2"/>
        <v/>
      </c>
      <c r="T16">
        <v>29000</v>
      </c>
      <c r="U16">
        <v>0.17</v>
      </c>
      <c r="V16">
        <v>0.18</v>
      </c>
      <c r="W16">
        <v>0.19</v>
      </c>
      <c r="X16">
        <v>0.2</v>
      </c>
      <c r="Y16">
        <v>0.21999999999999997</v>
      </c>
      <c r="Z16">
        <v>0.23</v>
      </c>
      <c r="AA16">
        <v>0.245</v>
      </c>
      <c r="AB16">
        <v>0.255</v>
      </c>
      <c r="AC16">
        <v>0.26500000000000001</v>
      </c>
      <c r="AD16">
        <v>0.27500000000000002</v>
      </c>
      <c r="AE16">
        <v>0.28499999999999998</v>
      </c>
      <c r="AF16">
        <v>0.29499999999999998</v>
      </c>
      <c r="AH16" s="66">
        <f t="shared" si="1"/>
        <v>17</v>
      </c>
      <c r="AI16" s="66">
        <f t="shared" si="1"/>
        <v>18</v>
      </c>
      <c r="AJ16" s="66">
        <f t="shared" si="1"/>
        <v>19</v>
      </c>
      <c r="AK16" s="66">
        <f t="shared" si="1"/>
        <v>20</v>
      </c>
      <c r="AL16" s="66">
        <f t="shared" si="1"/>
        <v>21.999999999999996</v>
      </c>
      <c r="AM16" s="66">
        <f t="shared" si="1"/>
        <v>23</v>
      </c>
      <c r="AN16" s="66">
        <f t="shared" si="1"/>
        <v>24.5</v>
      </c>
      <c r="AO16" s="66">
        <f t="shared" si="1"/>
        <v>25.5</v>
      </c>
      <c r="AP16" s="66">
        <f t="shared" si="1"/>
        <v>26.5</v>
      </c>
      <c r="AQ16" s="66">
        <f t="shared" si="1"/>
        <v>27.500000000000004</v>
      </c>
      <c r="AR16" s="66">
        <f t="shared" si="1"/>
        <v>28.499999999999996</v>
      </c>
      <c r="AS16" s="66">
        <f t="shared" si="1"/>
        <v>29.5</v>
      </c>
    </row>
    <row r="17" spans="4:45" x14ac:dyDescent="0.25">
      <c r="D17" s="4">
        <v>14</v>
      </c>
      <c r="E17" s="4">
        <v>30000</v>
      </c>
      <c r="F17" s="37">
        <v>17</v>
      </c>
      <c r="G17" s="37">
        <v>18</v>
      </c>
      <c r="H17" s="37">
        <v>19</v>
      </c>
      <c r="I17" s="37">
        <v>20</v>
      </c>
      <c r="J17" s="37">
        <v>21.999999999999996</v>
      </c>
      <c r="K17" s="37">
        <v>23</v>
      </c>
      <c r="L17" s="37">
        <v>24.5</v>
      </c>
      <c r="M17" s="37">
        <v>25.5</v>
      </c>
      <c r="N17" s="37">
        <v>26.5</v>
      </c>
      <c r="O17" s="37">
        <v>27.500000000000004</v>
      </c>
      <c r="P17" s="37">
        <v>28.499999999999996</v>
      </c>
      <c r="Q17" s="37">
        <v>29.5</v>
      </c>
      <c r="S17" t="str">
        <f t="shared" si="2"/>
        <v/>
      </c>
      <c r="T17">
        <v>30000</v>
      </c>
      <c r="U17">
        <v>0.17</v>
      </c>
      <c r="V17">
        <v>0.18</v>
      </c>
      <c r="W17">
        <v>0.19</v>
      </c>
      <c r="X17">
        <v>0.2</v>
      </c>
      <c r="Y17">
        <v>0.21999999999999997</v>
      </c>
      <c r="Z17">
        <v>0.23</v>
      </c>
      <c r="AA17">
        <v>0.245</v>
      </c>
      <c r="AB17">
        <v>0.255</v>
      </c>
      <c r="AC17">
        <v>0.26500000000000001</v>
      </c>
      <c r="AD17">
        <v>0.27500000000000002</v>
      </c>
      <c r="AE17">
        <v>0.28499999999999998</v>
      </c>
      <c r="AF17">
        <v>0.29499999999999998</v>
      </c>
      <c r="AH17" s="66">
        <f t="shared" si="1"/>
        <v>17</v>
      </c>
      <c r="AI17" s="66">
        <f t="shared" si="1"/>
        <v>18</v>
      </c>
      <c r="AJ17" s="66">
        <f t="shared" si="1"/>
        <v>19</v>
      </c>
      <c r="AK17" s="66">
        <f t="shared" si="1"/>
        <v>20</v>
      </c>
      <c r="AL17" s="66">
        <f t="shared" si="1"/>
        <v>21.999999999999996</v>
      </c>
      <c r="AM17" s="66">
        <f t="shared" si="1"/>
        <v>23</v>
      </c>
      <c r="AN17" s="66">
        <f t="shared" si="1"/>
        <v>24.5</v>
      </c>
      <c r="AO17" s="66">
        <f t="shared" si="1"/>
        <v>25.5</v>
      </c>
      <c r="AP17" s="66">
        <f t="shared" si="1"/>
        <v>26.5</v>
      </c>
      <c r="AQ17" s="66">
        <f t="shared" si="1"/>
        <v>27.500000000000004</v>
      </c>
      <c r="AR17" s="66">
        <f t="shared" si="1"/>
        <v>28.499999999999996</v>
      </c>
      <c r="AS17" s="66">
        <f t="shared" si="1"/>
        <v>29.5</v>
      </c>
    </row>
    <row r="18" spans="4:45" x14ac:dyDescent="0.25">
      <c r="D18" s="4">
        <v>15</v>
      </c>
      <c r="E18" s="4">
        <v>31000</v>
      </c>
      <c r="F18" s="37">
        <v>17</v>
      </c>
      <c r="G18" s="37">
        <v>18</v>
      </c>
      <c r="H18" s="37">
        <v>19</v>
      </c>
      <c r="I18" s="37">
        <v>20</v>
      </c>
      <c r="J18" s="37">
        <v>21.999999999999996</v>
      </c>
      <c r="K18" s="37">
        <v>23</v>
      </c>
      <c r="L18" s="37">
        <v>24.5</v>
      </c>
      <c r="M18" s="37">
        <v>25.5</v>
      </c>
      <c r="N18" s="37">
        <v>26.5</v>
      </c>
      <c r="O18" s="37">
        <v>27.500000000000004</v>
      </c>
      <c r="P18" s="37">
        <v>28.499999999999996</v>
      </c>
      <c r="Q18" s="37">
        <v>29.5</v>
      </c>
      <c r="S18" t="str">
        <f t="shared" si="2"/>
        <v/>
      </c>
      <c r="T18">
        <v>31000</v>
      </c>
      <c r="U18">
        <v>0.17</v>
      </c>
      <c r="V18">
        <v>0.18</v>
      </c>
      <c r="W18">
        <v>0.19</v>
      </c>
      <c r="X18">
        <v>0.2</v>
      </c>
      <c r="Y18">
        <v>0.21999999999999997</v>
      </c>
      <c r="Z18">
        <v>0.23</v>
      </c>
      <c r="AA18">
        <v>0.245</v>
      </c>
      <c r="AB18">
        <v>0.255</v>
      </c>
      <c r="AC18">
        <v>0.26500000000000001</v>
      </c>
      <c r="AD18">
        <v>0.27500000000000002</v>
      </c>
      <c r="AE18">
        <v>0.28499999999999998</v>
      </c>
      <c r="AF18">
        <v>0.29499999999999998</v>
      </c>
      <c r="AH18" s="51">
        <f>U18*$T$3</f>
        <v>17</v>
      </c>
      <c r="AI18" s="51">
        <f t="shared" ref="AI18:AS33" si="3">V18*$T$3</f>
        <v>18</v>
      </c>
      <c r="AJ18" s="51">
        <f t="shared" si="3"/>
        <v>19</v>
      </c>
      <c r="AK18" s="51">
        <f t="shared" si="3"/>
        <v>20</v>
      </c>
      <c r="AL18" s="51">
        <f t="shared" si="3"/>
        <v>21.999999999999996</v>
      </c>
      <c r="AM18" s="51">
        <f t="shared" si="3"/>
        <v>23</v>
      </c>
      <c r="AN18" s="51">
        <f t="shared" si="3"/>
        <v>24.5</v>
      </c>
      <c r="AO18" s="51">
        <f t="shared" si="3"/>
        <v>25.5</v>
      </c>
      <c r="AP18" s="51">
        <f t="shared" si="3"/>
        <v>26.5</v>
      </c>
      <c r="AQ18" s="51">
        <f t="shared" si="3"/>
        <v>27.500000000000004</v>
      </c>
      <c r="AR18" s="51">
        <f t="shared" si="3"/>
        <v>28.499999999999996</v>
      </c>
      <c r="AS18" s="51">
        <f t="shared" si="3"/>
        <v>29.5</v>
      </c>
    </row>
    <row r="19" spans="4:45" x14ac:dyDescent="0.25">
      <c r="D19" s="4">
        <v>16</v>
      </c>
      <c r="E19" s="4">
        <v>32000</v>
      </c>
      <c r="F19" s="37">
        <v>17</v>
      </c>
      <c r="G19" s="37">
        <v>18</v>
      </c>
      <c r="H19" s="37">
        <v>19</v>
      </c>
      <c r="I19" s="37">
        <v>20</v>
      </c>
      <c r="J19" s="37">
        <v>21.999999999999996</v>
      </c>
      <c r="K19" s="37">
        <v>23</v>
      </c>
      <c r="L19" s="37">
        <v>24.5</v>
      </c>
      <c r="M19" s="37">
        <v>25.5</v>
      </c>
      <c r="N19" s="37">
        <v>26.5</v>
      </c>
      <c r="O19" s="37">
        <v>27.500000000000004</v>
      </c>
      <c r="P19" s="37">
        <v>28.499999999999996</v>
      </c>
      <c r="Q19" s="37">
        <v>29.5</v>
      </c>
      <c r="S19" t="str">
        <f t="shared" si="2"/>
        <v/>
      </c>
      <c r="T19">
        <v>32000</v>
      </c>
      <c r="U19">
        <v>0.17</v>
      </c>
      <c r="V19">
        <v>0.18</v>
      </c>
      <c r="W19">
        <v>0.19</v>
      </c>
      <c r="X19">
        <v>0.2</v>
      </c>
      <c r="Y19">
        <v>0.21999999999999997</v>
      </c>
      <c r="Z19">
        <v>0.23</v>
      </c>
      <c r="AA19">
        <v>0.245</v>
      </c>
      <c r="AB19">
        <v>0.255</v>
      </c>
      <c r="AC19">
        <v>0.26500000000000001</v>
      </c>
      <c r="AD19">
        <v>0.27500000000000002</v>
      </c>
      <c r="AE19">
        <v>0.28499999999999998</v>
      </c>
      <c r="AF19">
        <v>0.29499999999999998</v>
      </c>
      <c r="AH19" s="37">
        <f>U19*$T$3</f>
        <v>17</v>
      </c>
      <c r="AI19" s="37">
        <f t="shared" si="3"/>
        <v>18</v>
      </c>
      <c r="AJ19" s="37">
        <f t="shared" si="3"/>
        <v>19</v>
      </c>
      <c r="AK19" s="37">
        <f t="shared" si="3"/>
        <v>20</v>
      </c>
      <c r="AL19" s="37">
        <f t="shared" si="3"/>
        <v>21.999999999999996</v>
      </c>
      <c r="AM19" s="37">
        <f t="shared" si="3"/>
        <v>23</v>
      </c>
      <c r="AN19" s="37">
        <f t="shared" si="3"/>
        <v>24.5</v>
      </c>
      <c r="AO19" s="37">
        <f t="shared" si="3"/>
        <v>25.5</v>
      </c>
      <c r="AP19" s="37">
        <f t="shared" si="3"/>
        <v>26.5</v>
      </c>
      <c r="AQ19" s="37">
        <f t="shared" si="3"/>
        <v>27.500000000000004</v>
      </c>
      <c r="AR19" s="37">
        <f t="shared" si="3"/>
        <v>28.499999999999996</v>
      </c>
      <c r="AS19" s="37">
        <f t="shared" si="3"/>
        <v>29.5</v>
      </c>
    </row>
    <row r="20" spans="4:45" x14ac:dyDescent="0.25">
      <c r="D20" s="4">
        <v>17</v>
      </c>
      <c r="E20" s="4">
        <v>33000</v>
      </c>
      <c r="F20" s="37">
        <v>17.5</v>
      </c>
      <c r="G20" s="37">
        <v>18.5</v>
      </c>
      <c r="H20" s="37">
        <v>19.5</v>
      </c>
      <c r="I20" s="37">
        <v>20.5</v>
      </c>
      <c r="J20" s="37">
        <v>22</v>
      </c>
      <c r="K20" s="37">
        <v>23</v>
      </c>
      <c r="L20" s="37">
        <v>24.5</v>
      </c>
      <c r="M20" s="37">
        <v>25.5</v>
      </c>
      <c r="N20" s="37">
        <v>26.5</v>
      </c>
      <c r="O20" s="37">
        <v>27.500000000000004</v>
      </c>
      <c r="P20" s="37">
        <v>28.499999999999996</v>
      </c>
      <c r="Q20" s="37">
        <v>29.5</v>
      </c>
      <c r="S20" t="str">
        <f t="shared" si="2"/>
        <v/>
      </c>
      <c r="T20">
        <v>33000</v>
      </c>
      <c r="U20">
        <v>0.17499999999999999</v>
      </c>
      <c r="V20">
        <v>0.185</v>
      </c>
      <c r="W20">
        <v>0.19500000000000001</v>
      </c>
      <c r="X20">
        <v>0.20499999999999999</v>
      </c>
      <c r="Y20">
        <v>0.22</v>
      </c>
      <c r="Z20">
        <v>0.23</v>
      </c>
      <c r="AA20">
        <v>0.245</v>
      </c>
      <c r="AB20">
        <v>0.255</v>
      </c>
      <c r="AC20">
        <v>0.26500000000000001</v>
      </c>
      <c r="AD20">
        <v>0.27500000000000002</v>
      </c>
      <c r="AE20">
        <v>0.28499999999999998</v>
      </c>
      <c r="AF20">
        <v>0.29499999999999998</v>
      </c>
      <c r="AH20" s="37">
        <f t="shared" ref="AH20:AS54" si="4">U20*$T$3</f>
        <v>17.5</v>
      </c>
      <c r="AI20" s="37">
        <f t="shared" si="3"/>
        <v>18.5</v>
      </c>
      <c r="AJ20" s="37">
        <f t="shared" si="3"/>
        <v>19.5</v>
      </c>
      <c r="AK20" s="37">
        <f t="shared" si="3"/>
        <v>20.5</v>
      </c>
      <c r="AL20" s="37">
        <f t="shared" si="3"/>
        <v>22</v>
      </c>
      <c r="AM20" s="37">
        <f t="shared" si="3"/>
        <v>23</v>
      </c>
      <c r="AN20" s="37">
        <f t="shared" si="3"/>
        <v>24.5</v>
      </c>
      <c r="AO20" s="37">
        <f t="shared" si="3"/>
        <v>25.5</v>
      </c>
      <c r="AP20" s="37">
        <f t="shared" si="3"/>
        <v>26.5</v>
      </c>
      <c r="AQ20" s="37">
        <f t="shared" si="3"/>
        <v>27.500000000000004</v>
      </c>
      <c r="AR20" s="37">
        <f t="shared" si="3"/>
        <v>28.499999999999996</v>
      </c>
      <c r="AS20" s="37">
        <f t="shared" si="3"/>
        <v>29.5</v>
      </c>
    </row>
    <row r="21" spans="4:45" x14ac:dyDescent="0.25">
      <c r="D21" s="4">
        <v>18</v>
      </c>
      <c r="E21" s="4">
        <v>34000</v>
      </c>
      <c r="F21" s="37">
        <v>17.5</v>
      </c>
      <c r="G21" s="37">
        <v>18.5</v>
      </c>
      <c r="H21" s="37">
        <v>19.5</v>
      </c>
      <c r="I21" s="37">
        <v>20.5</v>
      </c>
      <c r="J21" s="37">
        <v>22</v>
      </c>
      <c r="K21" s="37">
        <v>23</v>
      </c>
      <c r="L21" s="37">
        <v>24.5</v>
      </c>
      <c r="M21" s="37">
        <v>25.5</v>
      </c>
      <c r="N21" s="37">
        <v>26.5</v>
      </c>
      <c r="O21" s="37">
        <v>27.500000000000004</v>
      </c>
      <c r="P21" s="37">
        <v>28.499999999999996</v>
      </c>
      <c r="Q21" s="37">
        <v>29.5</v>
      </c>
      <c r="S21" t="str">
        <f t="shared" si="2"/>
        <v/>
      </c>
      <c r="T21">
        <v>34000</v>
      </c>
      <c r="U21">
        <v>0.17499999999999999</v>
      </c>
      <c r="V21">
        <v>0.185</v>
      </c>
      <c r="W21">
        <v>0.19500000000000001</v>
      </c>
      <c r="X21">
        <v>0.20499999999999999</v>
      </c>
      <c r="Y21">
        <v>0.22</v>
      </c>
      <c r="Z21">
        <v>0.23</v>
      </c>
      <c r="AA21">
        <v>0.245</v>
      </c>
      <c r="AB21">
        <v>0.255</v>
      </c>
      <c r="AC21">
        <v>0.26500000000000001</v>
      </c>
      <c r="AD21">
        <v>0.27500000000000002</v>
      </c>
      <c r="AE21">
        <v>0.28499999999999998</v>
      </c>
      <c r="AF21">
        <v>0.29499999999999998</v>
      </c>
      <c r="AH21" s="37">
        <f t="shared" si="4"/>
        <v>17.5</v>
      </c>
      <c r="AI21" s="37">
        <f t="shared" si="3"/>
        <v>18.5</v>
      </c>
      <c r="AJ21" s="37">
        <f t="shared" si="3"/>
        <v>19.5</v>
      </c>
      <c r="AK21" s="37">
        <f t="shared" si="3"/>
        <v>20.5</v>
      </c>
      <c r="AL21" s="37">
        <f t="shared" si="3"/>
        <v>22</v>
      </c>
      <c r="AM21" s="37">
        <f t="shared" si="3"/>
        <v>23</v>
      </c>
      <c r="AN21" s="37">
        <f t="shared" si="3"/>
        <v>24.5</v>
      </c>
      <c r="AO21" s="37">
        <f t="shared" si="3"/>
        <v>25.5</v>
      </c>
      <c r="AP21" s="37">
        <f t="shared" si="3"/>
        <v>26.5</v>
      </c>
      <c r="AQ21" s="37">
        <f t="shared" si="3"/>
        <v>27.500000000000004</v>
      </c>
      <c r="AR21" s="37">
        <f t="shared" si="3"/>
        <v>28.499999999999996</v>
      </c>
      <c r="AS21" s="37">
        <f t="shared" si="3"/>
        <v>29.5</v>
      </c>
    </row>
    <row r="22" spans="4:45" x14ac:dyDescent="0.25">
      <c r="D22" s="4">
        <v>19</v>
      </c>
      <c r="E22" s="4">
        <v>35000</v>
      </c>
      <c r="F22" s="37">
        <v>17.5</v>
      </c>
      <c r="G22" s="37">
        <v>18.5</v>
      </c>
      <c r="H22" s="37">
        <v>19.5</v>
      </c>
      <c r="I22" s="37">
        <v>20.5</v>
      </c>
      <c r="J22" s="37">
        <v>22</v>
      </c>
      <c r="K22" s="37">
        <v>23</v>
      </c>
      <c r="L22" s="37">
        <v>24.5</v>
      </c>
      <c r="M22" s="37">
        <v>25.5</v>
      </c>
      <c r="N22" s="37">
        <v>26.5</v>
      </c>
      <c r="O22" s="37">
        <v>27.500000000000004</v>
      </c>
      <c r="P22" s="37">
        <v>28.499999999999996</v>
      </c>
      <c r="Q22" s="37">
        <v>29.5</v>
      </c>
      <c r="S22" t="str">
        <f t="shared" si="2"/>
        <v/>
      </c>
      <c r="T22">
        <v>35000</v>
      </c>
      <c r="U22">
        <v>0.17499999999999999</v>
      </c>
      <c r="V22">
        <v>0.185</v>
      </c>
      <c r="W22">
        <v>0.19500000000000001</v>
      </c>
      <c r="X22">
        <v>0.20499999999999999</v>
      </c>
      <c r="Y22">
        <v>0.22</v>
      </c>
      <c r="Z22">
        <v>0.23</v>
      </c>
      <c r="AA22">
        <v>0.245</v>
      </c>
      <c r="AB22">
        <v>0.255</v>
      </c>
      <c r="AC22">
        <v>0.26500000000000001</v>
      </c>
      <c r="AD22">
        <v>0.27500000000000002</v>
      </c>
      <c r="AE22">
        <v>0.28499999999999998</v>
      </c>
      <c r="AF22">
        <v>0.29499999999999998</v>
      </c>
      <c r="AH22" s="37">
        <f t="shared" si="4"/>
        <v>17.5</v>
      </c>
      <c r="AI22" s="37">
        <f t="shared" si="3"/>
        <v>18.5</v>
      </c>
      <c r="AJ22" s="37">
        <f t="shared" si="3"/>
        <v>19.5</v>
      </c>
      <c r="AK22" s="37">
        <f t="shared" si="3"/>
        <v>20.5</v>
      </c>
      <c r="AL22" s="37">
        <f t="shared" si="3"/>
        <v>22</v>
      </c>
      <c r="AM22" s="37">
        <f t="shared" si="3"/>
        <v>23</v>
      </c>
      <c r="AN22" s="37">
        <f t="shared" si="3"/>
        <v>24.5</v>
      </c>
      <c r="AO22" s="37">
        <f t="shared" si="3"/>
        <v>25.5</v>
      </c>
      <c r="AP22" s="37">
        <f t="shared" si="3"/>
        <v>26.5</v>
      </c>
      <c r="AQ22" s="37">
        <f t="shared" si="3"/>
        <v>27.500000000000004</v>
      </c>
      <c r="AR22" s="37">
        <f t="shared" si="3"/>
        <v>28.499999999999996</v>
      </c>
      <c r="AS22" s="37">
        <f t="shared" si="3"/>
        <v>29.5</v>
      </c>
    </row>
    <row r="23" spans="4:45" x14ac:dyDescent="0.25">
      <c r="D23" s="4">
        <v>20</v>
      </c>
      <c r="E23" s="4">
        <v>36000</v>
      </c>
      <c r="F23" s="37">
        <v>17.5</v>
      </c>
      <c r="G23" s="37">
        <v>18.5</v>
      </c>
      <c r="H23" s="37">
        <v>19.5</v>
      </c>
      <c r="I23" s="37">
        <v>20.5</v>
      </c>
      <c r="J23" s="37">
        <v>22</v>
      </c>
      <c r="K23" s="37">
        <v>23</v>
      </c>
      <c r="L23" s="37">
        <v>24.5</v>
      </c>
      <c r="M23" s="37">
        <v>25.5</v>
      </c>
      <c r="N23" s="37">
        <v>26.5</v>
      </c>
      <c r="O23" s="37">
        <v>27.500000000000004</v>
      </c>
      <c r="P23" s="37">
        <v>28.499999999999996</v>
      </c>
      <c r="Q23" s="37">
        <v>29.5</v>
      </c>
      <c r="S23" t="str">
        <f t="shared" si="2"/>
        <v/>
      </c>
      <c r="T23">
        <v>36000</v>
      </c>
      <c r="U23">
        <v>0.17499999999999999</v>
      </c>
      <c r="V23">
        <v>0.185</v>
      </c>
      <c r="W23">
        <v>0.19500000000000001</v>
      </c>
      <c r="X23">
        <v>0.20499999999999999</v>
      </c>
      <c r="Y23">
        <v>0.22</v>
      </c>
      <c r="Z23">
        <v>0.23</v>
      </c>
      <c r="AA23">
        <v>0.245</v>
      </c>
      <c r="AB23">
        <v>0.255</v>
      </c>
      <c r="AC23">
        <v>0.26500000000000001</v>
      </c>
      <c r="AD23">
        <v>0.27500000000000002</v>
      </c>
      <c r="AE23">
        <v>0.28499999999999998</v>
      </c>
      <c r="AF23">
        <v>0.29499999999999998</v>
      </c>
      <c r="AH23" s="37">
        <f t="shared" si="4"/>
        <v>17.5</v>
      </c>
      <c r="AI23" s="37">
        <f t="shared" si="3"/>
        <v>18.5</v>
      </c>
      <c r="AJ23" s="37">
        <f t="shared" si="3"/>
        <v>19.5</v>
      </c>
      <c r="AK23" s="37">
        <f t="shared" si="3"/>
        <v>20.5</v>
      </c>
      <c r="AL23" s="37">
        <f t="shared" si="3"/>
        <v>22</v>
      </c>
      <c r="AM23" s="37">
        <f t="shared" si="3"/>
        <v>23</v>
      </c>
      <c r="AN23" s="37">
        <f t="shared" si="3"/>
        <v>24.5</v>
      </c>
      <c r="AO23" s="37">
        <f t="shared" si="3"/>
        <v>25.5</v>
      </c>
      <c r="AP23" s="37">
        <f t="shared" si="3"/>
        <v>26.5</v>
      </c>
      <c r="AQ23" s="37">
        <f t="shared" si="3"/>
        <v>27.500000000000004</v>
      </c>
      <c r="AR23" s="37">
        <f t="shared" si="3"/>
        <v>28.499999999999996</v>
      </c>
      <c r="AS23" s="37">
        <f t="shared" si="3"/>
        <v>29.5</v>
      </c>
    </row>
    <row r="24" spans="4:45" x14ac:dyDescent="0.25">
      <c r="D24" s="4">
        <v>21</v>
      </c>
      <c r="E24" s="4">
        <v>37000</v>
      </c>
      <c r="F24" s="37">
        <v>17.5</v>
      </c>
      <c r="G24" s="37">
        <v>18.5</v>
      </c>
      <c r="H24" s="37">
        <v>19.5</v>
      </c>
      <c r="I24" s="37">
        <v>20.5</v>
      </c>
      <c r="J24" s="37">
        <v>22</v>
      </c>
      <c r="K24" s="37">
        <v>23</v>
      </c>
      <c r="L24" s="37">
        <v>24.5</v>
      </c>
      <c r="M24" s="37">
        <v>25.5</v>
      </c>
      <c r="N24" s="37">
        <v>26.5</v>
      </c>
      <c r="O24" s="37">
        <v>27.500000000000004</v>
      </c>
      <c r="P24" s="37">
        <v>28.499999999999996</v>
      </c>
      <c r="Q24" s="37">
        <v>29.5</v>
      </c>
      <c r="S24" t="str">
        <f t="shared" si="2"/>
        <v/>
      </c>
      <c r="T24">
        <v>37000</v>
      </c>
      <c r="U24">
        <v>0.17499999999999999</v>
      </c>
      <c r="V24">
        <v>0.185</v>
      </c>
      <c r="W24">
        <v>0.19500000000000001</v>
      </c>
      <c r="X24">
        <v>0.20499999999999999</v>
      </c>
      <c r="Y24">
        <v>0.22</v>
      </c>
      <c r="Z24">
        <v>0.23</v>
      </c>
      <c r="AA24">
        <v>0.245</v>
      </c>
      <c r="AB24">
        <v>0.255</v>
      </c>
      <c r="AC24">
        <v>0.26500000000000001</v>
      </c>
      <c r="AD24">
        <v>0.27500000000000002</v>
      </c>
      <c r="AE24">
        <v>0.28499999999999998</v>
      </c>
      <c r="AF24">
        <v>0.29499999999999998</v>
      </c>
      <c r="AH24" s="37">
        <f t="shared" si="4"/>
        <v>17.5</v>
      </c>
      <c r="AI24" s="37">
        <f t="shared" si="3"/>
        <v>18.5</v>
      </c>
      <c r="AJ24" s="37">
        <f t="shared" si="3"/>
        <v>19.5</v>
      </c>
      <c r="AK24" s="37">
        <f t="shared" si="3"/>
        <v>20.5</v>
      </c>
      <c r="AL24" s="37">
        <f t="shared" si="3"/>
        <v>22</v>
      </c>
      <c r="AM24" s="37">
        <f t="shared" si="3"/>
        <v>23</v>
      </c>
      <c r="AN24" s="37">
        <f t="shared" si="3"/>
        <v>24.5</v>
      </c>
      <c r="AO24" s="37">
        <f t="shared" si="3"/>
        <v>25.5</v>
      </c>
      <c r="AP24" s="37">
        <f t="shared" si="3"/>
        <v>26.5</v>
      </c>
      <c r="AQ24" s="37">
        <f t="shared" si="3"/>
        <v>27.500000000000004</v>
      </c>
      <c r="AR24" s="37">
        <f t="shared" si="3"/>
        <v>28.499999999999996</v>
      </c>
      <c r="AS24" s="37">
        <f t="shared" si="3"/>
        <v>29.5</v>
      </c>
    </row>
    <row r="25" spans="4:45" x14ac:dyDescent="0.25">
      <c r="D25" s="4">
        <v>22</v>
      </c>
      <c r="E25" s="4">
        <v>38000</v>
      </c>
      <c r="F25" s="37">
        <v>17.5</v>
      </c>
      <c r="G25" s="37">
        <v>18.5</v>
      </c>
      <c r="H25" s="37">
        <v>19.5</v>
      </c>
      <c r="I25" s="37">
        <v>20.5</v>
      </c>
      <c r="J25" s="37">
        <v>22</v>
      </c>
      <c r="K25" s="37">
        <v>23</v>
      </c>
      <c r="L25" s="37">
        <v>24.5</v>
      </c>
      <c r="M25" s="37">
        <v>25.5</v>
      </c>
      <c r="N25" s="37">
        <v>26.5</v>
      </c>
      <c r="O25" s="37">
        <v>27.500000000000004</v>
      </c>
      <c r="P25" s="37">
        <v>28.499999999999996</v>
      </c>
      <c r="Q25" s="37">
        <v>29.5</v>
      </c>
      <c r="S25" t="str">
        <f t="shared" si="2"/>
        <v/>
      </c>
      <c r="T25">
        <v>38000</v>
      </c>
      <c r="U25">
        <v>0.17499999999999999</v>
      </c>
      <c r="V25">
        <v>0.185</v>
      </c>
      <c r="W25">
        <v>0.19500000000000001</v>
      </c>
      <c r="X25">
        <v>0.20499999999999999</v>
      </c>
      <c r="Y25">
        <v>0.22</v>
      </c>
      <c r="Z25">
        <v>0.23</v>
      </c>
      <c r="AA25">
        <v>0.245</v>
      </c>
      <c r="AB25">
        <v>0.255</v>
      </c>
      <c r="AC25">
        <v>0.26500000000000001</v>
      </c>
      <c r="AD25">
        <v>0.27500000000000002</v>
      </c>
      <c r="AE25">
        <v>0.28499999999999998</v>
      </c>
      <c r="AF25">
        <v>0.29499999999999998</v>
      </c>
      <c r="AH25" s="37">
        <f t="shared" si="4"/>
        <v>17.5</v>
      </c>
      <c r="AI25" s="37">
        <f t="shared" si="3"/>
        <v>18.5</v>
      </c>
      <c r="AJ25" s="37">
        <f t="shared" si="3"/>
        <v>19.5</v>
      </c>
      <c r="AK25" s="37">
        <f t="shared" si="3"/>
        <v>20.5</v>
      </c>
      <c r="AL25" s="37">
        <f t="shared" si="3"/>
        <v>22</v>
      </c>
      <c r="AM25" s="37">
        <f t="shared" si="3"/>
        <v>23</v>
      </c>
      <c r="AN25" s="37">
        <f t="shared" si="3"/>
        <v>24.5</v>
      </c>
      <c r="AO25" s="37">
        <f t="shared" si="3"/>
        <v>25.5</v>
      </c>
      <c r="AP25" s="37">
        <f t="shared" si="3"/>
        <v>26.5</v>
      </c>
      <c r="AQ25" s="37">
        <f t="shared" si="3"/>
        <v>27.500000000000004</v>
      </c>
      <c r="AR25" s="37">
        <f t="shared" si="3"/>
        <v>28.499999999999996</v>
      </c>
      <c r="AS25" s="37">
        <f t="shared" si="3"/>
        <v>29.5</v>
      </c>
    </row>
    <row r="26" spans="4:45" x14ac:dyDescent="0.25">
      <c r="D26" s="4">
        <v>23</v>
      </c>
      <c r="E26" s="4">
        <v>39000</v>
      </c>
      <c r="F26" s="37">
        <v>17.5</v>
      </c>
      <c r="G26" s="37">
        <v>18.5</v>
      </c>
      <c r="H26" s="37">
        <v>19.5</v>
      </c>
      <c r="I26" s="37">
        <v>20.5</v>
      </c>
      <c r="J26" s="37">
        <v>22</v>
      </c>
      <c r="K26" s="37">
        <v>23</v>
      </c>
      <c r="L26" s="37">
        <v>24.5</v>
      </c>
      <c r="M26" s="37">
        <v>25.5</v>
      </c>
      <c r="N26" s="37">
        <v>26.5</v>
      </c>
      <c r="O26" s="37">
        <v>27.500000000000004</v>
      </c>
      <c r="P26" s="37">
        <v>28.499999999999996</v>
      </c>
      <c r="Q26" s="37">
        <v>29.5</v>
      </c>
      <c r="S26" t="str">
        <f t="shared" si="2"/>
        <v/>
      </c>
      <c r="T26">
        <v>39000</v>
      </c>
      <c r="U26">
        <v>0.17499999999999999</v>
      </c>
      <c r="V26">
        <v>0.185</v>
      </c>
      <c r="W26">
        <v>0.19500000000000001</v>
      </c>
      <c r="X26">
        <v>0.20499999999999999</v>
      </c>
      <c r="Y26">
        <v>0.22</v>
      </c>
      <c r="Z26">
        <v>0.23</v>
      </c>
      <c r="AA26">
        <v>0.245</v>
      </c>
      <c r="AB26">
        <v>0.255</v>
      </c>
      <c r="AC26">
        <v>0.26500000000000001</v>
      </c>
      <c r="AD26">
        <v>0.27500000000000002</v>
      </c>
      <c r="AE26">
        <v>0.28499999999999998</v>
      </c>
      <c r="AF26">
        <v>0.29499999999999998</v>
      </c>
      <c r="AH26" s="37">
        <f t="shared" si="4"/>
        <v>17.5</v>
      </c>
      <c r="AI26" s="37">
        <f t="shared" si="3"/>
        <v>18.5</v>
      </c>
      <c r="AJ26" s="37">
        <f t="shared" si="3"/>
        <v>19.5</v>
      </c>
      <c r="AK26" s="37">
        <f t="shared" si="3"/>
        <v>20.5</v>
      </c>
      <c r="AL26" s="37">
        <f t="shared" si="3"/>
        <v>22</v>
      </c>
      <c r="AM26" s="37">
        <f t="shared" si="3"/>
        <v>23</v>
      </c>
      <c r="AN26" s="37">
        <f t="shared" si="3"/>
        <v>24.5</v>
      </c>
      <c r="AO26" s="37">
        <f t="shared" si="3"/>
        <v>25.5</v>
      </c>
      <c r="AP26" s="37">
        <f t="shared" si="3"/>
        <v>26.5</v>
      </c>
      <c r="AQ26" s="37">
        <f t="shared" si="3"/>
        <v>27.500000000000004</v>
      </c>
      <c r="AR26" s="37">
        <f t="shared" si="3"/>
        <v>28.499999999999996</v>
      </c>
      <c r="AS26" s="37">
        <f t="shared" si="3"/>
        <v>29.5</v>
      </c>
    </row>
    <row r="27" spans="4:45" x14ac:dyDescent="0.25">
      <c r="D27" s="4">
        <v>24</v>
      </c>
      <c r="E27" s="4">
        <v>40000</v>
      </c>
      <c r="F27" s="37">
        <v>17.5</v>
      </c>
      <c r="G27" s="37">
        <v>18.5</v>
      </c>
      <c r="H27" s="37">
        <v>19.5</v>
      </c>
      <c r="I27" s="37">
        <v>20.5</v>
      </c>
      <c r="J27" s="37">
        <v>22</v>
      </c>
      <c r="K27" s="37">
        <v>23</v>
      </c>
      <c r="L27" s="37">
        <v>24.5</v>
      </c>
      <c r="M27" s="37">
        <v>25.5</v>
      </c>
      <c r="N27" s="37">
        <v>26.5</v>
      </c>
      <c r="O27" s="37">
        <v>27.500000000000004</v>
      </c>
      <c r="P27" s="37">
        <v>28.499999999999996</v>
      </c>
      <c r="Q27" s="37">
        <v>29.5</v>
      </c>
      <c r="S27" t="str">
        <f t="shared" si="2"/>
        <v/>
      </c>
      <c r="T27">
        <v>40000</v>
      </c>
      <c r="U27">
        <v>0.17499999999999999</v>
      </c>
      <c r="V27">
        <v>0.185</v>
      </c>
      <c r="W27">
        <v>0.19500000000000001</v>
      </c>
      <c r="X27">
        <v>0.20499999999999999</v>
      </c>
      <c r="Y27">
        <v>0.22</v>
      </c>
      <c r="Z27">
        <v>0.23</v>
      </c>
      <c r="AA27">
        <v>0.245</v>
      </c>
      <c r="AB27">
        <v>0.255</v>
      </c>
      <c r="AC27">
        <v>0.26500000000000001</v>
      </c>
      <c r="AD27">
        <v>0.27500000000000002</v>
      </c>
      <c r="AE27">
        <v>0.28499999999999998</v>
      </c>
      <c r="AF27">
        <v>0.29499999999999998</v>
      </c>
      <c r="AH27" s="37">
        <f t="shared" si="4"/>
        <v>17.5</v>
      </c>
      <c r="AI27" s="37">
        <f t="shared" si="3"/>
        <v>18.5</v>
      </c>
      <c r="AJ27" s="37">
        <f t="shared" si="3"/>
        <v>19.5</v>
      </c>
      <c r="AK27" s="37">
        <f t="shared" si="3"/>
        <v>20.5</v>
      </c>
      <c r="AL27" s="37">
        <f t="shared" si="3"/>
        <v>22</v>
      </c>
      <c r="AM27" s="37">
        <f t="shared" si="3"/>
        <v>23</v>
      </c>
      <c r="AN27" s="37">
        <f t="shared" si="3"/>
        <v>24.5</v>
      </c>
      <c r="AO27" s="37">
        <f t="shared" si="3"/>
        <v>25.5</v>
      </c>
      <c r="AP27" s="37">
        <f t="shared" si="3"/>
        <v>26.5</v>
      </c>
      <c r="AQ27" s="37">
        <f t="shared" si="3"/>
        <v>27.500000000000004</v>
      </c>
      <c r="AR27" s="37">
        <f t="shared" si="3"/>
        <v>28.499999999999996</v>
      </c>
      <c r="AS27" s="37">
        <f t="shared" si="3"/>
        <v>29.5</v>
      </c>
    </row>
    <row r="28" spans="4:45" x14ac:dyDescent="0.25">
      <c r="D28" s="4">
        <v>25</v>
      </c>
      <c r="E28" s="4">
        <v>41000</v>
      </c>
      <c r="F28" s="37">
        <v>17.5</v>
      </c>
      <c r="G28" s="37">
        <v>18.5</v>
      </c>
      <c r="H28" s="37">
        <v>19.5</v>
      </c>
      <c r="I28" s="37">
        <v>20.5</v>
      </c>
      <c r="J28" s="37">
        <v>22</v>
      </c>
      <c r="K28" s="37">
        <v>23</v>
      </c>
      <c r="L28" s="37">
        <v>24.5</v>
      </c>
      <c r="M28" s="37">
        <v>25.5</v>
      </c>
      <c r="N28" s="37">
        <v>26.5</v>
      </c>
      <c r="O28" s="37">
        <v>27.500000000000004</v>
      </c>
      <c r="P28" s="37">
        <v>28.499999999999996</v>
      </c>
      <c r="Q28" s="37">
        <v>29.5</v>
      </c>
      <c r="S28" t="str">
        <f t="shared" si="2"/>
        <v/>
      </c>
      <c r="T28">
        <v>41000</v>
      </c>
      <c r="U28">
        <v>0.17499999999999999</v>
      </c>
      <c r="V28">
        <v>0.185</v>
      </c>
      <c r="W28">
        <v>0.19500000000000001</v>
      </c>
      <c r="X28">
        <v>0.20499999999999999</v>
      </c>
      <c r="Y28">
        <v>0.22</v>
      </c>
      <c r="Z28">
        <v>0.23</v>
      </c>
      <c r="AA28">
        <v>0.245</v>
      </c>
      <c r="AB28">
        <v>0.255</v>
      </c>
      <c r="AC28">
        <v>0.26500000000000001</v>
      </c>
      <c r="AD28">
        <v>0.27500000000000002</v>
      </c>
      <c r="AE28">
        <v>0.28499999999999998</v>
      </c>
      <c r="AF28">
        <v>0.29499999999999998</v>
      </c>
      <c r="AH28" s="37">
        <f t="shared" si="4"/>
        <v>17.5</v>
      </c>
      <c r="AI28" s="37">
        <f t="shared" si="3"/>
        <v>18.5</v>
      </c>
      <c r="AJ28" s="37">
        <f t="shared" si="3"/>
        <v>19.5</v>
      </c>
      <c r="AK28" s="37">
        <f t="shared" si="3"/>
        <v>20.5</v>
      </c>
      <c r="AL28" s="37">
        <f t="shared" si="3"/>
        <v>22</v>
      </c>
      <c r="AM28" s="37">
        <f t="shared" si="3"/>
        <v>23</v>
      </c>
      <c r="AN28" s="37">
        <f t="shared" si="3"/>
        <v>24.5</v>
      </c>
      <c r="AO28" s="37">
        <f t="shared" si="3"/>
        <v>25.5</v>
      </c>
      <c r="AP28" s="37">
        <f t="shared" si="3"/>
        <v>26.5</v>
      </c>
      <c r="AQ28" s="37">
        <f t="shared" si="3"/>
        <v>27.500000000000004</v>
      </c>
      <c r="AR28" s="37">
        <f t="shared" si="3"/>
        <v>28.499999999999996</v>
      </c>
      <c r="AS28" s="37">
        <f t="shared" si="3"/>
        <v>29.5</v>
      </c>
    </row>
    <row r="29" spans="4:45" x14ac:dyDescent="0.25">
      <c r="D29" s="4">
        <v>26</v>
      </c>
      <c r="E29" s="4">
        <v>42000</v>
      </c>
      <c r="F29" s="37">
        <v>17.5</v>
      </c>
      <c r="G29" s="37">
        <v>18.5</v>
      </c>
      <c r="H29" s="37">
        <v>19.5</v>
      </c>
      <c r="I29" s="37">
        <v>20.5</v>
      </c>
      <c r="J29" s="37">
        <v>22</v>
      </c>
      <c r="K29" s="37">
        <v>23</v>
      </c>
      <c r="L29" s="37">
        <v>24.5</v>
      </c>
      <c r="M29" s="37">
        <v>25.5</v>
      </c>
      <c r="N29" s="37">
        <v>26.5</v>
      </c>
      <c r="O29" s="37">
        <v>27.500000000000004</v>
      </c>
      <c r="P29" s="37">
        <v>28.499999999999996</v>
      </c>
      <c r="Q29" s="37">
        <v>29.5</v>
      </c>
      <c r="S29" t="str">
        <f t="shared" si="2"/>
        <v/>
      </c>
      <c r="T29">
        <v>42000</v>
      </c>
      <c r="U29">
        <v>0.17499999999999999</v>
      </c>
      <c r="V29">
        <v>0.185</v>
      </c>
      <c r="W29">
        <v>0.19500000000000001</v>
      </c>
      <c r="X29">
        <v>0.20499999999999999</v>
      </c>
      <c r="Y29">
        <v>0.22</v>
      </c>
      <c r="Z29">
        <v>0.23</v>
      </c>
      <c r="AA29">
        <v>0.245</v>
      </c>
      <c r="AB29">
        <v>0.255</v>
      </c>
      <c r="AC29">
        <v>0.26500000000000001</v>
      </c>
      <c r="AD29">
        <v>0.27500000000000002</v>
      </c>
      <c r="AE29">
        <v>0.28499999999999998</v>
      </c>
      <c r="AF29">
        <v>0.29499999999999998</v>
      </c>
      <c r="AH29" s="37">
        <f t="shared" si="4"/>
        <v>17.5</v>
      </c>
      <c r="AI29" s="37">
        <f t="shared" si="3"/>
        <v>18.5</v>
      </c>
      <c r="AJ29" s="37">
        <f t="shared" si="3"/>
        <v>19.5</v>
      </c>
      <c r="AK29" s="37">
        <f t="shared" si="3"/>
        <v>20.5</v>
      </c>
      <c r="AL29" s="37">
        <f t="shared" si="3"/>
        <v>22</v>
      </c>
      <c r="AM29" s="37">
        <f t="shared" si="3"/>
        <v>23</v>
      </c>
      <c r="AN29" s="37">
        <f t="shared" si="3"/>
        <v>24.5</v>
      </c>
      <c r="AO29" s="37">
        <f t="shared" si="3"/>
        <v>25.5</v>
      </c>
      <c r="AP29" s="37">
        <f t="shared" si="3"/>
        <v>26.5</v>
      </c>
      <c r="AQ29" s="37">
        <f t="shared" si="3"/>
        <v>27.500000000000004</v>
      </c>
      <c r="AR29" s="37">
        <f t="shared" si="3"/>
        <v>28.499999999999996</v>
      </c>
      <c r="AS29" s="37">
        <f t="shared" si="3"/>
        <v>29.5</v>
      </c>
    </row>
    <row r="30" spans="4:45" x14ac:dyDescent="0.25">
      <c r="D30" s="4">
        <v>27</v>
      </c>
      <c r="E30" s="4">
        <v>43000</v>
      </c>
      <c r="F30" s="37">
        <v>17.5</v>
      </c>
      <c r="G30" s="37">
        <v>18.5</v>
      </c>
      <c r="H30" s="37">
        <v>19.5</v>
      </c>
      <c r="I30" s="37">
        <v>20.5</v>
      </c>
      <c r="J30" s="37">
        <v>22</v>
      </c>
      <c r="K30" s="37">
        <v>23</v>
      </c>
      <c r="L30" s="37">
        <v>24.5</v>
      </c>
      <c r="M30" s="37">
        <v>25.5</v>
      </c>
      <c r="N30" s="37">
        <v>26.5</v>
      </c>
      <c r="O30" s="37">
        <v>27.500000000000004</v>
      </c>
      <c r="P30" s="37">
        <v>28.499999999999996</v>
      </c>
      <c r="Q30" s="37">
        <v>29.5</v>
      </c>
      <c r="S30" t="str">
        <f t="shared" si="2"/>
        <v/>
      </c>
      <c r="T30">
        <v>43000</v>
      </c>
      <c r="U30">
        <v>0.17499999999999999</v>
      </c>
      <c r="V30">
        <v>0.185</v>
      </c>
      <c r="W30">
        <v>0.19500000000000001</v>
      </c>
      <c r="X30">
        <v>0.20499999999999999</v>
      </c>
      <c r="Y30">
        <v>0.22</v>
      </c>
      <c r="Z30">
        <v>0.23</v>
      </c>
      <c r="AA30">
        <v>0.245</v>
      </c>
      <c r="AB30">
        <v>0.255</v>
      </c>
      <c r="AC30">
        <v>0.26500000000000001</v>
      </c>
      <c r="AD30">
        <v>0.27500000000000002</v>
      </c>
      <c r="AE30">
        <v>0.28499999999999998</v>
      </c>
      <c r="AF30">
        <v>0.29499999999999998</v>
      </c>
      <c r="AH30" s="37">
        <f t="shared" si="4"/>
        <v>17.5</v>
      </c>
      <c r="AI30" s="37">
        <f t="shared" si="3"/>
        <v>18.5</v>
      </c>
      <c r="AJ30" s="37">
        <f t="shared" si="3"/>
        <v>19.5</v>
      </c>
      <c r="AK30" s="37">
        <f t="shared" si="3"/>
        <v>20.5</v>
      </c>
      <c r="AL30" s="37">
        <f t="shared" si="3"/>
        <v>22</v>
      </c>
      <c r="AM30" s="37">
        <f t="shared" si="3"/>
        <v>23</v>
      </c>
      <c r="AN30" s="37">
        <f t="shared" si="3"/>
        <v>24.5</v>
      </c>
      <c r="AO30" s="37">
        <f t="shared" si="3"/>
        <v>25.5</v>
      </c>
      <c r="AP30" s="37">
        <f t="shared" si="3"/>
        <v>26.5</v>
      </c>
      <c r="AQ30" s="37">
        <f t="shared" si="3"/>
        <v>27.500000000000004</v>
      </c>
      <c r="AR30" s="37">
        <f t="shared" si="3"/>
        <v>28.499999999999996</v>
      </c>
      <c r="AS30" s="37">
        <f t="shared" si="3"/>
        <v>29.5</v>
      </c>
    </row>
    <row r="31" spans="4:45" x14ac:dyDescent="0.25">
      <c r="D31" s="4">
        <v>28</v>
      </c>
      <c r="E31" s="4">
        <v>44000</v>
      </c>
      <c r="F31" s="37">
        <v>17.5</v>
      </c>
      <c r="G31" s="37">
        <v>18.5</v>
      </c>
      <c r="H31" s="37">
        <v>19.5</v>
      </c>
      <c r="I31" s="37">
        <v>20.5</v>
      </c>
      <c r="J31" s="37">
        <v>22</v>
      </c>
      <c r="K31" s="37">
        <v>23</v>
      </c>
      <c r="L31" s="37">
        <v>24.5</v>
      </c>
      <c r="M31" s="37">
        <v>25.5</v>
      </c>
      <c r="N31" s="37">
        <v>26.5</v>
      </c>
      <c r="O31" s="37">
        <v>27.500000000000004</v>
      </c>
      <c r="P31" s="37">
        <v>28.499999999999996</v>
      </c>
      <c r="Q31" s="37">
        <v>29.5</v>
      </c>
      <c r="S31" t="str">
        <f t="shared" si="2"/>
        <v/>
      </c>
      <c r="T31">
        <v>44000</v>
      </c>
      <c r="U31">
        <v>0.17499999999999999</v>
      </c>
      <c r="V31">
        <v>0.185</v>
      </c>
      <c r="W31">
        <v>0.19500000000000001</v>
      </c>
      <c r="X31">
        <v>0.20499999999999999</v>
      </c>
      <c r="Y31">
        <v>0.22</v>
      </c>
      <c r="Z31">
        <v>0.23</v>
      </c>
      <c r="AA31">
        <v>0.245</v>
      </c>
      <c r="AB31">
        <v>0.255</v>
      </c>
      <c r="AC31">
        <v>0.26500000000000001</v>
      </c>
      <c r="AD31">
        <v>0.27500000000000002</v>
      </c>
      <c r="AE31">
        <v>0.28499999999999998</v>
      </c>
      <c r="AF31">
        <v>0.29499999999999998</v>
      </c>
      <c r="AH31" s="37">
        <f t="shared" si="4"/>
        <v>17.5</v>
      </c>
      <c r="AI31" s="37">
        <f t="shared" si="3"/>
        <v>18.5</v>
      </c>
      <c r="AJ31" s="37">
        <f t="shared" si="3"/>
        <v>19.5</v>
      </c>
      <c r="AK31" s="37">
        <f t="shared" si="3"/>
        <v>20.5</v>
      </c>
      <c r="AL31" s="37">
        <f t="shared" si="3"/>
        <v>22</v>
      </c>
      <c r="AM31" s="37">
        <f t="shared" si="3"/>
        <v>23</v>
      </c>
      <c r="AN31" s="37">
        <f t="shared" si="3"/>
        <v>24.5</v>
      </c>
      <c r="AO31" s="37">
        <f t="shared" si="3"/>
        <v>25.5</v>
      </c>
      <c r="AP31" s="37">
        <f t="shared" si="3"/>
        <v>26.5</v>
      </c>
      <c r="AQ31" s="37">
        <f t="shared" si="3"/>
        <v>27.500000000000004</v>
      </c>
      <c r="AR31" s="37">
        <f t="shared" si="3"/>
        <v>28.499999999999996</v>
      </c>
      <c r="AS31" s="37">
        <f t="shared" si="3"/>
        <v>29.5</v>
      </c>
    </row>
    <row r="32" spans="4:45" x14ac:dyDescent="0.25">
      <c r="D32" s="4">
        <v>29</v>
      </c>
      <c r="E32" s="4">
        <v>45000</v>
      </c>
      <c r="F32" s="37">
        <v>17.5</v>
      </c>
      <c r="G32" s="37">
        <v>18.5</v>
      </c>
      <c r="H32" s="37">
        <v>19.5</v>
      </c>
      <c r="I32" s="37">
        <v>20.5</v>
      </c>
      <c r="J32" s="37">
        <v>22</v>
      </c>
      <c r="K32" s="37">
        <v>23</v>
      </c>
      <c r="L32" s="37">
        <v>24.5</v>
      </c>
      <c r="M32" s="37">
        <v>25.5</v>
      </c>
      <c r="N32" s="37">
        <v>26.5</v>
      </c>
      <c r="O32" s="37">
        <v>27.500000000000004</v>
      </c>
      <c r="P32" s="37">
        <v>28.499999999999996</v>
      </c>
      <c r="Q32" s="37">
        <v>29.5</v>
      </c>
      <c r="S32" t="str">
        <f t="shared" si="2"/>
        <v/>
      </c>
      <c r="T32">
        <v>45000</v>
      </c>
      <c r="U32">
        <v>0.17499999999999999</v>
      </c>
      <c r="V32">
        <v>0.185</v>
      </c>
      <c r="W32">
        <v>0.19500000000000001</v>
      </c>
      <c r="X32">
        <v>0.20499999999999999</v>
      </c>
      <c r="Y32">
        <v>0.22</v>
      </c>
      <c r="Z32">
        <v>0.23</v>
      </c>
      <c r="AA32">
        <v>0.245</v>
      </c>
      <c r="AB32">
        <v>0.255</v>
      </c>
      <c r="AC32">
        <v>0.26500000000000001</v>
      </c>
      <c r="AD32">
        <v>0.27500000000000002</v>
      </c>
      <c r="AE32">
        <v>0.28499999999999998</v>
      </c>
      <c r="AF32">
        <v>0.29499999999999998</v>
      </c>
      <c r="AH32" s="37">
        <f t="shared" si="4"/>
        <v>17.5</v>
      </c>
      <c r="AI32" s="37">
        <f t="shared" si="3"/>
        <v>18.5</v>
      </c>
      <c r="AJ32" s="37">
        <f t="shared" si="3"/>
        <v>19.5</v>
      </c>
      <c r="AK32" s="37">
        <f t="shared" si="3"/>
        <v>20.5</v>
      </c>
      <c r="AL32" s="37">
        <f t="shared" si="3"/>
        <v>22</v>
      </c>
      <c r="AM32" s="37">
        <f t="shared" si="3"/>
        <v>23</v>
      </c>
      <c r="AN32" s="37">
        <f t="shared" si="3"/>
        <v>24.5</v>
      </c>
      <c r="AO32" s="37">
        <f t="shared" si="3"/>
        <v>25.5</v>
      </c>
      <c r="AP32" s="37">
        <f t="shared" si="3"/>
        <v>26.5</v>
      </c>
      <c r="AQ32" s="37">
        <f t="shared" si="3"/>
        <v>27.500000000000004</v>
      </c>
      <c r="AR32" s="37">
        <f t="shared" si="3"/>
        <v>28.499999999999996</v>
      </c>
      <c r="AS32" s="37">
        <f t="shared" si="3"/>
        <v>29.5</v>
      </c>
    </row>
    <row r="33" spans="4:45" x14ac:dyDescent="0.25">
      <c r="D33" s="4">
        <v>30</v>
      </c>
      <c r="E33" s="4">
        <v>46000</v>
      </c>
      <c r="F33" s="37">
        <v>17.5</v>
      </c>
      <c r="G33" s="37">
        <v>18.5</v>
      </c>
      <c r="H33" s="37">
        <v>19.5</v>
      </c>
      <c r="I33" s="37">
        <v>20.5</v>
      </c>
      <c r="J33" s="37">
        <v>22</v>
      </c>
      <c r="K33" s="37">
        <v>23</v>
      </c>
      <c r="L33" s="37">
        <v>24.5</v>
      </c>
      <c r="M33" s="37">
        <v>25.5</v>
      </c>
      <c r="N33" s="37">
        <v>26.5</v>
      </c>
      <c r="O33" s="37">
        <v>27.500000000000004</v>
      </c>
      <c r="P33" s="37">
        <v>28.499999999999996</v>
      </c>
      <c r="Q33" s="37">
        <v>29.5</v>
      </c>
      <c r="S33" t="str">
        <f t="shared" si="2"/>
        <v/>
      </c>
      <c r="T33">
        <v>46000</v>
      </c>
      <c r="U33">
        <v>0.17499999999999999</v>
      </c>
      <c r="V33">
        <v>0.185</v>
      </c>
      <c r="W33">
        <v>0.19500000000000001</v>
      </c>
      <c r="X33">
        <v>0.20499999999999999</v>
      </c>
      <c r="Y33">
        <v>0.22</v>
      </c>
      <c r="Z33">
        <v>0.23</v>
      </c>
      <c r="AA33">
        <v>0.245</v>
      </c>
      <c r="AB33">
        <v>0.255</v>
      </c>
      <c r="AC33">
        <v>0.26500000000000001</v>
      </c>
      <c r="AD33">
        <v>0.27500000000000002</v>
      </c>
      <c r="AE33">
        <v>0.28499999999999998</v>
      </c>
      <c r="AF33">
        <v>0.29499999999999998</v>
      </c>
      <c r="AH33" s="37">
        <f t="shared" si="4"/>
        <v>17.5</v>
      </c>
      <c r="AI33" s="37">
        <f t="shared" si="3"/>
        <v>18.5</v>
      </c>
      <c r="AJ33" s="37">
        <f t="shared" si="3"/>
        <v>19.5</v>
      </c>
      <c r="AK33" s="37">
        <f t="shared" si="3"/>
        <v>20.5</v>
      </c>
      <c r="AL33" s="37">
        <f t="shared" si="3"/>
        <v>22</v>
      </c>
      <c r="AM33" s="37">
        <f t="shared" si="3"/>
        <v>23</v>
      </c>
      <c r="AN33" s="37">
        <f t="shared" si="3"/>
        <v>24.5</v>
      </c>
      <c r="AO33" s="37">
        <f t="shared" si="3"/>
        <v>25.5</v>
      </c>
      <c r="AP33" s="37">
        <f t="shared" si="3"/>
        <v>26.5</v>
      </c>
      <c r="AQ33" s="37">
        <f t="shared" si="3"/>
        <v>27.500000000000004</v>
      </c>
      <c r="AR33" s="37">
        <f t="shared" si="3"/>
        <v>28.499999999999996</v>
      </c>
      <c r="AS33" s="37">
        <f t="shared" si="3"/>
        <v>29.5</v>
      </c>
    </row>
    <row r="34" spans="4:45" x14ac:dyDescent="0.25">
      <c r="D34" s="4">
        <v>31</v>
      </c>
      <c r="E34" s="4">
        <v>47000</v>
      </c>
      <c r="F34" s="37">
        <v>17.5</v>
      </c>
      <c r="G34" s="37">
        <v>18.5</v>
      </c>
      <c r="H34" s="37">
        <v>19.5</v>
      </c>
      <c r="I34" s="37">
        <v>20.5</v>
      </c>
      <c r="J34" s="37">
        <v>22</v>
      </c>
      <c r="K34" s="37">
        <v>23</v>
      </c>
      <c r="L34" s="37">
        <v>24.5</v>
      </c>
      <c r="M34" s="37">
        <v>25.5</v>
      </c>
      <c r="N34" s="37">
        <v>26.5</v>
      </c>
      <c r="O34" s="37">
        <v>27.500000000000004</v>
      </c>
      <c r="P34" s="37">
        <v>28.499999999999996</v>
      </c>
      <c r="Q34" s="37">
        <v>29.5</v>
      </c>
      <c r="S34" t="str">
        <f t="shared" si="2"/>
        <v/>
      </c>
      <c r="T34">
        <v>47000</v>
      </c>
      <c r="U34">
        <v>0.17499999999999999</v>
      </c>
      <c r="V34">
        <v>0.185</v>
      </c>
      <c r="W34">
        <v>0.19500000000000001</v>
      </c>
      <c r="X34">
        <v>0.20499999999999999</v>
      </c>
      <c r="Y34">
        <v>0.22</v>
      </c>
      <c r="Z34">
        <v>0.23</v>
      </c>
      <c r="AA34">
        <v>0.245</v>
      </c>
      <c r="AB34">
        <v>0.255</v>
      </c>
      <c r="AC34">
        <v>0.26500000000000001</v>
      </c>
      <c r="AD34">
        <v>0.27500000000000002</v>
      </c>
      <c r="AE34">
        <v>0.28499999999999998</v>
      </c>
      <c r="AF34">
        <v>0.29499999999999998</v>
      </c>
      <c r="AH34" s="37">
        <f t="shared" si="4"/>
        <v>17.5</v>
      </c>
      <c r="AI34" s="37">
        <f t="shared" si="4"/>
        <v>18.5</v>
      </c>
      <c r="AJ34" s="37">
        <f t="shared" si="4"/>
        <v>19.5</v>
      </c>
      <c r="AK34" s="37">
        <f t="shared" si="4"/>
        <v>20.5</v>
      </c>
      <c r="AL34" s="37">
        <f t="shared" si="4"/>
        <v>22</v>
      </c>
      <c r="AM34" s="37">
        <f t="shared" si="4"/>
        <v>23</v>
      </c>
      <c r="AN34" s="37">
        <f t="shared" si="4"/>
        <v>24.5</v>
      </c>
      <c r="AO34" s="37">
        <f t="shared" si="4"/>
        <v>25.5</v>
      </c>
      <c r="AP34" s="37">
        <f t="shared" si="4"/>
        <v>26.5</v>
      </c>
      <c r="AQ34" s="37">
        <f t="shared" si="4"/>
        <v>27.500000000000004</v>
      </c>
      <c r="AR34" s="37">
        <f t="shared" si="4"/>
        <v>28.499999999999996</v>
      </c>
      <c r="AS34" s="37">
        <f t="shared" si="4"/>
        <v>29.5</v>
      </c>
    </row>
    <row r="35" spans="4:45" x14ac:dyDescent="0.25">
      <c r="D35" s="4">
        <v>32</v>
      </c>
      <c r="E35" s="4">
        <v>48000</v>
      </c>
      <c r="F35" s="37">
        <v>18</v>
      </c>
      <c r="G35" s="37">
        <v>19</v>
      </c>
      <c r="H35" s="37">
        <v>20</v>
      </c>
      <c r="I35" s="37">
        <v>21.000000000000004</v>
      </c>
      <c r="J35" s="37">
        <v>22</v>
      </c>
      <c r="K35" s="37">
        <v>23</v>
      </c>
      <c r="L35" s="37">
        <v>24.5</v>
      </c>
      <c r="M35" s="37">
        <v>25.5</v>
      </c>
      <c r="N35" s="37">
        <v>26.5</v>
      </c>
      <c r="O35" s="37">
        <v>27.500000000000004</v>
      </c>
      <c r="P35" s="37">
        <v>28.499999999999996</v>
      </c>
      <c r="Q35" s="37">
        <v>29.5</v>
      </c>
      <c r="S35" t="str">
        <f t="shared" si="2"/>
        <v/>
      </c>
      <c r="T35">
        <v>48000</v>
      </c>
      <c r="U35">
        <v>0.18</v>
      </c>
      <c r="V35">
        <v>0.19</v>
      </c>
      <c r="W35">
        <v>0.2</v>
      </c>
      <c r="X35">
        <v>0.21000000000000002</v>
      </c>
      <c r="Y35">
        <v>0.22</v>
      </c>
      <c r="Z35">
        <v>0.23</v>
      </c>
      <c r="AA35">
        <v>0.245</v>
      </c>
      <c r="AB35">
        <v>0.255</v>
      </c>
      <c r="AC35">
        <v>0.26500000000000001</v>
      </c>
      <c r="AD35">
        <v>0.27500000000000002</v>
      </c>
      <c r="AE35">
        <v>0.28499999999999998</v>
      </c>
      <c r="AF35">
        <v>0.29499999999999998</v>
      </c>
      <c r="AH35" s="37">
        <f t="shared" si="4"/>
        <v>18</v>
      </c>
      <c r="AI35" s="37">
        <f t="shared" si="4"/>
        <v>19</v>
      </c>
      <c r="AJ35" s="37">
        <f t="shared" si="4"/>
        <v>20</v>
      </c>
      <c r="AK35" s="37">
        <f t="shared" si="4"/>
        <v>21.000000000000004</v>
      </c>
      <c r="AL35" s="37">
        <f t="shared" si="4"/>
        <v>22</v>
      </c>
      <c r="AM35" s="37">
        <f t="shared" si="4"/>
        <v>23</v>
      </c>
      <c r="AN35" s="37">
        <f t="shared" si="4"/>
        <v>24.5</v>
      </c>
      <c r="AO35" s="37">
        <f t="shared" si="4"/>
        <v>25.5</v>
      </c>
      <c r="AP35" s="37">
        <f t="shared" si="4"/>
        <v>26.5</v>
      </c>
      <c r="AQ35" s="37">
        <f t="shared" si="4"/>
        <v>27.500000000000004</v>
      </c>
      <c r="AR35" s="37">
        <f t="shared" si="4"/>
        <v>28.499999999999996</v>
      </c>
      <c r="AS35" s="37">
        <f t="shared" si="4"/>
        <v>29.5</v>
      </c>
    </row>
    <row r="36" spans="4:45" x14ac:dyDescent="0.25">
      <c r="D36" s="4">
        <v>33</v>
      </c>
      <c r="E36" s="4">
        <v>49000</v>
      </c>
      <c r="F36" s="37">
        <v>18</v>
      </c>
      <c r="G36" s="37">
        <v>19</v>
      </c>
      <c r="H36" s="37">
        <v>20</v>
      </c>
      <c r="I36" s="37">
        <v>21.000000000000004</v>
      </c>
      <c r="J36" s="37">
        <v>22</v>
      </c>
      <c r="K36" s="37">
        <v>23</v>
      </c>
      <c r="L36" s="37">
        <v>24.5</v>
      </c>
      <c r="M36" s="37">
        <v>25.5</v>
      </c>
      <c r="N36" s="37">
        <v>26.5</v>
      </c>
      <c r="O36" s="37">
        <v>27.500000000000004</v>
      </c>
      <c r="P36" s="37">
        <v>28.499999999999996</v>
      </c>
      <c r="Q36" s="37">
        <v>29.5</v>
      </c>
      <c r="S36" t="str">
        <f t="shared" si="2"/>
        <v/>
      </c>
      <c r="T36">
        <v>49000</v>
      </c>
      <c r="U36">
        <v>0.18</v>
      </c>
      <c r="V36">
        <v>0.19</v>
      </c>
      <c r="W36">
        <v>0.2</v>
      </c>
      <c r="X36">
        <v>0.21000000000000002</v>
      </c>
      <c r="Y36">
        <v>0.22</v>
      </c>
      <c r="Z36">
        <v>0.23</v>
      </c>
      <c r="AA36">
        <v>0.245</v>
      </c>
      <c r="AB36">
        <v>0.255</v>
      </c>
      <c r="AC36">
        <v>0.26500000000000001</v>
      </c>
      <c r="AD36">
        <v>0.27500000000000002</v>
      </c>
      <c r="AE36">
        <v>0.28499999999999998</v>
      </c>
      <c r="AF36">
        <v>0.29499999999999998</v>
      </c>
      <c r="AH36" s="37">
        <f t="shared" si="4"/>
        <v>18</v>
      </c>
      <c r="AI36" s="37">
        <f t="shared" si="4"/>
        <v>19</v>
      </c>
      <c r="AJ36" s="37">
        <f t="shared" si="4"/>
        <v>20</v>
      </c>
      <c r="AK36" s="37">
        <f t="shared" si="4"/>
        <v>21.000000000000004</v>
      </c>
      <c r="AL36" s="37">
        <f t="shared" si="4"/>
        <v>22</v>
      </c>
      <c r="AM36" s="37">
        <f t="shared" si="4"/>
        <v>23</v>
      </c>
      <c r="AN36" s="37">
        <f t="shared" si="4"/>
        <v>24.5</v>
      </c>
      <c r="AO36" s="37">
        <f t="shared" si="4"/>
        <v>25.5</v>
      </c>
      <c r="AP36" s="37">
        <f t="shared" si="4"/>
        <v>26.5</v>
      </c>
      <c r="AQ36" s="37">
        <f t="shared" si="4"/>
        <v>27.500000000000004</v>
      </c>
      <c r="AR36" s="37">
        <f t="shared" si="4"/>
        <v>28.499999999999996</v>
      </c>
      <c r="AS36" s="37">
        <f t="shared" si="4"/>
        <v>29.5</v>
      </c>
    </row>
    <row r="37" spans="4:45" x14ac:dyDescent="0.25">
      <c r="D37" s="4">
        <v>34</v>
      </c>
      <c r="E37" s="4">
        <v>50000</v>
      </c>
      <c r="F37" s="37">
        <v>18</v>
      </c>
      <c r="G37" s="37">
        <v>19</v>
      </c>
      <c r="H37" s="37">
        <v>20</v>
      </c>
      <c r="I37" s="37">
        <v>21.000000000000004</v>
      </c>
      <c r="J37" s="37">
        <v>22</v>
      </c>
      <c r="K37" s="37">
        <v>23</v>
      </c>
      <c r="L37" s="37">
        <v>24.5</v>
      </c>
      <c r="M37" s="37">
        <v>25.5</v>
      </c>
      <c r="N37" s="37">
        <v>26.5</v>
      </c>
      <c r="O37" s="37">
        <v>27.500000000000004</v>
      </c>
      <c r="P37" s="37">
        <v>28.499999999999996</v>
      </c>
      <c r="Q37" s="37">
        <v>29.5</v>
      </c>
      <c r="S37" t="str">
        <f t="shared" si="2"/>
        <v/>
      </c>
      <c r="T37">
        <v>50000</v>
      </c>
      <c r="U37">
        <v>0.18</v>
      </c>
      <c r="V37">
        <v>0.19</v>
      </c>
      <c r="W37">
        <v>0.2</v>
      </c>
      <c r="X37">
        <v>0.21000000000000002</v>
      </c>
      <c r="Y37">
        <v>0.22</v>
      </c>
      <c r="Z37">
        <v>0.23</v>
      </c>
      <c r="AA37">
        <v>0.245</v>
      </c>
      <c r="AB37">
        <v>0.255</v>
      </c>
      <c r="AC37">
        <v>0.26500000000000001</v>
      </c>
      <c r="AD37">
        <v>0.27500000000000002</v>
      </c>
      <c r="AE37">
        <v>0.28499999999999998</v>
      </c>
      <c r="AF37">
        <v>0.29499999999999998</v>
      </c>
      <c r="AH37" s="37">
        <f t="shared" si="4"/>
        <v>18</v>
      </c>
      <c r="AI37" s="37">
        <f t="shared" si="4"/>
        <v>19</v>
      </c>
      <c r="AJ37" s="37">
        <f t="shared" si="4"/>
        <v>20</v>
      </c>
      <c r="AK37" s="37">
        <f t="shared" si="4"/>
        <v>21.000000000000004</v>
      </c>
      <c r="AL37" s="37">
        <f t="shared" si="4"/>
        <v>22</v>
      </c>
      <c r="AM37" s="37">
        <f t="shared" si="4"/>
        <v>23</v>
      </c>
      <c r="AN37" s="37">
        <f t="shared" si="4"/>
        <v>24.5</v>
      </c>
      <c r="AO37" s="37">
        <f t="shared" si="4"/>
        <v>25.5</v>
      </c>
      <c r="AP37" s="37">
        <f t="shared" si="4"/>
        <v>26.5</v>
      </c>
      <c r="AQ37" s="37">
        <f t="shared" si="4"/>
        <v>27.500000000000004</v>
      </c>
      <c r="AR37" s="37">
        <f t="shared" si="4"/>
        <v>28.499999999999996</v>
      </c>
      <c r="AS37" s="37">
        <f t="shared" si="4"/>
        <v>29.5</v>
      </c>
    </row>
    <row r="38" spans="4:45" x14ac:dyDescent="0.25">
      <c r="D38" s="4">
        <v>35</v>
      </c>
      <c r="E38" s="4">
        <v>51000</v>
      </c>
      <c r="F38" s="37">
        <v>18</v>
      </c>
      <c r="G38" s="37">
        <v>19</v>
      </c>
      <c r="H38" s="37">
        <v>20</v>
      </c>
      <c r="I38" s="37">
        <v>21.000000000000004</v>
      </c>
      <c r="J38" s="37">
        <v>22</v>
      </c>
      <c r="K38" s="37">
        <v>23</v>
      </c>
      <c r="L38" s="37">
        <v>24.5</v>
      </c>
      <c r="M38" s="37">
        <v>25.5</v>
      </c>
      <c r="N38" s="37">
        <v>26.5</v>
      </c>
      <c r="O38" s="37">
        <v>27.500000000000004</v>
      </c>
      <c r="P38" s="37">
        <v>28.499999999999996</v>
      </c>
      <c r="Q38" s="37">
        <v>29.5</v>
      </c>
      <c r="S38" t="str">
        <f t="shared" si="2"/>
        <v/>
      </c>
      <c r="T38">
        <v>51000</v>
      </c>
      <c r="U38">
        <v>0.18</v>
      </c>
      <c r="V38">
        <v>0.19</v>
      </c>
      <c r="W38">
        <v>0.2</v>
      </c>
      <c r="X38">
        <v>0.21000000000000002</v>
      </c>
      <c r="Y38">
        <v>0.22</v>
      </c>
      <c r="Z38">
        <v>0.23</v>
      </c>
      <c r="AA38">
        <v>0.245</v>
      </c>
      <c r="AB38">
        <v>0.255</v>
      </c>
      <c r="AC38">
        <v>0.26500000000000001</v>
      </c>
      <c r="AD38">
        <v>0.27500000000000002</v>
      </c>
      <c r="AE38">
        <v>0.28499999999999998</v>
      </c>
      <c r="AF38">
        <v>0.29499999999999998</v>
      </c>
      <c r="AH38" s="37">
        <f t="shared" si="4"/>
        <v>18</v>
      </c>
      <c r="AI38" s="37">
        <f t="shared" si="4"/>
        <v>19</v>
      </c>
      <c r="AJ38" s="37">
        <f t="shared" si="4"/>
        <v>20</v>
      </c>
      <c r="AK38" s="37">
        <f t="shared" si="4"/>
        <v>21.000000000000004</v>
      </c>
      <c r="AL38" s="37">
        <f t="shared" si="4"/>
        <v>22</v>
      </c>
      <c r="AM38" s="37">
        <f t="shared" si="4"/>
        <v>23</v>
      </c>
      <c r="AN38" s="37">
        <f t="shared" si="4"/>
        <v>24.5</v>
      </c>
      <c r="AO38" s="37">
        <f t="shared" si="4"/>
        <v>25.5</v>
      </c>
      <c r="AP38" s="37">
        <f t="shared" si="4"/>
        <v>26.5</v>
      </c>
      <c r="AQ38" s="37">
        <f t="shared" si="4"/>
        <v>27.500000000000004</v>
      </c>
      <c r="AR38" s="37">
        <f t="shared" si="4"/>
        <v>28.499999999999996</v>
      </c>
      <c r="AS38" s="37">
        <f t="shared" si="4"/>
        <v>29.5</v>
      </c>
    </row>
    <row r="39" spans="4:45" x14ac:dyDescent="0.25">
      <c r="D39" s="4">
        <v>36</v>
      </c>
      <c r="E39" s="4">
        <v>52000</v>
      </c>
      <c r="F39" s="37">
        <v>18</v>
      </c>
      <c r="G39" s="37">
        <v>19</v>
      </c>
      <c r="H39" s="37">
        <v>20</v>
      </c>
      <c r="I39" s="37">
        <v>21.000000000000004</v>
      </c>
      <c r="J39" s="37">
        <v>22.5</v>
      </c>
      <c r="K39" s="37">
        <v>23.5</v>
      </c>
      <c r="L39" s="37">
        <v>24.5</v>
      </c>
      <c r="M39" s="37">
        <v>25.5</v>
      </c>
      <c r="N39" s="37">
        <v>26.5</v>
      </c>
      <c r="O39" s="37">
        <v>27.500000000000004</v>
      </c>
      <c r="P39" s="37">
        <v>28.499999999999996</v>
      </c>
      <c r="Q39" s="37">
        <v>29.5</v>
      </c>
      <c r="S39" t="str">
        <f t="shared" si="2"/>
        <v/>
      </c>
      <c r="T39">
        <v>52000</v>
      </c>
      <c r="U39">
        <v>0.18</v>
      </c>
      <c r="V39">
        <v>0.19</v>
      </c>
      <c r="W39">
        <v>0.2</v>
      </c>
      <c r="X39">
        <v>0.21000000000000002</v>
      </c>
      <c r="Y39">
        <v>0.22500000000000001</v>
      </c>
      <c r="Z39">
        <v>0.23499999999999999</v>
      </c>
      <c r="AA39">
        <v>0.245</v>
      </c>
      <c r="AB39">
        <v>0.255</v>
      </c>
      <c r="AC39">
        <v>0.26500000000000001</v>
      </c>
      <c r="AD39">
        <v>0.27500000000000002</v>
      </c>
      <c r="AE39">
        <v>0.28499999999999998</v>
      </c>
      <c r="AF39">
        <v>0.29499999999999998</v>
      </c>
      <c r="AH39" s="37">
        <f t="shared" si="4"/>
        <v>18</v>
      </c>
      <c r="AI39" s="37">
        <f t="shared" si="4"/>
        <v>19</v>
      </c>
      <c r="AJ39" s="37">
        <f t="shared" si="4"/>
        <v>20</v>
      </c>
      <c r="AK39" s="37">
        <f t="shared" si="4"/>
        <v>21.000000000000004</v>
      </c>
      <c r="AL39" s="37">
        <f t="shared" si="4"/>
        <v>22.5</v>
      </c>
      <c r="AM39" s="37">
        <f t="shared" si="4"/>
        <v>23.5</v>
      </c>
      <c r="AN39" s="37">
        <f t="shared" si="4"/>
        <v>24.5</v>
      </c>
      <c r="AO39" s="37">
        <f t="shared" si="4"/>
        <v>25.5</v>
      </c>
      <c r="AP39" s="37">
        <f t="shared" si="4"/>
        <v>26.5</v>
      </c>
      <c r="AQ39" s="37">
        <f t="shared" si="4"/>
        <v>27.500000000000004</v>
      </c>
      <c r="AR39" s="37">
        <f t="shared" si="4"/>
        <v>28.499999999999996</v>
      </c>
      <c r="AS39" s="37">
        <f t="shared" si="4"/>
        <v>29.5</v>
      </c>
    </row>
    <row r="40" spans="4:45" x14ac:dyDescent="0.25">
      <c r="D40" s="4">
        <v>37</v>
      </c>
      <c r="E40" s="4">
        <v>53000</v>
      </c>
      <c r="F40" s="37">
        <v>18</v>
      </c>
      <c r="G40" s="37">
        <v>19</v>
      </c>
      <c r="H40" s="37">
        <v>20</v>
      </c>
      <c r="I40" s="37">
        <v>21.000000000000004</v>
      </c>
      <c r="J40" s="37">
        <v>22.499999999999996</v>
      </c>
      <c r="K40" s="37">
        <v>23.5</v>
      </c>
      <c r="L40" s="37">
        <v>24.5</v>
      </c>
      <c r="M40" s="37">
        <v>25.5</v>
      </c>
      <c r="N40" s="37">
        <v>26.5</v>
      </c>
      <c r="O40" s="37">
        <v>27.500000000000004</v>
      </c>
      <c r="P40" s="37">
        <v>28.499999999999996</v>
      </c>
      <c r="Q40" s="37">
        <v>29.5</v>
      </c>
      <c r="S40" t="str">
        <f t="shared" si="2"/>
        <v/>
      </c>
      <c r="T40">
        <v>53000</v>
      </c>
      <c r="U40">
        <v>0.18</v>
      </c>
      <c r="V40">
        <v>0.19</v>
      </c>
      <c r="W40">
        <v>0.2</v>
      </c>
      <c r="X40">
        <v>0.21000000000000002</v>
      </c>
      <c r="Y40">
        <v>0.22499999999999998</v>
      </c>
      <c r="Z40">
        <v>0.23499999999999999</v>
      </c>
      <c r="AA40">
        <v>0.245</v>
      </c>
      <c r="AB40">
        <v>0.255</v>
      </c>
      <c r="AC40">
        <v>0.26500000000000001</v>
      </c>
      <c r="AD40">
        <v>0.27500000000000002</v>
      </c>
      <c r="AE40">
        <v>0.28499999999999998</v>
      </c>
      <c r="AF40">
        <v>0.29499999999999998</v>
      </c>
      <c r="AH40" s="37">
        <f t="shared" si="4"/>
        <v>18</v>
      </c>
      <c r="AI40" s="37">
        <f t="shared" si="4"/>
        <v>19</v>
      </c>
      <c r="AJ40" s="37">
        <f t="shared" si="4"/>
        <v>20</v>
      </c>
      <c r="AK40" s="37">
        <f t="shared" si="4"/>
        <v>21.000000000000004</v>
      </c>
      <c r="AL40" s="37">
        <f t="shared" si="4"/>
        <v>22.499999999999996</v>
      </c>
      <c r="AM40" s="37">
        <f t="shared" si="4"/>
        <v>23.5</v>
      </c>
      <c r="AN40" s="37">
        <f t="shared" si="4"/>
        <v>24.5</v>
      </c>
      <c r="AO40" s="37">
        <f t="shared" si="4"/>
        <v>25.5</v>
      </c>
      <c r="AP40" s="37">
        <f t="shared" si="4"/>
        <v>26.5</v>
      </c>
      <c r="AQ40" s="37">
        <f t="shared" si="4"/>
        <v>27.500000000000004</v>
      </c>
      <c r="AR40" s="37">
        <f t="shared" si="4"/>
        <v>28.499999999999996</v>
      </c>
      <c r="AS40" s="37">
        <f t="shared" si="4"/>
        <v>29.5</v>
      </c>
    </row>
    <row r="41" spans="4:45" x14ac:dyDescent="0.25">
      <c r="D41" s="4">
        <v>38</v>
      </c>
      <c r="E41" s="4">
        <v>54000</v>
      </c>
      <c r="F41" s="37">
        <v>18</v>
      </c>
      <c r="G41" s="37">
        <v>19</v>
      </c>
      <c r="H41" s="37">
        <v>20</v>
      </c>
      <c r="I41" s="37">
        <v>21.000000000000004</v>
      </c>
      <c r="J41" s="37">
        <v>22.499999999999996</v>
      </c>
      <c r="K41" s="37">
        <v>23.5</v>
      </c>
      <c r="L41" s="37">
        <v>24.5</v>
      </c>
      <c r="M41" s="37">
        <v>25.5</v>
      </c>
      <c r="N41" s="37">
        <v>26.5</v>
      </c>
      <c r="O41" s="37">
        <v>27.500000000000004</v>
      </c>
      <c r="P41" s="37">
        <v>28.499999999999996</v>
      </c>
      <c r="Q41" s="37">
        <v>29.5</v>
      </c>
      <c r="S41" t="str">
        <f t="shared" si="2"/>
        <v/>
      </c>
      <c r="T41">
        <v>54000</v>
      </c>
      <c r="U41">
        <v>0.18</v>
      </c>
      <c r="V41">
        <v>0.19</v>
      </c>
      <c r="W41">
        <v>0.2</v>
      </c>
      <c r="X41">
        <v>0.21000000000000002</v>
      </c>
      <c r="Y41">
        <v>0.22499999999999998</v>
      </c>
      <c r="Z41">
        <v>0.23499999999999999</v>
      </c>
      <c r="AA41">
        <v>0.245</v>
      </c>
      <c r="AB41">
        <v>0.255</v>
      </c>
      <c r="AC41">
        <v>0.26500000000000001</v>
      </c>
      <c r="AD41">
        <v>0.27500000000000002</v>
      </c>
      <c r="AE41">
        <v>0.28499999999999998</v>
      </c>
      <c r="AF41">
        <v>0.29499999999999998</v>
      </c>
      <c r="AH41" s="37">
        <f t="shared" si="4"/>
        <v>18</v>
      </c>
      <c r="AI41" s="37">
        <f t="shared" si="4"/>
        <v>19</v>
      </c>
      <c r="AJ41" s="37">
        <f t="shared" si="4"/>
        <v>20</v>
      </c>
      <c r="AK41" s="37">
        <f t="shared" si="4"/>
        <v>21.000000000000004</v>
      </c>
      <c r="AL41" s="37">
        <f t="shared" si="4"/>
        <v>22.499999999999996</v>
      </c>
      <c r="AM41" s="37">
        <f t="shared" si="4"/>
        <v>23.5</v>
      </c>
      <c r="AN41" s="37">
        <f t="shared" si="4"/>
        <v>24.5</v>
      </c>
      <c r="AO41" s="37">
        <f t="shared" si="4"/>
        <v>25.5</v>
      </c>
      <c r="AP41" s="37">
        <f t="shared" si="4"/>
        <v>26.5</v>
      </c>
      <c r="AQ41" s="37">
        <f t="shared" si="4"/>
        <v>27.500000000000004</v>
      </c>
      <c r="AR41" s="37">
        <f t="shared" si="4"/>
        <v>28.499999999999996</v>
      </c>
      <c r="AS41" s="37">
        <f t="shared" si="4"/>
        <v>29.5</v>
      </c>
    </row>
    <row r="42" spans="4:45" x14ac:dyDescent="0.25">
      <c r="D42" s="4">
        <v>39</v>
      </c>
      <c r="E42" s="4">
        <v>55000</v>
      </c>
      <c r="F42" s="37">
        <v>18</v>
      </c>
      <c r="G42" s="37">
        <v>19</v>
      </c>
      <c r="H42" s="37">
        <v>20</v>
      </c>
      <c r="I42" s="37">
        <v>21.000000000000004</v>
      </c>
      <c r="J42" s="37">
        <v>22.499999999999996</v>
      </c>
      <c r="K42" s="37">
        <v>23.5</v>
      </c>
      <c r="L42" s="37">
        <v>24.5</v>
      </c>
      <c r="M42" s="37">
        <v>25.5</v>
      </c>
      <c r="N42" s="37">
        <v>26.5</v>
      </c>
      <c r="O42" s="37">
        <v>27.500000000000004</v>
      </c>
      <c r="P42" s="37">
        <v>28.499999999999996</v>
      </c>
      <c r="Q42" s="37">
        <v>29.5</v>
      </c>
      <c r="S42" t="str">
        <f t="shared" si="2"/>
        <v/>
      </c>
      <c r="T42">
        <v>55000</v>
      </c>
      <c r="U42">
        <v>0.18</v>
      </c>
      <c r="V42">
        <v>0.19</v>
      </c>
      <c r="W42">
        <v>0.2</v>
      </c>
      <c r="X42">
        <v>0.21000000000000002</v>
      </c>
      <c r="Y42">
        <v>0.22499999999999998</v>
      </c>
      <c r="Z42">
        <v>0.23499999999999999</v>
      </c>
      <c r="AA42">
        <v>0.245</v>
      </c>
      <c r="AB42">
        <v>0.255</v>
      </c>
      <c r="AC42">
        <v>0.26500000000000001</v>
      </c>
      <c r="AD42">
        <v>0.27500000000000002</v>
      </c>
      <c r="AE42">
        <v>0.28499999999999998</v>
      </c>
      <c r="AF42">
        <v>0.29499999999999998</v>
      </c>
      <c r="AH42" s="37">
        <f t="shared" si="4"/>
        <v>18</v>
      </c>
      <c r="AI42" s="37">
        <f t="shared" si="4"/>
        <v>19</v>
      </c>
      <c r="AJ42" s="37">
        <f t="shared" si="4"/>
        <v>20</v>
      </c>
      <c r="AK42" s="37">
        <f t="shared" si="4"/>
        <v>21.000000000000004</v>
      </c>
      <c r="AL42" s="37">
        <f t="shared" si="4"/>
        <v>22.499999999999996</v>
      </c>
      <c r="AM42" s="37">
        <f t="shared" si="4"/>
        <v>23.5</v>
      </c>
      <c r="AN42" s="37">
        <f t="shared" si="4"/>
        <v>24.5</v>
      </c>
      <c r="AO42" s="37">
        <f t="shared" si="4"/>
        <v>25.5</v>
      </c>
      <c r="AP42" s="37">
        <f t="shared" si="4"/>
        <v>26.5</v>
      </c>
      <c r="AQ42" s="37">
        <f t="shared" si="4"/>
        <v>27.500000000000004</v>
      </c>
      <c r="AR42" s="37">
        <f t="shared" si="4"/>
        <v>28.499999999999996</v>
      </c>
      <c r="AS42" s="37">
        <f t="shared" si="4"/>
        <v>29.5</v>
      </c>
    </row>
    <row r="43" spans="4:45" x14ac:dyDescent="0.25">
      <c r="D43" s="4">
        <v>40</v>
      </c>
      <c r="E43" s="4">
        <v>56000</v>
      </c>
      <c r="F43" s="37">
        <v>18.5</v>
      </c>
      <c r="G43" s="37">
        <v>19.5</v>
      </c>
      <c r="H43" s="37">
        <v>20.5</v>
      </c>
      <c r="I43" s="37">
        <v>21.5</v>
      </c>
      <c r="J43" s="37">
        <v>22.499999999999996</v>
      </c>
      <c r="K43" s="37">
        <v>23.5</v>
      </c>
      <c r="L43" s="37">
        <v>25</v>
      </c>
      <c r="M43" s="37">
        <v>25.5</v>
      </c>
      <c r="N43" s="37">
        <v>26.5</v>
      </c>
      <c r="O43" s="37">
        <v>27.500000000000004</v>
      </c>
      <c r="P43" s="37">
        <v>28.499999999999996</v>
      </c>
      <c r="Q43" s="37">
        <v>29.5</v>
      </c>
      <c r="S43" t="str">
        <f t="shared" si="2"/>
        <v/>
      </c>
      <c r="T43">
        <v>56000</v>
      </c>
      <c r="U43">
        <v>0.185</v>
      </c>
      <c r="V43">
        <v>0.19500000000000001</v>
      </c>
      <c r="W43">
        <v>0.20499999999999999</v>
      </c>
      <c r="X43">
        <v>0.215</v>
      </c>
      <c r="Y43">
        <v>0.22499999999999998</v>
      </c>
      <c r="Z43">
        <v>0.23499999999999999</v>
      </c>
      <c r="AA43">
        <v>0.25</v>
      </c>
      <c r="AB43">
        <v>0.255</v>
      </c>
      <c r="AC43">
        <v>0.26500000000000001</v>
      </c>
      <c r="AD43">
        <v>0.27500000000000002</v>
      </c>
      <c r="AE43">
        <v>0.28499999999999998</v>
      </c>
      <c r="AF43">
        <v>0.29499999999999998</v>
      </c>
      <c r="AH43" s="37">
        <f t="shared" si="4"/>
        <v>18.5</v>
      </c>
      <c r="AI43" s="37">
        <f t="shared" si="4"/>
        <v>19.5</v>
      </c>
      <c r="AJ43" s="37">
        <f t="shared" si="4"/>
        <v>20.5</v>
      </c>
      <c r="AK43" s="37">
        <f t="shared" si="4"/>
        <v>21.5</v>
      </c>
      <c r="AL43" s="37">
        <f t="shared" si="4"/>
        <v>22.499999999999996</v>
      </c>
      <c r="AM43" s="37">
        <f t="shared" si="4"/>
        <v>23.5</v>
      </c>
      <c r="AN43" s="37">
        <f t="shared" si="4"/>
        <v>25</v>
      </c>
      <c r="AO43" s="37">
        <f t="shared" si="4"/>
        <v>25.5</v>
      </c>
      <c r="AP43" s="37">
        <f t="shared" si="4"/>
        <v>26.5</v>
      </c>
      <c r="AQ43" s="37">
        <f t="shared" si="4"/>
        <v>27.500000000000004</v>
      </c>
      <c r="AR43" s="37">
        <f t="shared" si="4"/>
        <v>28.499999999999996</v>
      </c>
      <c r="AS43" s="37">
        <f t="shared" si="4"/>
        <v>29.5</v>
      </c>
    </row>
    <row r="44" spans="4:45" x14ac:dyDescent="0.25">
      <c r="D44" s="4">
        <v>41</v>
      </c>
      <c r="E44" s="4">
        <v>57000</v>
      </c>
      <c r="F44" s="37">
        <v>18.5</v>
      </c>
      <c r="G44" s="37">
        <v>19.5</v>
      </c>
      <c r="H44" s="37">
        <v>20.5</v>
      </c>
      <c r="I44" s="37">
        <v>21.499999999999996</v>
      </c>
      <c r="J44" s="37">
        <v>22.499999999999996</v>
      </c>
      <c r="K44" s="37">
        <v>23.5</v>
      </c>
      <c r="L44" s="37">
        <v>25</v>
      </c>
      <c r="M44" s="37">
        <v>26</v>
      </c>
      <c r="N44" s="37">
        <v>27</v>
      </c>
      <c r="O44" s="37">
        <v>27.500000000000004</v>
      </c>
      <c r="P44" s="37">
        <v>28.499999999999996</v>
      </c>
      <c r="Q44" s="37">
        <v>30</v>
      </c>
      <c r="S44" t="str">
        <f t="shared" si="2"/>
        <v/>
      </c>
      <c r="T44">
        <v>57000</v>
      </c>
      <c r="U44">
        <v>0.185</v>
      </c>
      <c r="V44">
        <v>0.19500000000000001</v>
      </c>
      <c r="W44">
        <v>0.20500000000000002</v>
      </c>
      <c r="X44">
        <v>0.21499999999999997</v>
      </c>
      <c r="Y44">
        <v>0.22499999999999998</v>
      </c>
      <c r="Z44">
        <v>0.23499999999999999</v>
      </c>
      <c r="AA44">
        <v>0.25</v>
      </c>
      <c r="AB44">
        <v>0.26</v>
      </c>
      <c r="AC44">
        <v>0.27</v>
      </c>
      <c r="AD44">
        <v>0.27500000000000002</v>
      </c>
      <c r="AE44">
        <v>0.28499999999999998</v>
      </c>
      <c r="AF44">
        <v>0.3</v>
      </c>
      <c r="AH44" s="37">
        <f t="shared" si="4"/>
        <v>18.5</v>
      </c>
      <c r="AI44" s="37">
        <f t="shared" si="4"/>
        <v>19.5</v>
      </c>
      <c r="AJ44" s="37">
        <f t="shared" si="4"/>
        <v>20.5</v>
      </c>
      <c r="AK44" s="37">
        <f t="shared" si="4"/>
        <v>21.499999999999996</v>
      </c>
      <c r="AL44" s="37">
        <f t="shared" si="4"/>
        <v>22.499999999999996</v>
      </c>
      <c r="AM44" s="37">
        <f t="shared" si="4"/>
        <v>23.5</v>
      </c>
      <c r="AN44" s="37">
        <f t="shared" si="4"/>
        <v>25</v>
      </c>
      <c r="AO44" s="37">
        <f t="shared" si="4"/>
        <v>26</v>
      </c>
      <c r="AP44" s="37">
        <f t="shared" si="4"/>
        <v>27</v>
      </c>
      <c r="AQ44" s="37">
        <f t="shared" si="4"/>
        <v>27.500000000000004</v>
      </c>
      <c r="AR44" s="37">
        <f t="shared" si="4"/>
        <v>28.499999999999996</v>
      </c>
      <c r="AS44" s="37">
        <f t="shared" si="4"/>
        <v>30</v>
      </c>
    </row>
    <row r="45" spans="4:45" x14ac:dyDescent="0.25">
      <c r="D45" s="4">
        <v>42</v>
      </c>
      <c r="E45" s="4">
        <v>58000</v>
      </c>
      <c r="F45" s="37">
        <v>18.5</v>
      </c>
      <c r="G45" s="37">
        <v>19.5</v>
      </c>
      <c r="H45" s="37">
        <v>20.5</v>
      </c>
      <c r="I45" s="37">
        <v>21.499999999999996</v>
      </c>
      <c r="J45" s="37">
        <v>22.499999999999996</v>
      </c>
      <c r="K45" s="37">
        <v>23.5</v>
      </c>
      <c r="L45" s="37">
        <v>25</v>
      </c>
      <c r="M45" s="37">
        <v>26</v>
      </c>
      <c r="N45" s="37">
        <v>27</v>
      </c>
      <c r="O45" s="37">
        <v>28.000000000000004</v>
      </c>
      <c r="P45" s="37">
        <v>28.999999999999996</v>
      </c>
      <c r="Q45" s="37">
        <v>30</v>
      </c>
      <c r="S45" t="str">
        <f t="shared" si="2"/>
        <v/>
      </c>
      <c r="T45">
        <v>58000</v>
      </c>
      <c r="U45">
        <v>0.185</v>
      </c>
      <c r="V45">
        <v>0.19500000000000001</v>
      </c>
      <c r="W45">
        <v>0.20500000000000002</v>
      </c>
      <c r="X45">
        <v>0.21499999999999997</v>
      </c>
      <c r="Y45">
        <v>0.22499999999999998</v>
      </c>
      <c r="Z45">
        <v>0.23499999999999999</v>
      </c>
      <c r="AA45">
        <v>0.25</v>
      </c>
      <c r="AB45">
        <v>0.26</v>
      </c>
      <c r="AC45">
        <v>0.27</v>
      </c>
      <c r="AD45">
        <v>0.28000000000000003</v>
      </c>
      <c r="AE45">
        <v>0.28999999999999998</v>
      </c>
      <c r="AF45">
        <v>0.3</v>
      </c>
      <c r="AH45" s="37">
        <f t="shared" si="4"/>
        <v>18.5</v>
      </c>
      <c r="AI45" s="37">
        <f t="shared" si="4"/>
        <v>19.5</v>
      </c>
      <c r="AJ45" s="37">
        <f t="shared" si="4"/>
        <v>20.5</v>
      </c>
      <c r="AK45" s="37">
        <f t="shared" si="4"/>
        <v>21.499999999999996</v>
      </c>
      <c r="AL45" s="37">
        <f t="shared" si="4"/>
        <v>22.499999999999996</v>
      </c>
      <c r="AM45" s="37">
        <f t="shared" si="4"/>
        <v>23.5</v>
      </c>
      <c r="AN45" s="37">
        <f t="shared" si="4"/>
        <v>25</v>
      </c>
      <c r="AO45" s="37">
        <f t="shared" si="4"/>
        <v>26</v>
      </c>
      <c r="AP45" s="37">
        <f t="shared" si="4"/>
        <v>27</v>
      </c>
      <c r="AQ45" s="37">
        <f t="shared" si="4"/>
        <v>28.000000000000004</v>
      </c>
      <c r="AR45" s="37">
        <f t="shared" si="4"/>
        <v>28.999999999999996</v>
      </c>
      <c r="AS45" s="37">
        <f t="shared" si="4"/>
        <v>30</v>
      </c>
    </row>
    <row r="46" spans="4:45" x14ac:dyDescent="0.25">
      <c r="D46" s="4">
        <v>43</v>
      </c>
      <c r="E46" s="4">
        <v>59000</v>
      </c>
      <c r="F46" s="37">
        <v>19</v>
      </c>
      <c r="G46" s="37">
        <v>20</v>
      </c>
      <c r="H46" s="37">
        <v>21</v>
      </c>
      <c r="I46" s="37">
        <v>21.999999999999996</v>
      </c>
      <c r="J46" s="37">
        <v>23</v>
      </c>
      <c r="K46" s="37">
        <v>24</v>
      </c>
      <c r="L46" s="37">
        <v>25</v>
      </c>
      <c r="M46" s="37">
        <v>26</v>
      </c>
      <c r="N46" s="37">
        <v>27.500000000000004</v>
      </c>
      <c r="O46" s="37">
        <v>28.500000000000004</v>
      </c>
      <c r="P46" s="37">
        <v>28.999999999999996</v>
      </c>
      <c r="Q46" s="37">
        <v>30.5</v>
      </c>
      <c r="S46" t="str">
        <f t="shared" si="2"/>
        <v/>
      </c>
      <c r="T46">
        <v>59000</v>
      </c>
      <c r="U46">
        <v>0.19</v>
      </c>
      <c r="V46">
        <v>0.2</v>
      </c>
      <c r="W46">
        <v>0.21</v>
      </c>
      <c r="X46">
        <v>0.21999999999999997</v>
      </c>
      <c r="Y46">
        <v>0.22999999999999998</v>
      </c>
      <c r="Z46">
        <v>0.24</v>
      </c>
      <c r="AA46">
        <v>0.25</v>
      </c>
      <c r="AB46">
        <v>0.26</v>
      </c>
      <c r="AC46">
        <v>0.27500000000000002</v>
      </c>
      <c r="AD46">
        <v>0.28500000000000003</v>
      </c>
      <c r="AE46">
        <v>0.28999999999999998</v>
      </c>
      <c r="AF46">
        <v>0.30499999999999999</v>
      </c>
      <c r="AH46" s="37">
        <f t="shared" si="4"/>
        <v>19</v>
      </c>
      <c r="AI46" s="37">
        <f t="shared" si="4"/>
        <v>20</v>
      </c>
      <c r="AJ46" s="37">
        <f t="shared" si="4"/>
        <v>21</v>
      </c>
      <c r="AK46" s="37">
        <f t="shared" si="4"/>
        <v>21.999999999999996</v>
      </c>
      <c r="AL46" s="37">
        <f t="shared" si="4"/>
        <v>23</v>
      </c>
      <c r="AM46" s="37">
        <f t="shared" si="4"/>
        <v>24</v>
      </c>
      <c r="AN46" s="37">
        <f t="shared" si="4"/>
        <v>25</v>
      </c>
      <c r="AO46" s="37">
        <f t="shared" si="4"/>
        <v>26</v>
      </c>
      <c r="AP46" s="37">
        <f t="shared" si="4"/>
        <v>27.500000000000004</v>
      </c>
      <c r="AQ46" s="37">
        <f t="shared" si="4"/>
        <v>28.500000000000004</v>
      </c>
      <c r="AR46" s="37">
        <f t="shared" si="4"/>
        <v>28.999999999999996</v>
      </c>
      <c r="AS46" s="37">
        <f t="shared" si="4"/>
        <v>30.5</v>
      </c>
    </row>
    <row r="47" spans="4:45" x14ac:dyDescent="0.25">
      <c r="D47" s="4">
        <v>44</v>
      </c>
      <c r="E47" s="4">
        <v>60000</v>
      </c>
      <c r="F47" s="37">
        <v>19</v>
      </c>
      <c r="G47" s="37">
        <v>20</v>
      </c>
      <c r="H47" s="37">
        <v>21.000000000000004</v>
      </c>
      <c r="I47" s="37">
        <v>21.999999999999996</v>
      </c>
      <c r="J47" s="37">
        <v>23</v>
      </c>
      <c r="K47" s="37">
        <v>24</v>
      </c>
      <c r="L47" s="37">
        <v>25.5</v>
      </c>
      <c r="M47" s="37">
        <v>26.5</v>
      </c>
      <c r="N47" s="37">
        <v>27.500000000000004</v>
      </c>
      <c r="O47" s="37">
        <v>28.500000000000004</v>
      </c>
      <c r="P47" s="37">
        <v>29.5</v>
      </c>
      <c r="Q47" s="37">
        <v>30.5</v>
      </c>
      <c r="S47" t="str">
        <f t="shared" si="2"/>
        <v/>
      </c>
      <c r="T47">
        <v>60000</v>
      </c>
      <c r="U47">
        <v>0.19</v>
      </c>
      <c r="V47">
        <v>0.2</v>
      </c>
      <c r="W47">
        <v>0.21000000000000002</v>
      </c>
      <c r="X47">
        <v>0.21999999999999997</v>
      </c>
      <c r="Y47">
        <v>0.22999999999999998</v>
      </c>
      <c r="Z47">
        <v>0.24</v>
      </c>
      <c r="AA47">
        <v>0.255</v>
      </c>
      <c r="AB47">
        <v>0.26500000000000001</v>
      </c>
      <c r="AC47">
        <v>0.27500000000000002</v>
      </c>
      <c r="AD47">
        <v>0.28500000000000003</v>
      </c>
      <c r="AE47">
        <v>0.29499999999999998</v>
      </c>
      <c r="AF47">
        <v>0.30499999999999999</v>
      </c>
      <c r="AH47" s="37">
        <f t="shared" si="4"/>
        <v>19</v>
      </c>
      <c r="AI47" s="37">
        <f t="shared" si="4"/>
        <v>20</v>
      </c>
      <c r="AJ47" s="37">
        <f t="shared" si="4"/>
        <v>21.000000000000004</v>
      </c>
      <c r="AK47" s="37">
        <f t="shared" si="4"/>
        <v>21.999999999999996</v>
      </c>
      <c r="AL47" s="37">
        <f t="shared" si="4"/>
        <v>23</v>
      </c>
      <c r="AM47" s="37">
        <f t="shared" si="4"/>
        <v>24</v>
      </c>
      <c r="AN47" s="37">
        <f t="shared" si="4"/>
        <v>25.5</v>
      </c>
      <c r="AO47" s="37">
        <f t="shared" si="4"/>
        <v>26.5</v>
      </c>
      <c r="AP47" s="37">
        <f t="shared" si="4"/>
        <v>27.500000000000004</v>
      </c>
      <c r="AQ47" s="37">
        <f t="shared" si="4"/>
        <v>28.500000000000004</v>
      </c>
      <c r="AR47" s="37">
        <f t="shared" si="4"/>
        <v>29.5</v>
      </c>
      <c r="AS47" s="37">
        <f t="shared" si="4"/>
        <v>30.5</v>
      </c>
    </row>
    <row r="48" spans="4:45" x14ac:dyDescent="0.25">
      <c r="D48" s="4">
        <v>45</v>
      </c>
      <c r="E48" s="4">
        <v>61000</v>
      </c>
      <c r="F48" s="37">
        <v>19</v>
      </c>
      <c r="G48" s="37">
        <v>20</v>
      </c>
      <c r="H48" s="37">
        <v>21.000000000000004</v>
      </c>
      <c r="I48" s="37">
        <v>21.999999999999996</v>
      </c>
      <c r="J48" s="37">
        <v>23</v>
      </c>
      <c r="K48" s="37">
        <v>24.5</v>
      </c>
      <c r="L48" s="37">
        <v>25.5</v>
      </c>
      <c r="M48" s="37">
        <v>26.5</v>
      </c>
      <c r="N48" s="37">
        <v>27.500000000000004</v>
      </c>
      <c r="O48" s="37">
        <v>28.500000000000004</v>
      </c>
      <c r="P48" s="37">
        <v>30</v>
      </c>
      <c r="Q48" s="37">
        <v>31</v>
      </c>
      <c r="S48" t="str">
        <f t="shared" si="2"/>
        <v/>
      </c>
      <c r="T48">
        <v>61000</v>
      </c>
      <c r="U48">
        <v>0.19</v>
      </c>
      <c r="V48">
        <v>0.2</v>
      </c>
      <c r="W48">
        <v>0.21000000000000002</v>
      </c>
      <c r="X48">
        <v>0.21999999999999997</v>
      </c>
      <c r="Y48">
        <v>0.23</v>
      </c>
      <c r="Z48">
        <v>0.245</v>
      </c>
      <c r="AA48">
        <v>0.255</v>
      </c>
      <c r="AB48">
        <v>0.26500000000000001</v>
      </c>
      <c r="AC48">
        <v>0.27500000000000002</v>
      </c>
      <c r="AD48">
        <v>0.28500000000000003</v>
      </c>
      <c r="AE48">
        <v>0.3</v>
      </c>
      <c r="AF48">
        <v>0.31</v>
      </c>
      <c r="AH48" s="37">
        <f t="shared" si="4"/>
        <v>19</v>
      </c>
      <c r="AI48" s="37">
        <f t="shared" si="4"/>
        <v>20</v>
      </c>
      <c r="AJ48" s="37">
        <f t="shared" si="4"/>
        <v>21.000000000000004</v>
      </c>
      <c r="AK48" s="37">
        <f t="shared" si="4"/>
        <v>21.999999999999996</v>
      </c>
      <c r="AL48" s="37">
        <f t="shared" si="4"/>
        <v>23</v>
      </c>
      <c r="AM48" s="37">
        <f t="shared" si="4"/>
        <v>24.5</v>
      </c>
      <c r="AN48" s="37">
        <f t="shared" si="4"/>
        <v>25.5</v>
      </c>
      <c r="AO48" s="37">
        <f t="shared" si="4"/>
        <v>26.5</v>
      </c>
      <c r="AP48" s="37">
        <f t="shared" si="4"/>
        <v>27.500000000000004</v>
      </c>
      <c r="AQ48" s="37">
        <f t="shared" si="4"/>
        <v>28.500000000000004</v>
      </c>
      <c r="AR48" s="37">
        <f t="shared" si="4"/>
        <v>30</v>
      </c>
      <c r="AS48" s="37">
        <f t="shared" si="4"/>
        <v>31</v>
      </c>
    </row>
    <row r="49" spans="4:45" x14ac:dyDescent="0.25">
      <c r="D49" s="4">
        <v>46</v>
      </c>
      <c r="E49" s="4">
        <v>62000</v>
      </c>
      <c r="F49" s="37">
        <v>19.5</v>
      </c>
      <c r="G49" s="37">
        <v>20.5</v>
      </c>
      <c r="H49" s="37">
        <v>21.499999999999996</v>
      </c>
      <c r="I49" s="37">
        <v>22.499999999999996</v>
      </c>
      <c r="J49" s="37">
        <v>23.5</v>
      </c>
      <c r="K49" s="37">
        <v>24.5</v>
      </c>
      <c r="L49" s="37">
        <v>25.5</v>
      </c>
      <c r="M49" s="37">
        <v>27</v>
      </c>
      <c r="N49" s="37">
        <v>27.500000000000004</v>
      </c>
      <c r="O49" s="37">
        <v>28.500000000000004</v>
      </c>
      <c r="P49" s="37">
        <v>30</v>
      </c>
      <c r="Q49" s="37">
        <v>31</v>
      </c>
      <c r="S49" t="str">
        <f t="shared" si="2"/>
        <v/>
      </c>
      <c r="T49">
        <v>62000</v>
      </c>
      <c r="U49">
        <v>0.19500000000000001</v>
      </c>
      <c r="V49">
        <v>0.20499999999999999</v>
      </c>
      <c r="W49">
        <v>0.21499999999999997</v>
      </c>
      <c r="X49">
        <v>0.22499999999999998</v>
      </c>
      <c r="Y49">
        <v>0.23499999999999999</v>
      </c>
      <c r="Z49">
        <v>0.245</v>
      </c>
      <c r="AA49">
        <v>0.255</v>
      </c>
      <c r="AB49">
        <v>0.27</v>
      </c>
      <c r="AC49">
        <v>0.27500000000000002</v>
      </c>
      <c r="AD49">
        <v>0.28500000000000003</v>
      </c>
      <c r="AE49">
        <v>0.3</v>
      </c>
      <c r="AF49">
        <v>0.31</v>
      </c>
      <c r="AH49" s="37">
        <f t="shared" si="4"/>
        <v>19.5</v>
      </c>
      <c r="AI49" s="37">
        <f t="shared" si="4"/>
        <v>20.5</v>
      </c>
      <c r="AJ49" s="37">
        <f t="shared" si="4"/>
        <v>21.499999999999996</v>
      </c>
      <c r="AK49" s="37">
        <f t="shared" si="4"/>
        <v>22.499999999999996</v>
      </c>
      <c r="AL49" s="37">
        <f t="shared" si="4"/>
        <v>23.5</v>
      </c>
      <c r="AM49" s="37">
        <f t="shared" si="4"/>
        <v>24.5</v>
      </c>
      <c r="AN49" s="37">
        <f t="shared" si="4"/>
        <v>25.5</v>
      </c>
      <c r="AO49" s="37">
        <f t="shared" si="4"/>
        <v>27</v>
      </c>
      <c r="AP49" s="37">
        <f t="shared" si="4"/>
        <v>27.500000000000004</v>
      </c>
      <c r="AQ49" s="37">
        <f t="shared" si="4"/>
        <v>28.500000000000004</v>
      </c>
      <c r="AR49" s="37">
        <f t="shared" si="4"/>
        <v>30</v>
      </c>
      <c r="AS49" s="37">
        <f t="shared" si="4"/>
        <v>31</v>
      </c>
    </row>
    <row r="50" spans="4:45" x14ac:dyDescent="0.25">
      <c r="D50" s="4">
        <v>47</v>
      </c>
      <c r="E50" s="4">
        <v>63000</v>
      </c>
      <c r="F50" s="37">
        <v>19.5</v>
      </c>
      <c r="G50" s="37">
        <v>20.5</v>
      </c>
      <c r="H50" s="37">
        <v>21.499999999999996</v>
      </c>
      <c r="I50" s="37">
        <v>23</v>
      </c>
      <c r="J50" s="37">
        <v>24</v>
      </c>
      <c r="K50" s="37">
        <v>25</v>
      </c>
      <c r="L50" s="37">
        <v>26</v>
      </c>
      <c r="M50" s="37">
        <v>27</v>
      </c>
      <c r="N50" s="37">
        <v>28.000000000000004</v>
      </c>
      <c r="O50" s="37">
        <v>29.000000000000004</v>
      </c>
      <c r="P50" s="37">
        <v>30</v>
      </c>
      <c r="Q50" s="37">
        <v>31</v>
      </c>
      <c r="S50" t="str">
        <f t="shared" si="2"/>
        <v/>
      </c>
      <c r="T50">
        <v>63000</v>
      </c>
      <c r="U50">
        <v>0.19500000000000001</v>
      </c>
      <c r="V50">
        <v>0.20499999999999999</v>
      </c>
      <c r="W50">
        <v>0.21499999999999997</v>
      </c>
      <c r="X50">
        <v>0.23</v>
      </c>
      <c r="Y50">
        <v>0.24</v>
      </c>
      <c r="Z50">
        <v>0.25</v>
      </c>
      <c r="AA50">
        <v>0.26</v>
      </c>
      <c r="AB50">
        <v>0.27</v>
      </c>
      <c r="AC50">
        <v>0.28000000000000003</v>
      </c>
      <c r="AD50">
        <v>0.29000000000000004</v>
      </c>
      <c r="AE50">
        <v>0.3</v>
      </c>
      <c r="AF50">
        <v>0.31</v>
      </c>
      <c r="AH50" s="37">
        <f t="shared" si="4"/>
        <v>19.5</v>
      </c>
      <c r="AI50" s="37">
        <f t="shared" si="4"/>
        <v>20.5</v>
      </c>
      <c r="AJ50" s="37">
        <f t="shared" si="4"/>
        <v>21.499999999999996</v>
      </c>
      <c r="AK50" s="37">
        <f t="shared" si="4"/>
        <v>23</v>
      </c>
      <c r="AL50" s="37">
        <f t="shared" si="4"/>
        <v>24</v>
      </c>
      <c r="AM50" s="37">
        <f t="shared" si="4"/>
        <v>25</v>
      </c>
      <c r="AN50" s="37">
        <f t="shared" si="4"/>
        <v>26</v>
      </c>
      <c r="AO50" s="37">
        <f t="shared" si="4"/>
        <v>27</v>
      </c>
      <c r="AP50" s="37">
        <f t="shared" si="4"/>
        <v>28.000000000000004</v>
      </c>
      <c r="AQ50" s="37">
        <f t="shared" si="4"/>
        <v>29.000000000000004</v>
      </c>
      <c r="AR50" s="37">
        <f t="shared" si="4"/>
        <v>30</v>
      </c>
      <c r="AS50" s="37">
        <f t="shared" si="4"/>
        <v>31</v>
      </c>
    </row>
    <row r="51" spans="4:45" x14ac:dyDescent="0.25">
      <c r="D51" s="4">
        <v>48</v>
      </c>
      <c r="E51" s="4">
        <v>64000</v>
      </c>
      <c r="F51" s="37">
        <v>19.5</v>
      </c>
      <c r="G51" s="37">
        <v>20.5</v>
      </c>
      <c r="H51" s="37">
        <v>21.499999999999996</v>
      </c>
      <c r="I51" s="37">
        <v>23</v>
      </c>
      <c r="J51" s="37">
        <v>24</v>
      </c>
      <c r="K51" s="37">
        <v>25</v>
      </c>
      <c r="L51" s="37">
        <v>26</v>
      </c>
      <c r="M51" s="37">
        <v>27</v>
      </c>
      <c r="N51" s="37">
        <v>28.000000000000004</v>
      </c>
      <c r="O51" s="37">
        <v>29.000000000000004</v>
      </c>
      <c r="P51" s="37">
        <v>30</v>
      </c>
      <c r="Q51" s="37">
        <v>31</v>
      </c>
      <c r="S51" t="str">
        <f t="shared" si="2"/>
        <v/>
      </c>
      <c r="T51">
        <v>64000</v>
      </c>
      <c r="U51">
        <v>0.19500000000000001</v>
      </c>
      <c r="V51">
        <v>0.20500000000000002</v>
      </c>
      <c r="W51">
        <v>0.21499999999999997</v>
      </c>
      <c r="X51">
        <v>0.22999999999999998</v>
      </c>
      <c r="Y51">
        <v>0.24</v>
      </c>
      <c r="Z51">
        <v>0.25</v>
      </c>
      <c r="AA51">
        <v>0.26</v>
      </c>
      <c r="AB51">
        <v>0.27</v>
      </c>
      <c r="AC51">
        <v>0.28000000000000003</v>
      </c>
      <c r="AD51">
        <v>0.29000000000000004</v>
      </c>
      <c r="AE51">
        <v>0.3</v>
      </c>
      <c r="AF51">
        <v>0.31</v>
      </c>
      <c r="AH51" s="37">
        <f t="shared" si="4"/>
        <v>19.5</v>
      </c>
      <c r="AI51" s="37">
        <f t="shared" si="4"/>
        <v>20.5</v>
      </c>
      <c r="AJ51" s="37">
        <f t="shared" si="4"/>
        <v>21.499999999999996</v>
      </c>
      <c r="AK51" s="37">
        <f t="shared" si="4"/>
        <v>23</v>
      </c>
      <c r="AL51" s="37">
        <f t="shared" si="4"/>
        <v>24</v>
      </c>
      <c r="AM51" s="37">
        <f t="shared" si="4"/>
        <v>25</v>
      </c>
      <c r="AN51" s="37">
        <f t="shared" si="4"/>
        <v>26</v>
      </c>
      <c r="AO51" s="37">
        <f t="shared" si="4"/>
        <v>27</v>
      </c>
      <c r="AP51" s="37">
        <f t="shared" si="4"/>
        <v>28.000000000000004</v>
      </c>
      <c r="AQ51" s="37">
        <f t="shared" si="4"/>
        <v>29.000000000000004</v>
      </c>
      <c r="AR51" s="37">
        <f t="shared" si="4"/>
        <v>30</v>
      </c>
      <c r="AS51" s="37">
        <f t="shared" si="4"/>
        <v>31</v>
      </c>
    </row>
    <row r="52" spans="4:45" x14ac:dyDescent="0.25">
      <c r="D52" s="4">
        <v>49</v>
      </c>
      <c r="E52" s="4">
        <v>65000</v>
      </c>
      <c r="F52" s="37">
        <v>20</v>
      </c>
      <c r="G52" s="37">
        <v>21</v>
      </c>
      <c r="H52" s="37">
        <v>21.999999999999996</v>
      </c>
      <c r="I52" s="37">
        <v>23</v>
      </c>
      <c r="J52" s="37">
        <v>24</v>
      </c>
      <c r="K52" s="37">
        <v>25</v>
      </c>
      <c r="L52" s="37">
        <v>26</v>
      </c>
      <c r="M52" s="37">
        <v>27</v>
      </c>
      <c r="N52" s="37">
        <v>28.000000000000004</v>
      </c>
      <c r="O52" s="37">
        <v>28.999999999999996</v>
      </c>
      <c r="P52" s="37">
        <v>30</v>
      </c>
      <c r="Q52" s="37">
        <v>31</v>
      </c>
      <c r="S52" t="str">
        <f t="shared" si="2"/>
        <v/>
      </c>
      <c r="T52">
        <v>65000</v>
      </c>
      <c r="U52">
        <v>0.2</v>
      </c>
      <c r="V52">
        <v>0.21</v>
      </c>
      <c r="W52">
        <v>0.21999999999999997</v>
      </c>
      <c r="X52">
        <v>0.22999999999999998</v>
      </c>
      <c r="Y52">
        <v>0.24</v>
      </c>
      <c r="Z52">
        <v>0.25</v>
      </c>
      <c r="AA52">
        <v>0.26</v>
      </c>
      <c r="AB52">
        <v>0.27</v>
      </c>
      <c r="AC52">
        <v>0.28000000000000003</v>
      </c>
      <c r="AD52">
        <v>0.28999999999999998</v>
      </c>
      <c r="AE52">
        <v>0.3</v>
      </c>
      <c r="AF52">
        <v>0.31</v>
      </c>
      <c r="AH52" s="37">
        <f t="shared" si="4"/>
        <v>20</v>
      </c>
      <c r="AI52" s="37">
        <f t="shared" si="4"/>
        <v>21</v>
      </c>
      <c r="AJ52" s="37">
        <f t="shared" si="4"/>
        <v>21.999999999999996</v>
      </c>
      <c r="AK52" s="37">
        <f t="shared" si="4"/>
        <v>23</v>
      </c>
      <c r="AL52" s="37">
        <f t="shared" si="4"/>
        <v>24</v>
      </c>
      <c r="AM52" s="37">
        <f t="shared" si="4"/>
        <v>25</v>
      </c>
      <c r="AN52" s="37">
        <f t="shared" si="4"/>
        <v>26</v>
      </c>
      <c r="AO52" s="37">
        <f t="shared" si="4"/>
        <v>27</v>
      </c>
      <c r="AP52" s="37">
        <f t="shared" si="4"/>
        <v>28.000000000000004</v>
      </c>
      <c r="AQ52" s="37">
        <f t="shared" si="4"/>
        <v>28.999999999999996</v>
      </c>
      <c r="AR52" s="37">
        <f t="shared" si="4"/>
        <v>30</v>
      </c>
      <c r="AS52" s="37">
        <f t="shared" si="4"/>
        <v>31</v>
      </c>
    </row>
    <row r="53" spans="4:45" x14ac:dyDescent="0.25">
      <c r="D53" s="4">
        <v>50</v>
      </c>
      <c r="E53" s="4">
        <v>66000</v>
      </c>
      <c r="F53" s="37">
        <v>20</v>
      </c>
      <c r="G53" s="37">
        <v>21</v>
      </c>
      <c r="H53" s="37">
        <v>21.999999999999996</v>
      </c>
      <c r="I53" s="37">
        <v>23</v>
      </c>
      <c r="J53" s="37">
        <v>24.5</v>
      </c>
      <c r="K53" s="37">
        <v>25.5</v>
      </c>
      <c r="L53" s="37">
        <v>26.5</v>
      </c>
      <c r="M53" s="37">
        <v>27.500000000000004</v>
      </c>
      <c r="N53" s="37">
        <v>28.500000000000004</v>
      </c>
      <c r="O53" s="37">
        <v>29.5</v>
      </c>
      <c r="P53" s="37">
        <v>30.5</v>
      </c>
      <c r="Q53" s="37">
        <v>31.5</v>
      </c>
      <c r="S53" t="str">
        <f t="shared" si="2"/>
        <v/>
      </c>
      <c r="T53">
        <v>66000</v>
      </c>
      <c r="U53">
        <v>0.2</v>
      </c>
      <c r="V53">
        <v>0.21</v>
      </c>
      <c r="W53">
        <v>0.21999999999999997</v>
      </c>
      <c r="X53">
        <v>0.22999999999999998</v>
      </c>
      <c r="Y53">
        <v>0.245</v>
      </c>
      <c r="Z53">
        <v>0.255</v>
      </c>
      <c r="AA53">
        <v>0.26500000000000001</v>
      </c>
      <c r="AB53">
        <v>0.27500000000000002</v>
      </c>
      <c r="AC53">
        <v>0.28500000000000003</v>
      </c>
      <c r="AD53">
        <v>0.29499999999999998</v>
      </c>
      <c r="AE53">
        <v>0.30499999999999999</v>
      </c>
      <c r="AF53">
        <v>0.315</v>
      </c>
      <c r="AH53" s="37">
        <f t="shared" si="4"/>
        <v>20</v>
      </c>
      <c r="AI53" s="37">
        <f t="shared" si="4"/>
        <v>21</v>
      </c>
      <c r="AJ53" s="37">
        <f t="shared" si="4"/>
        <v>21.999999999999996</v>
      </c>
      <c r="AK53" s="37">
        <f t="shared" si="4"/>
        <v>23</v>
      </c>
      <c r="AL53" s="37">
        <f t="shared" si="4"/>
        <v>24.5</v>
      </c>
      <c r="AM53" s="37">
        <f t="shared" si="4"/>
        <v>25.5</v>
      </c>
      <c r="AN53" s="37">
        <f t="shared" si="4"/>
        <v>26.5</v>
      </c>
      <c r="AO53" s="37">
        <f t="shared" si="4"/>
        <v>27.500000000000004</v>
      </c>
      <c r="AP53" s="37">
        <f t="shared" si="4"/>
        <v>28.500000000000004</v>
      </c>
      <c r="AQ53" s="37">
        <f t="shared" si="4"/>
        <v>29.5</v>
      </c>
      <c r="AR53" s="37">
        <f t="shared" si="4"/>
        <v>30.5</v>
      </c>
      <c r="AS53" s="37">
        <f t="shared" si="4"/>
        <v>31.5</v>
      </c>
    </row>
    <row r="54" spans="4:45" x14ac:dyDescent="0.25">
      <c r="D54" s="4">
        <v>51</v>
      </c>
      <c r="E54" s="4">
        <v>67000</v>
      </c>
      <c r="F54" s="37">
        <v>20</v>
      </c>
      <c r="G54" s="37">
        <v>21.000000000000004</v>
      </c>
      <c r="H54" s="37">
        <v>21.999999999999996</v>
      </c>
      <c r="I54" s="37">
        <v>23.5</v>
      </c>
      <c r="J54" s="37">
        <v>24.5</v>
      </c>
      <c r="K54" s="37">
        <v>25.5</v>
      </c>
      <c r="L54" s="37">
        <v>27</v>
      </c>
      <c r="M54" s="37">
        <v>28.000000000000004</v>
      </c>
      <c r="N54" s="37">
        <v>29.000000000000004</v>
      </c>
      <c r="O54" s="37">
        <v>30</v>
      </c>
      <c r="P54" s="37">
        <v>30.5</v>
      </c>
      <c r="Q54" s="37">
        <v>31.5</v>
      </c>
      <c r="S54" t="str">
        <f t="shared" si="2"/>
        <v/>
      </c>
      <c r="T54">
        <v>67000</v>
      </c>
      <c r="U54">
        <v>0.2</v>
      </c>
      <c r="V54">
        <v>0.21000000000000002</v>
      </c>
      <c r="W54">
        <v>0.21999999999999997</v>
      </c>
      <c r="X54">
        <v>0.23499999999999999</v>
      </c>
      <c r="Y54">
        <v>0.245</v>
      </c>
      <c r="Z54">
        <v>0.255</v>
      </c>
      <c r="AA54">
        <v>0.27</v>
      </c>
      <c r="AB54">
        <v>0.28000000000000003</v>
      </c>
      <c r="AC54">
        <v>0.29000000000000004</v>
      </c>
      <c r="AD54">
        <v>0.3</v>
      </c>
      <c r="AE54">
        <v>0.30499999999999999</v>
      </c>
      <c r="AF54">
        <v>0.315</v>
      </c>
      <c r="AH54" s="37">
        <f t="shared" si="4"/>
        <v>20</v>
      </c>
      <c r="AI54" s="37">
        <f t="shared" ref="AI54:AS77" si="5">V54*$T$3</f>
        <v>21.000000000000004</v>
      </c>
      <c r="AJ54" s="37">
        <f t="shared" si="5"/>
        <v>21.999999999999996</v>
      </c>
      <c r="AK54" s="37">
        <f t="shared" si="5"/>
        <v>23.5</v>
      </c>
      <c r="AL54" s="37">
        <f t="shared" si="5"/>
        <v>24.5</v>
      </c>
      <c r="AM54" s="37">
        <f t="shared" si="5"/>
        <v>25.5</v>
      </c>
      <c r="AN54" s="37">
        <f t="shared" si="5"/>
        <v>27</v>
      </c>
      <c r="AO54" s="37">
        <f t="shared" si="5"/>
        <v>28.000000000000004</v>
      </c>
      <c r="AP54" s="37">
        <f t="shared" si="5"/>
        <v>29.000000000000004</v>
      </c>
      <c r="AQ54" s="37">
        <f t="shared" si="5"/>
        <v>30</v>
      </c>
      <c r="AR54" s="37">
        <f t="shared" si="5"/>
        <v>30.5</v>
      </c>
      <c r="AS54" s="37">
        <f t="shared" si="5"/>
        <v>31.5</v>
      </c>
    </row>
    <row r="55" spans="4:45" x14ac:dyDescent="0.25">
      <c r="D55" s="4">
        <v>52</v>
      </c>
      <c r="E55" s="4">
        <v>68000</v>
      </c>
      <c r="F55" s="37">
        <v>20</v>
      </c>
      <c r="G55" s="37">
        <v>21.000000000000004</v>
      </c>
      <c r="H55" s="37">
        <v>22.499999999999996</v>
      </c>
      <c r="I55" s="37">
        <v>23.5</v>
      </c>
      <c r="J55" s="37">
        <v>24.5</v>
      </c>
      <c r="K55" s="37">
        <v>26</v>
      </c>
      <c r="L55" s="37">
        <v>27</v>
      </c>
      <c r="M55" s="37">
        <v>28.000000000000004</v>
      </c>
      <c r="N55" s="37">
        <v>29.000000000000004</v>
      </c>
      <c r="O55" s="37">
        <v>30</v>
      </c>
      <c r="P55" s="37">
        <v>31</v>
      </c>
      <c r="Q55" s="37">
        <v>32</v>
      </c>
      <c r="S55" t="str">
        <f t="shared" si="2"/>
        <v/>
      </c>
      <c r="T55">
        <v>68000</v>
      </c>
      <c r="U55">
        <v>0.2</v>
      </c>
      <c r="V55">
        <v>0.21000000000000002</v>
      </c>
      <c r="W55">
        <v>0.22499999999999998</v>
      </c>
      <c r="X55">
        <v>0.23499999999999999</v>
      </c>
      <c r="Y55">
        <v>0.245</v>
      </c>
      <c r="Z55">
        <v>0.26</v>
      </c>
      <c r="AA55">
        <v>0.27</v>
      </c>
      <c r="AB55">
        <v>0.28000000000000003</v>
      </c>
      <c r="AC55">
        <v>0.29000000000000004</v>
      </c>
      <c r="AD55">
        <v>0.3</v>
      </c>
      <c r="AE55">
        <v>0.31</v>
      </c>
      <c r="AF55">
        <v>0.32</v>
      </c>
      <c r="AH55" s="37">
        <f t="shared" ref="AH55:AJ97" si="6">U55*$T$3</f>
        <v>20</v>
      </c>
      <c r="AI55" s="37">
        <f t="shared" si="5"/>
        <v>21.000000000000004</v>
      </c>
      <c r="AJ55" s="37">
        <f t="shared" si="5"/>
        <v>22.499999999999996</v>
      </c>
      <c r="AK55" s="37">
        <f t="shared" si="5"/>
        <v>23.5</v>
      </c>
      <c r="AL55" s="37">
        <f t="shared" si="5"/>
        <v>24.5</v>
      </c>
      <c r="AM55" s="37">
        <f t="shared" si="5"/>
        <v>26</v>
      </c>
      <c r="AN55" s="37">
        <f t="shared" si="5"/>
        <v>27</v>
      </c>
      <c r="AO55" s="37">
        <f t="shared" si="5"/>
        <v>28.000000000000004</v>
      </c>
      <c r="AP55" s="37">
        <f t="shared" si="5"/>
        <v>29.000000000000004</v>
      </c>
      <c r="AQ55" s="37">
        <f t="shared" si="5"/>
        <v>30</v>
      </c>
      <c r="AR55" s="37">
        <f t="shared" si="5"/>
        <v>31</v>
      </c>
      <c r="AS55" s="37">
        <f t="shared" si="5"/>
        <v>32</v>
      </c>
    </row>
    <row r="56" spans="4:45" x14ac:dyDescent="0.25">
      <c r="D56" s="4">
        <v>53</v>
      </c>
      <c r="E56" s="4">
        <v>69000</v>
      </c>
      <c r="F56" s="37">
        <v>20</v>
      </c>
      <c r="G56" s="37">
        <v>21.000000000000004</v>
      </c>
      <c r="H56" s="37">
        <v>22.499999999999996</v>
      </c>
      <c r="I56" s="37">
        <v>23.5</v>
      </c>
      <c r="J56" s="37">
        <v>25</v>
      </c>
      <c r="K56" s="37">
        <v>26</v>
      </c>
      <c r="L56" s="37">
        <v>27</v>
      </c>
      <c r="M56" s="37">
        <v>28.000000000000004</v>
      </c>
      <c r="N56" s="37">
        <v>29.000000000000004</v>
      </c>
      <c r="O56" s="37">
        <v>30</v>
      </c>
      <c r="P56" s="37">
        <v>31</v>
      </c>
      <c r="Q56" s="37">
        <v>32</v>
      </c>
      <c r="S56" t="str">
        <f t="shared" si="2"/>
        <v/>
      </c>
      <c r="T56">
        <v>69000</v>
      </c>
      <c r="U56">
        <v>0.2</v>
      </c>
      <c r="V56">
        <v>0.21000000000000002</v>
      </c>
      <c r="W56">
        <v>0.22499999999999998</v>
      </c>
      <c r="X56">
        <v>0.23499999999999999</v>
      </c>
      <c r="Y56">
        <v>0.25</v>
      </c>
      <c r="Z56">
        <v>0.26</v>
      </c>
      <c r="AA56">
        <v>0.27</v>
      </c>
      <c r="AB56">
        <v>0.28000000000000003</v>
      </c>
      <c r="AC56">
        <v>0.29000000000000004</v>
      </c>
      <c r="AD56">
        <v>0.3</v>
      </c>
      <c r="AE56">
        <v>0.31</v>
      </c>
      <c r="AF56">
        <v>0.32</v>
      </c>
      <c r="AH56" s="37">
        <f t="shared" si="6"/>
        <v>20</v>
      </c>
      <c r="AI56" s="37">
        <f t="shared" si="5"/>
        <v>21.000000000000004</v>
      </c>
      <c r="AJ56" s="37">
        <f t="shared" si="5"/>
        <v>22.499999999999996</v>
      </c>
      <c r="AK56" s="37">
        <f t="shared" si="5"/>
        <v>23.5</v>
      </c>
      <c r="AL56" s="37">
        <f t="shared" si="5"/>
        <v>25</v>
      </c>
      <c r="AM56" s="37">
        <f t="shared" si="5"/>
        <v>26</v>
      </c>
      <c r="AN56" s="37">
        <f t="shared" si="5"/>
        <v>27</v>
      </c>
      <c r="AO56" s="37">
        <f t="shared" si="5"/>
        <v>28.000000000000004</v>
      </c>
      <c r="AP56" s="37">
        <f t="shared" si="5"/>
        <v>29.000000000000004</v>
      </c>
      <c r="AQ56" s="37">
        <f t="shared" si="5"/>
        <v>30</v>
      </c>
      <c r="AR56" s="37">
        <f t="shared" si="5"/>
        <v>31</v>
      </c>
      <c r="AS56" s="37">
        <f t="shared" si="5"/>
        <v>32</v>
      </c>
    </row>
    <row r="57" spans="4:45" x14ac:dyDescent="0.25">
      <c r="D57" s="4">
        <v>54</v>
      </c>
      <c r="E57" s="4">
        <v>70000</v>
      </c>
      <c r="F57" s="37">
        <v>20.5</v>
      </c>
      <c r="G57" s="37">
        <v>21.499999999999996</v>
      </c>
      <c r="H57" s="37">
        <v>22.499999999999996</v>
      </c>
      <c r="I57" s="37">
        <v>24</v>
      </c>
      <c r="J57" s="37">
        <v>25</v>
      </c>
      <c r="K57" s="37">
        <v>26</v>
      </c>
      <c r="L57" s="37">
        <v>27.500000000000004</v>
      </c>
      <c r="M57" s="37">
        <v>28.500000000000004</v>
      </c>
      <c r="N57" s="37">
        <v>29.5</v>
      </c>
      <c r="O57" s="37">
        <v>30.5</v>
      </c>
      <c r="P57" s="37">
        <v>31.5</v>
      </c>
      <c r="Q57" s="37">
        <v>32</v>
      </c>
      <c r="S57" t="str">
        <f t="shared" si="2"/>
        <v/>
      </c>
      <c r="T57">
        <v>70000</v>
      </c>
      <c r="U57">
        <v>0.20499999999999999</v>
      </c>
      <c r="V57">
        <v>0.21499999999999997</v>
      </c>
      <c r="W57">
        <v>0.22499999999999998</v>
      </c>
      <c r="X57">
        <v>0.24</v>
      </c>
      <c r="Y57">
        <v>0.25</v>
      </c>
      <c r="Z57">
        <v>0.26</v>
      </c>
      <c r="AA57">
        <v>0.27500000000000002</v>
      </c>
      <c r="AB57">
        <v>0.28500000000000003</v>
      </c>
      <c r="AC57">
        <v>0.29499999999999998</v>
      </c>
      <c r="AD57">
        <v>0.30499999999999999</v>
      </c>
      <c r="AE57">
        <v>0.315</v>
      </c>
      <c r="AF57">
        <v>0.32</v>
      </c>
      <c r="AH57" s="37">
        <f t="shared" si="6"/>
        <v>20.5</v>
      </c>
      <c r="AI57" s="37">
        <f t="shared" si="5"/>
        <v>21.499999999999996</v>
      </c>
      <c r="AJ57" s="37">
        <f t="shared" si="5"/>
        <v>22.499999999999996</v>
      </c>
      <c r="AK57" s="37">
        <f t="shared" si="5"/>
        <v>24</v>
      </c>
      <c r="AL57" s="37">
        <f t="shared" si="5"/>
        <v>25</v>
      </c>
      <c r="AM57" s="37">
        <f t="shared" si="5"/>
        <v>26</v>
      </c>
      <c r="AN57" s="37">
        <f t="shared" si="5"/>
        <v>27.500000000000004</v>
      </c>
      <c r="AO57" s="37">
        <f t="shared" si="5"/>
        <v>28.500000000000004</v>
      </c>
      <c r="AP57" s="37">
        <f t="shared" si="5"/>
        <v>29.5</v>
      </c>
      <c r="AQ57" s="37">
        <f t="shared" si="5"/>
        <v>30.5</v>
      </c>
      <c r="AR57" s="37">
        <f t="shared" si="5"/>
        <v>31.5</v>
      </c>
      <c r="AS57" s="37">
        <f t="shared" si="5"/>
        <v>32</v>
      </c>
    </row>
    <row r="58" spans="4:45" x14ac:dyDescent="0.25">
      <c r="D58" s="4">
        <v>55</v>
      </c>
      <c r="E58" s="4">
        <v>71000</v>
      </c>
      <c r="F58" s="37">
        <v>20.5</v>
      </c>
      <c r="G58" s="37">
        <v>21.499999999999996</v>
      </c>
      <c r="H58" s="37">
        <v>22.499999999999996</v>
      </c>
      <c r="I58" s="37">
        <v>24</v>
      </c>
      <c r="J58" s="37">
        <v>25</v>
      </c>
      <c r="K58" s="37">
        <v>26.5</v>
      </c>
      <c r="L58" s="37">
        <v>27.500000000000004</v>
      </c>
      <c r="M58" s="37">
        <v>28.500000000000004</v>
      </c>
      <c r="N58" s="37">
        <v>29.5</v>
      </c>
      <c r="O58" s="37">
        <v>30.5</v>
      </c>
      <c r="P58" s="37">
        <v>31.5</v>
      </c>
      <c r="Q58" s="37">
        <v>32.5</v>
      </c>
      <c r="S58" t="str">
        <f t="shared" si="2"/>
        <v/>
      </c>
      <c r="T58">
        <v>71000</v>
      </c>
      <c r="U58">
        <v>0.20499999999999999</v>
      </c>
      <c r="V58">
        <v>0.21499999999999997</v>
      </c>
      <c r="W58">
        <v>0.22499999999999998</v>
      </c>
      <c r="X58">
        <v>0.24</v>
      </c>
      <c r="Y58">
        <v>0.25</v>
      </c>
      <c r="Z58">
        <v>0.26500000000000001</v>
      </c>
      <c r="AA58">
        <v>0.27500000000000002</v>
      </c>
      <c r="AB58">
        <v>0.28500000000000003</v>
      </c>
      <c r="AC58">
        <v>0.29499999999999998</v>
      </c>
      <c r="AD58">
        <v>0.30499999999999999</v>
      </c>
      <c r="AE58">
        <v>0.315</v>
      </c>
      <c r="AF58">
        <v>0.32500000000000001</v>
      </c>
      <c r="AH58" s="37">
        <f t="shared" si="6"/>
        <v>20.5</v>
      </c>
      <c r="AI58" s="37">
        <f t="shared" si="5"/>
        <v>21.499999999999996</v>
      </c>
      <c r="AJ58" s="37">
        <f t="shared" si="5"/>
        <v>22.499999999999996</v>
      </c>
      <c r="AK58" s="37">
        <f t="shared" si="5"/>
        <v>24</v>
      </c>
      <c r="AL58" s="37">
        <f t="shared" si="5"/>
        <v>25</v>
      </c>
      <c r="AM58" s="37">
        <f t="shared" si="5"/>
        <v>26.5</v>
      </c>
      <c r="AN58" s="37">
        <f t="shared" si="5"/>
        <v>27.500000000000004</v>
      </c>
      <c r="AO58" s="37">
        <f t="shared" si="5"/>
        <v>28.500000000000004</v>
      </c>
      <c r="AP58" s="37">
        <f t="shared" si="5"/>
        <v>29.5</v>
      </c>
      <c r="AQ58" s="37">
        <f t="shared" si="5"/>
        <v>30.5</v>
      </c>
      <c r="AR58" s="37">
        <f t="shared" si="5"/>
        <v>31.5</v>
      </c>
      <c r="AS58" s="37">
        <f t="shared" si="5"/>
        <v>32.5</v>
      </c>
    </row>
    <row r="59" spans="4:45" x14ac:dyDescent="0.25">
      <c r="D59" s="4">
        <v>56</v>
      </c>
      <c r="E59" s="4">
        <v>72000</v>
      </c>
      <c r="F59" s="37">
        <v>20.5</v>
      </c>
      <c r="G59" s="37">
        <v>21.499999999999996</v>
      </c>
      <c r="H59" s="37">
        <v>23</v>
      </c>
      <c r="I59" s="37">
        <v>24</v>
      </c>
      <c r="J59" s="37">
        <v>25</v>
      </c>
      <c r="K59" s="37">
        <v>26.5</v>
      </c>
      <c r="L59" s="37">
        <v>27.500000000000004</v>
      </c>
      <c r="M59" s="37">
        <v>28.500000000000004</v>
      </c>
      <c r="N59" s="37">
        <v>29.5</v>
      </c>
      <c r="O59" s="37">
        <v>30.5</v>
      </c>
      <c r="P59" s="37">
        <v>31.5</v>
      </c>
      <c r="Q59" s="37">
        <v>32.5</v>
      </c>
      <c r="S59" t="str">
        <f t="shared" si="2"/>
        <v/>
      </c>
      <c r="T59">
        <v>72000</v>
      </c>
      <c r="U59">
        <v>0.20499999999999999</v>
      </c>
      <c r="V59">
        <v>0.21499999999999997</v>
      </c>
      <c r="W59">
        <v>0.22999999999999998</v>
      </c>
      <c r="X59">
        <v>0.24</v>
      </c>
      <c r="Y59">
        <v>0.25</v>
      </c>
      <c r="Z59">
        <v>0.26500000000000001</v>
      </c>
      <c r="AA59">
        <v>0.27500000000000002</v>
      </c>
      <c r="AB59">
        <v>0.28500000000000003</v>
      </c>
      <c r="AC59">
        <v>0.29499999999999998</v>
      </c>
      <c r="AD59">
        <v>0.30499999999999999</v>
      </c>
      <c r="AE59">
        <v>0.315</v>
      </c>
      <c r="AF59">
        <v>0.32500000000000001</v>
      </c>
      <c r="AH59" s="37">
        <f t="shared" si="6"/>
        <v>20.5</v>
      </c>
      <c r="AI59" s="37">
        <f t="shared" si="5"/>
        <v>21.499999999999996</v>
      </c>
      <c r="AJ59" s="37">
        <f t="shared" si="5"/>
        <v>23</v>
      </c>
      <c r="AK59" s="37">
        <f t="shared" si="5"/>
        <v>24</v>
      </c>
      <c r="AL59" s="37">
        <f t="shared" si="5"/>
        <v>25</v>
      </c>
      <c r="AM59" s="37">
        <f t="shared" si="5"/>
        <v>26.5</v>
      </c>
      <c r="AN59" s="37">
        <f t="shared" si="5"/>
        <v>27.500000000000004</v>
      </c>
      <c r="AO59" s="37">
        <f t="shared" si="5"/>
        <v>28.500000000000004</v>
      </c>
      <c r="AP59" s="37">
        <f t="shared" si="5"/>
        <v>29.5</v>
      </c>
      <c r="AQ59" s="37">
        <f t="shared" si="5"/>
        <v>30.5</v>
      </c>
      <c r="AR59" s="37">
        <f t="shared" si="5"/>
        <v>31.5</v>
      </c>
      <c r="AS59" s="37">
        <f t="shared" si="5"/>
        <v>32.5</v>
      </c>
    </row>
    <row r="60" spans="4:45" x14ac:dyDescent="0.25">
      <c r="D60" s="4">
        <v>57</v>
      </c>
      <c r="E60" s="4">
        <v>73000</v>
      </c>
      <c r="F60" s="37">
        <v>20.5</v>
      </c>
      <c r="G60" s="37">
        <v>21.499999999999996</v>
      </c>
      <c r="H60" s="37">
        <v>23</v>
      </c>
      <c r="I60" s="37">
        <v>24</v>
      </c>
      <c r="J60" s="37">
        <v>25.5</v>
      </c>
      <c r="K60" s="37">
        <v>26.5</v>
      </c>
      <c r="L60" s="37">
        <v>27.500000000000004</v>
      </c>
      <c r="M60" s="37">
        <v>29.000000000000004</v>
      </c>
      <c r="N60" s="37">
        <v>30</v>
      </c>
      <c r="O60" s="37">
        <v>31</v>
      </c>
      <c r="P60" s="37">
        <v>32</v>
      </c>
      <c r="Q60" s="37">
        <v>32.5</v>
      </c>
      <c r="S60" t="str">
        <f t="shared" si="2"/>
        <v/>
      </c>
      <c r="T60">
        <v>73000</v>
      </c>
      <c r="U60">
        <v>0.20499999999999999</v>
      </c>
      <c r="V60">
        <v>0.21499999999999997</v>
      </c>
      <c r="W60">
        <v>0.22999999999999998</v>
      </c>
      <c r="X60">
        <v>0.24</v>
      </c>
      <c r="Y60">
        <v>0.255</v>
      </c>
      <c r="Z60">
        <v>0.26500000000000001</v>
      </c>
      <c r="AA60">
        <v>0.27500000000000002</v>
      </c>
      <c r="AB60">
        <v>0.29000000000000004</v>
      </c>
      <c r="AC60">
        <v>0.3</v>
      </c>
      <c r="AD60">
        <v>0.31</v>
      </c>
      <c r="AE60">
        <v>0.32</v>
      </c>
      <c r="AF60">
        <v>0.32500000000000001</v>
      </c>
      <c r="AH60" s="37">
        <f t="shared" si="6"/>
        <v>20.5</v>
      </c>
      <c r="AI60" s="37">
        <f t="shared" si="5"/>
        <v>21.499999999999996</v>
      </c>
      <c r="AJ60" s="37">
        <f t="shared" si="5"/>
        <v>23</v>
      </c>
      <c r="AK60" s="37">
        <f t="shared" si="5"/>
        <v>24</v>
      </c>
      <c r="AL60" s="37">
        <f t="shared" si="5"/>
        <v>25.5</v>
      </c>
      <c r="AM60" s="37">
        <f t="shared" si="5"/>
        <v>26.5</v>
      </c>
      <c r="AN60" s="37">
        <f t="shared" si="5"/>
        <v>27.500000000000004</v>
      </c>
      <c r="AO60" s="37">
        <f t="shared" si="5"/>
        <v>29.000000000000004</v>
      </c>
      <c r="AP60" s="37">
        <f t="shared" si="5"/>
        <v>30</v>
      </c>
      <c r="AQ60" s="37">
        <f t="shared" si="5"/>
        <v>31</v>
      </c>
      <c r="AR60" s="37">
        <f t="shared" si="5"/>
        <v>32</v>
      </c>
      <c r="AS60" s="37">
        <f t="shared" si="5"/>
        <v>32.5</v>
      </c>
    </row>
    <row r="61" spans="4:45" x14ac:dyDescent="0.25">
      <c r="D61" s="4">
        <v>58</v>
      </c>
      <c r="E61" s="4">
        <v>74000</v>
      </c>
      <c r="F61" s="37">
        <v>20.5</v>
      </c>
      <c r="G61" s="37">
        <v>21.499999999999996</v>
      </c>
      <c r="H61" s="37">
        <v>23</v>
      </c>
      <c r="I61" s="37">
        <v>24</v>
      </c>
      <c r="J61" s="37">
        <v>25.5</v>
      </c>
      <c r="K61" s="37">
        <v>26.5</v>
      </c>
      <c r="L61" s="37">
        <v>28.000000000000004</v>
      </c>
      <c r="M61" s="37">
        <v>29.000000000000004</v>
      </c>
      <c r="N61" s="37">
        <v>30</v>
      </c>
      <c r="O61" s="37">
        <v>31</v>
      </c>
      <c r="P61" s="37">
        <v>32</v>
      </c>
      <c r="Q61" s="37">
        <v>33</v>
      </c>
      <c r="S61" t="str">
        <f t="shared" si="2"/>
        <v/>
      </c>
      <c r="T61">
        <v>74000</v>
      </c>
      <c r="U61">
        <v>0.20500000000000002</v>
      </c>
      <c r="V61">
        <v>0.21499999999999997</v>
      </c>
      <c r="W61">
        <v>0.22999999999999998</v>
      </c>
      <c r="X61">
        <v>0.24</v>
      </c>
      <c r="Y61">
        <v>0.255</v>
      </c>
      <c r="Z61">
        <v>0.26500000000000001</v>
      </c>
      <c r="AA61">
        <v>0.28000000000000003</v>
      </c>
      <c r="AB61">
        <v>0.29000000000000004</v>
      </c>
      <c r="AC61">
        <v>0.3</v>
      </c>
      <c r="AD61">
        <v>0.31</v>
      </c>
      <c r="AE61">
        <v>0.32</v>
      </c>
      <c r="AF61">
        <v>0.33</v>
      </c>
      <c r="AH61" s="37">
        <f t="shared" si="6"/>
        <v>20.5</v>
      </c>
      <c r="AI61" s="37">
        <f t="shared" si="5"/>
        <v>21.499999999999996</v>
      </c>
      <c r="AJ61" s="37">
        <f t="shared" si="5"/>
        <v>23</v>
      </c>
      <c r="AK61" s="37">
        <f t="shared" si="5"/>
        <v>24</v>
      </c>
      <c r="AL61" s="37">
        <f t="shared" si="5"/>
        <v>25.5</v>
      </c>
      <c r="AM61" s="37">
        <f t="shared" si="5"/>
        <v>26.5</v>
      </c>
      <c r="AN61" s="37">
        <f t="shared" si="5"/>
        <v>28.000000000000004</v>
      </c>
      <c r="AO61" s="37">
        <f t="shared" si="5"/>
        <v>29.000000000000004</v>
      </c>
      <c r="AP61" s="37">
        <f t="shared" si="5"/>
        <v>30</v>
      </c>
      <c r="AQ61" s="37">
        <f t="shared" si="5"/>
        <v>31</v>
      </c>
      <c r="AR61" s="37">
        <f t="shared" si="5"/>
        <v>32</v>
      </c>
      <c r="AS61" s="37">
        <f t="shared" si="5"/>
        <v>33</v>
      </c>
    </row>
    <row r="62" spans="4:45" x14ac:dyDescent="0.25">
      <c r="D62" s="4">
        <v>59</v>
      </c>
      <c r="E62" s="4">
        <v>75000</v>
      </c>
      <c r="F62" s="37">
        <v>20.5</v>
      </c>
      <c r="G62" s="37">
        <v>21.499999999999996</v>
      </c>
      <c r="H62" s="37">
        <v>23</v>
      </c>
      <c r="I62" s="37">
        <v>24.5</v>
      </c>
      <c r="J62" s="37">
        <v>25.5</v>
      </c>
      <c r="K62" s="37">
        <v>27</v>
      </c>
      <c r="L62" s="37">
        <v>28.000000000000004</v>
      </c>
      <c r="M62" s="37">
        <v>29.000000000000004</v>
      </c>
      <c r="N62" s="37">
        <v>30</v>
      </c>
      <c r="O62" s="37">
        <v>31</v>
      </c>
      <c r="P62" s="37">
        <v>32</v>
      </c>
      <c r="Q62" s="37">
        <v>33</v>
      </c>
      <c r="S62" t="str">
        <f t="shared" si="2"/>
        <v/>
      </c>
      <c r="T62">
        <v>75000</v>
      </c>
      <c r="U62">
        <v>0.20500000000000002</v>
      </c>
      <c r="V62">
        <v>0.21499999999999997</v>
      </c>
      <c r="W62">
        <v>0.22999999999999998</v>
      </c>
      <c r="X62">
        <v>0.245</v>
      </c>
      <c r="Y62">
        <v>0.255</v>
      </c>
      <c r="Z62">
        <v>0.27</v>
      </c>
      <c r="AA62">
        <v>0.28000000000000003</v>
      </c>
      <c r="AB62">
        <v>0.29000000000000004</v>
      </c>
      <c r="AC62">
        <v>0.3</v>
      </c>
      <c r="AD62">
        <v>0.31</v>
      </c>
      <c r="AE62">
        <v>0.32</v>
      </c>
      <c r="AF62">
        <v>0.33</v>
      </c>
      <c r="AH62" s="37">
        <f t="shared" si="6"/>
        <v>20.5</v>
      </c>
      <c r="AI62" s="37">
        <f t="shared" si="5"/>
        <v>21.499999999999996</v>
      </c>
      <c r="AJ62" s="37">
        <f t="shared" si="5"/>
        <v>23</v>
      </c>
      <c r="AK62" s="37">
        <f t="shared" si="5"/>
        <v>24.5</v>
      </c>
      <c r="AL62" s="37">
        <f t="shared" si="5"/>
        <v>25.5</v>
      </c>
      <c r="AM62" s="37">
        <f t="shared" si="5"/>
        <v>27</v>
      </c>
      <c r="AN62" s="37">
        <f t="shared" si="5"/>
        <v>28.000000000000004</v>
      </c>
      <c r="AO62" s="37">
        <f t="shared" si="5"/>
        <v>29.000000000000004</v>
      </c>
      <c r="AP62" s="37">
        <f t="shared" si="5"/>
        <v>30</v>
      </c>
      <c r="AQ62" s="37">
        <f t="shared" si="5"/>
        <v>31</v>
      </c>
      <c r="AR62" s="37">
        <f t="shared" si="5"/>
        <v>32</v>
      </c>
      <c r="AS62" s="37">
        <f t="shared" si="5"/>
        <v>33</v>
      </c>
    </row>
    <row r="63" spans="4:45" x14ac:dyDescent="0.25">
      <c r="D63" s="4">
        <v>60</v>
      </c>
      <c r="E63" s="4">
        <v>76000</v>
      </c>
      <c r="F63" s="37">
        <v>20.5</v>
      </c>
      <c r="G63" s="37">
        <v>21.999999999999996</v>
      </c>
      <c r="H63" s="37">
        <v>23</v>
      </c>
      <c r="I63" s="37">
        <v>24.5</v>
      </c>
      <c r="J63" s="37">
        <v>25.5</v>
      </c>
      <c r="K63" s="37">
        <v>27</v>
      </c>
      <c r="L63" s="37">
        <v>28.000000000000004</v>
      </c>
      <c r="M63" s="37">
        <v>29.000000000000004</v>
      </c>
      <c r="N63" s="37">
        <v>30</v>
      </c>
      <c r="O63" s="37">
        <v>31</v>
      </c>
      <c r="P63" s="37">
        <v>32</v>
      </c>
      <c r="Q63" s="37">
        <v>33</v>
      </c>
      <c r="S63" t="str">
        <f t="shared" si="2"/>
        <v/>
      </c>
      <c r="T63">
        <v>76000</v>
      </c>
      <c r="U63">
        <v>0.20500000000000002</v>
      </c>
      <c r="V63">
        <v>0.21999999999999997</v>
      </c>
      <c r="W63">
        <v>0.22999999999999998</v>
      </c>
      <c r="X63">
        <v>0.245</v>
      </c>
      <c r="Y63">
        <v>0.255</v>
      </c>
      <c r="Z63">
        <v>0.27</v>
      </c>
      <c r="AA63">
        <v>0.28000000000000003</v>
      </c>
      <c r="AB63">
        <v>0.29000000000000004</v>
      </c>
      <c r="AC63">
        <v>0.3</v>
      </c>
      <c r="AD63">
        <v>0.31</v>
      </c>
      <c r="AE63">
        <v>0.32</v>
      </c>
      <c r="AF63">
        <v>0.33</v>
      </c>
      <c r="AH63" s="37">
        <f t="shared" si="6"/>
        <v>20.5</v>
      </c>
      <c r="AI63" s="37">
        <f t="shared" si="5"/>
        <v>21.999999999999996</v>
      </c>
      <c r="AJ63" s="37">
        <f t="shared" si="5"/>
        <v>23</v>
      </c>
      <c r="AK63" s="37">
        <f t="shared" si="5"/>
        <v>24.5</v>
      </c>
      <c r="AL63" s="37">
        <f t="shared" si="5"/>
        <v>25.5</v>
      </c>
      <c r="AM63" s="37">
        <f t="shared" si="5"/>
        <v>27</v>
      </c>
      <c r="AN63" s="37">
        <f t="shared" si="5"/>
        <v>28.000000000000004</v>
      </c>
      <c r="AO63" s="37">
        <f t="shared" si="5"/>
        <v>29.000000000000004</v>
      </c>
      <c r="AP63" s="37">
        <f t="shared" si="5"/>
        <v>30</v>
      </c>
      <c r="AQ63" s="37">
        <f t="shared" si="5"/>
        <v>31</v>
      </c>
      <c r="AR63" s="37">
        <f t="shared" si="5"/>
        <v>32</v>
      </c>
      <c r="AS63" s="37">
        <f t="shared" si="5"/>
        <v>33</v>
      </c>
    </row>
    <row r="64" spans="4:45" x14ac:dyDescent="0.25">
      <c r="D64" s="4">
        <v>61</v>
      </c>
      <c r="E64" s="4">
        <v>77000</v>
      </c>
      <c r="F64" s="37">
        <v>20.5</v>
      </c>
      <c r="G64" s="37">
        <v>21.999999999999996</v>
      </c>
      <c r="H64" s="37">
        <v>23</v>
      </c>
      <c r="I64" s="37">
        <v>24.5</v>
      </c>
      <c r="J64" s="37">
        <v>25.5</v>
      </c>
      <c r="K64" s="37">
        <v>27</v>
      </c>
      <c r="L64" s="37">
        <v>28.000000000000004</v>
      </c>
      <c r="M64" s="37">
        <v>29.000000000000004</v>
      </c>
      <c r="N64" s="37">
        <v>30.5</v>
      </c>
      <c r="O64" s="37">
        <v>31.5</v>
      </c>
      <c r="P64" s="37">
        <v>32.5</v>
      </c>
      <c r="Q64" s="37">
        <v>33</v>
      </c>
      <c r="S64" t="str">
        <f t="shared" si="2"/>
        <v/>
      </c>
      <c r="T64">
        <v>77000</v>
      </c>
      <c r="U64">
        <v>0.20500000000000002</v>
      </c>
      <c r="V64">
        <v>0.21999999999999997</v>
      </c>
      <c r="W64">
        <v>0.22999999999999998</v>
      </c>
      <c r="X64">
        <v>0.245</v>
      </c>
      <c r="Y64">
        <v>0.255</v>
      </c>
      <c r="Z64">
        <v>0.27</v>
      </c>
      <c r="AA64">
        <v>0.28000000000000003</v>
      </c>
      <c r="AB64">
        <v>0.29000000000000004</v>
      </c>
      <c r="AC64">
        <v>0.30499999999999999</v>
      </c>
      <c r="AD64">
        <v>0.315</v>
      </c>
      <c r="AE64">
        <v>0.32500000000000001</v>
      </c>
      <c r="AF64">
        <v>0.33</v>
      </c>
      <c r="AH64" s="37">
        <f t="shared" si="6"/>
        <v>20.5</v>
      </c>
      <c r="AI64" s="37">
        <f t="shared" si="5"/>
        <v>21.999999999999996</v>
      </c>
      <c r="AJ64" s="37">
        <f t="shared" si="5"/>
        <v>23</v>
      </c>
      <c r="AK64" s="37">
        <f t="shared" si="5"/>
        <v>24.5</v>
      </c>
      <c r="AL64" s="37">
        <f t="shared" si="5"/>
        <v>25.5</v>
      </c>
      <c r="AM64" s="37">
        <f t="shared" si="5"/>
        <v>27</v>
      </c>
      <c r="AN64" s="37">
        <f t="shared" si="5"/>
        <v>28.000000000000004</v>
      </c>
      <c r="AO64" s="37">
        <f t="shared" si="5"/>
        <v>29.000000000000004</v>
      </c>
      <c r="AP64" s="37">
        <f t="shared" si="5"/>
        <v>30.5</v>
      </c>
      <c r="AQ64" s="37">
        <f t="shared" si="5"/>
        <v>31.5</v>
      </c>
      <c r="AR64" s="37">
        <f t="shared" si="5"/>
        <v>32.5</v>
      </c>
      <c r="AS64" s="37">
        <f t="shared" si="5"/>
        <v>33</v>
      </c>
    </row>
    <row r="65" spans="4:45" x14ac:dyDescent="0.25">
      <c r="D65" s="4">
        <v>62</v>
      </c>
      <c r="E65" s="4">
        <v>78000</v>
      </c>
      <c r="F65" s="37">
        <v>20.5</v>
      </c>
      <c r="G65" s="37">
        <v>21.999999999999996</v>
      </c>
      <c r="H65" s="37">
        <v>23.5</v>
      </c>
      <c r="I65" s="37">
        <v>24.5</v>
      </c>
      <c r="J65" s="37">
        <v>26</v>
      </c>
      <c r="K65" s="37">
        <v>27</v>
      </c>
      <c r="L65" s="37">
        <v>28.000000000000004</v>
      </c>
      <c r="M65" s="37">
        <v>29.5</v>
      </c>
      <c r="N65" s="37">
        <v>30.5</v>
      </c>
      <c r="O65" s="37">
        <v>31.5</v>
      </c>
      <c r="P65" s="37">
        <v>32.5</v>
      </c>
      <c r="Q65" s="37">
        <v>33.5</v>
      </c>
      <c r="S65" t="str">
        <f t="shared" si="2"/>
        <v/>
      </c>
      <c r="T65">
        <v>78000</v>
      </c>
      <c r="U65">
        <v>0.20500000000000002</v>
      </c>
      <c r="V65">
        <v>0.21999999999999997</v>
      </c>
      <c r="W65">
        <v>0.23499999999999999</v>
      </c>
      <c r="X65">
        <v>0.245</v>
      </c>
      <c r="Y65">
        <v>0.26</v>
      </c>
      <c r="Z65">
        <v>0.27</v>
      </c>
      <c r="AA65">
        <v>0.28000000000000003</v>
      </c>
      <c r="AB65">
        <v>0.29499999999999998</v>
      </c>
      <c r="AC65">
        <v>0.30499999999999999</v>
      </c>
      <c r="AD65">
        <v>0.315</v>
      </c>
      <c r="AE65">
        <v>0.32500000000000001</v>
      </c>
      <c r="AF65">
        <v>0.33500000000000002</v>
      </c>
      <c r="AH65" s="37">
        <f t="shared" si="6"/>
        <v>20.5</v>
      </c>
      <c r="AI65" s="37">
        <f t="shared" si="5"/>
        <v>21.999999999999996</v>
      </c>
      <c r="AJ65" s="37">
        <f t="shared" si="5"/>
        <v>23.5</v>
      </c>
      <c r="AK65" s="37">
        <f t="shared" si="5"/>
        <v>24.5</v>
      </c>
      <c r="AL65" s="37">
        <f t="shared" si="5"/>
        <v>26</v>
      </c>
      <c r="AM65" s="37">
        <f t="shared" si="5"/>
        <v>27</v>
      </c>
      <c r="AN65" s="37">
        <f t="shared" si="5"/>
        <v>28.000000000000004</v>
      </c>
      <c r="AO65" s="37">
        <f t="shared" si="5"/>
        <v>29.5</v>
      </c>
      <c r="AP65" s="37">
        <f t="shared" si="5"/>
        <v>30.5</v>
      </c>
      <c r="AQ65" s="37">
        <f t="shared" si="5"/>
        <v>31.5</v>
      </c>
      <c r="AR65" s="37">
        <f t="shared" si="5"/>
        <v>32.5</v>
      </c>
      <c r="AS65" s="37">
        <f t="shared" si="5"/>
        <v>33.5</v>
      </c>
    </row>
    <row r="66" spans="4:45" x14ac:dyDescent="0.25">
      <c r="D66" s="4">
        <v>63</v>
      </c>
      <c r="E66" s="4">
        <v>79000</v>
      </c>
      <c r="F66" s="37">
        <v>20.5</v>
      </c>
      <c r="G66" s="37">
        <v>21.999999999999996</v>
      </c>
      <c r="H66" s="37">
        <v>23.5</v>
      </c>
      <c r="I66" s="37">
        <v>24.5</v>
      </c>
      <c r="J66" s="37">
        <v>26</v>
      </c>
      <c r="K66" s="37">
        <v>27</v>
      </c>
      <c r="L66" s="37">
        <v>28.500000000000004</v>
      </c>
      <c r="M66" s="37">
        <v>29.5</v>
      </c>
      <c r="N66" s="37">
        <v>30.5</v>
      </c>
      <c r="O66" s="37">
        <v>31.5</v>
      </c>
      <c r="P66" s="37">
        <v>32.5</v>
      </c>
      <c r="Q66" s="37">
        <v>33.5</v>
      </c>
      <c r="S66" t="str">
        <f t="shared" si="2"/>
        <v/>
      </c>
      <c r="T66">
        <v>79000</v>
      </c>
      <c r="U66">
        <v>0.20500000000000002</v>
      </c>
      <c r="V66">
        <v>0.21999999999999997</v>
      </c>
      <c r="W66">
        <v>0.23499999999999999</v>
      </c>
      <c r="X66">
        <v>0.245</v>
      </c>
      <c r="Y66">
        <v>0.26</v>
      </c>
      <c r="Z66">
        <v>0.27</v>
      </c>
      <c r="AA66">
        <v>0.28500000000000003</v>
      </c>
      <c r="AB66">
        <v>0.29499999999999998</v>
      </c>
      <c r="AC66">
        <v>0.30499999999999999</v>
      </c>
      <c r="AD66">
        <v>0.315</v>
      </c>
      <c r="AE66">
        <v>0.32500000000000001</v>
      </c>
      <c r="AF66">
        <v>0.33500000000000002</v>
      </c>
      <c r="AH66" s="37">
        <f t="shared" si="6"/>
        <v>20.5</v>
      </c>
      <c r="AI66" s="37">
        <f t="shared" si="5"/>
        <v>21.999999999999996</v>
      </c>
      <c r="AJ66" s="37">
        <f t="shared" si="5"/>
        <v>23.5</v>
      </c>
      <c r="AK66" s="37">
        <f t="shared" si="5"/>
        <v>24.5</v>
      </c>
      <c r="AL66" s="37">
        <f t="shared" si="5"/>
        <v>26</v>
      </c>
      <c r="AM66" s="37">
        <f t="shared" si="5"/>
        <v>27</v>
      </c>
      <c r="AN66" s="37">
        <f t="shared" si="5"/>
        <v>28.500000000000004</v>
      </c>
      <c r="AO66" s="37">
        <f t="shared" si="5"/>
        <v>29.5</v>
      </c>
      <c r="AP66" s="37">
        <f t="shared" si="5"/>
        <v>30.5</v>
      </c>
      <c r="AQ66" s="37">
        <f t="shared" si="5"/>
        <v>31.5</v>
      </c>
      <c r="AR66" s="37">
        <f t="shared" si="5"/>
        <v>32.5</v>
      </c>
      <c r="AS66" s="37">
        <f t="shared" si="5"/>
        <v>33.5</v>
      </c>
    </row>
    <row r="67" spans="4:45" x14ac:dyDescent="0.25">
      <c r="D67" s="4">
        <v>64</v>
      </c>
      <c r="E67" s="4">
        <v>80000</v>
      </c>
      <c r="F67" s="37">
        <v>20.5</v>
      </c>
      <c r="G67" s="37">
        <v>21.999999999999996</v>
      </c>
      <c r="H67" s="37">
        <v>23.5</v>
      </c>
      <c r="I67" s="37">
        <v>25</v>
      </c>
      <c r="J67" s="37">
        <v>26</v>
      </c>
      <c r="K67" s="37">
        <v>27</v>
      </c>
      <c r="L67" s="37">
        <v>28.500000000000004</v>
      </c>
      <c r="M67" s="37">
        <v>29.5</v>
      </c>
      <c r="N67" s="37">
        <v>30.5</v>
      </c>
      <c r="O67" s="37">
        <v>31.5</v>
      </c>
      <c r="P67" s="37">
        <v>32.5</v>
      </c>
      <c r="Q67" s="37">
        <v>33.5</v>
      </c>
      <c r="S67" t="str">
        <f t="shared" si="2"/>
        <v/>
      </c>
      <c r="T67">
        <v>80000</v>
      </c>
      <c r="U67">
        <v>0.20500000000000002</v>
      </c>
      <c r="V67">
        <v>0.21999999999999997</v>
      </c>
      <c r="W67">
        <v>0.23499999999999999</v>
      </c>
      <c r="X67">
        <v>0.25</v>
      </c>
      <c r="Y67">
        <v>0.26</v>
      </c>
      <c r="Z67">
        <v>0.27</v>
      </c>
      <c r="AA67">
        <v>0.28500000000000003</v>
      </c>
      <c r="AB67">
        <v>0.29499999999999998</v>
      </c>
      <c r="AC67">
        <v>0.30499999999999999</v>
      </c>
      <c r="AD67">
        <v>0.315</v>
      </c>
      <c r="AE67">
        <v>0.32500000000000001</v>
      </c>
      <c r="AF67">
        <v>0.33500000000000002</v>
      </c>
      <c r="AH67" s="37">
        <f t="shared" si="6"/>
        <v>20.5</v>
      </c>
      <c r="AI67" s="37">
        <f t="shared" si="5"/>
        <v>21.999999999999996</v>
      </c>
      <c r="AJ67" s="37">
        <f t="shared" si="5"/>
        <v>23.5</v>
      </c>
      <c r="AK67" s="37">
        <f t="shared" si="5"/>
        <v>25</v>
      </c>
      <c r="AL67" s="37">
        <f t="shared" si="5"/>
        <v>26</v>
      </c>
      <c r="AM67" s="37">
        <f t="shared" si="5"/>
        <v>27</v>
      </c>
      <c r="AN67" s="37">
        <f t="shared" si="5"/>
        <v>28.500000000000004</v>
      </c>
      <c r="AO67" s="37">
        <f t="shared" si="5"/>
        <v>29.5</v>
      </c>
      <c r="AP67" s="37">
        <f t="shared" si="5"/>
        <v>30.5</v>
      </c>
      <c r="AQ67" s="37">
        <f t="shared" si="5"/>
        <v>31.5</v>
      </c>
      <c r="AR67" s="37">
        <f t="shared" si="5"/>
        <v>32.5</v>
      </c>
      <c r="AS67" s="37">
        <f t="shared" si="5"/>
        <v>33.5</v>
      </c>
    </row>
    <row r="68" spans="4:45" x14ac:dyDescent="0.25">
      <c r="D68" s="4">
        <v>65</v>
      </c>
      <c r="E68" s="4">
        <v>81000</v>
      </c>
      <c r="F68" s="37">
        <v>20.5</v>
      </c>
      <c r="G68" s="37">
        <v>21.999999999999996</v>
      </c>
      <c r="H68" s="37">
        <v>23.5</v>
      </c>
      <c r="I68" s="37">
        <v>25</v>
      </c>
      <c r="J68" s="37">
        <v>26</v>
      </c>
      <c r="K68" s="37">
        <v>27.500000000000004</v>
      </c>
      <c r="L68" s="37">
        <v>28.500000000000004</v>
      </c>
      <c r="M68" s="37">
        <v>29.5</v>
      </c>
      <c r="N68" s="37">
        <v>31</v>
      </c>
      <c r="O68" s="37">
        <v>32</v>
      </c>
      <c r="P68" s="37">
        <v>33</v>
      </c>
      <c r="Q68" s="37">
        <v>33.5</v>
      </c>
      <c r="S68" t="str">
        <f t="shared" si="2"/>
        <v/>
      </c>
      <c r="T68">
        <v>81000</v>
      </c>
      <c r="U68">
        <v>0.20500000000000002</v>
      </c>
      <c r="V68">
        <v>0.21999999999999997</v>
      </c>
      <c r="W68">
        <v>0.23499999999999999</v>
      </c>
      <c r="X68">
        <v>0.25</v>
      </c>
      <c r="Y68">
        <v>0.26</v>
      </c>
      <c r="Z68">
        <v>0.27500000000000002</v>
      </c>
      <c r="AA68">
        <v>0.28500000000000003</v>
      </c>
      <c r="AB68">
        <v>0.29499999999999998</v>
      </c>
      <c r="AC68">
        <v>0.31</v>
      </c>
      <c r="AD68">
        <v>0.32</v>
      </c>
      <c r="AE68">
        <v>0.33</v>
      </c>
      <c r="AF68">
        <v>0.33500000000000002</v>
      </c>
      <c r="AH68" s="37">
        <f t="shared" si="6"/>
        <v>20.5</v>
      </c>
      <c r="AI68" s="37">
        <f t="shared" si="5"/>
        <v>21.999999999999996</v>
      </c>
      <c r="AJ68" s="37">
        <f t="shared" si="5"/>
        <v>23.5</v>
      </c>
      <c r="AK68" s="37">
        <f t="shared" si="5"/>
        <v>25</v>
      </c>
      <c r="AL68" s="37">
        <f t="shared" si="5"/>
        <v>26</v>
      </c>
      <c r="AM68" s="37">
        <f t="shared" si="5"/>
        <v>27.500000000000004</v>
      </c>
      <c r="AN68" s="37">
        <f t="shared" si="5"/>
        <v>28.500000000000004</v>
      </c>
      <c r="AO68" s="37">
        <f t="shared" si="5"/>
        <v>29.5</v>
      </c>
      <c r="AP68" s="37">
        <f t="shared" si="5"/>
        <v>31</v>
      </c>
      <c r="AQ68" s="37">
        <f t="shared" si="5"/>
        <v>32</v>
      </c>
      <c r="AR68" s="37">
        <f t="shared" si="5"/>
        <v>33</v>
      </c>
      <c r="AS68" s="37">
        <f t="shared" si="5"/>
        <v>33.5</v>
      </c>
    </row>
    <row r="69" spans="4:45" x14ac:dyDescent="0.25">
      <c r="D69" s="4">
        <v>66</v>
      </c>
      <c r="E69" s="4">
        <v>82000</v>
      </c>
      <c r="F69" s="37">
        <v>21.000000000000004</v>
      </c>
      <c r="G69" s="37">
        <v>21.999999999999996</v>
      </c>
      <c r="H69" s="37">
        <v>23.5</v>
      </c>
      <c r="I69" s="37">
        <v>25</v>
      </c>
      <c r="J69" s="37">
        <v>26</v>
      </c>
      <c r="K69" s="37">
        <v>27.500000000000004</v>
      </c>
      <c r="L69" s="37">
        <v>28.500000000000004</v>
      </c>
      <c r="M69" s="37">
        <v>30</v>
      </c>
      <c r="N69" s="37">
        <v>31</v>
      </c>
      <c r="O69" s="37">
        <v>32</v>
      </c>
      <c r="P69" s="37">
        <v>33</v>
      </c>
      <c r="Q69" s="37">
        <v>34</v>
      </c>
      <c r="S69" t="str">
        <f t="shared" si="2"/>
        <v/>
      </c>
      <c r="T69">
        <v>82000</v>
      </c>
      <c r="U69">
        <v>0.21000000000000002</v>
      </c>
      <c r="V69">
        <v>0.21999999999999997</v>
      </c>
      <c r="W69">
        <v>0.23499999999999999</v>
      </c>
      <c r="X69">
        <v>0.25</v>
      </c>
      <c r="Y69">
        <v>0.26</v>
      </c>
      <c r="Z69">
        <v>0.27500000000000002</v>
      </c>
      <c r="AA69">
        <v>0.28500000000000003</v>
      </c>
      <c r="AB69">
        <v>0.3</v>
      </c>
      <c r="AC69">
        <v>0.31</v>
      </c>
      <c r="AD69">
        <v>0.32</v>
      </c>
      <c r="AE69">
        <v>0.33</v>
      </c>
      <c r="AF69">
        <v>0.34</v>
      </c>
      <c r="AH69" s="37">
        <f t="shared" si="6"/>
        <v>21.000000000000004</v>
      </c>
      <c r="AI69" s="37">
        <f t="shared" si="5"/>
        <v>21.999999999999996</v>
      </c>
      <c r="AJ69" s="37">
        <f t="shared" si="5"/>
        <v>23.5</v>
      </c>
      <c r="AK69" s="37">
        <f t="shared" si="5"/>
        <v>25</v>
      </c>
      <c r="AL69" s="37">
        <f t="shared" si="5"/>
        <v>26</v>
      </c>
      <c r="AM69" s="37">
        <f t="shared" si="5"/>
        <v>27.500000000000004</v>
      </c>
      <c r="AN69" s="37">
        <f t="shared" si="5"/>
        <v>28.500000000000004</v>
      </c>
      <c r="AO69" s="37">
        <f t="shared" si="5"/>
        <v>30</v>
      </c>
      <c r="AP69" s="37">
        <f t="shared" si="5"/>
        <v>31</v>
      </c>
      <c r="AQ69" s="37">
        <f t="shared" si="5"/>
        <v>32</v>
      </c>
      <c r="AR69" s="37">
        <f t="shared" si="5"/>
        <v>33</v>
      </c>
      <c r="AS69" s="37">
        <f t="shared" si="5"/>
        <v>34</v>
      </c>
    </row>
    <row r="70" spans="4:45" x14ac:dyDescent="0.25">
      <c r="D70" s="4">
        <v>67</v>
      </c>
      <c r="E70" s="4">
        <v>83000</v>
      </c>
      <c r="F70" s="37">
        <v>21.000000000000004</v>
      </c>
      <c r="G70" s="37">
        <v>21.999999999999996</v>
      </c>
      <c r="H70" s="37">
        <v>23.5</v>
      </c>
      <c r="I70" s="37">
        <v>25</v>
      </c>
      <c r="J70" s="37">
        <v>26.5</v>
      </c>
      <c r="K70" s="37">
        <v>27.500000000000004</v>
      </c>
      <c r="L70" s="37">
        <v>28.500000000000004</v>
      </c>
      <c r="M70" s="37">
        <v>30</v>
      </c>
      <c r="N70" s="37">
        <v>31</v>
      </c>
      <c r="O70" s="37">
        <v>32</v>
      </c>
      <c r="P70" s="37">
        <v>33</v>
      </c>
      <c r="Q70" s="37">
        <v>34</v>
      </c>
      <c r="S70" t="str">
        <f t="shared" ref="S70:S97" si="7">IF(E70&lt;&gt;T70,"x","")</f>
        <v/>
      </c>
      <c r="T70">
        <v>83000</v>
      </c>
      <c r="U70">
        <v>0.21000000000000002</v>
      </c>
      <c r="V70">
        <v>0.21999999999999997</v>
      </c>
      <c r="W70">
        <v>0.23499999999999999</v>
      </c>
      <c r="X70">
        <v>0.25</v>
      </c>
      <c r="Y70">
        <v>0.26500000000000001</v>
      </c>
      <c r="Z70">
        <v>0.27500000000000002</v>
      </c>
      <c r="AA70">
        <v>0.28500000000000003</v>
      </c>
      <c r="AB70">
        <v>0.3</v>
      </c>
      <c r="AC70">
        <v>0.31</v>
      </c>
      <c r="AD70">
        <v>0.32</v>
      </c>
      <c r="AE70">
        <v>0.33</v>
      </c>
      <c r="AF70">
        <v>0.34</v>
      </c>
      <c r="AH70" s="37">
        <f t="shared" si="6"/>
        <v>21.000000000000004</v>
      </c>
      <c r="AI70" s="37">
        <f t="shared" si="5"/>
        <v>21.999999999999996</v>
      </c>
      <c r="AJ70" s="37">
        <f t="shared" si="5"/>
        <v>23.5</v>
      </c>
      <c r="AK70" s="37">
        <f t="shared" si="5"/>
        <v>25</v>
      </c>
      <c r="AL70" s="37">
        <f t="shared" si="5"/>
        <v>26.5</v>
      </c>
      <c r="AM70" s="37">
        <f t="shared" si="5"/>
        <v>27.500000000000004</v>
      </c>
      <c r="AN70" s="37">
        <f t="shared" si="5"/>
        <v>28.500000000000004</v>
      </c>
      <c r="AO70" s="37">
        <f t="shared" si="5"/>
        <v>30</v>
      </c>
      <c r="AP70" s="37">
        <f t="shared" si="5"/>
        <v>31</v>
      </c>
      <c r="AQ70" s="37">
        <f t="shared" si="5"/>
        <v>32</v>
      </c>
      <c r="AR70" s="37">
        <f t="shared" si="5"/>
        <v>33</v>
      </c>
      <c r="AS70" s="37">
        <f t="shared" si="5"/>
        <v>34</v>
      </c>
    </row>
    <row r="71" spans="4:45" x14ac:dyDescent="0.25">
      <c r="D71" s="4">
        <v>68</v>
      </c>
      <c r="E71" s="4">
        <v>84000</v>
      </c>
      <c r="F71" s="37">
        <v>21.000000000000004</v>
      </c>
      <c r="G71" s="37">
        <v>22.499999999999996</v>
      </c>
      <c r="H71" s="37">
        <v>23.5</v>
      </c>
      <c r="I71" s="37">
        <v>25</v>
      </c>
      <c r="J71" s="37">
        <v>26.5</v>
      </c>
      <c r="K71" s="37">
        <v>27.500000000000004</v>
      </c>
      <c r="L71" s="37">
        <v>29.000000000000004</v>
      </c>
      <c r="M71" s="37">
        <v>30</v>
      </c>
      <c r="N71" s="37">
        <v>31</v>
      </c>
      <c r="O71" s="37">
        <v>32</v>
      </c>
      <c r="P71" s="37">
        <v>33</v>
      </c>
      <c r="Q71" s="37">
        <v>34</v>
      </c>
      <c r="S71" t="str">
        <f t="shared" si="7"/>
        <v/>
      </c>
      <c r="T71">
        <v>84000</v>
      </c>
      <c r="U71">
        <v>0.21000000000000002</v>
      </c>
      <c r="V71">
        <v>0.22499999999999998</v>
      </c>
      <c r="W71">
        <v>0.23499999999999999</v>
      </c>
      <c r="X71">
        <v>0.25</v>
      </c>
      <c r="Y71">
        <v>0.26500000000000001</v>
      </c>
      <c r="Z71">
        <v>0.27500000000000002</v>
      </c>
      <c r="AA71">
        <v>0.29000000000000004</v>
      </c>
      <c r="AB71">
        <v>0.3</v>
      </c>
      <c r="AC71">
        <v>0.31</v>
      </c>
      <c r="AD71">
        <v>0.32</v>
      </c>
      <c r="AE71">
        <v>0.33</v>
      </c>
      <c r="AF71">
        <v>0.34</v>
      </c>
      <c r="AH71" s="37">
        <f t="shared" si="6"/>
        <v>21.000000000000004</v>
      </c>
      <c r="AI71" s="37">
        <f t="shared" si="5"/>
        <v>22.499999999999996</v>
      </c>
      <c r="AJ71" s="37">
        <f t="shared" si="5"/>
        <v>23.5</v>
      </c>
      <c r="AK71" s="37">
        <f t="shared" si="5"/>
        <v>25</v>
      </c>
      <c r="AL71" s="37">
        <f t="shared" si="5"/>
        <v>26.5</v>
      </c>
      <c r="AM71" s="37">
        <f t="shared" si="5"/>
        <v>27.500000000000004</v>
      </c>
      <c r="AN71" s="37">
        <f t="shared" si="5"/>
        <v>29.000000000000004</v>
      </c>
      <c r="AO71" s="37">
        <f t="shared" si="5"/>
        <v>30</v>
      </c>
      <c r="AP71" s="37">
        <f t="shared" si="5"/>
        <v>31</v>
      </c>
      <c r="AQ71" s="37">
        <f t="shared" si="5"/>
        <v>32</v>
      </c>
      <c r="AR71" s="37">
        <f t="shared" si="5"/>
        <v>33</v>
      </c>
      <c r="AS71" s="37">
        <f t="shared" si="5"/>
        <v>34</v>
      </c>
    </row>
    <row r="72" spans="4:45" x14ac:dyDescent="0.25">
      <c r="D72" s="4">
        <v>69</v>
      </c>
      <c r="E72" s="4">
        <v>85000</v>
      </c>
      <c r="F72" s="37">
        <v>21.000000000000004</v>
      </c>
      <c r="G72" s="37">
        <v>22.499999999999996</v>
      </c>
      <c r="H72" s="37">
        <v>23.5</v>
      </c>
      <c r="I72" s="37">
        <v>25</v>
      </c>
      <c r="J72" s="37">
        <v>26.5</v>
      </c>
      <c r="K72" s="37">
        <v>27.500000000000004</v>
      </c>
      <c r="L72" s="37">
        <v>29.000000000000004</v>
      </c>
      <c r="M72" s="37">
        <v>30</v>
      </c>
      <c r="N72" s="37">
        <v>31</v>
      </c>
      <c r="O72" s="37">
        <v>32</v>
      </c>
      <c r="P72" s="37">
        <v>33</v>
      </c>
      <c r="Q72" s="37">
        <v>34</v>
      </c>
      <c r="S72" t="str">
        <f t="shared" si="7"/>
        <v/>
      </c>
      <c r="T72">
        <v>85000</v>
      </c>
      <c r="U72">
        <v>0.21000000000000002</v>
      </c>
      <c r="V72">
        <v>0.22499999999999998</v>
      </c>
      <c r="W72">
        <v>0.23499999999999999</v>
      </c>
      <c r="X72">
        <v>0.25</v>
      </c>
      <c r="Y72">
        <v>0.26500000000000001</v>
      </c>
      <c r="Z72">
        <v>0.27500000000000002</v>
      </c>
      <c r="AA72">
        <v>0.29000000000000004</v>
      </c>
      <c r="AB72">
        <v>0.3</v>
      </c>
      <c r="AC72">
        <v>0.31</v>
      </c>
      <c r="AD72">
        <v>0.32</v>
      </c>
      <c r="AE72">
        <v>0.33</v>
      </c>
      <c r="AF72">
        <v>0.34</v>
      </c>
      <c r="AH72" s="37">
        <f t="shared" si="6"/>
        <v>21.000000000000004</v>
      </c>
      <c r="AI72" s="37">
        <f t="shared" si="5"/>
        <v>22.499999999999996</v>
      </c>
      <c r="AJ72" s="37">
        <f t="shared" si="5"/>
        <v>23.5</v>
      </c>
      <c r="AK72" s="37">
        <f t="shared" si="5"/>
        <v>25</v>
      </c>
      <c r="AL72" s="37">
        <f t="shared" si="5"/>
        <v>26.5</v>
      </c>
      <c r="AM72" s="37">
        <f t="shared" si="5"/>
        <v>27.500000000000004</v>
      </c>
      <c r="AN72" s="37">
        <f t="shared" si="5"/>
        <v>29.000000000000004</v>
      </c>
      <c r="AO72" s="37">
        <f t="shared" si="5"/>
        <v>30</v>
      </c>
      <c r="AP72" s="37">
        <f t="shared" si="5"/>
        <v>31</v>
      </c>
      <c r="AQ72" s="37">
        <f t="shared" si="5"/>
        <v>32</v>
      </c>
      <c r="AR72" s="37">
        <f t="shared" si="5"/>
        <v>33</v>
      </c>
      <c r="AS72" s="37">
        <f t="shared" si="5"/>
        <v>34</v>
      </c>
    </row>
    <row r="73" spans="4:45" x14ac:dyDescent="0.25">
      <c r="D73" s="4">
        <v>70</v>
      </c>
      <c r="E73" s="4">
        <v>86000</v>
      </c>
      <c r="F73" s="37">
        <v>21.000000000000004</v>
      </c>
      <c r="G73" s="37">
        <v>22.499999999999996</v>
      </c>
      <c r="H73" s="37">
        <v>24</v>
      </c>
      <c r="I73" s="37">
        <v>25</v>
      </c>
      <c r="J73" s="37">
        <v>26.5</v>
      </c>
      <c r="K73" s="37">
        <v>28.000000000000004</v>
      </c>
      <c r="L73" s="37">
        <v>29.000000000000004</v>
      </c>
      <c r="M73" s="37">
        <v>30</v>
      </c>
      <c r="N73" s="37">
        <v>31</v>
      </c>
      <c r="O73" s="37">
        <v>32.5</v>
      </c>
      <c r="P73" s="37">
        <v>33.5</v>
      </c>
      <c r="Q73" s="37">
        <v>34</v>
      </c>
      <c r="S73" t="str">
        <f t="shared" si="7"/>
        <v/>
      </c>
      <c r="T73">
        <v>86000</v>
      </c>
      <c r="U73">
        <v>0.21000000000000002</v>
      </c>
      <c r="V73">
        <v>0.22499999999999998</v>
      </c>
      <c r="W73">
        <v>0.24</v>
      </c>
      <c r="X73">
        <v>0.25</v>
      </c>
      <c r="Y73">
        <v>0.26500000000000001</v>
      </c>
      <c r="Z73">
        <v>0.28000000000000003</v>
      </c>
      <c r="AA73">
        <v>0.29000000000000004</v>
      </c>
      <c r="AB73">
        <v>0.3</v>
      </c>
      <c r="AC73">
        <v>0.31</v>
      </c>
      <c r="AD73">
        <v>0.32500000000000001</v>
      </c>
      <c r="AE73">
        <v>0.33500000000000002</v>
      </c>
      <c r="AF73">
        <v>0.34</v>
      </c>
      <c r="AH73" s="37">
        <f t="shared" si="6"/>
        <v>21.000000000000004</v>
      </c>
      <c r="AI73" s="37">
        <f t="shared" si="5"/>
        <v>22.499999999999996</v>
      </c>
      <c r="AJ73" s="37">
        <f t="shared" si="5"/>
        <v>24</v>
      </c>
      <c r="AK73" s="37">
        <f t="shared" si="5"/>
        <v>25</v>
      </c>
      <c r="AL73" s="37">
        <f t="shared" si="5"/>
        <v>26.5</v>
      </c>
      <c r="AM73" s="37">
        <f t="shared" si="5"/>
        <v>28.000000000000004</v>
      </c>
      <c r="AN73" s="37">
        <f t="shared" si="5"/>
        <v>29.000000000000004</v>
      </c>
      <c r="AO73" s="37">
        <f t="shared" si="5"/>
        <v>30</v>
      </c>
      <c r="AP73" s="37">
        <f t="shared" si="5"/>
        <v>31</v>
      </c>
      <c r="AQ73" s="37">
        <f t="shared" si="5"/>
        <v>32.5</v>
      </c>
      <c r="AR73" s="37">
        <f t="shared" si="5"/>
        <v>33.5</v>
      </c>
      <c r="AS73" s="37">
        <f t="shared" si="5"/>
        <v>34</v>
      </c>
    </row>
    <row r="74" spans="4:45" x14ac:dyDescent="0.25">
      <c r="D74" s="4">
        <v>71</v>
      </c>
      <c r="E74" s="4">
        <v>87000</v>
      </c>
      <c r="F74" s="37">
        <v>21.000000000000004</v>
      </c>
      <c r="G74" s="37">
        <v>22.499999999999996</v>
      </c>
      <c r="H74" s="37">
        <v>24</v>
      </c>
      <c r="I74" s="37">
        <v>25</v>
      </c>
      <c r="J74" s="37">
        <v>26.5</v>
      </c>
      <c r="K74" s="37">
        <v>28.000000000000004</v>
      </c>
      <c r="L74" s="37">
        <v>29.000000000000004</v>
      </c>
      <c r="M74" s="37">
        <v>30</v>
      </c>
      <c r="N74" s="37">
        <v>31.5</v>
      </c>
      <c r="O74" s="37">
        <v>32.5</v>
      </c>
      <c r="P74" s="37">
        <v>33.5</v>
      </c>
      <c r="Q74" s="37">
        <v>34.5</v>
      </c>
      <c r="S74" t="str">
        <f t="shared" si="7"/>
        <v/>
      </c>
      <c r="T74">
        <v>87000</v>
      </c>
      <c r="U74">
        <v>0.21000000000000002</v>
      </c>
      <c r="V74">
        <v>0.22499999999999998</v>
      </c>
      <c r="W74">
        <v>0.24</v>
      </c>
      <c r="X74">
        <v>0.25</v>
      </c>
      <c r="Y74">
        <v>0.26500000000000001</v>
      </c>
      <c r="Z74">
        <v>0.28000000000000003</v>
      </c>
      <c r="AA74">
        <v>0.29000000000000004</v>
      </c>
      <c r="AB74">
        <v>0.3</v>
      </c>
      <c r="AC74">
        <v>0.315</v>
      </c>
      <c r="AD74">
        <v>0.32500000000000001</v>
      </c>
      <c r="AE74">
        <v>0.33500000000000002</v>
      </c>
      <c r="AF74">
        <v>0.34500000000000003</v>
      </c>
      <c r="AH74" s="37">
        <f t="shared" si="6"/>
        <v>21.000000000000004</v>
      </c>
      <c r="AI74" s="37">
        <f t="shared" si="5"/>
        <v>22.499999999999996</v>
      </c>
      <c r="AJ74" s="37">
        <f t="shared" si="5"/>
        <v>24</v>
      </c>
      <c r="AK74" s="37">
        <f t="shared" si="5"/>
        <v>25</v>
      </c>
      <c r="AL74" s="37">
        <f t="shared" si="5"/>
        <v>26.5</v>
      </c>
      <c r="AM74" s="37">
        <f t="shared" si="5"/>
        <v>28.000000000000004</v>
      </c>
      <c r="AN74" s="37">
        <f t="shared" si="5"/>
        <v>29.000000000000004</v>
      </c>
      <c r="AO74" s="37">
        <f t="shared" si="5"/>
        <v>30</v>
      </c>
      <c r="AP74" s="37">
        <f t="shared" si="5"/>
        <v>31.5</v>
      </c>
      <c r="AQ74" s="37">
        <f t="shared" si="5"/>
        <v>32.5</v>
      </c>
      <c r="AR74" s="37">
        <f t="shared" si="5"/>
        <v>33.5</v>
      </c>
      <c r="AS74" s="37">
        <f t="shared" si="5"/>
        <v>34.5</v>
      </c>
    </row>
    <row r="75" spans="4:45" x14ac:dyDescent="0.25">
      <c r="D75" s="4">
        <v>72</v>
      </c>
      <c r="E75" s="4">
        <v>88000</v>
      </c>
      <c r="F75" s="37">
        <v>21.000000000000004</v>
      </c>
      <c r="G75" s="37">
        <v>22.499999999999996</v>
      </c>
      <c r="H75" s="37">
        <v>24</v>
      </c>
      <c r="I75" s="37">
        <v>25</v>
      </c>
      <c r="J75" s="37">
        <v>26.5</v>
      </c>
      <c r="K75" s="37">
        <v>28.000000000000004</v>
      </c>
      <c r="L75" s="37">
        <v>29.000000000000004</v>
      </c>
      <c r="M75" s="37">
        <v>30.5</v>
      </c>
      <c r="N75" s="37">
        <v>31.5</v>
      </c>
      <c r="O75" s="37">
        <v>32.5</v>
      </c>
      <c r="P75" s="37">
        <v>33.5</v>
      </c>
      <c r="Q75" s="37">
        <v>34.5</v>
      </c>
      <c r="S75" t="str">
        <f t="shared" si="7"/>
        <v/>
      </c>
      <c r="T75">
        <v>88000</v>
      </c>
      <c r="U75">
        <v>0.21000000000000002</v>
      </c>
      <c r="V75">
        <v>0.22499999999999998</v>
      </c>
      <c r="W75">
        <v>0.24</v>
      </c>
      <c r="X75">
        <v>0.25</v>
      </c>
      <c r="Y75">
        <v>0.26500000000000001</v>
      </c>
      <c r="Z75">
        <v>0.28000000000000003</v>
      </c>
      <c r="AA75">
        <v>0.29000000000000004</v>
      </c>
      <c r="AB75">
        <v>0.30499999999999999</v>
      </c>
      <c r="AC75">
        <v>0.315</v>
      </c>
      <c r="AD75">
        <v>0.32500000000000001</v>
      </c>
      <c r="AE75">
        <v>0.33500000000000002</v>
      </c>
      <c r="AF75">
        <v>0.34500000000000003</v>
      </c>
      <c r="AH75" s="37">
        <f t="shared" si="6"/>
        <v>21.000000000000004</v>
      </c>
      <c r="AI75" s="37">
        <f t="shared" si="5"/>
        <v>22.499999999999996</v>
      </c>
      <c r="AJ75" s="37">
        <f t="shared" si="5"/>
        <v>24</v>
      </c>
      <c r="AK75" s="37">
        <f t="shared" si="5"/>
        <v>25</v>
      </c>
      <c r="AL75" s="37">
        <f t="shared" si="5"/>
        <v>26.5</v>
      </c>
      <c r="AM75" s="37">
        <f t="shared" si="5"/>
        <v>28.000000000000004</v>
      </c>
      <c r="AN75" s="37">
        <f t="shared" si="5"/>
        <v>29.000000000000004</v>
      </c>
      <c r="AO75" s="37">
        <f t="shared" si="5"/>
        <v>30.5</v>
      </c>
      <c r="AP75" s="37">
        <f t="shared" si="5"/>
        <v>31.5</v>
      </c>
      <c r="AQ75" s="37">
        <f t="shared" si="5"/>
        <v>32.5</v>
      </c>
      <c r="AR75" s="37">
        <f t="shared" si="5"/>
        <v>33.5</v>
      </c>
      <c r="AS75" s="37">
        <f t="shared" si="5"/>
        <v>34.5</v>
      </c>
    </row>
    <row r="76" spans="4:45" x14ac:dyDescent="0.25">
      <c r="D76" s="4">
        <v>73</v>
      </c>
      <c r="E76" s="4">
        <v>89000</v>
      </c>
      <c r="F76" s="37">
        <v>21.000000000000004</v>
      </c>
      <c r="G76" s="37">
        <v>22.499999999999996</v>
      </c>
      <c r="H76" s="37">
        <v>24</v>
      </c>
      <c r="I76" s="37">
        <v>25.5</v>
      </c>
      <c r="J76" s="37">
        <v>26.5</v>
      </c>
      <c r="K76" s="37">
        <v>28.000000000000004</v>
      </c>
      <c r="L76" s="37">
        <v>29.000000000000004</v>
      </c>
      <c r="M76" s="37">
        <v>30.5</v>
      </c>
      <c r="N76" s="37">
        <v>31.5</v>
      </c>
      <c r="O76" s="37">
        <v>32.5</v>
      </c>
      <c r="P76" s="37">
        <v>33.5</v>
      </c>
      <c r="Q76" s="37">
        <v>34.5</v>
      </c>
      <c r="S76" t="str">
        <f t="shared" si="7"/>
        <v/>
      </c>
      <c r="T76">
        <v>89000</v>
      </c>
      <c r="U76">
        <v>0.21000000000000002</v>
      </c>
      <c r="V76">
        <v>0.22499999999999998</v>
      </c>
      <c r="W76">
        <v>0.24</v>
      </c>
      <c r="X76">
        <v>0.255</v>
      </c>
      <c r="Y76">
        <v>0.26500000000000001</v>
      </c>
      <c r="Z76">
        <v>0.28000000000000003</v>
      </c>
      <c r="AA76">
        <v>0.29000000000000004</v>
      </c>
      <c r="AB76">
        <v>0.30499999999999999</v>
      </c>
      <c r="AC76">
        <v>0.315</v>
      </c>
      <c r="AD76">
        <v>0.32500000000000001</v>
      </c>
      <c r="AE76">
        <v>0.33500000000000002</v>
      </c>
      <c r="AF76">
        <v>0.34500000000000003</v>
      </c>
      <c r="AH76" s="37">
        <f t="shared" si="6"/>
        <v>21.000000000000004</v>
      </c>
      <c r="AI76" s="37">
        <f t="shared" si="5"/>
        <v>22.499999999999996</v>
      </c>
      <c r="AJ76" s="37">
        <f t="shared" si="5"/>
        <v>24</v>
      </c>
      <c r="AK76" s="37">
        <f t="shared" si="5"/>
        <v>25.5</v>
      </c>
      <c r="AL76" s="37">
        <f t="shared" si="5"/>
        <v>26.5</v>
      </c>
      <c r="AM76" s="37">
        <f t="shared" si="5"/>
        <v>28.000000000000004</v>
      </c>
      <c r="AN76" s="37">
        <f t="shared" si="5"/>
        <v>29.000000000000004</v>
      </c>
      <c r="AO76" s="37">
        <f t="shared" si="5"/>
        <v>30.5</v>
      </c>
      <c r="AP76" s="37">
        <f t="shared" si="5"/>
        <v>31.5</v>
      </c>
      <c r="AQ76" s="37">
        <f t="shared" si="5"/>
        <v>32.5</v>
      </c>
      <c r="AR76" s="37">
        <f t="shared" si="5"/>
        <v>33.5</v>
      </c>
      <c r="AS76" s="37">
        <f t="shared" si="5"/>
        <v>34.5</v>
      </c>
    </row>
    <row r="77" spans="4:45" x14ac:dyDescent="0.25">
      <c r="D77" s="4">
        <v>74</v>
      </c>
      <c r="E77" s="4">
        <v>90000</v>
      </c>
      <c r="F77" s="37">
        <v>21.000000000000004</v>
      </c>
      <c r="G77" s="37">
        <v>22.499999999999996</v>
      </c>
      <c r="H77" s="37">
        <v>24</v>
      </c>
      <c r="I77" s="37">
        <v>25.5</v>
      </c>
      <c r="J77" s="37">
        <v>26.5</v>
      </c>
      <c r="K77" s="37">
        <v>28.000000000000004</v>
      </c>
      <c r="L77" s="37">
        <v>29.5</v>
      </c>
      <c r="M77" s="37">
        <v>30.5</v>
      </c>
      <c r="N77" s="37">
        <v>31.5</v>
      </c>
      <c r="O77" s="37">
        <v>32.5</v>
      </c>
      <c r="P77" s="37">
        <v>33.5</v>
      </c>
      <c r="Q77" s="37">
        <v>34.5</v>
      </c>
      <c r="S77" t="str">
        <f t="shared" si="7"/>
        <v/>
      </c>
      <c r="T77">
        <v>90000</v>
      </c>
      <c r="U77">
        <v>0.21000000000000002</v>
      </c>
      <c r="V77">
        <v>0.22499999999999998</v>
      </c>
      <c r="W77">
        <v>0.24</v>
      </c>
      <c r="X77">
        <v>0.255</v>
      </c>
      <c r="Y77">
        <v>0.26500000000000001</v>
      </c>
      <c r="Z77">
        <v>0.28000000000000003</v>
      </c>
      <c r="AA77">
        <v>0.29499999999999998</v>
      </c>
      <c r="AB77">
        <v>0.30499999999999999</v>
      </c>
      <c r="AC77">
        <v>0.315</v>
      </c>
      <c r="AD77">
        <v>0.32500000000000001</v>
      </c>
      <c r="AE77">
        <v>0.33500000000000002</v>
      </c>
      <c r="AF77">
        <v>0.34500000000000003</v>
      </c>
      <c r="AH77" s="37">
        <f t="shared" si="6"/>
        <v>21.000000000000004</v>
      </c>
      <c r="AI77" s="37">
        <f t="shared" si="5"/>
        <v>22.499999999999996</v>
      </c>
      <c r="AJ77" s="37">
        <f t="shared" si="5"/>
        <v>24</v>
      </c>
      <c r="AK77" s="37">
        <f t="shared" ref="AK77:AS97" si="8">X77*$T$3</f>
        <v>25.5</v>
      </c>
      <c r="AL77" s="37">
        <f t="shared" si="8"/>
        <v>26.5</v>
      </c>
      <c r="AM77" s="37">
        <f t="shared" si="8"/>
        <v>28.000000000000004</v>
      </c>
      <c r="AN77" s="37">
        <f t="shared" si="8"/>
        <v>29.5</v>
      </c>
      <c r="AO77" s="37">
        <f t="shared" si="8"/>
        <v>30.5</v>
      </c>
      <c r="AP77" s="37">
        <f t="shared" si="8"/>
        <v>31.5</v>
      </c>
      <c r="AQ77" s="37">
        <f t="shared" si="8"/>
        <v>32.5</v>
      </c>
      <c r="AR77" s="37">
        <f t="shared" si="8"/>
        <v>33.5</v>
      </c>
      <c r="AS77" s="37">
        <f t="shared" si="8"/>
        <v>34.5</v>
      </c>
    </row>
    <row r="78" spans="4:45" x14ac:dyDescent="0.25">
      <c r="D78" s="4">
        <v>75</v>
      </c>
      <c r="E78" s="4">
        <v>91000</v>
      </c>
      <c r="F78" s="37">
        <v>21.000000000000004</v>
      </c>
      <c r="G78" s="37">
        <v>22.499999999999996</v>
      </c>
      <c r="H78" s="37">
        <v>24</v>
      </c>
      <c r="I78" s="37">
        <v>25.5</v>
      </c>
      <c r="J78" s="37">
        <v>26.5</v>
      </c>
      <c r="K78" s="37">
        <v>28.000000000000004</v>
      </c>
      <c r="L78" s="37">
        <v>29.5</v>
      </c>
      <c r="M78" s="37">
        <v>30.5</v>
      </c>
      <c r="N78" s="37">
        <v>31.5</v>
      </c>
      <c r="O78" s="37">
        <v>32.5</v>
      </c>
      <c r="P78" s="37">
        <v>33.5</v>
      </c>
      <c r="Q78" s="37">
        <v>34.5</v>
      </c>
      <c r="S78" t="str">
        <f t="shared" si="7"/>
        <v/>
      </c>
      <c r="T78">
        <v>91000</v>
      </c>
      <c r="U78">
        <v>0.21000000000000002</v>
      </c>
      <c r="V78">
        <v>0.22499999999999998</v>
      </c>
      <c r="W78">
        <v>0.24</v>
      </c>
      <c r="X78">
        <v>0.255</v>
      </c>
      <c r="Y78">
        <v>0.26500000000000001</v>
      </c>
      <c r="Z78">
        <v>0.28000000000000003</v>
      </c>
      <c r="AA78">
        <v>0.29499999999999998</v>
      </c>
      <c r="AB78">
        <v>0.30499999999999999</v>
      </c>
      <c r="AC78">
        <v>0.315</v>
      </c>
      <c r="AD78">
        <v>0.32500000000000001</v>
      </c>
      <c r="AE78">
        <v>0.33500000000000002</v>
      </c>
      <c r="AF78">
        <v>0.34500000000000003</v>
      </c>
      <c r="AH78" s="37">
        <f t="shared" si="6"/>
        <v>21.000000000000004</v>
      </c>
      <c r="AI78" s="37">
        <f t="shared" si="6"/>
        <v>22.499999999999996</v>
      </c>
      <c r="AJ78" s="37">
        <f t="shared" si="6"/>
        <v>24</v>
      </c>
      <c r="AK78" s="37">
        <f t="shared" si="8"/>
        <v>25.5</v>
      </c>
      <c r="AL78" s="37">
        <f t="shared" si="8"/>
        <v>26.5</v>
      </c>
      <c r="AM78" s="37">
        <f t="shared" si="8"/>
        <v>28.000000000000004</v>
      </c>
      <c r="AN78" s="37">
        <f t="shared" si="8"/>
        <v>29.5</v>
      </c>
      <c r="AO78" s="37">
        <f t="shared" si="8"/>
        <v>30.5</v>
      </c>
      <c r="AP78" s="37">
        <f t="shared" si="8"/>
        <v>31.5</v>
      </c>
      <c r="AQ78" s="37">
        <f t="shared" si="8"/>
        <v>32.5</v>
      </c>
      <c r="AR78" s="37">
        <f t="shared" si="8"/>
        <v>33.5</v>
      </c>
      <c r="AS78" s="37">
        <f t="shared" si="8"/>
        <v>34.5</v>
      </c>
    </row>
    <row r="79" spans="4:45" x14ac:dyDescent="0.25">
      <c r="D79" s="4">
        <v>76</v>
      </c>
      <c r="E79" s="4">
        <v>92000</v>
      </c>
      <c r="F79" s="37">
        <v>21.499999999999996</v>
      </c>
      <c r="G79" s="37">
        <v>22.499999999999996</v>
      </c>
      <c r="H79" s="37">
        <v>24</v>
      </c>
      <c r="I79" s="37">
        <v>25.5</v>
      </c>
      <c r="J79" s="37">
        <v>27</v>
      </c>
      <c r="K79" s="37">
        <v>28.000000000000004</v>
      </c>
      <c r="L79" s="37">
        <v>29.5</v>
      </c>
      <c r="M79" s="37">
        <v>30.5</v>
      </c>
      <c r="N79" s="37">
        <v>31.5</v>
      </c>
      <c r="O79" s="37">
        <v>33</v>
      </c>
      <c r="P79" s="37">
        <v>34</v>
      </c>
      <c r="Q79" s="37">
        <v>35</v>
      </c>
      <c r="S79" t="str">
        <f t="shared" si="7"/>
        <v/>
      </c>
      <c r="T79">
        <v>92000</v>
      </c>
      <c r="U79">
        <v>0.21499999999999997</v>
      </c>
      <c r="V79">
        <v>0.22499999999999998</v>
      </c>
      <c r="W79">
        <v>0.24</v>
      </c>
      <c r="X79">
        <v>0.255</v>
      </c>
      <c r="Y79">
        <v>0.27</v>
      </c>
      <c r="Z79">
        <v>0.28000000000000003</v>
      </c>
      <c r="AA79">
        <v>0.29499999999999998</v>
      </c>
      <c r="AB79">
        <v>0.30499999999999999</v>
      </c>
      <c r="AC79">
        <v>0.315</v>
      </c>
      <c r="AD79">
        <v>0.33</v>
      </c>
      <c r="AE79">
        <v>0.34</v>
      </c>
      <c r="AF79">
        <v>0.35000000000000003</v>
      </c>
      <c r="AH79" s="37">
        <f t="shared" si="6"/>
        <v>21.499999999999996</v>
      </c>
      <c r="AI79" s="37">
        <f t="shared" si="6"/>
        <v>22.499999999999996</v>
      </c>
      <c r="AJ79" s="37">
        <f t="shared" si="6"/>
        <v>24</v>
      </c>
      <c r="AK79" s="37">
        <f t="shared" si="8"/>
        <v>25.5</v>
      </c>
      <c r="AL79" s="37">
        <f t="shared" si="8"/>
        <v>27</v>
      </c>
      <c r="AM79" s="37">
        <f t="shared" si="8"/>
        <v>28.000000000000004</v>
      </c>
      <c r="AN79" s="37">
        <f t="shared" si="8"/>
        <v>29.5</v>
      </c>
      <c r="AO79" s="37">
        <f t="shared" si="8"/>
        <v>30.5</v>
      </c>
      <c r="AP79" s="37">
        <f t="shared" si="8"/>
        <v>31.5</v>
      </c>
      <c r="AQ79" s="37">
        <f t="shared" si="8"/>
        <v>33</v>
      </c>
      <c r="AR79" s="37">
        <f t="shared" si="8"/>
        <v>34</v>
      </c>
      <c r="AS79" s="37">
        <f t="shared" si="8"/>
        <v>35</v>
      </c>
    </row>
    <row r="80" spans="4:45" x14ac:dyDescent="0.25">
      <c r="D80" s="4">
        <v>77</v>
      </c>
      <c r="E80" s="4">
        <v>93000</v>
      </c>
      <c r="F80" s="37">
        <v>21.499999999999996</v>
      </c>
      <c r="G80" s="37">
        <v>22.499999999999996</v>
      </c>
      <c r="H80" s="37">
        <v>24</v>
      </c>
      <c r="I80" s="37">
        <v>25.5</v>
      </c>
      <c r="J80" s="37">
        <v>27</v>
      </c>
      <c r="K80" s="37">
        <v>28.000000000000004</v>
      </c>
      <c r="L80" s="37">
        <v>29.5</v>
      </c>
      <c r="M80" s="37">
        <v>30.5</v>
      </c>
      <c r="N80" s="37">
        <v>32</v>
      </c>
      <c r="O80" s="37">
        <v>33</v>
      </c>
      <c r="P80" s="37">
        <v>34</v>
      </c>
      <c r="Q80" s="37">
        <v>35</v>
      </c>
      <c r="S80" t="str">
        <f t="shared" si="7"/>
        <v/>
      </c>
      <c r="T80">
        <v>93000</v>
      </c>
      <c r="U80">
        <v>0.21499999999999997</v>
      </c>
      <c r="V80">
        <v>0.22499999999999998</v>
      </c>
      <c r="W80">
        <v>0.24</v>
      </c>
      <c r="X80">
        <v>0.255</v>
      </c>
      <c r="Y80">
        <v>0.27</v>
      </c>
      <c r="Z80">
        <v>0.28000000000000003</v>
      </c>
      <c r="AA80">
        <v>0.29499999999999998</v>
      </c>
      <c r="AB80">
        <v>0.30499999999999999</v>
      </c>
      <c r="AC80">
        <v>0.32</v>
      </c>
      <c r="AD80">
        <v>0.33</v>
      </c>
      <c r="AE80">
        <v>0.34</v>
      </c>
      <c r="AF80">
        <v>0.35000000000000003</v>
      </c>
      <c r="AH80" s="37">
        <f t="shared" si="6"/>
        <v>21.499999999999996</v>
      </c>
      <c r="AI80" s="37">
        <f t="shared" si="6"/>
        <v>22.499999999999996</v>
      </c>
      <c r="AJ80" s="37">
        <f t="shared" si="6"/>
        <v>24</v>
      </c>
      <c r="AK80" s="37">
        <f t="shared" si="8"/>
        <v>25.5</v>
      </c>
      <c r="AL80" s="37">
        <f t="shared" si="8"/>
        <v>27</v>
      </c>
      <c r="AM80" s="37">
        <f t="shared" si="8"/>
        <v>28.000000000000004</v>
      </c>
      <c r="AN80" s="37">
        <f t="shared" si="8"/>
        <v>29.5</v>
      </c>
      <c r="AO80" s="37">
        <f t="shared" si="8"/>
        <v>30.5</v>
      </c>
      <c r="AP80" s="37">
        <f t="shared" si="8"/>
        <v>32</v>
      </c>
      <c r="AQ80" s="37">
        <f t="shared" si="8"/>
        <v>33</v>
      </c>
      <c r="AR80" s="37">
        <f t="shared" si="8"/>
        <v>34</v>
      </c>
      <c r="AS80" s="37">
        <f t="shared" si="8"/>
        <v>35</v>
      </c>
    </row>
    <row r="81" spans="4:45" x14ac:dyDescent="0.25">
      <c r="D81" s="4">
        <v>78</v>
      </c>
      <c r="E81" s="4">
        <v>94000</v>
      </c>
      <c r="F81" s="37">
        <v>21.499999999999996</v>
      </c>
      <c r="G81" s="37">
        <v>22.499999999999996</v>
      </c>
      <c r="H81" s="37">
        <v>24</v>
      </c>
      <c r="I81" s="37">
        <v>25.5</v>
      </c>
      <c r="J81" s="37">
        <v>27</v>
      </c>
      <c r="K81" s="37">
        <v>28.000000000000004</v>
      </c>
      <c r="L81" s="37">
        <v>29.5</v>
      </c>
      <c r="M81" s="37">
        <v>30.5</v>
      </c>
      <c r="N81" s="37">
        <v>32</v>
      </c>
      <c r="O81" s="37">
        <v>33</v>
      </c>
      <c r="P81" s="37">
        <v>34</v>
      </c>
      <c r="Q81" s="37">
        <v>35</v>
      </c>
      <c r="S81" t="str">
        <f t="shared" si="7"/>
        <v/>
      </c>
      <c r="T81">
        <v>94000</v>
      </c>
      <c r="U81">
        <v>0.21499999999999997</v>
      </c>
      <c r="V81">
        <v>0.22499999999999998</v>
      </c>
      <c r="W81">
        <v>0.24</v>
      </c>
      <c r="X81">
        <v>0.255</v>
      </c>
      <c r="Y81">
        <v>0.27</v>
      </c>
      <c r="Z81">
        <v>0.28000000000000003</v>
      </c>
      <c r="AA81">
        <v>0.29499999999999998</v>
      </c>
      <c r="AB81">
        <v>0.30499999999999999</v>
      </c>
      <c r="AC81">
        <v>0.32</v>
      </c>
      <c r="AD81">
        <v>0.33</v>
      </c>
      <c r="AE81">
        <v>0.34</v>
      </c>
      <c r="AF81">
        <v>0.35000000000000003</v>
      </c>
      <c r="AH81" s="37">
        <f t="shared" si="6"/>
        <v>21.499999999999996</v>
      </c>
      <c r="AI81" s="37">
        <f t="shared" si="6"/>
        <v>22.499999999999996</v>
      </c>
      <c r="AJ81" s="37">
        <f t="shared" si="6"/>
        <v>24</v>
      </c>
      <c r="AK81" s="37">
        <f t="shared" si="8"/>
        <v>25.5</v>
      </c>
      <c r="AL81" s="37">
        <f t="shared" si="8"/>
        <v>27</v>
      </c>
      <c r="AM81" s="37">
        <f t="shared" si="8"/>
        <v>28.000000000000004</v>
      </c>
      <c r="AN81" s="37">
        <f t="shared" si="8"/>
        <v>29.5</v>
      </c>
      <c r="AO81" s="37">
        <f t="shared" si="8"/>
        <v>30.5</v>
      </c>
      <c r="AP81" s="37">
        <f t="shared" si="8"/>
        <v>32</v>
      </c>
      <c r="AQ81" s="37">
        <f t="shared" si="8"/>
        <v>33</v>
      </c>
      <c r="AR81" s="37">
        <f t="shared" si="8"/>
        <v>34</v>
      </c>
      <c r="AS81" s="37">
        <f t="shared" si="8"/>
        <v>35</v>
      </c>
    </row>
    <row r="82" spans="4:45" x14ac:dyDescent="0.25">
      <c r="D82" s="4">
        <v>79</v>
      </c>
      <c r="E82" s="4">
        <v>95000</v>
      </c>
      <c r="F82" s="37">
        <v>21.499999999999996</v>
      </c>
      <c r="G82" s="37">
        <v>23</v>
      </c>
      <c r="H82" s="37">
        <v>24</v>
      </c>
      <c r="I82" s="37">
        <v>25.5</v>
      </c>
      <c r="J82" s="37">
        <v>27</v>
      </c>
      <c r="K82" s="37">
        <v>28.500000000000004</v>
      </c>
      <c r="L82" s="37">
        <v>29.5</v>
      </c>
      <c r="M82" s="37">
        <v>31</v>
      </c>
      <c r="N82" s="37">
        <v>32</v>
      </c>
      <c r="O82" s="37">
        <v>33</v>
      </c>
      <c r="P82" s="37">
        <v>34</v>
      </c>
      <c r="Q82" s="37">
        <v>35</v>
      </c>
      <c r="S82" t="str">
        <f t="shared" si="7"/>
        <v/>
      </c>
      <c r="T82">
        <v>95000</v>
      </c>
      <c r="U82">
        <v>0.21499999999999997</v>
      </c>
      <c r="V82">
        <v>0.22999999999999998</v>
      </c>
      <c r="W82">
        <v>0.24</v>
      </c>
      <c r="X82">
        <v>0.255</v>
      </c>
      <c r="Y82">
        <v>0.27</v>
      </c>
      <c r="Z82">
        <v>0.28500000000000003</v>
      </c>
      <c r="AA82">
        <v>0.29499999999999998</v>
      </c>
      <c r="AB82">
        <v>0.31</v>
      </c>
      <c r="AC82">
        <v>0.32</v>
      </c>
      <c r="AD82">
        <v>0.33</v>
      </c>
      <c r="AE82">
        <v>0.34</v>
      </c>
      <c r="AF82">
        <v>0.35000000000000003</v>
      </c>
      <c r="AH82" s="37">
        <f t="shared" si="6"/>
        <v>21.499999999999996</v>
      </c>
      <c r="AI82" s="37">
        <f t="shared" si="6"/>
        <v>23</v>
      </c>
      <c r="AJ82" s="37">
        <f t="shared" si="6"/>
        <v>24</v>
      </c>
      <c r="AK82" s="37">
        <f t="shared" si="8"/>
        <v>25.5</v>
      </c>
      <c r="AL82" s="37">
        <f t="shared" si="8"/>
        <v>27</v>
      </c>
      <c r="AM82" s="37">
        <f t="shared" si="8"/>
        <v>28.500000000000004</v>
      </c>
      <c r="AN82" s="37">
        <f t="shared" si="8"/>
        <v>29.5</v>
      </c>
      <c r="AO82" s="37">
        <f t="shared" si="8"/>
        <v>31</v>
      </c>
      <c r="AP82" s="37">
        <f t="shared" si="8"/>
        <v>32</v>
      </c>
      <c r="AQ82" s="37">
        <f t="shared" si="8"/>
        <v>33</v>
      </c>
      <c r="AR82" s="37">
        <f t="shared" si="8"/>
        <v>34</v>
      </c>
      <c r="AS82" s="37">
        <f t="shared" si="8"/>
        <v>35</v>
      </c>
    </row>
    <row r="83" spans="4:45" x14ac:dyDescent="0.25">
      <c r="D83" s="4">
        <v>80</v>
      </c>
      <c r="E83" s="4">
        <v>96000</v>
      </c>
      <c r="F83" s="37">
        <v>21.499999999999996</v>
      </c>
      <c r="G83" s="37">
        <v>23</v>
      </c>
      <c r="H83" s="37">
        <v>24</v>
      </c>
      <c r="I83" s="37">
        <v>25.5</v>
      </c>
      <c r="J83" s="37">
        <v>27</v>
      </c>
      <c r="K83" s="37">
        <v>28.500000000000004</v>
      </c>
      <c r="L83" s="37">
        <v>29.5</v>
      </c>
      <c r="M83" s="37">
        <v>31</v>
      </c>
      <c r="N83" s="37">
        <v>32</v>
      </c>
      <c r="O83" s="37">
        <v>33</v>
      </c>
      <c r="P83" s="37">
        <v>34</v>
      </c>
      <c r="Q83" s="37">
        <v>35</v>
      </c>
      <c r="S83" t="str">
        <f t="shared" si="7"/>
        <v/>
      </c>
      <c r="T83">
        <v>96000</v>
      </c>
      <c r="U83">
        <v>0.21499999999999997</v>
      </c>
      <c r="V83">
        <v>0.22999999999999998</v>
      </c>
      <c r="W83">
        <v>0.24</v>
      </c>
      <c r="X83">
        <v>0.255</v>
      </c>
      <c r="Y83">
        <v>0.27</v>
      </c>
      <c r="Z83">
        <v>0.28500000000000003</v>
      </c>
      <c r="AA83">
        <v>0.29499999999999998</v>
      </c>
      <c r="AB83">
        <v>0.31</v>
      </c>
      <c r="AC83">
        <v>0.32</v>
      </c>
      <c r="AD83">
        <v>0.33</v>
      </c>
      <c r="AE83">
        <v>0.34</v>
      </c>
      <c r="AF83">
        <v>0.35000000000000003</v>
      </c>
      <c r="AH83" s="37">
        <f t="shared" si="6"/>
        <v>21.499999999999996</v>
      </c>
      <c r="AI83" s="37">
        <f t="shared" si="6"/>
        <v>23</v>
      </c>
      <c r="AJ83" s="37">
        <f t="shared" si="6"/>
        <v>24</v>
      </c>
      <c r="AK83" s="37">
        <f t="shared" si="8"/>
        <v>25.5</v>
      </c>
      <c r="AL83" s="37">
        <f t="shared" si="8"/>
        <v>27</v>
      </c>
      <c r="AM83" s="37">
        <f t="shared" si="8"/>
        <v>28.500000000000004</v>
      </c>
      <c r="AN83" s="37">
        <f t="shared" si="8"/>
        <v>29.5</v>
      </c>
      <c r="AO83" s="37">
        <f t="shared" si="8"/>
        <v>31</v>
      </c>
      <c r="AP83" s="37">
        <f t="shared" si="8"/>
        <v>32</v>
      </c>
      <c r="AQ83" s="37">
        <f t="shared" si="8"/>
        <v>33</v>
      </c>
      <c r="AR83" s="37">
        <f t="shared" si="8"/>
        <v>34</v>
      </c>
      <c r="AS83" s="37">
        <f t="shared" si="8"/>
        <v>35</v>
      </c>
    </row>
    <row r="84" spans="4:45" x14ac:dyDescent="0.25">
      <c r="D84" s="4">
        <v>81</v>
      </c>
      <c r="E84" s="4">
        <v>97000</v>
      </c>
      <c r="F84" s="37">
        <v>21.499999999999996</v>
      </c>
      <c r="G84" s="37">
        <v>23</v>
      </c>
      <c r="H84" s="37">
        <v>24.5</v>
      </c>
      <c r="I84" s="37">
        <v>25.5</v>
      </c>
      <c r="J84" s="37">
        <v>27</v>
      </c>
      <c r="K84" s="37">
        <v>28.500000000000004</v>
      </c>
      <c r="L84" s="37">
        <v>29.5</v>
      </c>
      <c r="M84" s="37">
        <v>31</v>
      </c>
      <c r="N84" s="37">
        <v>32</v>
      </c>
      <c r="O84" s="37">
        <v>33</v>
      </c>
      <c r="P84" s="37">
        <v>34</v>
      </c>
      <c r="Q84" s="37">
        <v>35</v>
      </c>
      <c r="S84" t="str">
        <f t="shared" si="7"/>
        <v/>
      </c>
      <c r="T84">
        <v>97000</v>
      </c>
      <c r="U84">
        <v>0.21499999999999997</v>
      </c>
      <c r="V84">
        <v>0.22999999999999998</v>
      </c>
      <c r="W84">
        <v>0.245</v>
      </c>
      <c r="X84">
        <v>0.255</v>
      </c>
      <c r="Y84">
        <v>0.27</v>
      </c>
      <c r="Z84">
        <v>0.28500000000000003</v>
      </c>
      <c r="AA84">
        <v>0.29499999999999998</v>
      </c>
      <c r="AB84">
        <v>0.31</v>
      </c>
      <c r="AC84">
        <v>0.32</v>
      </c>
      <c r="AD84">
        <v>0.33</v>
      </c>
      <c r="AE84">
        <v>0.34</v>
      </c>
      <c r="AF84">
        <v>0.35000000000000003</v>
      </c>
      <c r="AH84" s="37">
        <f t="shared" si="6"/>
        <v>21.499999999999996</v>
      </c>
      <c r="AI84" s="37">
        <f t="shared" si="6"/>
        <v>23</v>
      </c>
      <c r="AJ84" s="37">
        <f t="shared" si="6"/>
        <v>24.5</v>
      </c>
      <c r="AK84" s="37">
        <f t="shared" si="8"/>
        <v>25.5</v>
      </c>
      <c r="AL84" s="37">
        <f t="shared" si="8"/>
        <v>27</v>
      </c>
      <c r="AM84" s="37">
        <f t="shared" si="8"/>
        <v>28.500000000000004</v>
      </c>
      <c r="AN84" s="37">
        <f t="shared" si="8"/>
        <v>29.5</v>
      </c>
      <c r="AO84" s="37">
        <f t="shared" si="8"/>
        <v>31</v>
      </c>
      <c r="AP84" s="37">
        <f t="shared" si="8"/>
        <v>32</v>
      </c>
      <c r="AQ84" s="37">
        <f t="shared" si="8"/>
        <v>33</v>
      </c>
      <c r="AR84" s="37">
        <f t="shared" si="8"/>
        <v>34</v>
      </c>
      <c r="AS84" s="37">
        <f t="shared" si="8"/>
        <v>35</v>
      </c>
    </row>
    <row r="85" spans="4:45" x14ac:dyDescent="0.25">
      <c r="D85" s="4">
        <v>82</v>
      </c>
      <c r="E85" s="4">
        <v>98000</v>
      </c>
      <c r="F85" s="37">
        <v>21.499999999999996</v>
      </c>
      <c r="G85" s="37">
        <v>23</v>
      </c>
      <c r="H85" s="37">
        <v>24.5</v>
      </c>
      <c r="I85" s="37">
        <v>25.5</v>
      </c>
      <c r="J85" s="37">
        <v>27</v>
      </c>
      <c r="K85" s="37">
        <v>28.500000000000004</v>
      </c>
      <c r="L85" s="37">
        <v>29.5</v>
      </c>
      <c r="M85" s="37">
        <v>31</v>
      </c>
      <c r="N85" s="37">
        <v>32</v>
      </c>
      <c r="O85" s="37">
        <v>33</v>
      </c>
      <c r="P85" s="37">
        <v>34.5</v>
      </c>
      <c r="Q85" s="37">
        <v>35.5</v>
      </c>
      <c r="S85" t="str">
        <f t="shared" si="7"/>
        <v/>
      </c>
      <c r="T85">
        <v>98000</v>
      </c>
      <c r="U85">
        <v>0.21499999999999997</v>
      </c>
      <c r="V85">
        <v>0.22999999999999998</v>
      </c>
      <c r="W85">
        <v>0.245</v>
      </c>
      <c r="X85">
        <v>0.255</v>
      </c>
      <c r="Y85">
        <v>0.27</v>
      </c>
      <c r="Z85">
        <v>0.28500000000000003</v>
      </c>
      <c r="AA85">
        <v>0.29499999999999998</v>
      </c>
      <c r="AB85">
        <v>0.31</v>
      </c>
      <c r="AC85">
        <v>0.32</v>
      </c>
      <c r="AD85">
        <v>0.33</v>
      </c>
      <c r="AE85">
        <v>0.34500000000000003</v>
      </c>
      <c r="AF85">
        <v>0.35499999999999998</v>
      </c>
      <c r="AH85" s="37">
        <f t="shared" si="6"/>
        <v>21.499999999999996</v>
      </c>
      <c r="AI85" s="37">
        <f t="shared" si="6"/>
        <v>23</v>
      </c>
      <c r="AJ85" s="37">
        <f t="shared" si="6"/>
        <v>24.5</v>
      </c>
      <c r="AK85" s="37">
        <f t="shared" si="8"/>
        <v>25.5</v>
      </c>
      <c r="AL85" s="37">
        <f t="shared" si="8"/>
        <v>27</v>
      </c>
      <c r="AM85" s="37">
        <f t="shared" si="8"/>
        <v>28.500000000000004</v>
      </c>
      <c r="AN85" s="37">
        <f t="shared" si="8"/>
        <v>29.5</v>
      </c>
      <c r="AO85" s="37">
        <f t="shared" si="8"/>
        <v>31</v>
      </c>
      <c r="AP85" s="37">
        <f t="shared" si="8"/>
        <v>32</v>
      </c>
      <c r="AQ85" s="37">
        <f t="shared" si="8"/>
        <v>33</v>
      </c>
      <c r="AR85" s="37">
        <f t="shared" si="8"/>
        <v>34.5</v>
      </c>
      <c r="AS85" s="37">
        <f t="shared" si="8"/>
        <v>35.5</v>
      </c>
    </row>
    <row r="86" spans="4:45" x14ac:dyDescent="0.25">
      <c r="D86" s="4">
        <v>83</v>
      </c>
      <c r="E86" s="4">
        <v>99000</v>
      </c>
      <c r="F86" s="37">
        <v>21.499999999999996</v>
      </c>
      <c r="G86" s="37">
        <v>23</v>
      </c>
      <c r="H86" s="37">
        <v>24.5</v>
      </c>
      <c r="I86" s="37">
        <v>26</v>
      </c>
      <c r="J86" s="37">
        <v>27</v>
      </c>
      <c r="K86" s="37">
        <v>28.500000000000004</v>
      </c>
      <c r="L86" s="37">
        <v>30</v>
      </c>
      <c r="M86" s="37">
        <v>31</v>
      </c>
      <c r="N86" s="37">
        <v>32</v>
      </c>
      <c r="O86" s="37">
        <v>33.5</v>
      </c>
      <c r="P86" s="37">
        <v>34.5</v>
      </c>
      <c r="Q86" s="37">
        <v>35.5</v>
      </c>
      <c r="S86" t="str">
        <f t="shared" si="7"/>
        <v/>
      </c>
      <c r="T86">
        <v>99000</v>
      </c>
      <c r="U86">
        <v>0.21499999999999997</v>
      </c>
      <c r="V86">
        <v>0.22999999999999998</v>
      </c>
      <c r="W86">
        <v>0.245</v>
      </c>
      <c r="X86">
        <v>0.26</v>
      </c>
      <c r="Y86">
        <v>0.27</v>
      </c>
      <c r="Z86">
        <v>0.28500000000000003</v>
      </c>
      <c r="AA86">
        <v>0.3</v>
      </c>
      <c r="AB86">
        <v>0.31</v>
      </c>
      <c r="AC86">
        <v>0.32</v>
      </c>
      <c r="AD86">
        <v>0.33500000000000002</v>
      </c>
      <c r="AE86">
        <v>0.34500000000000003</v>
      </c>
      <c r="AF86">
        <v>0.35499999999999998</v>
      </c>
      <c r="AH86" s="37">
        <f t="shared" si="6"/>
        <v>21.499999999999996</v>
      </c>
      <c r="AI86" s="37">
        <f t="shared" si="6"/>
        <v>23</v>
      </c>
      <c r="AJ86" s="37">
        <f t="shared" si="6"/>
        <v>24.5</v>
      </c>
      <c r="AK86" s="37">
        <f t="shared" si="8"/>
        <v>26</v>
      </c>
      <c r="AL86" s="37">
        <f t="shared" si="8"/>
        <v>27</v>
      </c>
      <c r="AM86" s="37">
        <f t="shared" si="8"/>
        <v>28.500000000000004</v>
      </c>
      <c r="AN86" s="37">
        <f t="shared" si="8"/>
        <v>30</v>
      </c>
      <c r="AO86" s="37">
        <f t="shared" si="8"/>
        <v>31</v>
      </c>
      <c r="AP86" s="37">
        <f t="shared" si="8"/>
        <v>32</v>
      </c>
      <c r="AQ86" s="37">
        <f t="shared" si="8"/>
        <v>33.5</v>
      </c>
      <c r="AR86" s="37">
        <f t="shared" si="8"/>
        <v>34.5</v>
      </c>
      <c r="AS86" s="37">
        <f t="shared" si="8"/>
        <v>35.5</v>
      </c>
    </row>
    <row r="87" spans="4:45" x14ac:dyDescent="0.25">
      <c r="D87" s="4">
        <v>84</v>
      </c>
      <c r="E87" s="4">
        <v>100000</v>
      </c>
      <c r="F87" s="37">
        <v>21.499999999999996</v>
      </c>
      <c r="G87" s="37">
        <v>23</v>
      </c>
      <c r="H87" s="37">
        <v>24.5</v>
      </c>
      <c r="I87" s="37">
        <v>26</v>
      </c>
      <c r="J87" s="37">
        <v>27</v>
      </c>
      <c r="K87" s="37">
        <v>28.500000000000004</v>
      </c>
      <c r="L87" s="37">
        <v>30</v>
      </c>
      <c r="M87" s="37">
        <v>31</v>
      </c>
      <c r="N87" s="37">
        <v>32.5</v>
      </c>
      <c r="O87" s="37">
        <v>33.5</v>
      </c>
      <c r="P87" s="37">
        <v>34.5</v>
      </c>
      <c r="Q87" s="37">
        <v>35.5</v>
      </c>
      <c r="S87" t="str">
        <f t="shared" si="7"/>
        <v/>
      </c>
      <c r="T87">
        <v>100000</v>
      </c>
      <c r="U87">
        <v>0.21499999999999997</v>
      </c>
      <c r="V87">
        <v>0.22999999999999998</v>
      </c>
      <c r="W87">
        <v>0.245</v>
      </c>
      <c r="X87">
        <v>0.26</v>
      </c>
      <c r="Y87">
        <v>0.27</v>
      </c>
      <c r="Z87">
        <v>0.28500000000000003</v>
      </c>
      <c r="AA87">
        <v>0.3</v>
      </c>
      <c r="AB87">
        <v>0.31</v>
      </c>
      <c r="AC87">
        <v>0.32500000000000001</v>
      </c>
      <c r="AD87">
        <v>0.33500000000000002</v>
      </c>
      <c r="AE87">
        <v>0.34500000000000003</v>
      </c>
      <c r="AF87">
        <v>0.35499999999999998</v>
      </c>
      <c r="AH87" s="37">
        <f t="shared" si="6"/>
        <v>21.499999999999996</v>
      </c>
      <c r="AI87" s="37">
        <f t="shared" si="6"/>
        <v>23</v>
      </c>
      <c r="AJ87" s="37">
        <f t="shared" si="6"/>
        <v>24.5</v>
      </c>
      <c r="AK87" s="37">
        <f t="shared" si="8"/>
        <v>26</v>
      </c>
      <c r="AL87" s="37">
        <f t="shared" si="8"/>
        <v>27</v>
      </c>
      <c r="AM87" s="37">
        <f t="shared" si="8"/>
        <v>28.500000000000004</v>
      </c>
      <c r="AN87" s="37">
        <f t="shared" si="8"/>
        <v>30</v>
      </c>
      <c r="AO87" s="37">
        <f t="shared" si="8"/>
        <v>31</v>
      </c>
      <c r="AP87" s="37">
        <f t="shared" si="8"/>
        <v>32.5</v>
      </c>
      <c r="AQ87" s="37">
        <f t="shared" si="8"/>
        <v>33.5</v>
      </c>
      <c r="AR87" s="37">
        <f t="shared" si="8"/>
        <v>34.5</v>
      </c>
      <c r="AS87" s="37">
        <f t="shared" si="8"/>
        <v>35.5</v>
      </c>
    </row>
    <row r="88" spans="4:45" x14ac:dyDescent="0.25">
      <c r="D88" s="4">
        <v>85</v>
      </c>
      <c r="E88" s="4">
        <v>101000</v>
      </c>
      <c r="F88" s="37">
        <v>21.499999999999996</v>
      </c>
      <c r="G88" s="37">
        <v>23</v>
      </c>
      <c r="H88" s="37">
        <v>24.5</v>
      </c>
      <c r="I88" s="37">
        <v>26</v>
      </c>
      <c r="J88" s="37">
        <v>27</v>
      </c>
      <c r="K88" s="37">
        <v>28.500000000000004</v>
      </c>
      <c r="L88" s="37">
        <v>30</v>
      </c>
      <c r="M88" s="37">
        <v>31</v>
      </c>
      <c r="N88" s="37">
        <v>32.5</v>
      </c>
      <c r="O88" s="37">
        <v>33.5</v>
      </c>
      <c r="P88" s="37">
        <v>34.5</v>
      </c>
      <c r="Q88" s="37">
        <v>35.5</v>
      </c>
      <c r="S88" t="str">
        <f t="shared" si="7"/>
        <v/>
      </c>
      <c r="T88">
        <v>101000</v>
      </c>
      <c r="U88">
        <v>0.21499999999999997</v>
      </c>
      <c r="V88">
        <v>0.22999999999999998</v>
      </c>
      <c r="W88">
        <v>0.245</v>
      </c>
      <c r="X88">
        <v>0.26</v>
      </c>
      <c r="Y88">
        <v>0.27</v>
      </c>
      <c r="Z88">
        <v>0.28500000000000003</v>
      </c>
      <c r="AA88">
        <v>0.3</v>
      </c>
      <c r="AB88">
        <v>0.31</v>
      </c>
      <c r="AC88">
        <v>0.32500000000000001</v>
      </c>
      <c r="AD88">
        <v>0.33500000000000002</v>
      </c>
      <c r="AE88">
        <v>0.34500000000000003</v>
      </c>
      <c r="AF88">
        <v>0.35499999999999998</v>
      </c>
      <c r="AH88" s="37">
        <f t="shared" si="6"/>
        <v>21.499999999999996</v>
      </c>
      <c r="AI88" s="37">
        <f t="shared" si="6"/>
        <v>23</v>
      </c>
      <c r="AJ88" s="37">
        <f t="shared" si="6"/>
        <v>24.5</v>
      </c>
      <c r="AK88" s="37">
        <f t="shared" si="8"/>
        <v>26</v>
      </c>
      <c r="AL88" s="37">
        <f t="shared" si="8"/>
        <v>27</v>
      </c>
      <c r="AM88" s="37">
        <f t="shared" si="8"/>
        <v>28.500000000000004</v>
      </c>
      <c r="AN88" s="37">
        <f t="shared" si="8"/>
        <v>30</v>
      </c>
      <c r="AO88" s="37">
        <f t="shared" si="8"/>
        <v>31</v>
      </c>
      <c r="AP88" s="37">
        <f t="shared" si="8"/>
        <v>32.5</v>
      </c>
      <c r="AQ88" s="37">
        <f t="shared" si="8"/>
        <v>33.5</v>
      </c>
      <c r="AR88" s="37">
        <f t="shared" si="8"/>
        <v>34.5</v>
      </c>
      <c r="AS88" s="37">
        <f t="shared" si="8"/>
        <v>35.5</v>
      </c>
    </row>
    <row r="89" spans="4:45" x14ac:dyDescent="0.25">
      <c r="D89" s="4">
        <v>86</v>
      </c>
      <c r="E89" s="4">
        <v>102000</v>
      </c>
      <c r="F89" s="37">
        <v>21.499999999999996</v>
      </c>
      <c r="G89" s="37">
        <v>23</v>
      </c>
      <c r="H89" s="37">
        <v>24.5</v>
      </c>
      <c r="I89" s="37">
        <v>26</v>
      </c>
      <c r="J89" s="37">
        <v>27.500000000000004</v>
      </c>
      <c r="K89" s="37">
        <v>28.500000000000004</v>
      </c>
      <c r="L89" s="37">
        <v>30</v>
      </c>
      <c r="M89" s="37">
        <v>31</v>
      </c>
      <c r="N89" s="37">
        <v>32.5</v>
      </c>
      <c r="O89" s="37">
        <v>33.5</v>
      </c>
      <c r="P89" s="37">
        <v>34.5</v>
      </c>
      <c r="Q89" s="37">
        <v>35.5</v>
      </c>
      <c r="S89" t="str">
        <f t="shared" si="7"/>
        <v/>
      </c>
      <c r="T89">
        <v>102000</v>
      </c>
      <c r="U89">
        <v>0.21499999999999997</v>
      </c>
      <c r="V89">
        <v>0.22999999999999998</v>
      </c>
      <c r="W89">
        <v>0.245</v>
      </c>
      <c r="X89">
        <v>0.26</v>
      </c>
      <c r="Y89">
        <v>0.27500000000000002</v>
      </c>
      <c r="Z89">
        <v>0.28500000000000003</v>
      </c>
      <c r="AA89">
        <v>0.3</v>
      </c>
      <c r="AB89">
        <v>0.31</v>
      </c>
      <c r="AC89">
        <v>0.32500000000000001</v>
      </c>
      <c r="AD89">
        <v>0.33500000000000002</v>
      </c>
      <c r="AE89">
        <v>0.34500000000000003</v>
      </c>
      <c r="AF89">
        <v>0.35499999999999998</v>
      </c>
      <c r="AH89" s="37">
        <f t="shared" si="6"/>
        <v>21.499999999999996</v>
      </c>
      <c r="AI89" s="37">
        <f t="shared" si="6"/>
        <v>23</v>
      </c>
      <c r="AJ89" s="37">
        <f t="shared" si="6"/>
        <v>24.5</v>
      </c>
      <c r="AK89" s="37">
        <f t="shared" si="8"/>
        <v>26</v>
      </c>
      <c r="AL89" s="37">
        <f t="shared" si="8"/>
        <v>27.500000000000004</v>
      </c>
      <c r="AM89" s="37">
        <f t="shared" si="8"/>
        <v>28.500000000000004</v>
      </c>
      <c r="AN89" s="37">
        <f t="shared" si="8"/>
        <v>30</v>
      </c>
      <c r="AO89" s="37">
        <f t="shared" si="8"/>
        <v>31</v>
      </c>
      <c r="AP89" s="37">
        <f t="shared" si="8"/>
        <v>32.5</v>
      </c>
      <c r="AQ89" s="37">
        <f t="shared" si="8"/>
        <v>33.5</v>
      </c>
      <c r="AR89" s="37">
        <f t="shared" si="8"/>
        <v>34.5</v>
      </c>
      <c r="AS89" s="37">
        <f t="shared" si="8"/>
        <v>35.5</v>
      </c>
    </row>
    <row r="90" spans="4:45" x14ac:dyDescent="0.25">
      <c r="D90" s="4">
        <v>87</v>
      </c>
      <c r="E90" s="4">
        <v>103000</v>
      </c>
      <c r="F90" s="37">
        <v>21.499999999999996</v>
      </c>
      <c r="G90" s="37">
        <v>23</v>
      </c>
      <c r="H90" s="37">
        <v>24.5</v>
      </c>
      <c r="I90" s="37">
        <v>26</v>
      </c>
      <c r="J90" s="37">
        <v>27.500000000000004</v>
      </c>
      <c r="K90" s="37">
        <v>28.500000000000004</v>
      </c>
      <c r="L90" s="37">
        <v>30</v>
      </c>
      <c r="M90" s="37">
        <v>31</v>
      </c>
      <c r="N90" s="37">
        <v>32.5</v>
      </c>
      <c r="O90" s="37">
        <v>33.5</v>
      </c>
      <c r="P90" s="37">
        <v>34.5</v>
      </c>
      <c r="Q90" s="37">
        <v>35.5</v>
      </c>
      <c r="S90" t="str">
        <f t="shared" si="7"/>
        <v/>
      </c>
      <c r="T90">
        <v>103000</v>
      </c>
      <c r="U90">
        <v>0.21499999999999997</v>
      </c>
      <c r="V90">
        <v>0.22999999999999998</v>
      </c>
      <c r="W90">
        <v>0.245</v>
      </c>
      <c r="X90">
        <v>0.26</v>
      </c>
      <c r="Y90">
        <v>0.27500000000000002</v>
      </c>
      <c r="Z90">
        <v>0.28500000000000003</v>
      </c>
      <c r="AA90">
        <v>0.3</v>
      </c>
      <c r="AB90">
        <v>0.31</v>
      </c>
      <c r="AC90">
        <v>0.32500000000000001</v>
      </c>
      <c r="AD90">
        <v>0.33500000000000002</v>
      </c>
      <c r="AE90">
        <v>0.34500000000000003</v>
      </c>
      <c r="AF90">
        <v>0.35499999999999998</v>
      </c>
      <c r="AH90" s="37">
        <f t="shared" si="6"/>
        <v>21.499999999999996</v>
      </c>
      <c r="AI90" s="37">
        <f t="shared" si="6"/>
        <v>23</v>
      </c>
      <c r="AJ90" s="37">
        <f t="shared" si="6"/>
        <v>24.5</v>
      </c>
      <c r="AK90" s="37">
        <f t="shared" si="8"/>
        <v>26</v>
      </c>
      <c r="AL90" s="37">
        <f t="shared" si="8"/>
        <v>27.500000000000004</v>
      </c>
      <c r="AM90" s="37">
        <f t="shared" si="8"/>
        <v>28.500000000000004</v>
      </c>
      <c r="AN90" s="37">
        <f t="shared" si="8"/>
        <v>30</v>
      </c>
      <c r="AO90" s="37">
        <f t="shared" si="8"/>
        <v>31</v>
      </c>
      <c r="AP90" s="37">
        <f t="shared" si="8"/>
        <v>32.5</v>
      </c>
      <c r="AQ90" s="37">
        <f t="shared" si="8"/>
        <v>33.5</v>
      </c>
      <c r="AR90" s="37">
        <f t="shared" si="8"/>
        <v>34.5</v>
      </c>
      <c r="AS90" s="37">
        <f t="shared" si="8"/>
        <v>35.5</v>
      </c>
    </row>
    <row r="91" spans="4:45" x14ac:dyDescent="0.25">
      <c r="D91" s="4">
        <v>88</v>
      </c>
      <c r="E91" s="4">
        <v>104000</v>
      </c>
      <c r="F91" s="37">
        <v>21.999999999999996</v>
      </c>
      <c r="G91" s="37">
        <v>23</v>
      </c>
      <c r="H91" s="37">
        <v>24.5</v>
      </c>
      <c r="I91" s="37">
        <v>26</v>
      </c>
      <c r="J91" s="37">
        <v>27.500000000000004</v>
      </c>
      <c r="K91" s="37">
        <v>28.500000000000004</v>
      </c>
      <c r="L91" s="37">
        <v>30</v>
      </c>
      <c r="M91" s="37">
        <v>31.5</v>
      </c>
      <c r="N91" s="37">
        <v>32.5</v>
      </c>
      <c r="O91" s="37">
        <v>33.5</v>
      </c>
      <c r="P91" s="37">
        <v>34.5</v>
      </c>
      <c r="Q91" s="37">
        <v>36</v>
      </c>
      <c r="S91" t="str">
        <f t="shared" si="7"/>
        <v/>
      </c>
      <c r="T91">
        <v>104000</v>
      </c>
      <c r="U91">
        <v>0.21999999999999997</v>
      </c>
      <c r="V91">
        <v>0.22999999999999998</v>
      </c>
      <c r="W91">
        <v>0.245</v>
      </c>
      <c r="X91">
        <v>0.26</v>
      </c>
      <c r="Y91">
        <v>0.27500000000000002</v>
      </c>
      <c r="Z91">
        <v>0.28500000000000003</v>
      </c>
      <c r="AA91">
        <v>0.3</v>
      </c>
      <c r="AB91">
        <v>0.315</v>
      </c>
      <c r="AC91">
        <v>0.32500000000000001</v>
      </c>
      <c r="AD91">
        <v>0.33500000000000002</v>
      </c>
      <c r="AE91">
        <v>0.34500000000000003</v>
      </c>
      <c r="AF91">
        <v>0.36</v>
      </c>
      <c r="AH91" s="37">
        <f t="shared" si="6"/>
        <v>21.999999999999996</v>
      </c>
      <c r="AI91" s="37">
        <f t="shared" si="6"/>
        <v>23</v>
      </c>
      <c r="AJ91" s="37">
        <f t="shared" si="6"/>
        <v>24.5</v>
      </c>
      <c r="AK91" s="37">
        <f t="shared" si="8"/>
        <v>26</v>
      </c>
      <c r="AL91" s="37">
        <f t="shared" si="8"/>
        <v>27.500000000000004</v>
      </c>
      <c r="AM91" s="37">
        <f t="shared" si="8"/>
        <v>28.500000000000004</v>
      </c>
      <c r="AN91" s="37">
        <f t="shared" si="8"/>
        <v>30</v>
      </c>
      <c r="AO91" s="37">
        <f t="shared" si="8"/>
        <v>31.5</v>
      </c>
      <c r="AP91" s="37">
        <f t="shared" si="8"/>
        <v>32.5</v>
      </c>
      <c r="AQ91" s="37">
        <f t="shared" si="8"/>
        <v>33.5</v>
      </c>
      <c r="AR91" s="37">
        <f t="shared" si="8"/>
        <v>34.5</v>
      </c>
      <c r="AS91" s="37">
        <f t="shared" si="8"/>
        <v>36</v>
      </c>
    </row>
    <row r="92" spans="4:45" x14ac:dyDescent="0.25">
      <c r="D92" s="4">
        <v>89</v>
      </c>
      <c r="E92" s="4">
        <v>105000</v>
      </c>
      <c r="F92" s="37">
        <v>21.999999999999996</v>
      </c>
      <c r="G92" s="37">
        <v>23</v>
      </c>
      <c r="H92" s="37">
        <v>24.5</v>
      </c>
      <c r="I92" s="37">
        <v>26</v>
      </c>
      <c r="J92" s="37">
        <v>27.500000000000004</v>
      </c>
      <c r="K92" s="37">
        <v>29.000000000000004</v>
      </c>
      <c r="L92" s="37">
        <v>30</v>
      </c>
      <c r="M92" s="37">
        <v>31.5</v>
      </c>
      <c r="N92" s="37">
        <v>32.5</v>
      </c>
      <c r="O92" s="37">
        <v>33.5</v>
      </c>
      <c r="P92" s="37">
        <v>35</v>
      </c>
      <c r="Q92" s="37">
        <v>36</v>
      </c>
      <c r="S92" t="str">
        <f t="shared" si="7"/>
        <v/>
      </c>
      <c r="T92">
        <v>105000</v>
      </c>
      <c r="U92">
        <v>0.21999999999999997</v>
      </c>
      <c r="V92">
        <v>0.22999999999999998</v>
      </c>
      <c r="W92">
        <v>0.245</v>
      </c>
      <c r="X92">
        <v>0.26</v>
      </c>
      <c r="Y92">
        <v>0.27500000000000002</v>
      </c>
      <c r="Z92">
        <v>0.29000000000000004</v>
      </c>
      <c r="AA92">
        <v>0.3</v>
      </c>
      <c r="AB92">
        <v>0.315</v>
      </c>
      <c r="AC92">
        <v>0.32500000000000001</v>
      </c>
      <c r="AD92">
        <v>0.33500000000000002</v>
      </c>
      <c r="AE92">
        <v>0.35000000000000003</v>
      </c>
      <c r="AF92">
        <v>0.36</v>
      </c>
      <c r="AH92" s="37">
        <f t="shared" si="6"/>
        <v>21.999999999999996</v>
      </c>
      <c r="AI92" s="37">
        <f t="shared" si="6"/>
        <v>23</v>
      </c>
      <c r="AJ92" s="37">
        <f t="shared" si="6"/>
        <v>24.5</v>
      </c>
      <c r="AK92" s="37">
        <f t="shared" si="8"/>
        <v>26</v>
      </c>
      <c r="AL92" s="37">
        <f t="shared" si="8"/>
        <v>27.500000000000004</v>
      </c>
      <c r="AM92" s="37">
        <f t="shared" si="8"/>
        <v>29.000000000000004</v>
      </c>
      <c r="AN92" s="37">
        <f t="shared" si="8"/>
        <v>30</v>
      </c>
      <c r="AO92" s="37">
        <f t="shared" si="8"/>
        <v>31.5</v>
      </c>
      <c r="AP92" s="37">
        <f t="shared" si="8"/>
        <v>32.5</v>
      </c>
      <c r="AQ92" s="37">
        <f t="shared" si="8"/>
        <v>33.5</v>
      </c>
      <c r="AR92" s="37">
        <f t="shared" si="8"/>
        <v>35</v>
      </c>
      <c r="AS92" s="37">
        <f t="shared" si="8"/>
        <v>36</v>
      </c>
    </row>
    <row r="93" spans="4:45" x14ac:dyDescent="0.25">
      <c r="D93" s="4">
        <v>90</v>
      </c>
      <c r="E93" s="4">
        <v>106000</v>
      </c>
      <c r="F93" s="37">
        <v>21.999999999999996</v>
      </c>
      <c r="G93" s="37">
        <v>23.5</v>
      </c>
      <c r="H93" s="37">
        <v>24.5</v>
      </c>
      <c r="I93" s="37">
        <v>26</v>
      </c>
      <c r="J93" s="37">
        <v>27.500000000000004</v>
      </c>
      <c r="K93" s="37">
        <v>29.000000000000004</v>
      </c>
      <c r="L93" s="37">
        <v>30</v>
      </c>
      <c r="M93" s="37">
        <v>31.5</v>
      </c>
      <c r="N93" s="37">
        <v>32.5</v>
      </c>
      <c r="O93" s="37">
        <v>34</v>
      </c>
      <c r="P93" s="37">
        <v>35</v>
      </c>
      <c r="Q93" s="37">
        <v>36</v>
      </c>
      <c r="S93" t="str">
        <f t="shared" si="7"/>
        <v/>
      </c>
      <c r="T93">
        <v>106000</v>
      </c>
      <c r="U93">
        <v>0.21999999999999997</v>
      </c>
      <c r="V93">
        <v>0.23499999999999999</v>
      </c>
      <c r="W93">
        <v>0.245</v>
      </c>
      <c r="X93">
        <v>0.26</v>
      </c>
      <c r="Y93">
        <v>0.27500000000000002</v>
      </c>
      <c r="Z93">
        <v>0.29000000000000004</v>
      </c>
      <c r="AA93">
        <v>0.3</v>
      </c>
      <c r="AB93">
        <v>0.315</v>
      </c>
      <c r="AC93">
        <v>0.32500000000000001</v>
      </c>
      <c r="AD93">
        <v>0.34</v>
      </c>
      <c r="AE93">
        <v>0.35000000000000003</v>
      </c>
      <c r="AF93">
        <v>0.36</v>
      </c>
      <c r="AH93" s="37">
        <f t="shared" si="6"/>
        <v>21.999999999999996</v>
      </c>
      <c r="AI93" s="37">
        <f t="shared" si="6"/>
        <v>23.5</v>
      </c>
      <c r="AJ93" s="37">
        <f t="shared" si="6"/>
        <v>24.5</v>
      </c>
      <c r="AK93" s="37">
        <f t="shared" si="8"/>
        <v>26</v>
      </c>
      <c r="AL93" s="37">
        <f t="shared" si="8"/>
        <v>27.500000000000004</v>
      </c>
      <c r="AM93" s="37">
        <f t="shared" si="8"/>
        <v>29.000000000000004</v>
      </c>
      <c r="AN93" s="37">
        <f t="shared" si="8"/>
        <v>30</v>
      </c>
      <c r="AO93" s="37">
        <f t="shared" si="8"/>
        <v>31.5</v>
      </c>
      <c r="AP93" s="37">
        <f t="shared" si="8"/>
        <v>32.5</v>
      </c>
      <c r="AQ93" s="37">
        <f t="shared" si="8"/>
        <v>34</v>
      </c>
      <c r="AR93" s="37">
        <f t="shared" si="8"/>
        <v>35</v>
      </c>
      <c r="AS93" s="37">
        <f t="shared" si="8"/>
        <v>36</v>
      </c>
    </row>
    <row r="94" spans="4:45" x14ac:dyDescent="0.25">
      <c r="D94" s="4">
        <v>91</v>
      </c>
      <c r="E94" s="4">
        <v>107000</v>
      </c>
      <c r="F94" s="37">
        <v>21.999999999999996</v>
      </c>
      <c r="G94" s="37">
        <v>23.5</v>
      </c>
      <c r="H94" s="37">
        <v>25</v>
      </c>
      <c r="I94" s="37">
        <v>26</v>
      </c>
      <c r="J94" s="37">
        <v>27.500000000000004</v>
      </c>
      <c r="K94" s="37">
        <v>29.000000000000004</v>
      </c>
      <c r="L94" s="37">
        <v>30</v>
      </c>
      <c r="M94" s="37">
        <v>31.5</v>
      </c>
      <c r="N94" s="37">
        <v>32.5</v>
      </c>
      <c r="O94" s="37">
        <v>34</v>
      </c>
      <c r="P94" s="37">
        <v>35</v>
      </c>
      <c r="Q94" s="37">
        <v>36</v>
      </c>
      <c r="S94" t="str">
        <f t="shared" si="7"/>
        <v/>
      </c>
      <c r="T94">
        <v>107000</v>
      </c>
      <c r="U94">
        <v>0.21999999999999997</v>
      </c>
      <c r="V94">
        <v>0.23499999999999999</v>
      </c>
      <c r="W94">
        <v>0.25</v>
      </c>
      <c r="X94">
        <v>0.26</v>
      </c>
      <c r="Y94">
        <v>0.27500000000000002</v>
      </c>
      <c r="Z94">
        <v>0.29000000000000004</v>
      </c>
      <c r="AA94">
        <v>0.3</v>
      </c>
      <c r="AB94">
        <v>0.315</v>
      </c>
      <c r="AC94">
        <v>0.32500000000000001</v>
      </c>
      <c r="AD94">
        <v>0.34</v>
      </c>
      <c r="AE94">
        <v>0.35000000000000003</v>
      </c>
      <c r="AF94">
        <v>0.36</v>
      </c>
      <c r="AH94" s="37">
        <f t="shared" si="6"/>
        <v>21.999999999999996</v>
      </c>
      <c r="AI94" s="37">
        <f t="shared" si="6"/>
        <v>23.5</v>
      </c>
      <c r="AJ94" s="37">
        <f t="shared" si="6"/>
        <v>25</v>
      </c>
      <c r="AK94" s="37">
        <f t="shared" si="8"/>
        <v>26</v>
      </c>
      <c r="AL94" s="37">
        <f t="shared" si="8"/>
        <v>27.500000000000004</v>
      </c>
      <c r="AM94" s="37">
        <f t="shared" si="8"/>
        <v>29.000000000000004</v>
      </c>
      <c r="AN94" s="37">
        <f t="shared" si="8"/>
        <v>30</v>
      </c>
      <c r="AO94" s="37">
        <f t="shared" si="8"/>
        <v>31.5</v>
      </c>
      <c r="AP94" s="37">
        <f t="shared" si="8"/>
        <v>32.5</v>
      </c>
      <c r="AQ94" s="37">
        <f t="shared" si="8"/>
        <v>34</v>
      </c>
      <c r="AR94" s="37">
        <f t="shared" si="8"/>
        <v>35</v>
      </c>
      <c r="AS94" s="37">
        <f t="shared" si="8"/>
        <v>36</v>
      </c>
    </row>
    <row r="95" spans="4:45" x14ac:dyDescent="0.25">
      <c r="D95" s="4">
        <v>92</v>
      </c>
      <c r="E95" s="4">
        <v>108000</v>
      </c>
      <c r="F95" s="37">
        <v>21.999999999999996</v>
      </c>
      <c r="G95" s="37">
        <v>23.5</v>
      </c>
      <c r="H95" s="37">
        <v>25</v>
      </c>
      <c r="I95" s="37">
        <v>26</v>
      </c>
      <c r="J95" s="37">
        <v>27.500000000000004</v>
      </c>
      <c r="K95" s="37">
        <v>29.000000000000004</v>
      </c>
      <c r="L95" s="37">
        <v>30.5</v>
      </c>
      <c r="M95" s="37">
        <v>31.5</v>
      </c>
      <c r="N95" s="37">
        <v>32.5</v>
      </c>
      <c r="O95" s="37">
        <v>34</v>
      </c>
      <c r="P95" s="37">
        <v>35</v>
      </c>
      <c r="Q95" s="37">
        <v>36</v>
      </c>
      <c r="S95" t="str">
        <f t="shared" si="7"/>
        <v/>
      </c>
      <c r="T95">
        <v>108000</v>
      </c>
      <c r="U95">
        <v>0.21999999999999997</v>
      </c>
      <c r="V95">
        <v>0.23499999999999999</v>
      </c>
      <c r="W95">
        <v>0.25</v>
      </c>
      <c r="X95">
        <v>0.26</v>
      </c>
      <c r="Y95">
        <v>0.27500000000000002</v>
      </c>
      <c r="Z95">
        <v>0.29000000000000004</v>
      </c>
      <c r="AA95">
        <v>0.30499999999999999</v>
      </c>
      <c r="AB95">
        <v>0.315</v>
      </c>
      <c r="AC95">
        <v>0.32500000000000001</v>
      </c>
      <c r="AD95">
        <v>0.34</v>
      </c>
      <c r="AE95">
        <v>0.35000000000000003</v>
      </c>
      <c r="AF95">
        <v>0.36</v>
      </c>
      <c r="AH95" s="37">
        <f t="shared" si="6"/>
        <v>21.999999999999996</v>
      </c>
      <c r="AI95" s="37">
        <f t="shared" si="6"/>
        <v>23.5</v>
      </c>
      <c r="AJ95" s="37">
        <f t="shared" si="6"/>
        <v>25</v>
      </c>
      <c r="AK95" s="37">
        <f t="shared" si="8"/>
        <v>26</v>
      </c>
      <c r="AL95" s="37">
        <f t="shared" si="8"/>
        <v>27.500000000000004</v>
      </c>
      <c r="AM95" s="37">
        <f t="shared" si="8"/>
        <v>29.000000000000004</v>
      </c>
      <c r="AN95" s="37">
        <f t="shared" si="8"/>
        <v>30.5</v>
      </c>
      <c r="AO95" s="37">
        <f t="shared" si="8"/>
        <v>31.5</v>
      </c>
      <c r="AP95" s="37">
        <f t="shared" si="8"/>
        <v>32.5</v>
      </c>
      <c r="AQ95" s="37">
        <f t="shared" si="8"/>
        <v>34</v>
      </c>
      <c r="AR95" s="37">
        <f t="shared" si="8"/>
        <v>35</v>
      </c>
      <c r="AS95" s="37">
        <f t="shared" si="8"/>
        <v>36</v>
      </c>
    </row>
    <row r="96" spans="4:45" x14ac:dyDescent="0.25">
      <c r="D96" s="4">
        <v>93</v>
      </c>
      <c r="E96" s="4">
        <v>109000</v>
      </c>
      <c r="F96" s="37">
        <v>21.999999999999996</v>
      </c>
      <c r="G96" s="37">
        <v>23.5</v>
      </c>
      <c r="H96" s="37">
        <v>25</v>
      </c>
      <c r="I96" s="37">
        <v>26.5</v>
      </c>
      <c r="J96" s="37">
        <v>27.500000000000004</v>
      </c>
      <c r="K96" s="37">
        <v>29.000000000000004</v>
      </c>
      <c r="L96" s="37">
        <v>30.5</v>
      </c>
      <c r="M96" s="37">
        <v>31.5</v>
      </c>
      <c r="N96" s="37">
        <v>33</v>
      </c>
      <c r="O96" s="37">
        <v>34</v>
      </c>
      <c r="P96" s="37">
        <v>35</v>
      </c>
      <c r="Q96" s="37">
        <v>36</v>
      </c>
      <c r="S96" t="str">
        <f t="shared" si="7"/>
        <v/>
      </c>
      <c r="T96">
        <v>109000</v>
      </c>
      <c r="U96">
        <v>0.21999999999999997</v>
      </c>
      <c r="V96">
        <v>0.23499999999999999</v>
      </c>
      <c r="W96">
        <v>0.25</v>
      </c>
      <c r="X96">
        <v>0.26500000000000001</v>
      </c>
      <c r="Y96">
        <v>0.27500000000000002</v>
      </c>
      <c r="Z96">
        <v>0.29000000000000004</v>
      </c>
      <c r="AA96">
        <v>0.30499999999999999</v>
      </c>
      <c r="AB96">
        <v>0.315</v>
      </c>
      <c r="AC96">
        <v>0.33</v>
      </c>
      <c r="AD96">
        <v>0.34</v>
      </c>
      <c r="AE96">
        <v>0.35000000000000003</v>
      </c>
      <c r="AF96">
        <v>0.36</v>
      </c>
      <c r="AH96" s="37">
        <f t="shared" si="6"/>
        <v>21.999999999999996</v>
      </c>
      <c r="AI96" s="37">
        <f t="shared" si="6"/>
        <v>23.5</v>
      </c>
      <c r="AJ96" s="37">
        <f t="shared" si="6"/>
        <v>25</v>
      </c>
      <c r="AK96" s="37">
        <f t="shared" si="8"/>
        <v>26.5</v>
      </c>
      <c r="AL96" s="37">
        <f t="shared" si="8"/>
        <v>27.500000000000004</v>
      </c>
      <c r="AM96" s="37">
        <f t="shared" si="8"/>
        <v>29.000000000000004</v>
      </c>
      <c r="AN96" s="37">
        <f t="shared" si="8"/>
        <v>30.5</v>
      </c>
      <c r="AO96" s="37">
        <f t="shared" si="8"/>
        <v>31.5</v>
      </c>
      <c r="AP96" s="37">
        <f t="shared" si="8"/>
        <v>33</v>
      </c>
      <c r="AQ96" s="37">
        <f t="shared" si="8"/>
        <v>34</v>
      </c>
      <c r="AR96" s="37">
        <f t="shared" si="8"/>
        <v>35</v>
      </c>
      <c r="AS96" s="37">
        <f t="shared" si="8"/>
        <v>36</v>
      </c>
    </row>
    <row r="97" spans="4:45" x14ac:dyDescent="0.25">
      <c r="D97" s="4">
        <v>94</v>
      </c>
      <c r="E97" s="4">
        <v>110000</v>
      </c>
      <c r="F97" s="37">
        <v>21.999999999999996</v>
      </c>
      <c r="G97" s="37">
        <v>23.5</v>
      </c>
      <c r="H97" s="37">
        <v>25</v>
      </c>
      <c r="I97" s="37">
        <v>26.5</v>
      </c>
      <c r="J97" s="37">
        <v>27.500000000000004</v>
      </c>
      <c r="K97" s="37">
        <v>29.000000000000004</v>
      </c>
      <c r="L97" s="37">
        <v>30.5</v>
      </c>
      <c r="M97" s="37">
        <v>31.5</v>
      </c>
      <c r="N97" s="37">
        <v>33</v>
      </c>
      <c r="O97" s="37">
        <v>34</v>
      </c>
      <c r="P97" s="37">
        <v>35</v>
      </c>
      <c r="Q97" s="37">
        <v>36</v>
      </c>
      <c r="S97" t="str">
        <f t="shared" si="7"/>
        <v/>
      </c>
      <c r="T97">
        <v>110000</v>
      </c>
      <c r="U97">
        <v>0.21999999999999997</v>
      </c>
      <c r="V97">
        <v>0.23499999999999999</v>
      </c>
      <c r="W97">
        <v>0.25</v>
      </c>
      <c r="X97">
        <v>0.26500000000000001</v>
      </c>
      <c r="Y97">
        <v>0.27500000000000002</v>
      </c>
      <c r="Z97">
        <v>0.29000000000000004</v>
      </c>
      <c r="AA97">
        <v>0.30499999999999999</v>
      </c>
      <c r="AB97">
        <v>0.315</v>
      </c>
      <c r="AC97">
        <v>0.33</v>
      </c>
      <c r="AD97">
        <v>0.34</v>
      </c>
      <c r="AE97">
        <v>0.35000000000000003</v>
      </c>
      <c r="AF97">
        <v>0.36</v>
      </c>
      <c r="AH97" s="37">
        <f t="shared" si="6"/>
        <v>21.999999999999996</v>
      </c>
      <c r="AI97" s="37">
        <f t="shared" si="6"/>
        <v>23.5</v>
      </c>
      <c r="AJ97" s="37">
        <f t="shared" si="6"/>
        <v>25</v>
      </c>
      <c r="AK97" s="37">
        <f t="shared" si="8"/>
        <v>26.5</v>
      </c>
      <c r="AL97" s="37">
        <f t="shared" si="8"/>
        <v>27.500000000000004</v>
      </c>
      <c r="AM97" s="37">
        <f t="shared" si="8"/>
        <v>29.000000000000004</v>
      </c>
      <c r="AN97" s="37">
        <f t="shared" si="8"/>
        <v>30.5</v>
      </c>
      <c r="AO97" s="37">
        <f t="shared" si="8"/>
        <v>31.5</v>
      </c>
      <c r="AP97" s="37">
        <f t="shared" si="8"/>
        <v>33</v>
      </c>
      <c r="AQ97" s="37">
        <f t="shared" si="8"/>
        <v>34</v>
      </c>
      <c r="AR97" s="37">
        <f t="shared" si="8"/>
        <v>35</v>
      </c>
      <c r="AS97" s="37">
        <f t="shared" si="8"/>
        <v>36</v>
      </c>
    </row>
    <row r="98" spans="4:45" x14ac:dyDescent="0.25"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</row>
    <row r="99" spans="4:45" x14ac:dyDescent="0.25"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</row>
  </sheetData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EBEE9-1649-4F7C-8911-29E4EBBE8CFB}">
  <dimension ref="D1:AS97"/>
  <sheetViews>
    <sheetView zoomScale="85" zoomScaleNormal="85" workbookViewId="0"/>
  </sheetViews>
  <sheetFormatPr defaultColWidth="9" defaultRowHeight="15" x14ac:dyDescent="0.25"/>
  <sheetData>
    <row r="1" spans="4:45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  <c r="U1" t="s">
        <v>163</v>
      </c>
      <c r="AH1" t="s">
        <v>164</v>
      </c>
    </row>
    <row r="2" spans="4:45" x14ac:dyDescent="0.25">
      <c r="D2" t="s">
        <v>170</v>
      </c>
      <c r="F2" s="74">
        <v>0</v>
      </c>
      <c r="G2" s="74">
        <v>1.0009999999999999</v>
      </c>
      <c r="H2" s="74">
        <v>1.5009999999999999</v>
      </c>
      <c r="I2" s="74">
        <v>2.0009999999999999</v>
      </c>
      <c r="J2" s="74">
        <v>2.5009999999999999</v>
      </c>
      <c r="K2" s="74">
        <v>3.0009999999999999</v>
      </c>
      <c r="L2" s="74">
        <v>3.5009999999999999</v>
      </c>
      <c r="M2" s="74">
        <v>4.0010000000000003</v>
      </c>
      <c r="N2" s="74">
        <v>4.5010000000000003</v>
      </c>
      <c r="O2" s="74">
        <v>5.0010000000000003</v>
      </c>
      <c r="P2" s="74">
        <v>5.5010000000000003</v>
      </c>
      <c r="Q2" s="74">
        <v>6.0010000000000003</v>
      </c>
    </row>
    <row r="3" spans="4:45" x14ac:dyDescent="0.25">
      <c r="E3" t="s">
        <v>59</v>
      </c>
      <c r="F3" s="74">
        <v>2</v>
      </c>
      <c r="G3" s="74">
        <v>3</v>
      </c>
      <c r="H3" s="74">
        <v>4</v>
      </c>
      <c r="I3" s="74">
        <v>5</v>
      </c>
      <c r="J3" s="74">
        <v>6</v>
      </c>
      <c r="K3" s="74">
        <v>7</v>
      </c>
      <c r="L3" s="74">
        <v>8</v>
      </c>
      <c r="M3" s="74">
        <v>9</v>
      </c>
      <c r="N3" s="74">
        <v>10</v>
      </c>
      <c r="O3" s="74">
        <v>11</v>
      </c>
      <c r="P3" s="74">
        <v>12</v>
      </c>
      <c r="Q3" s="74">
        <v>13</v>
      </c>
      <c r="S3" t="s">
        <v>166</v>
      </c>
      <c r="T3" s="76">
        <v>100</v>
      </c>
    </row>
    <row r="4" spans="4:45" x14ac:dyDescent="0.25">
      <c r="D4">
        <v>1</v>
      </c>
      <c r="E4" s="77">
        <v>0</v>
      </c>
      <c r="F4" s="37">
        <v>18</v>
      </c>
      <c r="G4" s="37">
        <v>18.5</v>
      </c>
      <c r="H4" s="37">
        <v>19</v>
      </c>
      <c r="I4" s="37">
        <v>19.5</v>
      </c>
      <c r="J4" s="37">
        <v>20</v>
      </c>
      <c r="K4" s="37">
        <v>20</v>
      </c>
      <c r="L4" s="37">
        <v>20.5</v>
      </c>
      <c r="M4" s="37">
        <v>20.5</v>
      </c>
      <c r="N4" s="37">
        <v>21.000000000000004</v>
      </c>
      <c r="O4" s="37">
        <v>21.000000000000004</v>
      </c>
      <c r="P4" s="37">
        <v>21.499999999999996</v>
      </c>
      <c r="Q4" s="37">
        <v>21.499999999999996</v>
      </c>
      <c r="S4" t="str">
        <f>IF(E4&lt;&gt;T4,"x","")</f>
        <v>x</v>
      </c>
      <c r="T4" s="78" t="s">
        <v>167</v>
      </c>
      <c r="U4" s="78">
        <v>0.18</v>
      </c>
      <c r="V4" s="78">
        <v>0.185</v>
      </c>
      <c r="W4" s="78">
        <v>0.19</v>
      </c>
      <c r="X4" s="78">
        <v>0.19500000000000001</v>
      </c>
      <c r="Y4" s="78">
        <v>0.2</v>
      </c>
      <c r="Z4" s="78">
        <v>0.2</v>
      </c>
      <c r="AA4" s="78">
        <v>0.20500000000000002</v>
      </c>
      <c r="AB4" s="78">
        <v>0.20500000000000002</v>
      </c>
      <c r="AC4" s="78">
        <v>0.21000000000000002</v>
      </c>
      <c r="AD4" s="78">
        <v>0.21000000000000002</v>
      </c>
      <c r="AE4" s="78">
        <v>0.21499999999999997</v>
      </c>
      <c r="AF4" s="78">
        <v>0.21499999999999997</v>
      </c>
      <c r="AH4" s="37">
        <f t="shared" ref="AH4:AS25" si="0">U4*$T$3</f>
        <v>18</v>
      </c>
      <c r="AI4" s="37">
        <f t="shared" si="0"/>
        <v>18.5</v>
      </c>
      <c r="AJ4" s="37">
        <f t="shared" si="0"/>
        <v>19</v>
      </c>
      <c r="AK4" s="37">
        <f t="shared" si="0"/>
        <v>19.5</v>
      </c>
      <c r="AL4" s="37">
        <f t="shared" si="0"/>
        <v>20</v>
      </c>
      <c r="AM4" s="37">
        <f t="shared" si="0"/>
        <v>20</v>
      </c>
      <c r="AN4" s="37">
        <f t="shared" si="0"/>
        <v>20.5</v>
      </c>
      <c r="AO4" s="37">
        <f t="shared" si="0"/>
        <v>20.5</v>
      </c>
      <c r="AP4" s="37">
        <f t="shared" si="0"/>
        <v>21.000000000000004</v>
      </c>
      <c r="AQ4" s="37">
        <f t="shared" si="0"/>
        <v>21.000000000000004</v>
      </c>
      <c r="AR4" s="37">
        <f t="shared" si="0"/>
        <v>21.499999999999996</v>
      </c>
      <c r="AS4" s="37">
        <f t="shared" si="0"/>
        <v>21.499999999999996</v>
      </c>
    </row>
    <row r="5" spans="4:45" x14ac:dyDescent="0.25">
      <c r="D5">
        <v>2</v>
      </c>
      <c r="E5" s="77">
        <v>21500</v>
      </c>
      <c r="F5" s="37">
        <v>18</v>
      </c>
      <c r="G5" s="37">
        <v>18.5</v>
      </c>
      <c r="H5" s="37">
        <v>19</v>
      </c>
      <c r="I5" s="37">
        <v>19.5</v>
      </c>
      <c r="J5" s="37">
        <v>20</v>
      </c>
      <c r="K5" s="37">
        <v>20</v>
      </c>
      <c r="L5" s="37">
        <v>20.5</v>
      </c>
      <c r="M5" s="37">
        <v>20.5</v>
      </c>
      <c r="N5" s="37">
        <v>21.000000000000004</v>
      </c>
      <c r="O5" s="37">
        <v>21.000000000000004</v>
      </c>
      <c r="P5" s="37">
        <v>21.499999999999996</v>
      </c>
      <c r="Q5" s="37">
        <v>21.499999999999996</v>
      </c>
      <c r="S5" t="str">
        <f>IF(E5&lt;&gt;T5,"x","")</f>
        <v/>
      </c>
      <c r="T5" s="78">
        <v>21500</v>
      </c>
      <c r="U5" s="78">
        <v>0.18</v>
      </c>
      <c r="V5" s="78">
        <v>0.185</v>
      </c>
      <c r="W5" s="78">
        <v>0.19</v>
      </c>
      <c r="X5" s="78">
        <v>0.19500000000000001</v>
      </c>
      <c r="Y5" s="78">
        <v>0.2</v>
      </c>
      <c r="Z5" s="78">
        <v>0.2</v>
      </c>
      <c r="AA5" s="78">
        <v>0.20500000000000002</v>
      </c>
      <c r="AB5" s="78">
        <v>0.20500000000000002</v>
      </c>
      <c r="AC5" s="78">
        <v>0.21000000000000002</v>
      </c>
      <c r="AD5" s="78">
        <v>0.21000000000000002</v>
      </c>
      <c r="AE5" s="78">
        <v>0.21499999999999997</v>
      </c>
      <c r="AF5" s="78">
        <v>0.21499999999999997</v>
      </c>
      <c r="AH5" s="37">
        <f t="shared" si="0"/>
        <v>18</v>
      </c>
      <c r="AI5" s="37">
        <f t="shared" si="0"/>
        <v>18.5</v>
      </c>
      <c r="AJ5" s="37">
        <f t="shared" si="0"/>
        <v>19</v>
      </c>
      <c r="AK5" s="37">
        <f t="shared" si="0"/>
        <v>19.5</v>
      </c>
      <c r="AL5" s="37">
        <f t="shared" si="0"/>
        <v>20</v>
      </c>
      <c r="AM5" s="37">
        <f t="shared" si="0"/>
        <v>20</v>
      </c>
      <c r="AN5" s="37">
        <f t="shared" si="0"/>
        <v>20.5</v>
      </c>
      <c r="AO5" s="37">
        <f t="shared" si="0"/>
        <v>20.5</v>
      </c>
      <c r="AP5" s="37">
        <f t="shared" si="0"/>
        <v>21.000000000000004</v>
      </c>
      <c r="AQ5" s="37">
        <f t="shared" si="0"/>
        <v>21.000000000000004</v>
      </c>
      <c r="AR5" s="37">
        <f t="shared" si="0"/>
        <v>21.499999999999996</v>
      </c>
      <c r="AS5" s="37">
        <f t="shared" si="0"/>
        <v>21.499999999999996</v>
      </c>
    </row>
    <row r="6" spans="4:45" x14ac:dyDescent="0.25">
      <c r="D6">
        <v>3</v>
      </c>
      <c r="E6" s="77">
        <v>22000</v>
      </c>
      <c r="F6" s="37">
        <v>18</v>
      </c>
      <c r="G6" s="37">
        <v>18.5</v>
      </c>
      <c r="H6" s="37">
        <v>19</v>
      </c>
      <c r="I6" s="37">
        <v>19.5</v>
      </c>
      <c r="J6" s="37">
        <v>20</v>
      </c>
      <c r="K6" s="37">
        <v>20</v>
      </c>
      <c r="L6" s="37">
        <v>20.5</v>
      </c>
      <c r="M6" s="37">
        <v>20.5</v>
      </c>
      <c r="N6" s="37">
        <v>21.000000000000004</v>
      </c>
      <c r="O6" s="37">
        <v>21.000000000000004</v>
      </c>
      <c r="P6" s="37">
        <v>21.499999999999996</v>
      </c>
      <c r="Q6" s="37">
        <v>21.499999999999996</v>
      </c>
      <c r="S6" t="str">
        <f t="shared" ref="S6:S69" si="1">IF(E6&lt;&gt;T6,"x","")</f>
        <v/>
      </c>
      <c r="T6">
        <v>22000</v>
      </c>
      <c r="U6">
        <v>0.18</v>
      </c>
      <c r="V6">
        <v>0.185</v>
      </c>
      <c r="W6">
        <v>0.19</v>
      </c>
      <c r="X6">
        <v>0.19500000000000001</v>
      </c>
      <c r="Y6">
        <v>0.2</v>
      </c>
      <c r="Z6">
        <v>0.2</v>
      </c>
      <c r="AA6">
        <v>0.20500000000000002</v>
      </c>
      <c r="AB6">
        <v>0.20500000000000002</v>
      </c>
      <c r="AC6">
        <v>0.21000000000000002</v>
      </c>
      <c r="AD6">
        <v>0.21000000000000002</v>
      </c>
      <c r="AE6">
        <v>0.21499999999999997</v>
      </c>
      <c r="AF6">
        <v>0.21499999999999997</v>
      </c>
      <c r="AH6" s="37">
        <f t="shared" si="0"/>
        <v>18</v>
      </c>
      <c r="AI6" s="37">
        <f t="shared" si="0"/>
        <v>18.5</v>
      </c>
      <c r="AJ6" s="37">
        <f t="shared" si="0"/>
        <v>19</v>
      </c>
      <c r="AK6" s="37">
        <f t="shared" si="0"/>
        <v>19.5</v>
      </c>
      <c r="AL6" s="37">
        <f t="shared" si="0"/>
        <v>20</v>
      </c>
      <c r="AM6" s="37">
        <f t="shared" si="0"/>
        <v>20</v>
      </c>
      <c r="AN6" s="37">
        <f t="shared" si="0"/>
        <v>20.5</v>
      </c>
      <c r="AO6" s="37">
        <f t="shared" si="0"/>
        <v>20.5</v>
      </c>
      <c r="AP6" s="37">
        <f t="shared" si="0"/>
        <v>21.000000000000004</v>
      </c>
      <c r="AQ6" s="37">
        <f t="shared" si="0"/>
        <v>21.000000000000004</v>
      </c>
      <c r="AR6" s="37">
        <f t="shared" si="0"/>
        <v>21.499999999999996</v>
      </c>
      <c r="AS6" s="37">
        <f t="shared" si="0"/>
        <v>21.499999999999996</v>
      </c>
    </row>
    <row r="7" spans="4:45" x14ac:dyDescent="0.25">
      <c r="D7">
        <v>4</v>
      </c>
      <c r="E7" s="77">
        <v>22500</v>
      </c>
      <c r="F7" s="37">
        <v>18</v>
      </c>
      <c r="G7" s="37">
        <v>18.5</v>
      </c>
      <c r="H7" s="37">
        <v>19</v>
      </c>
      <c r="I7" s="37">
        <v>19.5</v>
      </c>
      <c r="J7" s="37">
        <v>20</v>
      </c>
      <c r="K7" s="37">
        <v>20</v>
      </c>
      <c r="L7" s="37">
        <v>20.5</v>
      </c>
      <c r="M7" s="37">
        <v>20.5</v>
      </c>
      <c r="N7" s="37">
        <v>21.000000000000004</v>
      </c>
      <c r="O7" s="37">
        <v>21.000000000000004</v>
      </c>
      <c r="P7" s="37">
        <v>21.499999999999996</v>
      </c>
      <c r="Q7" s="37">
        <v>21.499999999999996</v>
      </c>
      <c r="S7" t="str">
        <f t="shared" si="1"/>
        <v/>
      </c>
      <c r="T7">
        <v>22500</v>
      </c>
      <c r="U7">
        <v>0.18</v>
      </c>
      <c r="V7">
        <v>0.185</v>
      </c>
      <c r="W7">
        <v>0.19</v>
      </c>
      <c r="X7">
        <v>0.19500000000000001</v>
      </c>
      <c r="Y7">
        <v>0.2</v>
      </c>
      <c r="Z7">
        <v>0.2</v>
      </c>
      <c r="AA7">
        <v>0.20500000000000002</v>
      </c>
      <c r="AB7">
        <v>0.20500000000000002</v>
      </c>
      <c r="AC7">
        <v>0.21000000000000002</v>
      </c>
      <c r="AD7">
        <v>0.21000000000000002</v>
      </c>
      <c r="AE7">
        <v>0.21499999999999997</v>
      </c>
      <c r="AF7">
        <v>0.21499999999999997</v>
      </c>
      <c r="AH7" s="37">
        <f t="shared" si="0"/>
        <v>18</v>
      </c>
      <c r="AI7" s="37">
        <f t="shared" si="0"/>
        <v>18.5</v>
      </c>
      <c r="AJ7" s="37">
        <f t="shared" si="0"/>
        <v>19</v>
      </c>
      <c r="AK7" s="37">
        <f t="shared" si="0"/>
        <v>19.5</v>
      </c>
      <c r="AL7" s="37">
        <f t="shared" si="0"/>
        <v>20</v>
      </c>
      <c r="AM7" s="37">
        <f t="shared" si="0"/>
        <v>20</v>
      </c>
      <c r="AN7" s="37">
        <f t="shared" si="0"/>
        <v>20.5</v>
      </c>
      <c r="AO7" s="37">
        <f t="shared" si="0"/>
        <v>20.5</v>
      </c>
      <c r="AP7" s="37">
        <f t="shared" si="0"/>
        <v>21.000000000000004</v>
      </c>
      <c r="AQ7" s="37">
        <f t="shared" si="0"/>
        <v>21.000000000000004</v>
      </c>
      <c r="AR7" s="37">
        <f t="shared" si="0"/>
        <v>21.499999999999996</v>
      </c>
      <c r="AS7" s="37">
        <f t="shared" si="0"/>
        <v>21.499999999999996</v>
      </c>
    </row>
    <row r="8" spans="4:45" x14ac:dyDescent="0.25">
      <c r="D8">
        <v>5</v>
      </c>
      <c r="E8" s="77">
        <v>23000</v>
      </c>
      <c r="F8" s="37">
        <v>19</v>
      </c>
      <c r="G8" s="37">
        <v>19.5</v>
      </c>
      <c r="H8" s="37">
        <v>20</v>
      </c>
      <c r="I8" s="37">
        <v>20.5</v>
      </c>
      <c r="J8" s="37">
        <v>21.000000000000004</v>
      </c>
      <c r="K8" s="37">
        <v>21.499999999999996</v>
      </c>
      <c r="L8" s="37">
        <v>21.499999999999996</v>
      </c>
      <c r="M8" s="37">
        <v>21.999999999999996</v>
      </c>
      <c r="N8" s="37">
        <v>21.999999999999996</v>
      </c>
      <c r="O8" s="37">
        <v>22.499999999999996</v>
      </c>
      <c r="P8" s="37">
        <v>22.499999999999996</v>
      </c>
      <c r="Q8" s="37">
        <v>23</v>
      </c>
      <c r="S8" t="str">
        <f t="shared" si="1"/>
        <v/>
      </c>
      <c r="T8">
        <v>23000</v>
      </c>
      <c r="U8">
        <v>0.19</v>
      </c>
      <c r="V8">
        <v>0.19500000000000001</v>
      </c>
      <c r="W8">
        <v>0.2</v>
      </c>
      <c r="X8">
        <v>0.20500000000000002</v>
      </c>
      <c r="Y8">
        <v>0.21000000000000002</v>
      </c>
      <c r="Z8">
        <v>0.21499999999999997</v>
      </c>
      <c r="AA8">
        <v>0.21499999999999997</v>
      </c>
      <c r="AB8">
        <v>0.21999999999999997</v>
      </c>
      <c r="AC8">
        <v>0.21999999999999997</v>
      </c>
      <c r="AD8">
        <v>0.22499999999999998</v>
      </c>
      <c r="AE8">
        <v>0.22499999999999998</v>
      </c>
      <c r="AF8">
        <v>0.22999999999999998</v>
      </c>
      <c r="AH8" s="37">
        <f t="shared" si="0"/>
        <v>19</v>
      </c>
      <c r="AI8" s="37">
        <f t="shared" si="0"/>
        <v>19.5</v>
      </c>
      <c r="AJ8" s="37">
        <f t="shared" si="0"/>
        <v>20</v>
      </c>
      <c r="AK8" s="37">
        <f t="shared" si="0"/>
        <v>20.5</v>
      </c>
      <c r="AL8" s="37">
        <f t="shared" si="0"/>
        <v>21.000000000000004</v>
      </c>
      <c r="AM8" s="37">
        <f t="shared" si="0"/>
        <v>21.499999999999996</v>
      </c>
      <c r="AN8" s="37">
        <f t="shared" si="0"/>
        <v>21.499999999999996</v>
      </c>
      <c r="AO8" s="37">
        <f t="shared" si="0"/>
        <v>21.999999999999996</v>
      </c>
      <c r="AP8" s="37">
        <f t="shared" si="0"/>
        <v>21.999999999999996</v>
      </c>
      <c r="AQ8" s="37">
        <f t="shared" si="0"/>
        <v>22.499999999999996</v>
      </c>
      <c r="AR8" s="37">
        <f t="shared" si="0"/>
        <v>22.499999999999996</v>
      </c>
      <c r="AS8" s="37">
        <f t="shared" si="0"/>
        <v>23</v>
      </c>
    </row>
    <row r="9" spans="4:45" x14ac:dyDescent="0.25">
      <c r="D9">
        <v>6</v>
      </c>
      <c r="E9" s="77">
        <v>23500</v>
      </c>
      <c r="F9" s="37">
        <v>19.5</v>
      </c>
      <c r="G9" s="37">
        <v>20</v>
      </c>
      <c r="H9" s="37">
        <v>20.5</v>
      </c>
      <c r="I9" s="37">
        <v>21.499999999999996</v>
      </c>
      <c r="J9" s="37">
        <v>21.499999999999996</v>
      </c>
      <c r="K9" s="37">
        <v>21.999999999999996</v>
      </c>
      <c r="L9" s="37">
        <v>22.499999999999996</v>
      </c>
      <c r="M9" s="37">
        <v>23</v>
      </c>
      <c r="N9" s="37">
        <v>23</v>
      </c>
      <c r="O9" s="37">
        <v>23.5</v>
      </c>
      <c r="P9" s="37">
        <v>23.5</v>
      </c>
      <c r="Q9" s="37">
        <v>24</v>
      </c>
      <c r="S9" t="str">
        <f t="shared" si="1"/>
        <v/>
      </c>
      <c r="T9">
        <v>23500</v>
      </c>
      <c r="U9">
        <v>0.19500000000000001</v>
      </c>
      <c r="V9">
        <v>0.2</v>
      </c>
      <c r="W9">
        <v>0.20500000000000002</v>
      </c>
      <c r="X9">
        <v>0.21499999999999997</v>
      </c>
      <c r="Y9">
        <v>0.21499999999999997</v>
      </c>
      <c r="Z9">
        <v>0.21999999999999997</v>
      </c>
      <c r="AA9">
        <v>0.22499999999999998</v>
      </c>
      <c r="AB9">
        <v>0.22999999999999998</v>
      </c>
      <c r="AC9">
        <v>0.22999999999999998</v>
      </c>
      <c r="AD9">
        <v>0.23499999999999999</v>
      </c>
      <c r="AE9">
        <v>0.23499999999999999</v>
      </c>
      <c r="AF9">
        <v>0.24</v>
      </c>
      <c r="AH9" s="37">
        <f t="shared" si="0"/>
        <v>19.5</v>
      </c>
      <c r="AI9" s="37">
        <f t="shared" si="0"/>
        <v>20</v>
      </c>
      <c r="AJ9" s="37">
        <f t="shared" si="0"/>
        <v>20.5</v>
      </c>
      <c r="AK9" s="37">
        <f t="shared" si="0"/>
        <v>21.499999999999996</v>
      </c>
      <c r="AL9" s="37">
        <f t="shared" si="0"/>
        <v>21.499999999999996</v>
      </c>
      <c r="AM9" s="37">
        <f t="shared" si="0"/>
        <v>21.999999999999996</v>
      </c>
      <c r="AN9" s="37">
        <f t="shared" si="0"/>
        <v>22.499999999999996</v>
      </c>
      <c r="AO9" s="37">
        <f t="shared" si="0"/>
        <v>23</v>
      </c>
      <c r="AP9" s="37">
        <f t="shared" si="0"/>
        <v>23</v>
      </c>
      <c r="AQ9" s="37">
        <f t="shared" si="0"/>
        <v>23.5</v>
      </c>
      <c r="AR9" s="37">
        <f t="shared" si="0"/>
        <v>23.5</v>
      </c>
      <c r="AS9" s="37">
        <f t="shared" si="0"/>
        <v>24</v>
      </c>
    </row>
    <row r="10" spans="4:45" x14ac:dyDescent="0.25">
      <c r="D10">
        <v>7</v>
      </c>
      <c r="E10" s="77">
        <v>24000</v>
      </c>
      <c r="F10" s="37">
        <v>20</v>
      </c>
      <c r="G10" s="37">
        <v>20.5</v>
      </c>
      <c r="H10" s="37">
        <v>21.000000000000004</v>
      </c>
      <c r="I10" s="37">
        <v>21.499999999999996</v>
      </c>
      <c r="J10" s="37">
        <v>21.999999999999996</v>
      </c>
      <c r="K10" s="37">
        <v>22.499999999999996</v>
      </c>
      <c r="L10" s="37">
        <v>23</v>
      </c>
      <c r="M10" s="37">
        <v>23.5</v>
      </c>
      <c r="N10" s="37">
        <v>23.5</v>
      </c>
      <c r="O10" s="37">
        <v>24</v>
      </c>
      <c r="P10" s="37">
        <v>24</v>
      </c>
      <c r="Q10" s="37">
        <v>24.5</v>
      </c>
      <c r="S10" t="str">
        <f t="shared" si="1"/>
        <v/>
      </c>
      <c r="T10">
        <v>24000</v>
      </c>
      <c r="U10">
        <v>0.2</v>
      </c>
      <c r="V10">
        <v>0.20500000000000002</v>
      </c>
      <c r="W10">
        <v>0.21000000000000002</v>
      </c>
      <c r="X10">
        <v>0.21499999999999997</v>
      </c>
      <c r="Y10">
        <v>0.21999999999999997</v>
      </c>
      <c r="Z10">
        <v>0.22499999999999998</v>
      </c>
      <c r="AA10">
        <v>0.22999999999999998</v>
      </c>
      <c r="AB10">
        <v>0.23499999999999999</v>
      </c>
      <c r="AC10">
        <v>0.23499999999999999</v>
      </c>
      <c r="AD10">
        <v>0.24</v>
      </c>
      <c r="AE10">
        <v>0.24</v>
      </c>
      <c r="AF10">
        <v>0.245</v>
      </c>
      <c r="AH10" s="37">
        <f t="shared" si="0"/>
        <v>20</v>
      </c>
      <c r="AI10" s="37">
        <f t="shared" si="0"/>
        <v>20.5</v>
      </c>
      <c r="AJ10" s="37">
        <f t="shared" si="0"/>
        <v>21.000000000000004</v>
      </c>
      <c r="AK10" s="37">
        <f t="shared" si="0"/>
        <v>21.499999999999996</v>
      </c>
      <c r="AL10" s="37">
        <f t="shared" si="0"/>
        <v>21.999999999999996</v>
      </c>
      <c r="AM10" s="37">
        <f t="shared" si="0"/>
        <v>22.499999999999996</v>
      </c>
      <c r="AN10" s="37">
        <f t="shared" si="0"/>
        <v>23</v>
      </c>
      <c r="AO10" s="37">
        <f t="shared" si="0"/>
        <v>23.5</v>
      </c>
      <c r="AP10" s="37">
        <f t="shared" si="0"/>
        <v>23.5</v>
      </c>
      <c r="AQ10" s="37">
        <f t="shared" si="0"/>
        <v>24</v>
      </c>
      <c r="AR10" s="37">
        <f t="shared" si="0"/>
        <v>24</v>
      </c>
      <c r="AS10" s="37">
        <f t="shared" si="0"/>
        <v>24.5</v>
      </c>
    </row>
    <row r="11" spans="4:45" x14ac:dyDescent="0.25">
      <c r="D11">
        <v>8</v>
      </c>
      <c r="E11" s="77">
        <v>24500</v>
      </c>
      <c r="F11" s="37">
        <v>20</v>
      </c>
      <c r="G11" s="37">
        <v>21.000000000000004</v>
      </c>
      <c r="H11" s="37">
        <v>21.499999999999996</v>
      </c>
      <c r="I11" s="37">
        <v>21.999999999999996</v>
      </c>
      <c r="J11" s="37">
        <v>22.499999999999996</v>
      </c>
      <c r="K11" s="37">
        <v>23</v>
      </c>
      <c r="L11" s="37">
        <v>23.5</v>
      </c>
      <c r="M11" s="37">
        <v>24</v>
      </c>
      <c r="N11" s="37">
        <v>24.5</v>
      </c>
      <c r="O11" s="37">
        <v>24.5</v>
      </c>
      <c r="P11" s="37">
        <v>25</v>
      </c>
      <c r="Q11" s="37">
        <v>25</v>
      </c>
      <c r="S11" t="str">
        <f t="shared" si="1"/>
        <v/>
      </c>
      <c r="T11">
        <v>24500</v>
      </c>
      <c r="U11">
        <v>0.2</v>
      </c>
      <c r="V11">
        <v>0.21000000000000002</v>
      </c>
      <c r="W11">
        <v>0.21499999999999997</v>
      </c>
      <c r="X11">
        <v>0.21999999999999997</v>
      </c>
      <c r="Y11">
        <v>0.22499999999999998</v>
      </c>
      <c r="Z11">
        <v>0.22999999999999998</v>
      </c>
      <c r="AA11">
        <v>0.23499999999999999</v>
      </c>
      <c r="AB11">
        <v>0.24</v>
      </c>
      <c r="AC11">
        <v>0.245</v>
      </c>
      <c r="AD11">
        <v>0.245</v>
      </c>
      <c r="AE11">
        <v>0.25</v>
      </c>
      <c r="AF11">
        <v>0.25</v>
      </c>
      <c r="AH11" s="37">
        <f t="shared" si="0"/>
        <v>20</v>
      </c>
      <c r="AI11" s="37">
        <f t="shared" si="0"/>
        <v>21.000000000000004</v>
      </c>
      <c r="AJ11" s="37">
        <f t="shared" si="0"/>
        <v>21.499999999999996</v>
      </c>
      <c r="AK11" s="37">
        <f t="shared" si="0"/>
        <v>21.999999999999996</v>
      </c>
      <c r="AL11" s="37">
        <f t="shared" si="0"/>
        <v>22.499999999999996</v>
      </c>
      <c r="AM11" s="37">
        <f t="shared" si="0"/>
        <v>23</v>
      </c>
      <c r="AN11" s="37">
        <f t="shared" si="0"/>
        <v>23.5</v>
      </c>
      <c r="AO11" s="37">
        <f t="shared" si="0"/>
        <v>24</v>
      </c>
      <c r="AP11" s="37">
        <f t="shared" si="0"/>
        <v>24.5</v>
      </c>
      <c r="AQ11" s="37">
        <f t="shared" si="0"/>
        <v>24.5</v>
      </c>
      <c r="AR11" s="37">
        <f t="shared" si="0"/>
        <v>25</v>
      </c>
      <c r="AS11" s="37">
        <f t="shared" si="0"/>
        <v>25</v>
      </c>
    </row>
    <row r="12" spans="4:45" x14ac:dyDescent="0.25">
      <c r="D12">
        <v>9</v>
      </c>
      <c r="E12" s="77">
        <v>25000</v>
      </c>
      <c r="F12" s="37">
        <v>20.5</v>
      </c>
      <c r="G12" s="37">
        <v>21.000000000000004</v>
      </c>
      <c r="H12" s="37">
        <v>21.999999999999996</v>
      </c>
      <c r="I12" s="37">
        <v>22.499999999999996</v>
      </c>
      <c r="J12" s="37">
        <v>23</v>
      </c>
      <c r="K12" s="37">
        <v>23.5</v>
      </c>
      <c r="L12" s="37">
        <v>24</v>
      </c>
      <c r="M12" s="37">
        <v>24.5</v>
      </c>
      <c r="N12" s="37">
        <v>25</v>
      </c>
      <c r="O12" s="37">
        <v>25</v>
      </c>
      <c r="P12" s="37">
        <v>25.5</v>
      </c>
      <c r="Q12" s="37">
        <v>25.5</v>
      </c>
      <c r="S12" t="str">
        <f t="shared" si="1"/>
        <v/>
      </c>
      <c r="T12">
        <v>25000</v>
      </c>
      <c r="U12">
        <v>0.20500000000000002</v>
      </c>
      <c r="V12">
        <v>0.21000000000000002</v>
      </c>
      <c r="W12">
        <v>0.21999999999999997</v>
      </c>
      <c r="X12">
        <v>0.22499999999999998</v>
      </c>
      <c r="Y12">
        <v>0.22999999999999998</v>
      </c>
      <c r="Z12">
        <v>0.23499999999999999</v>
      </c>
      <c r="AA12">
        <v>0.24</v>
      </c>
      <c r="AB12">
        <v>0.245</v>
      </c>
      <c r="AC12">
        <v>0.25</v>
      </c>
      <c r="AD12">
        <v>0.25</v>
      </c>
      <c r="AE12">
        <v>0.255</v>
      </c>
      <c r="AF12">
        <v>0.255</v>
      </c>
      <c r="AH12" s="37">
        <f t="shared" si="0"/>
        <v>20.5</v>
      </c>
      <c r="AI12" s="37">
        <f t="shared" si="0"/>
        <v>21.000000000000004</v>
      </c>
      <c r="AJ12" s="37">
        <f t="shared" si="0"/>
        <v>21.999999999999996</v>
      </c>
      <c r="AK12" s="37">
        <f t="shared" si="0"/>
        <v>22.499999999999996</v>
      </c>
      <c r="AL12" s="37">
        <f t="shared" si="0"/>
        <v>23</v>
      </c>
      <c r="AM12" s="37">
        <f t="shared" si="0"/>
        <v>23.5</v>
      </c>
      <c r="AN12" s="37">
        <f t="shared" si="0"/>
        <v>24</v>
      </c>
      <c r="AO12" s="37">
        <f t="shared" si="0"/>
        <v>24.5</v>
      </c>
      <c r="AP12" s="37">
        <f t="shared" si="0"/>
        <v>25</v>
      </c>
      <c r="AQ12" s="37">
        <f t="shared" si="0"/>
        <v>25</v>
      </c>
      <c r="AR12" s="37">
        <f t="shared" si="0"/>
        <v>25.5</v>
      </c>
      <c r="AS12" s="37">
        <f t="shared" si="0"/>
        <v>25.5</v>
      </c>
    </row>
    <row r="13" spans="4:45" x14ac:dyDescent="0.25">
      <c r="D13">
        <v>10</v>
      </c>
      <c r="E13" s="77">
        <v>26000</v>
      </c>
      <c r="F13" s="37">
        <v>20.5</v>
      </c>
      <c r="G13" s="37">
        <v>21.499999999999996</v>
      </c>
      <c r="H13" s="37">
        <v>22.499999999999996</v>
      </c>
      <c r="I13" s="37">
        <v>23</v>
      </c>
      <c r="J13" s="37">
        <v>24</v>
      </c>
      <c r="K13" s="37">
        <v>24.5</v>
      </c>
      <c r="L13" s="37">
        <v>25</v>
      </c>
      <c r="M13" s="37">
        <v>25.5</v>
      </c>
      <c r="N13" s="37">
        <v>26</v>
      </c>
      <c r="O13" s="37">
        <v>26</v>
      </c>
      <c r="P13" s="37">
        <v>26.5</v>
      </c>
      <c r="Q13" s="37">
        <v>27</v>
      </c>
      <c r="S13" t="str">
        <f t="shared" si="1"/>
        <v/>
      </c>
      <c r="T13">
        <v>26000</v>
      </c>
      <c r="U13">
        <v>0.20500000000000002</v>
      </c>
      <c r="V13">
        <v>0.21499999999999997</v>
      </c>
      <c r="W13">
        <v>0.22499999999999998</v>
      </c>
      <c r="X13">
        <v>0.22999999999999998</v>
      </c>
      <c r="Y13">
        <v>0.24</v>
      </c>
      <c r="Z13">
        <v>0.245</v>
      </c>
      <c r="AA13">
        <v>0.25</v>
      </c>
      <c r="AB13">
        <v>0.255</v>
      </c>
      <c r="AC13">
        <v>0.26</v>
      </c>
      <c r="AD13">
        <v>0.26</v>
      </c>
      <c r="AE13">
        <v>0.26500000000000001</v>
      </c>
      <c r="AF13">
        <v>0.27</v>
      </c>
      <c r="AH13" s="37">
        <f t="shared" si="0"/>
        <v>20.5</v>
      </c>
      <c r="AI13" s="37">
        <f t="shared" si="0"/>
        <v>21.499999999999996</v>
      </c>
      <c r="AJ13" s="37">
        <f t="shared" si="0"/>
        <v>22.499999999999996</v>
      </c>
      <c r="AK13" s="37">
        <f t="shared" si="0"/>
        <v>23</v>
      </c>
      <c r="AL13" s="37">
        <f t="shared" si="0"/>
        <v>24</v>
      </c>
      <c r="AM13" s="37">
        <f t="shared" si="0"/>
        <v>24.5</v>
      </c>
      <c r="AN13" s="37">
        <f t="shared" si="0"/>
        <v>25</v>
      </c>
      <c r="AO13" s="37">
        <f t="shared" si="0"/>
        <v>25.5</v>
      </c>
      <c r="AP13" s="37">
        <f t="shared" si="0"/>
        <v>26</v>
      </c>
      <c r="AQ13" s="37">
        <f t="shared" si="0"/>
        <v>26</v>
      </c>
      <c r="AR13" s="37">
        <f t="shared" si="0"/>
        <v>26.5</v>
      </c>
      <c r="AS13" s="37">
        <f t="shared" si="0"/>
        <v>27</v>
      </c>
    </row>
    <row r="14" spans="4:45" x14ac:dyDescent="0.25">
      <c r="D14">
        <v>11</v>
      </c>
      <c r="E14" s="77">
        <v>27000</v>
      </c>
      <c r="F14" s="37">
        <v>21.000000000000004</v>
      </c>
      <c r="G14" s="37">
        <v>21.999999999999996</v>
      </c>
      <c r="H14" s="37">
        <v>23</v>
      </c>
      <c r="I14" s="37">
        <v>23.5</v>
      </c>
      <c r="J14" s="37">
        <v>24.5</v>
      </c>
      <c r="K14" s="37">
        <v>25</v>
      </c>
      <c r="L14" s="37">
        <v>25.5</v>
      </c>
      <c r="M14" s="37">
        <v>26</v>
      </c>
      <c r="N14" s="37">
        <v>26.5</v>
      </c>
      <c r="O14" s="37">
        <v>27</v>
      </c>
      <c r="P14" s="37">
        <v>27.500000000000004</v>
      </c>
      <c r="Q14" s="37">
        <v>28.000000000000004</v>
      </c>
      <c r="S14" t="str">
        <f t="shared" si="1"/>
        <v/>
      </c>
      <c r="T14">
        <v>27000</v>
      </c>
      <c r="U14">
        <v>0.21000000000000002</v>
      </c>
      <c r="V14">
        <v>0.21999999999999997</v>
      </c>
      <c r="W14">
        <v>0.22999999999999998</v>
      </c>
      <c r="X14">
        <v>0.23499999999999999</v>
      </c>
      <c r="Y14">
        <v>0.245</v>
      </c>
      <c r="Z14">
        <v>0.25</v>
      </c>
      <c r="AA14">
        <v>0.255</v>
      </c>
      <c r="AB14">
        <v>0.26</v>
      </c>
      <c r="AC14">
        <v>0.26500000000000001</v>
      </c>
      <c r="AD14">
        <v>0.27</v>
      </c>
      <c r="AE14">
        <v>0.27500000000000002</v>
      </c>
      <c r="AF14">
        <v>0.28000000000000003</v>
      </c>
      <c r="AH14" s="37">
        <f t="shared" si="0"/>
        <v>21.000000000000004</v>
      </c>
      <c r="AI14" s="37">
        <f t="shared" si="0"/>
        <v>21.999999999999996</v>
      </c>
      <c r="AJ14" s="37">
        <f t="shared" si="0"/>
        <v>23</v>
      </c>
      <c r="AK14" s="37">
        <f t="shared" si="0"/>
        <v>23.5</v>
      </c>
      <c r="AL14" s="37">
        <f t="shared" si="0"/>
        <v>24.5</v>
      </c>
      <c r="AM14" s="37">
        <f t="shared" si="0"/>
        <v>25</v>
      </c>
      <c r="AN14" s="37">
        <f t="shared" si="0"/>
        <v>25.5</v>
      </c>
      <c r="AO14" s="37">
        <f t="shared" si="0"/>
        <v>26</v>
      </c>
      <c r="AP14" s="37">
        <f t="shared" si="0"/>
        <v>26.5</v>
      </c>
      <c r="AQ14" s="37">
        <f t="shared" si="0"/>
        <v>27</v>
      </c>
      <c r="AR14" s="37">
        <f t="shared" si="0"/>
        <v>27.500000000000004</v>
      </c>
      <c r="AS14" s="37">
        <f t="shared" si="0"/>
        <v>28.000000000000004</v>
      </c>
    </row>
    <row r="15" spans="4:45" x14ac:dyDescent="0.25">
      <c r="D15">
        <v>12</v>
      </c>
      <c r="E15" s="77">
        <v>28000</v>
      </c>
      <c r="F15" s="37">
        <v>21.499999999999996</v>
      </c>
      <c r="G15" s="37">
        <v>22.499999999999996</v>
      </c>
      <c r="H15" s="37">
        <v>23.5</v>
      </c>
      <c r="I15" s="37">
        <v>24</v>
      </c>
      <c r="J15" s="37">
        <v>25</v>
      </c>
      <c r="K15" s="37">
        <v>25.5</v>
      </c>
      <c r="L15" s="37">
        <v>26.5</v>
      </c>
      <c r="M15" s="37">
        <v>27</v>
      </c>
      <c r="N15" s="37">
        <v>27.500000000000004</v>
      </c>
      <c r="O15" s="37">
        <v>28.000000000000004</v>
      </c>
      <c r="P15" s="37">
        <v>28.500000000000004</v>
      </c>
      <c r="Q15" s="37">
        <v>28.500000000000004</v>
      </c>
      <c r="S15" t="str">
        <f t="shared" si="1"/>
        <v/>
      </c>
      <c r="T15">
        <v>28000</v>
      </c>
      <c r="U15">
        <v>0.21499999999999997</v>
      </c>
      <c r="V15">
        <v>0.22499999999999998</v>
      </c>
      <c r="W15">
        <v>0.23499999999999999</v>
      </c>
      <c r="X15">
        <v>0.24</v>
      </c>
      <c r="Y15">
        <v>0.25</v>
      </c>
      <c r="Z15">
        <v>0.255</v>
      </c>
      <c r="AA15">
        <v>0.26500000000000001</v>
      </c>
      <c r="AB15">
        <v>0.27</v>
      </c>
      <c r="AC15">
        <v>0.27500000000000002</v>
      </c>
      <c r="AD15">
        <v>0.28000000000000003</v>
      </c>
      <c r="AE15">
        <v>0.28500000000000003</v>
      </c>
      <c r="AF15">
        <v>0.28500000000000003</v>
      </c>
      <c r="AH15" s="37">
        <f t="shared" si="0"/>
        <v>21.499999999999996</v>
      </c>
      <c r="AI15" s="37">
        <f t="shared" si="0"/>
        <v>22.499999999999996</v>
      </c>
      <c r="AJ15" s="37">
        <f t="shared" si="0"/>
        <v>23.5</v>
      </c>
      <c r="AK15" s="37">
        <f t="shared" si="0"/>
        <v>24</v>
      </c>
      <c r="AL15" s="37">
        <f t="shared" si="0"/>
        <v>25</v>
      </c>
      <c r="AM15" s="37">
        <f t="shared" si="0"/>
        <v>25.5</v>
      </c>
      <c r="AN15" s="37">
        <f t="shared" si="0"/>
        <v>26.5</v>
      </c>
      <c r="AO15" s="37">
        <f t="shared" si="0"/>
        <v>27</v>
      </c>
      <c r="AP15" s="37">
        <f t="shared" si="0"/>
        <v>27.500000000000004</v>
      </c>
      <c r="AQ15" s="37">
        <f t="shared" si="0"/>
        <v>28.000000000000004</v>
      </c>
      <c r="AR15" s="37">
        <f t="shared" si="0"/>
        <v>28.500000000000004</v>
      </c>
      <c r="AS15" s="37">
        <f t="shared" si="0"/>
        <v>28.500000000000004</v>
      </c>
    </row>
    <row r="16" spans="4:45" x14ac:dyDescent="0.25">
      <c r="D16">
        <v>13</v>
      </c>
      <c r="E16" s="77">
        <v>29000</v>
      </c>
      <c r="F16" s="37">
        <v>21.499999999999996</v>
      </c>
      <c r="G16" s="37">
        <v>22.499999999999996</v>
      </c>
      <c r="H16" s="37">
        <v>23.5</v>
      </c>
      <c r="I16" s="37">
        <v>24.5</v>
      </c>
      <c r="J16" s="37">
        <v>25.5</v>
      </c>
      <c r="K16" s="37">
        <v>26</v>
      </c>
      <c r="L16" s="37">
        <v>27</v>
      </c>
      <c r="M16" s="37">
        <v>27.500000000000004</v>
      </c>
      <c r="N16" s="37">
        <v>28.000000000000004</v>
      </c>
      <c r="O16" s="37">
        <v>28.500000000000004</v>
      </c>
      <c r="P16" s="37">
        <v>29.000000000000004</v>
      </c>
      <c r="Q16" s="37">
        <v>29.5</v>
      </c>
      <c r="S16" t="str">
        <f t="shared" si="1"/>
        <v/>
      </c>
      <c r="T16">
        <v>29000</v>
      </c>
      <c r="U16">
        <v>0.21499999999999997</v>
      </c>
      <c r="V16">
        <v>0.22499999999999998</v>
      </c>
      <c r="W16">
        <v>0.23499999999999999</v>
      </c>
      <c r="X16">
        <v>0.245</v>
      </c>
      <c r="Y16">
        <v>0.255</v>
      </c>
      <c r="Z16">
        <v>0.26</v>
      </c>
      <c r="AA16">
        <v>0.27</v>
      </c>
      <c r="AB16">
        <v>0.27500000000000002</v>
      </c>
      <c r="AC16">
        <v>0.28000000000000003</v>
      </c>
      <c r="AD16">
        <v>0.28500000000000003</v>
      </c>
      <c r="AE16">
        <v>0.29000000000000004</v>
      </c>
      <c r="AF16">
        <v>0.29499999999999998</v>
      </c>
      <c r="AH16" s="37">
        <f t="shared" si="0"/>
        <v>21.499999999999996</v>
      </c>
      <c r="AI16" s="37">
        <f t="shared" si="0"/>
        <v>22.499999999999996</v>
      </c>
      <c r="AJ16" s="37">
        <f t="shared" si="0"/>
        <v>23.5</v>
      </c>
      <c r="AK16" s="37">
        <f t="shared" si="0"/>
        <v>24.5</v>
      </c>
      <c r="AL16" s="37">
        <f t="shared" si="0"/>
        <v>25.5</v>
      </c>
      <c r="AM16" s="37">
        <f t="shared" si="0"/>
        <v>26</v>
      </c>
      <c r="AN16" s="37">
        <f t="shared" si="0"/>
        <v>27</v>
      </c>
      <c r="AO16" s="37">
        <f t="shared" si="0"/>
        <v>27.500000000000004</v>
      </c>
      <c r="AP16" s="37">
        <f t="shared" si="0"/>
        <v>28.000000000000004</v>
      </c>
      <c r="AQ16" s="37">
        <f t="shared" si="0"/>
        <v>28.500000000000004</v>
      </c>
      <c r="AR16" s="37">
        <f t="shared" si="0"/>
        <v>29.000000000000004</v>
      </c>
      <c r="AS16" s="37">
        <f t="shared" si="0"/>
        <v>29.5</v>
      </c>
    </row>
    <row r="17" spans="4:45" x14ac:dyDescent="0.25">
      <c r="D17">
        <v>14</v>
      </c>
      <c r="E17" s="77">
        <v>30000</v>
      </c>
      <c r="F17" s="37">
        <v>21.499999999999996</v>
      </c>
      <c r="G17" s="37">
        <v>22.499999999999996</v>
      </c>
      <c r="H17" s="37">
        <v>24</v>
      </c>
      <c r="I17" s="37">
        <v>25</v>
      </c>
      <c r="J17" s="37">
        <v>26</v>
      </c>
      <c r="K17" s="37">
        <v>26.5</v>
      </c>
      <c r="L17" s="37">
        <v>27.500000000000004</v>
      </c>
      <c r="M17" s="37">
        <v>28.000000000000004</v>
      </c>
      <c r="N17" s="37">
        <v>28.500000000000004</v>
      </c>
      <c r="O17" s="37">
        <v>29.000000000000004</v>
      </c>
      <c r="P17" s="37">
        <v>29.5</v>
      </c>
      <c r="Q17" s="37">
        <v>30</v>
      </c>
      <c r="S17" t="str">
        <f t="shared" si="1"/>
        <v/>
      </c>
      <c r="T17">
        <v>30000</v>
      </c>
      <c r="U17">
        <v>0.21499999999999997</v>
      </c>
      <c r="V17">
        <v>0.22499999999999998</v>
      </c>
      <c r="W17">
        <v>0.24</v>
      </c>
      <c r="X17">
        <v>0.25</v>
      </c>
      <c r="Y17">
        <v>0.26</v>
      </c>
      <c r="Z17">
        <v>0.26500000000000001</v>
      </c>
      <c r="AA17">
        <v>0.27500000000000002</v>
      </c>
      <c r="AB17">
        <v>0.28000000000000003</v>
      </c>
      <c r="AC17">
        <v>0.28500000000000003</v>
      </c>
      <c r="AD17">
        <v>0.29000000000000004</v>
      </c>
      <c r="AE17">
        <v>0.29499999999999998</v>
      </c>
      <c r="AF17">
        <v>0.3</v>
      </c>
      <c r="AH17" s="37">
        <f t="shared" si="0"/>
        <v>21.499999999999996</v>
      </c>
      <c r="AI17" s="37">
        <f t="shared" si="0"/>
        <v>22.499999999999996</v>
      </c>
      <c r="AJ17" s="37">
        <f t="shared" si="0"/>
        <v>24</v>
      </c>
      <c r="AK17" s="37">
        <f t="shared" si="0"/>
        <v>25</v>
      </c>
      <c r="AL17" s="37">
        <f t="shared" si="0"/>
        <v>26</v>
      </c>
      <c r="AM17" s="37">
        <f t="shared" si="0"/>
        <v>26.5</v>
      </c>
      <c r="AN17" s="37">
        <f t="shared" si="0"/>
        <v>27.500000000000004</v>
      </c>
      <c r="AO17" s="37">
        <f t="shared" si="0"/>
        <v>28.000000000000004</v>
      </c>
      <c r="AP17" s="37">
        <f t="shared" si="0"/>
        <v>28.500000000000004</v>
      </c>
      <c r="AQ17" s="37">
        <f t="shared" si="0"/>
        <v>29.000000000000004</v>
      </c>
      <c r="AR17" s="37">
        <f t="shared" si="0"/>
        <v>29.5</v>
      </c>
      <c r="AS17" s="37">
        <f t="shared" si="0"/>
        <v>30</v>
      </c>
    </row>
    <row r="18" spans="4:45" x14ac:dyDescent="0.25">
      <c r="D18">
        <v>15</v>
      </c>
      <c r="E18" s="77">
        <v>31000</v>
      </c>
      <c r="F18" s="37">
        <v>21.499999999999996</v>
      </c>
      <c r="G18" s="37">
        <v>23</v>
      </c>
      <c r="H18" s="37">
        <v>24</v>
      </c>
      <c r="I18" s="37">
        <v>25</v>
      </c>
      <c r="J18" s="37">
        <v>26</v>
      </c>
      <c r="K18" s="37">
        <v>27</v>
      </c>
      <c r="L18" s="37">
        <v>28.000000000000004</v>
      </c>
      <c r="M18" s="37">
        <v>28.500000000000004</v>
      </c>
      <c r="N18" s="37">
        <v>29.000000000000004</v>
      </c>
      <c r="O18" s="37">
        <v>29.5</v>
      </c>
      <c r="P18" s="37">
        <v>30.5</v>
      </c>
      <c r="Q18" s="37">
        <v>31</v>
      </c>
      <c r="S18" t="str">
        <f t="shared" si="1"/>
        <v/>
      </c>
      <c r="T18">
        <v>31000</v>
      </c>
      <c r="U18">
        <v>0.21499999999999997</v>
      </c>
      <c r="V18">
        <v>0.22999999999999998</v>
      </c>
      <c r="W18">
        <v>0.24</v>
      </c>
      <c r="X18">
        <v>0.25</v>
      </c>
      <c r="Y18">
        <v>0.26</v>
      </c>
      <c r="Z18">
        <v>0.27</v>
      </c>
      <c r="AA18">
        <v>0.28000000000000003</v>
      </c>
      <c r="AB18">
        <v>0.28500000000000003</v>
      </c>
      <c r="AC18">
        <v>0.29000000000000004</v>
      </c>
      <c r="AD18">
        <v>0.29499999999999998</v>
      </c>
      <c r="AE18">
        <v>0.30499999999999999</v>
      </c>
      <c r="AF18">
        <v>0.31</v>
      </c>
      <c r="AH18" s="37">
        <f t="shared" si="0"/>
        <v>21.499999999999996</v>
      </c>
      <c r="AI18" s="37">
        <f t="shared" si="0"/>
        <v>23</v>
      </c>
      <c r="AJ18" s="37">
        <f t="shared" si="0"/>
        <v>24</v>
      </c>
      <c r="AK18" s="37">
        <f t="shared" si="0"/>
        <v>25</v>
      </c>
      <c r="AL18" s="37">
        <f t="shared" si="0"/>
        <v>26</v>
      </c>
      <c r="AM18" s="37">
        <f t="shared" si="0"/>
        <v>27</v>
      </c>
      <c r="AN18" s="37">
        <f t="shared" si="0"/>
        <v>28.000000000000004</v>
      </c>
      <c r="AO18" s="37">
        <f t="shared" si="0"/>
        <v>28.500000000000004</v>
      </c>
      <c r="AP18" s="37">
        <f t="shared" si="0"/>
        <v>29.000000000000004</v>
      </c>
      <c r="AQ18" s="37">
        <f t="shared" si="0"/>
        <v>29.5</v>
      </c>
      <c r="AR18" s="37">
        <f t="shared" si="0"/>
        <v>30.5</v>
      </c>
      <c r="AS18" s="37">
        <f t="shared" si="0"/>
        <v>31</v>
      </c>
    </row>
    <row r="19" spans="4:45" x14ac:dyDescent="0.25">
      <c r="D19">
        <v>16</v>
      </c>
      <c r="E19" s="77">
        <v>32000</v>
      </c>
      <c r="F19" s="37">
        <v>21.999999999999996</v>
      </c>
      <c r="G19" s="37">
        <v>23</v>
      </c>
      <c r="H19" s="37">
        <v>24</v>
      </c>
      <c r="I19" s="37">
        <v>25</v>
      </c>
      <c r="J19" s="37">
        <v>26.5</v>
      </c>
      <c r="K19" s="37">
        <v>27</v>
      </c>
      <c r="L19" s="37">
        <v>28.000000000000004</v>
      </c>
      <c r="M19" s="37">
        <v>29.000000000000004</v>
      </c>
      <c r="N19" s="37">
        <v>29.5</v>
      </c>
      <c r="O19" s="37">
        <v>30</v>
      </c>
      <c r="P19" s="37">
        <v>31</v>
      </c>
      <c r="Q19" s="37">
        <v>31.5</v>
      </c>
      <c r="S19" t="str">
        <f t="shared" si="1"/>
        <v/>
      </c>
      <c r="T19">
        <v>32000</v>
      </c>
      <c r="U19">
        <v>0.21999999999999997</v>
      </c>
      <c r="V19">
        <v>0.22999999999999998</v>
      </c>
      <c r="W19">
        <v>0.24</v>
      </c>
      <c r="X19">
        <v>0.25</v>
      </c>
      <c r="Y19">
        <v>0.26500000000000001</v>
      </c>
      <c r="Z19">
        <v>0.27</v>
      </c>
      <c r="AA19">
        <v>0.28000000000000003</v>
      </c>
      <c r="AB19">
        <v>0.29000000000000004</v>
      </c>
      <c r="AC19">
        <v>0.29499999999999998</v>
      </c>
      <c r="AD19">
        <v>0.3</v>
      </c>
      <c r="AE19">
        <v>0.31</v>
      </c>
      <c r="AF19">
        <v>0.315</v>
      </c>
      <c r="AH19" s="37">
        <f t="shared" si="0"/>
        <v>21.999999999999996</v>
      </c>
      <c r="AI19" s="37">
        <f t="shared" si="0"/>
        <v>23</v>
      </c>
      <c r="AJ19" s="37">
        <f t="shared" si="0"/>
        <v>24</v>
      </c>
      <c r="AK19" s="37">
        <f t="shared" si="0"/>
        <v>25</v>
      </c>
      <c r="AL19" s="37">
        <f t="shared" si="0"/>
        <v>26.5</v>
      </c>
      <c r="AM19" s="37">
        <f t="shared" si="0"/>
        <v>27</v>
      </c>
      <c r="AN19" s="37">
        <f t="shared" si="0"/>
        <v>28.000000000000004</v>
      </c>
      <c r="AO19" s="37">
        <f t="shared" si="0"/>
        <v>29.000000000000004</v>
      </c>
      <c r="AP19" s="37">
        <f t="shared" si="0"/>
        <v>29.5</v>
      </c>
      <c r="AQ19" s="37">
        <f t="shared" si="0"/>
        <v>30</v>
      </c>
      <c r="AR19" s="37">
        <f t="shared" si="0"/>
        <v>31</v>
      </c>
      <c r="AS19" s="37">
        <f t="shared" si="0"/>
        <v>31.5</v>
      </c>
    </row>
    <row r="20" spans="4:45" x14ac:dyDescent="0.25">
      <c r="D20">
        <v>17</v>
      </c>
      <c r="E20" s="77">
        <v>33000</v>
      </c>
      <c r="F20" s="37">
        <v>21.999999999999996</v>
      </c>
      <c r="G20" s="37">
        <v>23</v>
      </c>
      <c r="H20" s="37">
        <v>24.5</v>
      </c>
      <c r="I20" s="37">
        <v>25.5</v>
      </c>
      <c r="J20" s="37">
        <v>26.5</v>
      </c>
      <c r="K20" s="37">
        <v>27.500000000000004</v>
      </c>
      <c r="L20" s="37">
        <v>28.500000000000004</v>
      </c>
      <c r="M20" s="37">
        <v>29.000000000000004</v>
      </c>
      <c r="N20" s="37">
        <v>30</v>
      </c>
      <c r="O20" s="37">
        <v>30.5</v>
      </c>
      <c r="P20" s="37">
        <v>31</v>
      </c>
      <c r="Q20" s="37">
        <v>31.5</v>
      </c>
      <c r="S20" t="str">
        <f t="shared" si="1"/>
        <v/>
      </c>
      <c r="T20">
        <v>33000</v>
      </c>
      <c r="U20">
        <v>0.21999999999999997</v>
      </c>
      <c r="V20">
        <v>0.22999999999999998</v>
      </c>
      <c r="W20">
        <v>0.245</v>
      </c>
      <c r="X20">
        <v>0.255</v>
      </c>
      <c r="Y20">
        <v>0.26500000000000001</v>
      </c>
      <c r="Z20">
        <v>0.27500000000000002</v>
      </c>
      <c r="AA20">
        <v>0.28500000000000003</v>
      </c>
      <c r="AB20">
        <v>0.29000000000000004</v>
      </c>
      <c r="AC20">
        <v>0.3</v>
      </c>
      <c r="AD20">
        <v>0.30499999999999999</v>
      </c>
      <c r="AE20">
        <v>0.31</v>
      </c>
      <c r="AF20">
        <v>0.315</v>
      </c>
      <c r="AH20" s="37">
        <f t="shared" si="0"/>
        <v>21.999999999999996</v>
      </c>
      <c r="AI20" s="37">
        <f t="shared" si="0"/>
        <v>23</v>
      </c>
      <c r="AJ20" s="37">
        <f t="shared" si="0"/>
        <v>24.5</v>
      </c>
      <c r="AK20" s="37">
        <f t="shared" si="0"/>
        <v>25.5</v>
      </c>
      <c r="AL20" s="37">
        <f t="shared" si="0"/>
        <v>26.5</v>
      </c>
      <c r="AM20" s="37">
        <f t="shared" si="0"/>
        <v>27.500000000000004</v>
      </c>
      <c r="AN20" s="37">
        <f t="shared" si="0"/>
        <v>28.500000000000004</v>
      </c>
      <c r="AO20" s="37">
        <f t="shared" si="0"/>
        <v>29.000000000000004</v>
      </c>
      <c r="AP20" s="37">
        <f t="shared" si="0"/>
        <v>30</v>
      </c>
      <c r="AQ20" s="37">
        <f t="shared" si="0"/>
        <v>30.5</v>
      </c>
      <c r="AR20" s="37">
        <f t="shared" si="0"/>
        <v>31</v>
      </c>
      <c r="AS20" s="37">
        <f t="shared" si="0"/>
        <v>31.5</v>
      </c>
    </row>
    <row r="21" spans="4:45" x14ac:dyDescent="0.25">
      <c r="D21">
        <v>18</v>
      </c>
      <c r="E21" s="77">
        <v>34000</v>
      </c>
      <c r="F21" s="37">
        <v>21.999999999999996</v>
      </c>
      <c r="G21" s="37">
        <v>23</v>
      </c>
      <c r="H21" s="37">
        <v>24.5</v>
      </c>
      <c r="I21" s="37">
        <v>25.5</v>
      </c>
      <c r="J21" s="37">
        <v>26.5</v>
      </c>
      <c r="K21" s="37">
        <v>27.500000000000004</v>
      </c>
      <c r="L21" s="37">
        <v>28.500000000000004</v>
      </c>
      <c r="M21" s="37">
        <v>29.5</v>
      </c>
      <c r="N21" s="37">
        <v>30</v>
      </c>
      <c r="O21" s="37">
        <v>31</v>
      </c>
      <c r="P21" s="37">
        <v>31.5</v>
      </c>
      <c r="Q21" s="37">
        <v>32</v>
      </c>
      <c r="S21" t="str">
        <f t="shared" si="1"/>
        <v/>
      </c>
      <c r="T21">
        <v>34000</v>
      </c>
      <c r="U21">
        <v>0.21999999999999997</v>
      </c>
      <c r="V21">
        <v>0.22999999999999998</v>
      </c>
      <c r="W21">
        <v>0.245</v>
      </c>
      <c r="X21">
        <v>0.255</v>
      </c>
      <c r="Y21">
        <v>0.26500000000000001</v>
      </c>
      <c r="Z21">
        <v>0.27500000000000002</v>
      </c>
      <c r="AA21">
        <v>0.28500000000000003</v>
      </c>
      <c r="AB21">
        <v>0.29499999999999998</v>
      </c>
      <c r="AC21">
        <v>0.3</v>
      </c>
      <c r="AD21">
        <v>0.31</v>
      </c>
      <c r="AE21">
        <v>0.315</v>
      </c>
      <c r="AF21">
        <v>0.32</v>
      </c>
      <c r="AH21" s="37">
        <f t="shared" si="0"/>
        <v>21.999999999999996</v>
      </c>
      <c r="AI21" s="37">
        <f t="shared" si="0"/>
        <v>23</v>
      </c>
      <c r="AJ21" s="37">
        <f t="shared" si="0"/>
        <v>24.5</v>
      </c>
      <c r="AK21" s="37">
        <f t="shared" si="0"/>
        <v>25.5</v>
      </c>
      <c r="AL21" s="37">
        <f t="shared" si="0"/>
        <v>26.5</v>
      </c>
      <c r="AM21" s="37">
        <f t="shared" si="0"/>
        <v>27.500000000000004</v>
      </c>
      <c r="AN21" s="37">
        <f t="shared" si="0"/>
        <v>28.500000000000004</v>
      </c>
      <c r="AO21" s="37">
        <f t="shared" si="0"/>
        <v>29.5</v>
      </c>
      <c r="AP21" s="37">
        <f t="shared" si="0"/>
        <v>30</v>
      </c>
      <c r="AQ21" s="37">
        <f t="shared" si="0"/>
        <v>31</v>
      </c>
      <c r="AR21" s="37">
        <f t="shared" si="0"/>
        <v>31.5</v>
      </c>
      <c r="AS21" s="37">
        <f t="shared" si="0"/>
        <v>32</v>
      </c>
    </row>
    <row r="22" spans="4:45" x14ac:dyDescent="0.25">
      <c r="D22">
        <v>19</v>
      </c>
      <c r="E22" s="77">
        <v>35000</v>
      </c>
      <c r="F22" s="37">
        <v>21.999999999999996</v>
      </c>
      <c r="G22" s="37">
        <v>23</v>
      </c>
      <c r="H22" s="37">
        <v>24.5</v>
      </c>
      <c r="I22" s="37">
        <v>25.5</v>
      </c>
      <c r="J22" s="37">
        <v>26.5</v>
      </c>
      <c r="K22" s="37">
        <v>27.500000000000004</v>
      </c>
      <c r="L22" s="37">
        <v>28.500000000000004</v>
      </c>
      <c r="M22" s="37">
        <v>29.5</v>
      </c>
      <c r="N22" s="37">
        <v>30.5</v>
      </c>
      <c r="O22" s="37">
        <v>31</v>
      </c>
      <c r="P22" s="37">
        <v>32</v>
      </c>
      <c r="Q22" s="37">
        <v>32.5</v>
      </c>
      <c r="S22" t="str">
        <f t="shared" si="1"/>
        <v/>
      </c>
      <c r="T22">
        <v>35000</v>
      </c>
      <c r="U22">
        <v>0.21999999999999997</v>
      </c>
      <c r="V22">
        <v>0.22999999999999998</v>
      </c>
      <c r="W22">
        <v>0.245</v>
      </c>
      <c r="X22">
        <v>0.255</v>
      </c>
      <c r="Y22">
        <v>0.26500000000000001</v>
      </c>
      <c r="Z22">
        <v>0.27500000000000002</v>
      </c>
      <c r="AA22">
        <v>0.28500000000000003</v>
      </c>
      <c r="AB22">
        <v>0.29499999999999998</v>
      </c>
      <c r="AC22">
        <v>0.30499999999999999</v>
      </c>
      <c r="AD22">
        <v>0.31</v>
      </c>
      <c r="AE22">
        <v>0.32</v>
      </c>
      <c r="AF22">
        <v>0.32500000000000001</v>
      </c>
      <c r="AH22" s="37">
        <f t="shared" si="0"/>
        <v>21.999999999999996</v>
      </c>
      <c r="AI22" s="37">
        <f t="shared" si="0"/>
        <v>23</v>
      </c>
      <c r="AJ22" s="37">
        <f t="shared" si="0"/>
        <v>24.5</v>
      </c>
      <c r="AK22" s="37">
        <f t="shared" si="0"/>
        <v>25.5</v>
      </c>
      <c r="AL22" s="37">
        <f t="shared" si="0"/>
        <v>26.5</v>
      </c>
      <c r="AM22" s="37">
        <f t="shared" si="0"/>
        <v>27.500000000000004</v>
      </c>
      <c r="AN22" s="37">
        <f t="shared" si="0"/>
        <v>28.500000000000004</v>
      </c>
      <c r="AO22" s="37">
        <f t="shared" si="0"/>
        <v>29.5</v>
      </c>
      <c r="AP22" s="37">
        <f t="shared" si="0"/>
        <v>30.5</v>
      </c>
      <c r="AQ22" s="37">
        <f t="shared" si="0"/>
        <v>31</v>
      </c>
      <c r="AR22" s="37">
        <f t="shared" si="0"/>
        <v>32</v>
      </c>
      <c r="AS22" s="37">
        <f t="shared" si="0"/>
        <v>32.5</v>
      </c>
    </row>
    <row r="23" spans="4:45" x14ac:dyDescent="0.25">
      <c r="D23">
        <v>20</v>
      </c>
      <c r="E23" s="77">
        <v>36000</v>
      </c>
      <c r="F23" s="37">
        <v>21.999999999999996</v>
      </c>
      <c r="G23" s="37">
        <v>23</v>
      </c>
      <c r="H23" s="37">
        <v>24.5</v>
      </c>
      <c r="I23" s="37">
        <v>25.5</v>
      </c>
      <c r="J23" s="37">
        <v>26.5</v>
      </c>
      <c r="K23" s="37">
        <v>28.000000000000004</v>
      </c>
      <c r="L23" s="37">
        <v>29.000000000000004</v>
      </c>
      <c r="M23" s="37">
        <v>29.5</v>
      </c>
      <c r="N23" s="37">
        <v>30.5</v>
      </c>
      <c r="O23" s="37">
        <v>31.5</v>
      </c>
      <c r="P23" s="37">
        <v>32</v>
      </c>
      <c r="Q23" s="37">
        <v>32.5</v>
      </c>
      <c r="S23" t="str">
        <f t="shared" si="1"/>
        <v/>
      </c>
      <c r="T23">
        <v>36000</v>
      </c>
      <c r="U23">
        <v>0.21999999999999997</v>
      </c>
      <c r="V23">
        <v>0.22999999999999998</v>
      </c>
      <c r="W23">
        <v>0.245</v>
      </c>
      <c r="X23">
        <v>0.255</v>
      </c>
      <c r="Y23">
        <v>0.26500000000000001</v>
      </c>
      <c r="Z23">
        <v>0.28000000000000003</v>
      </c>
      <c r="AA23">
        <v>0.29000000000000004</v>
      </c>
      <c r="AB23">
        <v>0.29499999999999998</v>
      </c>
      <c r="AC23">
        <v>0.30499999999999999</v>
      </c>
      <c r="AD23">
        <v>0.315</v>
      </c>
      <c r="AE23">
        <v>0.32</v>
      </c>
      <c r="AF23">
        <v>0.32500000000000001</v>
      </c>
      <c r="AH23" s="37">
        <f t="shared" si="0"/>
        <v>21.999999999999996</v>
      </c>
      <c r="AI23" s="37">
        <f t="shared" si="0"/>
        <v>23</v>
      </c>
      <c r="AJ23" s="37">
        <f t="shared" si="0"/>
        <v>24.5</v>
      </c>
      <c r="AK23" s="37">
        <f t="shared" si="0"/>
        <v>25.5</v>
      </c>
      <c r="AL23" s="37">
        <f t="shared" si="0"/>
        <v>26.5</v>
      </c>
      <c r="AM23" s="37">
        <f t="shared" si="0"/>
        <v>28.000000000000004</v>
      </c>
      <c r="AN23" s="37">
        <f t="shared" si="0"/>
        <v>29.000000000000004</v>
      </c>
      <c r="AO23" s="37">
        <f t="shared" si="0"/>
        <v>29.5</v>
      </c>
      <c r="AP23" s="37">
        <f t="shared" si="0"/>
        <v>30.5</v>
      </c>
      <c r="AQ23" s="37">
        <f t="shared" si="0"/>
        <v>31.5</v>
      </c>
      <c r="AR23" s="37">
        <f t="shared" si="0"/>
        <v>32</v>
      </c>
      <c r="AS23" s="37">
        <f t="shared" si="0"/>
        <v>32.5</v>
      </c>
    </row>
    <row r="24" spans="4:45" x14ac:dyDescent="0.25">
      <c r="D24">
        <v>21</v>
      </c>
      <c r="E24" s="77">
        <v>37000</v>
      </c>
      <c r="F24" s="37">
        <v>21.999999999999996</v>
      </c>
      <c r="G24" s="37">
        <v>23</v>
      </c>
      <c r="H24" s="37">
        <v>24.5</v>
      </c>
      <c r="I24" s="37">
        <v>25.5</v>
      </c>
      <c r="J24" s="37">
        <v>26.5</v>
      </c>
      <c r="K24" s="37">
        <v>28.000000000000004</v>
      </c>
      <c r="L24" s="37">
        <v>29.000000000000004</v>
      </c>
      <c r="M24" s="37">
        <v>30</v>
      </c>
      <c r="N24" s="37">
        <v>30.5</v>
      </c>
      <c r="O24" s="37">
        <v>31.5</v>
      </c>
      <c r="P24" s="37">
        <v>32</v>
      </c>
      <c r="Q24" s="37">
        <v>33</v>
      </c>
      <c r="S24" t="str">
        <f t="shared" si="1"/>
        <v/>
      </c>
      <c r="T24">
        <v>37000</v>
      </c>
      <c r="U24">
        <v>0.21999999999999997</v>
      </c>
      <c r="V24">
        <v>0.22999999999999998</v>
      </c>
      <c r="W24">
        <v>0.245</v>
      </c>
      <c r="X24">
        <v>0.255</v>
      </c>
      <c r="Y24">
        <v>0.26500000000000001</v>
      </c>
      <c r="Z24">
        <v>0.28000000000000003</v>
      </c>
      <c r="AA24">
        <v>0.29000000000000004</v>
      </c>
      <c r="AB24">
        <v>0.3</v>
      </c>
      <c r="AC24">
        <v>0.30499999999999999</v>
      </c>
      <c r="AD24">
        <v>0.315</v>
      </c>
      <c r="AE24">
        <v>0.32</v>
      </c>
      <c r="AF24">
        <v>0.33</v>
      </c>
      <c r="AH24" s="37">
        <f t="shared" si="0"/>
        <v>21.999999999999996</v>
      </c>
      <c r="AI24" s="37">
        <f t="shared" si="0"/>
        <v>23</v>
      </c>
      <c r="AJ24" s="37">
        <f t="shared" si="0"/>
        <v>24.5</v>
      </c>
      <c r="AK24" s="37">
        <f t="shared" si="0"/>
        <v>25.5</v>
      </c>
      <c r="AL24" s="37">
        <f t="shared" si="0"/>
        <v>26.5</v>
      </c>
      <c r="AM24" s="37">
        <f t="shared" si="0"/>
        <v>28.000000000000004</v>
      </c>
      <c r="AN24" s="37">
        <f t="shared" si="0"/>
        <v>29.000000000000004</v>
      </c>
      <c r="AO24" s="37">
        <f t="shared" si="0"/>
        <v>30</v>
      </c>
      <c r="AP24" s="37">
        <f t="shared" si="0"/>
        <v>30.5</v>
      </c>
      <c r="AQ24" s="37">
        <f t="shared" si="0"/>
        <v>31.5</v>
      </c>
      <c r="AR24" s="37">
        <f t="shared" si="0"/>
        <v>32</v>
      </c>
      <c r="AS24" s="37">
        <f t="shared" si="0"/>
        <v>33</v>
      </c>
    </row>
    <row r="25" spans="4:45" x14ac:dyDescent="0.25">
      <c r="D25">
        <v>22</v>
      </c>
      <c r="E25" s="77">
        <v>38000</v>
      </c>
      <c r="F25" s="37">
        <v>21.999999999999996</v>
      </c>
      <c r="G25" s="37">
        <v>23.5</v>
      </c>
      <c r="H25" s="37">
        <v>24.5</v>
      </c>
      <c r="I25" s="37">
        <v>25.5</v>
      </c>
      <c r="J25" s="37">
        <v>26.5</v>
      </c>
      <c r="K25" s="37">
        <v>28.000000000000004</v>
      </c>
      <c r="L25" s="37">
        <v>29.000000000000004</v>
      </c>
      <c r="M25" s="37">
        <v>30</v>
      </c>
      <c r="N25" s="37">
        <v>30.5</v>
      </c>
      <c r="O25" s="37">
        <v>31.5</v>
      </c>
      <c r="P25" s="37">
        <v>32.5</v>
      </c>
      <c r="Q25" s="37">
        <v>33</v>
      </c>
      <c r="S25" t="str">
        <f t="shared" si="1"/>
        <v/>
      </c>
      <c r="T25">
        <v>38000</v>
      </c>
      <c r="U25">
        <v>0.21999999999999997</v>
      </c>
      <c r="V25">
        <v>0.23499999999999999</v>
      </c>
      <c r="W25">
        <v>0.245</v>
      </c>
      <c r="X25">
        <v>0.255</v>
      </c>
      <c r="Y25">
        <v>0.26500000000000001</v>
      </c>
      <c r="Z25">
        <v>0.28000000000000003</v>
      </c>
      <c r="AA25">
        <v>0.29000000000000004</v>
      </c>
      <c r="AB25">
        <v>0.3</v>
      </c>
      <c r="AC25">
        <v>0.30499999999999999</v>
      </c>
      <c r="AD25">
        <v>0.315</v>
      </c>
      <c r="AE25">
        <v>0.32500000000000001</v>
      </c>
      <c r="AF25">
        <v>0.33</v>
      </c>
      <c r="AH25" s="37">
        <f t="shared" si="0"/>
        <v>21.999999999999996</v>
      </c>
      <c r="AI25" s="37">
        <f t="shared" si="0"/>
        <v>23.5</v>
      </c>
      <c r="AJ25" s="37">
        <f t="shared" si="0"/>
        <v>24.5</v>
      </c>
      <c r="AK25" s="37">
        <f t="shared" ref="AK25:AS53" si="2">X25*$T$3</f>
        <v>25.5</v>
      </c>
      <c r="AL25" s="37">
        <f t="shared" si="2"/>
        <v>26.5</v>
      </c>
      <c r="AM25" s="37">
        <f t="shared" si="2"/>
        <v>28.000000000000004</v>
      </c>
      <c r="AN25" s="37">
        <f t="shared" si="2"/>
        <v>29.000000000000004</v>
      </c>
      <c r="AO25" s="37">
        <f t="shared" si="2"/>
        <v>30</v>
      </c>
      <c r="AP25" s="37">
        <f t="shared" si="2"/>
        <v>30.5</v>
      </c>
      <c r="AQ25" s="37">
        <f t="shared" si="2"/>
        <v>31.5</v>
      </c>
      <c r="AR25" s="37">
        <f t="shared" si="2"/>
        <v>32.5</v>
      </c>
      <c r="AS25" s="37">
        <f t="shared" si="2"/>
        <v>33</v>
      </c>
    </row>
    <row r="26" spans="4:45" x14ac:dyDescent="0.25">
      <c r="D26">
        <v>23</v>
      </c>
      <c r="E26" s="77">
        <v>39000</v>
      </c>
      <c r="F26" s="37">
        <v>22.499999999999996</v>
      </c>
      <c r="G26" s="37">
        <v>23.5</v>
      </c>
      <c r="H26" s="37">
        <v>24.5</v>
      </c>
      <c r="I26" s="37">
        <v>25.5</v>
      </c>
      <c r="J26" s="37">
        <v>26.5</v>
      </c>
      <c r="K26" s="37">
        <v>28.000000000000004</v>
      </c>
      <c r="L26" s="37">
        <v>29.000000000000004</v>
      </c>
      <c r="M26" s="37">
        <v>30</v>
      </c>
      <c r="N26" s="37">
        <v>30.5</v>
      </c>
      <c r="O26" s="37">
        <v>31.5</v>
      </c>
      <c r="P26" s="37">
        <v>32.5</v>
      </c>
      <c r="Q26" s="37">
        <v>33</v>
      </c>
      <c r="S26" t="str">
        <f t="shared" si="1"/>
        <v/>
      </c>
      <c r="T26">
        <v>39000</v>
      </c>
      <c r="U26">
        <v>0.22499999999999998</v>
      </c>
      <c r="V26">
        <v>0.23499999999999999</v>
      </c>
      <c r="W26">
        <v>0.245</v>
      </c>
      <c r="X26">
        <v>0.255</v>
      </c>
      <c r="Y26">
        <v>0.26500000000000001</v>
      </c>
      <c r="Z26">
        <v>0.28000000000000003</v>
      </c>
      <c r="AA26">
        <v>0.29000000000000004</v>
      </c>
      <c r="AB26">
        <v>0.3</v>
      </c>
      <c r="AC26">
        <v>0.30499999999999999</v>
      </c>
      <c r="AD26">
        <v>0.315</v>
      </c>
      <c r="AE26">
        <v>0.32500000000000001</v>
      </c>
      <c r="AF26">
        <v>0.33</v>
      </c>
      <c r="AH26" s="37">
        <f t="shared" ref="AH26:AM57" si="3">U26*$T$3</f>
        <v>22.499999999999996</v>
      </c>
      <c r="AI26" s="37">
        <f t="shared" si="3"/>
        <v>23.5</v>
      </c>
      <c r="AJ26" s="37">
        <f t="shared" si="3"/>
        <v>24.5</v>
      </c>
      <c r="AK26" s="37">
        <f t="shared" si="2"/>
        <v>25.5</v>
      </c>
      <c r="AL26" s="37">
        <f t="shared" si="2"/>
        <v>26.5</v>
      </c>
      <c r="AM26" s="37">
        <f t="shared" si="2"/>
        <v>28.000000000000004</v>
      </c>
      <c r="AN26" s="37">
        <f t="shared" si="2"/>
        <v>29.000000000000004</v>
      </c>
      <c r="AO26" s="37">
        <f t="shared" si="2"/>
        <v>30</v>
      </c>
      <c r="AP26" s="37">
        <f t="shared" si="2"/>
        <v>30.5</v>
      </c>
      <c r="AQ26" s="37">
        <f t="shared" si="2"/>
        <v>31.5</v>
      </c>
      <c r="AR26" s="37">
        <f t="shared" si="2"/>
        <v>32.5</v>
      </c>
      <c r="AS26" s="37">
        <f t="shared" si="2"/>
        <v>33</v>
      </c>
    </row>
    <row r="27" spans="4:45" x14ac:dyDescent="0.25">
      <c r="D27">
        <v>24</v>
      </c>
      <c r="E27" s="77">
        <v>40000</v>
      </c>
      <c r="F27" s="37">
        <v>22.499999999999996</v>
      </c>
      <c r="G27" s="37">
        <v>23.5</v>
      </c>
      <c r="H27" s="37">
        <v>24.5</v>
      </c>
      <c r="I27" s="37">
        <v>25.5</v>
      </c>
      <c r="J27" s="37">
        <v>26.5</v>
      </c>
      <c r="K27" s="37">
        <v>28.000000000000004</v>
      </c>
      <c r="L27" s="37">
        <v>29.000000000000004</v>
      </c>
      <c r="M27" s="37">
        <v>30</v>
      </c>
      <c r="N27" s="37">
        <v>30.5</v>
      </c>
      <c r="O27" s="37">
        <v>31.5</v>
      </c>
      <c r="P27" s="37">
        <v>32.5</v>
      </c>
      <c r="Q27" s="37">
        <v>33</v>
      </c>
      <c r="S27" t="str">
        <f t="shared" si="1"/>
        <v/>
      </c>
      <c r="T27">
        <v>40000</v>
      </c>
      <c r="U27">
        <v>0.22499999999999998</v>
      </c>
      <c r="V27">
        <v>0.23499999999999999</v>
      </c>
      <c r="W27">
        <v>0.245</v>
      </c>
      <c r="X27">
        <v>0.255</v>
      </c>
      <c r="Y27">
        <v>0.26500000000000001</v>
      </c>
      <c r="Z27">
        <v>0.28000000000000003</v>
      </c>
      <c r="AA27">
        <v>0.29000000000000004</v>
      </c>
      <c r="AB27">
        <v>0.3</v>
      </c>
      <c r="AC27">
        <v>0.30499999999999999</v>
      </c>
      <c r="AD27">
        <v>0.315</v>
      </c>
      <c r="AE27">
        <v>0.32500000000000001</v>
      </c>
      <c r="AF27">
        <v>0.33</v>
      </c>
      <c r="AH27" s="37">
        <f t="shared" si="3"/>
        <v>22.499999999999996</v>
      </c>
      <c r="AI27" s="37">
        <f t="shared" si="3"/>
        <v>23.5</v>
      </c>
      <c r="AJ27" s="37">
        <f t="shared" si="3"/>
        <v>24.5</v>
      </c>
      <c r="AK27" s="37">
        <f t="shared" si="2"/>
        <v>25.5</v>
      </c>
      <c r="AL27" s="37">
        <f t="shared" si="2"/>
        <v>26.5</v>
      </c>
      <c r="AM27" s="37">
        <f t="shared" si="2"/>
        <v>28.000000000000004</v>
      </c>
      <c r="AN27" s="37">
        <f t="shared" si="2"/>
        <v>29.000000000000004</v>
      </c>
      <c r="AO27" s="37">
        <f t="shared" si="2"/>
        <v>30</v>
      </c>
      <c r="AP27" s="37">
        <f t="shared" si="2"/>
        <v>30.5</v>
      </c>
      <c r="AQ27" s="37">
        <f t="shared" si="2"/>
        <v>31.5</v>
      </c>
      <c r="AR27" s="37">
        <f t="shared" si="2"/>
        <v>32.5</v>
      </c>
      <c r="AS27" s="37">
        <f t="shared" si="2"/>
        <v>33</v>
      </c>
    </row>
    <row r="28" spans="4:45" x14ac:dyDescent="0.25">
      <c r="D28">
        <v>25</v>
      </c>
      <c r="E28" s="77">
        <v>41000</v>
      </c>
      <c r="F28" s="37">
        <v>22.499999999999996</v>
      </c>
      <c r="G28" s="37">
        <v>23.5</v>
      </c>
      <c r="H28" s="37">
        <v>24.5</v>
      </c>
      <c r="I28" s="37">
        <v>25.5</v>
      </c>
      <c r="J28" s="37">
        <v>26.5</v>
      </c>
      <c r="K28" s="37">
        <v>28.000000000000004</v>
      </c>
      <c r="L28" s="37">
        <v>29.000000000000004</v>
      </c>
      <c r="M28" s="37">
        <v>30</v>
      </c>
      <c r="N28" s="37">
        <v>30.5</v>
      </c>
      <c r="O28" s="37">
        <v>31.5</v>
      </c>
      <c r="P28" s="37">
        <v>32.5</v>
      </c>
      <c r="Q28" s="37">
        <v>33</v>
      </c>
      <c r="S28" t="str">
        <f t="shared" si="1"/>
        <v/>
      </c>
      <c r="T28">
        <v>41000</v>
      </c>
      <c r="U28">
        <v>0.22499999999999998</v>
      </c>
      <c r="V28">
        <v>0.23499999999999999</v>
      </c>
      <c r="W28">
        <v>0.245</v>
      </c>
      <c r="X28">
        <v>0.255</v>
      </c>
      <c r="Y28">
        <v>0.26500000000000001</v>
      </c>
      <c r="Z28">
        <v>0.28000000000000003</v>
      </c>
      <c r="AA28">
        <v>0.29000000000000004</v>
      </c>
      <c r="AB28">
        <v>0.3</v>
      </c>
      <c r="AC28">
        <v>0.30499999999999999</v>
      </c>
      <c r="AD28">
        <v>0.315</v>
      </c>
      <c r="AE28">
        <v>0.32500000000000001</v>
      </c>
      <c r="AF28">
        <v>0.33</v>
      </c>
      <c r="AH28" s="37">
        <f t="shared" si="3"/>
        <v>22.499999999999996</v>
      </c>
      <c r="AI28" s="37">
        <f t="shared" si="3"/>
        <v>23.5</v>
      </c>
      <c r="AJ28" s="37">
        <f t="shared" si="3"/>
        <v>24.5</v>
      </c>
      <c r="AK28" s="37">
        <f t="shared" si="2"/>
        <v>25.5</v>
      </c>
      <c r="AL28" s="37">
        <f t="shared" si="2"/>
        <v>26.5</v>
      </c>
      <c r="AM28" s="37">
        <f t="shared" si="2"/>
        <v>28.000000000000004</v>
      </c>
      <c r="AN28" s="37">
        <f t="shared" si="2"/>
        <v>29.000000000000004</v>
      </c>
      <c r="AO28" s="37">
        <f t="shared" si="2"/>
        <v>30</v>
      </c>
      <c r="AP28" s="37">
        <f t="shared" si="2"/>
        <v>30.5</v>
      </c>
      <c r="AQ28" s="37">
        <f t="shared" si="2"/>
        <v>31.5</v>
      </c>
      <c r="AR28" s="37">
        <f t="shared" si="2"/>
        <v>32.5</v>
      </c>
      <c r="AS28" s="37">
        <f t="shared" si="2"/>
        <v>33</v>
      </c>
    </row>
    <row r="29" spans="4:45" x14ac:dyDescent="0.25">
      <c r="D29">
        <v>26</v>
      </c>
      <c r="E29" s="77">
        <v>42000</v>
      </c>
      <c r="F29" s="37">
        <v>23</v>
      </c>
      <c r="G29" s="37">
        <v>24</v>
      </c>
      <c r="H29" s="37">
        <v>25</v>
      </c>
      <c r="I29" s="37">
        <v>26</v>
      </c>
      <c r="J29" s="37">
        <v>27</v>
      </c>
      <c r="K29" s="37">
        <v>28.000000000000004</v>
      </c>
      <c r="L29" s="37">
        <v>29.000000000000004</v>
      </c>
      <c r="M29" s="37">
        <v>30</v>
      </c>
      <c r="N29" s="37">
        <v>30.5</v>
      </c>
      <c r="O29" s="37">
        <v>31.5</v>
      </c>
      <c r="P29" s="37">
        <v>32.5</v>
      </c>
      <c r="Q29" s="37">
        <v>33</v>
      </c>
      <c r="S29" t="str">
        <f t="shared" si="1"/>
        <v/>
      </c>
      <c r="T29">
        <v>42000</v>
      </c>
      <c r="U29">
        <v>0.22999999999999998</v>
      </c>
      <c r="V29">
        <v>0.24</v>
      </c>
      <c r="W29">
        <v>0.25</v>
      </c>
      <c r="X29">
        <v>0.26</v>
      </c>
      <c r="Y29">
        <v>0.27</v>
      </c>
      <c r="Z29">
        <v>0.28000000000000003</v>
      </c>
      <c r="AA29">
        <v>0.29000000000000004</v>
      </c>
      <c r="AB29">
        <v>0.3</v>
      </c>
      <c r="AC29">
        <v>0.30499999999999999</v>
      </c>
      <c r="AD29">
        <v>0.315</v>
      </c>
      <c r="AE29">
        <v>0.32500000000000001</v>
      </c>
      <c r="AF29">
        <v>0.33</v>
      </c>
      <c r="AH29" s="37">
        <f t="shared" si="3"/>
        <v>23</v>
      </c>
      <c r="AI29" s="37">
        <f t="shared" si="3"/>
        <v>24</v>
      </c>
      <c r="AJ29" s="37">
        <f t="shared" si="3"/>
        <v>25</v>
      </c>
      <c r="AK29" s="37">
        <f t="shared" si="2"/>
        <v>26</v>
      </c>
      <c r="AL29" s="37">
        <f t="shared" si="2"/>
        <v>27</v>
      </c>
      <c r="AM29" s="37">
        <f t="shared" si="2"/>
        <v>28.000000000000004</v>
      </c>
      <c r="AN29" s="37">
        <f t="shared" si="2"/>
        <v>29.000000000000004</v>
      </c>
      <c r="AO29" s="37">
        <f t="shared" si="2"/>
        <v>30</v>
      </c>
      <c r="AP29" s="37">
        <f t="shared" si="2"/>
        <v>30.5</v>
      </c>
      <c r="AQ29" s="37">
        <f t="shared" si="2"/>
        <v>31.5</v>
      </c>
      <c r="AR29" s="37">
        <f t="shared" si="2"/>
        <v>32.5</v>
      </c>
      <c r="AS29" s="37">
        <f t="shared" si="2"/>
        <v>33</v>
      </c>
    </row>
    <row r="30" spans="4:45" x14ac:dyDescent="0.25">
      <c r="D30">
        <v>27</v>
      </c>
      <c r="E30" s="77">
        <v>43000</v>
      </c>
      <c r="F30" s="37">
        <v>23.5</v>
      </c>
      <c r="G30" s="37">
        <v>24.5</v>
      </c>
      <c r="H30" s="37">
        <v>25.5</v>
      </c>
      <c r="I30" s="37">
        <v>26</v>
      </c>
      <c r="J30" s="37">
        <v>27</v>
      </c>
      <c r="K30" s="37">
        <v>28.000000000000004</v>
      </c>
      <c r="L30" s="37">
        <v>29.000000000000004</v>
      </c>
      <c r="M30" s="37">
        <v>30</v>
      </c>
      <c r="N30" s="37">
        <v>31</v>
      </c>
      <c r="O30" s="37">
        <v>31.5</v>
      </c>
      <c r="P30" s="37">
        <v>32.5</v>
      </c>
      <c r="Q30" s="37">
        <v>33.5</v>
      </c>
      <c r="S30" t="str">
        <f t="shared" si="1"/>
        <v/>
      </c>
      <c r="T30">
        <v>43000</v>
      </c>
      <c r="U30">
        <v>0.23499999999999999</v>
      </c>
      <c r="V30">
        <v>0.245</v>
      </c>
      <c r="W30">
        <v>0.255</v>
      </c>
      <c r="X30">
        <v>0.26</v>
      </c>
      <c r="Y30">
        <v>0.27</v>
      </c>
      <c r="Z30">
        <v>0.28000000000000003</v>
      </c>
      <c r="AA30">
        <v>0.29000000000000004</v>
      </c>
      <c r="AB30">
        <v>0.3</v>
      </c>
      <c r="AC30">
        <v>0.31</v>
      </c>
      <c r="AD30">
        <v>0.315</v>
      </c>
      <c r="AE30">
        <v>0.32500000000000001</v>
      </c>
      <c r="AF30">
        <v>0.33500000000000002</v>
      </c>
      <c r="AH30" s="37">
        <f t="shared" si="3"/>
        <v>23.5</v>
      </c>
      <c r="AI30" s="37">
        <f t="shared" si="3"/>
        <v>24.5</v>
      </c>
      <c r="AJ30" s="37">
        <f t="shared" si="3"/>
        <v>25.5</v>
      </c>
      <c r="AK30" s="37">
        <f t="shared" si="2"/>
        <v>26</v>
      </c>
      <c r="AL30" s="37">
        <f t="shared" si="2"/>
        <v>27</v>
      </c>
      <c r="AM30" s="37">
        <f t="shared" si="2"/>
        <v>28.000000000000004</v>
      </c>
      <c r="AN30" s="37">
        <f t="shared" si="2"/>
        <v>29.000000000000004</v>
      </c>
      <c r="AO30" s="37">
        <f t="shared" si="2"/>
        <v>30</v>
      </c>
      <c r="AP30" s="37">
        <f t="shared" si="2"/>
        <v>31</v>
      </c>
      <c r="AQ30" s="37">
        <f t="shared" si="2"/>
        <v>31.5</v>
      </c>
      <c r="AR30" s="37">
        <f t="shared" si="2"/>
        <v>32.5</v>
      </c>
      <c r="AS30" s="37">
        <f t="shared" si="2"/>
        <v>33.5</v>
      </c>
    </row>
    <row r="31" spans="4:45" x14ac:dyDescent="0.25">
      <c r="D31">
        <v>28</v>
      </c>
      <c r="E31" s="77">
        <v>44000</v>
      </c>
      <c r="F31" s="37">
        <v>23.5</v>
      </c>
      <c r="G31" s="37">
        <v>25</v>
      </c>
      <c r="H31" s="37">
        <v>25.5</v>
      </c>
      <c r="I31" s="37">
        <v>26.5</v>
      </c>
      <c r="J31" s="37">
        <v>27.500000000000004</v>
      </c>
      <c r="K31" s="37">
        <v>28.500000000000004</v>
      </c>
      <c r="L31" s="37">
        <v>29.5</v>
      </c>
      <c r="M31" s="37">
        <v>30.5</v>
      </c>
      <c r="N31" s="37">
        <v>31</v>
      </c>
      <c r="O31" s="37">
        <v>32</v>
      </c>
      <c r="P31" s="37">
        <v>33</v>
      </c>
      <c r="Q31" s="37">
        <v>33.5</v>
      </c>
      <c r="S31" t="str">
        <f t="shared" si="1"/>
        <v/>
      </c>
      <c r="T31">
        <v>44000</v>
      </c>
      <c r="U31">
        <v>0.23499999999999999</v>
      </c>
      <c r="V31">
        <v>0.25</v>
      </c>
      <c r="W31">
        <v>0.255</v>
      </c>
      <c r="X31">
        <v>0.26500000000000001</v>
      </c>
      <c r="Y31">
        <v>0.27500000000000002</v>
      </c>
      <c r="Z31">
        <v>0.28500000000000003</v>
      </c>
      <c r="AA31">
        <v>0.29499999999999998</v>
      </c>
      <c r="AB31">
        <v>0.30499999999999999</v>
      </c>
      <c r="AC31">
        <v>0.31</v>
      </c>
      <c r="AD31">
        <v>0.32</v>
      </c>
      <c r="AE31">
        <v>0.33</v>
      </c>
      <c r="AF31">
        <v>0.33500000000000002</v>
      </c>
      <c r="AH31" s="37">
        <f t="shared" si="3"/>
        <v>23.5</v>
      </c>
      <c r="AI31" s="37">
        <f t="shared" si="3"/>
        <v>25</v>
      </c>
      <c r="AJ31" s="37">
        <f t="shared" si="3"/>
        <v>25.5</v>
      </c>
      <c r="AK31" s="37">
        <f t="shared" si="2"/>
        <v>26.5</v>
      </c>
      <c r="AL31" s="37">
        <f t="shared" si="2"/>
        <v>27.500000000000004</v>
      </c>
      <c r="AM31" s="37">
        <f t="shared" si="2"/>
        <v>28.500000000000004</v>
      </c>
      <c r="AN31" s="37">
        <f t="shared" si="2"/>
        <v>29.5</v>
      </c>
      <c r="AO31" s="37">
        <f t="shared" si="2"/>
        <v>30.5</v>
      </c>
      <c r="AP31" s="37">
        <f t="shared" si="2"/>
        <v>31</v>
      </c>
      <c r="AQ31" s="37">
        <f t="shared" si="2"/>
        <v>32</v>
      </c>
      <c r="AR31" s="37">
        <f t="shared" si="2"/>
        <v>33</v>
      </c>
      <c r="AS31" s="37">
        <f t="shared" si="2"/>
        <v>33.5</v>
      </c>
    </row>
    <row r="32" spans="4:45" x14ac:dyDescent="0.25">
      <c r="D32">
        <v>29</v>
      </c>
      <c r="E32" s="77">
        <v>45000</v>
      </c>
      <c r="F32" s="37">
        <v>24</v>
      </c>
      <c r="G32" s="37">
        <v>25</v>
      </c>
      <c r="H32" s="37">
        <v>26</v>
      </c>
      <c r="I32" s="37">
        <v>27</v>
      </c>
      <c r="J32" s="37">
        <v>28.000000000000004</v>
      </c>
      <c r="K32" s="37">
        <v>29.000000000000004</v>
      </c>
      <c r="L32" s="37">
        <v>30</v>
      </c>
      <c r="M32" s="37">
        <v>31</v>
      </c>
      <c r="N32" s="37">
        <v>31.5</v>
      </c>
      <c r="O32" s="37">
        <v>32.5</v>
      </c>
      <c r="P32" s="37">
        <v>33.5</v>
      </c>
      <c r="Q32" s="37">
        <v>34</v>
      </c>
      <c r="S32" t="str">
        <f t="shared" si="1"/>
        <v/>
      </c>
      <c r="T32">
        <v>45000</v>
      </c>
      <c r="U32">
        <v>0.24</v>
      </c>
      <c r="V32">
        <v>0.25</v>
      </c>
      <c r="W32">
        <v>0.26</v>
      </c>
      <c r="X32">
        <v>0.27</v>
      </c>
      <c r="Y32">
        <v>0.28000000000000003</v>
      </c>
      <c r="Z32">
        <v>0.29000000000000004</v>
      </c>
      <c r="AA32">
        <v>0.3</v>
      </c>
      <c r="AB32">
        <v>0.31</v>
      </c>
      <c r="AC32">
        <v>0.315</v>
      </c>
      <c r="AD32">
        <v>0.32500000000000001</v>
      </c>
      <c r="AE32">
        <v>0.33500000000000002</v>
      </c>
      <c r="AF32">
        <v>0.34</v>
      </c>
      <c r="AH32" s="37">
        <f t="shared" si="3"/>
        <v>24</v>
      </c>
      <c r="AI32" s="37">
        <f t="shared" si="3"/>
        <v>25</v>
      </c>
      <c r="AJ32" s="37">
        <f t="shared" si="3"/>
        <v>26</v>
      </c>
      <c r="AK32" s="37">
        <f t="shared" si="2"/>
        <v>27</v>
      </c>
      <c r="AL32" s="37">
        <f t="shared" si="2"/>
        <v>28.000000000000004</v>
      </c>
      <c r="AM32" s="37">
        <f t="shared" si="2"/>
        <v>29.000000000000004</v>
      </c>
      <c r="AN32" s="37">
        <f t="shared" si="2"/>
        <v>30</v>
      </c>
      <c r="AO32" s="37">
        <f t="shared" si="2"/>
        <v>31</v>
      </c>
      <c r="AP32" s="37">
        <f t="shared" si="2"/>
        <v>31.5</v>
      </c>
      <c r="AQ32" s="37">
        <f t="shared" si="2"/>
        <v>32.5</v>
      </c>
      <c r="AR32" s="37">
        <f t="shared" si="2"/>
        <v>33.5</v>
      </c>
      <c r="AS32" s="37">
        <f t="shared" si="2"/>
        <v>34</v>
      </c>
    </row>
    <row r="33" spans="4:45" x14ac:dyDescent="0.25">
      <c r="D33">
        <v>30</v>
      </c>
      <c r="E33" s="77">
        <v>46000</v>
      </c>
      <c r="F33" s="37">
        <v>24</v>
      </c>
      <c r="G33" s="37">
        <v>25.5</v>
      </c>
      <c r="H33" s="37">
        <v>26.5</v>
      </c>
      <c r="I33" s="37">
        <v>27.500000000000004</v>
      </c>
      <c r="J33" s="37">
        <v>28.500000000000004</v>
      </c>
      <c r="K33" s="37">
        <v>29.5</v>
      </c>
      <c r="L33" s="37">
        <v>30.5</v>
      </c>
      <c r="M33" s="37">
        <v>31</v>
      </c>
      <c r="N33" s="37">
        <v>32</v>
      </c>
      <c r="O33" s="37">
        <v>33</v>
      </c>
      <c r="P33" s="37">
        <v>33.5</v>
      </c>
      <c r="Q33" s="37">
        <v>34.5</v>
      </c>
      <c r="S33" t="str">
        <f t="shared" si="1"/>
        <v/>
      </c>
      <c r="T33">
        <v>46000</v>
      </c>
      <c r="U33">
        <v>0.24</v>
      </c>
      <c r="V33">
        <v>0.255</v>
      </c>
      <c r="W33">
        <v>0.26500000000000001</v>
      </c>
      <c r="X33">
        <v>0.27500000000000002</v>
      </c>
      <c r="Y33">
        <v>0.28500000000000003</v>
      </c>
      <c r="Z33">
        <v>0.29499999999999998</v>
      </c>
      <c r="AA33">
        <v>0.30499999999999999</v>
      </c>
      <c r="AB33">
        <v>0.31</v>
      </c>
      <c r="AC33">
        <v>0.32</v>
      </c>
      <c r="AD33">
        <v>0.33</v>
      </c>
      <c r="AE33">
        <v>0.33500000000000002</v>
      </c>
      <c r="AF33">
        <v>0.34500000000000003</v>
      </c>
      <c r="AH33" s="37">
        <f t="shared" si="3"/>
        <v>24</v>
      </c>
      <c r="AI33" s="37">
        <f t="shared" si="3"/>
        <v>25.5</v>
      </c>
      <c r="AJ33" s="37">
        <f t="shared" si="3"/>
        <v>26.5</v>
      </c>
      <c r="AK33" s="37">
        <f t="shared" si="2"/>
        <v>27.500000000000004</v>
      </c>
      <c r="AL33" s="37">
        <f t="shared" si="2"/>
        <v>28.500000000000004</v>
      </c>
      <c r="AM33" s="37">
        <f t="shared" si="2"/>
        <v>29.5</v>
      </c>
      <c r="AN33" s="37">
        <f t="shared" si="2"/>
        <v>30.5</v>
      </c>
      <c r="AO33" s="37">
        <f t="shared" si="2"/>
        <v>31</v>
      </c>
      <c r="AP33" s="37">
        <f t="shared" si="2"/>
        <v>32</v>
      </c>
      <c r="AQ33" s="37">
        <f t="shared" si="2"/>
        <v>33</v>
      </c>
      <c r="AR33" s="37">
        <f t="shared" si="2"/>
        <v>33.5</v>
      </c>
      <c r="AS33" s="37">
        <f t="shared" si="2"/>
        <v>34.5</v>
      </c>
    </row>
    <row r="34" spans="4:45" x14ac:dyDescent="0.25">
      <c r="D34">
        <v>31</v>
      </c>
      <c r="E34" s="77">
        <v>47000</v>
      </c>
      <c r="F34" s="37">
        <v>24.5</v>
      </c>
      <c r="G34" s="37">
        <v>26</v>
      </c>
      <c r="H34" s="37">
        <v>27.500000000000004</v>
      </c>
      <c r="I34" s="37">
        <v>28.500000000000004</v>
      </c>
      <c r="J34" s="37">
        <v>29.5</v>
      </c>
      <c r="K34" s="37">
        <v>30</v>
      </c>
      <c r="L34" s="37">
        <v>31</v>
      </c>
      <c r="M34" s="37">
        <v>32</v>
      </c>
      <c r="N34" s="37">
        <v>32.5</v>
      </c>
      <c r="O34" s="37">
        <v>33.5</v>
      </c>
      <c r="P34" s="37">
        <v>34.5</v>
      </c>
      <c r="Q34" s="37">
        <v>35</v>
      </c>
      <c r="S34" t="str">
        <f t="shared" si="1"/>
        <v/>
      </c>
      <c r="T34">
        <v>47000</v>
      </c>
      <c r="U34">
        <v>0.245</v>
      </c>
      <c r="V34">
        <v>0.26</v>
      </c>
      <c r="W34">
        <v>0.27500000000000002</v>
      </c>
      <c r="X34">
        <v>0.28500000000000003</v>
      </c>
      <c r="Y34">
        <v>0.29499999999999998</v>
      </c>
      <c r="Z34">
        <v>0.3</v>
      </c>
      <c r="AA34">
        <v>0.31</v>
      </c>
      <c r="AB34">
        <v>0.32</v>
      </c>
      <c r="AC34">
        <v>0.32500000000000001</v>
      </c>
      <c r="AD34">
        <v>0.33500000000000002</v>
      </c>
      <c r="AE34">
        <v>0.34500000000000003</v>
      </c>
      <c r="AF34">
        <v>0.35000000000000003</v>
      </c>
      <c r="AH34" s="37">
        <f t="shared" si="3"/>
        <v>24.5</v>
      </c>
      <c r="AI34" s="37">
        <f t="shared" si="3"/>
        <v>26</v>
      </c>
      <c r="AJ34" s="37">
        <f t="shared" si="3"/>
        <v>27.500000000000004</v>
      </c>
      <c r="AK34" s="37">
        <f t="shared" si="2"/>
        <v>28.500000000000004</v>
      </c>
      <c r="AL34" s="37">
        <f t="shared" si="2"/>
        <v>29.5</v>
      </c>
      <c r="AM34" s="37">
        <f t="shared" si="2"/>
        <v>30</v>
      </c>
      <c r="AN34" s="37">
        <f t="shared" si="2"/>
        <v>31</v>
      </c>
      <c r="AO34" s="37">
        <f t="shared" si="2"/>
        <v>32</v>
      </c>
      <c r="AP34" s="37">
        <f t="shared" si="2"/>
        <v>32.5</v>
      </c>
      <c r="AQ34" s="37">
        <f t="shared" si="2"/>
        <v>33.5</v>
      </c>
      <c r="AR34" s="37">
        <f t="shared" si="2"/>
        <v>34.5</v>
      </c>
      <c r="AS34" s="37">
        <f t="shared" si="2"/>
        <v>35</v>
      </c>
    </row>
    <row r="35" spans="4:45" x14ac:dyDescent="0.25">
      <c r="D35">
        <v>32</v>
      </c>
      <c r="E35" s="77">
        <v>48000</v>
      </c>
      <c r="F35" s="37">
        <v>24.5</v>
      </c>
      <c r="G35" s="37">
        <v>26</v>
      </c>
      <c r="H35" s="37">
        <v>27.500000000000004</v>
      </c>
      <c r="I35" s="37">
        <v>29.000000000000004</v>
      </c>
      <c r="J35" s="37">
        <v>30</v>
      </c>
      <c r="K35" s="37">
        <v>30.5</v>
      </c>
      <c r="L35" s="37">
        <v>31.5</v>
      </c>
      <c r="M35" s="37">
        <v>32.5</v>
      </c>
      <c r="N35" s="37">
        <v>33</v>
      </c>
      <c r="O35" s="37">
        <v>34</v>
      </c>
      <c r="P35" s="37">
        <v>35</v>
      </c>
      <c r="Q35" s="37">
        <v>35.5</v>
      </c>
      <c r="S35" t="str">
        <f t="shared" si="1"/>
        <v/>
      </c>
      <c r="T35">
        <v>48000</v>
      </c>
      <c r="U35">
        <v>0.245</v>
      </c>
      <c r="V35">
        <v>0.26</v>
      </c>
      <c r="W35">
        <v>0.27500000000000002</v>
      </c>
      <c r="X35">
        <v>0.29000000000000004</v>
      </c>
      <c r="Y35">
        <v>0.3</v>
      </c>
      <c r="Z35">
        <v>0.30499999999999999</v>
      </c>
      <c r="AA35">
        <v>0.315</v>
      </c>
      <c r="AB35">
        <v>0.32500000000000001</v>
      </c>
      <c r="AC35">
        <v>0.33</v>
      </c>
      <c r="AD35">
        <v>0.34</v>
      </c>
      <c r="AE35">
        <v>0.35000000000000003</v>
      </c>
      <c r="AF35">
        <v>0.35499999999999998</v>
      </c>
      <c r="AH35" s="37">
        <f t="shared" si="3"/>
        <v>24.5</v>
      </c>
      <c r="AI35" s="37">
        <f t="shared" si="3"/>
        <v>26</v>
      </c>
      <c r="AJ35" s="37">
        <f t="shared" si="3"/>
        <v>27.500000000000004</v>
      </c>
      <c r="AK35" s="37">
        <f t="shared" si="2"/>
        <v>29.000000000000004</v>
      </c>
      <c r="AL35" s="37">
        <f t="shared" si="2"/>
        <v>30</v>
      </c>
      <c r="AM35" s="37">
        <f t="shared" si="2"/>
        <v>30.5</v>
      </c>
      <c r="AN35" s="37">
        <f t="shared" si="2"/>
        <v>31.5</v>
      </c>
      <c r="AO35" s="37">
        <f t="shared" si="2"/>
        <v>32.5</v>
      </c>
      <c r="AP35" s="37">
        <f t="shared" si="2"/>
        <v>33</v>
      </c>
      <c r="AQ35" s="37">
        <f t="shared" si="2"/>
        <v>34</v>
      </c>
      <c r="AR35" s="37">
        <f t="shared" si="2"/>
        <v>35</v>
      </c>
      <c r="AS35" s="37">
        <f t="shared" si="2"/>
        <v>35.5</v>
      </c>
    </row>
    <row r="36" spans="4:45" x14ac:dyDescent="0.25">
      <c r="D36">
        <v>33</v>
      </c>
      <c r="E36" s="77">
        <v>49000</v>
      </c>
      <c r="F36" s="37">
        <v>24.5</v>
      </c>
      <c r="G36" s="37">
        <v>26</v>
      </c>
      <c r="H36" s="37">
        <v>27.500000000000004</v>
      </c>
      <c r="I36" s="37">
        <v>29.000000000000004</v>
      </c>
      <c r="J36" s="37">
        <v>30</v>
      </c>
      <c r="K36" s="37">
        <v>31</v>
      </c>
      <c r="L36" s="37">
        <v>32</v>
      </c>
      <c r="M36" s="37">
        <v>33</v>
      </c>
      <c r="N36" s="37">
        <v>33.5</v>
      </c>
      <c r="O36" s="37">
        <v>34.5</v>
      </c>
      <c r="P36" s="37">
        <v>35</v>
      </c>
      <c r="Q36" s="37">
        <v>36</v>
      </c>
      <c r="S36" t="str">
        <f t="shared" si="1"/>
        <v/>
      </c>
      <c r="T36">
        <v>49000</v>
      </c>
      <c r="U36">
        <v>0.245</v>
      </c>
      <c r="V36">
        <v>0.26</v>
      </c>
      <c r="W36">
        <v>0.27500000000000002</v>
      </c>
      <c r="X36">
        <v>0.29000000000000004</v>
      </c>
      <c r="Y36">
        <v>0.3</v>
      </c>
      <c r="Z36">
        <v>0.31</v>
      </c>
      <c r="AA36">
        <v>0.32</v>
      </c>
      <c r="AB36">
        <v>0.33</v>
      </c>
      <c r="AC36">
        <v>0.33500000000000002</v>
      </c>
      <c r="AD36">
        <v>0.34500000000000003</v>
      </c>
      <c r="AE36">
        <v>0.35000000000000003</v>
      </c>
      <c r="AF36">
        <v>0.36</v>
      </c>
      <c r="AH36" s="37">
        <f t="shared" si="3"/>
        <v>24.5</v>
      </c>
      <c r="AI36" s="37">
        <f t="shared" si="3"/>
        <v>26</v>
      </c>
      <c r="AJ36" s="37">
        <f t="shared" si="3"/>
        <v>27.500000000000004</v>
      </c>
      <c r="AK36" s="37">
        <f t="shared" si="2"/>
        <v>29.000000000000004</v>
      </c>
      <c r="AL36" s="37">
        <f t="shared" si="2"/>
        <v>30</v>
      </c>
      <c r="AM36" s="37">
        <f t="shared" si="2"/>
        <v>31</v>
      </c>
      <c r="AN36" s="37">
        <f t="shared" si="2"/>
        <v>32</v>
      </c>
      <c r="AO36" s="37">
        <f t="shared" si="2"/>
        <v>33</v>
      </c>
      <c r="AP36" s="37">
        <f t="shared" si="2"/>
        <v>33.5</v>
      </c>
      <c r="AQ36" s="37">
        <f t="shared" si="2"/>
        <v>34.5</v>
      </c>
      <c r="AR36" s="37">
        <f t="shared" si="2"/>
        <v>35</v>
      </c>
      <c r="AS36" s="37">
        <f t="shared" si="2"/>
        <v>36</v>
      </c>
    </row>
    <row r="37" spans="4:45" x14ac:dyDescent="0.25">
      <c r="D37">
        <v>34</v>
      </c>
      <c r="E37" s="77">
        <v>50000</v>
      </c>
      <c r="F37" s="37">
        <v>24.5</v>
      </c>
      <c r="G37" s="37">
        <v>26</v>
      </c>
      <c r="H37" s="37">
        <v>27.500000000000004</v>
      </c>
      <c r="I37" s="37">
        <v>28.999999999999996</v>
      </c>
      <c r="J37" s="37">
        <v>30.5</v>
      </c>
      <c r="K37" s="37">
        <v>31.5</v>
      </c>
      <c r="L37" s="37">
        <v>32.5</v>
      </c>
      <c r="M37" s="37">
        <v>33.5</v>
      </c>
      <c r="N37" s="37">
        <v>34</v>
      </c>
      <c r="O37" s="37">
        <v>35</v>
      </c>
      <c r="P37" s="37">
        <v>35.5</v>
      </c>
      <c r="Q37" s="37">
        <v>36.5</v>
      </c>
      <c r="S37" t="str">
        <f t="shared" si="1"/>
        <v/>
      </c>
      <c r="T37">
        <v>50000</v>
      </c>
      <c r="U37">
        <v>0.245</v>
      </c>
      <c r="V37">
        <v>0.26</v>
      </c>
      <c r="W37">
        <v>0.27500000000000002</v>
      </c>
      <c r="X37">
        <v>0.28999999999999998</v>
      </c>
      <c r="Y37">
        <v>0.30499999999999999</v>
      </c>
      <c r="Z37">
        <v>0.315</v>
      </c>
      <c r="AA37">
        <v>0.32500000000000001</v>
      </c>
      <c r="AB37">
        <v>0.33500000000000002</v>
      </c>
      <c r="AC37">
        <v>0.34</v>
      </c>
      <c r="AD37">
        <v>0.35000000000000003</v>
      </c>
      <c r="AE37">
        <v>0.35499999999999998</v>
      </c>
      <c r="AF37">
        <v>0.36499999999999999</v>
      </c>
      <c r="AH37" s="37">
        <f t="shared" si="3"/>
        <v>24.5</v>
      </c>
      <c r="AI37" s="37">
        <f t="shared" si="3"/>
        <v>26</v>
      </c>
      <c r="AJ37" s="37">
        <f t="shared" si="3"/>
        <v>27.500000000000004</v>
      </c>
      <c r="AK37" s="37">
        <f t="shared" si="2"/>
        <v>28.999999999999996</v>
      </c>
      <c r="AL37" s="37">
        <f t="shared" si="2"/>
        <v>30.5</v>
      </c>
      <c r="AM37" s="37">
        <f t="shared" si="2"/>
        <v>31.5</v>
      </c>
      <c r="AN37" s="37">
        <f t="shared" si="2"/>
        <v>32.5</v>
      </c>
      <c r="AO37" s="37">
        <f t="shared" si="2"/>
        <v>33.5</v>
      </c>
      <c r="AP37" s="37">
        <f t="shared" si="2"/>
        <v>34</v>
      </c>
      <c r="AQ37" s="37">
        <f t="shared" si="2"/>
        <v>35</v>
      </c>
      <c r="AR37" s="37">
        <f t="shared" si="2"/>
        <v>35.5</v>
      </c>
      <c r="AS37" s="37">
        <f t="shared" si="2"/>
        <v>36.5</v>
      </c>
    </row>
    <row r="38" spans="4:45" x14ac:dyDescent="0.25">
      <c r="D38">
        <v>35</v>
      </c>
      <c r="E38" s="77">
        <v>51000</v>
      </c>
      <c r="F38" s="37">
        <v>25</v>
      </c>
      <c r="G38" s="37">
        <v>26.5</v>
      </c>
      <c r="H38" s="37">
        <v>28.000000000000004</v>
      </c>
      <c r="I38" s="37">
        <v>29.5</v>
      </c>
      <c r="J38" s="37">
        <v>30.5</v>
      </c>
      <c r="K38" s="37">
        <v>32</v>
      </c>
      <c r="L38" s="37">
        <v>33</v>
      </c>
      <c r="M38" s="37">
        <v>34</v>
      </c>
      <c r="N38" s="37">
        <v>34.5</v>
      </c>
      <c r="O38" s="37">
        <v>35.5</v>
      </c>
      <c r="P38" s="37">
        <v>36</v>
      </c>
      <c r="Q38" s="37">
        <v>37</v>
      </c>
      <c r="S38" t="str">
        <f t="shared" si="1"/>
        <v/>
      </c>
      <c r="T38">
        <v>51000</v>
      </c>
      <c r="U38">
        <v>0.25</v>
      </c>
      <c r="V38">
        <v>0.26500000000000001</v>
      </c>
      <c r="W38">
        <v>0.28000000000000003</v>
      </c>
      <c r="X38">
        <v>0.29499999999999998</v>
      </c>
      <c r="Y38">
        <v>0.30499999999999999</v>
      </c>
      <c r="Z38">
        <v>0.32</v>
      </c>
      <c r="AA38">
        <v>0.33</v>
      </c>
      <c r="AB38">
        <v>0.34</v>
      </c>
      <c r="AC38">
        <v>0.34500000000000003</v>
      </c>
      <c r="AD38">
        <v>0.35499999999999998</v>
      </c>
      <c r="AE38">
        <v>0.36</v>
      </c>
      <c r="AF38">
        <v>0.37</v>
      </c>
      <c r="AH38" s="37">
        <f t="shared" si="3"/>
        <v>25</v>
      </c>
      <c r="AI38" s="37">
        <f t="shared" si="3"/>
        <v>26.5</v>
      </c>
      <c r="AJ38" s="37">
        <f t="shared" si="3"/>
        <v>28.000000000000004</v>
      </c>
      <c r="AK38" s="37">
        <f t="shared" si="2"/>
        <v>29.5</v>
      </c>
      <c r="AL38" s="37">
        <f t="shared" si="2"/>
        <v>30.5</v>
      </c>
      <c r="AM38" s="37">
        <f t="shared" si="2"/>
        <v>32</v>
      </c>
      <c r="AN38" s="37">
        <f t="shared" si="2"/>
        <v>33</v>
      </c>
      <c r="AO38" s="37">
        <f t="shared" si="2"/>
        <v>34</v>
      </c>
      <c r="AP38" s="37">
        <f t="shared" si="2"/>
        <v>34.5</v>
      </c>
      <c r="AQ38" s="37">
        <f t="shared" si="2"/>
        <v>35.5</v>
      </c>
      <c r="AR38" s="37">
        <f t="shared" si="2"/>
        <v>36</v>
      </c>
      <c r="AS38" s="37">
        <f t="shared" si="2"/>
        <v>37</v>
      </c>
    </row>
    <row r="39" spans="4:45" x14ac:dyDescent="0.25">
      <c r="D39">
        <v>36</v>
      </c>
      <c r="E39" s="77">
        <v>52000</v>
      </c>
      <c r="F39" s="37">
        <v>25</v>
      </c>
      <c r="G39" s="37">
        <v>26.5</v>
      </c>
      <c r="H39" s="37">
        <v>28.000000000000004</v>
      </c>
      <c r="I39" s="37">
        <v>29.5</v>
      </c>
      <c r="J39" s="37">
        <v>31</v>
      </c>
      <c r="K39" s="37">
        <v>32.5</v>
      </c>
      <c r="L39" s="37">
        <v>33.5</v>
      </c>
      <c r="M39" s="37">
        <v>34</v>
      </c>
      <c r="N39" s="37">
        <v>35</v>
      </c>
      <c r="O39" s="37">
        <v>36</v>
      </c>
      <c r="P39" s="37">
        <v>36.5</v>
      </c>
      <c r="Q39" s="37">
        <v>37.5</v>
      </c>
      <c r="S39" t="str">
        <f t="shared" si="1"/>
        <v/>
      </c>
      <c r="T39">
        <v>52000</v>
      </c>
      <c r="U39">
        <v>0.25</v>
      </c>
      <c r="V39">
        <v>0.26500000000000001</v>
      </c>
      <c r="W39">
        <v>0.28000000000000003</v>
      </c>
      <c r="X39">
        <v>0.29499999999999998</v>
      </c>
      <c r="Y39">
        <v>0.31</v>
      </c>
      <c r="Z39">
        <v>0.32500000000000001</v>
      </c>
      <c r="AA39">
        <v>0.33500000000000002</v>
      </c>
      <c r="AB39">
        <v>0.34</v>
      </c>
      <c r="AC39">
        <v>0.35000000000000003</v>
      </c>
      <c r="AD39">
        <v>0.36</v>
      </c>
      <c r="AE39">
        <v>0.36499999999999999</v>
      </c>
      <c r="AF39">
        <v>0.375</v>
      </c>
      <c r="AH39" s="37">
        <f t="shared" si="3"/>
        <v>25</v>
      </c>
      <c r="AI39" s="37">
        <f t="shared" si="3"/>
        <v>26.5</v>
      </c>
      <c r="AJ39" s="37">
        <f t="shared" si="3"/>
        <v>28.000000000000004</v>
      </c>
      <c r="AK39" s="37">
        <f t="shared" si="2"/>
        <v>29.5</v>
      </c>
      <c r="AL39" s="37">
        <f t="shared" si="2"/>
        <v>31</v>
      </c>
      <c r="AM39" s="37">
        <f t="shared" si="2"/>
        <v>32.5</v>
      </c>
      <c r="AN39" s="37">
        <f t="shared" si="2"/>
        <v>33.5</v>
      </c>
      <c r="AO39" s="37">
        <f t="shared" si="2"/>
        <v>34</v>
      </c>
      <c r="AP39" s="37">
        <f t="shared" si="2"/>
        <v>35</v>
      </c>
      <c r="AQ39" s="37">
        <f t="shared" si="2"/>
        <v>36</v>
      </c>
      <c r="AR39" s="37">
        <f t="shared" si="2"/>
        <v>36.5</v>
      </c>
      <c r="AS39" s="37">
        <f t="shared" si="2"/>
        <v>37.5</v>
      </c>
    </row>
    <row r="40" spans="4:45" x14ac:dyDescent="0.25">
      <c r="D40">
        <v>37</v>
      </c>
      <c r="E40" s="77">
        <v>53000</v>
      </c>
      <c r="F40" s="37">
        <v>25</v>
      </c>
      <c r="G40" s="37">
        <v>26.5</v>
      </c>
      <c r="H40" s="37">
        <v>28.000000000000004</v>
      </c>
      <c r="I40" s="37">
        <v>29.5</v>
      </c>
      <c r="J40" s="37">
        <v>31</v>
      </c>
      <c r="K40" s="37">
        <v>32.5</v>
      </c>
      <c r="L40" s="37">
        <v>34</v>
      </c>
      <c r="M40" s="37">
        <v>34.5</v>
      </c>
      <c r="N40" s="37">
        <v>35.5</v>
      </c>
      <c r="O40" s="37">
        <v>36.5</v>
      </c>
      <c r="P40" s="37">
        <v>37</v>
      </c>
      <c r="Q40" s="37">
        <v>37.5</v>
      </c>
      <c r="S40" t="str">
        <f t="shared" si="1"/>
        <v/>
      </c>
      <c r="T40">
        <v>53000</v>
      </c>
      <c r="U40">
        <v>0.25</v>
      </c>
      <c r="V40">
        <v>0.26500000000000001</v>
      </c>
      <c r="W40">
        <v>0.28000000000000003</v>
      </c>
      <c r="X40">
        <v>0.29499999999999998</v>
      </c>
      <c r="Y40">
        <v>0.31</v>
      </c>
      <c r="Z40">
        <v>0.32500000000000001</v>
      </c>
      <c r="AA40">
        <v>0.34</v>
      </c>
      <c r="AB40">
        <v>0.34500000000000003</v>
      </c>
      <c r="AC40">
        <v>0.35499999999999998</v>
      </c>
      <c r="AD40">
        <v>0.36499999999999999</v>
      </c>
      <c r="AE40">
        <v>0.37</v>
      </c>
      <c r="AF40">
        <v>0.375</v>
      </c>
      <c r="AH40" s="37">
        <f t="shared" si="3"/>
        <v>25</v>
      </c>
      <c r="AI40" s="37">
        <f t="shared" si="3"/>
        <v>26.5</v>
      </c>
      <c r="AJ40" s="37">
        <f t="shared" si="3"/>
        <v>28.000000000000004</v>
      </c>
      <c r="AK40" s="37">
        <f t="shared" si="2"/>
        <v>29.5</v>
      </c>
      <c r="AL40" s="37">
        <f t="shared" si="2"/>
        <v>31</v>
      </c>
      <c r="AM40" s="37">
        <f t="shared" si="2"/>
        <v>32.5</v>
      </c>
      <c r="AN40" s="37">
        <f t="shared" si="2"/>
        <v>34</v>
      </c>
      <c r="AO40" s="37">
        <f t="shared" si="2"/>
        <v>34.5</v>
      </c>
      <c r="AP40" s="37">
        <f t="shared" si="2"/>
        <v>35.5</v>
      </c>
      <c r="AQ40" s="37">
        <f t="shared" si="2"/>
        <v>36.5</v>
      </c>
      <c r="AR40" s="37">
        <f t="shared" si="2"/>
        <v>37</v>
      </c>
      <c r="AS40" s="37">
        <f t="shared" si="2"/>
        <v>37.5</v>
      </c>
    </row>
    <row r="41" spans="4:45" x14ac:dyDescent="0.25">
      <c r="D41">
        <v>38</v>
      </c>
      <c r="E41" s="77">
        <v>54000</v>
      </c>
      <c r="F41" s="37">
        <v>25</v>
      </c>
      <c r="G41" s="37">
        <v>26.5</v>
      </c>
      <c r="H41" s="37">
        <v>28.000000000000004</v>
      </c>
      <c r="I41" s="37">
        <v>29.5</v>
      </c>
      <c r="J41" s="37">
        <v>31.5</v>
      </c>
      <c r="K41" s="37">
        <v>33</v>
      </c>
      <c r="L41" s="37">
        <v>34.5</v>
      </c>
      <c r="M41" s="37">
        <v>35</v>
      </c>
      <c r="N41" s="37">
        <v>36</v>
      </c>
      <c r="O41" s="37">
        <v>36.5</v>
      </c>
      <c r="P41" s="37">
        <v>37.5</v>
      </c>
      <c r="Q41" s="37">
        <v>38</v>
      </c>
      <c r="S41" t="str">
        <f t="shared" si="1"/>
        <v/>
      </c>
      <c r="T41">
        <v>54000</v>
      </c>
      <c r="U41">
        <v>0.25</v>
      </c>
      <c r="V41">
        <v>0.26500000000000001</v>
      </c>
      <c r="W41">
        <v>0.28000000000000003</v>
      </c>
      <c r="X41">
        <v>0.29499999999999998</v>
      </c>
      <c r="Y41">
        <v>0.315</v>
      </c>
      <c r="Z41">
        <v>0.33</v>
      </c>
      <c r="AA41">
        <v>0.34500000000000003</v>
      </c>
      <c r="AB41">
        <v>0.35000000000000003</v>
      </c>
      <c r="AC41">
        <v>0.36</v>
      </c>
      <c r="AD41">
        <v>0.36499999999999999</v>
      </c>
      <c r="AE41">
        <v>0.375</v>
      </c>
      <c r="AF41">
        <v>0.38</v>
      </c>
      <c r="AH41" s="37">
        <f t="shared" si="3"/>
        <v>25</v>
      </c>
      <c r="AI41" s="37">
        <f t="shared" si="3"/>
        <v>26.5</v>
      </c>
      <c r="AJ41" s="37">
        <f t="shared" si="3"/>
        <v>28.000000000000004</v>
      </c>
      <c r="AK41" s="37">
        <f t="shared" si="2"/>
        <v>29.5</v>
      </c>
      <c r="AL41" s="37">
        <f t="shared" si="2"/>
        <v>31.5</v>
      </c>
      <c r="AM41" s="37">
        <f t="shared" si="2"/>
        <v>33</v>
      </c>
      <c r="AN41" s="37">
        <f t="shared" si="2"/>
        <v>34.5</v>
      </c>
      <c r="AO41" s="37">
        <f t="shared" si="2"/>
        <v>35</v>
      </c>
      <c r="AP41" s="37">
        <f t="shared" si="2"/>
        <v>36</v>
      </c>
      <c r="AQ41" s="37">
        <f t="shared" si="2"/>
        <v>36.5</v>
      </c>
      <c r="AR41" s="37">
        <f t="shared" si="2"/>
        <v>37.5</v>
      </c>
      <c r="AS41" s="37">
        <f t="shared" si="2"/>
        <v>38</v>
      </c>
    </row>
    <row r="42" spans="4:45" x14ac:dyDescent="0.25">
      <c r="D42">
        <v>39</v>
      </c>
      <c r="E42" s="77">
        <v>55000</v>
      </c>
      <c r="F42" s="37">
        <v>25</v>
      </c>
      <c r="G42" s="37">
        <v>26.5</v>
      </c>
      <c r="H42" s="37">
        <v>28.000000000000004</v>
      </c>
      <c r="I42" s="37">
        <v>29.5</v>
      </c>
      <c r="J42" s="37">
        <v>31.5</v>
      </c>
      <c r="K42" s="37">
        <v>33</v>
      </c>
      <c r="L42" s="37">
        <v>34.5</v>
      </c>
      <c r="M42" s="37">
        <v>35.5</v>
      </c>
      <c r="N42" s="37">
        <v>36.5</v>
      </c>
      <c r="O42" s="37">
        <v>37</v>
      </c>
      <c r="P42" s="37">
        <v>38</v>
      </c>
      <c r="Q42" s="37">
        <v>38.5</v>
      </c>
      <c r="S42" t="str">
        <f t="shared" si="1"/>
        <v/>
      </c>
      <c r="T42">
        <v>55000</v>
      </c>
      <c r="U42">
        <v>0.25</v>
      </c>
      <c r="V42">
        <v>0.26500000000000001</v>
      </c>
      <c r="W42">
        <v>0.28000000000000003</v>
      </c>
      <c r="X42">
        <v>0.29499999999999998</v>
      </c>
      <c r="Y42">
        <v>0.315</v>
      </c>
      <c r="Z42">
        <v>0.33</v>
      </c>
      <c r="AA42">
        <v>0.34500000000000003</v>
      </c>
      <c r="AB42">
        <v>0.35499999999999998</v>
      </c>
      <c r="AC42">
        <v>0.36499999999999999</v>
      </c>
      <c r="AD42">
        <v>0.37</v>
      </c>
      <c r="AE42">
        <v>0.38</v>
      </c>
      <c r="AF42">
        <v>0.38500000000000001</v>
      </c>
      <c r="AH42" s="37">
        <f t="shared" si="3"/>
        <v>25</v>
      </c>
      <c r="AI42" s="37">
        <f t="shared" si="3"/>
        <v>26.5</v>
      </c>
      <c r="AJ42" s="37">
        <f t="shared" si="3"/>
        <v>28.000000000000004</v>
      </c>
      <c r="AK42" s="37">
        <f t="shared" si="2"/>
        <v>29.5</v>
      </c>
      <c r="AL42" s="37">
        <f t="shared" si="2"/>
        <v>31.5</v>
      </c>
      <c r="AM42" s="37">
        <f t="shared" si="2"/>
        <v>33</v>
      </c>
      <c r="AN42" s="37">
        <f t="shared" si="2"/>
        <v>34.5</v>
      </c>
      <c r="AO42" s="37">
        <f t="shared" si="2"/>
        <v>35.5</v>
      </c>
      <c r="AP42" s="37">
        <f t="shared" si="2"/>
        <v>36.5</v>
      </c>
      <c r="AQ42" s="37">
        <f t="shared" si="2"/>
        <v>37</v>
      </c>
      <c r="AR42" s="37">
        <f t="shared" si="2"/>
        <v>38</v>
      </c>
      <c r="AS42" s="37">
        <f t="shared" si="2"/>
        <v>38.5</v>
      </c>
    </row>
    <row r="43" spans="4:45" x14ac:dyDescent="0.25">
      <c r="D43">
        <v>40</v>
      </c>
      <c r="E43" s="77">
        <v>56000</v>
      </c>
      <c r="F43" s="37">
        <v>25</v>
      </c>
      <c r="G43" s="37">
        <v>26.5</v>
      </c>
      <c r="H43" s="37">
        <v>28.000000000000004</v>
      </c>
      <c r="I43" s="37">
        <v>29.5</v>
      </c>
      <c r="J43" s="37">
        <v>31.5</v>
      </c>
      <c r="K43" s="37">
        <v>33</v>
      </c>
      <c r="L43" s="37">
        <v>35</v>
      </c>
      <c r="M43" s="37">
        <v>36</v>
      </c>
      <c r="N43" s="37">
        <v>37</v>
      </c>
      <c r="O43" s="37">
        <v>37.5</v>
      </c>
      <c r="P43" s="37">
        <v>38.5</v>
      </c>
      <c r="Q43" s="37">
        <v>39</v>
      </c>
      <c r="S43" t="str">
        <f t="shared" si="1"/>
        <v/>
      </c>
      <c r="T43">
        <v>56000</v>
      </c>
      <c r="U43">
        <v>0.25</v>
      </c>
      <c r="V43">
        <v>0.26500000000000001</v>
      </c>
      <c r="W43">
        <v>0.28000000000000003</v>
      </c>
      <c r="X43">
        <v>0.29499999999999998</v>
      </c>
      <c r="Y43">
        <v>0.315</v>
      </c>
      <c r="Z43">
        <v>0.33</v>
      </c>
      <c r="AA43">
        <v>0.35000000000000003</v>
      </c>
      <c r="AB43">
        <v>0.36</v>
      </c>
      <c r="AC43">
        <v>0.37</v>
      </c>
      <c r="AD43">
        <v>0.375</v>
      </c>
      <c r="AE43">
        <v>0.38500000000000001</v>
      </c>
      <c r="AF43">
        <v>0.39</v>
      </c>
      <c r="AH43" s="37">
        <f t="shared" si="3"/>
        <v>25</v>
      </c>
      <c r="AI43" s="37">
        <f t="shared" si="3"/>
        <v>26.5</v>
      </c>
      <c r="AJ43" s="37">
        <f t="shared" si="3"/>
        <v>28.000000000000004</v>
      </c>
      <c r="AK43" s="37">
        <f t="shared" si="2"/>
        <v>29.5</v>
      </c>
      <c r="AL43" s="37">
        <f t="shared" si="2"/>
        <v>31.5</v>
      </c>
      <c r="AM43" s="37">
        <f t="shared" si="2"/>
        <v>33</v>
      </c>
      <c r="AN43" s="37">
        <f t="shared" si="2"/>
        <v>35</v>
      </c>
      <c r="AO43" s="37">
        <f t="shared" si="2"/>
        <v>36</v>
      </c>
      <c r="AP43" s="37">
        <f t="shared" si="2"/>
        <v>37</v>
      </c>
      <c r="AQ43" s="37">
        <f t="shared" si="2"/>
        <v>37.5</v>
      </c>
      <c r="AR43" s="37">
        <f t="shared" si="2"/>
        <v>38.5</v>
      </c>
      <c r="AS43" s="37">
        <f t="shared" si="2"/>
        <v>39</v>
      </c>
    </row>
    <row r="44" spans="4:45" x14ac:dyDescent="0.25">
      <c r="D44">
        <v>41</v>
      </c>
      <c r="E44" s="77">
        <v>57000</v>
      </c>
      <c r="F44" s="37">
        <v>25</v>
      </c>
      <c r="G44" s="37">
        <v>26.5</v>
      </c>
      <c r="H44" s="37">
        <v>28.000000000000004</v>
      </c>
      <c r="I44" s="37">
        <v>29.5</v>
      </c>
      <c r="J44" s="37">
        <v>31.5</v>
      </c>
      <c r="K44" s="37">
        <v>33</v>
      </c>
      <c r="L44" s="37">
        <v>35</v>
      </c>
      <c r="M44" s="37">
        <v>36.5</v>
      </c>
      <c r="N44" s="37">
        <v>37</v>
      </c>
      <c r="O44" s="37">
        <v>38</v>
      </c>
      <c r="P44" s="37">
        <v>38.5</v>
      </c>
      <c r="Q44" s="37">
        <v>39.5</v>
      </c>
      <c r="S44" t="str">
        <f t="shared" si="1"/>
        <v/>
      </c>
      <c r="T44">
        <v>57000</v>
      </c>
      <c r="U44">
        <v>0.25</v>
      </c>
      <c r="V44">
        <v>0.26500000000000001</v>
      </c>
      <c r="W44">
        <v>0.28000000000000003</v>
      </c>
      <c r="X44">
        <v>0.29499999999999998</v>
      </c>
      <c r="Y44">
        <v>0.315</v>
      </c>
      <c r="Z44">
        <v>0.33</v>
      </c>
      <c r="AA44">
        <v>0.35000000000000003</v>
      </c>
      <c r="AB44">
        <v>0.36499999999999999</v>
      </c>
      <c r="AC44">
        <v>0.37</v>
      </c>
      <c r="AD44">
        <v>0.38</v>
      </c>
      <c r="AE44">
        <v>0.38500000000000001</v>
      </c>
      <c r="AF44">
        <v>0.39500000000000002</v>
      </c>
      <c r="AH44" s="37">
        <f t="shared" si="3"/>
        <v>25</v>
      </c>
      <c r="AI44" s="37">
        <f t="shared" si="3"/>
        <v>26.5</v>
      </c>
      <c r="AJ44" s="37">
        <f t="shared" si="3"/>
        <v>28.000000000000004</v>
      </c>
      <c r="AK44" s="37">
        <f t="shared" si="2"/>
        <v>29.5</v>
      </c>
      <c r="AL44" s="37">
        <f t="shared" si="2"/>
        <v>31.5</v>
      </c>
      <c r="AM44" s="37">
        <f t="shared" si="2"/>
        <v>33</v>
      </c>
      <c r="AN44" s="37">
        <f t="shared" si="2"/>
        <v>35</v>
      </c>
      <c r="AO44" s="37">
        <f t="shared" si="2"/>
        <v>36.5</v>
      </c>
      <c r="AP44" s="37">
        <f t="shared" si="2"/>
        <v>37</v>
      </c>
      <c r="AQ44" s="37">
        <f t="shared" si="2"/>
        <v>38</v>
      </c>
      <c r="AR44" s="37">
        <f t="shared" si="2"/>
        <v>38.5</v>
      </c>
      <c r="AS44" s="37">
        <f t="shared" si="2"/>
        <v>39.5</v>
      </c>
    </row>
    <row r="45" spans="4:45" x14ac:dyDescent="0.25">
      <c r="D45">
        <v>42</v>
      </c>
      <c r="E45" s="77">
        <v>58000</v>
      </c>
      <c r="F45" s="37">
        <v>25</v>
      </c>
      <c r="G45" s="37">
        <v>26.5</v>
      </c>
      <c r="H45" s="37">
        <v>28.000000000000004</v>
      </c>
      <c r="I45" s="37">
        <v>29.5</v>
      </c>
      <c r="J45" s="37">
        <v>31.5</v>
      </c>
      <c r="K45" s="37">
        <v>33.5</v>
      </c>
      <c r="L45" s="37">
        <v>35</v>
      </c>
      <c r="M45" s="37">
        <v>36.5</v>
      </c>
      <c r="N45" s="37">
        <v>37.5</v>
      </c>
      <c r="O45" s="37">
        <v>38.5</v>
      </c>
      <c r="P45" s="37">
        <v>39</v>
      </c>
      <c r="Q45" s="37">
        <v>40</v>
      </c>
      <c r="S45" t="str">
        <f t="shared" si="1"/>
        <v/>
      </c>
      <c r="T45">
        <v>58000</v>
      </c>
      <c r="U45">
        <v>0.25</v>
      </c>
      <c r="V45">
        <v>0.26500000000000001</v>
      </c>
      <c r="W45">
        <v>0.28000000000000003</v>
      </c>
      <c r="X45">
        <v>0.29499999999999998</v>
      </c>
      <c r="Y45">
        <v>0.315</v>
      </c>
      <c r="Z45">
        <v>0.33500000000000002</v>
      </c>
      <c r="AA45">
        <v>0.35000000000000003</v>
      </c>
      <c r="AB45">
        <v>0.36499999999999999</v>
      </c>
      <c r="AC45">
        <v>0.375</v>
      </c>
      <c r="AD45">
        <v>0.38500000000000001</v>
      </c>
      <c r="AE45">
        <v>0.39</v>
      </c>
      <c r="AF45">
        <v>0.4</v>
      </c>
      <c r="AH45" s="37">
        <f t="shared" si="3"/>
        <v>25</v>
      </c>
      <c r="AI45" s="37">
        <f t="shared" si="3"/>
        <v>26.5</v>
      </c>
      <c r="AJ45" s="37">
        <f t="shared" si="3"/>
        <v>28.000000000000004</v>
      </c>
      <c r="AK45" s="37">
        <f t="shared" si="2"/>
        <v>29.5</v>
      </c>
      <c r="AL45" s="37">
        <f t="shared" si="2"/>
        <v>31.5</v>
      </c>
      <c r="AM45" s="37">
        <f t="shared" si="2"/>
        <v>33.5</v>
      </c>
      <c r="AN45" s="37">
        <f t="shared" si="2"/>
        <v>35</v>
      </c>
      <c r="AO45" s="37">
        <f t="shared" si="2"/>
        <v>36.5</v>
      </c>
      <c r="AP45" s="37">
        <f t="shared" si="2"/>
        <v>37.5</v>
      </c>
      <c r="AQ45" s="37">
        <f t="shared" si="2"/>
        <v>38.5</v>
      </c>
      <c r="AR45" s="37">
        <f t="shared" si="2"/>
        <v>39</v>
      </c>
      <c r="AS45" s="37">
        <f t="shared" si="2"/>
        <v>40</v>
      </c>
    </row>
    <row r="46" spans="4:45" x14ac:dyDescent="0.25">
      <c r="D46">
        <v>43</v>
      </c>
      <c r="E46" s="77">
        <v>59000</v>
      </c>
      <c r="F46" s="37">
        <v>25</v>
      </c>
      <c r="G46" s="37">
        <v>26.5</v>
      </c>
      <c r="H46" s="37">
        <v>28.000000000000004</v>
      </c>
      <c r="I46" s="37">
        <v>29.5</v>
      </c>
      <c r="J46" s="37">
        <v>31.5</v>
      </c>
      <c r="K46" s="37">
        <v>33.5</v>
      </c>
      <c r="L46" s="37">
        <v>35</v>
      </c>
      <c r="M46" s="37">
        <v>36.5</v>
      </c>
      <c r="N46" s="37">
        <v>38</v>
      </c>
      <c r="O46" s="37">
        <v>38.5</v>
      </c>
      <c r="P46" s="37">
        <v>39.5</v>
      </c>
      <c r="Q46" s="37">
        <v>40</v>
      </c>
      <c r="S46" t="str">
        <f t="shared" si="1"/>
        <v/>
      </c>
      <c r="T46">
        <v>59000</v>
      </c>
      <c r="U46">
        <v>0.25</v>
      </c>
      <c r="V46">
        <v>0.26500000000000001</v>
      </c>
      <c r="W46">
        <v>0.28000000000000003</v>
      </c>
      <c r="X46">
        <v>0.29499999999999998</v>
      </c>
      <c r="Y46">
        <v>0.315</v>
      </c>
      <c r="Z46">
        <v>0.33500000000000002</v>
      </c>
      <c r="AA46">
        <v>0.35000000000000003</v>
      </c>
      <c r="AB46">
        <v>0.36499999999999999</v>
      </c>
      <c r="AC46">
        <v>0.38</v>
      </c>
      <c r="AD46">
        <v>0.38500000000000001</v>
      </c>
      <c r="AE46">
        <v>0.39500000000000002</v>
      </c>
      <c r="AF46">
        <v>0.4</v>
      </c>
      <c r="AH46" s="37">
        <f t="shared" si="3"/>
        <v>25</v>
      </c>
      <c r="AI46" s="37">
        <f t="shared" si="3"/>
        <v>26.5</v>
      </c>
      <c r="AJ46" s="37">
        <f t="shared" si="3"/>
        <v>28.000000000000004</v>
      </c>
      <c r="AK46" s="37">
        <f t="shared" si="2"/>
        <v>29.5</v>
      </c>
      <c r="AL46" s="37">
        <f t="shared" si="2"/>
        <v>31.5</v>
      </c>
      <c r="AM46" s="37">
        <f t="shared" si="2"/>
        <v>33.5</v>
      </c>
      <c r="AN46" s="37">
        <f t="shared" si="2"/>
        <v>35</v>
      </c>
      <c r="AO46" s="37">
        <f t="shared" si="2"/>
        <v>36.5</v>
      </c>
      <c r="AP46" s="37">
        <f t="shared" si="2"/>
        <v>38</v>
      </c>
      <c r="AQ46" s="37">
        <f t="shared" si="2"/>
        <v>38.5</v>
      </c>
      <c r="AR46" s="37">
        <f t="shared" si="2"/>
        <v>39.5</v>
      </c>
      <c r="AS46" s="37">
        <f t="shared" si="2"/>
        <v>40</v>
      </c>
    </row>
    <row r="47" spans="4:45" x14ac:dyDescent="0.25">
      <c r="D47">
        <v>44</v>
      </c>
      <c r="E47" s="77">
        <v>60000</v>
      </c>
      <c r="F47" s="37">
        <v>25</v>
      </c>
      <c r="G47" s="37">
        <v>26.5</v>
      </c>
      <c r="H47" s="37">
        <v>28.000000000000004</v>
      </c>
      <c r="I47" s="37">
        <v>29.5</v>
      </c>
      <c r="J47" s="37">
        <v>31.5</v>
      </c>
      <c r="K47" s="37">
        <v>33.5</v>
      </c>
      <c r="L47" s="37">
        <v>35</v>
      </c>
      <c r="M47" s="37">
        <v>36.5</v>
      </c>
      <c r="N47" s="37">
        <v>38</v>
      </c>
      <c r="O47" s="37">
        <v>39</v>
      </c>
      <c r="P47" s="37">
        <v>40</v>
      </c>
      <c r="Q47" s="37">
        <v>40.5</v>
      </c>
      <c r="S47" t="str">
        <f t="shared" si="1"/>
        <v/>
      </c>
      <c r="T47">
        <v>60000</v>
      </c>
      <c r="U47">
        <v>0.25</v>
      </c>
      <c r="V47">
        <v>0.26500000000000001</v>
      </c>
      <c r="W47">
        <v>0.28000000000000003</v>
      </c>
      <c r="X47">
        <v>0.29499999999999998</v>
      </c>
      <c r="Y47">
        <v>0.315</v>
      </c>
      <c r="Z47">
        <v>0.33500000000000002</v>
      </c>
      <c r="AA47">
        <v>0.35000000000000003</v>
      </c>
      <c r="AB47">
        <v>0.36499999999999999</v>
      </c>
      <c r="AC47">
        <v>0.38</v>
      </c>
      <c r="AD47">
        <v>0.39</v>
      </c>
      <c r="AE47">
        <v>0.4</v>
      </c>
      <c r="AF47">
        <v>0.40500000000000003</v>
      </c>
      <c r="AH47" s="37">
        <f t="shared" si="3"/>
        <v>25</v>
      </c>
      <c r="AI47" s="37">
        <f t="shared" si="3"/>
        <v>26.5</v>
      </c>
      <c r="AJ47" s="37">
        <f t="shared" si="3"/>
        <v>28.000000000000004</v>
      </c>
      <c r="AK47" s="37">
        <f t="shared" si="2"/>
        <v>29.5</v>
      </c>
      <c r="AL47" s="37">
        <f t="shared" si="2"/>
        <v>31.5</v>
      </c>
      <c r="AM47" s="37">
        <f t="shared" si="2"/>
        <v>33.5</v>
      </c>
      <c r="AN47" s="37">
        <f t="shared" si="2"/>
        <v>35</v>
      </c>
      <c r="AO47" s="37">
        <f t="shared" si="2"/>
        <v>36.5</v>
      </c>
      <c r="AP47" s="37">
        <f t="shared" si="2"/>
        <v>38</v>
      </c>
      <c r="AQ47" s="37">
        <f t="shared" si="2"/>
        <v>39</v>
      </c>
      <c r="AR47" s="37">
        <f t="shared" si="2"/>
        <v>40</v>
      </c>
      <c r="AS47" s="37">
        <f t="shared" si="2"/>
        <v>40.5</v>
      </c>
    </row>
    <row r="48" spans="4:45" x14ac:dyDescent="0.25">
      <c r="D48">
        <v>45</v>
      </c>
      <c r="E48" s="77">
        <v>61000</v>
      </c>
      <c r="F48" s="37">
        <v>25</v>
      </c>
      <c r="G48" s="37">
        <v>26.5</v>
      </c>
      <c r="H48" s="37">
        <v>28.000000000000004</v>
      </c>
      <c r="I48" s="37">
        <v>29.5</v>
      </c>
      <c r="J48" s="37">
        <v>31.5</v>
      </c>
      <c r="K48" s="37">
        <v>33.5</v>
      </c>
      <c r="L48" s="37">
        <v>35</v>
      </c>
      <c r="M48" s="37">
        <v>36.5</v>
      </c>
      <c r="N48" s="37">
        <v>38</v>
      </c>
      <c r="O48" s="37">
        <v>39.5</v>
      </c>
      <c r="P48" s="37">
        <v>40</v>
      </c>
      <c r="Q48" s="37">
        <v>41</v>
      </c>
      <c r="S48" t="str">
        <f t="shared" si="1"/>
        <v/>
      </c>
      <c r="T48">
        <v>61000</v>
      </c>
      <c r="U48">
        <v>0.25</v>
      </c>
      <c r="V48">
        <v>0.26500000000000001</v>
      </c>
      <c r="W48">
        <v>0.28000000000000003</v>
      </c>
      <c r="X48">
        <v>0.29499999999999998</v>
      </c>
      <c r="Y48">
        <v>0.315</v>
      </c>
      <c r="Z48">
        <v>0.33500000000000002</v>
      </c>
      <c r="AA48">
        <v>0.35000000000000003</v>
      </c>
      <c r="AB48">
        <v>0.36499999999999999</v>
      </c>
      <c r="AC48">
        <v>0.38</v>
      </c>
      <c r="AD48">
        <v>0.39500000000000002</v>
      </c>
      <c r="AE48">
        <v>0.4</v>
      </c>
      <c r="AF48">
        <v>0.41000000000000003</v>
      </c>
      <c r="AH48" s="37">
        <f t="shared" si="3"/>
        <v>25</v>
      </c>
      <c r="AI48" s="37">
        <f t="shared" si="3"/>
        <v>26.5</v>
      </c>
      <c r="AJ48" s="37">
        <f t="shared" si="3"/>
        <v>28.000000000000004</v>
      </c>
      <c r="AK48" s="37">
        <f t="shared" si="2"/>
        <v>29.5</v>
      </c>
      <c r="AL48" s="37">
        <f t="shared" si="2"/>
        <v>31.5</v>
      </c>
      <c r="AM48" s="37">
        <f t="shared" si="2"/>
        <v>33.5</v>
      </c>
      <c r="AN48" s="37">
        <f t="shared" si="2"/>
        <v>35</v>
      </c>
      <c r="AO48" s="37">
        <f t="shared" si="2"/>
        <v>36.5</v>
      </c>
      <c r="AP48" s="37">
        <f t="shared" si="2"/>
        <v>38</v>
      </c>
      <c r="AQ48" s="37">
        <f t="shared" si="2"/>
        <v>39.5</v>
      </c>
      <c r="AR48" s="37">
        <f t="shared" si="2"/>
        <v>40</v>
      </c>
      <c r="AS48" s="37">
        <f t="shared" si="2"/>
        <v>41</v>
      </c>
    </row>
    <row r="49" spans="4:45" x14ac:dyDescent="0.25">
      <c r="D49">
        <v>46</v>
      </c>
      <c r="E49" s="77">
        <v>62000</v>
      </c>
      <c r="F49" s="37">
        <v>25</v>
      </c>
      <c r="G49" s="37">
        <v>26.5</v>
      </c>
      <c r="H49" s="37">
        <v>28.000000000000004</v>
      </c>
      <c r="I49" s="37">
        <v>29.5</v>
      </c>
      <c r="J49" s="37">
        <v>31.5</v>
      </c>
      <c r="K49" s="37">
        <v>33.5</v>
      </c>
      <c r="L49" s="37">
        <v>35</v>
      </c>
      <c r="M49" s="37">
        <v>36.5</v>
      </c>
      <c r="N49" s="37">
        <v>38</v>
      </c>
      <c r="O49" s="37">
        <v>39.5</v>
      </c>
      <c r="P49" s="37">
        <v>40.5</v>
      </c>
      <c r="Q49" s="37">
        <v>41</v>
      </c>
      <c r="S49" t="str">
        <f t="shared" si="1"/>
        <v/>
      </c>
      <c r="T49">
        <v>62000</v>
      </c>
      <c r="U49">
        <v>0.25</v>
      </c>
      <c r="V49">
        <v>0.26500000000000001</v>
      </c>
      <c r="W49">
        <v>0.28000000000000003</v>
      </c>
      <c r="X49">
        <v>0.29499999999999998</v>
      </c>
      <c r="Y49">
        <v>0.315</v>
      </c>
      <c r="Z49">
        <v>0.33500000000000002</v>
      </c>
      <c r="AA49">
        <v>0.35000000000000003</v>
      </c>
      <c r="AB49">
        <v>0.36499999999999999</v>
      </c>
      <c r="AC49">
        <v>0.38</v>
      </c>
      <c r="AD49">
        <v>0.39500000000000002</v>
      </c>
      <c r="AE49">
        <v>0.40500000000000003</v>
      </c>
      <c r="AF49">
        <v>0.41000000000000003</v>
      </c>
      <c r="AH49" s="37">
        <f t="shared" si="3"/>
        <v>25</v>
      </c>
      <c r="AI49" s="37">
        <f t="shared" si="3"/>
        <v>26.5</v>
      </c>
      <c r="AJ49" s="37">
        <f t="shared" si="3"/>
        <v>28.000000000000004</v>
      </c>
      <c r="AK49" s="37">
        <f t="shared" si="2"/>
        <v>29.5</v>
      </c>
      <c r="AL49" s="37">
        <f t="shared" si="2"/>
        <v>31.5</v>
      </c>
      <c r="AM49" s="37">
        <f t="shared" si="2"/>
        <v>33.5</v>
      </c>
      <c r="AN49" s="37">
        <f t="shared" si="2"/>
        <v>35</v>
      </c>
      <c r="AO49" s="37">
        <f t="shared" si="2"/>
        <v>36.5</v>
      </c>
      <c r="AP49" s="37">
        <f t="shared" si="2"/>
        <v>38</v>
      </c>
      <c r="AQ49" s="37">
        <f t="shared" si="2"/>
        <v>39.5</v>
      </c>
      <c r="AR49" s="37">
        <f t="shared" si="2"/>
        <v>40.5</v>
      </c>
      <c r="AS49" s="37">
        <f t="shared" si="2"/>
        <v>41</v>
      </c>
    </row>
    <row r="50" spans="4:45" x14ac:dyDescent="0.25">
      <c r="D50">
        <v>47</v>
      </c>
      <c r="E50" s="77">
        <v>63000</v>
      </c>
      <c r="F50" s="37">
        <v>25</v>
      </c>
      <c r="G50" s="37">
        <v>26.5</v>
      </c>
      <c r="H50" s="37">
        <v>28.000000000000004</v>
      </c>
      <c r="I50" s="37">
        <v>29.5</v>
      </c>
      <c r="J50" s="37">
        <v>31.5</v>
      </c>
      <c r="K50" s="37">
        <v>33.5</v>
      </c>
      <c r="L50" s="37">
        <v>35</v>
      </c>
      <c r="M50" s="37">
        <v>36.5</v>
      </c>
      <c r="N50" s="37">
        <v>38</v>
      </c>
      <c r="O50" s="37">
        <v>39.5</v>
      </c>
      <c r="P50" s="37">
        <v>41</v>
      </c>
      <c r="Q50" s="37">
        <v>41.5</v>
      </c>
      <c r="S50" t="str">
        <f t="shared" si="1"/>
        <v/>
      </c>
      <c r="T50">
        <v>63000</v>
      </c>
      <c r="U50">
        <v>0.25</v>
      </c>
      <c r="V50">
        <v>0.26500000000000001</v>
      </c>
      <c r="W50">
        <v>0.28000000000000003</v>
      </c>
      <c r="X50">
        <v>0.29499999999999998</v>
      </c>
      <c r="Y50">
        <v>0.315</v>
      </c>
      <c r="Z50">
        <v>0.33500000000000002</v>
      </c>
      <c r="AA50">
        <v>0.35000000000000003</v>
      </c>
      <c r="AB50">
        <v>0.36499999999999999</v>
      </c>
      <c r="AC50">
        <v>0.38</v>
      </c>
      <c r="AD50">
        <v>0.39500000000000002</v>
      </c>
      <c r="AE50">
        <v>0.41000000000000003</v>
      </c>
      <c r="AF50">
        <v>0.41500000000000004</v>
      </c>
      <c r="AH50" s="37">
        <f t="shared" si="3"/>
        <v>25</v>
      </c>
      <c r="AI50" s="37">
        <f t="shared" si="3"/>
        <v>26.5</v>
      </c>
      <c r="AJ50" s="37">
        <f t="shared" si="3"/>
        <v>28.000000000000004</v>
      </c>
      <c r="AK50" s="37">
        <f t="shared" si="2"/>
        <v>29.5</v>
      </c>
      <c r="AL50" s="37">
        <f t="shared" si="2"/>
        <v>31.5</v>
      </c>
      <c r="AM50" s="37">
        <f t="shared" si="2"/>
        <v>33.5</v>
      </c>
      <c r="AN50" s="37">
        <f t="shared" si="2"/>
        <v>35</v>
      </c>
      <c r="AO50" s="37">
        <f t="shared" si="2"/>
        <v>36.5</v>
      </c>
      <c r="AP50" s="37">
        <f t="shared" si="2"/>
        <v>38</v>
      </c>
      <c r="AQ50" s="37">
        <f t="shared" si="2"/>
        <v>39.5</v>
      </c>
      <c r="AR50" s="37">
        <f t="shared" si="2"/>
        <v>41</v>
      </c>
      <c r="AS50" s="37">
        <f t="shared" si="2"/>
        <v>41.5</v>
      </c>
    </row>
    <row r="51" spans="4:45" x14ac:dyDescent="0.25">
      <c r="D51">
        <v>48</v>
      </c>
      <c r="E51" s="77">
        <v>64000</v>
      </c>
      <c r="F51" s="37">
        <v>25.5</v>
      </c>
      <c r="G51" s="37">
        <v>27</v>
      </c>
      <c r="H51" s="37">
        <v>28.500000000000004</v>
      </c>
      <c r="I51" s="37">
        <v>30</v>
      </c>
      <c r="J51" s="37">
        <v>31.5</v>
      </c>
      <c r="K51" s="37">
        <v>33.5</v>
      </c>
      <c r="L51" s="37">
        <v>35</v>
      </c>
      <c r="M51" s="37">
        <v>36.5</v>
      </c>
      <c r="N51" s="37">
        <v>38</v>
      </c>
      <c r="O51" s="37">
        <v>39.5</v>
      </c>
      <c r="P51" s="37">
        <v>41</v>
      </c>
      <c r="Q51" s="37">
        <v>42.000000000000007</v>
      </c>
      <c r="S51" t="str">
        <f t="shared" si="1"/>
        <v/>
      </c>
      <c r="T51">
        <v>64000</v>
      </c>
      <c r="U51">
        <v>0.255</v>
      </c>
      <c r="V51">
        <v>0.27</v>
      </c>
      <c r="W51">
        <v>0.28500000000000003</v>
      </c>
      <c r="X51">
        <v>0.3</v>
      </c>
      <c r="Y51">
        <v>0.315</v>
      </c>
      <c r="Z51">
        <v>0.33500000000000002</v>
      </c>
      <c r="AA51">
        <v>0.35000000000000003</v>
      </c>
      <c r="AB51">
        <v>0.36499999999999999</v>
      </c>
      <c r="AC51">
        <v>0.38</v>
      </c>
      <c r="AD51">
        <v>0.39500000000000002</v>
      </c>
      <c r="AE51">
        <v>0.41000000000000003</v>
      </c>
      <c r="AF51">
        <v>0.42000000000000004</v>
      </c>
      <c r="AH51" s="37">
        <f t="shared" si="3"/>
        <v>25.5</v>
      </c>
      <c r="AI51" s="37">
        <f t="shared" si="3"/>
        <v>27</v>
      </c>
      <c r="AJ51" s="37">
        <f t="shared" si="3"/>
        <v>28.500000000000004</v>
      </c>
      <c r="AK51" s="37">
        <f t="shared" si="2"/>
        <v>30</v>
      </c>
      <c r="AL51" s="37">
        <f t="shared" si="2"/>
        <v>31.5</v>
      </c>
      <c r="AM51" s="37">
        <f t="shared" si="2"/>
        <v>33.5</v>
      </c>
      <c r="AN51" s="37">
        <f t="shared" si="2"/>
        <v>35</v>
      </c>
      <c r="AO51" s="37">
        <f t="shared" si="2"/>
        <v>36.5</v>
      </c>
      <c r="AP51" s="37">
        <f t="shared" si="2"/>
        <v>38</v>
      </c>
      <c r="AQ51" s="37">
        <f t="shared" si="2"/>
        <v>39.5</v>
      </c>
      <c r="AR51" s="37">
        <f t="shared" si="2"/>
        <v>41</v>
      </c>
      <c r="AS51" s="37">
        <f t="shared" si="2"/>
        <v>42.000000000000007</v>
      </c>
    </row>
    <row r="52" spans="4:45" x14ac:dyDescent="0.25">
      <c r="D52">
        <v>49</v>
      </c>
      <c r="E52" s="77">
        <v>65000</v>
      </c>
      <c r="F52" s="37">
        <v>25.5</v>
      </c>
      <c r="G52" s="37">
        <v>27</v>
      </c>
      <c r="H52" s="37">
        <v>28.500000000000004</v>
      </c>
      <c r="I52" s="37">
        <v>30</v>
      </c>
      <c r="J52" s="37">
        <v>31.5</v>
      </c>
      <c r="K52" s="37">
        <v>33.5</v>
      </c>
      <c r="L52" s="37">
        <v>35</v>
      </c>
      <c r="M52" s="37">
        <v>36.5</v>
      </c>
      <c r="N52" s="37">
        <v>38</v>
      </c>
      <c r="O52" s="37">
        <v>39.5</v>
      </c>
      <c r="P52" s="37">
        <v>41</v>
      </c>
      <c r="Q52" s="37">
        <v>42.000000000000007</v>
      </c>
      <c r="S52" t="str">
        <f t="shared" si="1"/>
        <v/>
      </c>
      <c r="T52">
        <v>65000</v>
      </c>
      <c r="U52">
        <v>0.255</v>
      </c>
      <c r="V52">
        <v>0.27</v>
      </c>
      <c r="W52">
        <v>0.28500000000000003</v>
      </c>
      <c r="X52">
        <v>0.3</v>
      </c>
      <c r="Y52">
        <v>0.315</v>
      </c>
      <c r="Z52">
        <v>0.33500000000000002</v>
      </c>
      <c r="AA52">
        <v>0.35000000000000003</v>
      </c>
      <c r="AB52">
        <v>0.36499999999999999</v>
      </c>
      <c r="AC52">
        <v>0.38</v>
      </c>
      <c r="AD52">
        <v>0.39500000000000002</v>
      </c>
      <c r="AE52">
        <v>0.41000000000000003</v>
      </c>
      <c r="AF52">
        <v>0.42000000000000004</v>
      </c>
      <c r="AH52" s="37">
        <f t="shared" si="3"/>
        <v>25.5</v>
      </c>
      <c r="AI52" s="37">
        <f t="shared" si="3"/>
        <v>27</v>
      </c>
      <c r="AJ52" s="37">
        <f t="shared" si="3"/>
        <v>28.500000000000004</v>
      </c>
      <c r="AK52" s="37">
        <f t="shared" si="2"/>
        <v>30</v>
      </c>
      <c r="AL52" s="37">
        <f t="shared" si="2"/>
        <v>31.5</v>
      </c>
      <c r="AM52" s="37">
        <f t="shared" si="2"/>
        <v>33.5</v>
      </c>
      <c r="AN52" s="37">
        <f t="shared" si="2"/>
        <v>35</v>
      </c>
      <c r="AO52" s="37">
        <f t="shared" si="2"/>
        <v>36.5</v>
      </c>
      <c r="AP52" s="37">
        <f t="shared" si="2"/>
        <v>38</v>
      </c>
      <c r="AQ52" s="37">
        <f t="shared" si="2"/>
        <v>39.5</v>
      </c>
      <c r="AR52" s="37">
        <f t="shared" si="2"/>
        <v>41</v>
      </c>
      <c r="AS52" s="37">
        <f t="shared" si="2"/>
        <v>42.000000000000007</v>
      </c>
    </row>
    <row r="53" spans="4:45" x14ac:dyDescent="0.25">
      <c r="D53">
        <v>50</v>
      </c>
      <c r="E53" s="77">
        <v>66000</v>
      </c>
      <c r="F53" s="37">
        <v>25.5</v>
      </c>
      <c r="G53" s="37">
        <v>27</v>
      </c>
      <c r="H53" s="37">
        <v>28.500000000000004</v>
      </c>
      <c r="I53" s="37">
        <v>30</v>
      </c>
      <c r="J53" s="37">
        <v>31.5</v>
      </c>
      <c r="K53" s="37">
        <v>33.5</v>
      </c>
      <c r="L53" s="37">
        <v>35</v>
      </c>
      <c r="M53" s="37">
        <v>36.5</v>
      </c>
      <c r="N53" s="37">
        <v>38.5</v>
      </c>
      <c r="O53" s="37">
        <v>39.5</v>
      </c>
      <c r="P53" s="37">
        <v>41</v>
      </c>
      <c r="Q53" s="37">
        <v>42.500000000000007</v>
      </c>
      <c r="S53" t="str">
        <f t="shared" si="1"/>
        <v/>
      </c>
      <c r="T53">
        <v>66000</v>
      </c>
      <c r="U53">
        <v>0.255</v>
      </c>
      <c r="V53">
        <v>0.27</v>
      </c>
      <c r="W53">
        <v>0.28500000000000003</v>
      </c>
      <c r="X53">
        <v>0.3</v>
      </c>
      <c r="Y53">
        <v>0.315</v>
      </c>
      <c r="Z53">
        <v>0.33500000000000002</v>
      </c>
      <c r="AA53">
        <v>0.35000000000000003</v>
      </c>
      <c r="AB53">
        <v>0.36499999999999999</v>
      </c>
      <c r="AC53">
        <v>0.38500000000000001</v>
      </c>
      <c r="AD53">
        <v>0.39500000000000002</v>
      </c>
      <c r="AE53">
        <v>0.41000000000000003</v>
      </c>
      <c r="AF53">
        <v>0.42500000000000004</v>
      </c>
      <c r="AH53" s="37">
        <f t="shared" si="3"/>
        <v>25.5</v>
      </c>
      <c r="AI53" s="37">
        <f t="shared" si="3"/>
        <v>27</v>
      </c>
      <c r="AJ53" s="37">
        <f t="shared" si="3"/>
        <v>28.500000000000004</v>
      </c>
      <c r="AK53" s="37">
        <f t="shared" si="2"/>
        <v>30</v>
      </c>
      <c r="AL53" s="37">
        <f t="shared" si="2"/>
        <v>31.5</v>
      </c>
      <c r="AM53" s="37">
        <f t="shared" si="2"/>
        <v>33.5</v>
      </c>
      <c r="AN53" s="37">
        <f t="shared" ref="AN53:AS84" si="4">AA53*$T$3</f>
        <v>35</v>
      </c>
      <c r="AO53" s="37">
        <f t="shared" si="4"/>
        <v>36.5</v>
      </c>
      <c r="AP53" s="37">
        <f t="shared" si="4"/>
        <v>38.5</v>
      </c>
      <c r="AQ53" s="37">
        <f t="shared" si="4"/>
        <v>39.5</v>
      </c>
      <c r="AR53" s="37">
        <f t="shared" si="4"/>
        <v>41</v>
      </c>
      <c r="AS53" s="37">
        <f t="shared" si="4"/>
        <v>42.500000000000007</v>
      </c>
    </row>
    <row r="54" spans="4:45" x14ac:dyDescent="0.25">
      <c r="D54">
        <v>51</v>
      </c>
      <c r="E54" s="77">
        <v>67000</v>
      </c>
      <c r="F54" s="37">
        <v>25.5</v>
      </c>
      <c r="G54" s="37">
        <v>27</v>
      </c>
      <c r="H54" s="37">
        <v>28.500000000000004</v>
      </c>
      <c r="I54" s="37">
        <v>30</v>
      </c>
      <c r="J54" s="37">
        <v>32</v>
      </c>
      <c r="K54" s="37">
        <v>33.5</v>
      </c>
      <c r="L54" s="37">
        <v>35</v>
      </c>
      <c r="M54" s="37">
        <v>36.5</v>
      </c>
      <c r="N54" s="37">
        <v>38.5</v>
      </c>
      <c r="O54" s="37">
        <v>40</v>
      </c>
      <c r="P54" s="37">
        <v>41</v>
      </c>
      <c r="Q54" s="37">
        <v>42.500000000000007</v>
      </c>
      <c r="S54" t="str">
        <f t="shared" si="1"/>
        <v/>
      </c>
      <c r="T54">
        <v>67000</v>
      </c>
      <c r="U54">
        <v>0.255</v>
      </c>
      <c r="V54">
        <v>0.27</v>
      </c>
      <c r="W54">
        <v>0.28500000000000003</v>
      </c>
      <c r="X54">
        <v>0.3</v>
      </c>
      <c r="Y54">
        <v>0.32</v>
      </c>
      <c r="Z54">
        <v>0.33500000000000002</v>
      </c>
      <c r="AA54">
        <v>0.35000000000000003</v>
      </c>
      <c r="AB54">
        <v>0.36499999999999999</v>
      </c>
      <c r="AC54">
        <v>0.38500000000000001</v>
      </c>
      <c r="AD54">
        <v>0.4</v>
      </c>
      <c r="AE54">
        <v>0.41000000000000003</v>
      </c>
      <c r="AF54">
        <v>0.42500000000000004</v>
      </c>
      <c r="AH54" s="37">
        <f t="shared" si="3"/>
        <v>25.5</v>
      </c>
      <c r="AI54" s="37">
        <f t="shared" si="3"/>
        <v>27</v>
      </c>
      <c r="AJ54" s="37">
        <f t="shared" si="3"/>
        <v>28.500000000000004</v>
      </c>
      <c r="AK54" s="37">
        <f t="shared" si="3"/>
        <v>30</v>
      </c>
      <c r="AL54" s="37">
        <f t="shared" si="3"/>
        <v>32</v>
      </c>
      <c r="AM54" s="37">
        <f t="shared" si="3"/>
        <v>33.5</v>
      </c>
      <c r="AN54" s="37">
        <f t="shared" si="4"/>
        <v>35</v>
      </c>
      <c r="AO54" s="37">
        <f t="shared" si="4"/>
        <v>36.5</v>
      </c>
      <c r="AP54" s="37">
        <f t="shared" si="4"/>
        <v>38.5</v>
      </c>
      <c r="AQ54" s="37">
        <f t="shared" si="4"/>
        <v>40</v>
      </c>
      <c r="AR54" s="37">
        <f t="shared" si="4"/>
        <v>41</v>
      </c>
      <c r="AS54" s="37">
        <f t="shared" si="4"/>
        <v>42.500000000000007</v>
      </c>
    </row>
    <row r="55" spans="4:45" x14ac:dyDescent="0.25">
      <c r="D55">
        <v>52</v>
      </c>
      <c r="E55" s="77">
        <v>68000</v>
      </c>
      <c r="F55" s="37">
        <v>26</v>
      </c>
      <c r="G55" s="37">
        <v>27.500000000000004</v>
      </c>
      <c r="H55" s="37">
        <v>29.000000000000004</v>
      </c>
      <c r="I55" s="37">
        <v>30.5</v>
      </c>
      <c r="J55" s="37">
        <v>32</v>
      </c>
      <c r="K55" s="37">
        <v>33.5</v>
      </c>
      <c r="L55" s="37">
        <v>35</v>
      </c>
      <c r="M55" s="37">
        <v>36.5</v>
      </c>
      <c r="N55" s="37">
        <v>38.5</v>
      </c>
      <c r="O55" s="37">
        <v>40</v>
      </c>
      <c r="P55" s="37">
        <v>41</v>
      </c>
      <c r="Q55" s="37">
        <v>42.999999999999993</v>
      </c>
      <c r="S55" t="str">
        <f t="shared" si="1"/>
        <v/>
      </c>
      <c r="T55">
        <v>68000</v>
      </c>
      <c r="U55">
        <v>0.26</v>
      </c>
      <c r="V55">
        <v>0.27500000000000002</v>
      </c>
      <c r="W55">
        <v>0.29000000000000004</v>
      </c>
      <c r="X55">
        <v>0.30499999999999999</v>
      </c>
      <c r="Y55">
        <v>0.32</v>
      </c>
      <c r="Z55">
        <v>0.33500000000000002</v>
      </c>
      <c r="AA55">
        <v>0.35000000000000003</v>
      </c>
      <c r="AB55">
        <v>0.36499999999999999</v>
      </c>
      <c r="AC55">
        <v>0.38500000000000001</v>
      </c>
      <c r="AD55">
        <v>0.4</v>
      </c>
      <c r="AE55">
        <v>0.41000000000000003</v>
      </c>
      <c r="AF55">
        <v>0.42999999999999994</v>
      </c>
      <c r="AH55" s="37">
        <f t="shared" si="3"/>
        <v>26</v>
      </c>
      <c r="AI55" s="37">
        <f t="shared" si="3"/>
        <v>27.500000000000004</v>
      </c>
      <c r="AJ55" s="37">
        <f t="shared" si="3"/>
        <v>29.000000000000004</v>
      </c>
      <c r="AK55" s="37">
        <f t="shared" si="3"/>
        <v>30.5</v>
      </c>
      <c r="AL55" s="37">
        <f t="shared" si="3"/>
        <v>32</v>
      </c>
      <c r="AM55" s="37">
        <f t="shared" si="3"/>
        <v>33.5</v>
      </c>
      <c r="AN55" s="37">
        <f t="shared" si="4"/>
        <v>35</v>
      </c>
      <c r="AO55" s="37">
        <f t="shared" si="4"/>
        <v>36.5</v>
      </c>
      <c r="AP55" s="37">
        <f t="shared" si="4"/>
        <v>38.5</v>
      </c>
      <c r="AQ55" s="37">
        <f t="shared" si="4"/>
        <v>40</v>
      </c>
      <c r="AR55" s="37">
        <f t="shared" si="4"/>
        <v>41</v>
      </c>
      <c r="AS55" s="37">
        <f t="shared" si="4"/>
        <v>42.999999999999993</v>
      </c>
    </row>
    <row r="56" spans="4:45" x14ac:dyDescent="0.25">
      <c r="D56">
        <v>53</v>
      </c>
      <c r="E56" s="77">
        <v>69000</v>
      </c>
      <c r="F56" s="37">
        <v>26</v>
      </c>
      <c r="G56" s="37">
        <v>27.500000000000004</v>
      </c>
      <c r="H56" s="37">
        <v>29.000000000000004</v>
      </c>
      <c r="I56" s="37">
        <v>30.5</v>
      </c>
      <c r="J56" s="37">
        <v>32</v>
      </c>
      <c r="K56" s="37">
        <v>33.5</v>
      </c>
      <c r="L56" s="37">
        <v>35</v>
      </c>
      <c r="M56" s="37">
        <v>36.5</v>
      </c>
      <c r="N56" s="37">
        <v>38.5</v>
      </c>
      <c r="O56" s="37">
        <v>40</v>
      </c>
      <c r="P56" s="37">
        <v>41</v>
      </c>
      <c r="Q56" s="37">
        <v>42.999999999999993</v>
      </c>
      <c r="S56" t="str">
        <f t="shared" si="1"/>
        <v/>
      </c>
      <c r="T56">
        <v>69000</v>
      </c>
      <c r="U56">
        <v>0.26</v>
      </c>
      <c r="V56">
        <v>0.27500000000000002</v>
      </c>
      <c r="W56">
        <v>0.29000000000000004</v>
      </c>
      <c r="X56">
        <v>0.30499999999999999</v>
      </c>
      <c r="Y56">
        <v>0.32</v>
      </c>
      <c r="Z56">
        <v>0.33500000000000002</v>
      </c>
      <c r="AA56">
        <v>0.35000000000000003</v>
      </c>
      <c r="AB56">
        <v>0.36499999999999999</v>
      </c>
      <c r="AC56">
        <v>0.38500000000000001</v>
      </c>
      <c r="AD56">
        <v>0.4</v>
      </c>
      <c r="AE56">
        <v>0.41000000000000003</v>
      </c>
      <c r="AF56">
        <v>0.42999999999999994</v>
      </c>
      <c r="AH56" s="37">
        <f t="shared" si="3"/>
        <v>26</v>
      </c>
      <c r="AI56" s="37">
        <f t="shared" si="3"/>
        <v>27.500000000000004</v>
      </c>
      <c r="AJ56" s="37">
        <f t="shared" si="3"/>
        <v>29.000000000000004</v>
      </c>
      <c r="AK56" s="37">
        <f t="shared" si="3"/>
        <v>30.5</v>
      </c>
      <c r="AL56" s="37">
        <f t="shared" si="3"/>
        <v>32</v>
      </c>
      <c r="AM56" s="37">
        <f t="shared" si="3"/>
        <v>33.5</v>
      </c>
      <c r="AN56" s="37">
        <f t="shared" si="4"/>
        <v>35</v>
      </c>
      <c r="AO56" s="37">
        <f t="shared" si="4"/>
        <v>36.5</v>
      </c>
      <c r="AP56" s="37">
        <f t="shared" si="4"/>
        <v>38.5</v>
      </c>
      <c r="AQ56" s="37">
        <f t="shared" si="4"/>
        <v>40</v>
      </c>
      <c r="AR56" s="37">
        <f t="shared" si="4"/>
        <v>41</v>
      </c>
      <c r="AS56" s="37">
        <f t="shared" si="4"/>
        <v>42.999999999999993</v>
      </c>
    </row>
    <row r="57" spans="4:45" x14ac:dyDescent="0.25">
      <c r="D57">
        <v>54</v>
      </c>
      <c r="E57" s="77">
        <v>70000</v>
      </c>
      <c r="F57" s="37">
        <v>26</v>
      </c>
      <c r="G57" s="37">
        <v>27.500000000000004</v>
      </c>
      <c r="H57" s="37">
        <v>29.000000000000004</v>
      </c>
      <c r="I57" s="37">
        <v>30.5</v>
      </c>
      <c r="J57" s="37">
        <v>32</v>
      </c>
      <c r="K57" s="37">
        <v>33.5</v>
      </c>
      <c r="L57" s="37">
        <v>35.5</v>
      </c>
      <c r="M57" s="37">
        <v>37</v>
      </c>
      <c r="N57" s="37">
        <v>38.5</v>
      </c>
      <c r="O57" s="37">
        <v>40</v>
      </c>
      <c r="P57" s="37">
        <v>41</v>
      </c>
      <c r="Q57" s="37">
        <v>42.999999999999993</v>
      </c>
      <c r="S57" t="str">
        <f t="shared" si="1"/>
        <v/>
      </c>
      <c r="T57">
        <v>70000</v>
      </c>
      <c r="U57">
        <v>0.26</v>
      </c>
      <c r="V57">
        <v>0.27500000000000002</v>
      </c>
      <c r="W57">
        <v>0.29000000000000004</v>
      </c>
      <c r="X57">
        <v>0.30499999999999999</v>
      </c>
      <c r="Y57">
        <v>0.32</v>
      </c>
      <c r="Z57">
        <v>0.33500000000000002</v>
      </c>
      <c r="AA57">
        <v>0.35499999999999998</v>
      </c>
      <c r="AB57">
        <v>0.37</v>
      </c>
      <c r="AC57">
        <v>0.38500000000000001</v>
      </c>
      <c r="AD57">
        <v>0.4</v>
      </c>
      <c r="AE57">
        <v>0.41000000000000003</v>
      </c>
      <c r="AF57">
        <v>0.42999999999999994</v>
      </c>
      <c r="AH57" s="37">
        <f t="shared" si="3"/>
        <v>26</v>
      </c>
      <c r="AI57" s="37">
        <f t="shared" si="3"/>
        <v>27.500000000000004</v>
      </c>
      <c r="AJ57" s="37">
        <f t="shared" si="3"/>
        <v>29.000000000000004</v>
      </c>
      <c r="AK57" s="37">
        <f t="shared" si="3"/>
        <v>30.5</v>
      </c>
      <c r="AL57" s="37">
        <f t="shared" si="3"/>
        <v>32</v>
      </c>
      <c r="AM57" s="37">
        <f t="shared" si="3"/>
        <v>33.5</v>
      </c>
      <c r="AN57" s="37">
        <f t="shared" si="4"/>
        <v>35.5</v>
      </c>
      <c r="AO57" s="37">
        <f t="shared" si="4"/>
        <v>37</v>
      </c>
      <c r="AP57" s="37">
        <f t="shared" si="4"/>
        <v>38.5</v>
      </c>
      <c r="AQ57" s="37">
        <f t="shared" si="4"/>
        <v>40</v>
      </c>
      <c r="AR57" s="37">
        <f t="shared" si="4"/>
        <v>41</v>
      </c>
      <c r="AS57" s="37">
        <f t="shared" si="4"/>
        <v>42.999999999999993</v>
      </c>
    </row>
    <row r="58" spans="4:45" x14ac:dyDescent="0.25">
      <c r="D58">
        <v>55</v>
      </c>
      <c r="E58" s="77">
        <v>71000</v>
      </c>
      <c r="F58" s="37">
        <v>26.5</v>
      </c>
      <c r="G58" s="37">
        <v>28.000000000000004</v>
      </c>
      <c r="H58" s="37">
        <v>29.5</v>
      </c>
      <c r="I58" s="37">
        <v>31</v>
      </c>
      <c r="J58" s="37">
        <v>32.5</v>
      </c>
      <c r="K58" s="37">
        <v>34</v>
      </c>
      <c r="L58" s="37">
        <v>35.5</v>
      </c>
      <c r="M58" s="37">
        <v>37</v>
      </c>
      <c r="N58" s="37">
        <v>38.5</v>
      </c>
      <c r="O58" s="37">
        <v>40</v>
      </c>
      <c r="P58" s="37">
        <v>41</v>
      </c>
      <c r="Q58" s="37">
        <v>42.999999999999993</v>
      </c>
      <c r="S58" t="str">
        <f t="shared" si="1"/>
        <v/>
      </c>
      <c r="T58">
        <v>71000</v>
      </c>
      <c r="U58">
        <v>0.26500000000000001</v>
      </c>
      <c r="V58">
        <v>0.28000000000000003</v>
      </c>
      <c r="W58">
        <v>0.29499999999999998</v>
      </c>
      <c r="X58">
        <v>0.31</v>
      </c>
      <c r="Y58">
        <v>0.32500000000000001</v>
      </c>
      <c r="Z58">
        <v>0.34</v>
      </c>
      <c r="AA58">
        <v>0.35499999999999998</v>
      </c>
      <c r="AB58">
        <v>0.37</v>
      </c>
      <c r="AC58">
        <v>0.38500000000000001</v>
      </c>
      <c r="AD58">
        <v>0.4</v>
      </c>
      <c r="AE58">
        <v>0.41000000000000003</v>
      </c>
      <c r="AF58">
        <v>0.42999999999999994</v>
      </c>
      <c r="AH58" s="37">
        <f t="shared" ref="AH58:AS89" si="5">U58*$T$3</f>
        <v>26.5</v>
      </c>
      <c r="AI58" s="37">
        <f t="shared" si="5"/>
        <v>28.000000000000004</v>
      </c>
      <c r="AJ58" s="37">
        <f t="shared" si="5"/>
        <v>29.5</v>
      </c>
      <c r="AK58" s="37">
        <f t="shared" si="5"/>
        <v>31</v>
      </c>
      <c r="AL58" s="37">
        <f t="shared" si="5"/>
        <v>32.5</v>
      </c>
      <c r="AM58" s="37">
        <f t="shared" si="5"/>
        <v>34</v>
      </c>
      <c r="AN58" s="37">
        <f t="shared" si="4"/>
        <v>35.5</v>
      </c>
      <c r="AO58" s="37">
        <f t="shared" si="4"/>
        <v>37</v>
      </c>
      <c r="AP58" s="37">
        <f t="shared" si="4"/>
        <v>38.5</v>
      </c>
      <c r="AQ58" s="37">
        <f t="shared" si="4"/>
        <v>40</v>
      </c>
      <c r="AR58" s="37">
        <f t="shared" si="4"/>
        <v>41</v>
      </c>
      <c r="AS58" s="37">
        <f t="shared" si="4"/>
        <v>42.999999999999993</v>
      </c>
    </row>
    <row r="59" spans="4:45" x14ac:dyDescent="0.25">
      <c r="D59">
        <v>56</v>
      </c>
      <c r="E59" s="77">
        <v>72000</v>
      </c>
      <c r="F59" s="37">
        <v>26.5</v>
      </c>
      <c r="G59" s="37">
        <v>28.000000000000004</v>
      </c>
      <c r="H59" s="37">
        <v>29.5</v>
      </c>
      <c r="I59" s="37">
        <v>31</v>
      </c>
      <c r="J59" s="37">
        <v>32.5</v>
      </c>
      <c r="K59" s="37">
        <v>34</v>
      </c>
      <c r="L59" s="37">
        <v>35.5</v>
      </c>
      <c r="M59" s="37">
        <v>37</v>
      </c>
      <c r="N59" s="37">
        <v>38.5</v>
      </c>
      <c r="O59" s="37">
        <v>40</v>
      </c>
      <c r="P59" s="37">
        <v>41.5</v>
      </c>
      <c r="Q59" s="37">
        <v>42.999999999999993</v>
      </c>
      <c r="S59" t="str">
        <f t="shared" si="1"/>
        <v/>
      </c>
      <c r="T59">
        <v>72000</v>
      </c>
      <c r="U59">
        <v>0.26500000000000001</v>
      </c>
      <c r="V59">
        <v>0.28000000000000003</v>
      </c>
      <c r="W59">
        <v>0.29499999999999998</v>
      </c>
      <c r="X59">
        <v>0.31</v>
      </c>
      <c r="Y59">
        <v>0.32500000000000001</v>
      </c>
      <c r="Z59">
        <v>0.34</v>
      </c>
      <c r="AA59">
        <v>0.35499999999999998</v>
      </c>
      <c r="AB59">
        <v>0.37</v>
      </c>
      <c r="AC59">
        <v>0.38500000000000001</v>
      </c>
      <c r="AD59">
        <v>0.4</v>
      </c>
      <c r="AE59">
        <v>0.41500000000000004</v>
      </c>
      <c r="AF59">
        <v>0.42999999999999994</v>
      </c>
      <c r="AH59" s="37">
        <f t="shared" si="5"/>
        <v>26.5</v>
      </c>
      <c r="AI59" s="37">
        <f t="shared" si="5"/>
        <v>28.000000000000004</v>
      </c>
      <c r="AJ59" s="37">
        <f t="shared" si="5"/>
        <v>29.5</v>
      </c>
      <c r="AK59" s="37">
        <f t="shared" si="5"/>
        <v>31</v>
      </c>
      <c r="AL59" s="37">
        <f t="shared" si="5"/>
        <v>32.5</v>
      </c>
      <c r="AM59" s="37">
        <f t="shared" si="5"/>
        <v>34</v>
      </c>
      <c r="AN59" s="37">
        <f t="shared" si="4"/>
        <v>35.5</v>
      </c>
      <c r="AO59" s="37">
        <f t="shared" si="4"/>
        <v>37</v>
      </c>
      <c r="AP59" s="37">
        <f t="shared" si="4"/>
        <v>38.5</v>
      </c>
      <c r="AQ59" s="37">
        <f t="shared" si="4"/>
        <v>40</v>
      </c>
      <c r="AR59" s="37">
        <f t="shared" si="4"/>
        <v>41.5</v>
      </c>
      <c r="AS59" s="37">
        <f t="shared" si="4"/>
        <v>42.999999999999993</v>
      </c>
    </row>
    <row r="60" spans="4:45" x14ac:dyDescent="0.25">
      <c r="D60">
        <v>57</v>
      </c>
      <c r="E60" s="77">
        <v>73000</v>
      </c>
      <c r="F60" s="37">
        <v>26.5</v>
      </c>
      <c r="G60" s="37">
        <v>28.000000000000004</v>
      </c>
      <c r="H60" s="37">
        <v>29.5</v>
      </c>
      <c r="I60" s="37">
        <v>31</v>
      </c>
      <c r="J60" s="37">
        <v>32.5</v>
      </c>
      <c r="K60" s="37">
        <v>34</v>
      </c>
      <c r="L60" s="37">
        <v>35.5</v>
      </c>
      <c r="M60" s="37">
        <v>37</v>
      </c>
      <c r="N60" s="37">
        <v>38.5</v>
      </c>
      <c r="O60" s="37">
        <v>40</v>
      </c>
      <c r="P60" s="37">
        <v>41.5</v>
      </c>
      <c r="Q60" s="37">
        <v>42.999999999999993</v>
      </c>
      <c r="S60" t="str">
        <f t="shared" si="1"/>
        <v/>
      </c>
      <c r="T60">
        <v>73000</v>
      </c>
      <c r="U60">
        <v>0.26500000000000001</v>
      </c>
      <c r="V60">
        <v>0.28000000000000003</v>
      </c>
      <c r="W60">
        <v>0.29499999999999998</v>
      </c>
      <c r="X60">
        <v>0.31</v>
      </c>
      <c r="Y60">
        <v>0.32500000000000001</v>
      </c>
      <c r="Z60">
        <v>0.34</v>
      </c>
      <c r="AA60">
        <v>0.35499999999999998</v>
      </c>
      <c r="AB60">
        <v>0.37</v>
      </c>
      <c r="AC60">
        <v>0.38500000000000001</v>
      </c>
      <c r="AD60">
        <v>0.4</v>
      </c>
      <c r="AE60">
        <v>0.41500000000000004</v>
      </c>
      <c r="AF60">
        <v>0.42999999999999994</v>
      </c>
      <c r="AH60" s="37">
        <f t="shared" si="5"/>
        <v>26.5</v>
      </c>
      <c r="AI60" s="37">
        <f t="shared" si="5"/>
        <v>28.000000000000004</v>
      </c>
      <c r="AJ60" s="37">
        <f t="shared" si="5"/>
        <v>29.5</v>
      </c>
      <c r="AK60" s="37">
        <f t="shared" si="5"/>
        <v>31</v>
      </c>
      <c r="AL60" s="37">
        <f t="shared" si="5"/>
        <v>32.5</v>
      </c>
      <c r="AM60" s="37">
        <f t="shared" si="5"/>
        <v>34</v>
      </c>
      <c r="AN60" s="37">
        <f t="shared" si="4"/>
        <v>35.5</v>
      </c>
      <c r="AO60" s="37">
        <f t="shared" si="4"/>
        <v>37</v>
      </c>
      <c r="AP60" s="37">
        <f t="shared" si="4"/>
        <v>38.5</v>
      </c>
      <c r="AQ60" s="37">
        <f t="shared" si="4"/>
        <v>40</v>
      </c>
      <c r="AR60" s="37">
        <f t="shared" si="4"/>
        <v>41.5</v>
      </c>
      <c r="AS60" s="37">
        <f t="shared" si="4"/>
        <v>42.999999999999993</v>
      </c>
    </row>
    <row r="61" spans="4:45" x14ac:dyDescent="0.25">
      <c r="D61">
        <v>58</v>
      </c>
      <c r="E61" s="77">
        <v>74000</v>
      </c>
      <c r="F61" s="37">
        <v>26.5</v>
      </c>
      <c r="G61" s="37">
        <v>28.000000000000004</v>
      </c>
      <c r="H61" s="37">
        <v>30</v>
      </c>
      <c r="I61" s="37">
        <v>31.5</v>
      </c>
      <c r="J61" s="37">
        <v>33</v>
      </c>
      <c r="K61" s="37">
        <v>34.5</v>
      </c>
      <c r="L61" s="37">
        <v>35.5</v>
      </c>
      <c r="M61" s="37">
        <v>37</v>
      </c>
      <c r="N61" s="37">
        <v>38.5</v>
      </c>
      <c r="O61" s="37">
        <v>40</v>
      </c>
      <c r="P61" s="37">
        <v>41.5</v>
      </c>
      <c r="Q61" s="37">
        <v>42.999999999999993</v>
      </c>
      <c r="S61" t="str">
        <f t="shared" si="1"/>
        <v/>
      </c>
      <c r="T61">
        <v>74000</v>
      </c>
      <c r="U61">
        <v>0.26500000000000001</v>
      </c>
      <c r="V61">
        <v>0.28000000000000003</v>
      </c>
      <c r="W61">
        <v>0.3</v>
      </c>
      <c r="X61">
        <v>0.315</v>
      </c>
      <c r="Y61">
        <v>0.33</v>
      </c>
      <c r="Z61">
        <v>0.34500000000000003</v>
      </c>
      <c r="AA61">
        <v>0.35499999999999998</v>
      </c>
      <c r="AB61">
        <v>0.37</v>
      </c>
      <c r="AC61">
        <v>0.38500000000000001</v>
      </c>
      <c r="AD61">
        <v>0.4</v>
      </c>
      <c r="AE61">
        <v>0.41500000000000004</v>
      </c>
      <c r="AF61">
        <v>0.42999999999999994</v>
      </c>
      <c r="AH61" s="37">
        <f t="shared" si="5"/>
        <v>26.5</v>
      </c>
      <c r="AI61" s="37">
        <f t="shared" si="5"/>
        <v>28.000000000000004</v>
      </c>
      <c r="AJ61" s="37">
        <f t="shared" si="5"/>
        <v>30</v>
      </c>
      <c r="AK61" s="37">
        <f t="shared" si="5"/>
        <v>31.5</v>
      </c>
      <c r="AL61" s="37">
        <f t="shared" si="5"/>
        <v>33</v>
      </c>
      <c r="AM61" s="37">
        <f t="shared" si="5"/>
        <v>34.5</v>
      </c>
      <c r="AN61" s="37">
        <f t="shared" si="4"/>
        <v>35.5</v>
      </c>
      <c r="AO61" s="37">
        <f t="shared" si="4"/>
        <v>37</v>
      </c>
      <c r="AP61" s="37">
        <f t="shared" si="4"/>
        <v>38.5</v>
      </c>
      <c r="AQ61" s="37">
        <f t="shared" si="4"/>
        <v>40</v>
      </c>
      <c r="AR61" s="37">
        <f t="shared" si="4"/>
        <v>41.5</v>
      </c>
      <c r="AS61" s="37">
        <f t="shared" si="4"/>
        <v>42.999999999999993</v>
      </c>
    </row>
    <row r="62" spans="4:45" x14ac:dyDescent="0.25">
      <c r="D62">
        <v>59</v>
      </c>
      <c r="E62" s="77">
        <v>75000</v>
      </c>
      <c r="F62" s="37">
        <v>27</v>
      </c>
      <c r="G62" s="37">
        <v>28.500000000000004</v>
      </c>
      <c r="H62" s="37">
        <v>30</v>
      </c>
      <c r="I62" s="37">
        <v>31.5</v>
      </c>
      <c r="J62" s="37">
        <v>33</v>
      </c>
      <c r="K62" s="37">
        <v>34.5</v>
      </c>
      <c r="L62" s="37">
        <v>36</v>
      </c>
      <c r="M62" s="37">
        <v>37.5</v>
      </c>
      <c r="N62" s="37">
        <v>39</v>
      </c>
      <c r="O62" s="37">
        <v>40</v>
      </c>
      <c r="P62" s="37">
        <v>41.5</v>
      </c>
      <c r="Q62" s="37">
        <v>42.999999999999993</v>
      </c>
      <c r="S62" t="str">
        <f t="shared" si="1"/>
        <v/>
      </c>
      <c r="T62">
        <v>75000</v>
      </c>
      <c r="U62">
        <v>0.27</v>
      </c>
      <c r="V62">
        <v>0.28500000000000003</v>
      </c>
      <c r="W62">
        <v>0.3</v>
      </c>
      <c r="X62">
        <v>0.315</v>
      </c>
      <c r="Y62">
        <v>0.33</v>
      </c>
      <c r="Z62">
        <v>0.34500000000000003</v>
      </c>
      <c r="AA62">
        <v>0.36</v>
      </c>
      <c r="AB62">
        <v>0.375</v>
      </c>
      <c r="AC62">
        <v>0.39</v>
      </c>
      <c r="AD62">
        <v>0.4</v>
      </c>
      <c r="AE62">
        <v>0.41500000000000004</v>
      </c>
      <c r="AF62">
        <v>0.42999999999999994</v>
      </c>
      <c r="AH62" s="37">
        <f t="shared" si="5"/>
        <v>27</v>
      </c>
      <c r="AI62" s="37">
        <f t="shared" si="5"/>
        <v>28.500000000000004</v>
      </c>
      <c r="AJ62" s="37">
        <f t="shared" si="5"/>
        <v>30</v>
      </c>
      <c r="AK62" s="37">
        <f t="shared" si="5"/>
        <v>31.5</v>
      </c>
      <c r="AL62" s="37">
        <f t="shared" si="5"/>
        <v>33</v>
      </c>
      <c r="AM62" s="37">
        <f t="shared" si="5"/>
        <v>34.5</v>
      </c>
      <c r="AN62" s="37">
        <f t="shared" si="4"/>
        <v>36</v>
      </c>
      <c r="AO62" s="37">
        <f t="shared" si="4"/>
        <v>37.5</v>
      </c>
      <c r="AP62" s="37">
        <f t="shared" si="4"/>
        <v>39</v>
      </c>
      <c r="AQ62" s="37">
        <f t="shared" si="4"/>
        <v>40</v>
      </c>
      <c r="AR62" s="37">
        <f t="shared" si="4"/>
        <v>41.5</v>
      </c>
      <c r="AS62" s="37">
        <f t="shared" si="4"/>
        <v>42.999999999999993</v>
      </c>
    </row>
    <row r="63" spans="4:45" x14ac:dyDescent="0.25">
      <c r="D63">
        <v>60</v>
      </c>
      <c r="E63" s="77">
        <v>76000</v>
      </c>
      <c r="F63" s="37">
        <v>27</v>
      </c>
      <c r="G63" s="37">
        <v>28.500000000000004</v>
      </c>
      <c r="H63" s="37">
        <v>30</v>
      </c>
      <c r="I63" s="37">
        <v>31.5</v>
      </c>
      <c r="J63" s="37">
        <v>33</v>
      </c>
      <c r="K63" s="37">
        <v>34.5</v>
      </c>
      <c r="L63" s="37">
        <v>36</v>
      </c>
      <c r="M63" s="37">
        <v>37.5</v>
      </c>
      <c r="N63" s="37">
        <v>39</v>
      </c>
      <c r="O63" s="37">
        <v>40.5</v>
      </c>
      <c r="P63" s="37">
        <v>41.5</v>
      </c>
      <c r="Q63" s="37">
        <v>42.999999999999993</v>
      </c>
      <c r="S63" t="str">
        <f t="shared" si="1"/>
        <v/>
      </c>
      <c r="T63">
        <v>76000</v>
      </c>
      <c r="U63">
        <v>0.27</v>
      </c>
      <c r="V63">
        <v>0.28500000000000003</v>
      </c>
      <c r="W63">
        <v>0.3</v>
      </c>
      <c r="X63">
        <v>0.315</v>
      </c>
      <c r="Y63">
        <v>0.33</v>
      </c>
      <c r="Z63">
        <v>0.34500000000000003</v>
      </c>
      <c r="AA63">
        <v>0.36</v>
      </c>
      <c r="AB63">
        <v>0.375</v>
      </c>
      <c r="AC63">
        <v>0.39</v>
      </c>
      <c r="AD63">
        <v>0.40500000000000003</v>
      </c>
      <c r="AE63">
        <v>0.41500000000000004</v>
      </c>
      <c r="AF63">
        <v>0.42999999999999994</v>
      </c>
      <c r="AH63" s="37">
        <f t="shared" si="5"/>
        <v>27</v>
      </c>
      <c r="AI63" s="37">
        <f t="shared" si="5"/>
        <v>28.500000000000004</v>
      </c>
      <c r="AJ63" s="37">
        <f t="shared" si="5"/>
        <v>30</v>
      </c>
      <c r="AK63" s="37">
        <f t="shared" si="5"/>
        <v>31.5</v>
      </c>
      <c r="AL63" s="37">
        <f t="shared" si="5"/>
        <v>33</v>
      </c>
      <c r="AM63" s="37">
        <f t="shared" si="5"/>
        <v>34.5</v>
      </c>
      <c r="AN63" s="37">
        <f t="shared" si="4"/>
        <v>36</v>
      </c>
      <c r="AO63" s="37">
        <f t="shared" si="4"/>
        <v>37.5</v>
      </c>
      <c r="AP63" s="37">
        <f t="shared" si="4"/>
        <v>39</v>
      </c>
      <c r="AQ63" s="37">
        <f t="shared" si="4"/>
        <v>40.5</v>
      </c>
      <c r="AR63" s="37">
        <f t="shared" si="4"/>
        <v>41.5</v>
      </c>
      <c r="AS63" s="37">
        <f t="shared" si="4"/>
        <v>42.999999999999993</v>
      </c>
    </row>
    <row r="64" spans="4:45" x14ac:dyDescent="0.25">
      <c r="D64">
        <v>61</v>
      </c>
      <c r="E64" s="77">
        <v>77000</v>
      </c>
      <c r="F64" s="37">
        <v>27</v>
      </c>
      <c r="G64" s="37">
        <v>28.500000000000004</v>
      </c>
      <c r="H64" s="37">
        <v>30</v>
      </c>
      <c r="I64" s="37">
        <v>31.5</v>
      </c>
      <c r="J64" s="37">
        <v>33</v>
      </c>
      <c r="K64" s="37">
        <v>34.5</v>
      </c>
      <c r="L64" s="37">
        <v>36</v>
      </c>
      <c r="M64" s="37">
        <v>37.5</v>
      </c>
      <c r="N64" s="37">
        <v>39</v>
      </c>
      <c r="O64" s="37">
        <v>40.5</v>
      </c>
      <c r="P64" s="37">
        <v>41.5</v>
      </c>
      <c r="Q64" s="37">
        <v>42.999999999999993</v>
      </c>
      <c r="S64" t="str">
        <f t="shared" si="1"/>
        <v/>
      </c>
      <c r="T64">
        <v>77000</v>
      </c>
      <c r="U64">
        <v>0.27</v>
      </c>
      <c r="V64">
        <v>0.28500000000000003</v>
      </c>
      <c r="W64">
        <v>0.3</v>
      </c>
      <c r="X64">
        <v>0.315</v>
      </c>
      <c r="Y64">
        <v>0.33</v>
      </c>
      <c r="Z64">
        <v>0.34500000000000003</v>
      </c>
      <c r="AA64">
        <v>0.36</v>
      </c>
      <c r="AB64">
        <v>0.375</v>
      </c>
      <c r="AC64">
        <v>0.39</v>
      </c>
      <c r="AD64">
        <v>0.40500000000000003</v>
      </c>
      <c r="AE64">
        <v>0.41500000000000004</v>
      </c>
      <c r="AF64">
        <v>0.42999999999999994</v>
      </c>
      <c r="AH64" s="37">
        <f t="shared" si="5"/>
        <v>27</v>
      </c>
      <c r="AI64" s="37">
        <f t="shared" si="5"/>
        <v>28.500000000000004</v>
      </c>
      <c r="AJ64" s="37">
        <f t="shared" si="5"/>
        <v>30</v>
      </c>
      <c r="AK64" s="37">
        <f t="shared" si="5"/>
        <v>31.5</v>
      </c>
      <c r="AL64" s="37">
        <f t="shared" si="5"/>
        <v>33</v>
      </c>
      <c r="AM64" s="37">
        <f t="shared" si="5"/>
        <v>34.5</v>
      </c>
      <c r="AN64" s="37">
        <f t="shared" si="4"/>
        <v>36</v>
      </c>
      <c r="AO64" s="37">
        <f t="shared" si="4"/>
        <v>37.5</v>
      </c>
      <c r="AP64" s="37">
        <f t="shared" si="4"/>
        <v>39</v>
      </c>
      <c r="AQ64" s="37">
        <f t="shared" si="4"/>
        <v>40.5</v>
      </c>
      <c r="AR64" s="37">
        <f t="shared" si="4"/>
        <v>41.5</v>
      </c>
      <c r="AS64" s="37">
        <f t="shared" si="4"/>
        <v>42.999999999999993</v>
      </c>
    </row>
    <row r="65" spans="4:45" x14ac:dyDescent="0.25">
      <c r="D65">
        <v>62</v>
      </c>
      <c r="E65" s="77">
        <v>78000</v>
      </c>
      <c r="F65" s="37">
        <v>27</v>
      </c>
      <c r="G65" s="37">
        <v>28.500000000000004</v>
      </c>
      <c r="H65" s="37">
        <v>30</v>
      </c>
      <c r="I65" s="37">
        <v>32</v>
      </c>
      <c r="J65" s="37">
        <v>33.5</v>
      </c>
      <c r="K65" s="37">
        <v>35</v>
      </c>
      <c r="L65" s="37">
        <v>36</v>
      </c>
      <c r="M65" s="37">
        <v>37.5</v>
      </c>
      <c r="N65" s="37">
        <v>39</v>
      </c>
      <c r="O65" s="37">
        <v>40.5</v>
      </c>
      <c r="P65" s="37">
        <v>42.000000000000007</v>
      </c>
      <c r="Q65" s="37">
        <v>42.999999999999993</v>
      </c>
      <c r="S65" t="str">
        <f t="shared" si="1"/>
        <v/>
      </c>
      <c r="T65">
        <v>78000</v>
      </c>
      <c r="U65">
        <v>0.27</v>
      </c>
      <c r="V65">
        <v>0.28500000000000003</v>
      </c>
      <c r="W65">
        <v>0.3</v>
      </c>
      <c r="X65">
        <v>0.32</v>
      </c>
      <c r="Y65">
        <v>0.33500000000000002</v>
      </c>
      <c r="Z65">
        <v>0.35000000000000003</v>
      </c>
      <c r="AA65">
        <v>0.36</v>
      </c>
      <c r="AB65">
        <v>0.375</v>
      </c>
      <c r="AC65">
        <v>0.39</v>
      </c>
      <c r="AD65">
        <v>0.40500000000000003</v>
      </c>
      <c r="AE65">
        <v>0.42000000000000004</v>
      </c>
      <c r="AF65">
        <v>0.42999999999999994</v>
      </c>
      <c r="AH65" s="37">
        <f t="shared" si="5"/>
        <v>27</v>
      </c>
      <c r="AI65" s="37">
        <f t="shared" si="5"/>
        <v>28.500000000000004</v>
      </c>
      <c r="AJ65" s="37">
        <f t="shared" si="5"/>
        <v>30</v>
      </c>
      <c r="AK65" s="37">
        <f t="shared" si="5"/>
        <v>32</v>
      </c>
      <c r="AL65" s="37">
        <f t="shared" si="5"/>
        <v>33.5</v>
      </c>
      <c r="AM65" s="37">
        <f t="shared" si="5"/>
        <v>35</v>
      </c>
      <c r="AN65" s="37">
        <f t="shared" si="4"/>
        <v>36</v>
      </c>
      <c r="AO65" s="37">
        <f t="shared" si="4"/>
        <v>37.5</v>
      </c>
      <c r="AP65" s="37">
        <f t="shared" si="4"/>
        <v>39</v>
      </c>
      <c r="AQ65" s="37">
        <f t="shared" si="4"/>
        <v>40.5</v>
      </c>
      <c r="AR65" s="37">
        <f t="shared" si="4"/>
        <v>42.000000000000007</v>
      </c>
      <c r="AS65" s="37">
        <f t="shared" si="4"/>
        <v>42.999999999999993</v>
      </c>
    </row>
    <row r="66" spans="4:45" x14ac:dyDescent="0.25">
      <c r="D66">
        <v>63</v>
      </c>
      <c r="E66" s="77">
        <v>79000</v>
      </c>
      <c r="F66" s="37">
        <v>27</v>
      </c>
      <c r="G66" s="37">
        <v>28.500000000000004</v>
      </c>
      <c r="H66" s="37">
        <v>30.5</v>
      </c>
      <c r="I66" s="37">
        <v>32</v>
      </c>
      <c r="J66" s="37">
        <v>33.5</v>
      </c>
      <c r="K66" s="37">
        <v>35</v>
      </c>
      <c r="L66" s="37">
        <v>36.5</v>
      </c>
      <c r="M66" s="37">
        <v>37.5</v>
      </c>
      <c r="N66" s="37">
        <v>39</v>
      </c>
      <c r="O66" s="37">
        <v>40.5</v>
      </c>
      <c r="P66" s="37">
        <v>42.000000000000007</v>
      </c>
      <c r="Q66" s="37">
        <v>42.999999999999993</v>
      </c>
      <c r="S66" t="str">
        <f t="shared" si="1"/>
        <v/>
      </c>
      <c r="T66">
        <v>79000</v>
      </c>
      <c r="U66">
        <v>0.27</v>
      </c>
      <c r="V66">
        <v>0.28500000000000003</v>
      </c>
      <c r="W66">
        <v>0.30499999999999999</v>
      </c>
      <c r="X66">
        <v>0.32</v>
      </c>
      <c r="Y66">
        <v>0.33500000000000002</v>
      </c>
      <c r="Z66">
        <v>0.35000000000000003</v>
      </c>
      <c r="AA66">
        <v>0.36499999999999999</v>
      </c>
      <c r="AB66">
        <v>0.375</v>
      </c>
      <c r="AC66">
        <v>0.39</v>
      </c>
      <c r="AD66">
        <v>0.40500000000000003</v>
      </c>
      <c r="AE66">
        <v>0.42000000000000004</v>
      </c>
      <c r="AF66">
        <v>0.42999999999999994</v>
      </c>
      <c r="AH66" s="37">
        <f t="shared" si="5"/>
        <v>27</v>
      </c>
      <c r="AI66" s="37">
        <f t="shared" si="5"/>
        <v>28.500000000000004</v>
      </c>
      <c r="AJ66" s="37">
        <f t="shared" si="5"/>
        <v>30.5</v>
      </c>
      <c r="AK66" s="37">
        <f t="shared" si="5"/>
        <v>32</v>
      </c>
      <c r="AL66" s="37">
        <f t="shared" si="5"/>
        <v>33.5</v>
      </c>
      <c r="AM66" s="37">
        <f t="shared" si="5"/>
        <v>35</v>
      </c>
      <c r="AN66" s="37">
        <f t="shared" si="4"/>
        <v>36.5</v>
      </c>
      <c r="AO66" s="37">
        <f t="shared" si="4"/>
        <v>37.5</v>
      </c>
      <c r="AP66" s="37">
        <f t="shared" si="4"/>
        <v>39</v>
      </c>
      <c r="AQ66" s="37">
        <f t="shared" si="4"/>
        <v>40.5</v>
      </c>
      <c r="AR66" s="37">
        <f t="shared" si="4"/>
        <v>42.000000000000007</v>
      </c>
      <c r="AS66" s="37">
        <f t="shared" si="4"/>
        <v>42.999999999999993</v>
      </c>
    </row>
    <row r="67" spans="4:45" x14ac:dyDescent="0.25">
      <c r="D67">
        <v>64</v>
      </c>
      <c r="E67" s="77">
        <v>80000</v>
      </c>
      <c r="F67" s="37">
        <v>27.500000000000004</v>
      </c>
      <c r="G67" s="37">
        <v>28.499999999999996</v>
      </c>
      <c r="H67" s="37">
        <v>30.5</v>
      </c>
      <c r="I67" s="37">
        <v>32</v>
      </c>
      <c r="J67" s="37">
        <v>33.5</v>
      </c>
      <c r="K67" s="37">
        <v>35</v>
      </c>
      <c r="L67" s="37">
        <v>36.5</v>
      </c>
      <c r="M67" s="37">
        <v>38</v>
      </c>
      <c r="N67" s="37">
        <v>39</v>
      </c>
      <c r="O67" s="37">
        <v>40.5</v>
      </c>
      <c r="P67" s="37">
        <v>42.000000000000007</v>
      </c>
      <c r="Q67" s="37">
        <v>42.999999999999993</v>
      </c>
      <c r="S67" t="str">
        <f t="shared" si="1"/>
        <v/>
      </c>
      <c r="T67">
        <v>80000</v>
      </c>
      <c r="U67">
        <v>0.27500000000000002</v>
      </c>
      <c r="V67">
        <v>0.28499999999999998</v>
      </c>
      <c r="W67">
        <v>0.30499999999999999</v>
      </c>
      <c r="X67">
        <v>0.32</v>
      </c>
      <c r="Y67">
        <v>0.33500000000000002</v>
      </c>
      <c r="Z67">
        <v>0.35000000000000003</v>
      </c>
      <c r="AA67">
        <v>0.36499999999999999</v>
      </c>
      <c r="AB67">
        <v>0.38</v>
      </c>
      <c r="AC67">
        <v>0.39</v>
      </c>
      <c r="AD67">
        <v>0.40500000000000003</v>
      </c>
      <c r="AE67">
        <v>0.42000000000000004</v>
      </c>
      <c r="AF67">
        <v>0.42999999999999994</v>
      </c>
      <c r="AH67" s="37">
        <f t="shared" si="5"/>
        <v>27.500000000000004</v>
      </c>
      <c r="AI67" s="37">
        <f t="shared" si="5"/>
        <v>28.499999999999996</v>
      </c>
      <c r="AJ67" s="37">
        <f t="shared" si="5"/>
        <v>30.5</v>
      </c>
      <c r="AK67" s="37">
        <f t="shared" si="5"/>
        <v>32</v>
      </c>
      <c r="AL67" s="37">
        <f t="shared" si="5"/>
        <v>33.5</v>
      </c>
      <c r="AM67" s="37">
        <f t="shared" si="5"/>
        <v>35</v>
      </c>
      <c r="AN67" s="37">
        <f t="shared" si="4"/>
        <v>36.5</v>
      </c>
      <c r="AO67" s="37">
        <f t="shared" si="4"/>
        <v>38</v>
      </c>
      <c r="AP67" s="37">
        <f t="shared" si="4"/>
        <v>39</v>
      </c>
      <c r="AQ67" s="37">
        <f t="shared" si="4"/>
        <v>40.5</v>
      </c>
      <c r="AR67" s="37">
        <f t="shared" si="4"/>
        <v>42.000000000000007</v>
      </c>
      <c r="AS67" s="37">
        <f t="shared" si="4"/>
        <v>42.999999999999993</v>
      </c>
    </row>
    <row r="68" spans="4:45" x14ac:dyDescent="0.25">
      <c r="D68">
        <v>65</v>
      </c>
      <c r="E68" s="77">
        <v>81000</v>
      </c>
      <c r="F68" s="37">
        <v>27.500000000000004</v>
      </c>
      <c r="G68" s="37">
        <v>28.499999999999996</v>
      </c>
      <c r="H68" s="37">
        <v>30.5</v>
      </c>
      <c r="I68" s="37">
        <v>32</v>
      </c>
      <c r="J68" s="37">
        <v>33.5</v>
      </c>
      <c r="K68" s="37">
        <v>35</v>
      </c>
      <c r="L68" s="37">
        <v>36.5</v>
      </c>
      <c r="M68" s="37">
        <v>38</v>
      </c>
      <c r="N68" s="37">
        <v>39</v>
      </c>
      <c r="O68" s="37">
        <v>40.5</v>
      </c>
      <c r="P68" s="37">
        <v>42.000000000000007</v>
      </c>
      <c r="Q68" s="37">
        <v>42.999999999999993</v>
      </c>
      <c r="S68" t="str">
        <f t="shared" si="1"/>
        <v/>
      </c>
      <c r="T68">
        <v>81000</v>
      </c>
      <c r="U68">
        <v>0.27500000000000002</v>
      </c>
      <c r="V68">
        <v>0.28499999999999998</v>
      </c>
      <c r="W68">
        <v>0.30499999999999999</v>
      </c>
      <c r="X68">
        <v>0.32</v>
      </c>
      <c r="Y68">
        <v>0.33500000000000002</v>
      </c>
      <c r="Z68">
        <v>0.35000000000000003</v>
      </c>
      <c r="AA68">
        <v>0.36499999999999999</v>
      </c>
      <c r="AB68">
        <v>0.38</v>
      </c>
      <c r="AC68">
        <v>0.39</v>
      </c>
      <c r="AD68">
        <v>0.40500000000000003</v>
      </c>
      <c r="AE68">
        <v>0.42000000000000004</v>
      </c>
      <c r="AF68">
        <v>0.42999999999999994</v>
      </c>
      <c r="AH68" s="37">
        <f t="shared" si="5"/>
        <v>27.500000000000004</v>
      </c>
      <c r="AI68" s="37">
        <f t="shared" si="5"/>
        <v>28.499999999999996</v>
      </c>
      <c r="AJ68" s="37">
        <f t="shared" si="5"/>
        <v>30.5</v>
      </c>
      <c r="AK68" s="37">
        <f t="shared" si="5"/>
        <v>32</v>
      </c>
      <c r="AL68" s="37">
        <f t="shared" si="5"/>
        <v>33.5</v>
      </c>
      <c r="AM68" s="37">
        <f t="shared" si="5"/>
        <v>35</v>
      </c>
      <c r="AN68" s="37">
        <f t="shared" si="4"/>
        <v>36.5</v>
      </c>
      <c r="AO68" s="37">
        <f t="shared" si="4"/>
        <v>38</v>
      </c>
      <c r="AP68" s="37">
        <f t="shared" si="4"/>
        <v>39</v>
      </c>
      <c r="AQ68" s="37">
        <f t="shared" si="4"/>
        <v>40.5</v>
      </c>
      <c r="AR68" s="37">
        <f t="shared" si="4"/>
        <v>42.000000000000007</v>
      </c>
      <c r="AS68" s="37">
        <f t="shared" si="4"/>
        <v>42.999999999999993</v>
      </c>
    </row>
    <row r="69" spans="4:45" x14ac:dyDescent="0.25">
      <c r="D69">
        <v>66</v>
      </c>
      <c r="E69" s="77">
        <v>82000</v>
      </c>
      <c r="F69" s="37">
        <v>27.500000000000004</v>
      </c>
      <c r="G69" s="37">
        <v>28.499999999999996</v>
      </c>
      <c r="H69" s="37">
        <v>30.5</v>
      </c>
      <c r="I69" s="37">
        <v>32</v>
      </c>
      <c r="J69" s="37">
        <v>33.5</v>
      </c>
      <c r="K69" s="37">
        <v>35</v>
      </c>
      <c r="L69" s="37">
        <v>36.5</v>
      </c>
      <c r="M69" s="37">
        <v>38</v>
      </c>
      <c r="N69" s="37">
        <v>39.5</v>
      </c>
      <c r="O69" s="37">
        <v>40.5</v>
      </c>
      <c r="P69" s="37">
        <v>42.000000000000007</v>
      </c>
      <c r="Q69" s="37">
        <v>42.999999999999993</v>
      </c>
      <c r="S69" t="str">
        <f t="shared" si="1"/>
        <v/>
      </c>
      <c r="T69">
        <v>82000</v>
      </c>
      <c r="U69">
        <v>0.27500000000000002</v>
      </c>
      <c r="V69">
        <v>0.28499999999999998</v>
      </c>
      <c r="W69">
        <v>0.30499999999999999</v>
      </c>
      <c r="X69">
        <v>0.32</v>
      </c>
      <c r="Y69">
        <v>0.33500000000000002</v>
      </c>
      <c r="Z69">
        <v>0.35000000000000003</v>
      </c>
      <c r="AA69">
        <v>0.36499999999999999</v>
      </c>
      <c r="AB69">
        <v>0.38</v>
      </c>
      <c r="AC69">
        <v>0.39500000000000002</v>
      </c>
      <c r="AD69">
        <v>0.40500000000000003</v>
      </c>
      <c r="AE69">
        <v>0.42000000000000004</v>
      </c>
      <c r="AF69">
        <v>0.42999999999999994</v>
      </c>
      <c r="AH69" s="37">
        <f t="shared" si="5"/>
        <v>27.500000000000004</v>
      </c>
      <c r="AI69" s="37">
        <f t="shared" si="5"/>
        <v>28.499999999999996</v>
      </c>
      <c r="AJ69" s="37">
        <f t="shared" si="5"/>
        <v>30.5</v>
      </c>
      <c r="AK69" s="37">
        <f t="shared" si="5"/>
        <v>32</v>
      </c>
      <c r="AL69" s="37">
        <f t="shared" si="5"/>
        <v>33.5</v>
      </c>
      <c r="AM69" s="37">
        <f t="shared" si="5"/>
        <v>35</v>
      </c>
      <c r="AN69" s="37">
        <f t="shared" si="4"/>
        <v>36.5</v>
      </c>
      <c r="AO69" s="37">
        <f t="shared" si="4"/>
        <v>38</v>
      </c>
      <c r="AP69" s="37">
        <f t="shared" si="4"/>
        <v>39.5</v>
      </c>
      <c r="AQ69" s="37">
        <f t="shared" si="4"/>
        <v>40.5</v>
      </c>
      <c r="AR69" s="37">
        <f t="shared" si="4"/>
        <v>42.000000000000007</v>
      </c>
      <c r="AS69" s="37">
        <f t="shared" si="4"/>
        <v>42.999999999999993</v>
      </c>
    </row>
    <row r="70" spans="4:45" x14ac:dyDescent="0.25">
      <c r="D70">
        <v>67</v>
      </c>
      <c r="E70" s="77">
        <v>83000</v>
      </c>
      <c r="F70" s="37">
        <v>27.500000000000004</v>
      </c>
      <c r="G70" s="37">
        <v>28.499999999999996</v>
      </c>
      <c r="H70" s="37">
        <v>30.5</v>
      </c>
      <c r="I70" s="37">
        <v>32</v>
      </c>
      <c r="J70" s="37">
        <v>34</v>
      </c>
      <c r="K70" s="37">
        <v>35.5</v>
      </c>
      <c r="L70" s="37">
        <v>36.5</v>
      </c>
      <c r="M70" s="37">
        <v>38</v>
      </c>
      <c r="N70" s="37">
        <v>39.5</v>
      </c>
      <c r="O70" s="37">
        <v>40.5</v>
      </c>
      <c r="P70" s="37">
        <v>42.000000000000007</v>
      </c>
      <c r="Q70" s="37">
        <v>43.499999999999993</v>
      </c>
      <c r="S70" t="str">
        <f t="shared" ref="S70:S97" si="6">IF(E70&lt;&gt;T70,"x","")</f>
        <v/>
      </c>
      <c r="T70">
        <v>83000</v>
      </c>
      <c r="U70">
        <v>0.27500000000000002</v>
      </c>
      <c r="V70">
        <v>0.28499999999999998</v>
      </c>
      <c r="W70">
        <v>0.30499999999999999</v>
      </c>
      <c r="X70">
        <v>0.32</v>
      </c>
      <c r="Y70">
        <v>0.34</v>
      </c>
      <c r="Z70">
        <v>0.35499999999999998</v>
      </c>
      <c r="AA70">
        <v>0.36499999999999999</v>
      </c>
      <c r="AB70">
        <v>0.38</v>
      </c>
      <c r="AC70">
        <v>0.39500000000000002</v>
      </c>
      <c r="AD70">
        <v>0.40500000000000003</v>
      </c>
      <c r="AE70">
        <v>0.42000000000000004</v>
      </c>
      <c r="AF70">
        <v>0.43499999999999994</v>
      </c>
      <c r="AH70" s="37">
        <f t="shared" si="5"/>
        <v>27.500000000000004</v>
      </c>
      <c r="AI70" s="37">
        <f t="shared" si="5"/>
        <v>28.499999999999996</v>
      </c>
      <c r="AJ70" s="37">
        <f t="shared" si="5"/>
        <v>30.5</v>
      </c>
      <c r="AK70" s="37">
        <f t="shared" si="5"/>
        <v>32</v>
      </c>
      <c r="AL70" s="37">
        <f t="shared" si="5"/>
        <v>34</v>
      </c>
      <c r="AM70" s="37">
        <f t="shared" si="5"/>
        <v>35.5</v>
      </c>
      <c r="AN70" s="37">
        <f t="shared" si="4"/>
        <v>36.5</v>
      </c>
      <c r="AO70" s="37">
        <f t="shared" si="4"/>
        <v>38</v>
      </c>
      <c r="AP70" s="37">
        <f t="shared" si="4"/>
        <v>39.5</v>
      </c>
      <c r="AQ70" s="37">
        <f t="shared" si="4"/>
        <v>40.5</v>
      </c>
      <c r="AR70" s="37">
        <f t="shared" si="4"/>
        <v>42.000000000000007</v>
      </c>
      <c r="AS70" s="37">
        <f t="shared" si="4"/>
        <v>43.499999999999993</v>
      </c>
    </row>
    <row r="71" spans="4:45" x14ac:dyDescent="0.25">
      <c r="D71">
        <v>68</v>
      </c>
      <c r="E71" s="77">
        <v>84000</v>
      </c>
      <c r="F71" s="37">
        <v>27.500000000000004</v>
      </c>
      <c r="G71" s="37">
        <v>28.499999999999996</v>
      </c>
      <c r="H71" s="37">
        <v>30.5</v>
      </c>
      <c r="I71" s="37">
        <v>32.5</v>
      </c>
      <c r="J71" s="37">
        <v>34</v>
      </c>
      <c r="K71" s="37">
        <v>35.5</v>
      </c>
      <c r="L71" s="37">
        <v>37</v>
      </c>
      <c r="M71" s="37">
        <v>38</v>
      </c>
      <c r="N71" s="37">
        <v>39.5</v>
      </c>
      <c r="O71" s="37">
        <v>41</v>
      </c>
      <c r="P71" s="37">
        <v>42.000000000000007</v>
      </c>
      <c r="Q71" s="37">
        <v>43.499999999999993</v>
      </c>
      <c r="S71" t="str">
        <f t="shared" si="6"/>
        <v/>
      </c>
      <c r="T71">
        <v>84000</v>
      </c>
      <c r="U71">
        <v>0.27500000000000002</v>
      </c>
      <c r="V71">
        <v>0.28499999999999998</v>
      </c>
      <c r="W71">
        <v>0.30499999999999999</v>
      </c>
      <c r="X71">
        <v>0.32500000000000001</v>
      </c>
      <c r="Y71">
        <v>0.34</v>
      </c>
      <c r="Z71">
        <v>0.35499999999999998</v>
      </c>
      <c r="AA71">
        <v>0.37</v>
      </c>
      <c r="AB71">
        <v>0.38</v>
      </c>
      <c r="AC71">
        <v>0.39500000000000002</v>
      </c>
      <c r="AD71">
        <v>0.41000000000000003</v>
      </c>
      <c r="AE71">
        <v>0.42000000000000004</v>
      </c>
      <c r="AF71">
        <v>0.43499999999999994</v>
      </c>
      <c r="AH71" s="37">
        <f t="shared" si="5"/>
        <v>27.500000000000004</v>
      </c>
      <c r="AI71" s="37">
        <f t="shared" si="5"/>
        <v>28.499999999999996</v>
      </c>
      <c r="AJ71" s="37">
        <f t="shared" si="5"/>
        <v>30.5</v>
      </c>
      <c r="AK71" s="37">
        <f t="shared" si="5"/>
        <v>32.5</v>
      </c>
      <c r="AL71" s="37">
        <f t="shared" si="5"/>
        <v>34</v>
      </c>
      <c r="AM71" s="37">
        <f t="shared" si="5"/>
        <v>35.5</v>
      </c>
      <c r="AN71" s="37">
        <f t="shared" si="4"/>
        <v>37</v>
      </c>
      <c r="AO71" s="37">
        <f t="shared" si="4"/>
        <v>38</v>
      </c>
      <c r="AP71" s="37">
        <f t="shared" si="4"/>
        <v>39.5</v>
      </c>
      <c r="AQ71" s="37">
        <f t="shared" si="4"/>
        <v>41</v>
      </c>
      <c r="AR71" s="37">
        <f t="shared" si="4"/>
        <v>42.000000000000007</v>
      </c>
      <c r="AS71" s="37">
        <f t="shared" si="4"/>
        <v>43.499999999999993</v>
      </c>
    </row>
    <row r="72" spans="4:45" x14ac:dyDescent="0.25">
      <c r="D72">
        <v>69</v>
      </c>
      <c r="E72" s="77">
        <v>85000</v>
      </c>
      <c r="F72" s="37">
        <v>27.500000000000004</v>
      </c>
      <c r="G72" s="37">
        <v>28.499999999999996</v>
      </c>
      <c r="H72" s="37">
        <v>30.5</v>
      </c>
      <c r="I72" s="37">
        <v>32.5</v>
      </c>
      <c r="J72" s="37">
        <v>34</v>
      </c>
      <c r="K72" s="37">
        <v>35.5</v>
      </c>
      <c r="L72" s="37">
        <v>37</v>
      </c>
      <c r="M72" s="37">
        <v>38.5</v>
      </c>
      <c r="N72" s="37">
        <v>39.5</v>
      </c>
      <c r="O72" s="37">
        <v>41</v>
      </c>
      <c r="P72" s="37">
        <v>42.000000000000007</v>
      </c>
      <c r="Q72" s="37">
        <v>43.499999999999993</v>
      </c>
      <c r="S72" t="str">
        <f t="shared" si="6"/>
        <v/>
      </c>
      <c r="T72">
        <v>85000</v>
      </c>
      <c r="U72">
        <v>0.27500000000000002</v>
      </c>
      <c r="V72">
        <v>0.28499999999999998</v>
      </c>
      <c r="W72">
        <v>0.30499999999999999</v>
      </c>
      <c r="X72">
        <v>0.32500000000000001</v>
      </c>
      <c r="Y72">
        <v>0.34</v>
      </c>
      <c r="Z72">
        <v>0.35499999999999998</v>
      </c>
      <c r="AA72">
        <v>0.37</v>
      </c>
      <c r="AB72">
        <v>0.38500000000000001</v>
      </c>
      <c r="AC72">
        <v>0.39500000000000002</v>
      </c>
      <c r="AD72">
        <v>0.41000000000000003</v>
      </c>
      <c r="AE72">
        <v>0.42000000000000004</v>
      </c>
      <c r="AF72">
        <v>0.43499999999999994</v>
      </c>
      <c r="AH72" s="37">
        <f t="shared" si="5"/>
        <v>27.500000000000004</v>
      </c>
      <c r="AI72" s="37">
        <f t="shared" si="5"/>
        <v>28.499999999999996</v>
      </c>
      <c r="AJ72" s="37">
        <f t="shared" si="5"/>
        <v>30.5</v>
      </c>
      <c r="AK72" s="37">
        <f t="shared" si="5"/>
        <v>32.5</v>
      </c>
      <c r="AL72" s="37">
        <f t="shared" si="5"/>
        <v>34</v>
      </c>
      <c r="AM72" s="37">
        <f t="shared" si="5"/>
        <v>35.5</v>
      </c>
      <c r="AN72" s="37">
        <f t="shared" si="4"/>
        <v>37</v>
      </c>
      <c r="AO72" s="37">
        <f t="shared" si="4"/>
        <v>38.5</v>
      </c>
      <c r="AP72" s="37">
        <f t="shared" si="4"/>
        <v>39.5</v>
      </c>
      <c r="AQ72" s="37">
        <f t="shared" si="4"/>
        <v>41</v>
      </c>
      <c r="AR72" s="37">
        <f t="shared" si="4"/>
        <v>42.000000000000007</v>
      </c>
      <c r="AS72" s="37">
        <f t="shared" si="4"/>
        <v>43.499999999999993</v>
      </c>
    </row>
    <row r="73" spans="4:45" x14ac:dyDescent="0.25">
      <c r="D73">
        <v>70</v>
      </c>
      <c r="E73" s="77">
        <v>86000</v>
      </c>
      <c r="F73" s="37">
        <v>27.500000000000004</v>
      </c>
      <c r="G73" s="37">
        <v>28.499999999999996</v>
      </c>
      <c r="H73" s="37">
        <v>30.5</v>
      </c>
      <c r="I73" s="37">
        <v>32.5</v>
      </c>
      <c r="J73" s="37">
        <v>34</v>
      </c>
      <c r="K73" s="37">
        <v>35.5</v>
      </c>
      <c r="L73" s="37">
        <v>37</v>
      </c>
      <c r="M73" s="37">
        <v>38.5</v>
      </c>
      <c r="N73" s="37">
        <v>39.5</v>
      </c>
      <c r="O73" s="37">
        <v>41</v>
      </c>
      <c r="P73" s="37">
        <v>42.000000000000007</v>
      </c>
      <c r="Q73" s="37">
        <v>43.499999999999993</v>
      </c>
      <c r="S73" t="str">
        <f t="shared" si="6"/>
        <v/>
      </c>
      <c r="T73">
        <v>86000</v>
      </c>
      <c r="U73">
        <v>0.27500000000000002</v>
      </c>
      <c r="V73">
        <v>0.28499999999999998</v>
      </c>
      <c r="W73">
        <v>0.30499999999999999</v>
      </c>
      <c r="X73">
        <v>0.32500000000000001</v>
      </c>
      <c r="Y73">
        <v>0.34</v>
      </c>
      <c r="Z73">
        <v>0.35499999999999998</v>
      </c>
      <c r="AA73">
        <v>0.37</v>
      </c>
      <c r="AB73">
        <v>0.38500000000000001</v>
      </c>
      <c r="AC73">
        <v>0.39500000000000002</v>
      </c>
      <c r="AD73">
        <v>0.41000000000000003</v>
      </c>
      <c r="AE73">
        <v>0.42000000000000004</v>
      </c>
      <c r="AF73">
        <v>0.43499999999999994</v>
      </c>
      <c r="AH73" s="37">
        <f t="shared" si="5"/>
        <v>27.500000000000004</v>
      </c>
      <c r="AI73" s="37">
        <f t="shared" si="5"/>
        <v>28.499999999999996</v>
      </c>
      <c r="AJ73" s="37">
        <f t="shared" si="5"/>
        <v>30.5</v>
      </c>
      <c r="AK73" s="37">
        <f t="shared" si="5"/>
        <v>32.5</v>
      </c>
      <c r="AL73" s="37">
        <f t="shared" si="5"/>
        <v>34</v>
      </c>
      <c r="AM73" s="37">
        <f t="shared" si="5"/>
        <v>35.5</v>
      </c>
      <c r="AN73" s="37">
        <f t="shared" si="4"/>
        <v>37</v>
      </c>
      <c r="AO73" s="37">
        <f t="shared" si="4"/>
        <v>38.5</v>
      </c>
      <c r="AP73" s="37">
        <f t="shared" si="4"/>
        <v>39.5</v>
      </c>
      <c r="AQ73" s="37">
        <f t="shared" si="4"/>
        <v>41</v>
      </c>
      <c r="AR73" s="37">
        <f t="shared" si="4"/>
        <v>42.000000000000007</v>
      </c>
      <c r="AS73" s="37">
        <f t="shared" si="4"/>
        <v>43.499999999999993</v>
      </c>
    </row>
    <row r="74" spans="4:45" x14ac:dyDescent="0.25">
      <c r="D74">
        <v>71</v>
      </c>
      <c r="E74" s="77">
        <v>87000</v>
      </c>
      <c r="F74" s="37">
        <v>27.500000000000004</v>
      </c>
      <c r="G74" s="37">
        <v>28.499999999999996</v>
      </c>
      <c r="H74" s="37">
        <v>30.5</v>
      </c>
      <c r="I74" s="37">
        <v>32.5</v>
      </c>
      <c r="J74" s="37">
        <v>34</v>
      </c>
      <c r="K74" s="37">
        <v>35.5</v>
      </c>
      <c r="L74" s="37">
        <v>37</v>
      </c>
      <c r="M74" s="37">
        <v>38.5</v>
      </c>
      <c r="N74" s="37">
        <v>40</v>
      </c>
      <c r="O74" s="37">
        <v>41</v>
      </c>
      <c r="P74" s="37">
        <v>42.500000000000007</v>
      </c>
      <c r="Q74" s="37">
        <v>43.499999999999993</v>
      </c>
      <c r="S74" t="str">
        <f t="shared" si="6"/>
        <v/>
      </c>
      <c r="T74">
        <v>87000</v>
      </c>
      <c r="U74">
        <v>0.27500000000000002</v>
      </c>
      <c r="V74">
        <v>0.28499999999999998</v>
      </c>
      <c r="W74">
        <v>0.30499999999999999</v>
      </c>
      <c r="X74">
        <v>0.32500000000000001</v>
      </c>
      <c r="Y74">
        <v>0.34</v>
      </c>
      <c r="Z74">
        <v>0.35499999999999998</v>
      </c>
      <c r="AA74">
        <v>0.37</v>
      </c>
      <c r="AB74">
        <v>0.38500000000000001</v>
      </c>
      <c r="AC74">
        <v>0.4</v>
      </c>
      <c r="AD74">
        <v>0.41000000000000003</v>
      </c>
      <c r="AE74">
        <v>0.42500000000000004</v>
      </c>
      <c r="AF74">
        <v>0.43499999999999994</v>
      </c>
      <c r="AH74" s="37">
        <f t="shared" si="5"/>
        <v>27.500000000000004</v>
      </c>
      <c r="AI74" s="37">
        <f t="shared" si="5"/>
        <v>28.499999999999996</v>
      </c>
      <c r="AJ74" s="37">
        <f t="shared" si="5"/>
        <v>30.5</v>
      </c>
      <c r="AK74" s="37">
        <f t="shared" si="5"/>
        <v>32.5</v>
      </c>
      <c r="AL74" s="37">
        <f t="shared" si="5"/>
        <v>34</v>
      </c>
      <c r="AM74" s="37">
        <f t="shared" si="5"/>
        <v>35.5</v>
      </c>
      <c r="AN74" s="37">
        <f t="shared" si="4"/>
        <v>37</v>
      </c>
      <c r="AO74" s="37">
        <f t="shared" si="4"/>
        <v>38.5</v>
      </c>
      <c r="AP74" s="37">
        <f t="shared" si="4"/>
        <v>40</v>
      </c>
      <c r="AQ74" s="37">
        <f t="shared" si="4"/>
        <v>41</v>
      </c>
      <c r="AR74" s="37">
        <f t="shared" si="4"/>
        <v>42.500000000000007</v>
      </c>
      <c r="AS74" s="37">
        <f t="shared" si="4"/>
        <v>43.499999999999993</v>
      </c>
    </row>
    <row r="75" spans="4:45" x14ac:dyDescent="0.25">
      <c r="D75">
        <v>72</v>
      </c>
      <c r="E75" s="77">
        <v>88000</v>
      </c>
      <c r="F75" s="37">
        <v>27.500000000000004</v>
      </c>
      <c r="G75" s="37">
        <v>28.499999999999996</v>
      </c>
      <c r="H75" s="37">
        <v>30.5</v>
      </c>
      <c r="I75" s="37">
        <v>32.5</v>
      </c>
      <c r="J75" s="37">
        <v>34</v>
      </c>
      <c r="K75" s="37">
        <v>35.5</v>
      </c>
      <c r="L75" s="37">
        <v>37</v>
      </c>
      <c r="M75" s="37">
        <v>38.5</v>
      </c>
      <c r="N75" s="37">
        <v>40</v>
      </c>
      <c r="O75" s="37">
        <v>41</v>
      </c>
      <c r="P75" s="37">
        <v>42.500000000000007</v>
      </c>
      <c r="Q75" s="37">
        <v>43.499999999999993</v>
      </c>
      <c r="S75" t="str">
        <f t="shared" si="6"/>
        <v/>
      </c>
      <c r="T75">
        <v>88000</v>
      </c>
      <c r="U75">
        <v>0.27500000000000002</v>
      </c>
      <c r="V75">
        <v>0.28499999999999998</v>
      </c>
      <c r="W75">
        <v>0.30499999999999999</v>
      </c>
      <c r="X75">
        <v>0.32500000000000001</v>
      </c>
      <c r="Y75">
        <v>0.34</v>
      </c>
      <c r="Z75">
        <v>0.35499999999999998</v>
      </c>
      <c r="AA75">
        <v>0.37</v>
      </c>
      <c r="AB75">
        <v>0.38500000000000001</v>
      </c>
      <c r="AC75">
        <v>0.4</v>
      </c>
      <c r="AD75">
        <v>0.41000000000000003</v>
      </c>
      <c r="AE75">
        <v>0.42500000000000004</v>
      </c>
      <c r="AF75">
        <v>0.43499999999999994</v>
      </c>
      <c r="AH75" s="37">
        <f t="shared" si="5"/>
        <v>27.500000000000004</v>
      </c>
      <c r="AI75" s="37">
        <f t="shared" si="5"/>
        <v>28.499999999999996</v>
      </c>
      <c r="AJ75" s="37">
        <f t="shared" si="5"/>
        <v>30.5</v>
      </c>
      <c r="AK75" s="37">
        <f t="shared" si="5"/>
        <v>32.5</v>
      </c>
      <c r="AL75" s="37">
        <f t="shared" si="5"/>
        <v>34</v>
      </c>
      <c r="AM75" s="37">
        <f t="shared" si="5"/>
        <v>35.5</v>
      </c>
      <c r="AN75" s="37">
        <f t="shared" si="4"/>
        <v>37</v>
      </c>
      <c r="AO75" s="37">
        <f t="shared" si="4"/>
        <v>38.5</v>
      </c>
      <c r="AP75" s="37">
        <f t="shared" si="4"/>
        <v>40</v>
      </c>
      <c r="AQ75" s="37">
        <f t="shared" si="4"/>
        <v>41</v>
      </c>
      <c r="AR75" s="37">
        <f t="shared" si="4"/>
        <v>42.500000000000007</v>
      </c>
      <c r="AS75" s="37">
        <f t="shared" si="4"/>
        <v>43.499999999999993</v>
      </c>
    </row>
    <row r="76" spans="4:45" x14ac:dyDescent="0.25">
      <c r="D76">
        <v>73</v>
      </c>
      <c r="E76" s="77">
        <v>89000</v>
      </c>
      <c r="F76" s="37">
        <v>27.500000000000004</v>
      </c>
      <c r="G76" s="37">
        <v>28.499999999999996</v>
      </c>
      <c r="H76" s="37">
        <v>30.5</v>
      </c>
      <c r="I76" s="37">
        <v>32.5</v>
      </c>
      <c r="J76" s="37">
        <v>34</v>
      </c>
      <c r="K76" s="37">
        <v>35.5</v>
      </c>
      <c r="L76" s="37">
        <v>37</v>
      </c>
      <c r="M76" s="37">
        <v>38.5</v>
      </c>
      <c r="N76" s="37">
        <v>40</v>
      </c>
      <c r="O76" s="37">
        <v>41</v>
      </c>
      <c r="P76" s="37">
        <v>42.500000000000007</v>
      </c>
      <c r="Q76" s="37">
        <v>43.499999999999993</v>
      </c>
      <c r="S76" t="str">
        <f t="shared" si="6"/>
        <v/>
      </c>
      <c r="T76">
        <v>89000</v>
      </c>
      <c r="U76">
        <v>0.27500000000000002</v>
      </c>
      <c r="V76">
        <v>0.28499999999999998</v>
      </c>
      <c r="W76">
        <v>0.30499999999999999</v>
      </c>
      <c r="X76">
        <v>0.32500000000000001</v>
      </c>
      <c r="Y76">
        <v>0.34</v>
      </c>
      <c r="Z76">
        <v>0.35499999999999998</v>
      </c>
      <c r="AA76">
        <v>0.37</v>
      </c>
      <c r="AB76">
        <v>0.38500000000000001</v>
      </c>
      <c r="AC76">
        <v>0.4</v>
      </c>
      <c r="AD76">
        <v>0.41000000000000003</v>
      </c>
      <c r="AE76">
        <v>0.42500000000000004</v>
      </c>
      <c r="AF76">
        <v>0.43499999999999994</v>
      </c>
      <c r="AH76" s="37">
        <f t="shared" si="5"/>
        <v>27.500000000000004</v>
      </c>
      <c r="AI76" s="37">
        <f t="shared" si="5"/>
        <v>28.499999999999996</v>
      </c>
      <c r="AJ76" s="37">
        <f t="shared" si="5"/>
        <v>30.5</v>
      </c>
      <c r="AK76" s="37">
        <f t="shared" si="5"/>
        <v>32.5</v>
      </c>
      <c r="AL76" s="37">
        <f t="shared" si="5"/>
        <v>34</v>
      </c>
      <c r="AM76" s="37">
        <f t="shared" si="5"/>
        <v>35.5</v>
      </c>
      <c r="AN76" s="37">
        <f t="shared" si="4"/>
        <v>37</v>
      </c>
      <c r="AO76" s="37">
        <f t="shared" si="4"/>
        <v>38.5</v>
      </c>
      <c r="AP76" s="37">
        <f t="shared" si="4"/>
        <v>40</v>
      </c>
      <c r="AQ76" s="37">
        <f t="shared" si="4"/>
        <v>41</v>
      </c>
      <c r="AR76" s="37">
        <f t="shared" si="4"/>
        <v>42.500000000000007</v>
      </c>
      <c r="AS76" s="37">
        <f t="shared" si="4"/>
        <v>43.499999999999993</v>
      </c>
    </row>
    <row r="77" spans="4:45" x14ac:dyDescent="0.25">
      <c r="D77">
        <v>74</v>
      </c>
      <c r="E77" s="77">
        <v>90000</v>
      </c>
      <c r="F77" s="37">
        <v>27.500000000000004</v>
      </c>
      <c r="G77" s="37">
        <v>28.499999999999996</v>
      </c>
      <c r="H77" s="37">
        <v>30.5</v>
      </c>
      <c r="I77" s="37">
        <v>32.5</v>
      </c>
      <c r="J77" s="37">
        <v>34</v>
      </c>
      <c r="K77" s="37">
        <v>35.5</v>
      </c>
      <c r="L77" s="37">
        <v>37</v>
      </c>
      <c r="M77" s="37">
        <v>38.5</v>
      </c>
      <c r="N77" s="37">
        <v>40</v>
      </c>
      <c r="O77" s="37">
        <v>41</v>
      </c>
      <c r="P77" s="37">
        <v>42.500000000000007</v>
      </c>
      <c r="Q77" s="37">
        <v>43.499999999999993</v>
      </c>
      <c r="S77" t="str">
        <f t="shared" si="6"/>
        <v/>
      </c>
      <c r="T77">
        <v>90000</v>
      </c>
      <c r="U77">
        <v>0.27500000000000002</v>
      </c>
      <c r="V77">
        <v>0.28499999999999998</v>
      </c>
      <c r="W77">
        <v>0.30499999999999999</v>
      </c>
      <c r="X77">
        <v>0.32500000000000001</v>
      </c>
      <c r="Y77">
        <v>0.34</v>
      </c>
      <c r="Z77">
        <v>0.35499999999999998</v>
      </c>
      <c r="AA77">
        <v>0.37</v>
      </c>
      <c r="AB77">
        <v>0.38500000000000001</v>
      </c>
      <c r="AC77">
        <v>0.4</v>
      </c>
      <c r="AD77">
        <v>0.41000000000000003</v>
      </c>
      <c r="AE77">
        <v>0.42500000000000004</v>
      </c>
      <c r="AF77">
        <v>0.43499999999999994</v>
      </c>
      <c r="AH77" s="37">
        <f t="shared" si="5"/>
        <v>27.500000000000004</v>
      </c>
      <c r="AI77" s="37">
        <f t="shared" si="5"/>
        <v>28.499999999999996</v>
      </c>
      <c r="AJ77" s="37">
        <f t="shared" si="5"/>
        <v>30.5</v>
      </c>
      <c r="AK77" s="37">
        <f t="shared" si="5"/>
        <v>32.5</v>
      </c>
      <c r="AL77" s="37">
        <f t="shared" si="5"/>
        <v>34</v>
      </c>
      <c r="AM77" s="37">
        <f t="shared" si="5"/>
        <v>35.5</v>
      </c>
      <c r="AN77" s="37">
        <f t="shared" si="4"/>
        <v>37</v>
      </c>
      <c r="AO77" s="37">
        <f t="shared" si="4"/>
        <v>38.5</v>
      </c>
      <c r="AP77" s="37">
        <f t="shared" si="4"/>
        <v>40</v>
      </c>
      <c r="AQ77" s="37">
        <f t="shared" si="4"/>
        <v>41</v>
      </c>
      <c r="AR77" s="37">
        <f t="shared" si="4"/>
        <v>42.500000000000007</v>
      </c>
      <c r="AS77" s="37">
        <f t="shared" si="4"/>
        <v>43.499999999999993</v>
      </c>
    </row>
    <row r="78" spans="4:45" x14ac:dyDescent="0.25">
      <c r="D78">
        <v>75</v>
      </c>
      <c r="E78" s="77">
        <v>91000</v>
      </c>
      <c r="F78" s="37">
        <v>27.500000000000004</v>
      </c>
      <c r="G78" s="37">
        <v>28.499999999999996</v>
      </c>
      <c r="H78" s="37">
        <v>30.5</v>
      </c>
      <c r="I78" s="37">
        <v>32.5</v>
      </c>
      <c r="J78" s="37">
        <v>34</v>
      </c>
      <c r="K78" s="37">
        <v>35.5</v>
      </c>
      <c r="L78" s="37">
        <v>37</v>
      </c>
      <c r="M78" s="37">
        <v>38.5</v>
      </c>
      <c r="N78" s="37">
        <v>40</v>
      </c>
      <c r="O78" s="37">
        <v>41</v>
      </c>
      <c r="P78" s="37">
        <v>42.500000000000007</v>
      </c>
      <c r="Q78" s="37">
        <v>43.499999999999993</v>
      </c>
      <c r="S78" t="str">
        <f t="shared" si="6"/>
        <v/>
      </c>
      <c r="T78">
        <v>91000</v>
      </c>
      <c r="U78">
        <v>0.27500000000000002</v>
      </c>
      <c r="V78">
        <v>0.28499999999999998</v>
      </c>
      <c r="W78">
        <v>0.30499999999999999</v>
      </c>
      <c r="X78">
        <v>0.32500000000000001</v>
      </c>
      <c r="Y78">
        <v>0.34</v>
      </c>
      <c r="Z78">
        <v>0.35499999999999998</v>
      </c>
      <c r="AA78">
        <v>0.37</v>
      </c>
      <c r="AB78">
        <v>0.38500000000000001</v>
      </c>
      <c r="AC78">
        <v>0.4</v>
      </c>
      <c r="AD78">
        <v>0.41</v>
      </c>
      <c r="AE78">
        <v>0.42500000000000004</v>
      </c>
      <c r="AF78">
        <v>0.43499999999999994</v>
      </c>
      <c r="AH78" s="37">
        <f t="shared" si="5"/>
        <v>27.500000000000004</v>
      </c>
      <c r="AI78" s="37">
        <f t="shared" si="5"/>
        <v>28.499999999999996</v>
      </c>
      <c r="AJ78" s="37">
        <f t="shared" si="5"/>
        <v>30.5</v>
      </c>
      <c r="AK78" s="37">
        <f t="shared" si="5"/>
        <v>32.5</v>
      </c>
      <c r="AL78" s="37">
        <f t="shared" si="5"/>
        <v>34</v>
      </c>
      <c r="AM78" s="37">
        <f t="shared" si="5"/>
        <v>35.5</v>
      </c>
      <c r="AN78" s="37">
        <f t="shared" si="4"/>
        <v>37</v>
      </c>
      <c r="AO78" s="37">
        <f t="shared" si="4"/>
        <v>38.5</v>
      </c>
      <c r="AP78" s="37">
        <f t="shared" si="4"/>
        <v>40</v>
      </c>
      <c r="AQ78" s="37">
        <f t="shared" si="4"/>
        <v>41</v>
      </c>
      <c r="AR78" s="37">
        <f t="shared" si="4"/>
        <v>42.500000000000007</v>
      </c>
      <c r="AS78" s="37">
        <f t="shared" si="4"/>
        <v>43.499999999999993</v>
      </c>
    </row>
    <row r="79" spans="4:45" x14ac:dyDescent="0.25">
      <c r="D79">
        <v>76</v>
      </c>
      <c r="E79" s="77">
        <v>92000</v>
      </c>
      <c r="F79" s="37">
        <v>27.500000000000004</v>
      </c>
      <c r="G79" s="37">
        <v>28.499999999999996</v>
      </c>
      <c r="H79" s="37">
        <v>30.5</v>
      </c>
      <c r="I79" s="37">
        <v>32.5</v>
      </c>
      <c r="J79" s="37">
        <v>34</v>
      </c>
      <c r="K79" s="37">
        <v>35.5</v>
      </c>
      <c r="L79" s="37">
        <v>37</v>
      </c>
      <c r="M79" s="37">
        <v>38.5</v>
      </c>
      <c r="N79" s="37">
        <v>40</v>
      </c>
      <c r="O79" s="37">
        <v>41</v>
      </c>
      <c r="P79" s="37">
        <v>42.500000000000007</v>
      </c>
      <c r="Q79" s="37">
        <v>43.499999999999993</v>
      </c>
      <c r="S79" t="str">
        <f t="shared" si="6"/>
        <v/>
      </c>
      <c r="T79">
        <v>92000</v>
      </c>
      <c r="U79">
        <v>0.27500000000000002</v>
      </c>
      <c r="V79">
        <v>0.28499999999999998</v>
      </c>
      <c r="W79">
        <v>0.30499999999999999</v>
      </c>
      <c r="X79">
        <v>0.32500000000000001</v>
      </c>
      <c r="Y79">
        <v>0.34</v>
      </c>
      <c r="Z79">
        <v>0.35499999999999998</v>
      </c>
      <c r="AA79">
        <v>0.37</v>
      </c>
      <c r="AB79">
        <v>0.38500000000000001</v>
      </c>
      <c r="AC79">
        <v>0.4</v>
      </c>
      <c r="AD79">
        <v>0.41</v>
      </c>
      <c r="AE79">
        <v>0.42500000000000004</v>
      </c>
      <c r="AF79">
        <v>0.43499999999999994</v>
      </c>
      <c r="AH79" s="37">
        <f t="shared" si="5"/>
        <v>27.500000000000004</v>
      </c>
      <c r="AI79" s="37">
        <f t="shared" si="5"/>
        <v>28.499999999999996</v>
      </c>
      <c r="AJ79" s="37">
        <f t="shared" si="5"/>
        <v>30.5</v>
      </c>
      <c r="AK79" s="37">
        <f t="shared" si="5"/>
        <v>32.5</v>
      </c>
      <c r="AL79" s="37">
        <f t="shared" si="5"/>
        <v>34</v>
      </c>
      <c r="AM79" s="37">
        <f t="shared" si="5"/>
        <v>35.5</v>
      </c>
      <c r="AN79" s="37">
        <f t="shared" si="4"/>
        <v>37</v>
      </c>
      <c r="AO79" s="37">
        <f t="shared" si="4"/>
        <v>38.5</v>
      </c>
      <c r="AP79" s="37">
        <f t="shared" si="4"/>
        <v>40</v>
      </c>
      <c r="AQ79" s="37">
        <f t="shared" si="4"/>
        <v>41</v>
      </c>
      <c r="AR79" s="37">
        <f t="shared" si="4"/>
        <v>42.500000000000007</v>
      </c>
      <c r="AS79" s="37">
        <f t="shared" si="4"/>
        <v>43.499999999999993</v>
      </c>
    </row>
    <row r="80" spans="4:45" x14ac:dyDescent="0.25">
      <c r="D80">
        <v>77</v>
      </c>
      <c r="E80" s="77">
        <v>93000</v>
      </c>
      <c r="F80" s="37">
        <v>27.500000000000004</v>
      </c>
      <c r="G80" s="37">
        <v>28.499999999999996</v>
      </c>
      <c r="H80" s="37">
        <v>30.5</v>
      </c>
      <c r="I80" s="37">
        <v>32.5</v>
      </c>
      <c r="J80" s="37">
        <v>34</v>
      </c>
      <c r="K80" s="37">
        <v>35.5</v>
      </c>
      <c r="L80" s="37">
        <v>37</v>
      </c>
      <c r="M80" s="37">
        <v>38.5</v>
      </c>
      <c r="N80" s="37">
        <v>40</v>
      </c>
      <c r="O80" s="37">
        <v>41</v>
      </c>
      <c r="P80" s="37">
        <v>42.500000000000007</v>
      </c>
      <c r="Q80" s="37">
        <v>43.499999999999993</v>
      </c>
      <c r="S80" t="str">
        <f t="shared" si="6"/>
        <v/>
      </c>
      <c r="T80">
        <v>93000</v>
      </c>
      <c r="U80">
        <v>0.27500000000000002</v>
      </c>
      <c r="V80">
        <v>0.28499999999999998</v>
      </c>
      <c r="W80">
        <v>0.30499999999999999</v>
      </c>
      <c r="X80">
        <v>0.32500000000000001</v>
      </c>
      <c r="Y80">
        <v>0.34</v>
      </c>
      <c r="Z80">
        <v>0.35499999999999998</v>
      </c>
      <c r="AA80">
        <v>0.37</v>
      </c>
      <c r="AB80">
        <v>0.38500000000000001</v>
      </c>
      <c r="AC80">
        <v>0.4</v>
      </c>
      <c r="AD80">
        <v>0.41</v>
      </c>
      <c r="AE80">
        <v>0.42500000000000004</v>
      </c>
      <c r="AF80">
        <v>0.43499999999999994</v>
      </c>
      <c r="AH80" s="37">
        <f t="shared" si="5"/>
        <v>27.500000000000004</v>
      </c>
      <c r="AI80" s="37">
        <f t="shared" si="5"/>
        <v>28.499999999999996</v>
      </c>
      <c r="AJ80" s="37">
        <f t="shared" si="5"/>
        <v>30.5</v>
      </c>
      <c r="AK80" s="37">
        <f t="shared" si="5"/>
        <v>32.5</v>
      </c>
      <c r="AL80" s="37">
        <f t="shared" si="5"/>
        <v>34</v>
      </c>
      <c r="AM80" s="37">
        <f t="shared" si="5"/>
        <v>35.5</v>
      </c>
      <c r="AN80" s="37">
        <f t="shared" si="4"/>
        <v>37</v>
      </c>
      <c r="AO80" s="37">
        <f t="shared" si="4"/>
        <v>38.5</v>
      </c>
      <c r="AP80" s="37">
        <f t="shared" si="4"/>
        <v>40</v>
      </c>
      <c r="AQ80" s="37">
        <f t="shared" si="4"/>
        <v>41</v>
      </c>
      <c r="AR80" s="37">
        <f t="shared" si="4"/>
        <v>42.500000000000007</v>
      </c>
      <c r="AS80" s="37">
        <f t="shared" si="4"/>
        <v>43.499999999999993</v>
      </c>
    </row>
    <row r="81" spans="4:45" x14ac:dyDescent="0.25">
      <c r="D81">
        <v>78</v>
      </c>
      <c r="E81" s="77">
        <v>94000</v>
      </c>
      <c r="F81" s="37">
        <v>27.500000000000004</v>
      </c>
      <c r="G81" s="37">
        <v>28.499999999999996</v>
      </c>
      <c r="H81" s="37">
        <v>30.5</v>
      </c>
      <c r="I81" s="37">
        <v>32.5</v>
      </c>
      <c r="J81" s="37">
        <v>34</v>
      </c>
      <c r="K81" s="37">
        <v>35.5</v>
      </c>
      <c r="L81" s="37">
        <v>37</v>
      </c>
      <c r="M81" s="37">
        <v>38.5</v>
      </c>
      <c r="N81" s="37">
        <v>40</v>
      </c>
      <c r="O81" s="37">
        <v>41</v>
      </c>
      <c r="P81" s="37">
        <v>42.500000000000007</v>
      </c>
      <c r="Q81" s="37">
        <v>43.499999999999993</v>
      </c>
      <c r="S81" t="str">
        <f t="shared" si="6"/>
        <v/>
      </c>
      <c r="T81">
        <v>94000</v>
      </c>
      <c r="U81">
        <v>0.27500000000000002</v>
      </c>
      <c r="V81">
        <v>0.28499999999999998</v>
      </c>
      <c r="W81">
        <v>0.30499999999999999</v>
      </c>
      <c r="X81">
        <v>0.32500000000000001</v>
      </c>
      <c r="Y81">
        <v>0.34</v>
      </c>
      <c r="Z81">
        <v>0.35499999999999998</v>
      </c>
      <c r="AA81">
        <v>0.37</v>
      </c>
      <c r="AB81">
        <v>0.38500000000000001</v>
      </c>
      <c r="AC81">
        <v>0.4</v>
      </c>
      <c r="AD81">
        <v>0.41</v>
      </c>
      <c r="AE81">
        <v>0.42500000000000004</v>
      </c>
      <c r="AF81">
        <v>0.43499999999999994</v>
      </c>
      <c r="AH81" s="37">
        <f t="shared" si="5"/>
        <v>27.500000000000004</v>
      </c>
      <c r="AI81" s="37">
        <f t="shared" si="5"/>
        <v>28.499999999999996</v>
      </c>
      <c r="AJ81" s="37">
        <f t="shared" si="5"/>
        <v>30.5</v>
      </c>
      <c r="AK81" s="37">
        <f t="shared" si="5"/>
        <v>32.5</v>
      </c>
      <c r="AL81" s="37">
        <f t="shared" si="5"/>
        <v>34</v>
      </c>
      <c r="AM81" s="37">
        <f t="shared" si="5"/>
        <v>35.5</v>
      </c>
      <c r="AN81" s="37">
        <f t="shared" si="4"/>
        <v>37</v>
      </c>
      <c r="AO81" s="37">
        <f t="shared" si="4"/>
        <v>38.5</v>
      </c>
      <c r="AP81" s="37">
        <f t="shared" si="4"/>
        <v>40</v>
      </c>
      <c r="AQ81" s="37">
        <f t="shared" si="4"/>
        <v>41</v>
      </c>
      <c r="AR81" s="37">
        <f t="shared" si="4"/>
        <v>42.500000000000007</v>
      </c>
      <c r="AS81" s="37">
        <f t="shared" si="4"/>
        <v>43.499999999999993</v>
      </c>
    </row>
    <row r="82" spans="4:45" x14ac:dyDescent="0.25">
      <c r="D82">
        <v>79</v>
      </c>
      <c r="E82" s="77">
        <v>95000</v>
      </c>
      <c r="F82" s="37">
        <v>27.500000000000004</v>
      </c>
      <c r="G82" s="37">
        <v>28.499999999999996</v>
      </c>
      <c r="H82" s="37">
        <v>30.5</v>
      </c>
      <c r="I82" s="37">
        <v>32.5</v>
      </c>
      <c r="J82" s="37">
        <v>34</v>
      </c>
      <c r="K82" s="37">
        <v>35.5</v>
      </c>
      <c r="L82" s="37">
        <v>37</v>
      </c>
      <c r="M82" s="37">
        <v>38.5</v>
      </c>
      <c r="N82" s="37">
        <v>40</v>
      </c>
      <c r="O82" s="37">
        <v>41</v>
      </c>
      <c r="P82" s="37">
        <v>42.500000000000007</v>
      </c>
      <c r="Q82" s="37">
        <v>43.499999999999993</v>
      </c>
      <c r="S82" t="str">
        <f t="shared" si="6"/>
        <v/>
      </c>
      <c r="T82">
        <v>95000</v>
      </c>
      <c r="U82">
        <v>0.27500000000000002</v>
      </c>
      <c r="V82">
        <v>0.28499999999999998</v>
      </c>
      <c r="W82">
        <v>0.30499999999999999</v>
      </c>
      <c r="X82">
        <v>0.32500000000000001</v>
      </c>
      <c r="Y82">
        <v>0.34</v>
      </c>
      <c r="Z82">
        <v>0.35499999999999998</v>
      </c>
      <c r="AA82">
        <v>0.37</v>
      </c>
      <c r="AB82">
        <v>0.38500000000000001</v>
      </c>
      <c r="AC82">
        <v>0.4</v>
      </c>
      <c r="AD82">
        <v>0.41</v>
      </c>
      <c r="AE82">
        <v>0.42500000000000004</v>
      </c>
      <c r="AF82">
        <v>0.43499999999999994</v>
      </c>
      <c r="AH82" s="37">
        <f t="shared" si="5"/>
        <v>27.500000000000004</v>
      </c>
      <c r="AI82" s="37">
        <f t="shared" si="5"/>
        <v>28.499999999999996</v>
      </c>
      <c r="AJ82" s="37">
        <f t="shared" si="5"/>
        <v>30.5</v>
      </c>
      <c r="AK82" s="37">
        <f t="shared" si="5"/>
        <v>32.5</v>
      </c>
      <c r="AL82" s="37">
        <f t="shared" si="5"/>
        <v>34</v>
      </c>
      <c r="AM82" s="37">
        <f t="shared" si="5"/>
        <v>35.5</v>
      </c>
      <c r="AN82" s="37">
        <f t="shared" si="4"/>
        <v>37</v>
      </c>
      <c r="AO82" s="37">
        <f t="shared" si="4"/>
        <v>38.5</v>
      </c>
      <c r="AP82" s="37">
        <f t="shared" si="4"/>
        <v>40</v>
      </c>
      <c r="AQ82" s="37">
        <f t="shared" si="4"/>
        <v>41</v>
      </c>
      <c r="AR82" s="37">
        <f t="shared" si="4"/>
        <v>42.500000000000007</v>
      </c>
      <c r="AS82" s="37">
        <f t="shared" si="4"/>
        <v>43.499999999999993</v>
      </c>
    </row>
    <row r="83" spans="4:45" x14ac:dyDescent="0.25">
      <c r="D83">
        <v>80</v>
      </c>
      <c r="E83" s="77">
        <v>96000</v>
      </c>
      <c r="F83" s="37">
        <v>27.500000000000004</v>
      </c>
      <c r="G83" s="37">
        <v>28.499999999999996</v>
      </c>
      <c r="H83" s="37">
        <v>30.5</v>
      </c>
      <c r="I83" s="37">
        <v>32.5</v>
      </c>
      <c r="J83" s="37">
        <v>34</v>
      </c>
      <c r="K83" s="37">
        <v>35.5</v>
      </c>
      <c r="L83" s="37">
        <v>37</v>
      </c>
      <c r="M83" s="37">
        <v>38.5</v>
      </c>
      <c r="N83" s="37">
        <v>40</v>
      </c>
      <c r="O83" s="37">
        <v>41</v>
      </c>
      <c r="P83" s="37">
        <v>42.500000000000007</v>
      </c>
      <c r="Q83" s="37">
        <v>43.499999999999993</v>
      </c>
      <c r="S83" t="str">
        <f t="shared" si="6"/>
        <v/>
      </c>
      <c r="T83">
        <v>96000</v>
      </c>
      <c r="U83">
        <v>0.27500000000000002</v>
      </c>
      <c r="V83">
        <v>0.28499999999999998</v>
      </c>
      <c r="W83">
        <v>0.30499999999999999</v>
      </c>
      <c r="X83">
        <v>0.32500000000000001</v>
      </c>
      <c r="Y83">
        <v>0.34</v>
      </c>
      <c r="Z83">
        <v>0.35499999999999998</v>
      </c>
      <c r="AA83">
        <v>0.37</v>
      </c>
      <c r="AB83">
        <v>0.38500000000000001</v>
      </c>
      <c r="AC83">
        <v>0.4</v>
      </c>
      <c r="AD83">
        <v>0.41</v>
      </c>
      <c r="AE83">
        <v>0.42500000000000004</v>
      </c>
      <c r="AF83">
        <v>0.43499999999999994</v>
      </c>
      <c r="AH83" s="37">
        <f t="shared" si="5"/>
        <v>27.500000000000004</v>
      </c>
      <c r="AI83" s="37">
        <f t="shared" si="5"/>
        <v>28.499999999999996</v>
      </c>
      <c r="AJ83" s="37">
        <f t="shared" si="5"/>
        <v>30.5</v>
      </c>
      <c r="AK83" s="37">
        <f t="shared" si="5"/>
        <v>32.5</v>
      </c>
      <c r="AL83" s="37">
        <f t="shared" si="5"/>
        <v>34</v>
      </c>
      <c r="AM83" s="37">
        <f t="shared" si="5"/>
        <v>35.5</v>
      </c>
      <c r="AN83" s="37">
        <f t="shared" si="4"/>
        <v>37</v>
      </c>
      <c r="AO83" s="37">
        <f t="shared" si="4"/>
        <v>38.5</v>
      </c>
      <c r="AP83" s="37">
        <f t="shared" si="4"/>
        <v>40</v>
      </c>
      <c r="AQ83" s="37">
        <f t="shared" si="4"/>
        <v>41</v>
      </c>
      <c r="AR83" s="37">
        <f t="shared" si="4"/>
        <v>42.500000000000007</v>
      </c>
      <c r="AS83" s="37">
        <f t="shared" si="4"/>
        <v>43.499999999999993</v>
      </c>
    </row>
    <row r="84" spans="4:45" x14ac:dyDescent="0.25">
      <c r="D84">
        <v>81</v>
      </c>
      <c r="E84" s="77">
        <v>97000</v>
      </c>
      <c r="F84" s="37">
        <v>27.500000000000004</v>
      </c>
      <c r="G84" s="37">
        <v>28.499999999999996</v>
      </c>
      <c r="H84" s="37">
        <v>30.5</v>
      </c>
      <c r="I84" s="37">
        <v>32.5</v>
      </c>
      <c r="J84" s="37">
        <v>34</v>
      </c>
      <c r="K84" s="37">
        <v>35.5</v>
      </c>
      <c r="L84" s="37">
        <v>37</v>
      </c>
      <c r="M84" s="37">
        <v>38.5</v>
      </c>
      <c r="N84" s="37">
        <v>40</v>
      </c>
      <c r="O84" s="37">
        <v>41</v>
      </c>
      <c r="P84" s="37">
        <v>42.500000000000007</v>
      </c>
      <c r="Q84" s="37">
        <v>43.499999999999993</v>
      </c>
      <c r="S84" t="str">
        <f t="shared" si="6"/>
        <v/>
      </c>
      <c r="T84">
        <v>97000</v>
      </c>
      <c r="U84">
        <v>0.27500000000000002</v>
      </c>
      <c r="V84">
        <v>0.28499999999999998</v>
      </c>
      <c r="W84">
        <v>0.30499999999999999</v>
      </c>
      <c r="X84">
        <v>0.32500000000000001</v>
      </c>
      <c r="Y84">
        <v>0.34</v>
      </c>
      <c r="Z84">
        <v>0.35499999999999998</v>
      </c>
      <c r="AA84">
        <v>0.37</v>
      </c>
      <c r="AB84">
        <v>0.38500000000000001</v>
      </c>
      <c r="AC84">
        <v>0.4</v>
      </c>
      <c r="AD84">
        <v>0.41</v>
      </c>
      <c r="AE84">
        <v>0.42500000000000004</v>
      </c>
      <c r="AF84">
        <v>0.43499999999999994</v>
      </c>
      <c r="AH84" s="37">
        <f t="shared" si="5"/>
        <v>27.500000000000004</v>
      </c>
      <c r="AI84" s="37">
        <f t="shared" si="5"/>
        <v>28.499999999999996</v>
      </c>
      <c r="AJ84" s="37">
        <f t="shared" si="5"/>
        <v>30.5</v>
      </c>
      <c r="AK84" s="37">
        <f t="shared" si="5"/>
        <v>32.5</v>
      </c>
      <c r="AL84" s="37">
        <f t="shared" si="5"/>
        <v>34</v>
      </c>
      <c r="AM84" s="37">
        <f t="shared" si="5"/>
        <v>35.5</v>
      </c>
      <c r="AN84" s="37">
        <f t="shared" si="4"/>
        <v>37</v>
      </c>
      <c r="AO84" s="37">
        <f t="shared" si="4"/>
        <v>38.5</v>
      </c>
      <c r="AP84" s="37">
        <f t="shared" si="4"/>
        <v>40</v>
      </c>
      <c r="AQ84" s="37">
        <f t="shared" si="4"/>
        <v>41</v>
      </c>
      <c r="AR84" s="37">
        <f t="shared" si="4"/>
        <v>42.500000000000007</v>
      </c>
      <c r="AS84" s="37">
        <f t="shared" si="4"/>
        <v>43.499999999999993</v>
      </c>
    </row>
    <row r="85" spans="4:45" x14ac:dyDescent="0.25">
      <c r="D85">
        <v>82</v>
      </c>
      <c r="E85" s="77">
        <v>98000</v>
      </c>
      <c r="F85" s="37">
        <v>27.500000000000004</v>
      </c>
      <c r="G85" s="37">
        <v>28.499999999999996</v>
      </c>
      <c r="H85" s="37">
        <v>30.5</v>
      </c>
      <c r="I85" s="37">
        <v>32.5</v>
      </c>
      <c r="J85" s="37">
        <v>34</v>
      </c>
      <c r="K85" s="37">
        <v>35.5</v>
      </c>
      <c r="L85" s="37">
        <v>37</v>
      </c>
      <c r="M85" s="37">
        <v>38.5</v>
      </c>
      <c r="N85" s="37">
        <v>40</v>
      </c>
      <c r="O85" s="37">
        <v>41</v>
      </c>
      <c r="P85" s="37">
        <v>42.500000000000007</v>
      </c>
      <c r="Q85" s="37">
        <v>43.999999999999993</v>
      </c>
      <c r="S85" t="str">
        <f t="shared" si="6"/>
        <v/>
      </c>
      <c r="T85">
        <v>98000</v>
      </c>
      <c r="U85">
        <v>0.27500000000000002</v>
      </c>
      <c r="V85">
        <v>0.28499999999999998</v>
      </c>
      <c r="W85">
        <v>0.30499999999999999</v>
      </c>
      <c r="X85">
        <v>0.32500000000000001</v>
      </c>
      <c r="Y85">
        <v>0.34</v>
      </c>
      <c r="Z85">
        <v>0.35499999999999998</v>
      </c>
      <c r="AA85">
        <v>0.37</v>
      </c>
      <c r="AB85">
        <v>0.38500000000000001</v>
      </c>
      <c r="AC85">
        <v>0.4</v>
      </c>
      <c r="AD85">
        <v>0.41</v>
      </c>
      <c r="AE85">
        <v>0.42500000000000004</v>
      </c>
      <c r="AF85">
        <v>0.43999999999999995</v>
      </c>
      <c r="AH85" s="37">
        <f t="shared" si="5"/>
        <v>27.500000000000004</v>
      </c>
      <c r="AI85" s="37">
        <f t="shared" si="5"/>
        <v>28.499999999999996</v>
      </c>
      <c r="AJ85" s="37">
        <f t="shared" si="5"/>
        <v>30.5</v>
      </c>
      <c r="AK85" s="37">
        <f t="shared" si="5"/>
        <v>32.5</v>
      </c>
      <c r="AL85" s="37">
        <f t="shared" si="5"/>
        <v>34</v>
      </c>
      <c r="AM85" s="37">
        <f t="shared" si="5"/>
        <v>35.5</v>
      </c>
      <c r="AN85" s="37">
        <f t="shared" si="5"/>
        <v>37</v>
      </c>
      <c r="AO85" s="37">
        <f t="shared" si="5"/>
        <v>38.5</v>
      </c>
      <c r="AP85" s="37">
        <f t="shared" si="5"/>
        <v>40</v>
      </c>
      <c r="AQ85" s="37">
        <f t="shared" si="5"/>
        <v>41</v>
      </c>
      <c r="AR85" s="37">
        <f t="shared" si="5"/>
        <v>42.500000000000007</v>
      </c>
      <c r="AS85" s="37">
        <f t="shared" si="5"/>
        <v>43.999999999999993</v>
      </c>
    </row>
    <row r="86" spans="4:45" x14ac:dyDescent="0.25">
      <c r="D86">
        <v>83</v>
      </c>
      <c r="E86" s="77">
        <v>99000</v>
      </c>
      <c r="F86" s="37">
        <v>27.500000000000004</v>
      </c>
      <c r="G86" s="37">
        <v>28.499999999999996</v>
      </c>
      <c r="H86" s="37">
        <v>30.5</v>
      </c>
      <c r="I86" s="37">
        <v>32.5</v>
      </c>
      <c r="J86" s="37">
        <v>34</v>
      </c>
      <c r="K86" s="37">
        <v>35.5</v>
      </c>
      <c r="L86" s="37">
        <v>37</v>
      </c>
      <c r="M86" s="37">
        <v>38.5</v>
      </c>
      <c r="N86" s="37">
        <v>40</v>
      </c>
      <c r="O86" s="37">
        <v>41</v>
      </c>
      <c r="P86" s="37">
        <v>42.500000000000007</v>
      </c>
      <c r="Q86" s="37">
        <v>43.999999999999993</v>
      </c>
      <c r="S86" t="str">
        <f t="shared" si="6"/>
        <v/>
      </c>
      <c r="T86">
        <v>99000</v>
      </c>
      <c r="U86">
        <v>0.27500000000000002</v>
      </c>
      <c r="V86">
        <v>0.28499999999999998</v>
      </c>
      <c r="W86">
        <v>0.30499999999999999</v>
      </c>
      <c r="X86">
        <v>0.32500000000000001</v>
      </c>
      <c r="Y86">
        <v>0.34</v>
      </c>
      <c r="Z86">
        <v>0.35499999999999998</v>
      </c>
      <c r="AA86">
        <v>0.37</v>
      </c>
      <c r="AB86">
        <v>0.38500000000000001</v>
      </c>
      <c r="AC86">
        <v>0.4</v>
      </c>
      <c r="AD86">
        <v>0.41</v>
      </c>
      <c r="AE86">
        <v>0.42500000000000004</v>
      </c>
      <c r="AF86">
        <v>0.43999999999999995</v>
      </c>
      <c r="AH86" s="37">
        <f t="shared" si="5"/>
        <v>27.500000000000004</v>
      </c>
      <c r="AI86" s="37">
        <f t="shared" si="5"/>
        <v>28.499999999999996</v>
      </c>
      <c r="AJ86" s="37">
        <f t="shared" si="5"/>
        <v>30.5</v>
      </c>
      <c r="AK86" s="37">
        <f t="shared" si="5"/>
        <v>32.5</v>
      </c>
      <c r="AL86" s="37">
        <f t="shared" si="5"/>
        <v>34</v>
      </c>
      <c r="AM86" s="37">
        <f t="shared" si="5"/>
        <v>35.5</v>
      </c>
      <c r="AN86" s="37">
        <f t="shared" si="5"/>
        <v>37</v>
      </c>
      <c r="AO86" s="37">
        <f t="shared" si="5"/>
        <v>38.5</v>
      </c>
      <c r="AP86" s="37">
        <f t="shared" si="5"/>
        <v>40</v>
      </c>
      <c r="AQ86" s="37">
        <f t="shared" si="5"/>
        <v>41</v>
      </c>
      <c r="AR86" s="37">
        <f t="shared" si="5"/>
        <v>42.500000000000007</v>
      </c>
      <c r="AS86" s="37">
        <f t="shared" si="5"/>
        <v>43.999999999999993</v>
      </c>
    </row>
    <row r="87" spans="4:45" x14ac:dyDescent="0.25">
      <c r="D87">
        <v>84</v>
      </c>
      <c r="E87" s="77">
        <v>100000</v>
      </c>
      <c r="F87" s="37">
        <v>27.500000000000004</v>
      </c>
      <c r="G87" s="37">
        <v>28.499999999999996</v>
      </c>
      <c r="H87" s="37">
        <v>30.5</v>
      </c>
      <c r="I87" s="37">
        <v>32.5</v>
      </c>
      <c r="J87" s="37">
        <v>34</v>
      </c>
      <c r="K87" s="37">
        <v>35.5</v>
      </c>
      <c r="L87" s="37">
        <v>37</v>
      </c>
      <c r="M87" s="37">
        <v>38.5</v>
      </c>
      <c r="N87" s="37">
        <v>40</v>
      </c>
      <c r="O87" s="37">
        <v>41</v>
      </c>
      <c r="P87" s="37">
        <v>42.500000000000007</v>
      </c>
      <c r="Q87" s="37">
        <v>43.999999999999993</v>
      </c>
      <c r="S87" t="str">
        <f t="shared" si="6"/>
        <v/>
      </c>
      <c r="T87">
        <v>100000</v>
      </c>
      <c r="U87">
        <v>0.27500000000000002</v>
      </c>
      <c r="V87">
        <v>0.28499999999999998</v>
      </c>
      <c r="W87">
        <v>0.30499999999999999</v>
      </c>
      <c r="X87">
        <v>0.32500000000000001</v>
      </c>
      <c r="Y87">
        <v>0.34</v>
      </c>
      <c r="Z87">
        <v>0.35499999999999998</v>
      </c>
      <c r="AA87">
        <v>0.37</v>
      </c>
      <c r="AB87">
        <v>0.38500000000000001</v>
      </c>
      <c r="AC87">
        <v>0.4</v>
      </c>
      <c r="AD87">
        <v>0.41</v>
      </c>
      <c r="AE87">
        <v>0.42500000000000004</v>
      </c>
      <c r="AF87">
        <v>0.43999999999999995</v>
      </c>
      <c r="AH87" s="37">
        <f t="shared" si="5"/>
        <v>27.500000000000004</v>
      </c>
      <c r="AI87" s="37">
        <f t="shared" si="5"/>
        <v>28.499999999999996</v>
      </c>
      <c r="AJ87" s="37">
        <f t="shared" si="5"/>
        <v>30.5</v>
      </c>
      <c r="AK87" s="37">
        <f t="shared" si="5"/>
        <v>32.5</v>
      </c>
      <c r="AL87" s="37">
        <f t="shared" si="5"/>
        <v>34</v>
      </c>
      <c r="AM87" s="37">
        <f t="shared" si="5"/>
        <v>35.5</v>
      </c>
      <c r="AN87" s="37">
        <f t="shared" si="5"/>
        <v>37</v>
      </c>
      <c r="AO87" s="37">
        <f t="shared" si="5"/>
        <v>38.5</v>
      </c>
      <c r="AP87" s="37">
        <f t="shared" si="5"/>
        <v>40</v>
      </c>
      <c r="AQ87" s="37">
        <f t="shared" si="5"/>
        <v>41</v>
      </c>
      <c r="AR87" s="37">
        <f t="shared" si="5"/>
        <v>42.500000000000007</v>
      </c>
      <c r="AS87" s="37">
        <f t="shared" si="5"/>
        <v>43.999999999999993</v>
      </c>
    </row>
    <row r="88" spans="4:45" x14ac:dyDescent="0.25">
      <c r="D88">
        <v>85</v>
      </c>
      <c r="E88" s="77">
        <v>101000</v>
      </c>
      <c r="F88" s="37">
        <v>27.500000000000004</v>
      </c>
      <c r="G88" s="37">
        <v>28.499999999999996</v>
      </c>
      <c r="H88" s="37">
        <v>30.5</v>
      </c>
      <c r="I88" s="37">
        <v>32.5</v>
      </c>
      <c r="J88" s="37">
        <v>34</v>
      </c>
      <c r="K88" s="37">
        <v>35.5</v>
      </c>
      <c r="L88" s="37">
        <v>37</v>
      </c>
      <c r="M88" s="37">
        <v>38.5</v>
      </c>
      <c r="N88" s="37">
        <v>40</v>
      </c>
      <c r="O88" s="37">
        <v>41</v>
      </c>
      <c r="P88" s="37">
        <v>42.500000000000007</v>
      </c>
      <c r="Q88" s="37">
        <v>43.999999999999993</v>
      </c>
      <c r="S88" t="str">
        <f t="shared" si="6"/>
        <v/>
      </c>
      <c r="T88">
        <v>101000</v>
      </c>
      <c r="U88">
        <v>0.27500000000000002</v>
      </c>
      <c r="V88">
        <v>0.28499999999999998</v>
      </c>
      <c r="W88">
        <v>0.30499999999999999</v>
      </c>
      <c r="X88">
        <v>0.32500000000000001</v>
      </c>
      <c r="Y88">
        <v>0.34</v>
      </c>
      <c r="Z88">
        <v>0.35499999999999998</v>
      </c>
      <c r="AA88">
        <v>0.37</v>
      </c>
      <c r="AB88">
        <v>0.38500000000000001</v>
      </c>
      <c r="AC88">
        <v>0.4</v>
      </c>
      <c r="AD88">
        <v>0.41</v>
      </c>
      <c r="AE88">
        <v>0.42500000000000004</v>
      </c>
      <c r="AF88">
        <v>0.43999999999999995</v>
      </c>
      <c r="AH88" s="37">
        <f t="shared" si="5"/>
        <v>27.500000000000004</v>
      </c>
      <c r="AI88" s="37">
        <f t="shared" si="5"/>
        <v>28.499999999999996</v>
      </c>
      <c r="AJ88" s="37">
        <f t="shared" si="5"/>
        <v>30.5</v>
      </c>
      <c r="AK88" s="37">
        <f t="shared" si="5"/>
        <v>32.5</v>
      </c>
      <c r="AL88" s="37">
        <f t="shared" si="5"/>
        <v>34</v>
      </c>
      <c r="AM88" s="37">
        <f t="shared" si="5"/>
        <v>35.5</v>
      </c>
      <c r="AN88" s="37">
        <f t="shared" si="5"/>
        <v>37</v>
      </c>
      <c r="AO88" s="37">
        <f t="shared" si="5"/>
        <v>38.5</v>
      </c>
      <c r="AP88" s="37">
        <f t="shared" si="5"/>
        <v>40</v>
      </c>
      <c r="AQ88" s="37">
        <f t="shared" si="5"/>
        <v>41</v>
      </c>
      <c r="AR88" s="37">
        <f t="shared" si="5"/>
        <v>42.500000000000007</v>
      </c>
      <c r="AS88" s="37">
        <f t="shared" si="5"/>
        <v>43.999999999999993</v>
      </c>
    </row>
    <row r="89" spans="4:45" x14ac:dyDescent="0.25">
      <c r="D89">
        <v>86</v>
      </c>
      <c r="E89" s="77">
        <v>102000</v>
      </c>
      <c r="F89" s="37">
        <v>27.500000000000004</v>
      </c>
      <c r="G89" s="37">
        <v>28.499999999999996</v>
      </c>
      <c r="H89" s="37">
        <v>30.5</v>
      </c>
      <c r="I89" s="37">
        <v>32.5</v>
      </c>
      <c r="J89" s="37">
        <v>34</v>
      </c>
      <c r="K89" s="37">
        <v>35.5</v>
      </c>
      <c r="L89" s="37">
        <v>37</v>
      </c>
      <c r="M89" s="37">
        <v>38.5</v>
      </c>
      <c r="N89" s="37">
        <v>40</v>
      </c>
      <c r="O89" s="37">
        <v>41</v>
      </c>
      <c r="P89" s="37">
        <v>42.500000000000007</v>
      </c>
      <c r="Q89" s="37">
        <v>43.999999999999993</v>
      </c>
      <c r="S89" t="str">
        <f t="shared" si="6"/>
        <v/>
      </c>
      <c r="T89">
        <v>102000</v>
      </c>
      <c r="U89">
        <v>0.27500000000000002</v>
      </c>
      <c r="V89">
        <v>0.28499999999999998</v>
      </c>
      <c r="W89">
        <v>0.30499999999999999</v>
      </c>
      <c r="X89">
        <v>0.32500000000000001</v>
      </c>
      <c r="Y89">
        <v>0.34</v>
      </c>
      <c r="Z89">
        <v>0.35499999999999998</v>
      </c>
      <c r="AA89">
        <v>0.37</v>
      </c>
      <c r="AB89">
        <v>0.38500000000000001</v>
      </c>
      <c r="AC89">
        <v>0.4</v>
      </c>
      <c r="AD89">
        <v>0.41</v>
      </c>
      <c r="AE89">
        <v>0.42500000000000004</v>
      </c>
      <c r="AF89">
        <v>0.43999999999999995</v>
      </c>
      <c r="AH89" s="37">
        <f t="shared" si="5"/>
        <v>27.500000000000004</v>
      </c>
      <c r="AI89" s="37">
        <f t="shared" si="5"/>
        <v>28.499999999999996</v>
      </c>
      <c r="AJ89" s="37">
        <f t="shared" si="5"/>
        <v>30.5</v>
      </c>
      <c r="AK89" s="37">
        <f t="shared" si="5"/>
        <v>32.5</v>
      </c>
      <c r="AL89" s="37">
        <f t="shared" si="5"/>
        <v>34</v>
      </c>
      <c r="AM89" s="37">
        <f t="shared" si="5"/>
        <v>35.5</v>
      </c>
      <c r="AN89" s="37">
        <f t="shared" si="5"/>
        <v>37</v>
      </c>
      <c r="AO89" s="37">
        <f t="shared" si="5"/>
        <v>38.5</v>
      </c>
      <c r="AP89" s="37">
        <f t="shared" si="5"/>
        <v>40</v>
      </c>
      <c r="AQ89" s="37">
        <f t="shared" si="5"/>
        <v>41</v>
      </c>
      <c r="AR89" s="37">
        <f t="shared" si="5"/>
        <v>42.500000000000007</v>
      </c>
      <c r="AS89" s="37">
        <f t="shared" si="5"/>
        <v>43.999999999999993</v>
      </c>
    </row>
    <row r="90" spans="4:45" x14ac:dyDescent="0.25">
      <c r="D90">
        <v>87</v>
      </c>
      <c r="E90" s="77">
        <v>103000</v>
      </c>
      <c r="F90" s="37">
        <v>27.500000000000004</v>
      </c>
      <c r="G90" s="37">
        <v>28.499999999999996</v>
      </c>
      <c r="H90" s="37">
        <v>30.5</v>
      </c>
      <c r="I90" s="37">
        <v>32.5</v>
      </c>
      <c r="J90" s="37">
        <v>34</v>
      </c>
      <c r="K90" s="37">
        <v>35.5</v>
      </c>
      <c r="L90" s="37">
        <v>37</v>
      </c>
      <c r="M90" s="37">
        <v>38.5</v>
      </c>
      <c r="N90" s="37">
        <v>40</v>
      </c>
      <c r="O90" s="37">
        <v>41</v>
      </c>
      <c r="P90" s="37">
        <v>42.5</v>
      </c>
      <c r="Q90" s="37">
        <v>43.999999999999993</v>
      </c>
      <c r="S90" t="str">
        <f t="shared" si="6"/>
        <v/>
      </c>
      <c r="T90">
        <v>103000</v>
      </c>
      <c r="U90">
        <v>0.27500000000000002</v>
      </c>
      <c r="V90">
        <v>0.28499999999999998</v>
      </c>
      <c r="W90">
        <v>0.30499999999999999</v>
      </c>
      <c r="X90">
        <v>0.32500000000000001</v>
      </c>
      <c r="Y90">
        <v>0.34</v>
      </c>
      <c r="Z90">
        <v>0.35499999999999998</v>
      </c>
      <c r="AA90">
        <v>0.37</v>
      </c>
      <c r="AB90">
        <v>0.38500000000000001</v>
      </c>
      <c r="AC90">
        <v>0.4</v>
      </c>
      <c r="AD90">
        <v>0.41</v>
      </c>
      <c r="AE90">
        <v>0.42499999999999999</v>
      </c>
      <c r="AF90">
        <v>0.43999999999999995</v>
      </c>
      <c r="AH90" s="37">
        <f t="shared" ref="AH90:AS97" si="7">U90*$T$3</f>
        <v>27.500000000000004</v>
      </c>
      <c r="AI90" s="37">
        <f t="shared" si="7"/>
        <v>28.499999999999996</v>
      </c>
      <c r="AJ90" s="37">
        <f t="shared" si="7"/>
        <v>30.5</v>
      </c>
      <c r="AK90" s="37">
        <f t="shared" si="7"/>
        <v>32.5</v>
      </c>
      <c r="AL90" s="37">
        <f t="shared" si="7"/>
        <v>34</v>
      </c>
      <c r="AM90" s="37">
        <f t="shared" si="7"/>
        <v>35.5</v>
      </c>
      <c r="AN90" s="37">
        <f t="shared" si="7"/>
        <v>37</v>
      </c>
      <c r="AO90" s="37">
        <f t="shared" si="7"/>
        <v>38.5</v>
      </c>
      <c r="AP90" s="37">
        <f t="shared" si="7"/>
        <v>40</v>
      </c>
      <c r="AQ90" s="37">
        <f t="shared" si="7"/>
        <v>41</v>
      </c>
      <c r="AR90" s="37">
        <f t="shared" si="7"/>
        <v>42.5</v>
      </c>
      <c r="AS90" s="37">
        <f t="shared" si="7"/>
        <v>43.999999999999993</v>
      </c>
    </row>
    <row r="91" spans="4:45" x14ac:dyDescent="0.25">
      <c r="D91">
        <v>88</v>
      </c>
      <c r="E91" s="77">
        <v>104000</v>
      </c>
      <c r="F91" s="37">
        <v>27.500000000000004</v>
      </c>
      <c r="G91" s="37">
        <v>28.499999999999996</v>
      </c>
      <c r="H91" s="37">
        <v>30.5</v>
      </c>
      <c r="I91" s="37">
        <v>32.5</v>
      </c>
      <c r="J91" s="37">
        <v>34</v>
      </c>
      <c r="K91" s="37">
        <v>35.5</v>
      </c>
      <c r="L91" s="37">
        <v>37</v>
      </c>
      <c r="M91" s="37">
        <v>38.5</v>
      </c>
      <c r="N91" s="37">
        <v>40</v>
      </c>
      <c r="O91" s="37">
        <v>41</v>
      </c>
      <c r="P91" s="37">
        <v>42.5</v>
      </c>
      <c r="Q91" s="37">
        <v>43.999999999999993</v>
      </c>
      <c r="S91" t="str">
        <f t="shared" si="6"/>
        <v/>
      </c>
      <c r="T91">
        <v>104000</v>
      </c>
      <c r="U91">
        <v>0.27500000000000002</v>
      </c>
      <c r="V91">
        <v>0.28499999999999998</v>
      </c>
      <c r="W91">
        <v>0.30499999999999999</v>
      </c>
      <c r="X91">
        <v>0.32500000000000001</v>
      </c>
      <c r="Y91">
        <v>0.34</v>
      </c>
      <c r="Z91">
        <v>0.35499999999999998</v>
      </c>
      <c r="AA91">
        <v>0.37</v>
      </c>
      <c r="AB91">
        <v>0.38500000000000001</v>
      </c>
      <c r="AC91">
        <v>0.4</v>
      </c>
      <c r="AD91">
        <v>0.41</v>
      </c>
      <c r="AE91">
        <v>0.42499999999999999</v>
      </c>
      <c r="AF91">
        <v>0.43999999999999995</v>
      </c>
      <c r="AH91" s="37">
        <f t="shared" si="7"/>
        <v>27.500000000000004</v>
      </c>
      <c r="AI91" s="37">
        <f t="shared" si="7"/>
        <v>28.499999999999996</v>
      </c>
      <c r="AJ91" s="37">
        <f t="shared" si="7"/>
        <v>30.5</v>
      </c>
      <c r="AK91" s="37">
        <f t="shared" si="7"/>
        <v>32.5</v>
      </c>
      <c r="AL91" s="37">
        <f t="shared" si="7"/>
        <v>34</v>
      </c>
      <c r="AM91" s="37">
        <f t="shared" si="7"/>
        <v>35.5</v>
      </c>
      <c r="AN91" s="37">
        <f t="shared" si="7"/>
        <v>37</v>
      </c>
      <c r="AO91" s="37">
        <f t="shared" si="7"/>
        <v>38.5</v>
      </c>
      <c r="AP91" s="37">
        <f t="shared" si="7"/>
        <v>40</v>
      </c>
      <c r="AQ91" s="37">
        <f t="shared" si="7"/>
        <v>41</v>
      </c>
      <c r="AR91" s="37">
        <f t="shared" si="7"/>
        <v>42.5</v>
      </c>
      <c r="AS91" s="37">
        <f t="shared" si="7"/>
        <v>43.999999999999993</v>
      </c>
    </row>
    <row r="92" spans="4:45" x14ac:dyDescent="0.25">
      <c r="D92">
        <v>89</v>
      </c>
      <c r="E92" s="77">
        <v>105000</v>
      </c>
      <c r="F92" s="37">
        <v>27.500000000000004</v>
      </c>
      <c r="G92" s="37">
        <v>28.499999999999996</v>
      </c>
      <c r="H92" s="37">
        <v>30.5</v>
      </c>
      <c r="I92" s="37">
        <v>32.5</v>
      </c>
      <c r="J92" s="37">
        <v>34</v>
      </c>
      <c r="K92" s="37">
        <v>35.5</v>
      </c>
      <c r="L92" s="37">
        <v>37</v>
      </c>
      <c r="M92" s="37">
        <v>38.5</v>
      </c>
      <c r="N92" s="37">
        <v>40</v>
      </c>
      <c r="O92" s="37">
        <v>41</v>
      </c>
      <c r="P92" s="37">
        <v>42.5</v>
      </c>
      <c r="Q92" s="37">
        <v>43.999999999999993</v>
      </c>
      <c r="S92" t="str">
        <f t="shared" si="6"/>
        <v/>
      </c>
      <c r="T92">
        <v>105000</v>
      </c>
      <c r="U92">
        <v>0.27500000000000002</v>
      </c>
      <c r="V92">
        <v>0.28499999999999998</v>
      </c>
      <c r="W92">
        <v>0.30499999999999999</v>
      </c>
      <c r="X92">
        <v>0.32500000000000001</v>
      </c>
      <c r="Y92">
        <v>0.34</v>
      </c>
      <c r="Z92">
        <v>0.35499999999999998</v>
      </c>
      <c r="AA92">
        <v>0.37</v>
      </c>
      <c r="AB92">
        <v>0.38500000000000001</v>
      </c>
      <c r="AC92">
        <v>0.4</v>
      </c>
      <c r="AD92">
        <v>0.41</v>
      </c>
      <c r="AE92">
        <v>0.42499999999999999</v>
      </c>
      <c r="AF92">
        <v>0.43999999999999995</v>
      </c>
      <c r="AH92" s="37">
        <f t="shared" si="7"/>
        <v>27.500000000000004</v>
      </c>
      <c r="AI92" s="37">
        <f t="shared" si="7"/>
        <v>28.499999999999996</v>
      </c>
      <c r="AJ92" s="37">
        <f t="shared" si="7"/>
        <v>30.5</v>
      </c>
      <c r="AK92" s="37">
        <f t="shared" si="7"/>
        <v>32.5</v>
      </c>
      <c r="AL92" s="37">
        <f t="shared" si="7"/>
        <v>34</v>
      </c>
      <c r="AM92" s="37">
        <f t="shared" si="7"/>
        <v>35.5</v>
      </c>
      <c r="AN92" s="37">
        <f t="shared" si="7"/>
        <v>37</v>
      </c>
      <c r="AO92" s="37">
        <f t="shared" si="7"/>
        <v>38.5</v>
      </c>
      <c r="AP92" s="37">
        <f t="shared" si="7"/>
        <v>40</v>
      </c>
      <c r="AQ92" s="37">
        <f t="shared" si="7"/>
        <v>41</v>
      </c>
      <c r="AR92" s="37">
        <f t="shared" si="7"/>
        <v>42.5</v>
      </c>
      <c r="AS92" s="37">
        <f t="shared" si="7"/>
        <v>43.999999999999993</v>
      </c>
    </row>
    <row r="93" spans="4:45" x14ac:dyDescent="0.25">
      <c r="D93">
        <v>90</v>
      </c>
      <c r="E93" s="77">
        <v>106000</v>
      </c>
      <c r="F93" s="37">
        <v>27.500000000000004</v>
      </c>
      <c r="G93" s="37">
        <v>28.499999999999996</v>
      </c>
      <c r="H93" s="37">
        <v>30.5</v>
      </c>
      <c r="I93" s="37">
        <v>32.5</v>
      </c>
      <c r="J93" s="37">
        <v>34</v>
      </c>
      <c r="K93" s="37">
        <v>35.5</v>
      </c>
      <c r="L93" s="37">
        <v>37</v>
      </c>
      <c r="M93" s="37">
        <v>38.5</v>
      </c>
      <c r="N93" s="37">
        <v>40</v>
      </c>
      <c r="O93" s="37">
        <v>41</v>
      </c>
      <c r="P93" s="37">
        <v>42.5</v>
      </c>
      <c r="Q93" s="37">
        <v>43.999999999999993</v>
      </c>
      <c r="S93" t="str">
        <f t="shared" si="6"/>
        <v/>
      </c>
      <c r="T93">
        <v>106000</v>
      </c>
      <c r="U93">
        <v>0.27500000000000002</v>
      </c>
      <c r="V93">
        <v>0.28499999999999998</v>
      </c>
      <c r="W93">
        <v>0.30499999999999999</v>
      </c>
      <c r="X93">
        <v>0.32500000000000001</v>
      </c>
      <c r="Y93">
        <v>0.34</v>
      </c>
      <c r="Z93">
        <v>0.35499999999999998</v>
      </c>
      <c r="AA93">
        <v>0.37</v>
      </c>
      <c r="AB93">
        <v>0.38500000000000001</v>
      </c>
      <c r="AC93">
        <v>0.4</v>
      </c>
      <c r="AD93">
        <v>0.41</v>
      </c>
      <c r="AE93">
        <v>0.42499999999999999</v>
      </c>
      <c r="AF93">
        <v>0.43999999999999995</v>
      </c>
      <c r="AH93" s="37">
        <f t="shared" si="7"/>
        <v>27.500000000000004</v>
      </c>
      <c r="AI93" s="37">
        <f t="shared" si="7"/>
        <v>28.499999999999996</v>
      </c>
      <c r="AJ93" s="37">
        <f t="shared" si="7"/>
        <v>30.5</v>
      </c>
      <c r="AK93" s="37">
        <f t="shared" si="7"/>
        <v>32.5</v>
      </c>
      <c r="AL93" s="37">
        <f t="shared" si="7"/>
        <v>34</v>
      </c>
      <c r="AM93" s="37">
        <f t="shared" si="7"/>
        <v>35.5</v>
      </c>
      <c r="AN93" s="37">
        <f t="shared" si="7"/>
        <v>37</v>
      </c>
      <c r="AO93" s="37">
        <f t="shared" si="7"/>
        <v>38.5</v>
      </c>
      <c r="AP93" s="37">
        <f t="shared" si="7"/>
        <v>40</v>
      </c>
      <c r="AQ93" s="37">
        <f t="shared" si="7"/>
        <v>41</v>
      </c>
      <c r="AR93" s="37">
        <f t="shared" si="7"/>
        <v>42.5</v>
      </c>
      <c r="AS93" s="37">
        <f t="shared" si="7"/>
        <v>43.999999999999993</v>
      </c>
    </row>
    <row r="94" spans="4:45" x14ac:dyDescent="0.25">
      <c r="D94">
        <v>91</v>
      </c>
      <c r="E94" s="77">
        <v>107000</v>
      </c>
      <c r="F94" s="37">
        <v>27.500000000000004</v>
      </c>
      <c r="G94" s="37">
        <v>28.499999999999996</v>
      </c>
      <c r="H94" s="37">
        <v>30.5</v>
      </c>
      <c r="I94" s="37">
        <v>32.5</v>
      </c>
      <c r="J94" s="37">
        <v>34</v>
      </c>
      <c r="K94" s="37">
        <v>35.5</v>
      </c>
      <c r="L94" s="37">
        <v>37</v>
      </c>
      <c r="M94" s="37">
        <v>38.5</v>
      </c>
      <c r="N94" s="37">
        <v>40</v>
      </c>
      <c r="O94" s="37">
        <v>41</v>
      </c>
      <c r="P94" s="37">
        <v>42.5</v>
      </c>
      <c r="Q94" s="37">
        <v>43.999999999999993</v>
      </c>
      <c r="S94" t="str">
        <f t="shared" si="6"/>
        <v/>
      </c>
      <c r="T94">
        <v>107000</v>
      </c>
      <c r="U94">
        <v>0.27500000000000002</v>
      </c>
      <c r="V94">
        <v>0.28499999999999998</v>
      </c>
      <c r="W94">
        <v>0.30499999999999999</v>
      </c>
      <c r="X94">
        <v>0.32500000000000001</v>
      </c>
      <c r="Y94">
        <v>0.34</v>
      </c>
      <c r="Z94">
        <v>0.35499999999999998</v>
      </c>
      <c r="AA94">
        <v>0.37</v>
      </c>
      <c r="AB94">
        <v>0.38500000000000001</v>
      </c>
      <c r="AC94">
        <v>0.4</v>
      </c>
      <c r="AD94">
        <v>0.41</v>
      </c>
      <c r="AE94">
        <v>0.42499999999999999</v>
      </c>
      <c r="AF94">
        <v>0.43999999999999995</v>
      </c>
      <c r="AH94" s="37">
        <f t="shared" si="7"/>
        <v>27.500000000000004</v>
      </c>
      <c r="AI94" s="37">
        <f t="shared" si="7"/>
        <v>28.499999999999996</v>
      </c>
      <c r="AJ94" s="37">
        <f t="shared" si="7"/>
        <v>30.5</v>
      </c>
      <c r="AK94" s="37">
        <f t="shared" si="7"/>
        <v>32.5</v>
      </c>
      <c r="AL94" s="37">
        <f t="shared" si="7"/>
        <v>34</v>
      </c>
      <c r="AM94" s="37">
        <f t="shared" si="7"/>
        <v>35.5</v>
      </c>
      <c r="AN94" s="37">
        <f t="shared" si="7"/>
        <v>37</v>
      </c>
      <c r="AO94" s="37">
        <f t="shared" si="7"/>
        <v>38.5</v>
      </c>
      <c r="AP94" s="37">
        <f t="shared" si="7"/>
        <v>40</v>
      </c>
      <c r="AQ94" s="37">
        <f t="shared" si="7"/>
        <v>41</v>
      </c>
      <c r="AR94" s="37">
        <f t="shared" si="7"/>
        <v>42.5</v>
      </c>
      <c r="AS94" s="37">
        <f t="shared" si="7"/>
        <v>43.999999999999993</v>
      </c>
    </row>
    <row r="95" spans="4:45" x14ac:dyDescent="0.25">
      <c r="D95">
        <v>92</v>
      </c>
      <c r="E95" s="77">
        <v>108000</v>
      </c>
      <c r="F95" s="37">
        <v>27.500000000000004</v>
      </c>
      <c r="G95" s="37">
        <v>28.499999999999996</v>
      </c>
      <c r="H95" s="37">
        <v>30.5</v>
      </c>
      <c r="I95" s="37">
        <v>32.5</v>
      </c>
      <c r="J95" s="37">
        <v>34</v>
      </c>
      <c r="K95" s="37">
        <v>35.5</v>
      </c>
      <c r="L95" s="37">
        <v>37</v>
      </c>
      <c r="M95" s="37">
        <v>38.5</v>
      </c>
      <c r="N95" s="37">
        <v>40</v>
      </c>
      <c r="O95" s="37">
        <v>41</v>
      </c>
      <c r="P95" s="37">
        <v>42.5</v>
      </c>
      <c r="Q95" s="37">
        <v>43.999999999999993</v>
      </c>
      <c r="S95" t="str">
        <f t="shared" si="6"/>
        <v/>
      </c>
      <c r="T95">
        <v>108000</v>
      </c>
      <c r="U95">
        <v>0.27500000000000002</v>
      </c>
      <c r="V95">
        <v>0.28499999999999998</v>
      </c>
      <c r="W95">
        <v>0.30499999999999999</v>
      </c>
      <c r="X95">
        <v>0.32500000000000001</v>
      </c>
      <c r="Y95">
        <v>0.34</v>
      </c>
      <c r="Z95">
        <v>0.35499999999999998</v>
      </c>
      <c r="AA95">
        <v>0.37</v>
      </c>
      <c r="AB95">
        <v>0.38500000000000001</v>
      </c>
      <c r="AC95">
        <v>0.4</v>
      </c>
      <c r="AD95">
        <v>0.41</v>
      </c>
      <c r="AE95">
        <v>0.42499999999999999</v>
      </c>
      <c r="AF95">
        <v>0.43999999999999995</v>
      </c>
      <c r="AH95" s="37">
        <f t="shared" si="7"/>
        <v>27.500000000000004</v>
      </c>
      <c r="AI95" s="37">
        <f t="shared" si="7"/>
        <v>28.499999999999996</v>
      </c>
      <c r="AJ95" s="37">
        <f t="shared" si="7"/>
        <v>30.5</v>
      </c>
      <c r="AK95" s="37">
        <f t="shared" si="7"/>
        <v>32.5</v>
      </c>
      <c r="AL95" s="37">
        <f t="shared" si="7"/>
        <v>34</v>
      </c>
      <c r="AM95" s="37">
        <f t="shared" si="7"/>
        <v>35.5</v>
      </c>
      <c r="AN95" s="37">
        <f t="shared" si="7"/>
        <v>37</v>
      </c>
      <c r="AO95" s="37">
        <f t="shared" si="7"/>
        <v>38.5</v>
      </c>
      <c r="AP95" s="37">
        <f t="shared" si="7"/>
        <v>40</v>
      </c>
      <c r="AQ95" s="37">
        <f t="shared" si="7"/>
        <v>41</v>
      </c>
      <c r="AR95" s="37">
        <f t="shared" si="7"/>
        <v>42.5</v>
      </c>
      <c r="AS95" s="37">
        <f t="shared" si="7"/>
        <v>43.999999999999993</v>
      </c>
    </row>
    <row r="96" spans="4:45" x14ac:dyDescent="0.25">
      <c r="D96">
        <v>93</v>
      </c>
      <c r="E96" s="77">
        <v>109000</v>
      </c>
      <c r="F96" s="37">
        <v>27.500000000000004</v>
      </c>
      <c r="G96" s="37">
        <v>28.499999999999996</v>
      </c>
      <c r="H96" s="37">
        <v>30.5</v>
      </c>
      <c r="I96" s="37">
        <v>32.5</v>
      </c>
      <c r="J96" s="37">
        <v>34</v>
      </c>
      <c r="K96" s="37">
        <v>35.5</v>
      </c>
      <c r="L96" s="37">
        <v>37</v>
      </c>
      <c r="M96" s="37">
        <v>38.5</v>
      </c>
      <c r="N96" s="37">
        <v>40</v>
      </c>
      <c r="O96" s="37">
        <v>41</v>
      </c>
      <c r="P96" s="37">
        <v>42.5</v>
      </c>
      <c r="Q96" s="37">
        <v>43.999999999999993</v>
      </c>
      <c r="S96" t="str">
        <f t="shared" si="6"/>
        <v/>
      </c>
      <c r="T96">
        <v>109000</v>
      </c>
      <c r="U96">
        <v>0.27500000000000002</v>
      </c>
      <c r="V96">
        <v>0.28499999999999998</v>
      </c>
      <c r="W96">
        <v>0.30499999999999999</v>
      </c>
      <c r="X96">
        <v>0.32500000000000001</v>
      </c>
      <c r="Y96">
        <v>0.34</v>
      </c>
      <c r="Z96">
        <v>0.35499999999999998</v>
      </c>
      <c r="AA96">
        <v>0.37</v>
      </c>
      <c r="AB96">
        <v>0.38500000000000001</v>
      </c>
      <c r="AC96">
        <v>0.4</v>
      </c>
      <c r="AD96">
        <v>0.41</v>
      </c>
      <c r="AE96">
        <v>0.42499999999999999</v>
      </c>
      <c r="AF96">
        <v>0.43999999999999995</v>
      </c>
      <c r="AH96" s="37">
        <f t="shared" si="7"/>
        <v>27.500000000000004</v>
      </c>
      <c r="AI96" s="37">
        <f t="shared" si="7"/>
        <v>28.499999999999996</v>
      </c>
      <c r="AJ96" s="37">
        <f t="shared" si="7"/>
        <v>30.5</v>
      </c>
      <c r="AK96" s="37">
        <f t="shared" si="7"/>
        <v>32.5</v>
      </c>
      <c r="AL96" s="37">
        <f t="shared" si="7"/>
        <v>34</v>
      </c>
      <c r="AM96" s="37">
        <f t="shared" si="7"/>
        <v>35.5</v>
      </c>
      <c r="AN96" s="37">
        <f t="shared" si="7"/>
        <v>37</v>
      </c>
      <c r="AO96" s="37">
        <f t="shared" si="7"/>
        <v>38.5</v>
      </c>
      <c r="AP96" s="37">
        <f t="shared" si="7"/>
        <v>40</v>
      </c>
      <c r="AQ96" s="37">
        <f t="shared" si="7"/>
        <v>41</v>
      </c>
      <c r="AR96" s="37">
        <f t="shared" si="7"/>
        <v>42.5</v>
      </c>
      <c r="AS96" s="37">
        <f t="shared" si="7"/>
        <v>43.999999999999993</v>
      </c>
    </row>
    <row r="97" spans="4:45" x14ac:dyDescent="0.25">
      <c r="D97">
        <v>94</v>
      </c>
      <c r="E97" s="77">
        <v>110000</v>
      </c>
      <c r="F97" s="37">
        <v>27.500000000000004</v>
      </c>
      <c r="G97" s="37">
        <v>28.499999999999996</v>
      </c>
      <c r="H97" s="37">
        <v>30.5</v>
      </c>
      <c r="I97" s="37">
        <v>32.5</v>
      </c>
      <c r="J97" s="37">
        <v>34</v>
      </c>
      <c r="K97" s="37">
        <v>35.5</v>
      </c>
      <c r="L97" s="37">
        <v>37</v>
      </c>
      <c r="M97" s="37">
        <v>38.5</v>
      </c>
      <c r="N97" s="37">
        <v>40</v>
      </c>
      <c r="O97" s="37">
        <v>41</v>
      </c>
      <c r="P97" s="37">
        <v>42.5</v>
      </c>
      <c r="Q97" s="37">
        <v>43.999999999999993</v>
      </c>
      <c r="S97" t="str">
        <f t="shared" si="6"/>
        <v/>
      </c>
      <c r="T97">
        <v>110000</v>
      </c>
      <c r="U97">
        <v>0.27500000000000002</v>
      </c>
      <c r="V97">
        <v>0.28499999999999998</v>
      </c>
      <c r="W97">
        <v>0.30499999999999999</v>
      </c>
      <c r="X97">
        <v>0.32500000000000001</v>
      </c>
      <c r="Y97">
        <v>0.34</v>
      </c>
      <c r="Z97">
        <v>0.35499999999999998</v>
      </c>
      <c r="AA97">
        <v>0.37</v>
      </c>
      <c r="AB97">
        <v>0.38500000000000001</v>
      </c>
      <c r="AC97">
        <v>0.4</v>
      </c>
      <c r="AD97">
        <v>0.41</v>
      </c>
      <c r="AE97">
        <v>0.42499999999999999</v>
      </c>
      <c r="AF97">
        <v>0.43999999999999995</v>
      </c>
      <c r="AH97" s="37">
        <f t="shared" si="7"/>
        <v>27.500000000000004</v>
      </c>
      <c r="AI97" s="37">
        <f t="shared" si="7"/>
        <v>28.499999999999996</v>
      </c>
      <c r="AJ97" s="37">
        <f t="shared" si="7"/>
        <v>30.5</v>
      </c>
      <c r="AK97" s="37">
        <f t="shared" si="7"/>
        <v>32.5</v>
      </c>
      <c r="AL97" s="37">
        <f t="shared" si="7"/>
        <v>34</v>
      </c>
      <c r="AM97" s="37">
        <f t="shared" si="7"/>
        <v>35.5</v>
      </c>
      <c r="AN97" s="37">
        <f t="shared" si="7"/>
        <v>37</v>
      </c>
      <c r="AO97" s="37">
        <f t="shared" si="7"/>
        <v>38.5</v>
      </c>
      <c r="AP97" s="37">
        <f t="shared" si="7"/>
        <v>40</v>
      </c>
      <c r="AQ97" s="37">
        <f t="shared" si="7"/>
        <v>41</v>
      </c>
      <c r="AR97" s="37">
        <f t="shared" si="7"/>
        <v>42.5</v>
      </c>
      <c r="AS97" s="37">
        <f t="shared" si="7"/>
        <v>43.999999999999993</v>
      </c>
    </row>
  </sheetData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3209A-C8C3-439E-87A5-3083E3D919A9}">
  <dimension ref="D1:AS97"/>
  <sheetViews>
    <sheetView zoomScale="85" zoomScaleNormal="85" workbookViewId="0"/>
  </sheetViews>
  <sheetFormatPr defaultColWidth="9.140625" defaultRowHeight="15" x14ac:dyDescent="0.25"/>
  <sheetData>
    <row r="1" spans="4:45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  <c r="U1" t="s">
        <v>163</v>
      </c>
      <c r="AH1" t="s">
        <v>168</v>
      </c>
    </row>
    <row r="2" spans="4:45" x14ac:dyDescent="0.25">
      <c r="D2" t="s">
        <v>171</v>
      </c>
      <c r="F2" s="74">
        <v>0</v>
      </c>
      <c r="G2" s="74">
        <v>1.0009999999999999</v>
      </c>
      <c r="H2" s="74">
        <v>1.5009999999999999</v>
      </c>
      <c r="I2" s="74">
        <v>2.0009999999999999</v>
      </c>
      <c r="J2" s="74">
        <v>2.5009999999999999</v>
      </c>
      <c r="K2" s="74">
        <v>3.0009999999999999</v>
      </c>
      <c r="L2" s="74">
        <v>3.5009999999999999</v>
      </c>
      <c r="M2" s="74">
        <v>4.0010000000000003</v>
      </c>
      <c r="N2" s="74">
        <v>4.5010000000000003</v>
      </c>
      <c r="O2" s="74">
        <v>5.0010000000000003</v>
      </c>
      <c r="P2" s="74">
        <v>5.5010000000000003</v>
      </c>
      <c r="Q2" s="74">
        <v>6.0010000000000003</v>
      </c>
    </row>
    <row r="3" spans="4:45" x14ac:dyDescent="0.25">
      <c r="E3" t="s">
        <v>59</v>
      </c>
      <c r="F3" s="74">
        <v>2</v>
      </c>
      <c r="G3" s="74">
        <v>3</v>
      </c>
      <c r="H3" s="74">
        <v>4</v>
      </c>
      <c r="I3" s="74">
        <v>5</v>
      </c>
      <c r="J3" s="74">
        <v>6</v>
      </c>
      <c r="K3" s="74">
        <v>7</v>
      </c>
      <c r="L3" s="74">
        <v>8</v>
      </c>
      <c r="M3" s="74">
        <v>9</v>
      </c>
      <c r="N3" s="74">
        <v>10</v>
      </c>
      <c r="O3" s="74">
        <v>11</v>
      </c>
      <c r="P3" s="74">
        <v>12</v>
      </c>
      <c r="Q3" s="74">
        <v>13</v>
      </c>
      <c r="S3" t="s">
        <v>166</v>
      </c>
      <c r="T3" s="76">
        <v>100</v>
      </c>
    </row>
    <row r="4" spans="4:45" x14ac:dyDescent="0.25">
      <c r="D4">
        <v>1</v>
      </c>
      <c r="E4">
        <v>0</v>
      </c>
      <c r="F4" s="37">
        <v>18</v>
      </c>
      <c r="G4" s="37">
        <v>18.5</v>
      </c>
      <c r="H4" s="37">
        <v>19</v>
      </c>
      <c r="I4" s="37">
        <v>19.5</v>
      </c>
      <c r="J4" s="37">
        <v>20</v>
      </c>
      <c r="K4" s="37">
        <v>20</v>
      </c>
      <c r="L4" s="37">
        <v>20.5</v>
      </c>
      <c r="M4" s="37">
        <v>20.5</v>
      </c>
      <c r="N4" s="37">
        <v>21.000000000000004</v>
      </c>
      <c r="O4" s="37">
        <v>21.000000000000004</v>
      </c>
      <c r="P4" s="37">
        <v>21.499999999999996</v>
      </c>
      <c r="Q4" s="37">
        <v>21.499999999999996</v>
      </c>
      <c r="S4" t="str">
        <f>IF(E4&lt;&gt;T4,"x","")</f>
        <v>x</v>
      </c>
      <c r="T4" s="78" t="s">
        <v>167</v>
      </c>
      <c r="U4" s="78">
        <v>0.18</v>
      </c>
      <c r="V4" s="78">
        <v>0.185</v>
      </c>
      <c r="W4" s="78">
        <v>0.19</v>
      </c>
      <c r="X4" s="78">
        <v>0.19500000000000001</v>
      </c>
      <c r="Y4" s="78">
        <v>0.2</v>
      </c>
      <c r="Z4" s="78">
        <v>0.2</v>
      </c>
      <c r="AA4" s="78">
        <v>0.20500000000000002</v>
      </c>
      <c r="AB4" s="78">
        <v>0.20500000000000002</v>
      </c>
      <c r="AC4" s="78">
        <v>0.21000000000000002</v>
      </c>
      <c r="AD4" s="78">
        <v>0.21000000000000002</v>
      </c>
      <c r="AE4" s="78">
        <v>0.21499999999999997</v>
      </c>
      <c r="AF4" s="78">
        <v>0.21499999999999997</v>
      </c>
      <c r="AH4" s="37">
        <f>U4*$T$3</f>
        <v>18</v>
      </c>
      <c r="AI4" s="37">
        <f t="shared" ref="AI4:AS4" si="0">V4*$T$3</f>
        <v>18.5</v>
      </c>
      <c r="AJ4" s="37">
        <f t="shared" si="0"/>
        <v>19</v>
      </c>
      <c r="AK4" s="37">
        <f t="shared" si="0"/>
        <v>19.5</v>
      </c>
      <c r="AL4" s="37">
        <f t="shared" si="0"/>
        <v>20</v>
      </c>
      <c r="AM4" s="37">
        <f t="shared" si="0"/>
        <v>20</v>
      </c>
      <c r="AN4" s="37">
        <f t="shared" si="0"/>
        <v>20.5</v>
      </c>
      <c r="AO4" s="37">
        <f t="shared" si="0"/>
        <v>20.5</v>
      </c>
      <c r="AP4" s="37">
        <f t="shared" si="0"/>
        <v>21.000000000000004</v>
      </c>
      <c r="AQ4" s="37">
        <f t="shared" si="0"/>
        <v>21.000000000000004</v>
      </c>
      <c r="AR4" s="37">
        <f t="shared" si="0"/>
        <v>21.499999999999996</v>
      </c>
      <c r="AS4" s="37">
        <f t="shared" si="0"/>
        <v>21.499999999999996</v>
      </c>
    </row>
    <row r="5" spans="4:45" x14ac:dyDescent="0.25">
      <c r="D5">
        <v>2</v>
      </c>
      <c r="E5">
        <v>21500</v>
      </c>
      <c r="F5" s="37">
        <v>21</v>
      </c>
      <c r="G5" s="37">
        <v>21.5</v>
      </c>
      <c r="H5" s="37">
        <v>22</v>
      </c>
      <c r="I5" s="37">
        <v>22.5</v>
      </c>
      <c r="J5" s="37">
        <v>23</v>
      </c>
      <c r="K5" s="37">
        <v>23</v>
      </c>
      <c r="L5" s="37">
        <v>23.5</v>
      </c>
      <c r="M5" s="37">
        <v>23.5</v>
      </c>
      <c r="N5" s="37">
        <v>24.000000000000004</v>
      </c>
      <c r="O5" s="37">
        <v>24.000000000000004</v>
      </c>
      <c r="P5" s="37">
        <v>24.499999999999996</v>
      </c>
      <c r="Q5" s="37">
        <v>24.499999999999996</v>
      </c>
      <c r="S5" t="str">
        <f>IF(E5&lt;&gt;T5,"x","")</f>
        <v/>
      </c>
      <c r="T5" s="78">
        <v>21500</v>
      </c>
      <c r="U5" s="78">
        <v>0.18</v>
      </c>
      <c r="V5" s="78">
        <v>0.185</v>
      </c>
      <c r="W5" s="78">
        <v>0.19</v>
      </c>
      <c r="X5" s="78">
        <v>0.19500000000000001</v>
      </c>
      <c r="Y5" s="78">
        <v>0.2</v>
      </c>
      <c r="Z5" s="78">
        <v>0.2</v>
      </c>
      <c r="AA5" s="78">
        <v>0.20500000000000002</v>
      </c>
      <c r="AB5" s="78">
        <v>0.20500000000000002</v>
      </c>
      <c r="AC5" s="78">
        <v>0.21000000000000002</v>
      </c>
      <c r="AD5" s="78">
        <v>0.21000000000000002</v>
      </c>
      <c r="AE5" s="78">
        <v>0.21499999999999997</v>
      </c>
      <c r="AF5" s="78">
        <v>0.21499999999999997</v>
      </c>
      <c r="AH5" s="66">
        <f t="shared" ref="AH5:AS17" si="1">IF(U5*$T$3+3&lt;AH$18,U5*$T$3+3,AH$18)</f>
        <v>21</v>
      </c>
      <c r="AI5" s="66">
        <f t="shared" si="1"/>
        <v>21.5</v>
      </c>
      <c r="AJ5" s="66">
        <f t="shared" si="1"/>
        <v>22</v>
      </c>
      <c r="AK5" s="66">
        <f t="shared" si="1"/>
        <v>22.5</v>
      </c>
      <c r="AL5" s="66">
        <f t="shared" si="1"/>
        <v>23</v>
      </c>
      <c r="AM5" s="66">
        <f t="shared" si="1"/>
        <v>23</v>
      </c>
      <c r="AN5" s="66">
        <f t="shared" si="1"/>
        <v>23.5</v>
      </c>
      <c r="AO5" s="66">
        <f t="shared" si="1"/>
        <v>23.5</v>
      </c>
      <c r="AP5" s="66">
        <f t="shared" si="1"/>
        <v>24.000000000000004</v>
      </c>
      <c r="AQ5" s="66">
        <f t="shared" si="1"/>
        <v>24.000000000000004</v>
      </c>
      <c r="AR5" s="66">
        <f t="shared" si="1"/>
        <v>24.499999999999996</v>
      </c>
      <c r="AS5" s="66">
        <f t="shared" si="1"/>
        <v>24.499999999999996</v>
      </c>
    </row>
    <row r="6" spans="4:45" x14ac:dyDescent="0.25">
      <c r="D6">
        <v>3</v>
      </c>
      <c r="E6">
        <v>22000</v>
      </c>
      <c r="F6" s="37">
        <v>21</v>
      </c>
      <c r="G6" s="37">
        <v>21.5</v>
      </c>
      <c r="H6" s="37">
        <v>22</v>
      </c>
      <c r="I6" s="37">
        <v>22.5</v>
      </c>
      <c r="J6" s="37">
        <v>23</v>
      </c>
      <c r="K6" s="37">
        <v>23</v>
      </c>
      <c r="L6" s="37">
        <v>23.5</v>
      </c>
      <c r="M6" s="37">
        <v>23.5</v>
      </c>
      <c r="N6" s="37">
        <v>24.000000000000004</v>
      </c>
      <c r="O6" s="37">
        <v>24.000000000000004</v>
      </c>
      <c r="P6" s="37">
        <v>24.499999999999996</v>
      </c>
      <c r="Q6" s="37">
        <v>24.499999999999996</v>
      </c>
      <c r="S6" t="str">
        <f t="shared" ref="S6:S69" si="2">IF(E6&lt;&gt;T6,"x","")</f>
        <v/>
      </c>
      <c r="T6">
        <v>22000</v>
      </c>
      <c r="U6">
        <v>0.18</v>
      </c>
      <c r="V6">
        <v>0.185</v>
      </c>
      <c r="W6">
        <v>0.19</v>
      </c>
      <c r="X6">
        <v>0.19500000000000001</v>
      </c>
      <c r="Y6">
        <v>0.2</v>
      </c>
      <c r="Z6">
        <v>0.2</v>
      </c>
      <c r="AA6">
        <v>0.20500000000000002</v>
      </c>
      <c r="AB6">
        <v>0.20500000000000002</v>
      </c>
      <c r="AC6">
        <v>0.21000000000000002</v>
      </c>
      <c r="AD6">
        <v>0.21000000000000002</v>
      </c>
      <c r="AE6">
        <v>0.21499999999999997</v>
      </c>
      <c r="AF6">
        <v>0.21499999999999997</v>
      </c>
      <c r="AH6" s="66">
        <f t="shared" si="1"/>
        <v>21</v>
      </c>
      <c r="AI6" s="66">
        <f t="shared" si="1"/>
        <v>21.5</v>
      </c>
      <c r="AJ6" s="66">
        <f t="shared" si="1"/>
        <v>22</v>
      </c>
      <c r="AK6" s="66">
        <f t="shared" si="1"/>
        <v>22.5</v>
      </c>
      <c r="AL6" s="66">
        <f t="shared" si="1"/>
        <v>23</v>
      </c>
      <c r="AM6" s="66">
        <f t="shared" si="1"/>
        <v>23</v>
      </c>
      <c r="AN6" s="66">
        <f t="shared" si="1"/>
        <v>23.5</v>
      </c>
      <c r="AO6" s="66">
        <f t="shared" si="1"/>
        <v>23.5</v>
      </c>
      <c r="AP6" s="66">
        <f t="shared" si="1"/>
        <v>24.000000000000004</v>
      </c>
      <c r="AQ6" s="66">
        <f t="shared" si="1"/>
        <v>24.000000000000004</v>
      </c>
      <c r="AR6" s="66">
        <f t="shared" si="1"/>
        <v>24.499999999999996</v>
      </c>
      <c r="AS6" s="66">
        <f t="shared" si="1"/>
        <v>24.499999999999996</v>
      </c>
    </row>
    <row r="7" spans="4:45" x14ac:dyDescent="0.25">
      <c r="D7">
        <v>4</v>
      </c>
      <c r="E7">
        <v>22500</v>
      </c>
      <c r="F7" s="37">
        <v>21</v>
      </c>
      <c r="G7" s="37">
        <v>21.5</v>
      </c>
      <c r="H7" s="37">
        <v>22</v>
      </c>
      <c r="I7" s="37">
        <v>22.5</v>
      </c>
      <c r="J7" s="37">
        <v>23</v>
      </c>
      <c r="K7" s="37">
        <v>23</v>
      </c>
      <c r="L7" s="37">
        <v>23.5</v>
      </c>
      <c r="M7" s="37">
        <v>23.5</v>
      </c>
      <c r="N7" s="37">
        <v>24.000000000000004</v>
      </c>
      <c r="O7" s="37">
        <v>24.000000000000004</v>
      </c>
      <c r="P7" s="37">
        <v>24.499999999999996</v>
      </c>
      <c r="Q7" s="37">
        <v>24.499999999999996</v>
      </c>
      <c r="S7" t="str">
        <f t="shared" si="2"/>
        <v/>
      </c>
      <c r="T7">
        <v>22500</v>
      </c>
      <c r="U7">
        <v>0.18</v>
      </c>
      <c r="V7">
        <v>0.185</v>
      </c>
      <c r="W7">
        <v>0.19</v>
      </c>
      <c r="X7">
        <v>0.19500000000000001</v>
      </c>
      <c r="Y7">
        <v>0.2</v>
      </c>
      <c r="Z7">
        <v>0.2</v>
      </c>
      <c r="AA7">
        <v>0.20500000000000002</v>
      </c>
      <c r="AB7">
        <v>0.20500000000000002</v>
      </c>
      <c r="AC7">
        <v>0.21000000000000002</v>
      </c>
      <c r="AD7">
        <v>0.21000000000000002</v>
      </c>
      <c r="AE7">
        <v>0.21499999999999997</v>
      </c>
      <c r="AF7">
        <v>0.21499999999999997</v>
      </c>
      <c r="AH7" s="66">
        <f t="shared" si="1"/>
        <v>21</v>
      </c>
      <c r="AI7" s="66">
        <f t="shared" si="1"/>
        <v>21.5</v>
      </c>
      <c r="AJ7" s="66">
        <f t="shared" si="1"/>
        <v>22</v>
      </c>
      <c r="AK7" s="66">
        <f t="shared" si="1"/>
        <v>22.5</v>
      </c>
      <c r="AL7" s="66">
        <f t="shared" si="1"/>
        <v>23</v>
      </c>
      <c r="AM7" s="66">
        <f t="shared" si="1"/>
        <v>23</v>
      </c>
      <c r="AN7" s="66">
        <f t="shared" si="1"/>
        <v>23.5</v>
      </c>
      <c r="AO7" s="66">
        <f t="shared" si="1"/>
        <v>23.5</v>
      </c>
      <c r="AP7" s="66">
        <f t="shared" si="1"/>
        <v>24.000000000000004</v>
      </c>
      <c r="AQ7" s="66">
        <f t="shared" si="1"/>
        <v>24.000000000000004</v>
      </c>
      <c r="AR7" s="66">
        <f t="shared" si="1"/>
        <v>24.499999999999996</v>
      </c>
      <c r="AS7" s="66">
        <f t="shared" si="1"/>
        <v>24.499999999999996</v>
      </c>
    </row>
    <row r="8" spans="4:45" x14ac:dyDescent="0.25">
      <c r="D8">
        <v>5</v>
      </c>
      <c r="E8">
        <v>23000</v>
      </c>
      <c r="F8" s="37">
        <v>21.499999999999996</v>
      </c>
      <c r="G8" s="37">
        <v>22.5</v>
      </c>
      <c r="H8" s="37">
        <v>23</v>
      </c>
      <c r="I8" s="37">
        <v>23.5</v>
      </c>
      <c r="J8" s="37">
        <v>24.000000000000004</v>
      </c>
      <c r="K8" s="37">
        <v>24.499999999999996</v>
      </c>
      <c r="L8" s="37">
        <v>24.499999999999996</v>
      </c>
      <c r="M8" s="37">
        <v>24.999999999999996</v>
      </c>
      <c r="N8" s="37">
        <v>24.999999999999996</v>
      </c>
      <c r="O8" s="37">
        <v>25.499999999999996</v>
      </c>
      <c r="P8" s="37">
        <v>25.499999999999996</v>
      </c>
      <c r="Q8" s="37">
        <v>26</v>
      </c>
      <c r="S8" t="str">
        <f t="shared" si="2"/>
        <v/>
      </c>
      <c r="T8">
        <v>23000</v>
      </c>
      <c r="U8">
        <v>0.19</v>
      </c>
      <c r="V8">
        <v>0.19500000000000001</v>
      </c>
      <c r="W8">
        <v>0.2</v>
      </c>
      <c r="X8">
        <v>0.20500000000000002</v>
      </c>
      <c r="Y8">
        <v>0.21000000000000002</v>
      </c>
      <c r="Z8">
        <v>0.21499999999999997</v>
      </c>
      <c r="AA8">
        <v>0.21499999999999997</v>
      </c>
      <c r="AB8">
        <v>0.21999999999999997</v>
      </c>
      <c r="AC8">
        <v>0.21999999999999997</v>
      </c>
      <c r="AD8">
        <v>0.22499999999999998</v>
      </c>
      <c r="AE8">
        <v>0.22499999999999998</v>
      </c>
      <c r="AF8">
        <v>0.22999999999999998</v>
      </c>
      <c r="AH8" s="66">
        <f t="shared" si="1"/>
        <v>21.499999999999996</v>
      </c>
      <c r="AI8" s="66">
        <f t="shared" si="1"/>
        <v>22.5</v>
      </c>
      <c r="AJ8" s="66">
        <f t="shared" si="1"/>
        <v>23</v>
      </c>
      <c r="AK8" s="66">
        <f t="shared" si="1"/>
        <v>23.5</v>
      </c>
      <c r="AL8" s="66">
        <f t="shared" si="1"/>
        <v>24.000000000000004</v>
      </c>
      <c r="AM8" s="66">
        <f t="shared" si="1"/>
        <v>24.499999999999996</v>
      </c>
      <c r="AN8" s="66">
        <f t="shared" si="1"/>
        <v>24.499999999999996</v>
      </c>
      <c r="AO8" s="66">
        <f t="shared" si="1"/>
        <v>24.999999999999996</v>
      </c>
      <c r="AP8" s="66">
        <f t="shared" si="1"/>
        <v>24.999999999999996</v>
      </c>
      <c r="AQ8" s="66">
        <f t="shared" si="1"/>
        <v>25.499999999999996</v>
      </c>
      <c r="AR8" s="66">
        <f t="shared" si="1"/>
        <v>25.499999999999996</v>
      </c>
      <c r="AS8" s="66">
        <f t="shared" si="1"/>
        <v>26</v>
      </c>
    </row>
    <row r="9" spans="4:45" x14ac:dyDescent="0.25">
      <c r="D9">
        <v>6</v>
      </c>
      <c r="E9">
        <v>23500</v>
      </c>
      <c r="F9" s="37">
        <v>21.499999999999996</v>
      </c>
      <c r="G9" s="37">
        <v>23</v>
      </c>
      <c r="H9" s="37">
        <v>23.5</v>
      </c>
      <c r="I9" s="37">
        <v>24.499999999999996</v>
      </c>
      <c r="J9" s="37">
        <v>24.499999999999996</v>
      </c>
      <c r="K9" s="37">
        <v>24.999999999999996</v>
      </c>
      <c r="L9" s="37">
        <v>25.499999999999996</v>
      </c>
      <c r="M9" s="37">
        <v>26</v>
      </c>
      <c r="N9" s="37">
        <v>26</v>
      </c>
      <c r="O9" s="37">
        <v>26.5</v>
      </c>
      <c r="P9" s="37">
        <v>26.5</v>
      </c>
      <c r="Q9" s="37">
        <v>27</v>
      </c>
      <c r="S9" t="str">
        <f t="shared" si="2"/>
        <v/>
      </c>
      <c r="T9">
        <v>23500</v>
      </c>
      <c r="U9">
        <v>0.19500000000000001</v>
      </c>
      <c r="V9">
        <v>0.2</v>
      </c>
      <c r="W9">
        <v>0.20500000000000002</v>
      </c>
      <c r="X9">
        <v>0.21499999999999997</v>
      </c>
      <c r="Y9">
        <v>0.21499999999999997</v>
      </c>
      <c r="Z9">
        <v>0.21999999999999997</v>
      </c>
      <c r="AA9">
        <v>0.22499999999999998</v>
      </c>
      <c r="AB9">
        <v>0.22999999999999998</v>
      </c>
      <c r="AC9">
        <v>0.22999999999999998</v>
      </c>
      <c r="AD9">
        <v>0.23499999999999999</v>
      </c>
      <c r="AE9">
        <v>0.23499999999999999</v>
      </c>
      <c r="AF9">
        <v>0.24</v>
      </c>
      <c r="AH9" s="66">
        <f t="shared" si="1"/>
        <v>21.499999999999996</v>
      </c>
      <c r="AI9" s="66">
        <f t="shared" si="1"/>
        <v>23</v>
      </c>
      <c r="AJ9" s="66">
        <f t="shared" si="1"/>
        <v>23.5</v>
      </c>
      <c r="AK9" s="66">
        <f t="shared" si="1"/>
        <v>24.499999999999996</v>
      </c>
      <c r="AL9" s="66">
        <f t="shared" si="1"/>
        <v>24.499999999999996</v>
      </c>
      <c r="AM9" s="66">
        <f t="shared" si="1"/>
        <v>24.999999999999996</v>
      </c>
      <c r="AN9" s="66">
        <f t="shared" si="1"/>
        <v>25.499999999999996</v>
      </c>
      <c r="AO9" s="66">
        <f t="shared" si="1"/>
        <v>26</v>
      </c>
      <c r="AP9" s="66">
        <f t="shared" si="1"/>
        <v>26</v>
      </c>
      <c r="AQ9" s="66">
        <f t="shared" si="1"/>
        <v>26.5</v>
      </c>
      <c r="AR9" s="66">
        <f t="shared" si="1"/>
        <v>26.5</v>
      </c>
      <c r="AS9" s="66">
        <f t="shared" si="1"/>
        <v>27</v>
      </c>
    </row>
    <row r="10" spans="4:45" x14ac:dyDescent="0.25">
      <c r="D10">
        <v>7</v>
      </c>
      <c r="E10">
        <v>24000</v>
      </c>
      <c r="F10" s="37">
        <v>21.499999999999996</v>
      </c>
      <c r="G10" s="37">
        <v>23</v>
      </c>
      <c r="H10" s="37">
        <v>24</v>
      </c>
      <c r="I10" s="37">
        <v>24.499999999999996</v>
      </c>
      <c r="J10" s="37">
        <v>24.999999999999996</v>
      </c>
      <c r="K10" s="37">
        <v>25.499999999999996</v>
      </c>
      <c r="L10" s="37">
        <v>26</v>
      </c>
      <c r="M10" s="37">
        <v>26.5</v>
      </c>
      <c r="N10" s="37">
        <v>26.5</v>
      </c>
      <c r="O10" s="37">
        <v>27</v>
      </c>
      <c r="P10" s="37">
        <v>27</v>
      </c>
      <c r="Q10" s="37">
        <v>27.5</v>
      </c>
      <c r="S10" t="str">
        <f t="shared" si="2"/>
        <v/>
      </c>
      <c r="T10">
        <v>24000</v>
      </c>
      <c r="U10">
        <v>0.2</v>
      </c>
      <c r="V10">
        <v>0.20500000000000002</v>
      </c>
      <c r="W10">
        <v>0.21000000000000002</v>
      </c>
      <c r="X10">
        <v>0.21499999999999997</v>
      </c>
      <c r="Y10">
        <v>0.21999999999999997</v>
      </c>
      <c r="Z10">
        <v>0.22499999999999998</v>
      </c>
      <c r="AA10">
        <v>0.22999999999999998</v>
      </c>
      <c r="AB10">
        <v>0.23499999999999999</v>
      </c>
      <c r="AC10">
        <v>0.23499999999999999</v>
      </c>
      <c r="AD10">
        <v>0.24</v>
      </c>
      <c r="AE10">
        <v>0.24</v>
      </c>
      <c r="AF10">
        <v>0.245</v>
      </c>
      <c r="AH10" s="66">
        <f t="shared" si="1"/>
        <v>21.499999999999996</v>
      </c>
      <c r="AI10" s="66">
        <f t="shared" si="1"/>
        <v>23</v>
      </c>
      <c r="AJ10" s="66">
        <f t="shared" si="1"/>
        <v>24</v>
      </c>
      <c r="AK10" s="66">
        <f t="shared" si="1"/>
        <v>24.499999999999996</v>
      </c>
      <c r="AL10" s="66">
        <f t="shared" si="1"/>
        <v>24.999999999999996</v>
      </c>
      <c r="AM10" s="66">
        <f t="shared" si="1"/>
        <v>25.499999999999996</v>
      </c>
      <c r="AN10" s="66">
        <f t="shared" si="1"/>
        <v>26</v>
      </c>
      <c r="AO10" s="66">
        <f t="shared" si="1"/>
        <v>26.5</v>
      </c>
      <c r="AP10" s="66">
        <f t="shared" si="1"/>
        <v>26.5</v>
      </c>
      <c r="AQ10" s="66">
        <f t="shared" si="1"/>
        <v>27</v>
      </c>
      <c r="AR10" s="66">
        <f t="shared" si="1"/>
        <v>27</v>
      </c>
      <c r="AS10" s="66">
        <f t="shared" si="1"/>
        <v>27.5</v>
      </c>
    </row>
    <row r="11" spans="4:45" x14ac:dyDescent="0.25">
      <c r="D11">
        <v>8</v>
      </c>
      <c r="E11">
        <v>24500</v>
      </c>
      <c r="F11" s="37">
        <v>21.499999999999996</v>
      </c>
      <c r="G11" s="37">
        <v>23</v>
      </c>
      <c r="H11" s="37">
        <v>24</v>
      </c>
      <c r="I11" s="37">
        <v>25</v>
      </c>
      <c r="J11" s="37">
        <v>25.499999999999996</v>
      </c>
      <c r="K11" s="37">
        <v>26</v>
      </c>
      <c r="L11" s="37">
        <v>26.5</v>
      </c>
      <c r="M11" s="37">
        <v>27</v>
      </c>
      <c r="N11" s="37">
        <v>27.5</v>
      </c>
      <c r="O11" s="37">
        <v>27.5</v>
      </c>
      <c r="P11" s="37">
        <v>28</v>
      </c>
      <c r="Q11" s="37">
        <v>28</v>
      </c>
      <c r="S11" t="str">
        <f t="shared" si="2"/>
        <v/>
      </c>
      <c r="T11">
        <v>24500</v>
      </c>
      <c r="U11">
        <v>0.2</v>
      </c>
      <c r="V11">
        <v>0.21000000000000002</v>
      </c>
      <c r="W11">
        <v>0.21499999999999997</v>
      </c>
      <c r="X11">
        <v>0.21999999999999997</v>
      </c>
      <c r="Y11">
        <v>0.22499999999999998</v>
      </c>
      <c r="Z11">
        <v>0.22999999999999998</v>
      </c>
      <c r="AA11">
        <v>0.23499999999999999</v>
      </c>
      <c r="AB11">
        <v>0.24</v>
      </c>
      <c r="AC11">
        <v>0.245</v>
      </c>
      <c r="AD11">
        <v>0.245</v>
      </c>
      <c r="AE11">
        <v>0.25</v>
      </c>
      <c r="AF11">
        <v>0.25</v>
      </c>
      <c r="AH11" s="66">
        <f t="shared" si="1"/>
        <v>21.499999999999996</v>
      </c>
      <c r="AI11" s="66">
        <f t="shared" si="1"/>
        <v>23</v>
      </c>
      <c r="AJ11" s="66">
        <f t="shared" si="1"/>
        <v>24</v>
      </c>
      <c r="AK11" s="66">
        <f t="shared" si="1"/>
        <v>25</v>
      </c>
      <c r="AL11" s="66">
        <f t="shared" si="1"/>
        <v>25.499999999999996</v>
      </c>
      <c r="AM11" s="66">
        <f t="shared" si="1"/>
        <v>26</v>
      </c>
      <c r="AN11" s="66">
        <f t="shared" si="1"/>
        <v>26.5</v>
      </c>
      <c r="AO11" s="66">
        <f t="shared" si="1"/>
        <v>27</v>
      </c>
      <c r="AP11" s="66">
        <f t="shared" si="1"/>
        <v>27.5</v>
      </c>
      <c r="AQ11" s="66">
        <f t="shared" si="1"/>
        <v>27.5</v>
      </c>
      <c r="AR11" s="66">
        <f t="shared" si="1"/>
        <v>28</v>
      </c>
      <c r="AS11" s="66">
        <f t="shared" si="1"/>
        <v>28</v>
      </c>
    </row>
    <row r="12" spans="4:45" x14ac:dyDescent="0.25">
      <c r="D12">
        <v>9</v>
      </c>
      <c r="E12">
        <v>25000</v>
      </c>
      <c r="F12" s="37">
        <v>21.499999999999996</v>
      </c>
      <c r="G12" s="37">
        <v>23</v>
      </c>
      <c r="H12" s="37">
        <v>24</v>
      </c>
      <c r="I12" s="37">
        <v>25</v>
      </c>
      <c r="J12" s="37">
        <v>26</v>
      </c>
      <c r="K12" s="37">
        <v>26.5</v>
      </c>
      <c r="L12" s="37">
        <v>27</v>
      </c>
      <c r="M12" s="37">
        <v>27.5</v>
      </c>
      <c r="N12" s="37">
        <v>28</v>
      </c>
      <c r="O12" s="37">
        <v>28</v>
      </c>
      <c r="P12" s="37">
        <v>28.5</v>
      </c>
      <c r="Q12" s="37">
        <v>28.5</v>
      </c>
      <c r="S12" t="str">
        <f t="shared" si="2"/>
        <v/>
      </c>
      <c r="T12">
        <v>25000</v>
      </c>
      <c r="U12">
        <v>0.20500000000000002</v>
      </c>
      <c r="V12">
        <v>0.21000000000000002</v>
      </c>
      <c r="W12">
        <v>0.21999999999999997</v>
      </c>
      <c r="X12">
        <v>0.22499999999999998</v>
      </c>
      <c r="Y12">
        <v>0.22999999999999998</v>
      </c>
      <c r="Z12">
        <v>0.23499999999999999</v>
      </c>
      <c r="AA12">
        <v>0.24</v>
      </c>
      <c r="AB12">
        <v>0.245</v>
      </c>
      <c r="AC12">
        <v>0.25</v>
      </c>
      <c r="AD12">
        <v>0.25</v>
      </c>
      <c r="AE12">
        <v>0.255</v>
      </c>
      <c r="AF12">
        <v>0.255</v>
      </c>
      <c r="AH12" s="66">
        <f t="shared" si="1"/>
        <v>21.499999999999996</v>
      </c>
      <c r="AI12" s="66">
        <f t="shared" si="1"/>
        <v>23</v>
      </c>
      <c r="AJ12" s="66">
        <f t="shared" si="1"/>
        <v>24</v>
      </c>
      <c r="AK12" s="66">
        <f t="shared" si="1"/>
        <v>25</v>
      </c>
      <c r="AL12" s="66">
        <f t="shared" si="1"/>
        <v>26</v>
      </c>
      <c r="AM12" s="66">
        <f t="shared" si="1"/>
        <v>26.5</v>
      </c>
      <c r="AN12" s="66">
        <f t="shared" si="1"/>
        <v>27</v>
      </c>
      <c r="AO12" s="66">
        <f t="shared" si="1"/>
        <v>27.5</v>
      </c>
      <c r="AP12" s="66">
        <f t="shared" si="1"/>
        <v>28</v>
      </c>
      <c r="AQ12" s="66">
        <f t="shared" si="1"/>
        <v>28</v>
      </c>
      <c r="AR12" s="66">
        <f t="shared" si="1"/>
        <v>28.5</v>
      </c>
      <c r="AS12" s="66">
        <f t="shared" si="1"/>
        <v>28.5</v>
      </c>
    </row>
    <row r="13" spans="4:45" x14ac:dyDescent="0.25">
      <c r="D13">
        <v>10</v>
      </c>
      <c r="E13">
        <v>26000</v>
      </c>
      <c r="F13" s="37">
        <v>21.499999999999996</v>
      </c>
      <c r="G13" s="37">
        <v>23</v>
      </c>
      <c r="H13" s="37">
        <v>24</v>
      </c>
      <c r="I13" s="37">
        <v>25</v>
      </c>
      <c r="J13" s="37">
        <v>26</v>
      </c>
      <c r="K13" s="37">
        <v>27</v>
      </c>
      <c r="L13" s="37">
        <v>28.000000000000004</v>
      </c>
      <c r="M13" s="37">
        <v>28.500000000000004</v>
      </c>
      <c r="N13" s="37">
        <v>29.000000000000004</v>
      </c>
      <c r="O13" s="37">
        <v>29</v>
      </c>
      <c r="P13" s="37">
        <v>29.5</v>
      </c>
      <c r="Q13" s="37">
        <v>30</v>
      </c>
      <c r="S13" t="str">
        <f t="shared" si="2"/>
        <v/>
      </c>
      <c r="T13">
        <v>26000</v>
      </c>
      <c r="U13">
        <v>0.20500000000000002</v>
      </c>
      <c r="V13">
        <v>0.21499999999999997</v>
      </c>
      <c r="W13">
        <v>0.22499999999999998</v>
      </c>
      <c r="X13">
        <v>0.22999999999999998</v>
      </c>
      <c r="Y13">
        <v>0.24</v>
      </c>
      <c r="Z13">
        <v>0.245</v>
      </c>
      <c r="AA13">
        <v>0.25</v>
      </c>
      <c r="AB13">
        <v>0.255</v>
      </c>
      <c r="AC13">
        <v>0.26</v>
      </c>
      <c r="AD13">
        <v>0.26</v>
      </c>
      <c r="AE13">
        <v>0.26500000000000001</v>
      </c>
      <c r="AF13">
        <v>0.27</v>
      </c>
      <c r="AH13" s="66">
        <f t="shared" si="1"/>
        <v>21.499999999999996</v>
      </c>
      <c r="AI13" s="66">
        <f t="shared" si="1"/>
        <v>23</v>
      </c>
      <c r="AJ13" s="66">
        <f t="shared" si="1"/>
        <v>24</v>
      </c>
      <c r="AK13" s="66">
        <f t="shared" si="1"/>
        <v>25</v>
      </c>
      <c r="AL13" s="66">
        <f t="shared" si="1"/>
        <v>26</v>
      </c>
      <c r="AM13" s="66">
        <f t="shared" si="1"/>
        <v>27</v>
      </c>
      <c r="AN13" s="66">
        <f t="shared" si="1"/>
        <v>28.000000000000004</v>
      </c>
      <c r="AO13" s="66">
        <f t="shared" si="1"/>
        <v>28.500000000000004</v>
      </c>
      <c r="AP13" s="66">
        <f t="shared" si="1"/>
        <v>29.000000000000004</v>
      </c>
      <c r="AQ13" s="66">
        <f t="shared" si="1"/>
        <v>29</v>
      </c>
      <c r="AR13" s="66">
        <f t="shared" si="1"/>
        <v>29.5</v>
      </c>
      <c r="AS13" s="66">
        <f t="shared" si="1"/>
        <v>30</v>
      </c>
    </row>
    <row r="14" spans="4:45" x14ac:dyDescent="0.25">
      <c r="D14">
        <v>11</v>
      </c>
      <c r="E14">
        <v>27000</v>
      </c>
      <c r="F14" s="37">
        <v>21.499999999999996</v>
      </c>
      <c r="G14" s="37">
        <v>23</v>
      </c>
      <c r="H14" s="37">
        <v>24</v>
      </c>
      <c r="I14" s="37">
        <v>25</v>
      </c>
      <c r="J14" s="37">
        <v>26</v>
      </c>
      <c r="K14" s="37">
        <v>27</v>
      </c>
      <c r="L14" s="37">
        <v>28.000000000000004</v>
      </c>
      <c r="M14" s="37">
        <v>28.500000000000004</v>
      </c>
      <c r="N14" s="37">
        <v>29.000000000000004</v>
      </c>
      <c r="O14" s="37">
        <v>29.5</v>
      </c>
      <c r="P14" s="37">
        <v>30.5</v>
      </c>
      <c r="Q14" s="37">
        <v>31</v>
      </c>
      <c r="S14" t="str">
        <f t="shared" si="2"/>
        <v/>
      </c>
      <c r="T14">
        <v>27000</v>
      </c>
      <c r="U14">
        <v>0.21000000000000002</v>
      </c>
      <c r="V14">
        <v>0.21999999999999997</v>
      </c>
      <c r="W14">
        <v>0.22999999999999998</v>
      </c>
      <c r="X14">
        <v>0.23499999999999999</v>
      </c>
      <c r="Y14">
        <v>0.245</v>
      </c>
      <c r="Z14">
        <v>0.25</v>
      </c>
      <c r="AA14">
        <v>0.255</v>
      </c>
      <c r="AB14">
        <v>0.26</v>
      </c>
      <c r="AC14">
        <v>0.26500000000000001</v>
      </c>
      <c r="AD14">
        <v>0.27</v>
      </c>
      <c r="AE14">
        <v>0.27500000000000002</v>
      </c>
      <c r="AF14">
        <v>0.28000000000000003</v>
      </c>
      <c r="AH14" s="66">
        <f t="shared" si="1"/>
        <v>21.499999999999996</v>
      </c>
      <c r="AI14" s="66">
        <f t="shared" si="1"/>
        <v>23</v>
      </c>
      <c r="AJ14" s="66">
        <f t="shared" si="1"/>
        <v>24</v>
      </c>
      <c r="AK14" s="66">
        <f t="shared" si="1"/>
        <v>25</v>
      </c>
      <c r="AL14" s="66">
        <f t="shared" si="1"/>
        <v>26</v>
      </c>
      <c r="AM14" s="66">
        <f t="shared" si="1"/>
        <v>27</v>
      </c>
      <c r="AN14" s="66">
        <f t="shared" si="1"/>
        <v>28.000000000000004</v>
      </c>
      <c r="AO14" s="66">
        <f t="shared" si="1"/>
        <v>28.500000000000004</v>
      </c>
      <c r="AP14" s="66">
        <f t="shared" si="1"/>
        <v>29.000000000000004</v>
      </c>
      <c r="AQ14" s="66">
        <f t="shared" si="1"/>
        <v>29.5</v>
      </c>
      <c r="AR14" s="66">
        <f t="shared" si="1"/>
        <v>30.5</v>
      </c>
      <c r="AS14" s="66">
        <f t="shared" si="1"/>
        <v>31</v>
      </c>
    </row>
    <row r="15" spans="4:45" x14ac:dyDescent="0.25">
      <c r="D15">
        <v>12</v>
      </c>
      <c r="E15">
        <v>28000</v>
      </c>
      <c r="F15" s="37">
        <v>21.499999999999996</v>
      </c>
      <c r="G15" s="37">
        <v>23</v>
      </c>
      <c r="H15" s="37">
        <v>24</v>
      </c>
      <c r="I15" s="37">
        <v>25</v>
      </c>
      <c r="J15" s="37">
        <v>26</v>
      </c>
      <c r="K15" s="37">
        <v>27</v>
      </c>
      <c r="L15" s="37">
        <v>28.000000000000004</v>
      </c>
      <c r="M15" s="37">
        <v>28.500000000000004</v>
      </c>
      <c r="N15" s="37">
        <v>29.000000000000004</v>
      </c>
      <c r="O15" s="37">
        <v>29.5</v>
      </c>
      <c r="P15" s="37">
        <v>30.5</v>
      </c>
      <c r="Q15" s="37">
        <v>31</v>
      </c>
      <c r="S15" t="str">
        <f t="shared" si="2"/>
        <v/>
      </c>
      <c r="T15">
        <v>28000</v>
      </c>
      <c r="U15">
        <v>0.21499999999999997</v>
      </c>
      <c r="V15">
        <v>0.22499999999999998</v>
      </c>
      <c r="W15">
        <v>0.23499999999999999</v>
      </c>
      <c r="X15">
        <v>0.24</v>
      </c>
      <c r="Y15">
        <v>0.25</v>
      </c>
      <c r="Z15">
        <v>0.255</v>
      </c>
      <c r="AA15">
        <v>0.26500000000000001</v>
      </c>
      <c r="AB15">
        <v>0.27</v>
      </c>
      <c r="AC15">
        <v>0.27500000000000002</v>
      </c>
      <c r="AD15">
        <v>0.28000000000000003</v>
      </c>
      <c r="AE15">
        <v>0.28500000000000003</v>
      </c>
      <c r="AF15">
        <v>0.28500000000000003</v>
      </c>
      <c r="AH15" s="66">
        <f t="shared" si="1"/>
        <v>21.499999999999996</v>
      </c>
      <c r="AI15" s="66">
        <f t="shared" si="1"/>
        <v>23</v>
      </c>
      <c r="AJ15" s="66">
        <f t="shared" si="1"/>
        <v>24</v>
      </c>
      <c r="AK15" s="66">
        <f t="shared" si="1"/>
        <v>25</v>
      </c>
      <c r="AL15" s="66">
        <f t="shared" si="1"/>
        <v>26</v>
      </c>
      <c r="AM15" s="66">
        <f t="shared" si="1"/>
        <v>27</v>
      </c>
      <c r="AN15" s="66">
        <f t="shared" si="1"/>
        <v>28.000000000000004</v>
      </c>
      <c r="AO15" s="66">
        <f t="shared" si="1"/>
        <v>28.500000000000004</v>
      </c>
      <c r="AP15" s="66">
        <f t="shared" si="1"/>
        <v>29.000000000000004</v>
      </c>
      <c r="AQ15" s="66">
        <f t="shared" si="1"/>
        <v>29.5</v>
      </c>
      <c r="AR15" s="66">
        <f t="shared" si="1"/>
        <v>30.5</v>
      </c>
      <c r="AS15" s="66">
        <f t="shared" si="1"/>
        <v>31</v>
      </c>
    </row>
    <row r="16" spans="4:45" x14ac:dyDescent="0.25">
      <c r="D16">
        <v>13</v>
      </c>
      <c r="E16">
        <v>29000</v>
      </c>
      <c r="F16" s="37">
        <v>21.499999999999996</v>
      </c>
      <c r="G16" s="37">
        <v>23</v>
      </c>
      <c r="H16" s="37">
        <v>24</v>
      </c>
      <c r="I16" s="37">
        <v>25</v>
      </c>
      <c r="J16" s="37">
        <v>26</v>
      </c>
      <c r="K16" s="37">
        <v>27</v>
      </c>
      <c r="L16" s="37">
        <v>28.000000000000004</v>
      </c>
      <c r="M16" s="37">
        <v>28.500000000000004</v>
      </c>
      <c r="N16" s="37">
        <v>29.000000000000004</v>
      </c>
      <c r="O16" s="37">
        <v>29.5</v>
      </c>
      <c r="P16" s="37">
        <v>30.5</v>
      </c>
      <c r="Q16" s="37">
        <v>31</v>
      </c>
      <c r="S16" t="str">
        <f t="shared" si="2"/>
        <v/>
      </c>
      <c r="T16">
        <v>29000</v>
      </c>
      <c r="U16">
        <v>0.21499999999999997</v>
      </c>
      <c r="V16">
        <v>0.22499999999999998</v>
      </c>
      <c r="W16">
        <v>0.23499999999999999</v>
      </c>
      <c r="X16">
        <v>0.245</v>
      </c>
      <c r="Y16">
        <v>0.255</v>
      </c>
      <c r="Z16">
        <v>0.26</v>
      </c>
      <c r="AA16">
        <v>0.27</v>
      </c>
      <c r="AB16">
        <v>0.27500000000000002</v>
      </c>
      <c r="AC16">
        <v>0.28000000000000003</v>
      </c>
      <c r="AD16">
        <v>0.28500000000000003</v>
      </c>
      <c r="AE16">
        <v>0.29000000000000004</v>
      </c>
      <c r="AF16">
        <v>0.29499999999999998</v>
      </c>
      <c r="AH16" s="66">
        <f t="shared" si="1"/>
        <v>21.499999999999996</v>
      </c>
      <c r="AI16" s="66">
        <f t="shared" si="1"/>
        <v>23</v>
      </c>
      <c r="AJ16" s="66">
        <f t="shared" si="1"/>
        <v>24</v>
      </c>
      <c r="AK16" s="66">
        <f t="shared" si="1"/>
        <v>25</v>
      </c>
      <c r="AL16" s="66">
        <f t="shared" si="1"/>
        <v>26</v>
      </c>
      <c r="AM16" s="66">
        <f t="shared" si="1"/>
        <v>27</v>
      </c>
      <c r="AN16" s="66">
        <f t="shared" si="1"/>
        <v>28.000000000000004</v>
      </c>
      <c r="AO16" s="66">
        <f t="shared" si="1"/>
        <v>28.500000000000004</v>
      </c>
      <c r="AP16" s="66">
        <f t="shared" si="1"/>
        <v>29.000000000000004</v>
      </c>
      <c r="AQ16" s="66">
        <f t="shared" si="1"/>
        <v>29.5</v>
      </c>
      <c r="AR16" s="66">
        <f t="shared" si="1"/>
        <v>30.5</v>
      </c>
      <c r="AS16" s="66">
        <f t="shared" si="1"/>
        <v>31</v>
      </c>
    </row>
    <row r="17" spans="4:45" x14ac:dyDescent="0.25">
      <c r="D17">
        <v>14</v>
      </c>
      <c r="E17">
        <v>30000</v>
      </c>
      <c r="F17" s="37">
        <v>21.499999999999996</v>
      </c>
      <c r="G17" s="37">
        <v>23</v>
      </c>
      <c r="H17" s="37">
        <v>24</v>
      </c>
      <c r="I17" s="37">
        <v>25</v>
      </c>
      <c r="J17" s="37">
        <v>26</v>
      </c>
      <c r="K17" s="37">
        <v>27</v>
      </c>
      <c r="L17" s="37">
        <v>28.000000000000004</v>
      </c>
      <c r="M17" s="37">
        <v>28.500000000000004</v>
      </c>
      <c r="N17" s="37">
        <v>29.000000000000004</v>
      </c>
      <c r="O17" s="37">
        <v>29.5</v>
      </c>
      <c r="P17" s="37">
        <v>30.5</v>
      </c>
      <c r="Q17" s="37">
        <v>31</v>
      </c>
      <c r="S17" t="str">
        <f t="shared" si="2"/>
        <v/>
      </c>
      <c r="T17">
        <v>30000</v>
      </c>
      <c r="U17">
        <v>0.21499999999999997</v>
      </c>
      <c r="V17">
        <v>0.22499999999999998</v>
      </c>
      <c r="W17">
        <v>0.24</v>
      </c>
      <c r="X17">
        <v>0.25</v>
      </c>
      <c r="Y17">
        <v>0.26</v>
      </c>
      <c r="Z17">
        <v>0.26500000000000001</v>
      </c>
      <c r="AA17">
        <v>0.27500000000000002</v>
      </c>
      <c r="AB17">
        <v>0.28000000000000003</v>
      </c>
      <c r="AC17">
        <v>0.28500000000000003</v>
      </c>
      <c r="AD17">
        <v>0.29000000000000004</v>
      </c>
      <c r="AE17">
        <v>0.29499999999999998</v>
      </c>
      <c r="AF17">
        <v>0.3</v>
      </c>
      <c r="AH17" s="66">
        <f t="shared" si="1"/>
        <v>21.499999999999996</v>
      </c>
      <c r="AI17" s="66">
        <f t="shared" si="1"/>
        <v>23</v>
      </c>
      <c r="AJ17" s="66">
        <f t="shared" si="1"/>
        <v>24</v>
      </c>
      <c r="AK17" s="66">
        <f t="shared" si="1"/>
        <v>25</v>
      </c>
      <c r="AL17" s="66">
        <f t="shared" si="1"/>
        <v>26</v>
      </c>
      <c r="AM17" s="66">
        <f t="shared" si="1"/>
        <v>27</v>
      </c>
      <c r="AN17" s="66">
        <f t="shared" si="1"/>
        <v>28.000000000000004</v>
      </c>
      <c r="AO17" s="66">
        <f t="shared" si="1"/>
        <v>28.500000000000004</v>
      </c>
      <c r="AP17" s="66">
        <f t="shared" si="1"/>
        <v>29.000000000000004</v>
      </c>
      <c r="AQ17" s="66">
        <f t="shared" si="1"/>
        <v>29.5</v>
      </c>
      <c r="AR17" s="66">
        <f t="shared" si="1"/>
        <v>30.5</v>
      </c>
      <c r="AS17" s="66">
        <f t="shared" si="1"/>
        <v>31</v>
      </c>
    </row>
    <row r="18" spans="4:45" x14ac:dyDescent="0.25">
      <c r="D18">
        <v>15</v>
      </c>
      <c r="E18">
        <v>31000</v>
      </c>
      <c r="F18" s="37">
        <v>21.499999999999996</v>
      </c>
      <c r="G18" s="37">
        <v>23</v>
      </c>
      <c r="H18" s="37">
        <v>24</v>
      </c>
      <c r="I18" s="37">
        <v>25</v>
      </c>
      <c r="J18" s="37">
        <v>26</v>
      </c>
      <c r="K18" s="37">
        <v>27</v>
      </c>
      <c r="L18" s="37">
        <v>28.000000000000004</v>
      </c>
      <c r="M18" s="37">
        <v>28.500000000000004</v>
      </c>
      <c r="N18" s="37">
        <v>29.000000000000004</v>
      </c>
      <c r="O18" s="37">
        <v>29.5</v>
      </c>
      <c r="P18" s="37">
        <v>30.5</v>
      </c>
      <c r="Q18" s="37">
        <v>31</v>
      </c>
      <c r="S18" t="str">
        <f t="shared" si="2"/>
        <v/>
      </c>
      <c r="T18">
        <v>31000</v>
      </c>
      <c r="U18">
        <v>0.21499999999999997</v>
      </c>
      <c r="V18">
        <v>0.22999999999999998</v>
      </c>
      <c r="W18">
        <v>0.24</v>
      </c>
      <c r="X18">
        <v>0.25</v>
      </c>
      <c r="Y18">
        <v>0.26</v>
      </c>
      <c r="Z18">
        <v>0.27</v>
      </c>
      <c r="AA18">
        <v>0.28000000000000003</v>
      </c>
      <c r="AB18">
        <v>0.28500000000000003</v>
      </c>
      <c r="AC18">
        <v>0.29000000000000004</v>
      </c>
      <c r="AD18">
        <v>0.29499999999999998</v>
      </c>
      <c r="AE18">
        <v>0.30499999999999999</v>
      </c>
      <c r="AF18">
        <v>0.31</v>
      </c>
      <c r="AH18" s="51">
        <f>U18*$T$3</f>
        <v>21.499999999999996</v>
      </c>
      <c r="AI18" s="51">
        <f t="shared" ref="AI18:AS33" si="3">V18*$T$3</f>
        <v>23</v>
      </c>
      <c r="AJ18" s="51">
        <f t="shared" si="3"/>
        <v>24</v>
      </c>
      <c r="AK18" s="51">
        <f t="shared" si="3"/>
        <v>25</v>
      </c>
      <c r="AL18" s="51">
        <f t="shared" si="3"/>
        <v>26</v>
      </c>
      <c r="AM18" s="51">
        <f t="shared" si="3"/>
        <v>27</v>
      </c>
      <c r="AN18" s="51">
        <f t="shared" si="3"/>
        <v>28.000000000000004</v>
      </c>
      <c r="AO18" s="51">
        <f t="shared" si="3"/>
        <v>28.500000000000004</v>
      </c>
      <c r="AP18" s="51">
        <f t="shared" si="3"/>
        <v>29.000000000000004</v>
      </c>
      <c r="AQ18" s="51">
        <f t="shared" si="3"/>
        <v>29.5</v>
      </c>
      <c r="AR18" s="51">
        <f t="shared" si="3"/>
        <v>30.5</v>
      </c>
      <c r="AS18" s="51">
        <f t="shared" si="3"/>
        <v>31</v>
      </c>
    </row>
    <row r="19" spans="4:45" x14ac:dyDescent="0.25">
      <c r="D19">
        <v>16</v>
      </c>
      <c r="E19">
        <v>32000</v>
      </c>
      <c r="F19" s="37">
        <v>21.999999999999996</v>
      </c>
      <c r="G19" s="37">
        <v>23</v>
      </c>
      <c r="H19" s="37">
        <v>24</v>
      </c>
      <c r="I19" s="37">
        <v>25</v>
      </c>
      <c r="J19" s="37">
        <v>26.5</v>
      </c>
      <c r="K19" s="37">
        <v>27</v>
      </c>
      <c r="L19" s="37">
        <v>28.000000000000004</v>
      </c>
      <c r="M19" s="37">
        <v>29.000000000000004</v>
      </c>
      <c r="N19" s="37">
        <v>29.5</v>
      </c>
      <c r="O19" s="37">
        <v>30</v>
      </c>
      <c r="P19" s="37">
        <v>31</v>
      </c>
      <c r="Q19" s="37">
        <v>31.5</v>
      </c>
      <c r="S19" t="str">
        <f t="shared" si="2"/>
        <v/>
      </c>
      <c r="T19">
        <v>32000</v>
      </c>
      <c r="U19">
        <v>0.21999999999999997</v>
      </c>
      <c r="V19">
        <v>0.22999999999999998</v>
      </c>
      <c r="W19">
        <v>0.24</v>
      </c>
      <c r="X19">
        <v>0.25</v>
      </c>
      <c r="Y19">
        <v>0.26500000000000001</v>
      </c>
      <c r="Z19">
        <v>0.27</v>
      </c>
      <c r="AA19">
        <v>0.28000000000000003</v>
      </c>
      <c r="AB19">
        <v>0.29000000000000004</v>
      </c>
      <c r="AC19">
        <v>0.29499999999999998</v>
      </c>
      <c r="AD19">
        <v>0.3</v>
      </c>
      <c r="AE19">
        <v>0.31</v>
      </c>
      <c r="AF19">
        <v>0.315</v>
      </c>
      <c r="AH19" s="37">
        <f>U19*$T$3</f>
        <v>21.999999999999996</v>
      </c>
      <c r="AI19" s="37">
        <f t="shared" si="3"/>
        <v>23</v>
      </c>
      <c r="AJ19" s="37">
        <f t="shared" si="3"/>
        <v>24</v>
      </c>
      <c r="AK19" s="37">
        <f t="shared" si="3"/>
        <v>25</v>
      </c>
      <c r="AL19" s="37">
        <f t="shared" si="3"/>
        <v>26.5</v>
      </c>
      <c r="AM19" s="37">
        <f t="shared" si="3"/>
        <v>27</v>
      </c>
      <c r="AN19" s="37">
        <f t="shared" si="3"/>
        <v>28.000000000000004</v>
      </c>
      <c r="AO19" s="37">
        <f t="shared" si="3"/>
        <v>29.000000000000004</v>
      </c>
      <c r="AP19" s="37">
        <f t="shared" si="3"/>
        <v>29.5</v>
      </c>
      <c r="AQ19" s="37">
        <f t="shared" si="3"/>
        <v>30</v>
      </c>
      <c r="AR19" s="37">
        <f t="shared" si="3"/>
        <v>31</v>
      </c>
      <c r="AS19" s="37">
        <f t="shared" si="3"/>
        <v>31.5</v>
      </c>
    </row>
    <row r="20" spans="4:45" x14ac:dyDescent="0.25">
      <c r="D20">
        <v>17</v>
      </c>
      <c r="E20">
        <v>33000</v>
      </c>
      <c r="F20" s="37">
        <v>21.999999999999996</v>
      </c>
      <c r="G20" s="37">
        <v>23</v>
      </c>
      <c r="H20" s="37">
        <v>24.5</v>
      </c>
      <c r="I20" s="37">
        <v>25.5</v>
      </c>
      <c r="J20" s="37">
        <v>26.5</v>
      </c>
      <c r="K20" s="37">
        <v>27.500000000000004</v>
      </c>
      <c r="L20" s="37">
        <v>28.500000000000004</v>
      </c>
      <c r="M20" s="37">
        <v>29.000000000000004</v>
      </c>
      <c r="N20" s="37">
        <v>30</v>
      </c>
      <c r="O20" s="37">
        <v>30.5</v>
      </c>
      <c r="P20" s="37">
        <v>31</v>
      </c>
      <c r="Q20" s="37">
        <v>31.5</v>
      </c>
      <c r="S20" t="str">
        <f t="shared" si="2"/>
        <v/>
      </c>
      <c r="T20">
        <v>33000</v>
      </c>
      <c r="U20">
        <v>0.21999999999999997</v>
      </c>
      <c r="V20">
        <v>0.22999999999999998</v>
      </c>
      <c r="W20">
        <v>0.245</v>
      </c>
      <c r="X20">
        <v>0.255</v>
      </c>
      <c r="Y20">
        <v>0.26500000000000001</v>
      </c>
      <c r="Z20">
        <v>0.27500000000000002</v>
      </c>
      <c r="AA20">
        <v>0.28500000000000003</v>
      </c>
      <c r="AB20">
        <v>0.29000000000000004</v>
      </c>
      <c r="AC20">
        <v>0.3</v>
      </c>
      <c r="AD20">
        <v>0.30499999999999999</v>
      </c>
      <c r="AE20">
        <v>0.31</v>
      </c>
      <c r="AF20">
        <v>0.315</v>
      </c>
      <c r="AH20" s="37">
        <f t="shared" ref="AH20:AS54" si="4">U20*$T$3</f>
        <v>21.999999999999996</v>
      </c>
      <c r="AI20" s="37">
        <f t="shared" si="3"/>
        <v>23</v>
      </c>
      <c r="AJ20" s="37">
        <f t="shared" si="3"/>
        <v>24.5</v>
      </c>
      <c r="AK20" s="37">
        <f t="shared" si="3"/>
        <v>25.5</v>
      </c>
      <c r="AL20" s="37">
        <f t="shared" si="3"/>
        <v>26.5</v>
      </c>
      <c r="AM20" s="37">
        <f t="shared" si="3"/>
        <v>27.500000000000004</v>
      </c>
      <c r="AN20" s="37">
        <f t="shared" si="3"/>
        <v>28.500000000000004</v>
      </c>
      <c r="AO20" s="37">
        <f t="shared" si="3"/>
        <v>29.000000000000004</v>
      </c>
      <c r="AP20" s="37">
        <f t="shared" si="3"/>
        <v>30</v>
      </c>
      <c r="AQ20" s="37">
        <f t="shared" si="3"/>
        <v>30.5</v>
      </c>
      <c r="AR20" s="37">
        <f t="shared" si="3"/>
        <v>31</v>
      </c>
      <c r="AS20" s="37">
        <f t="shared" si="3"/>
        <v>31.5</v>
      </c>
    </row>
    <row r="21" spans="4:45" x14ac:dyDescent="0.25">
      <c r="D21">
        <v>18</v>
      </c>
      <c r="E21">
        <v>34000</v>
      </c>
      <c r="F21" s="37">
        <v>21.999999999999996</v>
      </c>
      <c r="G21" s="37">
        <v>23</v>
      </c>
      <c r="H21" s="37">
        <v>24.5</v>
      </c>
      <c r="I21" s="37">
        <v>25.5</v>
      </c>
      <c r="J21" s="37">
        <v>26.5</v>
      </c>
      <c r="K21" s="37">
        <v>27.500000000000004</v>
      </c>
      <c r="L21" s="37">
        <v>28.500000000000004</v>
      </c>
      <c r="M21" s="37">
        <v>29.5</v>
      </c>
      <c r="N21" s="37">
        <v>30</v>
      </c>
      <c r="O21" s="37">
        <v>31</v>
      </c>
      <c r="P21" s="37">
        <v>31.5</v>
      </c>
      <c r="Q21" s="37">
        <v>32</v>
      </c>
      <c r="S21" t="str">
        <f t="shared" si="2"/>
        <v/>
      </c>
      <c r="T21">
        <v>34000</v>
      </c>
      <c r="U21">
        <v>0.21999999999999997</v>
      </c>
      <c r="V21">
        <v>0.22999999999999998</v>
      </c>
      <c r="W21">
        <v>0.245</v>
      </c>
      <c r="X21">
        <v>0.255</v>
      </c>
      <c r="Y21">
        <v>0.26500000000000001</v>
      </c>
      <c r="Z21">
        <v>0.27500000000000002</v>
      </c>
      <c r="AA21">
        <v>0.28500000000000003</v>
      </c>
      <c r="AB21">
        <v>0.29499999999999998</v>
      </c>
      <c r="AC21">
        <v>0.3</v>
      </c>
      <c r="AD21">
        <v>0.31</v>
      </c>
      <c r="AE21">
        <v>0.315</v>
      </c>
      <c r="AF21">
        <v>0.32</v>
      </c>
      <c r="AH21" s="37">
        <f t="shared" si="4"/>
        <v>21.999999999999996</v>
      </c>
      <c r="AI21" s="37">
        <f t="shared" si="3"/>
        <v>23</v>
      </c>
      <c r="AJ21" s="37">
        <f t="shared" si="3"/>
        <v>24.5</v>
      </c>
      <c r="AK21" s="37">
        <f t="shared" si="3"/>
        <v>25.5</v>
      </c>
      <c r="AL21" s="37">
        <f t="shared" si="3"/>
        <v>26.5</v>
      </c>
      <c r="AM21" s="37">
        <f t="shared" si="3"/>
        <v>27.500000000000004</v>
      </c>
      <c r="AN21" s="37">
        <f t="shared" si="3"/>
        <v>28.500000000000004</v>
      </c>
      <c r="AO21" s="37">
        <f t="shared" si="3"/>
        <v>29.5</v>
      </c>
      <c r="AP21" s="37">
        <f t="shared" si="3"/>
        <v>30</v>
      </c>
      <c r="AQ21" s="37">
        <f t="shared" si="3"/>
        <v>31</v>
      </c>
      <c r="AR21" s="37">
        <f t="shared" si="3"/>
        <v>31.5</v>
      </c>
      <c r="AS21" s="37">
        <f t="shared" si="3"/>
        <v>32</v>
      </c>
    </row>
    <row r="22" spans="4:45" x14ac:dyDescent="0.25">
      <c r="D22">
        <v>19</v>
      </c>
      <c r="E22">
        <v>35000</v>
      </c>
      <c r="F22" s="37">
        <v>21.999999999999996</v>
      </c>
      <c r="G22" s="37">
        <v>23</v>
      </c>
      <c r="H22" s="37">
        <v>24.5</v>
      </c>
      <c r="I22" s="37">
        <v>25.5</v>
      </c>
      <c r="J22" s="37">
        <v>26.5</v>
      </c>
      <c r="K22" s="37">
        <v>27.500000000000004</v>
      </c>
      <c r="L22" s="37">
        <v>28.500000000000004</v>
      </c>
      <c r="M22" s="37">
        <v>29.5</v>
      </c>
      <c r="N22" s="37">
        <v>30.5</v>
      </c>
      <c r="O22" s="37">
        <v>31</v>
      </c>
      <c r="P22" s="37">
        <v>32</v>
      </c>
      <c r="Q22" s="37">
        <v>32.5</v>
      </c>
      <c r="S22" t="str">
        <f t="shared" si="2"/>
        <v/>
      </c>
      <c r="T22">
        <v>35000</v>
      </c>
      <c r="U22">
        <v>0.21999999999999997</v>
      </c>
      <c r="V22">
        <v>0.22999999999999998</v>
      </c>
      <c r="W22">
        <v>0.245</v>
      </c>
      <c r="X22">
        <v>0.255</v>
      </c>
      <c r="Y22">
        <v>0.26500000000000001</v>
      </c>
      <c r="Z22">
        <v>0.27500000000000002</v>
      </c>
      <c r="AA22">
        <v>0.28500000000000003</v>
      </c>
      <c r="AB22">
        <v>0.29499999999999998</v>
      </c>
      <c r="AC22">
        <v>0.30499999999999999</v>
      </c>
      <c r="AD22">
        <v>0.31</v>
      </c>
      <c r="AE22">
        <v>0.32</v>
      </c>
      <c r="AF22">
        <v>0.32500000000000001</v>
      </c>
      <c r="AH22" s="37">
        <f t="shared" si="4"/>
        <v>21.999999999999996</v>
      </c>
      <c r="AI22" s="37">
        <f t="shared" si="3"/>
        <v>23</v>
      </c>
      <c r="AJ22" s="37">
        <f t="shared" si="3"/>
        <v>24.5</v>
      </c>
      <c r="AK22" s="37">
        <f t="shared" si="3"/>
        <v>25.5</v>
      </c>
      <c r="AL22" s="37">
        <f t="shared" si="3"/>
        <v>26.5</v>
      </c>
      <c r="AM22" s="37">
        <f t="shared" si="3"/>
        <v>27.500000000000004</v>
      </c>
      <c r="AN22" s="37">
        <f t="shared" si="3"/>
        <v>28.500000000000004</v>
      </c>
      <c r="AO22" s="37">
        <f t="shared" si="3"/>
        <v>29.5</v>
      </c>
      <c r="AP22" s="37">
        <f t="shared" si="3"/>
        <v>30.5</v>
      </c>
      <c r="AQ22" s="37">
        <f t="shared" si="3"/>
        <v>31</v>
      </c>
      <c r="AR22" s="37">
        <f t="shared" si="3"/>
        <v>32</v>
      </c>
      <c r="AS22" s="37">
        <f t="shared" si="3"/>
        <v>32.5</v>
      </c>
    </row>
    <row r="23" spans="4:45" x14ac:dyDescent="0.25">
      <c r="D23">
        <v>20</v>
      </c>
      <c r="E23">
        <v>36000</v>
      </c>
      <c r="F23" s="37">
        <v>21.999999999999996</v>
      </c>
      <c r="G23" s="37">
        <v>23</v>
      </c>
      <c r="H23" s="37">
        <v>24.5</v>
      </c>
      <c r="I23" s="37">
        <v>25.5</v>
      </c>
      <c r="J23" s="37">
        <v>26.5</v>
      </c>
      <c r="K23" s="37">
        <v>28.000000000000004</v>
      </c>
      <c r="L23" s="37">
        <v>29.000000000000004</v>
      </c>
      <c r="M23" s="37">
        <v>29.5</v>
      </c>
      <c r="N23" s="37">
        <v>30.5</v>
      </c>
      <c r="O23" s="37">
        <v>31.5</v>
      </c>
      <c r="P23" s="37">
        <v>32</v>
      </c>
      <c r="Q23" s="37">
        <v>32.5</v>
      </c>
      <c r="S23" t="str">
        <f t="shared" si="2"/>
        <v/>
      </c>
      <c r="T23">
        <v>36000</v>
      </c>
      <c r="U23">
        <v>0.21999999999999997</v>
      </c>
      <c r="V23">
        <v>0.22999999999999998</v>
      </c>
      <c r="W23">
        <v>0.245</v>
      </c>
      <c r="X23">
        <v>0.255</v>
      </c>
      <c r="Y23">
        <v>0.26500000000000001</v>
      </c>
      <c r="Z23">
        <v>0.28000000000000003</v>
      </c>
      <c r="AA23">
        <v>0.29000000000000004</v>
      </c>
      <c r="AB23">
        <v>0.29499999999999998</v>
      </c>
      <c r="AC23">
        <v>0.30499999999999999</v>
      </c>
      <c r="AD23">
        <v>0.315</v>
      </c>
      <c r="AE23">
        <v>0.32</v>
      </c>
      <c r="AF23">
        <v>0.32500000000000001</v>
      </c>
      <c r="AH23" s="37">
        <f t="shared" si="4"/>
        <v>21.999999999999996</v>
      </c>
      <c r="AI23" s="37">
        <f t="shared" si="3"/>
        <v>23</v>
      </c>
      <c r="AJ23" s="37">
        <f t="shared" si="3"/>
        <v>24.5</v>
      </c>
      <c r="AK23" s="37">
        <f t="shared" si="3"/>
        <v>25.5</v>
      </c>
      <c r="AL23" s="37">
        <f t="shared" si="3"/>
        <v>26.5</v>
      </c>
      <c r="AM23" s="37">
        <f t="shared" si="3"/>
        <v>28.000000000000004</v>
      </c>
      <c r="AN23" s="37">
        <f t="shared" si="3"/>
        <v>29.000000000000004</v>
      </c>
      <c r="AO23" s="37">
        <f t="shared" si="3"/>
        <v>29.5</v>
      </c>
      <c r="AP23" s="37">
        <f t="shared" si="3"/>
        <v>30.5</v>
      </c>
      <c r="AQ23" s="37">
        <f t="shared" si="3"/>
        <v>31.5</v>
      </c>
      <c r="AR23" s="37">
        <f t="shared" si="3"/>
        <v>32</v>
      </c>
      <c r="AS23" s="37">
        <f t="shared" si="3"/>
        <v>32.5</v>
      </c>
    </row>
    <row r="24" spans="4:45" x14ac:dyDescent="0.25">
      <c r="D24">
        <v>21</v>
      </c>
      <c r="E24">
        <v>37000</v>
      </c>
      <c r="F24" s="37">
        <v>21.999999999999996</v>
      </c>
      <c r="G24" s="37">
        <v>23</v>
      </c>
      <c r="H24" s="37">
        <v>24.5</v>
      </c>
      <c r="I24" s="37">
        <v>25.5</v>
      </c>
      <c r="J24" s="37">
        <v>26.5</v>
      </c>
      <c r="K24" s="37">
        <v>28.000000000000004</v>
      </c>
      <c r="L24" s="37">
        <v>29.000000000000004</v>
      </c>
      <c r="M24" s="37">
        <v>30</v>
      </c>
      <c r="N24" s="37">
        <v>30.5</v>
      </c>
      <c r="O24" s="37">
        <v>31.5</v>
      </c>
      <c r="P24" s="37">
        <v>32</v>
      </c>
      <c r="Q24" s="37">
        <v>33</v>
      </c>
      <c r="S24" t="str">
        <f t="shared" si="2"/>
        <v/>
      </c>
      <c r="T24">
        <v>37000</v>
      </c>
      <c r="U24">
        <v>0.21999999999999997</v>
      </c>
      <c r="V24">
        <v>0.22999999999999998</v>
      </c>
      <c r="W24">
        <v>0.245</v>
      </c>
      <c r="X24">
        <v>0.255</v>
      </c>
      <c r="Y24">
        <v>0.26500000000000001</v>
      </c>
      <c r="Z24">
        <v>0.28000000000000003</v>
      </c>
      <c r="AA24">
        <v>0.29000000000000004</v>
      </c>
      <c r="AB24">
        <v>0.3</v>
      </c>
      <c r="AC24">
        <v>0.30499999999999999</v>
      </c>
      <c r="AD24">
        <v>0.315</v>
      </c>
      <c r="AE24">
        <v>0.32</v>
      </c>
      <c r="AF24">
        <v>0.33</v>
      </c>
      <c r="AH24" s="37">
        <f t="shared" si="4"/>
        <v>21.999999999999996</v>
      </c>
      <c r="AI24" s="37">
        <f t="shared" si="3"/>
        <v>23</v>
      </c>
      <c r="AJ24" s="37">
        <f t="shared" si="3"/>
        <v>24.5</v>
      </c>
      <c r="AK24" s="37">
        <f t="shared" si="3"/>
        <v>25.5</v>
      </c>
      <c r="AL24" s="37">
        <f t="shared" si="3"/>
        <v>26.5</v>
      </c>
      <c r="AM24" s="37">
        <f t="shared" si="3"/>
        <v>28.000000000000004</v>
      </c>
      <c r="AN24" s="37">
        <f t="shared" si="3"/>
        <v>29.000000000000004</v>
      </c>
      <c r="AO24" s="37">
        <f t="shared" si="3"/>
        <v>30</v>
      </c>
      <c r="AP24" s="37">
        <f t="shared" si="3"/>
        <v>30.5</v>
      </c>
      <c r="AQ24" s="37">
        <f t="shared" si="3"/>
        <v>31.5</v>
      </c>
      <c r="AR24" s="37">
        <f t="shared" si="3"/>
        <v>32</v>
      </c>
      <c r="AS24" s="37">
        <f t="shared" si="3"/>
        <v>33</v>
      </c>
    </row>
    <row r="25" spans="4:45" x14ac:dyDescent="0.25">
      <c r="D25">
        <v>22</v>
      </c>
      <c r="E25">
        <v>38000</v>
      </c>
      <c r="F25" s="37">
        <v>21.999999999999996</v>
      </c>
      <c r="G25" s="37">
        <v>23.5</v>
      </c>
      <c r="H25" s="37">
        <v>24.5</v>
      </c>
      <c r="I25" s="37">
        <v>25.5</v>
      </c>
      <c r="J25" s="37">
        <v>26.5</v>
      </c>
      <c r="K25" s="37">
        <v>28.000000000000004</v>
      </c>
      <c r="L25" s="37">
        <v>29.000000000000004</v>
      </c>
      <c r="M25" s="37">
        <v>30</v>
      </c>
      <c r="N25" s="37">
        <v>30.5</v>
      </c>
      <c r="O25" s="37">
        <v>31.5</v>
      </c>
      <c r="P25" s="37">
        <v>32.5</v>
      </c>
      <c r="Q25" s="37">
        <v>33</v>
      </c>
      <c r="S25" t="str">
        <f t="shared" si="2"/>
        <v/>
      </c>
      <c r="T25">
        <v>38000</v>
      </c>
      <c r="U25">
        <v>0.21999999999999997</v>
      </c>
      <c r="V25">
        <v>0.23499999999999999</v>
      </c>
      <c r="W25">
        <v>0.245</v>
      </c>
      <c r="X25">
        <v>0.255</v>
      </c>
      <c r="Y25">
        <v>0.26500000000000001</v>
      </c>
      <c r="Z25">
        <v>0.28000000000000003</v>
      </c>
      <c r="AA25">
        <v>0.29000000000000004</v>
      </c>
      <c r="AB25">
        <v>0.3</v>
      </c>
      <c r="AC25">
        <v>0.30499999999999999</v>
      </c>
      <c r="AD25">
        <v>0.315</v>
      </c>
      <c r="AE25">
        <v>0.32500000000000001</v>
      </c>
      <c r="AF25">
        <v>0.33</v>
      </c>
      <c r="AH25" s="37">
        <f t="shared" si="4"/>
        <v>21.999999999999996</v>
      </c>
      <c r="AI25" s="37">
        <f t="shared" si="3"/>
        <v>23.5</v>
      </c>
      <c r="AJ25" s="37">
        <f t="shared" si="3"/>
        <v>24.5</v>
      </c>
      <c r="AK25" s="37">
        <f t="shared" si="3"/>
        <v>25.5</v>
      </c>
      <c r="AL25" s="37">
        <f t="shared" si="3"/>
        <v>26.5</v>
      </c>
      <c r="AM25" s="37">
        <f t="shared" si="3"/>
        <v>28.000000000000004</v>
      </c>
      <c r="AN25" s="37">
        <f t="shared" si="3"/>
        <v>29.000000000000004</v>
      </c>
      <c r="AO25" s="37">
        <f t="shared" si="3"/>
        <v>30</v>
      </c>
      <c r="AP25" s="37">
        <f t="shared" si="3"/>
        <v>30.5</v>
      </c>
      <c r="AQ25" s="37">
        <f t="shared" si="3"/>
        <v>31.5</v>
      </c>
      <c r="AR25" s="37">
        <f t="shared" si="3"/>
        <v>32.5</v>
      </c>
      <c r="AS25" s="37">
        <f t="shared" si="3"/>
        <v>33</v>
      </c>
    </row>
    <row r="26" spans="4:45" x14ac:dyDescent="0.25">
      <c r="D26">
        <v>23</v>
      </c>
      <c r="E26">
        <v>39000</v>
      </c>
      <c r="F26" s="37">
        <v>22.499999999999996</v>
      </c>
      <c r="G26" s="37">
        <v>23.5</v>
      </c>
      <c r="H26" s="37">
        <v>24.5</v>
      </c>
      <c r="I26" s="37">
        <v>25.5</v>
      </c>
      <c r="J26" s="37">
        <v>26.5</v>
      </c>
      <c r="K26" s="37">
        <v>28.000000000000004</v>
      </c>
      <c r="L26" s="37">
        <v>29.000000000000004</v>
      </c>
      <c r="M26" s="37">
        <v>30</v>
      </c>
      <c r="N26" s="37">
        <v>30.5</v>
      </c>
      <c r="O26" s="37">
        <v>31.5</v>
      </c>
      <c r="P26" s="37">
        <v>32.5</v>
      </c>
      <c r="Q26" s="37">
        <v>33</v>
      </c>
      <c r="S26" t="str">
        <f t="shared" si="2"/>
        <v/>
      </c>
      <c r="T26">
        <v>39000</v>
      </c>
      <c r="U26">
        <v>0.22499999999999998</v>
      </c>
      <c r="V26">
        <v>0.23499999999999999</v>
      </c>
      <c r="W26">
        <v>0.245</v>
      </c>
      <c r="X26">
        <v>0.255</v>
      </c>
      <c r="Y26">
        <v>0.26500000000000001</v>
      </c>
      <c r="Z26">
        <v>0.28000000000000003</v>
      </c>
      <c r="AA26">
        <v>0.29000000000000004</v>
      </c>
      <c r="AB26">
        <v>0.3</v>
      </c>
      <c r="AC26">
        <v>0.30499999999999999</v>
      </c>
      <c r="AD26">
        <v>0.315</v>
      </c>
      <c r="AE26">
        <v>0.32500000000000001</v>
      </c>
      <c r="AF26">
        <v>0.33</v>
      </c>
      <c r="AH26" s="37">
        <f t="shared" si="4"/>
        <v>22.499999999999996</v>
      </c>
      <c r="AI26" s="37">
        <f t="shared" si="3"/>
        <v>23.5</v>
      </c>
      <c r="AJ26" s="37">
        <f t="shared" si="3"/>
        <v>24.5</v>
      </c>
      <c r="AK26" s="37">
        <f t="shared" si="3"/>
        <v>25.5</v>
      </c>
      <c r="AL26" s="37">
        <f t="shared" si="3"/>
        <v>26.5</v>
      </c>
      <c r="AM26" s="37">
        <f t="shared" si="3"/>
        <v>28.000000000000004</v>
      </c>
      <c r="AN26" s="37">
        <f t="shared" si="3"/>
        <v>29.000000000000004</v>
      </c>
      <c r="AO26" s="37">
        <f t="shared" si="3"/>
        <v>30</v>
      </c>
      <c r="AP26" s="37">
        <f t="shared" si="3"/>
        <v>30.5</v>
      </c>
      <c r="AQ26" s="37">
        <f t="shared" si="3"/>
        <v>31.5</v>
      </c>
      <c r="AR26" s="37">
        <f t="shared" si="3"/>
        <v>32.5</v>
      </c>
      <c r="AS26" s="37">
        <f t="shared" si="3"/>
        <v>33</v>
      </c>
    </row>
    <row r="27" spans="4:45" x14ac:dyDescent="0.25">
      <c r="D27">
        <v>24</v>
      </c>
      <c r="E27">
        <v>40000</v>
      </c>
      <c r="F27" s="37">
        <v>22.499999999999996</v>
      </c>
      <c r="G27" s="37">
        <v>23.5</v>
      </c>
      <c r="H27" s="37">
        <v>24.5</v>
      </c>
      <c r="I27" s="37">
        <v>25.5</v>
      </c>
      <c r="J27" s="37">
        <v>26.5</v>
      </c>
      <c r="K27" s="37">
        <v>28.000000000000004</v>
      </c>
      <c r="L27" s="37">
        <v>29.000000000000004</v>
      </c>
      <c r="M27" s="37">
        <v>30</v>
      </c>
      <c r="N27" s="37">
        <v>30.5</v>
      </c>
      <c r="O27" s="37">
        <v>31.5</v>
      </c>
      <c r="P27" s="37">
        <v>32.5</v>
      </c>
      <c r="Q27" s="37">
        <v>33</v>
      </c>
      <c r="S27" t="str">
        <f t="shared" si="2"/>
        <v/>
      </c>
      <c r="T27">
        <v>40000</v>
      </c>
      <c r="U27">
        <v>0.22499999999999998</v>
      </c>
      <c r="V27">
        <v>0.23499999999999999</v>
      </c>
      <c r="W27">
        <v>0.245</v>
      </c>
      <c r="X27">
        <v>0.255</v>
      </c>
      <c r="Y27">
        <v>0.26500000000000001</v>
      </c>
      <c r="Z27">
        <v>0.28000000000000003</v>
      </c>
      <c r="AA27">
        <v>0.29000000000000004</v>
      </c>
      <c r="AB27">
        <v>0.3</v>
      </c>
      <c r="AC27">
        <v>0.30499999999999999</v>
      </c>
      <c r="AD27">
        <v>0.315</v>
      </c>
      <c r="AE27">
        <v>0.32500000000000001</v>
      </c>
      <c r="AF27">
        <v>0.33</v>
      </c>
      <c r="AH27" s="37">
        <f t="shared" si="4"/>
        <v>22.499999999999996</v>
      </c>
      <c r="AI27" s="37">
        <f t="shared" si="3"/>
        <v>23.5</v>
      </c>
      <c r="AJ27" s="37">
        <f t="shared" si="3"/>
        <v>24.5</v>
      </c>
      <c r="AK27" s="37">
        <f t="shared" si="3"/>
        <v>25.5</v>
      </c>
      <c r="AL27" s="37">
        <f t="shared" si="3"/>
        <v>26.5</v>
      </c>
      <c r="AM27" s="37">
        <f t="shared" si="3"/>
        <v>28.000000000000004</v>
      </c>
      <c r="AN27" s="37">
        <f t="shared" si="3"/>
        <v>29.000000000000004</v>
      </c>
      <c r="AO27" s="37">
        <f t="shared" si="3"/>
        <v>30</v>
      </c>
      <c r="AP27" s="37">
        <f t="shared" si="3"/>
        <v>30.5</v>
      </c>
      <c r="AQ27" s="37">
        <f t="shared" si="3"/>
        <v>31.5</v>
      </c>
      <c r="AR27" s="37">
        <f t="shared" si="3"/>
        <v>32.5</v>
      </c>
      <c r="AS27" s="37">
        <f t="shared" si="3"/>
        <v>33</v>
      </c>
    </row>
    <row r="28" spans="4:45" x14ac:dyDescent="0.25">
      <c r="D28">
        <v>25</v>
      </c>
      <c r="E28">
        <v>41000</v>
      </c>
      <c r="F28" s="37">
        <v>22.499999999999996</v>
      </c>
      <c r="G28" s="37">
        <v>23.5</v>
      </c>
      <c r="H28" s="37">
        <v>24.5</v>
      </c>
      <c r="I28" s="37">
        <v>25.5</v>
      </c>
      <c r="J28" s="37">
        <v>26.5</v>
      </c>
      <c r="K28" s="37">
        <v>28.000000000000004</v>
      </c>
      <c r="L28" s="37">
        <v>29.000000000000004</v>
      </c>
      <c r="M28" s="37">
        <v>30</v>
      </c>
      <c r="N28" s="37">
        <v>30.5</v>
      </c>
      <c r="O28" s="37">
        <v>31.5</v>
      </c>
      <c r="P28" s="37">
        <v>32.5</v>
      </c>
      <c r="Q28" s="37">
        <v>33</v>
      </c>
      <c r="S28" t="str">
        <f t="shared" si="2"/>
        <v/>
      </c>
      <c r="T28">
        <v>41000</v>
      </c>
      <c r="U28">
        <v>0.22499999999999998</v>
      </c>
      <c r="V28">
        <v>0.23499999999999999</v>
      </c>
      <c r="W28">
        <v>0.245</v>
      </c>
      <c r="X28">
        <v>0.255</v>
      </c>
      <c r="Y28">
        <v>0.26500000000000001</v>
      </c>
      <c r="Z28">
        <v>0.28000000000000003</v>
      </c>
      <c r="AA28">
        <v>0.29000000000000004</v>
      </c>
      <c r="AB28">
        <v>0.3</v>
      </c>
      <c r="AC28">
        <v>0.30499999999999999</v>
      </c>
      <c r="AD28">
        <v>0.315</v>
      </c>
      <c r="AE28">
        <v>0.32500000000000001</v>
      </c>
      <c r="AF28">
        <v>0.33</v>
      </c>
      <c r="AH28" s="37">
        <f t="shared" si="4"/>
        <v>22.499999999999996</v>
      </c>
      <c r="AI28" s="37">
        <f t="shared" si="3"/>
        <v>23.5</v>
      </c>
      <c r="AJ28" s="37">
        <f t="shared" si="3"/>
        <v>24.5</v>
      </c>
      <c r="AK28" s="37">
        <f t="shared" si="3"/>
        <v>25.5</v>
      </c>
      <c r="AL28" s="37">
        <f t="shared" si="3"/>
        <v>26.5</v>
      </c>
      <c r="AM28" s="37">
        <f t="shared" si="3"/>
        <v>28.000000000000004</v>
      </c>
      <c r="AN28" s="37">
        <f t="shared" si="3"/>
        <v>29.000000000000004</v>
      </c>
      <c r="AO28" s="37">
        <f t="shared" si="3"/>
        <v>30</v>
      </c>
      <c r="AP28" s="37">
        <f t="shared" si="3"/>
        <v>30.5</v>
      </c>
      <c r="AQ28" s="37">
        <f t="shared" si="3"/>
        <v>31.5</v>
      </c>
      <c r="AR28" s="37">
        <f t="shared" si="3"/>
        <v>32.5</v>
      </c>
      <c r="AS28" s="37">
        <f t="shared" si="3"/>
        <v>33</v>
      </c>
    </row>
    <row r="29" spans="4:45" x14ac:dyDescent="0.25">
      <c r="D29">
        <v>26</v>
      </c>
      <c r="E29">
        <v>42000</v>
      </c>
      <c r="F29" s="37">
        <v>23</v>
      </c>
      <c r="G29" s="37">
        <v>24</v>
      </c>
      <c r="H29" s="37">
        <v>25</v>
      </c>
      <c r="I29" s="37">
        <v>26</v>
      </c>
      <c r="J29" s="37">
        <v>27</v>
      </c>
      <c r="K29" s="37">
        <v>28.000000000000004</v>
      </c>
      <c r="L29" s="37">
        <v>29.000000000000004</v>
      </c>
      <c r="M29" s="37">
        <v>30</v>
      </c>
      <c r="N29" s="37">
        <v>30.5</v>
      </c>
      <c r="O29" s="37">
        <v>31.5</v>
      </c>
      <c r="P29" s="37">
        <v>32.5</v>
      </c>
      <c r="Q29" s="37">
        <v>33</v>
      </c>
      <c r="S29" t="str">
        <f t="shared" si="2"/>
        <v/>
      </c>
      <c r="T29">
        <v>42000</v>
      </c>
      <c r="U29">
        <v>0.22999999999999998</v>
      </c>
      <c r="V29">
        <v>0.24</v>
      </c>
      <c r="W29">
        <v>0.25</v>
      </c>
      <c r="X29">
        <v>0.26</v>
      </c>
      <c r="Y29">
        <v>0.27</v>
      </c>
      <c r="Z29">
        <v>0.28000000000000003</v>
      </c>
      <c r="AA29">
        <v>0.29000000000000004</v>
      </c>
      <c r="AB29">
        <v>0.3</v>
      </c>
      <c r="AC29">
        <v>0.30499999999999999</v>
      </c>
      <c r="AD29">
        <v>0.315</v>
      </c>
      <c r="AE29">
        <v>0.32500000000000001</v>
      </c>
      <c r="AF29">
        <v>0.33</v>
      </c>
      <c r="AH29" s="37">
        <f t="shared" si="4"/>
        <v>23</v>
      </c>
      <c r="AI29" s="37">
        <f t="shared" si="3"/>
        <v>24</v>
      </c>
      <c r="AJ29" s="37">
        <f t="shared" si="3"/>
        <v>25</v>
      </c>
      <c r="AK29" s="37">
        <f t="shared" si="3"/>
        <v>26</v>
      </c>
      <c r="AL29" s="37">
        <f t="shared" si="3"/>
        <v>27</v>
      </c>
      <c r="AM29" s="37">
        <f t="shared" si="3"/>
        <v>28.000000000000004</v>
      </c>
      <c r="AN29" s="37">
        <f t="shared" si="3"/>
        <v>29.000000000000004</v>
      </c>
      <c r="AO29" s="37">
        <f t="shared" si="3"/>
        <v>30</v>
      </c>
      <c r="AP29" s="37">
        <f t="shared" si="3"/>
        <v>30.5</v>
      </c>
      <c r="AQ29" s="37">
        <f t="shared" si="3"/>
        <v>31.5</v>
      </c>
      <c r="AR29" s="37">
        <f t="shared" si="3"/>
        <v>32.5</v>
      </c>
      <c r="AS29" s="37">
        <f t="shared" si="3"/>
        <v>33</v>
      </c>
    </row>
    <row r="30" spans="4:45" x14ac:dyDescent="0.25">
      <c r="D30">
        <v>27</v>
      </c>
      <c r="E30">
        <v>43000</v>
      </c>
      <c r="F30" s="37">
        <v>23.5</v>
      </c>
      <c r="G30" s="37">
        <v>24.5</v>
      </c>
      <c r="H30" s="37">
        <v>25.5</v>
      </c>
      <c r="I30" s="37">
        <v>26</v>
      </c>
      <c r="J30" s="37">
        <v>27</v>
      </c>
      <c r="K30" s="37">
        <v>28.000000000000004</v>
      </c>
      <c r="L30" s="37">
        <v>29.000000000000004</v>
      </c>
      <c r="M30" s="37">
        <v>30</v>
      </c>
      <c r="N30" s="37">
        <v>31</v>
      </c>
      <c r="O30" s="37">
        <v>31.5</v>
      </c>
      <c r="P30" s="37">
        <v>32.5</v>
      </c>
      <c r="Q30" s="37">
        <v>33.5</v>
      </c>
      <c r="S30" t="str">
        <f t="shared" si="2"/>
        <v/>
      </c>
      <c r="T30">
        <v>43000</v>
      </c>
      <c r="U30">
        <v>0.23499999999999999</v>
      </c>
      <c r="V30">
        <v>0.245</v>
      </c>
      <c r="W30">
        <v>0.255</v>
      </c>
      <c r="X30">
        <v>0.26</v>
      </c>
      <c r="Y30">
        <v>0.27</v>
      </c>
      <c r="Z30">
        <v>0.28000000000000003</v>
      </c>
      <c r="AA30">
        <v>0.29000000000000004</v>
      </c>
      <c r="AB30">
        <v>0.3</v>
      </c>
      <c r="AC30">
        <v>0.31</v>
      </c>
      <c r="AD30">
        <v>0.315</v>
      </c>
      <c r="AE30">
        <v>0.32500000000000001</v>
      </c>
      <c r="AF30">
        <v>0.33500000000000002</v>
      </c>
      <c r="AH30" s="37">
        <f t="shared" si="4"/>
        <v>23.5</v>
      </c>
      <c r="AI30" s="37">
        <f t="shared" si="3"/>
        <v>24.5</v>
      </c>
      <c r="AJ30" s="37">
        <f t="shared" si="3"/>
        <v>25.5</v>
      </c>
      <c r="AK30" s="37">
        <f t="shared" si="3"/>
        <v>26</v>
      </c>
      <c r="AL30" s="37">
        <f t="shared" si="3"/>
        <v>27</v>
      </c>
      <c r="AM30" s="37">
        <f t="shared" si="3"/>
        <v>28.000000000000004</v>
      </c>
      <c r="AN30" s="37">
        <f t="shared" si="3"/>
        <v>29.000000000000004</v>
      </c>
      <c r="AO30" s="37">
        <f t="shared" si="3"/>
        <v>30</v>
      </c>
      <c r="AP30" s="37">
        <f t="shared" si="3"/>
        <v>31</v>
      </c>
      <c r="AQ30" s="37">
        <f t="shared" si="3"/>
        <v>31.5</v>
      </c>
      <c r="AR30" s="37">
        <f t="shared" si="3"/>
        <v>32.5</v>
      </c>
      <c r="AS30" s="37">
        <f t="shared" si="3"/>
        <v>33.5</v>
      </c>
    </row>
    <row r="31" spans="4:45" x14ac:dyDescent="0.25">
      <c r="D31">
        <v>28</v>
      </c>
      <c r="E31">
        <v>44000</v>
      </c>
      <c r="F31" s="37">
        <v>23.5</v>
      </c>
      <c r="G31" s="37">
        <v>25</v>
      </c>
      <c r="H31" s="37">
        <v>25.5</v>
      </c>
      <c r="I31" s="37">
        <v>26.5</v>
      </c>
      <c r="J31" s="37">
        <v>27.500000000000004</v>
      </c>
      <c r="K31" s="37">
        <v>28.500000000000004</v>
      </c>
      <c r="L31" s="37">
        <v>29.5</v>
      </c>
      <c r="M31" s="37">
        <v>30.5</v>
      </c>
      <c r="N31" s="37">
        <v>31</v>
      </c>
      <c r="O31" s="37">
        <v>32</v>
      </c>
      <c r="P31" s="37">
        <v>33</v>
      </c>
      <c r="Q31" s="37">
        <v>33.5</v>
      </c>
      <c r="S31" t="str">
        <f t="shared" si="2"/>
        <v/>
      </c>
      <c r="T31">
        <v>44000</v>
      </c>
      <c r="U31">
        <v>0.23499999999999999</v>
      </c>
      <c r="V31">
        <v>0.25</v>
      </c>
      <c r="W31">
        <v>0.255</v>
      </c>
      <c r="X31">
        <v>0.26500000000000001</v>
      </c>
      <c r="Y31">
        <v>0.27500000000000002</v>
      </c>
      <c r="Z31">
        <v>0.28500000000000003</v>
      </c>
      <c r="AA31">
        <v>0.29499999999999998</v>
      </c>
      <c r="AB31">
        <v>0.30499999999999999</v>
      </c>
      <c r="AC31">
        <v>0.31</v>
      </c>
      <c r="AD31">
        <v>0.32</v>
      </c>
      <c r="AE31">
        <v>0.33</v>
      </c>
      <c r="AF31">
        <v>0.33500000000000002</v>
      </c>
      <c r="AH31" s="37">
        <f t="shared" si="4"/>
        <v>23.5</v>
      </c>
      <c r="AI31" s="37">
        <f t="shared" si="3"/>
        <v>25</v>
      </c>
      <c r="AJ31" s="37">
        <f t="shared" si="3"/>
        <v>25.5</v>
      </c>
      <c r="AK31" s="37">
        <f t="shared" si="3"/>
        <v>26.5</v>
      </c>
      <c r="AL31" s="37">
        <f t="shared" si="3"/>
        <v>27.500000000000004</v>
      </c>
      <c r="AM31" s="37">
        <f t="shared" si="3"/>
        <v>28.500000000000004</v>
      </c>
      <c r="AN31" s="37">
        <f t="shared" si="3"/>
        <v>29.5</v>
      </c>
      <c r="AO31" s="37">
        <f t="shared" si="3"/>
        <v>30.5</v>
      </c>
      <c r="AP31" s="37">
        <f t="shared" si="3"/>
        <v>31</v>
      </c>
      <c r="AQ31" s="37">
        <f t="shared" si="3"/>
        <v>32</v>
      </c>
      <c r="AR31" s="37">
        <f t="shared" si="3"/>
        <v>33</v>
      </c>
      <c r="AS31" s="37">
        <f t="shared" si="3"/>
        <v>33.5</v>
      </c>
    </row>
    <row r="32" spans="4:45" x14ac:dyDescent="0.25">
      <c r="D32">
        <v>29</v>
      </c>
      <c r="E32">
        <v>45000</v>
      </c>
      <c r="F32" s="37">
        <v>24</v>
      </c>
      <c r="G32" s="37">
        <v>25</v>
      </c>
      <c r="H32" s="37">
        <v>26</v>
      </c>
      <c r="I32" s="37">
        <v>27</v>
      </c>
      <c r="J32" s="37">
        <v>28.000000000000004</v>
      </c>
      <c r="K32" s="37">
        <v>29.000000000000004</v>
      </c>
      <c r="L32" s="37">
        <v>30</v>
      </c>
      <c r="M32" s="37">
        <v>31</v>
      </c>
      <c r="N32" s="37">
        <v>31.5</v>
      </c>
      <c r="O32" s="37">
        <v>32.5</v>
      </c>
      <c r="P32" s="37">
        <v>33.5</v>
      </c>
      <c r="Q32" s="37">
        <v>34</v>
      </c>
      <c r="S32" t="str">
        <f t="shared" si="2"/>
        <v/>
      </c>
      <c r="T32">
        <v>45000</v>
      </c>
      <c r="U32">
        <v>0.24</v>
      </c>
      <c r="V32">
        <v>0.25</v>
      </c>
      <c r="W32">
        <v>0.26</v>
      </c>
      <c r="X32">
        <v>0.27</v>
      </c>
      <c r="Y32">
        <v>0.28000000000000003</v>
      </c>
      <c r="Z32">
        <v>0.29000000000000004</v>
      </c>
      <c r="AA32">
        <v>0.3</v>
      </c>
      <c r="AB32">
        <v>0.31</v>
      </c>
      <c r="AC32">
        <v>0.315</v>
      </c>
      <c r="AD32">
        <v>0.32500000000000001</v>
      </c>
      <c r="AE32">
        <v>0.33500000000000002</v>
      </c>
      <c r="AF32">
        <v>0.34</v>
      </c>
      <c r="AH32" s="37">
        <f t="shared" si="4"/>
        <v>24</v>
      </c>
      <c r="AI32" s="37">
        <f t="shared" si="3"/>
        <v>25</v>
      </c>
      <c r="AJ32" s="37">
        <f t="shared" si="3"/>
        <v>26</v>
      </c>
      <c r="AK32" s="37">
        <f t="shared" si="3"/>
        <v>27</v>
      </c>
      <c r="AL32" s="37">
        <f t="shared" si="3"/>
        <v>28.000000000000004</v>
      </c>
      <c r="AM32" s="37">
        <f t="shared" si="3"/>
        <v>29.000000000000004</v>
      </c>
      <c r="AN32" s="37">
        <f t="shared" si="3"/>
        <v>30</v>
      </c>
      <c r="AO32" s="37">
        <f t="shared" si="3"/>
        <v>31</v>
      </c>
      <c r="AP32" s="37">
        <f t="shared" si="3"/>
        <v>31.5</v>
      </c>
      <c r="AQ32" s="37">
        <f t="shared" si="3"/>
        <v>32.5</v>
      </c>
      <c r="AR32" s="37">
        <f t="shared" si="3"/>
        <v>33.5</v>
      </c>
      <c r="AS32" s="37">
        <f t="shared" si="3"/>
        <v>34</v>
      </c>
    </row>
    <row r="33" spans="4:45" x14ac:dyDescent="0.25">
      <c r="D33">
        <v>30</v>
      </c>
      <c r="E33">
        <v>46000</v>
      </c>
      <c r="F33" s="37">
        <v>24</v>
      </c>
      <c r="G33" s="37">
        <v>25.5</v>
      </c>
      <c r="H33" s="37">
        <v>26.5</v>
      </c>
      <c r="I33" s="37">
        <v>27.500000000000004</v>
      </c>
      <c r="J33" s="37">
        <v>28.500000000000004</v>
      </c>
      <c r="K33" s="37">
        <v>29.5</v>
      </c>
      <c r="L33" s="37">
        <v>30.5</v>
      </c>
      <c r="M33" s="37">
        <v>31</v>
      </c>
      <c r="N33" s="37">
        <v>32</v>
      </c>
      <c r="O33" s="37">
        <v>33</v>
      </c>
      <c r="P33" s="37">
        <v>33.5</v>
      </c>
      <c r="Q33" s="37">
        <v>34.5</v>
      </c>
      <c r="S33" t="str">
        <f t="shared" si="2"/>
        <v/>
      </c>
      <c r="T33">
        <v>46000</v>
      </c>
      <c r="U33">
        <v>0.24</v>
      </c>
      <c r="V33">
        <v>0.255</v>
      </c>
      <c r="W33">
        <v>0.26500000000000001</v>
      </c>
      <c r="X33">
        <v>0.27500000000000002</v>
      </c>
      <c r="Y33">
        <v>0.28500000000000003</v>
      </c>
      <c r="Z33">
        <v>0.29499999999999998</v>
      </c>
      <c r="AA33">
        <v>0.30499999999999999</v>
      </c>
      <c r="AB33">
        <v>0.31</v>
      </c>
      <c r="AC33">
        <v>0.32</v>
      </c>
      <c r="AD33">
        <v>0.33</v>
      </c>
      <c r="AE33">
        <v>0.33500000000000002</v>
      </c>
      <c r="AF33">
        <v>0.34500000000000003</v>
      </c>
      <c r="AH33" s="37">
        <f t="shared" si="4"/>
        <v>24</v>
      </c>
      <c r="AI33" s="37">
        <f t="shared" si="3"/>
        <v>25.5</v>
      </c>
      <c r="AJ33" s="37">
        <f t="shared" si="3"/>
        <v>26.5</v>
      </c>
      <c r="AK33" s="37">
        <f t="shared" si="3"/>
        <v>27.500000000000004</v>
      </c>
      <c r="AL33" s="37">
        <f t="shared" si="3"/>
        <v>28.500000000000004</v>
      </c>
      <c r="AM33" s="37">
        <f t="shared" si="3"/>
        <v>29.5</v>
      </c>
      <c r="AN33" s="37">
        <f t="shared" si="3"/>
        <v>30.5</v>
      </c>
      <c r="AO33" s="37">
        <f t="shared" si="3"/>
        <v>31</v>
      </c>
      <c r="AP33" s="37">
        <f t="shared" si="3"/>
        <v>32</v>
      </c>
      <c r="AQ33" s="37">
        <f t="shared" si="3"/>
        <v>33</v>
      </c>
      <c r="AR33" s="37">
        <f t="shared" si="3"/>
        <v>33.5</v>
      </c>
      <c r="AS33" s="37">
        <f t="shared" si="3"/>
        <v>34.5</v>
      </c>
    </row>
    <row r="34" spans="4:45" x14ac:dyDescent="0.25">
      <c r="D34">
        <v>31</v>
      </c>
      <c r="E34">
        <v>47000</v>
      </c>
      <c r="F34" s="37">
        <v>24.5</v>
      </c>
      <c r="G34" s="37">
        <v>26</v>
      </c>
      <c r="H34" s="37">
        <v>27.500000000000004</v>
      </c>
      <c r="I34" s="37">
        <v>28.500000000000004</v>
      </c>
      <c r="J34" s="37">
        <v>29.5</v>
      </c>
      <c r="K34" s="37">
        <v>30</v>
      </c>
      <c r="L34" s="37">
        <v>31</v>
      </c>
      <c r="M34" s="37">
        <v>32</v>
      </c>
      <c r="N34" s="37">
        <v>32.5</v>
      </c>
      <c r="O34" s="37">
        <v>33.5</v>
      </c>
      <c r="P34" s="37">
        <v>34.5</v>
      </c>
      <c r="Q34" s="37">
        <v>35</v>
      </c>
      <c r="S34" t="str">
        <f t="shared" si="2"/>
        <v/>
      </c>
      <c r="T34">
        <v>47000</v>
      </c>
      <c r="U34">
        <v>0.245</v>
      </c>
      <c r="V34">
        <v>0.26</v>
      </c>
      <c r="W34">
        <v>0.27500000000000002</v>
      </c>
      <c r="X34">
        <v>0.28500000000000003</v>
      </c>
      <c r="Y34">
        <v>0.29499999999999998</v>
      </c>
      <c r="Z34">
        <v>0.3</v>
      </c>
      <c r="AA34">
        <v>0.31</v>
      </c>
      <c r="AB34">
        <v>0.32</v>
      </c>
      <c r="AC34">
        <v>0.32500000000000001</v>
      </c>
      <c r="AD34">
        <v>0.33500000000000002</v>
      </c>
      <c r="AE34">
        <v>0.34500000000000003</v>
      </c>
      <c r="AF34">
        <v>0.35000000000000003</v>
      </c>
      <c r="AH34" s="37">
        <f t="shared" si="4"/>
        <v>24.5</v>
      </c>
      <c r="AI34" s="37">
        <f t="shared" si="4"/>
        <v>26</v>
      </c>
      <c r="AJ34" s="37">
        <f t="shared" si="4"/>
        <v>27.500000000000004</v>
      </c>
      <c r="AK34" s="37">
        <f t="shared" si="4"/>
        <v>28.500000000000004</v>
      </c>
      <c r="AL34" s="37">
        <f t="shared" si="4"/>
        <v>29.5</v>
      </c>
      <c r="AM34" s="37">
        <f t="shared" si="4"/>
        <v>30</v>
      </c>
      <c r="AN34" s="37">
        <f t="shared" si="4"/>
        <v>31</v>
      </c>
      <c r="AO34" s="37">
        <f t="shared" si="4"/>
        <v>32</v>
      </c>
      <c r="AP34" s="37">
        <f t="shared" si="4"/>
        <v>32.5</v>
      </c>
      <c r="AQ34" s="37">
        <f t="shared" si="4"/>
        <v>33.5</v>
      </c>
      <c r="AR34" s="37">
        <f t="shared" si="4"/>
        <v>34.5</v>
      </c>
      <c r="AS34" s="37">
        <f t="shared" si="4"/>
        <v>35</v>
      </c>
    </row>
    <row r="35" spans="4:45" x14ac:dyDescent="0.25">
      <c r="D35">
        <v>32</v>
      </c>
      <c r="E35">
        <v>48000</v>
      </c>
      <c r="F35" s="37">
        <v>24.5</v>
      </c>
      <c r="G35" s="37">
        <v>26</v>
      </c>
      <c r="H35" s="37">
        <v>27.500000000000004</v>
      </c>
      <c r="I35" s="37">
        <v>29.000000000000004</v>
      </c>
      <c r="J35" s="37">
        <v>30</v>
      </c>
      <c r="K35" s="37">
        <v>30.5</v>
      </c>
      <c r="L35" s="37">
        <v>31.5</v>
      </c>
      <c r="M35" s="37">
        <v>32.5</v>
      </c>
      <c r="N35" s="37">
        <v>33</v>
      </c>
      <c r="O35" s="37">
        <v>34</v>
      </c>
      <c r="P35" s="37">
        <v>35</v>
      </c>
      <c r="Q35" s="37">
        <v>35.5</v>
      </c>
      <c r="S35" t="str">
        <f t="shared" si="2"/>
        <v/>
      </c>
      <c r="T35">
        <v>48000</v>
      </c>
      <c r="U35">
        <v>0.245</v>
      </c>
      <c r="V35">
        <v>0.26</v>
      </c>
      <c r="W35">
        <v>0.27500000000000002</v>
      </c>
      <c r="X35">
        <v>0.29000000000000004</v>
      </c>
      <c r="Y35">
        <v>0.3</v>
      </c>
      <c r="Z35">
        <v>0.30499999999999999</v>
      </c>
      <c r="AA35">
        <v>0.315</v>
      </c>
      <c r="AB35">
        <v>0.32500000000000001</v>
      </c>
      <c r="AC35">
        <v>0.33</v>
      </c>
      <c r="AD35">
        <v>0.34</v>
      </c>
      <c r="AE35">
        <v>0.35000000000000003</v>
      </c>
      <c r="AF35">
        <v>0.35499999999999998</v>
      </c>
      <c r="AH35" s="37">
        <f t="shared" si="4"/>
        <v>24.5</v>
      </c>
      <c r="AI35" s="37">
        <f t="shared" si="4"/>
        <v>26</v>
      </c>
      <c r="AJ35" s="37">
        <f t="shared" si="4"/>
        <v>27.500000000000004</v>
      </c>
      <c r="AK35" s="37">
        <f t="shared" si="4"/>
        <v>29.000000000000004</v>
      </c>
      <c r="AL35" s="37">
        <f t="shared" si="4"/>
        <v>30</v>
      </c>
      <c r="AM35" s="37">
        <f t="shared" si="4"/>
        <v>30.5</v>
      </c>
      <c r="AN35" s="37">
        <f t="shared" si="4"/>
        <v>31.5</v>
      </c>
      <c r="AO35" s="37">
        <f t="shared" si="4"/>
        <v>32.5</v>
      </c>
      <c r="AP35" s="37">
        <f t="shared" si="4"/>
        <v>33</v>
      </c>
      <c r="AQ35" s="37">
        <f t="shared" si="4"/>
        <v>34</v>
      </c>
      <c r="AR35" s="37">
        <f t="shared" si="4"/>
        <v>35</v>
      </c>
      <c r="AS35" s="37">
        <f t="shared" si="4"/>
        <v>35.5</v>
      </c>
    </row>
    <row r="36" spans="4:45" x14ac:dyDescent="0.25">
      <c r="D36">
        <v>33</v>
      </c>
      <c r="E36">
        <v>49000</v>
      </c>
      <c r="F36" s="37">
        <v>24.5</v>
      </c>
      <c r="G36" s="37">
        <v>26</v>
      </c>
      <c r="H36" s="37">
        <v>27.500000000000004</v>
      </c>
      <c r="I36" s="37">
        <v>29.000000000000004</v>
      </c>
      <c r="J36" s="37">
        <v>30</v>
      </c>
      <c r="K36" s="37">
        <v>31</v>
      </c>
      <c r="L36" s="37">
        <v>32</v>
      </c>
      <c r="M36" s="37">
        <v>33</v>
      </c>
      <c r="N36" s="37">
        <v>33.5</v>
      </c>
      <c r="O36" s="37">
        <v>34.5</v>
      </c>
      <c r="P36" s="37">
        <v>35</v>
      </c>
      <c r="Q36" s="37">
        <v>36</v>
      </c>
      <c r="S36" t="str">
        <f t="shared" si="2"/>
        <v/>
      </c>
      <c r="T36">
        <v>49000</v>
      </c>
      <c r="U36">
        <v>0.245</v>
      </c>
      <c r="V36">
        <v>0.26</v>
      </c>
      <c r="W36">
        <v>0.27500000000000002</v>
      </c>
      <c r="X36">
        <v>0.29000000000000004</v>
      </c>
      <c r="Y36">
        <v>0.3</v>
      </c>
      <c r="Z36">
        <v>0.31</v>
      </c>
      <c r="AA36">
        <v>0.32</v>
      </c>
      <c r="AB36">
        <v>0.33</v>
      </c>
      <c r="AC36">
        <v>0.33500000000000002</v>
      </c>
      <c r="AD36">
        <v>0.34500000000000003</v>
      </c>
      <c r="AE36">
        <v>0.35000000000000003</v>
      </c>
      <c r="AF36">
        <v>0.36</v>
      </c>
      <c r="AH36" s="37">
        <f t="shared" si="4"/>
        <v>24.5</v>
      </c>
      <c r="AI36" s="37">
        <f t="shared" si="4"/>
        <v>26</v>
      </c>
      <c r="AJ36" s="37">
        <f t="shared" si="4"/>
        <v>27.500000000000004</v>
      </c>
      <c r="AK36" s="37">
        <f t="shared" si="4"/>
        <v>29.000000000000004</v>
      </c>
      <c r="AL36" s="37">
        <f t="shared" si="4"/>
        <v>30</v>
      </c>
      <c r="AM36" s="37">
        <f t="shared" si="4"/>
        <v>31</v>
      </c>
      <c r="AN36" s="37">
        <f t="shared" si="4"/>
        <v>32</v>
      </c>
      <c r="AO36" s="37">
        <f t="shared" si="4"/>
        <v>33</v>
      </c>
      <c r="AP36" s="37">
        <f t="shared" si="4"/>
        <v>33.5</v>
      </c>
      <c r="AQ36" s="37">
        <f t="shared" si="4"/>
        <v>34.5</v>
      </c>
      <c r="AR36" s="37">
        <f t="shared" si="4"/>
        <v>35</v>
      </c>
      <c r="AS36" s="37">
        <f t="shared" si="4"/>
        <v>36</v>
      </c>
    </row>
    <row r="37" spans="4:45" x14ac:dyDescent="0.25">
      <c r="D37">
        <v>34</v>
      </c>
      <c r="E37">
        <v>50000</v>
      </c>
      <c r="F37" s="37">
        <v>24.5</v>
      </c>
      <c r="G37" s="37">
        <v>26</v>
      </c>
      <c r="H37" s="37">
        <v>27.500000000000004</v>
      </c>
      <c r="I37" s="37">
        <v>28.999999999999996</v>
      </c>
      <c r="J37" s="37">
        <v>30.5</v>
      </c>
      <c r="K37" s="37">
        <v>31.5</v>
      </c>
      <c r="L37" s="37">
        <v>32.5</v>
      </c>
      <c r="M37" s="37">
        <v>33.5</v>
      </c>
      <c r="N37" s="37">
        <v>34</v>
      </c>
      <c r="O37" s="37">
        <v>35</v>
      </c>
      <c r="P37" s="37">
        <v>35.5</v>
      </c>
      <c r="Q37" s="37">
        <v>36.5</v>
      </c>
      <c r="S37" t="str">
        <f t="shared" si="2"/>
        <v/>
      </c>
      <c r="T37">
        <v>50000</v>
      </c>
      <c r="U37">
        <v>0.245</v>
      </c>
      <c r="V37">
        <v>0.26</v>
      </c>
      <c r="W37">
        <v>0.27500000000000002</v>
      </c>
      <c r="X37">
        <v>0.28999999999999998</v>
      </c>
      <c r="Y37">
        <v>0.30499999999999999</v>
      </c>
      <c r="Z37">
        <v>0.315</v>
      </c>
      <c r="AA37">
        <v>0.32500000000000001</v>
      </c>
      <c r="AB37">
        <v>0.33500000000000002</v>
      </c>
      <c r="AC37">
        <v>0.34</v>
      </c>
      <c r="AD37">
        <v>0.35000000000000003</v>
      </c>
      <c r="AE37">
        <v>0.35499999999999998</v>
      </c>
      <c r="AF37">
        <v>0.36499999999999999</v>
      </c>
      <c r="AH37" s="37">
        <f t="shared" si="4"/>
        <v>24.5</v>
      </c>
      <c r="AI37" s="37">
        <f t="shared" si="4"/>
        <v>26</v>
      </c>
      <c r="AJ37" s="37">
        <f t="shared" si="4"/>
        <v>27.500000000000004</v>
      </c>
      <c r="AK37" s="37">
        <f t="shared" si="4"/>
        <v>28.999999999999996</v>
      </c>
      <c r="AL37" s="37">
        <f t="shared" si="4"/>
        <v>30.5</v>
      </c>
      <c r="AM37" s="37">
        <f t="shared" si="4"/>
        <v>31.5</v>
      </c>
      <c r="AN37" s="37">
        <f t="shared" si="4"/>
        <v>32.5</v>
      </c>
      <c r="AO37" s="37">
        <f t="shared" si="4"/>
        <v>33.5</v>
      </c>
      <c r="AP37" s="37">
        <f t="shared" si="4"/>
        <v>34</v>
      </c>
      <c r="AQ37" s="37">
        <f t="shared" si="4"/>
        <v>35</v>
      </c>
      <c r="AR37" s="37">
        <f t="shared" si="4"/>
        <v>35.5</v>
      </c>
      <c r="AS37" s="37">
        <f t="shared" si="4"/>
        <v>36.5</v>
      </c>
    </row>
    <row r="38" spans="4:45" x14ac:dyDescent="0.25">
      <c r="D38">
        <v>35</v>
      </c>
      <c r="E38">
        <v>51000</v>
      </c>
      <c r="F38" s="37">
        <v>25</v>
      </c>
      <c r="G38" s="37">
        <v>26.5</v>
      </c>
      <c r="H38" s="37">
        <v>28.000000000000004</v>
      </c>
      <c r="I38" s="37">
        <v>29.5</v>
      </c>
      <c r="J38" s="37">
        <v>30.5</v>
      </c>
      <c r="K38" s="37">
        <v>32</v>
      </c>
      <c r="L38" s="37">
        <v>33</v>
      </c>
      <c r="M38" s="37">
        <v>34</v>
      </c>
      <c r="N38" s="37">
        <v>34.5</v>
      </c>
      <c r="O38" s="37">
        <v>35.5</v>
      </c>
      <c r="P38" s="37">
        <v>36</v>
      </c>
      <c r="Q38" s="37">
        <v>37</v>
      </c>
      <c r="S38" t="str">
        <f t="shared" si="2"/>
        <v/>
      </c>
      <c r="T38">
        <v>51000</v>
      </c>
      <c r="U38">
        <v>0.25</v>
      </c>
      <c r="V38">
        <v>0.26500000000000001</v>
      </c>
      <c r="W38">
        <v>0.28000000000000003</v>
      </c>
      <c r="X38">
        <v>0.29499999999999998</v>
      </c>
      <c r="Y38">
        <v>0.30499999999999999</v>
      </c>
      <c r="Z38">
        <v>0.32</v>
      </c>
      <c r="AA38">
        <v>0.33</v>
      </c>
      <c r="AB38">
        <v>0.34</v>
      </c>
      <c r="AC38">
        <v>0.34500000000000003</v>
      </c>
      <c r="AD38">
        <v>0.35499999999999998</v>
      </c>
      <c r="AE38">
        <v>0.36</v>
      </c>
      <c r="AF38">
        <v>0.37</v>
      </c>
      <c r="AH38" s="37">
        <f t="shared" si="4"/>
        <v>25</v>
      </c>
      <c r="AI38" s="37">
        <f t="shared" si="4"/>
        <v>26.5</v>
      </c>
      <c r="AJ38" s="37">
        <f t="shared" si="4"/>
        <v>28.000000000000004</v>
      </c>
      <c r="AK38" s="37">
        <f t="shared" si="4"/>
        <v>29.5</v>
      </c>
      <c r="AL38" s="37">
        <f t="shared" si="4"/>
        <v>30.5</v>
      </c>
      <c r="AM38" s="37">
        <f t="shared" si="4"/>
        <v>32</v>
      </c>
      <c r="AN38" s="37">
        <f t="shared" si="4"/>
        <v>33</v>
      </c>
      <c r="AO38" s="37">
        <f t="shared" si="4"/>
        <v>34</v>
      </c>
      <c r="AP38" s="37">
        <f t="shared" si="4"/>
        <v>34.5</v>
      </c>
      <c r="AQ38" s="37">
        <f t="shared" si="4"/>
        <v>35.5</v>
      </c>
      <c r="AR38" s="37">
        <f t="shared" si="4"/>
        <v>36</v>
      </c>
      <c r="AS38" s="37">
        <f t="shared" si="4"/>
        <v>37</v>
      </c>
    </row>
    <row r="39" spans="4:45" x14ac:dyDescent="0.25">
      <c r="D39">
        <v>36</v>
      </c>
      <c r="E39">
        <v>52000</v>
      </c>
      <c r="F39" s="37">
        <v>25</v>
      </c>
      <c r="G39" s="37">
        <v>26.5</v>
      </c>
      <c r="H39" s="37">
        <v>28.000000000000004</v>
      </c>
      <c r="I39" s="37">
        <v>29.5</v>
      </c>
      <c r="J39" s="37">
        <v>31</v>
      </c>
      <c r="K39" s="37">
        <v>32.5</v>
      </c>
      <c r="L39" s="37">
        <v>33.5</v>
      </c>
      <c r="M39" s="37">
        <v>34</v>
      </c>
      <c r="N39" s="37">
        <v>35</v>
      </c>
      <c r="O39" s="37">
        <v>36</v>
      </c>
      <c r="P39" s="37">
        <v>36.5</v>
      </c>
      <c r="Q39" s="37">
        <v>37.5</v>
      </c>
      <c r="S39" t="str">
        <f t="shared" si="2"/>
        <v/>
      </c>
      <c r="T39">
        <v>52000</v>
      </c>
      <c r="U39">
        <v>0.25</v>
      </c>
      <c r="V39">
        <v>0.26500000000000001</v>
      </c>
      <c r="W39">
        <v>0.28000000000000003</v>
      </c>
      <c r="X39">
        <v>0.29499999999999998</v>
      </c>
      <c r="Y39">
        <v>0.31</v>
      </c>
      <c r="Z39">
        <v>0.32500000000000001</v>
      </c>
      <c r="AA39">
        <v>0.33500000000000002</v>
      </c>
      <c r="AB39">
        <v>0.34</v>
      </c>
      <c r="AC39">
        <v>0.35000000000000003</v>
      </c>
      <c r="AD39">
        <v>0.36</v>
      </c>
      <c r="AE39">
        <v>0.36499999999999999</v>
      </c>
      <c r="AF39">
        <v>0.375</v>
      </c>
      <c r="AH39" s="37">
        <f t="shared" si="4"/>
        <v>25</v>
      </c>
      <c r="AI39" s="37">
        <f t="shared" si="4"/>
        <v>26.5</v>
      </c>
      <c r="AJ39" s="37">
        <f t="shared" si="4"/>
        <v>28.000000000000004</v>
      </c>
      <c r="AK39" s="37">
        <f t="shared" si="4"/>
        <v>29.5</v>
      </c>
      <c r="AL39" s="37">
        <f t="shared" si="4"/>
        <v>31</v>
      </c>
      <c r="AM39" s="37">
        <f t="shared" si="4"/>
        <v>32.5</v>
      </c>
      <c r="AN39" s="37">
        <f t="shared" si="4"/>
        <v>33.5</v>
      </c>
      <c r="AO39" s="37">
        <f t="shared" si="4"/>
        <v>34</v>
      </c>
      <c r="AP39" s="37">
        <f t="shared" si="4"/>
        <v>35</v>
      </c>
      <c r="AQ39" s="37">
        <f t="shared" si="4"/>
        <v>36</v>
      </c>
      <c r="AR39" s="37">
        <f t="shared" si="4"/>
        <v>36.5</v>
      </c>
      <c r="AS39" s="37">
        <f t="shared" si="4"/>
        <v>37.5</v>
      </c>
    </row>
    <row r="40" spans="4:45" x14ac:dyDescent="0.25">
      <c r="D40">
        <v>37</v>
      </c>
      <c r="E40">
        <v>53000</v>
      </c>
      <c r="F40" s="37">
        <v>25</v>
      </c>
      <c r="G40" s="37">
        <v>26.5</v>
      </c>
      <c r="H40" s="37">
        <v>28.000000000000004</v>
      </c>
      <c r="I40" s="37">
        <v>29.5</v>
      </c>
      <c r="J40" s="37">
        <v>31</v>
      </c>
      <c r="K40" s="37">
        <v>32.5</v>
      </c>
      <c r="L40" s="37">
        <v>34</v>
      </c>
      <c r="M40" s="37">
        <v>34.5</v>
      </c>
      <c r="N40" s="37">
        <v>35.5</v>
      </c>
      <c r="O40" s="37">
        <v>36.5</v>
      </c>
      <c r="P40" s="37">
        <v>37</v>
      </c>
      <c r="Q40" s="37">
        <v>37.5</v>
      </c>
      <c r="S40" t="str">
        <f t="shared" si="2"/>
        <v/>
      </c>
      <c r="T40">
        <v>53000</v>
      </c>
      <c r="U40">
        <v>0.25</v>
      </c>
      <c r="V40">
        <v>0.26500000000000001</v>
      </c>
      <c r="W40">
        <v>0.28000000000000003</v>
      </c>
      <c r="X40">
        <v>0.29499999999999998</v>
      </c>
      <c r="Y40">
        <v>0.31</v>
      </c>
      <c r="Z40">
        <v>0.32500000000000001</v>
      </c>
      <c r="AA40">
        <v>0.34</v>
      </c>
      <c r="AB40">
        <v>0.34500000000000003</v>
      </c>
      <c r="AC40">
        <v>0.35499999999999998</v>
      </c>
      <c r="AD40">
        <v>0.36499999999999999</v>
      </c>
      <c r="AE40">
        <v>0.37</v>
      </c>
      <c r="AF40">
        <v>0.375</v>
      </c>
      <c r="AH40" s="37">
        <f t="shared" si="4"/>
        <v>25</v>
      </c>
      <c r="AI40" s="37">
        <f t="shared" si="4"/>
        <v>26.5</v>
      </c>
      <c r="AJ40" s="37">
        <f t="shared" si="4"/>
        <v>28.000000000000004</v>
      </c>
      <c r="AK40" s="37">
        <f t="shared" si="4"/>
        <v>29.5</v>
      </c>
      <c r="AL40" s="37">
        <f t="shared" si="4"/>
        <v>31</v>
      </c>
      <c r="AM40" s="37">
        <f t="shared" si="4"/>
        <v>32.5</v>
      </c>
      <c r="AN40" s="37">
        <f t="shared" si="4"/>
        <v>34</v>
      </c>
      <c r="AO40" s="37">
        <f t="shared" si="4"/>
        <v>34.5</v>
      </c>
      <c r="AP40" s="37">
        <f t="shared" si="4"/>
        <v>35.5</v>
      </c>
      <c r="AQ40" s="37">
        <f t="shared" si="4"/>
        <v>36.5</v>
      </c>
      <c r="AR40" s="37">
        <f t="shared" si="4"/>
        <v>37</v>
      </c>
      <c r="AS40" s="37">
        <f t="shared" si="4"/>
        <v>37.5</v>
      </c>
    </row>
    <row r="41" spans="4:45" x14ac:dyDescent="0.25">
      <c r="D41">
        <v>38</v>
      </c>
      <c r="E41">
        <v>54000</v>
      </c>
      <c r="F41" s="37">
        <v>25</v>
      </c>
      <c r="G41" s="37">
        <v>26.5</v>
      </c>
      <c r="H41" s="37">
        <v>28.000000000000004</v>
      </c>
      <c r="I41" s="37">
        <v>29.5</v>
      </c>
      <c r="J41" s="37">
        <v>31.5</v>
      </c>
      <c r="K41" s="37">
        <v>33</v>
      </c>
      <c r="L41" s="37">
        <v>34.5</v>
      </c>
      <c r="M41" s="37">
        <v>35</v>
      </c>
      <c r="N41" s="37">
        <v>36</v>
      </c>
      <c r="O41" s="37">
        <v>36.5</v>
      </c>
      <c r="P41" s="37">
        <v>37.5</v>
      </c>
      <c r="Q41" s="37">
        <v>38</v>
      </c>
      <c r="S41" t="str">
        <f t="shared" si="2"/>
        <v/>
      </c>
      <c r="T41">
        <v>54000</v>
      </c>
      <c r="U41">
        <v>0.25</v>
      </c>
      <c r="V41">
        <v>0.26500000000000001</v>
      </c>
      <c r="W41">
        <v>0.28000000000000003</v>
      </c>
      <c r="X41">
        <v>0.29499999999999998</v>
      </c>
      <c r="Y41">
        <v>0.315</v>
      </c>
      <c r="Z41">
        <v>0.33</v>
      </c>
      <c r="AA41">
        <v>0.34500000000000003</v>
      </c>
      <c r="AB41">
        <v>0.35000000000000003</v>
      </c>
      <c r="AC41">
        <v>0.36</v>
      </c>
      <c r="AD41">
        <v>0.36499999999999999</v>
      </c>
      <c r="AE41">
        <v>0.375</v>
      </c>
      <c r="AF41">
        <v>0.38</v>
      </c>
      <c r="AH41" s="37">
        <f t="shared" si="4"/>
        <v>25</v>
      </c>
      <c r="AI41" s="37">
        <f t="shared" si="4"/>
        <v>26.5</v>
      </c>
      <c r="AJ41" s="37">
        <f t="shared" si="4"/>
        <v>28.000000000000004</v>
      </c>
      <c r="AK41" s="37">
        <f t="shared" si="4"/>
        <v>29.5</v>
      </c>
      <c r="AL41" s="37">
        <f t="shared" si="4"/>
        <v>31.5</v>
      </c>
      <c r="AM41" s="37">
        <f t="shared" si="4"/>
        <v>33</v>
      </c>
      <c r="AN41" s="37">
        <f t="shared" si="4"/>
        <v>34.5</v>
      </c>
      <c r="AO41" s="37">
        <f t="shared" si="4"/>
        <v>35</v>
      </c>
      <c r="AP41" s="37">
        <f t="shared" si="4"/>
        <v>36</v>
      </c>
      <c r="AQ41" s="37">
        <f t="shared" si="4"/>
        <v>36.5</v>
      </c>
      <c r="AR41" s="37">
        <f t="shared" si="4"/>
        <v>37.5</v>
      </c>
      <c r="AS41" s="37">
        <f t="shared" si="4"/>
        <v>38</v>
      </c>
    </row>
    <row r="42" spans="4:45" x14ac:dyDescent="0.25">
      <c r="D42">
        <v>39</v>
      </c>
      <c r="E42">
        <v>55000</v>
      </c>
      <c r="F42" s="37">
        <v>25</v>
      </c>
      <c r="G42" s="37">
        <v>26.5</v>
      </c>
      <c r="H42" s="37">
        <v>28.000000000000004</v>
      </c>
      <c r="I42" s="37">
        <v>29.5</v>
      </c>
      <c r="J42" s="37">
        <v>31.5</v>
      </c>
      <c r="K42" s="37">
        <v>33</v>
      </c>
      <c r="L42" s="37">
        <v>34.5</v>
      </c>
      <c r="M42" s="37">
        <v>35.5</v>
      </c>
      <c r="N42" s="37">
        <v>36.5</v>
      </c>
      <c r="O42" s="37">
        <v>37</v>
      </c>
      <c r="P42" s="37">
        <v>38</v>
      </c>
      <c r="Q42" s="37">
        <v>38.5</v>
      </c>
      <c r="S42" t="str">
        <f t="shared" si="2"/>
        <v/>
      </c>
      <c r="T42">
        <v>55000</v>
      </c>
      <c r="U42">
        <v>0.25</v>
      </c>
      <c r="V42">
        <v>0.26500000000000001</v>
      </c>
      <c r="W42">
        <v>0.28000000000000003</v>
      </c>
      <c r="X42">
        <v>0.29499999999999998</v>
      </c>
      <c r="Y42">
        <v>0.315</v>
      </c>
      <c r="Z42">
        <v>0.33</v>
      </c>
      <c r="AA42">
        <v>0.34500000000000003</v>
      </c>
      <c r="AB42">
        <v>0.35499999999999998</v>
      </c>
      <c r="AC42">
        <v>0.36499999999999999</v>
      </c>
      <c r="AD42">
        <v>0.37</v>
      </c>
      <c r="AE42">
        <v>0.38</v>
      </c>
      <c r="AF42">
        <v>0.38500000000000001</v>
      </c>
      <c r="AH42" s="37">
        <f t="shared" si="4"/>
        <v>25</v>
      </c>
      <c r="AI42" s="37">
        <f t="shared" si="4"/>
        <v>26.5</v>
      </c>
      <c r="AJ42" s="37">
        <f t="shared" si="4"/>
        <v>28.000000000000004</v>
      </c>
      <c r="AK42" s="37">
        <f t="shared" si="4"/>
        <v>29.5</v>
      </c>
      <c r="AL42" s="37">
        <f t="shared" si="4"/>
        <v>31.5</v>
      </c>
      <c r="AM42" s="37">
        <f t="shared" si="4"/>
        <v>33</v>
      </c>
      <c r="AN42" s="37">
        <f t="shared" si="4"/>
        <v>34.5</v>
      </c>
      <c r="AO42" s="37">
        <f t="shared" si="4"/>
        <v>35.5</v>
      </c>
      <c r="AP42" s="37">
        <f t="shared" si="4"/>
        <v>36.5</v>
      </c>
      <c r="AQ42" s="37">
        <f t="shared" si="4"/>
        <v>37</v>
      </c>
      <c r="AR42" s="37">
        <f t="shared" si="4"/>
        <v>38</v>
      </c>
      <c r="AS42" s="37">
        <f t="shared" si="4"/>
        <v>38.5</v>
      </c>
    </row>
    <row r="43" spans="4:45" x14ac:dyDescent="0.25">
      <c r="D43">
        <v>40</v>
      </c>
      <c r="E43">
        <v>56000</v>
      </c>
      <c r="F43" s="37">
        <v>25</v>
      </c>
      <c r="G43" s="37">
        <v>26.5</v>
      </c>
      <c r="H43" s="37">
        <v>28.000000000000004</v>
      </c>
      <c r="I43" s="37">
        <v>29.5</v>
      </c>
      <c r="J43" s="37">
        <v>31.5</v>
      </c>
      <c r="K43" s="37">
        <v>33</v>
      </c>
      <c r="L43" s="37">
        <v>35</v>
      </c>
      <c r="M43" s="37">
        <v>36</v>
      </c>
      <c r="N43" s="37">
        <v>37</v>
      </c>
      <c r="O43" s="37">
        <v>37.5</v>
      </c>
      <c r="P43" s="37">
        <v>38.5</v>
      </c>
      <c r="Q43" s="37">
        <v>39</v>
      </c>
      <c r="S43" t="str">
        <f t="shared" si="2"/>
        <v/>
      </c>
      <c r="T43">
        <v>56000</v>
      </c>
      <c r="U43">
        <v>0.25</v>
      </c>
      <c r="V43">
        <v>0.26500000000000001</v>
      </c>
      <c r="W43">
        <v>0.28000000000000003</v>
      </c>
      <c r="X43">
        <v>0.29499999999999998</v>
      </c>
      <c r="Y43">
        <v>0.315</v>
      </c>
      <c r="Z43">
        <v>0.33</v>
      </c>
      <c r="AA43">
        <v>0.35000000000000003</v>
      </c>
      <c r="AB43">
        <v>0.36</v>
      </c>
      <c r="AC43">
        <v>0.37</v>
      </c>
      <c r="AD43">
        <v>0.375</v>
      </c>
      <c r="AE43">
        <v>0.38500000000000001</v>
      </c>
      <c r="AF43">
        <v>0.39</v>
      </c>
      <c r="AH43" s="37">
        <f t="shared" si="4"/>
        <v>25</v>
      </c>
      <c r="AI43" s="37">
        <f t="shared" si="4"/>
        <v>26.5</v>
      </c>
      <c r="AJ43" s="37">
        <f t="shared" si="4"/>
        <v>28.000000000000004</v>
      </c>
      <c r="AK43" s="37">
        <f t="shared" si="4"/>
        <v>29.5</v>
      </c>
      <c r="AL43" s="37">
        <f t="shared" si="4"/>
        <v>31.5</v>
      </c>
      <c r="AM43" s="37">
        <f t="shared" si="4"/>
        <v>33</v>
      </c>
      <c r="AN43" s="37">
        <f t="shared" si="4"/>
        <v>35</v>
      </c>
      <c r="AO43" s="37">
        <f t="shared" si="4"/>
        <v>36</v>
      </c>
      <c r="AP43" s="37">
        <f t="shared" si="4"/>
        <v>37</v>
      </c>
      <c r="AQ43" s="37">
        <f t="shared" si="4"/>
        <v>37.5</v>
      </c>
      <c r="AR43" s="37">
        <f t="shared" si="4"/>
        <v>38.5</v>
      </c>
      <c r="AS43" s="37">
        <f t="shared" si="4"/>
        <v>39</v>
      </c>
    </row>
    <row r="44" spans="4:45" x14ac:dyDescent="0.25">
      <c r="D44">
        <v>41</v>
      </c>
      <c r="E44">
        <v>57000</v>
      </c>
      <c r="F44" s="37">
        <v>25</v>
      </c>
      <c r="G44" s="37">
        <v>26.5</v>
      </c>
      <c r="H44" s="37">
        <v>28.000000000000004</v>
      </c>
      <c r="I44" s="37">
        <v>29.5</v>
      </c>
      <c r="J44" s="37">
        <v>31.5</v>
      </c>
      <c r="K44" s="37">
        <v>33</v>
      </c>
      <c r="L44" s="37">
        <v>35</v>
      </c>
      <c r="M44" s="37">
        <v>36.5</v>
      </c>
      <c r="N44" s="37">
        <v>37</v>
      </c>
      <c r="O44" s="37">
        <v>38</v>
      </c>
      <c r="P44" s="37">
        <v>38.5</v>
      </c>
      <c r="Q44" s="37">
        <v>39.5</v>
      </c>
      <c r="S44" t="str">
        <f t="shared" si="2"/>
        <v/>
      </c>
      <c r="T44">
        <v>57000</v>
      </c>
      <c r="U44">
        <v>0.25</v>
      </c>
      <c r="V44">
        <v>0.26500000000000001</v>
      </c>
      <c r="W44">
        <v>0.28000000000000003</v>
      </c>
      <c r="X44">
        <v>0.29499999999999998</v>
      </c>
      <c r="Y44">
        <v>0.315</v>
      </c>
      <c r="Z44">
        <v>0.33</v>
      </c>
      <c r="AA44">
        <v>0.35000000000000003</v>
      </c>
      <c r="AB44">
        <v>0.36499999999999999</v>
      </c>
      <c r="AC44">
        <v>0.37</v>
      </c>
      <c r="AD44">
        <v>0.38</v>
      </c>
      <c r="AE44">
        <v>0.38500000000000001</v>
      </c>
      <c r="AF44">
        <v>0.39500000000000002</v>
      </c>
      <c r="AH44" s="37">
        <f t="shared" si="4"/>
        <v>25</v>
      </c>
      <c r="AI44" s="37">
        <f t="shared" si="4"/>
        <v>26.5</v>
      </c>
      <c r="AJ44" s="37">
        <f t="shared" si="4"/>
        <v>28.000000000000004</v>
      </c>
      <c r="AK44" s="37">
        <f t="shared" si="4"/>
        <v>29.5</v>
      </c>
      <c r="AL44" s="37">
        <f t="shared" si="4"/>
        <v>31.5</v>
      </c>
      <c r="AM44" s="37">
        <f t="shared" si="4"/>
        <v>33</v>
      </c>
      <c r="AN44" s="37">
        <f t="shared" si="4"/>
        <v>35</v>
      </c>
      <c r="AO44" s="37">
        <f t="shared" si="4"/>
        <v>36.5</v>
      </c>
      <c r="AP44" s="37">
        <f t="shared" si="4"/>
        <v>37</v>
      </c>
      <c r="AQ44" s="37">
        <f t="shared" si="4"/>
        <v>38</v>
      </c>
      <c r="AR44" s="37">
        <f t="shared" si="4"/>
        <v>38.5</v>
      </c>
      <c r="AS44" s="37">
        <f t="shared" si="4"/>
        <v>39.5</v>
      </c>
    </row>
    <row r="45" spans="4:45" x14ac:dyDescent="0.25">
      <c r="D45">
        <v>42</v>
      </c>
      <c r="E45">
        <v>58000</v>
      </c>
      <c r="F45" s="37">
        <v>25</v>
      </c>
      <c r="G45" s="37">
        <v>26.5</v>
      </c>
      <c r="H45" s="37">
        <v>28.000000000000004</v>
      </c>
      <c r="I45" s="37">
        <v>29.5</v>
      </c>
      <c r="J45" s="37">
        <v>31.5</v>
      </c>
      <c r="K45" s="37">
        <v>33.5</v>
      </c>
      <c r="L45" s="37">
        <v>35</v>
      </c>
      <c r="M45" s="37">
        <v>36.5</v>
      </c>
      <c r="N45" s="37">
        <v>37.5</v>
      </c>
      <c r="O45" s="37">
        <v>38.5</v>
      </c>
      <c r="P45" s="37">
        <v>39</v>
      </c>
      <c r="Q45" s="37">
        <v>40</v>
      </c>
      <c r="S45" t="str">
        <f t="shared" si="2"/>
        <v/>
      </c>
      <c r="T45">
        <v>58000</v>
      </c>
      <c r="U45">
        <v>0.25</v>
      </c>
      <c r="V45">
        <v>0.26500000000000001</v>
      </c>
      <c r="W45">
        <v>0.28000000000000003</v>
      </c>
      <c r="X45">
        <v>0.29499999999999998</v>
      </c>
      <c r="Y45">
        <v>0.315</v>
      </c>
      <c r="Z45">
        <v>0.33500000000000002</v>
      </c>
      <c r="AA45">
        <v>0.35000000000000003</v>
      </c>
      <c r="AB45">
        <v>0.36499999999999999</v>
      </c>
      <c r="AC45">
        <v>0.375</v>
      </c>
      <c r="AD45">
        <v>0.38500000000000001</v>
      </c>
      <c r="AE45">
        <v>0.39</v>
      </c>
      <c r="AF45">
        <v>0.4</v>
      </c>
      <c r="AH45" s="37">
        <f t="shared" si="4"/>
        <v>25</v>
      </c>
      <c r="AI45" s="37">
        <f t="shared" si="4"/>
        <v>26.5</v>
      </c>
      <c r="AJ45" s="37">
        <f t="shared" si="4"/>
        <v>28.000000000000004</v>
      </c>
      <c r="AK45" s="37">
        <f t="shared" si="4"/>
        <v>29.5</v>
      </c>
      <c r="AL45" s="37">
        <f t="shared" si="4"/>
        <v>31.5</v>
      </c>
      <c r="AM45" s="37">
        <f t="shared" si="4"/>
        <v>33.5</v>
      </c>
      <c r="AN45" s="37">
        <f t="shared" si="4"/>
        <v>35</v>
      </c>
      <c r="AO45" s="37">
        <f t="shared" si="4"/>
        <v>36.5</v>
      </c>
      <c r="AP45" s="37">
        <f t="shared" si="4"/>
        <v>37.5</v>
      </c>
      <c r="AQ45" s="37">
        <f t="shared" si="4"/>
        <v>38.5</v>
      </c>
      <c r="AR45" s="37">
        <f t="shared" si="4"/>
        <v>39</v>
      </c>
      <c r="AS45" s="37">
        <f t="shared" si="4"/>
        <v>40</v>
      </c>
    </row>
    <row r="46" spans="4:45" x14ac:dyDescent="0.25">
      <c r="D46">
        <v>43</v>
      </c>
      <c r="E46">
        <v>59000</v>
      </c>
      <c r="F46" s="37">
        <v>25</v>
      </c>
      <c r="G46" s="37">
        <v>26.5</v>
      </c>
      <c r="H46" s="37">
        <v>28.000000000000004</v>
      </c>
      <c r="I46" s="37">
        <v>29.5</v>
      </c>
      <c r="J46" s="37">
        <v>31.5</v>
      </c>
      <c r="K46" s="37">
        <v>33.5</v>
      </c>
      <c r="L46" s="37">
        <v>35</v>
      </c>
      <c r="M46" s="37">
        <v>36.5</v>
      </c>
      <c r="N46" s="37">
        <v>38</v>
      </c>
      <c r="O46" s="37">
        <v>38.5</v>
      </c>
      <c r="P46" s="37">
        <v>39.5</v>
      </c>
      <c r="Q46" s="37">
        <v>40</v>
      </c>
      <c r="S46" t="str">
        <f t="shared" si="2"/>
        <v/>
      </c>
      <c r="T46">
        <v>59000</v>
      </c>
      <c r="U46">
        <v>0.25</v>
      </c>
      <c r="V46">
        <v>0.26500000000000001</v>
      </c>
      <c r="W46">
        <v>0.28000000000000003</v>
      </c>
      <c r="X46">
        <v>0.29499999999999998</v>
      </c>
      <c r="Y46">
        <v>0.315</v>
      </c>
      <c r="Z46">
        <v>0.33500000000000002</v>
      </c>
      <c r="AA46">
        <v>0.35000000000000003</v>
      </c>
      <c r="AB46">
        <v>0.36499999999999999</v>
      </c>
      <c r="AC46">
        <v>0.38</v>
      </c>
      <c r="AD46">
        <v>0.38500000000000001</v>
      </c>
      <c r="AE46">
        <v>0.39500000000000002</v>
      </c>
      <c r="AF46">
        <v>0.4</v>
      </c>
      <c r="AH46" s="37">
        <f t="shared" si="4"/>
        <v>25</v>
      </c>
      <c r="AI46" s="37">
        <f t="shared" si="4"/>
        <v>26.5</v>
      </c>
      <c r="AJ46" s="37">
        <f t="shared" si="4"/>
        <v>28.000000000000004</v>
      </c>
      <c r="AK46" s="37">
        <f t="shared" si="4"/>
        <v>29.5</v>
      </c>
      <c r="AL46" s="37">
        <f t="shared" si="4"/>
        <v>31.5</v>
      </c>
      <c r="AM46" s="37">
        <f t="shared" si="4"/>
        <v>33.5</v>
      </c>
      <c r="AN46" s="37">
        <f t="shared" si="4"/>
        <v>35</v>
      </c>
      <c r="AO46" s="37">
        <f t="shared" si="4"/>
        <v>36.5</v>
      </c>
      <c r="AP46" s="37">
        <f t="shared" si="4"/>
        <v>38</v>
      </c>
      <c r="AQ46" s="37">
        <f t="shared" si="4"/>
        <v>38.5</v>
      </c>
      <c r="AR46" s="37">
        <f t="shared" si="4"/>
        <v>39.5</v>
      </c>
      <c r="AS46" s="37">
        <f t="shared" si="4"/>
        <v>40</v>
      </c>
    </row>
    <row r="47" spans="4:45" x14ac:dyDescent="0.25">
      <c r="D47">
        <v>44</v>
      </c>
      <c r="E47">
        <v>60000</v>
      </c>
      <c r="F47" s="37">
        <v>25</v>
      </c>
      <c r="G47" s="37">
        <v>26.5</v>
      </c>
      <c r="H47" s="37">
        <v>28.000000000000004</v>
      </c>
      <c r="I47" s="37">
        <v>29.5</v>
      </c>
      <c r="J47" s="37">
        <v>31.5</v>
      </c>
      <c r="K47" s="37">
        <v>33.5</v>
      </c>
      <c r="L47" s="37">
        <v>35</v>
      </c>
      <c r="M47" s="37">
        <v>36.5</v>
      </c>
      <c r="N47" s="37">
        <v>38</v>
      </c>
      <c r="O47" s="37">
        <v>39</v>
      </c>
      <c r="P47" s="37">
        <v>40</v>
      </c>
      <c r="Q47" s="37">
        <v>40.5</v>
      </c>
      <c r="S47" t="str">
        <f t="shared" si="2"/>
        <v/>
      </c>
      <c r="T47">
        <v>60000</v>
      </c>
      <c r="U47">
        <v>0.25</v>
      </c>
      <c r="V47">
        <v>0.26500000000000001</v>
      </c>
      <c r="W47">
        <v>0.28000000000000003</v>
      </c>
      <c r="X47">
        <v>0.29499999999999998</v>
      </c>
      <c r="Y47">
        <v>0.315</v>
      </c>
      <c r="Z47">
        <v>0.33500000000000002</v>
      </c>
      <c r="AA47">
        <v>0.35000000000000003</v>
      </c>
      <c r="AB47">
        <v>0.36499999999999999</v>
      </c>
      <c r="AC47">
        <v>0.38</v>
      </c>
      <c r="AD47">
        <v>0.39</v>
      </c>
      <c r="AE47">
        <v>0.4</v>
      </c>
      <c r="AF47">
        <v>0.40500000000000003</v>
      </c>
      <c r="AH47" s="37">
        <f t="shared" si="4"/>
        <v>25</v>
      </c>
      <c r="AI47" s="37">
        <f t="shared" si="4"/>
        <v>26.5</v>
      </c>
      <c r="AJ47" s="37">
        <f t="shared" si="4"/>
        <v>28.000000000000004</v>
      </c>
      <c r="AK47" s="37">
        <f t="shared" si="4"/>
        <v>29.5</v>
      </c>
      <c r="AL47" s="37">
        <f t="shared" si="4"/>
        <v>31.5</v>
      </c>
      <c r="AM47" s="37">
        <f t="shared" si="4"/>
        <v>33.5</v>
      </c>
      <c r="AN47" s="37">
        <f t="shared" si="4"/>
        <v>35</v>
      </c>
      <c r="AO47" s="37">
        <f t="shared" si="4"/>
        <v>36.5</v>
      </c>
      <c r="AP47" s="37">
        <f t="shared" si="4"/>
        <v>38</v>
      </c>
      <c r="AQ47" s="37">
        <f t="shared" si="4"/>
        <v>39</v>
      </c>
      <c r="AR47" s="37">
        <f t="shared" si="4"/>
        <v>40</v>
      </c>
      <c r="AS47" s="37">
        <f t="shared" si="4"/>
        <v>40.5</v>
      </c>
    </row>
    <row r="48" spans="4:45" x14ac:dyDescent="0.25">
      <c r="D48">
        <v>45</v>
      </c>
      <c r="E48">
        <v>61000</v>
      </c>
      <c r="F48" s="37">
        <v>25</v>
      </c>
      <c r="G48" s="37">
        <v>26.5</v>
      </c>
      <c r="H48" s="37">
        <v>28.000000000000004</v>
      </c>
      <c r="I48" s="37">
        <v>29.5</v>
      </c>
      <c r="J48" s="37">
        <v>31.5</v>
      </c>
      <c r="K48" s="37">
        <v>33.5</v>
      </c>
      <c r="L48" s="37">
        <v>35</v>
      </c>
      <c r="M48" s="37">
        <v>36.5</v>
      </c>
      <c r="N48" s="37">
        <v>38</v>
      </c>
      <c r="O48" s="37">
        <v>39.5</v>
      </c>
      <c r="P48" s="37">
        <v>40</v>
      </c>
      <c r="Q48" s="37">
        <v>41</v>
      </c>
      <c r="S48" t="str">
        <f t="shared" si="2"/>
        <v/>
      </c>
      <c r="T48">
        <v>61000</v>
      </c>
      <c r="U48">
        <v>0.25</v>
      </c>
      <c r="V48">
        <v>0.26500000000000001</v>
      </c>
      <c r="W48">
        <v>0.28000000000000003</v>
      </c>
      <c r="X48">
        <v>0.29499999999999998</v>
      </c>
      <c r="Y48">
        <v>0.315</v>
      </c>
      <c r="Z48">
        <v>0.33500000000000002</v>
      </c>
      <c r="AA48">
        <v>0.35000000000000003</v>
      </c>
      <c r="AB48">
        <v>0.36499999999999999</v>
      </c>
      <c r="AC48">
        <v>0.38</v>
      </c>
      <c r="AD48">
        <v>0.39500000000000002</v>
      </c>
      <c r="AE48">
        <v>0.4</v>
      </c>
      <c r="AF48">
        <v>0.41000000000000003</v>
      </c>
      <c r="AH48" s="37">
        <f t="shared" si="4"/>
        <v>25</v>
      </c>
      <c r="AI48" s="37">
        <f t="shared" si="4"/>
        <v>26.5</v>
      </c>
      <c r="AJ48" s="37">
        <f t="shared" si="4"/>
        <v>28.000000000000004</v>
      </c>
      <c r="AK48" s="37">
        <f t="shared" si="4"/>
        <v>29.5</v>
      </c>
      <c r="AL48" s="37">
        <f t="shared" si="4"/>
        <v>31.5</v>
      </c>
      <c r="AM48" s="37">
        <f t="shared" si="4"/>
        <v>33.5</v>
      </c>
      <c r="AN48" s="37">
        <f t="shared" si="4"/>
        <v>35</v>
      </c>
      <c r="AO48" s="37">
        <f t="shared" si="4"/>
        <v>36.5</v>
      </c>
      <c r="AP48" s="37">
        <f t="shared" si="4"/>
        <v>38</v>
      </c>
      <c r="AQ48" s="37">
        <f t="shared" si="4"/>
        <v>39.5</v>
      </c>
      <c r="AR48" s="37">
        <f t="shared" si="4"/>
        <v>40</v>
      </c>
      <c r="AS48" s="37">
        <f t="shared" si="4"/>
        <v>41</v>
      </c>
    </row>
    <row r="49" spans="4:45" x14ac:dyDescent="0.25">
      <c r="D49">
        <v>46</v>
      </c>
      <c r="E49">
        <v>62000</v>
      </c>
      <c r="F49" s="37">
        <v>25</v>
      </c>
      <c r="G49" s="37">
        <v>26.5</v>
      </c>
      <c r="H49" s="37">
        <v>28.000000000000004</v>
      </c>
      <c r="I49" s="37">
        <v>29.5</v>
      </c>
      <c r="J49" s="37">
        <v>31.5</v>
      </c>
      <c r="K49" s="37">
        <v>33.5</v>
      </c>
      <c r="L49" s="37">
        <v>35</v>
      </c>
      <c r="M49" s="37">
        <v>36.5</v>
      </c>
      <c r="N49" s="37">
        <v>38</v>
      </c>
      <c r="O49" s="37">
        <v>39.5</v>
      </c>
      <c r="P49" s="37">
        <v>40.5</v>
      </c>
      <c r="Q49" s="37">
        <v>41</v>
      </c>
      <c r="S49" t="str">
        <f t="shared" si="2"/>
        <v/>
      </c>
      <c r="T49">
        <v>62000</v>
      </c>
      <c r="U49">
        <v>0.25</v>
      </c>
      <c r="V49">
        <v>0.26500000000000001</v>
      </c>
      <c r="W49">
        <v>0.28000000000000003</v>
      </c>
      <c r="X49">
        <v>0.29499999999999998</v>
      </c>
      <c r="Y49">
        <v>0.315</v>
      </c>
      <c r="Z49">
        <v>0.33500000000000002</v>
      </c>
      <c r="AA49">
        <v>0.35000000000000003</v>
      </c>
      <c r="AB49">
        <v>0.36499999999999999</v>
      </c>
      <c r="AC49">
        <v>0.38</v>
      </c>
      <c r="AD49">
        <v>0.39500000000000002</v>
      </c>
      <c r="AE49">
        <v>0.40500000000000003</v>
      </c>
      <c r="AF49">
        <v>0.41000000000000003</v>
      </c>
      <c r="AH49" s="37">
        <f t="shared" si="4"/>
        <v>25</v>
      </c>
      <c r="AI49" s="37">
        <f t="shared" si="4"/>
        <v>26.5</v>
      </c>
      <c r="AJ49" s="37">
        <f t="shared" si="4"/>
        <v>28.000000000000004</v>
      </c>
      <c r="AK49" s="37">
        <f t="shared" si="4"/>
        <v>29.5</v>
      </c>
      <c r="AL49" s="37">
        <f t="shared" si="4"/>
        <v>31.5</v>
      </c>
      <c r="AM49" s="37">
        <f t="shared" si="4"/>
        <v>33.5</v>
      </c>
      <c r="AN49" s="37">
        <f t="shared" si="4"/>
        <v>35</v>
      </c>
      <c r="AO49" s="37">
        <f t="shared" si="4"/>
        <v>36.5</v>
      </c>
      <c r="AP49" s="37">
        <f t="shared" si="4"/>
        <v>38</v>
      </c>
      <c r="AQ49" s="37">
        <f t="shared" si="4"/>
        <v>39.5</v>
      </c>
      <c r="AR49" s="37">
        <f t="shared" si="4"/>
        <v>40.5</v>
      </c>
      <c r="AS49" s="37">
        <f t="shared" si="4"/>
        <v>41</v>
      </c>
    </row>
    <row r="50" spans="4:45" x14ac:dyDescent="0.25">
      <c r="D50">
        <v>47</v>
      </c>
      <c r="E50">
        <v>63000</v>
      </c>
      <c r="F50" s="37">
        <v>25</v>
      </c>
      <c r="G50" s="37">
        <v>26.5</v>
      </c>
      <c r="H50" s="37">
        <v>28.000000000000004</v>
      </c>
      <c r="I50" s="37">
        <v>29.5</v>
      </c>
      <c r="J50" s="37">
        <v>31.5</v>
      </c>
      <c r="K50" s="37">
        <v>33.5</v>
      </c>
      <c r="L50" s="37">
        <v>35</v>
      </c>
      <c r="M50" s="37">
        <v>36.5</v>
      </c>
      <c r="N50" s="37">
        <v>38</v>
      </c>
      <c r="O50" s="37">
        <v>39.5</v>
      </c>
      <c r="P50" s="37">
        <v>41</v>
      </c>
      <c r="Q50" s="37">
        <v>41.5</v>
      </c>
      <c r="S50" t="str">
        <f t="shared" si="2"/>
        <v/>
      </c>
      <c r="T50">
        <v>63000</v>
      </c>
      <c r="U50">
        <v>0.25</v>
      </c>
      <c r="V50">
        <v>0.26500000000000001</v>
      </c>
      <c r="W50">
        <v>0.28000000000000003</v>
      </c>
      <c r="X50">
        <v>0.29499999999999998</v>
      </c>
      <c r="Y50">
        <v>0.315</v>
      </c>
      <c r="Z50">
        <v>0.33500000000000002</v>
      </c>
      <c r="AA50">
        <v>0.35000000000000003</v>
      </c>
      <c r="AB50">
        <v>0.36499999999999999</v>
      </c>
      <c r="AC50">
        <v>0.38</v>
      </c>
      <c r="AD50">
        <v>0.39500000000000002</v>
      </c>
      <c r="AE50">
        <v>0.41000000000000003</v>
      </c>
      <c r="AF50">
        <v>0.41500000000000004</v>
      </c>
      <c r="AH50" s="37">
        <f t="shared" si="4"/>
        <v>25</v>
      </c>
      <c r="AI50" s="37">
        <f t="shared" si="4"/>
        <v>26.5</v>
      </c>
      <c r="AJ50" s="37">
        <f t="shared" si="4"/>
        <v>28.000000000000004</v>
      </c>
      <c r="AK50" s="37">
        <f t="shared" si="4"/>
        <v>29.5</v>
      </c>
      <c r="AL50" s="37">
        <f t="shared" si="4"/>
        <v>31.5</v>
      </c>
      <c r="AM50" s="37">
        <f t="shared" si="4"/>
        <v>33.5</v>
      </c>
      <c r="AN50" s="37">
        <f t="shared" si="4"/>
        <v>35</v>
      </c>
      <c r="AO50" s="37">
        <f t="shared" si="4"/>
        <v>36.5</v>
      </c>
      <c r="AP50" s="37">
        <f t="shared" si="4"/>
        <v>38</v>
      </c>
      <c r="AQ50" s="37">
        <f t="shared" si="4"/>
        <v>39.5</v>
      </c>
      <c r="AR50" s="37">
        <f t="shared" si="4"/>
        <v>41</v>
      </c>
      <c r="AS50" s="37">
        <f t="shared" si="4"/>
        <v>41.5</v>
      </c>
    </row>
    <row r="51" spans="4:45" x14ac:dyDescent="0.25">
      <c r="D51">
        <v>48</v>
      </c>
      <c r="E51">
        <v>64000</v>
      </c>
      <c r="F51" s="37">
        <v>25.5</v>
      </c>
      <c r="G51" s="37">
        <v>27</v>
      </c>
      <c r="H51" s="37">
        <v>28.500000000000004</v>
      </c>
      <c r="I51" s="37">
        <v>30</v>
      </c>
      <c r="J51" s="37">
        <v>31.5</v>
      </c>
      <c r="K51" s="37">
        <v>33.5</v>
      </c>
      <c r="L51" s="37">
        <v>35</v>
      </c>
      <c r="M51" s="37">
        <v>36.5</v>
      </c>
      <c r="N51" s="37">
        <v>38</v>
      </c>
      <c r="O51" s="37">
        <v>39.5</v>
      </c>
      <c r="P51" s="37">
        <v>41</v>
      </c>
      <c r="Q51" s="37">
        <v>42.000000000000007</v>
      </c>
      <c r="S51" t="str">
        <f t="shared" si="2"/>
        <v/>
      </c>
      <c r="T51">
        <v>64000</v>
      </c>
      <c r="U51">
        <v>0.255</v>
      </c>
      <c r="V51">
        <v>0.27</v>
      </c>
      <c r="W51">
        <v>0.28500000000000003</v>
      </c>
      <c r="X51">
        <v>0.3</v>
      </c>
      <c r="Y51">
        <v>0.315</v>
      </c>
      <c r="Z51">
        <v>0.33500000000000002</v>
      </c>
      <c r="AA51">
        <v>0.35000000000000003</v>
      </c>
      <c r="AB51">
        <v>0.36499999999999999</v>
      </c>
      <c r="AC51">
        <v>0.38</v>
      </c>
      <c r="AD51">
        <v>0.39500000000000002</v>
      </c>
      <c r="AE51">
        <v>0.41000000000000003</v>
      </c>
      <c r="AF51">
        <v>0.42000000000000004</v>
      </c>
      <c r="AH51" s="37">
        <f t="shared" si="4"/>
        <v>25.5</v>
      </c>
      <c r="AI51" s="37">
        <f t="shared" si="4"/>
        <v>27</v>
      </c>
      <c r="AJ51" s="37">
        <f t="shared" si="4"/>
        <v>28.500000000000004</v>
      </c>
      <c r="AK51" s="37">
        <f t="shared" si="4"/>
        <v>30</v>
      </c>
      <c r="AL51" s="37">
        <f t="shared" si="4"/>
        <v>31.5</v>
      </c>
      <c r="AM51" s="37">
        <f t="shared" si="4"/>
        <v>33.5</v>
      </c>
      <c r="AN51" s="37">
        <f t="shared" si="4"/>
        <v>35</v>
      </c>
      <c r="AO51" s="37">
        <f t="shared" si="4"/>
        <v>36.5</v>
      </c>
      <c r="AP51" s="37">
        <f t="shared" si="4"/>
        <v>38</v>
      </c>
      <c r="AQ51" s="37">
        <f t="shared" si="4"/>
        <v>39.5</v>
      </c>
      <c r="AR51" s="37">
        <f t="shared" si="4"/>
        <v>41</v>
      </c>
      <c r="AS51" s="37">
        <f t="shared" si="4"/>
        <v>42.000000000000007</v>
      </c>
    </row>
    <row r="52" spans="4:45" x14ac:dyDescent="0.25">
      <c r="D52">
        <v>49</v>
      </c>
      <c r="E52">
        <v>65000</v>
      </c>
      <c r="F52" s="37">
        <v>25.5</v>
      </c>
      <c r="G52" s="37">
        <v>27</v>
      </c>
      <c r="H52" s="37">
        <v>28.500000000000004</v>
      </c>
      <c r="I52" s="37">
        <v>30</v>
      </c>
      <c r="J52" s="37">
        <v>31.5</v>
      </c>
      <c r="K52" s="37">
        <v>33.5</v>
      </c>
      <c r="L52" s="37">
        <v>35</v>
      </c>
      <c r="M52" s="37">
        <v>36.5</v>
      </c>
      <c r="N52" s="37">
        <v>38</v>
      </c>
      <c r="O52" s="37">
        <v>39.5</v>
      </c>
      <c r="P52" s="37">
        <v>41</v>
      </c>
      <c r="Q52" s="37">
        <v>42.000000000000007</v>
      </c>
      <c r="S52" t="str">
        <f t="shared" si="2"/>
        <v/>
      </c>
      <c r="T52">
        <v>65000</v>
      </c>
      <c r="U52">
        <v>0.255</v>
      </c>
      <c r="V52">
        <v>0.27</v>
      </c>
      <c r="W52">
        <v>0.28500000000000003</v>
      </c>
      <c r="X52">
        <v>0.3</v>
      </c>
      <c r="Y52">
        <v>0.315</v>
      </c>
      <c r="Z52">
        <v>0.33500000000000002</v>
      </c>
      <c r="AA52">
        <v>0.35000000000000003</v>
      </c>
      <c r="AB52">
        <v>0.36499999999999999</v>
      </c>
      <c r="AC52">
        <v>0.38</v>
      </c>
      <c r="AD52">
        <v>0.39500000000000002</v>
      </c>
      <c r="AE52">
        <v>0.41000000000000003</v>
      </c>
      <c r="AF52">
        <v>0.42000000000000004</v>
      </c>
      <c r="AH52" s="37">
        <f t="shared" si="4"/>
        <v>25.5</v>
      </c>
      <c r="AI52" s="37">
        <f t="shared" si="4"/>
        <v>27</v>
      </c>
      <c r="AJ52" s="37">
        <f t="shared" si="4"/>
        <v>28.500000000000004</v>
      </c>
      <c r="AK52" s="37">
        <f t="shared" si="4"/>
        <v>30</v>
      </c>
      <c r="AL52" s="37">
        <f t="shared" si="4"/>
        <v>31.5</v>
      </c>
      <c r="AM52" s="37">
        <f t="shared" si="4"/>
        <v>33.5</v>
      </c>
      <c r="AN52" s="37">
        <f t="shared" si="4"/>
        <v>35</v>
      </c>
      <c r="AO52" s="37">
        <f t="shared" si="4"/>
        <v>36.5</v>
      </c>
      <c r="AP52" s="37">
        <f t="shared" si="4"/>
        <v>38</v>
      </c>
      <c r="AQ52" s="37">
        <f t="shared" si="4"/>
        <v>39.5</v>
      </c>
      <c r="AR52" s="37">
        <f t="shared" si="4"/>
        <v>41</v>
      </c>
      <c r="AS52" s="37">
        <f t="shared" si="4"/>
        <v>42.000000000000007</v>
      </c>
    </row>
    <row r="53" spans="4:45" x14ac:dyDescent="0.25">
      <c r="D53">
        <v>50</v>
      </c>
      <c r="E53">
        <v>66000</v>
      </c>
      <c r="F53" s="37">
        <v>25.5</v>
      </c>
      <c r="G53" s="37">
        <v>27</v>
      </c>
      <c r="H53" s="37">
        <v>28.500000000000004</v>
      </c>
      <c r="I53" s="37">
        <v>30</v>
      </c>
      <c r="J53" s="37">
        <v>31.5</v>
      </c>
      <c r="K53" s="37">
        <v>33.5</v>
      </c>
      <c r="L53" s="37">
        <v>35</v>
      </c>
      <c r="M53" s="37">
        <v>36.5</v>
      </c>
      <c r="N53" s="37">
        <v>38.5</v>
      </c>
      <c r="O53" s="37">
        <v>39.5</v>
      </c>
      <c r="P53" s="37">
        <v>41</v>
      </c>
      <c r="Q53" s="37">
        <v>42.500000000000007</v>
      </c>
      <c r="S53" t="str">
        <f t="shared" si="2"/>
        <v/>
      </c>
      <c r="T53">
        <v>66000</v>
      </c>
      <c r="U53">
        <v>0.255</v>
      </c>
      <c r="V53">
        <v>0.27</v>
      </c>
      <c r="W53">
        <v>0.28500000000000003</v>
      </c>
      <c r="X53">
        <v>0.3</v>
      </c>
      <c r="Y53">
        <v>0.315</v>
      </c>
      <c r="Z53">
        <v>0.33500000000000002</v>
      </c>
      <c r="AA53">
        <v>0.35000000000000003</v>
      </c>
      <c r="AB53">
        <v>0.36499999999999999</v>
      </c>
      <c r="AC53">
        <v>0.38500000000000001</v>
      </c>
      <c r="AD53">
        <v>0.39500000000000002</v>
      </c>
      <c r="AE53">
        <v>0.41000000000000003</v>
      </c>
      <c r="AF53">
        <v>0.42500000000000004</v>
      </c>
      <c r="AH53" s="37">
        <f t="shared" si="4"/>
        <v>25.5</v>
      </c>
      <c r="AI53" s="37">
        <f t="shared" si="4"/>
        <v>27</v>
      </c>
      <c r="AJ53" s="37">
        <f t="shared" si="4"/>
        <v>28.500000000000004</v>
      </c>
      <c r="AK53" s="37">
        <f t="shared" si="4"/>
        <v>30</v>
      </c>
      <c r="AL53" s="37">
        <f t="shared" si="4"/>
        <v>31.5</v>
      </c>
      <c r="AM53" s="37">
        <f t="shared" si="4"/>
        <v>33.5</v>
      </c>
      <c r="AN53" s="37">
        <f t="shared" si="4"/>
        <v>35</v>
      </c>
      <c r="AO53" s="37">
        <f t="shared" si="4"/>
        <v>36.5</v>
      </c>
      <c r="AP53" s="37">
        <f t="shared" si="4"/>
        <v>38.5</v>
      </c>
      <c r="AQ53" s="37">
        <f t="shared" si="4"/>
        <v>39.5</v>
      </c>
      <c r="AR53" s="37">
        <f t="shared" si="4"/>
        <v>41</v>
      </c>
      <c r="AS53" s="37">
        <f t="shared" si="4"/>
        <v>42.500000000000007</v>
      </c>
    </row>
    <row r="54" spans="4:45" x14ac:dyDescent="0.25">
      <c r="D54">
        <v>51</v>
      </c>
      <c r="E54">
        <v>67000</v>
      </c>
      <c r="F54" s="37">
        <v>25.5</v>
      </c>
      <c r="G54" s="37">
        <v>27</v>
      </c>
      <c r="H54" s="37">
        <v>28.500000000000004</v>
      </c>
      <c r="I54" s="37">
        <v>30</v>
      </c>
      <c r="J54" s="37">
        <v>32</v>
      </c>
      <c r="K54" s="37">
        <v>33.5</v>
      </c>
      <c r="L54" s="37">
        <v>35</v>
      </c>
      <c r="M54" s="37">
        <v>36.5</v>
      </c>
      <c r="N54" s="37">
        <v>38.5</v>
      </c>
      <c r="O54" s="37">
        <v>40</v>
      </c>
      <c r="P54" s="37">
        <v>41</v>
      </c>
      <c r="Q54" s="37">
        <v>42.500000000000007</v>
      </c>
      <c r="S54" t="str">
        <f t="shared" si="2"/>
        <v/>
      </c>
      <c r="T54">
        <v>67000</v>
      </c>
      <c r="U54">
        <v>0.255</v>
      </c>
      <c r="V54">
        <v>0.27</v>
      </c>
      <c r="W54">
        <v>0.28500000000000003</v>
      </c>
      <c r="X54">
        <v>0.3</v>
      </c>
      <c r="Y54">
        <v>0.32</v>
      </c>
      <c r="Z54">
        <v>0.33500000000000002</v>
      </c>
      <c r="AA54">
        <v>0.35000000000000003</v>
      </c>
      <c r="AB54">
        <v>0.36499999999999999</v>
      </c>
      <c r="AC54">
        <v>0.38500000000000001</v>
      </c>
      <c r="AD54">
        <v>0.4</v>
      </c>
      <c r="AE54">
        <v>0.41000000000000003</v>
      </c>
      <c r="AF54">
        <v>0.42500000000000004</v>
      </c>
      <c r="AH54" s="37">
        <f t="shared" si="4"/>
        <v>25.5</v>
      </c>
      <c r="AI54" s="37">
        <f t="shared" ref="AI54:AS77" si="5">V54*$T$3</f>
        <v>27</v>
      </c>
      <c r="AJ54" s="37">
        <f t="shared" si="5"/>
        <v>28.500000000000004</v>
      </c>
      <c r="AK54" s="37">
        <f t="shared" si="5"/>
        <v>30</v>
      </c>
      <c r="AL54" s="37">
        <f t="shared" si="5"/>
        <v>32</v>
      </c>
      <c r="AM54" s="37">
        <f t="shared" si="5"/>
        <v>33.5</v>
      </c>
      <c r="AN54" s="37">
        <f t="shared" si="5"/>
        <v>35</v>
      </c>
      <c r="AO54" s="37">
        <f t="shared" si="5"/>
        <v>36.5</v>
      </c>
      <c r="AP54" s="37">
        <f t="shared" si="5"/>
        <v>38.5</v>
      </c>
      <c r="AQ54" s="37">
        <f t="shared" si="5"/>
        <v>40</v>
      </c>
      <c r="AR54" s="37">
        <f t="shared" si="5"/>
        <v>41</v>
      </c>
      <c r="AS54" s="37">
        <f t="shared" si="5"/>
        <v>42.500000000000007</v>
      </c>
    </row>
    <row r="55" spans="4:45" x14ac:dyDescent="0.25">
      <c r="D55">
        <v>52</v>
      </c>
      <c r="E55">
        <v>68000</v>
      </c>
      <c r="F55" s="37">
        <v>26</v>
      </c>
      <c r="G55" s="37">
        <v>27.500000000000004</v>
      </c>
      <c r="H55" s="37">
        <v>29.000000000000004</v>
      </c>
      <c r="I55" s="37">
        <v>30.5</v>
      </c>
      <c r="J55" s="37">
        <v>32</v>
      </c>
      <c r="K55" s="37">
        <v>33.5</v>
      </c>
      <c r="L55" s="37">
        <v>35</v>
      </c>
      <c r="M55" s="37">
        <v>36.5</v>
      </c>
      <c r="N55" s="37">
        <v>38.5</v>
      </c>
      <c r="O55" s="37">
        <v>40</v>
      </c>
      <c r="P55" s="37">
        <v>41</v>
      </c>
      <c r="Q55" s="37">
        <v>42.999999999999993</v>
      </c>
      <c r="S55" t="str">
        <f t="shared" si="2"/>
        <v/>
      </c>
      <c r="T55">
        <v>68000</v>
      </c>
      <c r="U55">
        <v>0.26</v>
      </c>
      <c r="V55">
        <v>0.27500000000000002</v>
      </c>
      <c r="W55">
        <v>0.29000000000000004</v>
      </c>
      <c r="X55">
        <v>0.30499999999999999</v>
      </c>
      <c r="Y55">
        <v>0.32</v>
      </c>
      <c r="Z55">
        <v>0.33500000000000002</v>
      </c>
      <c r="AA55">
        <v>0.35000000000000003</v>
      </c>
      <c r="AB55">
        <v>0.36499999999999999</v>
      </c>
      <c r="AC55">
        <v>0.38500000000000001</v>
      </c>
      <c r="AD55">
        <v>0.4</v>
      </c>
      <c r="AE55">
        <v>0.41000000000000003</v>
      </c>
      <c r="AF55">
        <v>0.42999999999999994</v>
      </c>
      <c r="AH55" s="37">
        <f t="shared" ref="AH55:AJ97" si="6">U55*$T$3</f>
        <v>26</v>
      </c>
      <c r="AI55" s="37">
        <f t="shared" si="5"/>
        <v>27.500000000000004</v>
      </c>
      <c r="AJ55" s="37">
        <f t="shared" si="5"/>
        <v>29.000000000000004</v>
      </c>
      <c r="AK55" s="37">
        <f t="shared" si="5"/>
        <v>30.5</v>
      </c>
      <c r="AL55" s="37">
        <f t="shared" si="5"/>
        <v>32</v>
      </c>
      <c r="AM55" s="37">
        <f t="shared" si="5"/>
        <v>33.5</v>
      </c>
      <c r="AN55" s="37">
        <f t="shared" si="5"/>
        <v>35</v>
      </c>
      <c r="AO55" s="37">
        <f t="shared" si="5"/>
        <v>36.5</v>
      </c>
      <c r="AP55" s="37">
        <f t="shared" si="5"/>
        <v>38.5</v>
      </c>
      <c r="AQ55" s="37">
        <f t="shared" si="5"/>
        <v>40</v>
      </c>
      <c r="AR55" s="37">
        <f t="shared" si="5"/>
        <v>41</v>
      </c>
      <c r="AS55" s="37">
        <f t="shared" si="5"/>
        <v>42.999999999999993</v>
      </c>
    </row>
    <row r="56" spans="4:45" x14ac:dyDescent="0.25">
      <c r="D56">
        <v>53</v>
      </c>
      <c r="E56">
        <v>69000</v>
      </c>
      <c r="F56" s="37">
        <v>26</v>
      </c>
      <c r="G56" s="37">
        <v>27.500000000000004</v>
      </c>
      <c r="H56" s="37">
        <v>29.000000000000004</v>
      </c>
      <c r="I56" s="37">
        <v>30.5</v>
      </c>
      <c r="J56" s="37">
        <v>32</v>
      </c>
      <c r="K56" s="37">
        <v>33.5</v>
      </c>
      <c r="L56" s="37">
        <v>35</v>
      </c>
      <c r="M56" s="37">
        <v>36.5</v>
      </c>
      <c r="N56" s="37">
        <v>38.5</v>
      </c>
      <c r="O56" s="37">
        <v>40</v>
      </c>
      <c r="P56" s="37">
        <v>41</v>
      </c>
      <c r="Q56" s="37">
        <v>42.999999999999993</v>
      </c>
      <c r="S56" t="str">
        <f t="shared" si="2"/>
        <v/>
      </c>
      <c r="T56">
        <v>69000</v>
      </c>
      <c r="U56">
        <v>0.26</v>
      </c>
      <c r="V56">
        <v>0.27500000000000002</v>
      </c>
      <c r="W56">
        <v>0.29000000000000004</v>
      </c>
      <c r="X56">
        <v>0.30499999999999999</v>
      </c>
      <c r="Y56">
        <v>0.32</v>
      </c>
      <c r="Z56">
        <v>0.33500000000000002</v>
      </c>
      <c r="AA56">
        <v>0.35000000000000003</v>
      </c>
      <c r="AB56">
        <v>0.36499999999999999</v>
      </c>
      <c r="AC56">
        <v>0.38500000000000001</v>
      </c>
      <c r="AD56">
        <v>0.4</v>
      </c>
      <c r="AE56">
        <v>0.41000000000000003</v>
      </c>
      <c r="AF56">
        <v>0.42999999999999994</v>
      </c>
      <c r="AH56" s="37">
        <f t="shared" si="6"/>
        <v>26</v>
      </c>
      <c r="AI56" s="37">
        <f t="shared" si="5"/>
        <v>27.500000000000004</v>
      </c>
      <c r="AJ56" s="37">
        <f t="shared" si="5"/>
        <v>29.000000000000004</v>
      </c>
      <c r="AK56" s="37">
        <f t="shared" si="5"/>
        <v>30.5</v>
      </c>
      <c r="AL56" s="37">
        <f t="shared" si="5"/>
        <v>32</v>
      </c>
      <c r="AM56" s="37">
        <f t="shared" si="5"/>
        <v>33.5</v>
      </c>
      <c r="AN56" s="37">
        <f t="shared" si="5"/>
        <v>35</v>
      </c>
      <c r="AO56" s="37">
        <f t="shared" si="5"/>
        <v>36.5</v>
      </c>
      <c r="AP56" s="37">
        <f t="shared" si="5"/>
        <v>38.5</v>
      </c>
      <c r="AQ56" s="37">
        <f t="shared" si="5"/>
        <v>40</v>
      </c>
      <c r="AR56" s="37">
        <f t="shared" si="5"/>
        <v>41</v>
      </c>
      <c r="AS56" s="37">
        <f t="shared" si="5"/>
        <v>42.999999999999993</v>
      </c>
    </row>
    <row r="57" spans="4:45" x14ac:dyDescent="0.25">
      <c r="D57">
        <v>54</v>
      </c>
      <c r="E57">
        <v>70000</v>
      </c>
      <c r="F57" s="37">
        <v>26</v>
      </c>
      <c r="G57" s="37">
        <v>27.500000000000004</v>
      </c>
      <c r="H57" s="37">
        <v>29.000000000000004</v>
      </c>
      <c r="I57" s="37">
        <v>30.5</v>
      </c>
      <c r="J57" s="37">
        <v>32</v>
      </c>
      <c r="K57" s="37">
        <v>33.5</v>
      </c>
      <c r="L57" s="37">
        <v>35.5</v>
      </c>
      <c r="M57" s="37">
        <v>37</v>
      </c>
      <c r="N57" s="37">
        <v>38.5</v>
      </c>
      <c r="O57" s="37">
        <v>40</v>
      </c>
      <c r="P57" s="37">
        <v>41</v>
      </c>
      <c r="Q57" s="37">
        <v>42.999999999999993</v>
      </c>
      <c r="S57" t="str">
        <f t="shared" si="2"/>
        <v/>
      </c>
      <c r="T57">
        <v>70000</v>
      </c>
      <c r="U57">
        <v>0.26</v>
      </c>
      <c r="V57">
        <v>0.27500000000000002</v>
      </c>
      <c r="W57">
        <v>0.29000000000000004</v>
      </c>
      <c r="X57">
        <v>0.30499999999999999</v>
      </c>
      <c r="Y57">
        <v>0.32</v>
      </c>
      <c r="Z57">
        <v>0.33500000000000002</v>
      </c>
      <c r="AA57">
        <v>0.35499999999999998</v>
      </c>
      <c r="AB57">
        <v>0.37</v>
      </c>
      <c r="AC57">
        <v>0.38500000000000001</v>
      </c>
      <c r="AD57">
        <v>0.4</v>
      </c>
      <c r="AE57">
        <v>0.41000000000000003</v>
      </c>
      <c r="AF57">
        <v>0.42999999999999994</v>
      </c>
      <c r="AH57" s="37">
        <f t="shared" si="6"/>
        <v>26</v>
      </c>
      <c r="AI57" s="37">
        <f t="shared" si="5"/>
        <v>27.500000000000004</v>
      </c>
      <c r="AJ57" s="37">
        <f t="shared" si="5"/>
        <v>29.000000000000004</v>
      </c>
      <c r="AK57" s="37">
        <f t="shared" si="5"/>
        <v>30.5</v>
      </c>
      <c r="AL57" s="37">
        <f t="shared" si="5"/>
        <v>32</v>
      </c>
      <c r="AM57" s="37">
        <f t="shared" si="5"/>
        <v>33.5</v>
      </c>
      <c r="AN57" s="37">
        <f t="shared" si="5"/>
        <v>35.5</v>
      </c>
      <c r="AO57" s="37">
        <f t="shared" si="5"/>
        <v>37</v>
      </c>
      <c r="AP57" s="37">
        <f t="shared" si="5"/>
        <v>38.5</v>
      </c>
      <c r="AQ57" s="37">
        <f t="shared" si="5"/>
        <v>40</v>
      </c>
      <c r="AR57" s="37">
        <f t="shared" si="5"/>
        <v>41</v>
      </c>
      <c r="AS57" s="37">
        <f t="shared" si="5"/>
        <v>42.999999999999993</v>
      </c>
    </row>
    <row r="58" spans="4:45" x14ac:dyDescent="0.25">
      <c r="D58">
        <v>55</v>
      </c>
      <c r="E58">
        <v>71000</v>
      </c>
      <c r="F58" s="37">
        <v>26.5</v>
      </c>
      <c r="G58" s="37">
        <v>28.000000000000004</v>
      </c>
      <c r="H58" s="37">
        <v>29.5</v>
      </c>
      <c r="I58" s="37">
        <v>31</v>
      </c>
      <c r="J58" s="37">
        <v>32.5</v>
      </c>
      <c r="K58" s="37">
        <v>34</v>
      </c>
      <c r="L58" s="37">
        <v>35.5</v>
      </c>
      <c r="M58" s="37">
        <v>37</v>
      </c>
      <c r="N58" s="37">
        <v>38.5</v>
      </c>
      <c r="O58" s="37">
        <v>40</v>
      </c>
      <c r="P58" s="37">
        <v>41</v>
      </c>
      <c r="Q58" s="37">
        <v>42.999999999999993</v>
      </c>
      <c r="S58" t="str">
        <f t="shared" si="2"/>
        <v/>
      </c>
      <c r="T58">
        <v>71000</v>
      </c>
      <c r="U58">
        <v>0.26500000000000001</v>
      </c>
      <c r="V58">
        <v>0.28000000000000003</v>
      </c>
      <c r="W58">
        <v>0.29499999999999998</v>
      </c>
      <c r="X58">
        <v>0.31</v>
      </c>
      <c r="Y58">
        <v>0.32500000000000001</v>
      </c>
      <c r="Z58">
        <v>0.34</v>
      </c>
      <c r="AA58">
        <v>0.35499999999999998</v>
      </c>
      <c r="AB58">
        <v>0.37</v>
      </c>
      <c r="AC58">
        <v>0.38500000000000001</v>
      </c>
      <c r="AD58">
        <v>0.4</v>
      </c>
      <c r="AE58">
        <v>0.41000000000000003</v>
      </c>
      <c r="AF58">
        <v>0.42999999999999994</v>
      </c>
      <c r="AH58" s="37">
        <f t="shared" si="6"/>
        <v>26.5</v>
      </c>
      <c r="AI58" s="37">
        <f t="shared" si="5"/>
        <v>28.000000000000004</v>
      </c>
      <c r="AJ58" s="37">
        <f t="shared" si="5"/>
        <v>29.5</v>
      </c>
      <c r="AK58" s="37">
        <f t="shared" si="5"/>
        <v>31</v>
      </c>
      <c r="AL58" s="37">
        <f t="shared" si="5"/>
        <v>32.5</v>
      </c>
      <c r="AM58" s="37">
        <f t="shared" si="5"/>
        <v>34</v>
      </c>
      <c r="AN58" s="37">
        <f t="shared" si="5"/>
        <v>35.5</v>
      </c>
      <c r="AO58" s="37">
        <f t="shared" si="5"/>
        <v>37</v>
      </c>
      <c r="AP58" s="37">
        <f t="shared" si="5"/>
        <v>38.5</v>
      </c>
      <c r="AQ58" s="37">
        <f t="shared" si="5"/>
        <v>40</v>
      </c>
      <c r="AR58" s="37">
        <f t="shared" si="5"/>
        <v>41</v>
      </c>
      <c r="AS58" s="37">
        <f t="shared" si="5"/>
        <v>42.999999999999993</v>
      </c>
    </row>
    <row r="59" spans="4:45" x14ac:dyDescent="0.25">
      <c r="D59">
        <v>56</v>
      </c>
      <c r="E59">
        <v>72000</v>
      </c>
      <c r="F59" s="37">
        <v>26.5</v>
      </c>
      <c r="G59" s="37">
        <v>28.000000000000004</v>
      </c>
      <c r="H59" s="37">
        <v>29.5</v>
      </c>
      <c r="I59" s="37">
        <v>31</v>
      </c>
      <c r="J59" s="37">
        <v>32.5</v>
      </c>
      <c r="K59" s="37">
        <v>34</v>
      </c>
      <c r="L59" s="37">
        <v>35.5</v>
      </c>
      <c r="M59" s="37">
        <v>37</v>
      </c>
      <c r="N59" s="37">
        <v>38.5</v>
      </c>
      <c r="O59" s="37">
        <v>40</v>
      </c>
      <c r="P59" s="37">
        <v>41.5</v>
      </c>
      <c r="Q59" s="37">
        <v>42.999999999999993</v>
      </c>
      <c r="S59" t="str">
        <f t="shared" si="2"/>
        <v/>
      </c>
      <c r="T59">
        <v>72000</v>
      </c>
      <c r="U59">
        <v>0.26500000000000001</v>
      </c>
      <c r="V59">
        <v>0.28000000000000003</v>
      </c>
      <c r="W59">
        <v>0.29499999999999998</v>
      </c>
      <c r="X59">
        <v>0.31</v>
      </c>
      <c r="Y59">
        <v>0.32500000000000001</v>
      </c>
      <c r="Z59">
        <v>0.34</v>
      </c>
      <c r="AA59">
        <v>0.35499999999999998</v>
      </c>
      <c r="AB59">
        <v>0.37</v>
      </c>
      <c r="AC59">
        <v>0.38500000000000001</v>
      </c>
      <c r="AD59">
        <v>0.4</v>
      </c>
      <c r="AE59">
        <v>0.41500000000000004</v>
      </c>
      <c r="AF59">
        <v>0.42999999999999994</v>
      </c>
      <c r="AH59" s="37">
        <f t="shared" si="6"/>
        <v>26.5</v>
      </c>
      <c r="AI59" s="37">
        <f t="shared" si="5"/>
        <v>28.000000000000004</v>
      </c>
      <c r="AJ59" s="37">
        <f t="shared" si="5"/>
        <v>29.5</v>
      </c>
      <c r="AK59" s="37">
        <f t="shared" si="5"/>
        <v>31</v>
      </c>
      <c r="AL59" s="37">
        <f t="shared" si="5"/>
        <v>32.5</v>
      </c>
      <c r="AM59" s="37">
        <f t="shared" si="5"/>
        <v>34</v>
      </c>
      <c r="AN59" s="37">
        <f t="shared" si="5"/>
        <v>35.5</v>
      </c>
      <c r="AO59" s="37">
        <f t="shared" si="5"/>
        <v>37</v>
      </c>
      <c r="AP59" s="37">
        <f t="shared" si="5"/>
        <v>38.5</v>
      </c>
      <c r="AQ59" s="37">
        <f t="shared" si="5"/>
        <v>40</v>
      </c>
      <c r="AR59" s="37">
        <f t="shared" si="5"/>
        <v>41.5</v>
      </c>
      <c r="AS59" s="37">
        <f t="shared" si="5"/>
        <v>42.999999999999993</v>
      </c>
    </row>
    <row r="60" spans="4:45" x14ac:dyDescent="0.25">
      <c r="D60">
        <v>57</v>
      </c>
      <c r="E60">
        <v>73000</v>
      </c>
      <c r="F60" s="37">
        <v>26.5</v>
      </c>
      <c r="G60" s="37">
        <v>28.000000000000004</v>
      </c>
      <c r="H60" s="37">
        <v>29.5</v>
      </c>
      <c r="I60" s="37">
        <v>31</v>
      </c>
      <c r="J60" s="37">
        <v>32.5</v>
      </c>
      <c r="K60" s="37">
        <v>34</v>
      </c>
      <c r="L60" s="37">
        <v>35.5</v>
      </c>
      <c r="M60" s="37">
        <v>37</v>
      </c>
      <c r="N60" s="37">
        <v>38.5</v>
      </c>
      <c r="O60" s="37">
        <v>40</v>
      </c>
      <c r="P60" s="37">
        <v>41.5</v>
      </c>
      <c r="Q60" s="37">
        <v>42.999999999999993</v>
      </c>
      <c r="S60" t="str">
        <f t="shared" si="2"/>
        <v/>
      </c>
      <c r="T60">
        <v>73000</v>
      </c>
      <c r="U60">
        <v>0.26500000000000001</v>
      </c>
      <c r="V60">
        <v>0.28000000000000003</v>
      </c>
      <c r="W60">
        <v>0.29499999999999998</v>
      </c>
      <c r="X60">
        <v>0.31</v>
      </c>
      <c r="Y60">
        <v>0.32500000000000001</v>
      </c>
      <c r="Z60">
        <v>0.34</v>
      </c>
      <c r="AA60">
        <v>0.35499999999999998</v>
      </c>
      <c r="AB60">
        <v>0.37</v>
      </c>
      <c r="AC60">
        <v>0.38500000000000001</v>
      </c>
      <c r="AD60">
        <v>0.4</v>
      </c>
      <c r="AE60">
        <v>0.41500000000000004</v>
      </c>
      <c r="AF60">
        <v>0.42999999999999994</v>
      </c>
      <c r="AH60" s="37">
        <f t="shared" si="6"/>
        <v>26.5</v>
      </c>
      <c r="AI60" s="37">
        <f t="shared" si="5"/>
        <v>28.000000000000004</v>
      </c>
      <c r="AJ60" s="37">
        <f t="shared" si="5"/>
        <v>29.5</v>
      </c>
      <c r="AK60" s="37">
        <f t="shared" si="5"/>
        <v>31</v>
      </c>
      <c r="AL60" s="37">
        <f t="shared" si="5"/>
        <v>32.5</v>
      </c>
      <c r="AM60" s="37">
        <f t="shared" si="5"/>
        <v>34</v>
      </c>
      <c r="AN60" s="37">
        <f t="shared" si="5"/>
        <v>35.5</v>
      </c>
      <c r="AO60" s="37">
        <f t="shared" si="5"/>
        <v>37</v>
      </c>
      <c r="AP60" s="37">
        <f t="shared" si="5"/>
        <v>38.5</v>
      </c>
      <c r="AQ60" s="37">
        <f t="shared" si="5"/>
        <v>40</v>
      </c>
      <c r="AR60" s="37">
        <f t="shared" si="5"/>
        <v>41.5</v>
      </c>
      <c r="AS60" s="37">
        <f t="shared" si="5"/>
        <v>42.999999999999993</v>
      </c>
    </row>
    <row r="61" spans="4:45" x14ac:dyDescent="0.25">
      <c r="D61">
        <v>58</v>
      </c>
      <c r="E61">
        <v>74000</v>
      </c>
      <c r="F61" s="37">
        <v>26.5</v>
      </c>
      <c r="G61" s="37">
        <v>28.000000000000004</v>
      </c>
      <c r="H61" s="37">
        <v>30</v>
      </c>
      <c r="I61" s="37">
        <v>31.5</v>
      </c>
      <c r="J61" s="37">
        <v>33</v>
      </c>
      <c r="K61" s="37">
        <v>34.5</v>
      </c>
      <c r="L61" s="37">
        <v>35.5</v>
      </c>
      <c r="M61" s="37">
        <v>37</v>
      </c>
      <c r="N61" s="37">
        <v>38.5</v>
      </c>
      <c r="O61" s="37">
        <v>40</v>
      </c>
      <c r="P61" s="37">
        <v>41.5</v>
      </c>
      <c r="Q61" s="37">
        <v>42.999999999999993</v>
      </c>
      <c r="S61" t="str">
        <f t="shared" si="2"/>
        <v/>
      </c>
      <c r="T61">
        <v>74000</v>
      </c>
      <c r="U61">
        <v>0.26500000000000001</v>
      </c>
      <c r="V61">
        <v>0.28000000000000003</v>
      </c>
      <c r="W61">
        <v>0.3</v>
      </c>
      <c r="X61">
        <v>0.315</v>
      </c>
      <c r="Y61">
        <v>0.33</v>
      </c>
      <c r="Z61">
        <v>0.34500000000000003</v>
      </c>
      <c r="AA61">
        <v>0.35499999999999998</v>
      </c>
      <c r="AB61">
        <v>0.37</v>
      </c>
      <c r="AC61">
        <v>0.38500000000000001</v>
      </c>
      <c r="AD61">
        <v>0.4</v>
      </c>
      <c r="AE61">
        <v>0.41500000000000004</v>
      </c>
      <c r="AF61">
        <v>0.42999999999999994</v>
      </c>
      <c r="AH61" s="37">
        <f t="shared" si="6"/>
        <v>26.5</v>
      </c>
      <c r="AI61" s="37">
        <f t="shared" si="5"/>
        <v>28.000000000000004</v>
      </c>
      <c r="AJ61" s="37">
        <f t="shared" si="5"/>
        <v>30</v>
      </c>
      <c r="AK61" s="37">
        <f t="shared" si="5"/>
        <v>31.5</v>
      </c>
      <c r="AL61" s="37">
        <f t="shared" si="5"/>
        <v>33</v>
      </c>
      <c r="AM61" s="37">
        <f t="shared" si="5"/>
        <v>34.5</v>
      </c>
      <c r="AN61" s="37">
        <f t="shared" si="5"/>
        <v>35.5</v>
      </c>
      <c r="AO61" s="37">
        <f t="shared" si="5"/>
        <v>37</v>
      </c>
      <c r="AP61" s="37">
        <f t="shared" si="5"/>
        <v>38.5</v>
      </c>
      <c r="AQ61" s="37">
        <f t="shared" si="5"/>
        <v>40</v>
      </c>
      <c r="AR61" s="37">
        <f t="shared" si="5"/>
        <v>41.5</v>
      </c>
      <c r="AS61" s="37">
        <f t="shared" si="5"/>
        <v>42.999999999999993</v>
      </c>
    </row>
    <row r="62" spans="4:45" x14ac:dyDescent="0.25">
      <c r="D62">
        <v>59</v>
      </c>
      <c r="E62">
        <v>75000</v>
      </c>
      <c r="F62" s="37">
        <v>27</v>
      </c>
      <c r="G62" s="37">
        <v>28.500000000000004</v>
      </c>
      <c r="H62" s="37">
        <v>30</v>
      </c>
      <c r="I62" s="37">
        <v>31.5</v>
      </c>
      <c r="J62" s="37">
        <v>33</v>
      </c>
      <c r="K62" s="37">
        <v>34.5</v>
      </c>
      <c r="L62" s="37">
        <v>36</v>
      </c>
      <c r="M62" s="37">
        <v>37.5</v>
      </c>
      <c r="N62" s="37">
        <v>39</v>
      </c>
      <c r="O62" s="37">
        <v>40</v>
      </c>
      <c r="P62" s="37">
        <v>41.5</v>
      </c>
      <c r="Q62" s="37">
        <v>42.999999999999993</v>
      </c>
      <c r="S62" t="str">
        <f t="shared" si="2"/>
        <v/>
      </c>
      <c r="T62">
        <v>75000</v>
      </c>
      <c r="U62">
        <v>0.27</v>
      </c>
      <c r="V62">
        <v>0.28500000000000003</v>
      </c>
      <c r="W62">
        <v>0.3</v>
      </c>
      <c r="X62">
        <v>0.315</v>
      </c>
      <c r="Y62">
        <v>0.33</v>
      </c>
      <c r="Z62">
        <v>0.34500000000000003</v>
      </c>
      <c r="AA62">
        <v>0.36</v>
      </c>
      <c r="AB62">
        <v>0.375</v>
      </c>
      <c r="AC62">
        <v>0.39</v>
      </c>
      <c r="AD62">
        <v>0.4</v>
      </c>
      <c r="AE62">
        <v>0.41500000000000004</v>
      </c>
      <c r="AF62">
        <v>0.42999999999999994</v>
      </c>
      <c r="AH62" s="37">
        <f t="shared" si="6"/>
        <v>27</v>
      </c>
      <c r="AI62" s="37">
        <f t="shared" si="5"/>
        <v>28.500000000000004</v>
      </c>
      <c r="AJ62" s="37">
        <f t="shared" si="5"/>
        <v>30</v>
      </c>
      <c r="AK62" s="37">
        <f t="shared" si="5"/>
        <v>31.5</v>
      </c>
      <c r="AL62" s="37">
        <f t="shared" si="5"/>
        <v>33</v>
      </c>
      <c r="AM62" s="37">
        <f t="shared" si="5"/>
        <v>34.5</v>
      </c>
      <c r="AN62" s="37">
        <f t="shared" si="5"/>
        <v>36</v>
      </c>
      <c r="AO62" s="37">
        <f t="shared" si="5"/>
        <v>37.5</v>
      </c>
      <c r="AP62" s="37">
        <f t="shared" si="5"/>
        <v>39</v>
      </c>
      <c r="AQ62" s="37">
        <f t="shared" si="5"/>
        <v>40</v>
      </c>
      <c r="AR62" s="37">
        <f t="shared" si="5"/>
        <v>41.5</v>
      </c>
      <c r="AS62" s="37">
        <f t="shared" si="5"/>
        <v>42.999999999999993</v>
      </c>
    </row>
    <row r="63" spans="4:45" x14ac:dyDescent="0.25">
      <c r="D63">
        <v>60</v>
      </c>
      <c r="E63">
        <v>76000</v>
      </c>
      <c r="F63" s="37">
        <v>27</v>
      </c>
      <c r="G63" s="37">
        <v>28.500000000000004</v>
      </c>
      <c r="H63" s="37">
        <v>30</v>
      </c>
      <c r="I63" s="37">
        <v>31.5</v>
      </c>
      <c r="J63" s="37">
        <v>33</v>
      </c>
      <c r="K63" s="37">
        <v>34.5</v>
      </c>
      <c r="L63" s="37">
        <v>36</v>
      </c>
      <c r="M63" s="37">
        <v>37.5</v>
      </c>
      <c r="N63" s="37">
        <v>39</v>
      </c>
      <c r="O63" s="37">
        <v>40.5</v>
      </c>
      <c r="P63" s="37">
        <v>41.5</v>
      </c>
      <c r="Q63" s="37">
        <v>42.999999999999993</v>
      </c>
      <c r="S63" t="str">
        <f t="shared" si="2"/>
        <v/>
      </c>
      <c r="T63">
        <v>76000</v>
      </c>
      <c r="U63">
        <v>0.27</v>
      </c>
      <c r="V63">
        <v>0.28500000000000003</v>
      </c>
      <c r="W63">
        <v>0.3</v>
      </c>
      <c r="X63">
        <v>0.315</v>
      </c>
      <c r="Y63">
        <v>0.33</v>
      </c>
      <c r="Z63">
        <v>0.34500000000000003</v>
      </c>
      <c r="AA63">
        <v>0.36</v>
      </c>
      <c r="AB63">
        <v>0.375</v>
      </c>
      <c r="AC63">
        <v>0.39</v>
      </c>
      <c r="AD63">
        <v>0.40500000000000003</v>
      </c>
      <c r="AE63">
        <v>0.41500000000000004</v>
      </c>
      <c r="AF63">
        <v>0.42999999999999994</v>
      </c>
      <c r="AH63" s="37">
        <f t="shared" si="6"/>
        <v>27</v>
      </c>
      <c r="AI63" s="37">
        <f t="shared" si="5"/>
        <v>28.500000000000004</v>
      </c>
      <c r="AJ63" s="37">
        <f t="shared" si="5"/>
        <v>30</v>
      </c>
      <c r="AK63" s="37">
        <f t="shared" si="5"/>
        <v>31.5</v>
      </c>
      <c r="AL63" s="37">
        <f t="shared" si="5"/>
        <v>33</v>
      </c>
      <c r="AM63" s="37">
        <f t="shared" si="5"/>
        <v>34.5</v>
      </c>
      <c r="AN63" s="37">
        <f t="shared" si="5"/>
        <v>36</v>
      </c>
      <c r="AO63" s="37">
        <f t="shared" si="5"/>
        <v>37.5</v>
      </c>
      <c r="AP63" s="37">
        <f t="shared" si="5"/>
        <v>39</v>
      </c>
      <c r="AQ63" s="37">
        <f t="shared" si="5"/>
        <v>40.5</v>
      </c>
      <c r="AR63" s="37">
        <f t="shared" si="5"/>
        <v>41.5</v>
      </c>
      <c r="AS63" s="37">
        <f t="shared" si="5"/>
        <v>42.999999999999993</v>
      </c>
    </row>
    <row r="64" spans="4:45" x14ac:dyDescent="0.25">
      <c r="D64">
        <v>61</v>
      </c>
      <c r="E64">
        <v>77000</v>
      </c>
      <c r="F64" s="37">
        <v>27</v>
      </c>
      <c r="G64" s="37">
        <v>28.500000000000004</v>
      </c>
      <c r="H64" s="37">
        <v>30</v>
      </c>
      <c r="I64" s="37">
        <v>31.5</v>
      </c>
      <c r="J64" s="37">
        <v>33</v>
      </c>
      <c r="K64" s="37">
        <v>34.5</v>
      </c>
      <c r="L64" s="37">
        <v>36</v>
      </c>
      <c r="M64" s="37">
        <v>37.5</v>
      </c>
      <c r="N64" s="37">
        <v>39</v>
      </c>
      <c r="O64" s="37">
        <v>40.5</v>
      </c>
      <c r="P64" s="37">
        <v>41.5</v>
      </c>
      <c r="Q64" s="37">
        <v>42.999999999999993</v>
      </c>
      <c r="S64" t="str">
        <f t="shared" si="2"/>
        <v/>
      </c>
      <c r="T64">
        <v>77000</v>
      </c>
      <c r="U64">
        <v>0.27</v>
      </c>
      <c r="V64">
        <v>0.28500000000000003</v>
      </c>
      <c r="W64">
        <v>0.3</v>
      </c>
      <c r="X64">
        <v>0.315</v>
      </c>
      <c r="Y64">
        <v>0.33</v>
      </c>
      <c r="Z64">
        <v>0.34500000000000003</v>
      </c>
      <c r="AA64">
        <v>0.36</v>
      </c>
      <c r="AB64">
        <v>0.375</v>
      </c>
      <c r="AC64">
        <v>0.39</v>
      </c>
      <c r="AD64">
        <v>0.40500000000000003</v>
      </c>
      <c r="AE64">
        <v>0.41500000000000004</v>
      </c>
      <c r="AF64">
        <v>0.42999999999999994</v>
      </c>
      <c r="AH64" s="37">
        <f t="shared" si="6"/>
        <v>27</v>
      </c>
      <c r="AI64" s="37">
        <f t="shared" si="5"/>
        <v>28.500000000000004</v>
      </c>
      <c r="AJ64" s="37">
        <f t="shared" si="5"/>
        <v>30</v>
      </c>
      <c r="AK64" s="37">
        <f t="shared" si="5"/>
        <v>31.5</v>
      </c>
      <c r="AL64" s="37">
        <f t="shared" si="5"/>
        <v>33</v>
      </c>
      <c r="AM64" s="37">
        <f t="shared" si="5"/>
        <v>34.5</v>
      </c>
      <c r="AN64" s="37">
        <f t="shared" si="5"/>
        <v>36</v>
      </c>
      <c r="AO64" s="37">
        <f t="shared" si="5"/>
        <v>37.5</v>
      </c>
      <c r="AP64" s="37">
        <f t="shared" si="5"/>
        <v>39</v>
      </c>
      <c r="AQ64" s="37">
        <f t="shared" si="5"/>
        <v>40.5</v>
      </c>
      <c r="AR64" s="37">
        <f t="shared" si="5"/>
        <v>41.5</v>
      </c>
      <c r="AS64" s="37">
        <f t="shared" si="5"/>
        <v>42.999999999999993</v>
      </c>
    </row>
    <row r="65" spans="4:45" x14ac:dyDescent="0.25">
      <c r="D65">
        <v>62</v>
      </c>
      <c r="E65">
        <v>78000</v>
      </c>
      <c r="F65" s="37">
        <v>27</v>
      </c>
      <c r="G65" s="37">
        <v>28.500000000000004</v>
      </c>
      <c r="H65" s="37">
        <v>30</v>
      </c>
      <c r="I65" s="37">
        <v>32</v>
      </c>
      <c r="J65" s="37">
        <v>33.5</v>
      </c>
      <c r="K65" s="37">
        <v>35</v>
      </c>
      <c r="L65" s="37">
        <v>36</v>
      </c>
      <c r="M65" s="37">
        <v>37.5</v>
      </c>
      <c r="N65" s="37">
        <v>39</v>
      </c>
      <c r="O65" s="37">
        <v>40.5</v>
      </c>
      <c r="P65" s="37">
        <v>42.000000000000007</v>
      </c>
      <c r="Q65" s="37">
        <v>42.999999999999993</v>
      </c>
      <c r="S65" t="str">
        <f t="shared" si="2"/>
        <v/>
      </c>
      <c r="T65">
        <v>78000</v>
      </c>
      <c r="U65">
        <v>0.27</v>
      </c>
      <c r="V65">
        <v>0.28500000000000003</v>
      </c>
      <c r="W65">
        <v>0.3</v>
      </c>
      <c r="X65">
        <v>0.32</v>
      </c>
      <c r="Y65">
        <v>0.33500000000000002</v>
      </c>
      <c r="Z65">
        <v>0.35000000000000003</v>
      </c>
      <c r="AA65">
        <v>0.36</v>
      </c>
      <c r="AB65">
        <v>0.375</v>
      </c>
      <c r="AC65">
        <v>0.39</v>
      </c>
      <c r="AD65">
        <v>0.40500000000000003</v>
      </c>
      <c r="AE65">
        <v>0.42000000000000004</v>
      </c>
      <c r="AF65">
        <v>0.42999999999999994</v>
      </c>
      <c r="AH65" s="37">
        <f t="shared" si="6"/>
        <v>27</v>
      </c>
      <c r="AI65" s="37">
        <f t="shared" si="5"/>
        <v>28.500000000000004</v>
      </c>
      <c r="AJ65" s="37">
        <f t="shared" si="5"/>
        <v>30</v>
      </c>
      <c r="AK65" s="37">
        <f t="shared" si="5"/>
        <v>32</v>
      </c>
      <c r="AL65" s="37">
        <f t="shared" si="5"/>
        <v>33.5</v>
      </c>
      <c r="AM65" s="37">
        <f t="shared" si="5"/>
        <v>35</v>
      </c>
      <c r="AN65" s="37">
        <f t="shared" si="5"/>
        <v>36</v>
      </c>
      <c r="AO65" s="37">
        <f t="shared" si="5"/>
        <v>37.5</v>
      </c>
      <c r="AP65" s="37">
        <f t="shared" si="5"/>
        <v>39</v>
      </c>
      <c r="AQ65" s="37">
        <f t="shared" si="5"/>
        <v>40.5</v>
      </c>
      <c r="AR65" s="37">
        <f t="shared" si="5"/>
        <v>42.000000000000007</v>
      </c>
      <c r="AS65" s="37">
        <f t="shared" si="5"/>
        <v>42.999999999999993</v>
      </c>
    </row>
    <row r="66" spans="4:45" x14ac:dyDescent="0.25">
      <c r="D66">
        <v>63</v>
      </c>
      <c r="E66">
        <v>79000</v>
      </c>
      <c r="F66" s="37">
        <v>27</v>
      </c>
      <c r="G66" s="37">
        <v>28.500000000000004</v>
      </c>
      <c r="H66" s="37">
        <v>30.5</v>
      </c>
      <c r="I66" s="37">
        <v>32</v>
      </c>
      <c r="J66" s="37">
        <v>33.5</v>
      </c>
      <c r="K66" s="37">
        <v>35</v>
      </c>
      <c r="L66" s="37">
        <v>36.5</v>
      </c>
      <c r="M66" s="37">
        <v>37.5</v>
      </c>
      <c r="N66" s="37">
        <v>39</v>
      </c>
      <c r="O66" s="37">
        <v>40.5</v>
      </c>
      <c r="P66" s="37">
        <v>42.000000000000007</v>
      </c>
      <c r="Q66" s="37">
        <v>42.999999999999993</v>
      </c>
      <c r="S66" t="str">
        <f t="shared" si="2"/>
        <v/>
      </c>
      <c r="T66">
        <v>79000</v>
      </c>
      <c r="U66">
        <v>0.27</v>
      </c>
      <c r="V66">
        <v>0.28500000000000003</v>
      </c>
      <c r="W66">
        <v>0.30499999999999999</v>
      </c>
      <c r="X66">
        <v>0.32</v>
      </c>
      <c r="Y66">
        <v>0.33500000000000002</v>
      </c>
      <c r="Z66">
        <v>0.35000000000000003</v>
      </c>
      <c r="AA66">
        <v>0.36499999999999999</v>
      </c>
      <c r="AB66">
        <v>0.375</v>
      </c>
      <c r="AC66">
        <v>0.39</v>
      </c>
      <c r="AD66">
        <v>0.40500000000000003</v>
      </c>
      <c r="AE66">
        <v>0.42000000000000004</v>
      </c>
      <c r="AF66">
        <v>0.42999999999999994</v>
      </c>
      <c r="AH66" s="37">
        <f t="shared" si="6"/>
        <v>27</v>
      </c>
      <c r="AI66" s="37">
        <f t="shared" si="5"/>
        <v>28.500000000000004</v>
      </c>
      <c r="AJ66" s="37">
        <f t="shared" si="5"/>
        <v>30.5</v>
      </c>
      <c r="AK66" s="37">
        <f t="shared" si="5"/>
        <v>32</v>
      </c>
      <c r="AL66" s="37">
        <f t="shared" si="5"/>
        <v>33.5</v>
      </c>
      <c r="AM66" s="37">
        <f t="shared" si="5"/>
        <v>35</v>
      </c>
      <c r="AN66" s="37">
        <f t="shared" si="5"/>
        <v>36.5</v>
      </c>
      <c r="AO66" s="37">
        <f t="shared" si="5"/>
        <v>37.5</v>
      </c>
      <c r="AP66" s="37">
        <f t="shared" si="5"/>
        <v>39</v>
      </c>
      <c r="AQ66" s="37">
        <f t="shared" si="5"/>
        <v>40.5</v>
      </c>
      <c r="AR66" s="37">
        <f t="shared" si="5"/>
        <v>42.000000000000007</v>
      </c>
      <c r="AS66" s="37">
        <f t="shared" si="5"/>
        <v>42.999999999999993</v>
      </c>
    </row>
    <row r="67" spans="4:45" x14ac:dyDescent="0.25">
      <c r="D67">
        <v>64</v>
      </c>
      <c r="E67">
        <v>80000</v>
      </c>
      <c r="F67" s="37">
        <v>27.500000000000004</v>
      </c>
      <c r="G67" s="37">
        <v>28.499999999999996</v>
      </c>
      <c r="H67" s="37">
        <v>30.5</v>
      </c>
      <c r="I67" s="37">
        <v>32</v>
      </c>
      <c r="J67" s="37">
        <v>33.5</v>
      </c>
      <c r="K67" s="37">
        <v>35</v>
      </c>
      <c r="L67" s="37">
        <v>36.5</v>
      </c>
      <c r="M67" s="37">
        <v>38</v>
      </c>
      <c r="N67" s="37">
        <v>39</v>
      </c>
      <c r="O67" s="37">
        <v>40.5</v>
      </c>
      <c r="P67" s="37">
        <v>42.000000000000007</v>
      </c>
      <c r="Q67" s="37">
        <v>42.999999999999993</v>
      </c>
      <c r="S67" t="str">
        <f t="shared" si="2"/>
        <v/>
      </c>
      <c r="T67">
        <v>80000</v>
      </c>
      <c r="U67">
        <v>0.27500000000000002</v>
      </c>
      <c r="V67">
        <v>0.28499999999999998</v>
      </c>
      <c r="W67">
        <v>0.30499999999999999</v>
      </c>
      <c r="X67">
        <v>0.32</v>
      </c>
      <c r="Y67">
        <v>0.33500000000000002</v>
      </c>
      <c r="Z67">
        <v>0.35000000000000003</v>
      </c>
      <c r="AA67">
        <v>0.36499999999999999</v>
      </c>
      <c r="AB67">
        <v>0.38</v>
      </c>
      <c r="AC67">
        <v>0.39</v>
      </c>
      <c r="AD67">
        <v>0.40500000000000003</v>
      </c>
      <c r="AE67">
        <v>0.42000000000000004</v>
      </c>
      <c r="AF67">
        <v>0.42999999999999994</v>
      </c>
      <c r="AH67" s="37">
        <f t="shared" si="6"/>
        <v>27.500000000000004</v>
      </c>
      <c r="AI67" s="37">
        <f t="shared" si="5"/>
        <v>28.499999999999996</v>
      </c>
      <c r="AJ67" s="37">
        <f t="shared" si="5"/>
        <v>30.5</v>
      </c>
      <c r="AK67" s="37">
        <f t="shared" si="5"/>
        <v>32</v>
      </c>
      <c r="AL67" s="37">
        <f t="shared" si="5"/>
        <v>33.5</v>
      </c>
      <c r="AM67" s="37">
        <f t="shared" si="5"/>
        <v>35</v>
      </c>
      <c r="AN67" s="37">
        <f t="shared" si="5"/>
        <v>36.5</v>
      </c>
      <c r="AO67" s="37">
        <f t="shared" si="5"/>
        <v>38</v>
      </c>
      <c r="AP67" s="37">
        <f t="shared" si="5"/>
        <v>39</v>
      </c>
      <c r="AQ67" s="37">
        <f t="shared" si="5"/>
        <v>40.5</v>
      </c>
      <c r="AR67" s="37">
        <f t="shared" si="5"/>
        <v>42.000000000000007</v>
      </c>
      <c r="AS67" s="37">
        <f t="shared" si="5"/>
        <v>42.999999999999993</v>
      </c>
    </row>
    <row r="68" spans="4:45" x14ac:dyDescent="0.25">
      <c r="D68">
        <v>65</v>
      </c>
      <c r="E68">
        <v>81000</v>
      </c>
      <c r="F68" s="37">
        <v>27.500000000000004</v>
      </c>
      <c r="G68" s="37">
        <v>28.499999999999996</v>
      </c>
      <c r="H68" s="37">
        <v>30.5</v>
      </c>
      <c r="I68" s="37">
        <v>32</v>
      </c>
      <c r="J68" s="37">
        <v>33.5</v>
      </c>
      <c r="K68" s="37">
        <v>35</v>
      </c>
      <c r="L68" s="37">
        <v>36.5</v>
      </c>
      <c r="M68" s="37">
        <v>38</v>
      </c>
      <c r="N68" s="37">
        <v>39</v>
      </c>
      <c r="O68" s="37">
        <v>40.5</v>
      </c>
      <c r="P68" s="37">
        <v>42.000000000000007</v>
      </c>
      <c r="Q68" s="37">
        <v>42.999999999999993</v>
      </c>
      <c r="S68" t="str">
        <f t="shared" si="2"/>
        <v/>
      </c>
      <c r="T68">
        <v>81000</v>
      </c>
      <c r="U68">
        <v>0.27500000000000002</v>
      </c>
      <c r="V68">
        <v>0.28499999999999998</v>
      </c>
      <c r="W68">
        <v>0.30499999999999999</v>
      </c>
      <c r="X68">
        <v>0.32</v>
      </c>
      <c r="Y68">
        <v>0.33500000000000002</v>
      </c>
      <c r="Z68">
        <v>0.35000000000000003</v>
      </c>
      <c r="AA68">
        <v>0.36499999999999999</v>
      </c>
      <c r="AB68">
        <v>0.38</v>
      </c>
      <c r="AC68">
        <v>0.39</v>
      </c>
      <c r="AD68">
        <v>0.40500000000000003</v>
      </c>
      <c r="AE68">
        <v>0.42000000000000004</v>
      </c>
      <c r="AF68">
        <v>0.42999999999999994</v>
      </c>
      <c r="AH68" s="37">
        <f t="shared" si="6"/>
        <v>27.500000000000004</v>
      </c>
      <c r="AI68" s="37">
        <f t="shared" si="5"/>
        <v>28.499999999999996</v>
      </c>
      <c r="AJ68" s="37">
        <f t="shared" si="5"/>
        <v>30.5</v>
      </c>
      <c r="AK68" s="37">
        <f t="shared" si="5"/>
        <v>32</v>
      </c>
      <c r="AL68" s="37">
        <f t="shared" si="5"/>
        <v>33.5</v>
      </c>
      <c r="AM68" s="37">
        <f t="shared" si="5"/>
        <v>35</v>
      </c>
      <c r="AN68" s="37">
        <f t="shared" si="5"/>
        <v>36.5</v>
      </c>
      <c r="AO68" s="37">
        <f t="shared" si="5"/>
        <v>38</v>
      </c>
      <c r="AP68" s="37">
        <f t="shared" si="5"/>
        <v>39</v>
      </c>
      <c r="AQ68" s="37">
        <f t="shared" si="5"/>
        <v>40.5</v>
      </c>
      <c r="AR68" s="37">
        <f t="shared" si="5"/>
        <v>42.000000000000007</v>
      </c>
      <c r="AS68" s="37">
        <f t="shared" si="5"/>
        <v>42.999999999999993</v>
      </c>
    </row>
    <row r="69" spans="4:45" x14ac:dyDescent="0.25">
      <c r="D69">
        <v>66</v>
      </c>
      <c r="E69">
        <v>82000</v>
      </c>
      <c r="F69" s="37">
        <v>27.500000000000004</v>
      </c>
      <c r="G69" s="37">
        <v>28.499999999999996</v>
      </c>
      <c r="H69" s="37">
        <v>30.5</v>
      </c>
      <c r="I69" s="37">
        <v>32</v>
      </c>
      <c r="J69" s="37">
        <v>33.5</v>
      </c>
      <c r="K69" s="37">
        <v>35</v>
      </c>
      <c r="L69" s="37">
        <v>36.5</v>
      </c>
      <c r="M69" s="37">
        <v>38</v>
      </c>
      <c r="N69" s="37">
        <v>39.5</v>
      </c>
      <c r="O69" s="37">
        <v>40.5</v>
      </c>
      <c r="P69" s="37">
        <v>42.000000000000007</v>
      </c>
      <c r="Q69" s="37">
        <v>42.999999999999993</v>
      </c>
      <c r="S69" t="str">
        <f t="shared" si="2"/>
        <v/>
      </c>
      <c r="T69">
        <v>82000</v>
      </c>
      <c r="U69">
        <v>0.27500000000000002</v>
      </c>
      <c r="V69">
        <v>0.28499999999999998</v>
      </c>
      <c r="W69">
        <v>0.30499999999999999</v>
      </c>
      <c r="X69">
        <v>0.32</v>
      </c>
      <c r="Y69">
        <v>0.33500000000000002</v>
      </c>
      <c r="Z69">
        <v>0.35000000000000003</v>
      </c>
      <c r="AA69">
        <v>0.36499999999999999</v>
      </c>
      <c r="AB69">
        <v>0.38</v>
      </c>
      <c r="AC69">
        <v>0.39500000000000002</v>
      </c>
      <c r="AD69">
        <v>0.40500000000000003</v>
      </c>
      <c r="AE69">
        <v>0.42000000000000004</v>
      </c>
      <c r="AF69">
        <v>0.42999999999999994</v>
      </c>
      <c r="AH69" s="37">
        <f t="shared" si="6"/>
        <v>27.500000000000004</v>
      </c>
      <c r="AI69" s="37">
        <f t="shared" si="5"/>
        <v>28.499999999999996</v>
      </c>
      <c r="AJ69" s="37">
        <f t="shared" si="5"/>
        <v>30.5</v>
      </c>
      <c r="AK69" s="37">
        <f t="shared" si="5"/>
        <v>32</v>
      </c>
      <c r="AL69" s="37">
        <f t="shared" si="5"/>
        <v>33.5</v>
      </c>
      <c r="AM69" s="37">
        <f t="shared" si="5"/>
        <v>35</v>
      </c>
      <c r="AN69" s="37">
        <f t="shared" si="5"/>
        <v>36.5</v>
      </c>
      <c r="AO69" s="37">
        <f t="shared" si="5"/>
        <v>38</v>
      </c>
      <c r="AP69" s="37">
        <f t="shared" si="5"/>
        <v>39.5</v>
      </c>
      <c r="AQ69" s="37">
        <f t="shared" si="5"/>
        <v>40.5</v>
      </c>
      <c r="AR69" s="37">
        <f t="shared" si="5"/>
        <v>42.000000000000007</v>
      </c>
      <c r="AS69" s="37">
        <f t="shared" si="5"/>
        <v>42.999999999999993</v>
      </c>
    </row>
    <row r="70" spans="4:45" x14ac:dyDescent="0.25">
      <c r="D70">
        <v>67</v>
      </c>
      <c r="E70">
        <v>83000</v>
      </c>
      <c r="F70" s="37">
        <v>27.500000000000004</v>
      </c>
      <c r="G70" s="37">
        <v>28.499999999999996</v>
      </c>
      <c r="H70" s="37">
        <v>30.5</v>
      </c>
      <c r="I70" s="37">
        <v>32</v>
      </c>
      <c r="J70" s="37">
        <v>34</v>
      </c>
      <c r="K70" s="37">
        <v>35.5</v>
      </c>
      <c r="L70" s="37">
        <v>36.5</v>
      </c>
      <c r="M70" s="37">
        <v>38</v>
      </c>
      <c r="N70" s="37">
        <v>39.5</v>
      </c>
      <c r="O70" s="37">
        <v>40.5</v>
      </c>
      <c r="P70" s="37">
        <v>42.000000000000007</v>
      </c>
      <c r="Q70" s="37">
        <v>43.499999999999993</v>
      </c>
      <c r="S70" t="str">
        <f t="shared" ref="S70:S97" si="7">IF(E70&lt;&gt;T70,"x","")</f>
        <v/>
      </c>
      <c r="T70">
        <v>83000</v>
      </c>
      <c r="U70">
        <v>0.27500000000000002</v>
      </c>
      <c r="V70">
        <v>0.28499999999999998</v>
      </c>
      <c r="W70">
        <v>0.30499999999999999</v>
      </c>
      <c r="X70">
        <v>0.32</v>
      </c>
      <c r="Y70">
        <v>0.34</v>
      </c>
      <c r="Z70">
        <v>0.35499999999999998</v>
      </c>
      <c r="AA70">
        <v>0.36499999999999999</v>
      </c>
      <c r="AB70">
        <v>0.38</v>
      </c>
      <c r="AC70">
        <v>0.39500000000000002</v>
      </c>
      <c r="AD70">
        <v>0.40500000000000003</v>
      </c>
      <c r="AE70">
        <v>0.42000000000000004</v>
      </c>
      <c r="AF70">
        <v>0.43499999999999994</v>
      </c>
      <c r="AH70" s="37">
        <f t="shared" si="6"/>
        <v>27.500000000000004</v>
      </c>
      <c r="AI70" s="37">
        <f t="shared" si="5"/>
        <v>28.499999999999996</v>
      </c>
      <c r="AJ70" s="37">
        <f t="shared" si="5"/>
        <v>30.5</v>
      </c>
      <c r="AK70" s="37">
        <f t="shared" si="5"/>
        <v>32</v>
      </c>
      <c r="AL70" s="37">
        <f t="shared" si="5"/>
        <v>34</v>
      </c>
      <c r="AM70" s="37">
        <f t="shared" si="5"/>
        <v>35.5</v>
      </c>
      <c r="AN70" s="37">
        <f t="shared" si="5"/>
        <v>36.5</v>
      </c>
      <c r="AO70" s="37">
        <f t="shared" si="5"/>
        <v>38</v>
      </c>
      <c r="AP70" s="37">
        <f t="shared" si="5"/>
        <v>39.5</v>
      </c>
      <c r="AQ70" s="37">
        <f t="shared" si="5"/>
        <v>40.5</v>
      </c>
      <c r="AR70" s="37">
        <f t="shared" si="5"/>
        <v>42.000000000000007</v>
      </c>
      <c r="AS70" s="37">
        <f t="shared" si="5"/>
        <v>43.499999999999993</v>
      </c>
    </row>
    <row r="71" spans="4:45" x14ac:dyDescent="0.25">
      <c r="D71">
        <v>68</v>
      </c>
      <c r="E71">
        <v>84000</v>
      </c>
      <c r="F71" s="37">
        <v>27.500000000000004</v>
      </c>
      <c r="G71" s="37">
        <v>28.499999999999996</v>
      </c>
      <c r="H71" s="37">
        <v>30.5</v>
      </c>
      <c r="I71" s="37">
        <v>32.5</v>
      </c>
      <c r="J71" s="37">
        <v>34</v>
      </c>
      <c r="K71" s="37">
        <v>35.5</v>
      </c>
      <c r="L71" s="37">
        <v>37</v>
      </c>
      <c r="M71" s="37">
        <v>38</v>
      </c>
      <c r="N71" s="37">
        <v>39.5</v>
      </c>
      <c r="O71" s="37">
        <v>41</v>
      </c>
      <c r="P71" s="37">
        <v>42.000000000000007</v>
      </c>
      <c r="Q71" s="37">
        <v>43.499999999999993</v>
      </c>
      <c r="S71" t="str">
        <f t="shared" si="7"/>
        <v/>
      </c>
      <c r="T71">
        <v>84000</v>
      </c>
      <c r="U71">
        <v>0.27500000000000002</v>
      </c>
      <c r="V71">
        <v>0.28499999999999998</v>
      </c>
      <c r="W71">
        <v>0.30499999999999999</v>
      </c>
      <c r="X71">
        <v>0.32500000000000001</v>
      </c>
      <c r="Y71">
        <v>0.34</v>
      </c>
      <c r="Z71">
        <v>0.35499999999999998</v>
      </c>
      <c r="AA71">
        <v>0.37</v>
      </c>
      <c r="AB71">
        <v>0.38</v>
      </c>
      <c r="AC71">
        <v>0.39500000000000002</v>
      </c>
      <c r="AD71">
        <v>0.41000000000000003</v>
      </c>
      <c r="AE71">
        <v>0.42000000000000004</v>
      </c>
      <c r="AF71">
        <v>0.43499999999999994</v>
      </c>
      <c r="AH71" s="37">
        <f t="shared" si="6"/>
        <v>27.500000000000004</v>
      </c>
      <c r="AI71" s="37">
        <f t="shared" si="5"/>
        <v>28.499999999999996</v>
      </c>
      <c r="AJ71" s="37">
        <f t="shared" si="5"/>
        <v>30.5</v>
      </c>
      <c r="AK71" s="37">
        <f t="shared" si="5"/>
        <v>32.5</v>
      </c>
      <c r="AL71" s="37">
        <f t="shared" si="5"/>
        <v>34</v>
      </c>
      <c r="AM71" s="37">
        <f t="shared" si="5"/>
        <v>35.5</v>
      </c>
      <c r="AN71" s="37">
        <f t="shared" si="5"/>
        <v>37</v>
      </c>
      <c r="AO71" s="37">
        <f t="shared" si="5"/>
        <v>38</v>
      </c>
      <c r="AP71" s="37">
        <f t="shared" si="5"/>
        <v>39.5</v>
      </c>
      <c r="AQ71" s="37">
        <f t="shared" si="5"/>
        <v>41</v>
      </c>
      <c r="AR71" s="37">
        <f t="shared" si="5"/>
        <v>42.000000000000007</v>
      </c>
      <c r="AS71" s="37">
        <f t="shared" si="5"/>
        <v>43.499999999999993</v>
      </c>
    </row>
    <row r="72" spans="4:45" x14ac:dyDescent="0.25">
      <c r="D72">
        <v>69</v>
      </c>
      <c r="E72">
        <v>85000</v>
      </c>
      <c r="F72" s="37">
        <v>27.500000000000004</v>
      </c>
      <c r="G72" s="37">
        <v>28.499999999999996</v>
      </c>
      <c r="H72" s="37">
        <v>30.5</v>
      </c>
      <c r="I72" s="37">
        <v>32.5</v>
      </c>
      <c r="J72" s="37">
        <v>34</v>
      </c>
      <c r="K72" s="37">
        <v>35.5</v>
      </c>
      <c r="L72" s="37">
        <v>37</v>
      </c>
      <c r="M72" s="37">
        <v>38.5</v>
      </c>
      <c r="N72" s="37">
        <v>39.5</v>
      </c>
      <c r="O72" s="37">
        <v>41</v>
      </c>
      <c r="P72" s="37">
        <v>42.000000000000007</v>
      </c>
      <c r="Q72" s="37">
        <v>43.499999999999993</v>
      </c>
      <c r="S72" t="str">
        <f t="shared" si="7"/>
        <v/>
      </c>
      <c r="T72">
        <v>85000</v>
      </c>
      <c r="U72">
        <v>0.27500000000000002</v>
      </c>
      <c r="V72">
        <v>0.28499999999999998</v>
      </c>
      <c r="W72">
        <v>0.30499999999999999</v>
      </c>
      <c r="X72">
        <v>0.32500000000000001</v>
      </c>
      <c r="Y72">
        <v>0.34</v>
      </c>
      <c r="Z72">
        <v>0.35499999999999998</v>
      </c>
      <c r="AA72">
        <v>0.37</v>
      </c>
      <c r="AB72">
        <v>0.38500000000000001</v>
      </c>
      <c r="AC72">
        <v>0.39500000000000002</v>
      </c>
      <c r="AD72">
        <v>0.41000000000000003</v>
      </c>
      <c r="AE72">
        <v>0.42000000000000004</v>
      </c>
      <c r="AF72">
        <v>0.43499999999999994</v>
      </c>
      <c r="AH72" s="37">
        <f t="shared" si="6"/>
        <v>27.500000000000004</v>
      </c>
      <c r="AI72" s="37">
        <f t="shared" si="5"/>
        <v>28.499999999999996</v>
      </c>
      <c r="AJ72" s="37">
        <f t="shared" si="5"/>
        <v>30.5</v>
      </c>
      <c r="AK72" s="37">
        <f t="shared" si="5"/>
        <v>32.5</v>
      </c>
      <c r="AL72" s="37">
        <f t="shared" si="5"/>
        <v>34</v>
      </c>
      <c r="AM72" s="37">
        <f t="shared" si="5"/>
        <v>35.5</v>
      </c>
      <c r="AN72" s="37">
        <f t="shared" si="5"/>
        <v>37</v>
      </c>
      <c r="AO72" s="37">
        <f t="shared" si="5"/>
        <v>38.5</v>
      </c>
      <c r="AP72" s="37">
        <f t="shared" si="5"/>
        <v>39.5</v>
      </c>
      <c r="AQ72" s="37">
        <f t="shared" si="5"/>
        <v>41</v>
      </c>
      <c r="AR72" s="37">
        <f t="shared" si="5"/>
        <v>42.000000000000007</v>
      </c>
      <c r="AS72" s="37">
        <f t="shared" si="5"/>
        <v>43.499999999999993</v>
      </c>
    </row>
    <row r="73" spans="4:45" x14ac:dyDescent="0.25">
      <c r="D73">
        <v>70</v>
      </c>
      <c r="E73">
        <v>86000</v>
      </c>
      <c r="F73" s="37">
        <v>27.500000000000004</v>
      </c>
      <c r="G73" s="37">
        <v>28.499999999999996</v>
      </c>
      <c r="H73" s="37">
        <v>30.5</v>
      </c>
      <c r="I73" s="37">
        <v>32.5</v>
      </c>
      <c r="J73" s="37">
        <v>34</v>
      </c>
      <c r="K73" s="37">
        <v>35.5</v>
      </c>
      <c r="L73" s="37">
        <v>37</v>
      </c>
      <c r="M73" s="37">
        <v>38.5</v>
      </c>
      <c r="N73" s="37">
        <v>39.5</v>
      </c>
      <c r="O73" s="37">
        <v>41</v>
      </c>
      <c r="P73" s="37">
        <v>42.000000000000007</v>
      </c>
      <c r="Q73" s="37">
        <v>43.499999999999993</v>
      </c>
      <c r="S73" t="str">
        <f t="shared" si="7"/>
        <v/>
      </c>
      <c r="T73">
        <v>86000</v>
      </c>
      <c r="U73">
        <v>0.27500000000000002</v>
      </c>
      <c r="V73">
        <v>0.28499999999999998</v>
      </c>
      <c r="W73">
        <v>0.30499999999999999</v>
      </c>
      <c r="X73">
        <v>0.32500000000000001</v>
      </c>
      <c r="Y73">
        <v>0.34</v>
      </c>
      <c r="Z73">
        <v>0.35499999999999998</v>
      </c>
      <c r="AA73">
        <v>0.37</v>
      </c>
      <c r="AB73">
        <v>0.38500000000000001</v>
      </c>
      <c r="AC73">
        <v>0.39500000000000002</v>
      </c>
      <c r="AD73">
        <v>0.41000000000000003</v>
      </c>
      <c r="AE73">
        <v>0.42000000000000004</v>
      </c>
      <c r="AF73">
        <v>0.43499999999999994</v>
      </c>
      <c r="AH73" s="37">
        <f t="shared" si="6"/>
        <v>27.500000000000004</v>
      </c>
      <c r="AI73" s="37">
        <f t="shared" si="5"/>
        <v>28.499999999999996</v>
      </c>
      <c r="AJ73" s="37">
        <f t="shared" si="5"/>
        <v>30.5</v>
      </c>
      <c r="AK73" s="37">
        <f t="shared" si="5"/>
        <v>32.5</v>
      </c>
      <c r="AL73" s="37">
        <f t="shared" si="5"/>
        <v>34</v>
      </c>
      <c r="AM73" s="37">
        <f t="shared" si="5"/>
        <v>35.5</v>
      </c>
      <c r="AN73" s="37">
        <f t="shared" si="5"/>
        <v>37</v>
      </c>
      <c r="AO73" s="37">
        <f t="shared" si="5"/>
        <v>38.5</v>
      </c>
      <c r="AP73" s="37">
        <f t="shared" si="5"/>
        <v>39.5</v>
      </c>
      <c r="AQ73" s="37">
        <f t="shared" si="5"/>
        <v>41</v>
      </c>
      <c r="AR73" s="37">
        <f t="shared" si="5"/>
        <v>42.000000000000007</v>
      </c>
      <c r="AS73" s="37">
        <f t="shared" si="5"/>
        <v>43.499999999999993</v>
      </c>
    </row>
    <row r="74" spans="4:45" x14ac:dyDescent="0.25">
      <c r="D74">
        <v>71</v>
      </c>
      <c r="E74">
        <v>87000</v>
      </c>
      <c r="F74" s="37">
        <v>27.500000000000004</v>
      </c>
      <c r="G74" s="37">
        <v>28.499999999999996</v>
      </c>
      <c r="H74" s="37">
        <v>30.5</v>
      </c>
      <c r="I74" s="37">
        <v>32.5</v>
      </c>
      <c r="J74" s="37">
        <v>34</v>
      </c>
      <c r="K74" s="37">
        <v>35.5</v>
      </c>
      <c r="L74" s="37">
        <v>37</v>
      </c>
      <c r="M74" s="37">
        <v>38.5</v>
      </c>
      <c r="N74" s="37">
        <v>40</v>
      </c>
      <c r="O74" s="37">
        <v>41</v>
      </c>
      <c r="P74" s="37">
        <v>42.500000000000007</v>
      </c>
      <c r="Q74" s="37">
        <v>43.499999999999993</v>
      </c>
      <c r="S74" t="str">
        <f t="shared" si="7"/>
        <v/>
      </c>
      <c r="T74">
        <v>87000</v>
      </c>
      <c r="U74">
        <v>0.27500000000000002</v>
      </c>
      <c r="V74">
        <v>0.28499999999999998</v>
      </c>
      <c r="W74">
        <v>0.30499999999999999</v>
      </c>
      <c r="X74">
        <v>0.32500000000000001</v>
      </c>
      <c r="Y74">
        <v>0.34</v>
      </c>
      <c r="Z74">
        <v>0.35499999999999998</v>
      </c>
      <c r="AA74">
        <v>0.37</v>
      </c>
      <c r="AB74">
        <v>0.38500000000000001</v>
      </c>
      <c r="AC74">
        <v>0.4</v>
      </c>
      <c r="AD74">
        <v>0.41000000000000003</v>
      </c>
      <c r="AE74">
        <v>0.42500000000000004</v>
      </c>
      <c r="AF74">
        <v>0.43499999999999994</v>
      </c>
      <c r="AH74" s="37">
        <f t="shared" si="6"/>
        <v>27.500000000000004</v>
      </c>
      <c r="AI74" s="37">
        <f t="shared" si="5"/>
        <v>28.499999999999996</v>
      </c>
      <c r="AJ74" s="37">
        <f t="shared" si="5"/>
        <v>30.5</v>
      </c>
      <c r="AK74" s="37">
        <f t="shared" si="5"/>
        <v>32.5</v>
      </c>
      <c r="AL74" s="37">
        <f t="shared" si="5"/>
        <v>34</v>
      </c>
      <c r="AM74" s="37">
        <f t="shared" si="5"/>
        <v>35.5</v>
      </c>
      <c r="AN74" s="37">
        <f t="shared" si="5"/>
        <v>37</v>
      </c>
      <c r="AO74" s="37">
        <f t="shared" si="5"/>
        <v>38.5</v>
      </c>
      <c r="AP74" s="37">
        <f t="shared" si="5"/>
        <v>40</v>
      </c>
      <c r="AQ74" s="37">
        <f t="shared" si="5"/>
        <v>41</v>
      </c>
      <c r="AR74" s="37">
        <f t="shared" si="5"/>
        <v>42.500000000000007</v>
      </c>
      <c r="AS74" s="37">
        <f t="shared" si="5"/>
        <v>43.499999999999993</v>
      </c>
    </row>
    <row r="75" spans="4:45" x14ac:dyDescent="0.25">
      <c r="D75">
        <v>72</v>
      </c>
      <c r="E75">
        <v>88000</v>
      </c>
      <c r="F75" s="37">
        <v>27.500000000000004</v>
      </c>
      <c r="G75" s="37">
        <v>28.499999999999996</v>
      </c>
      <c r="H75" s="37">
        <v>30.5</v>
      </c>
      <c r="I75" s="37">
        <v>32.5</v>
      </c>
      <c r="J75" s="37">
        <v>34</v>
      </c>
      <c r="K75" s="37">
        <v>35.5</v>
      </c>
      <c r="L75" s="37">
        <v>37</v>
      </c>
      <c r="M75" s="37">
        <v>38.5</v>
      </c>
      <c r="N75" s="37">
        <v>40</v>
      </c>
      <c r="O75" s="37">
        <v>41</v>
      </c>
      <c r="P75" s="37">
        <v>42.500000000000007</v>
      </c>
      <c r="Q75" s="37">
        <v>43.499999999999993</v>
      </c>
      <c r="S75" t="str">
        <f t="shared" si="7"/>
        <v/>
      </c>
      <c r="T75">
        <v>88000</v>
      </c>
      <c r="U75">
        <v>0.27500000000000002</v>
      </c>
      <c r="V75">
        <v>0.28499999999999998</v>
      </c>
      <c r="W75">
        <v>0.30499999999999999</v>
      </c>
      <c r="X75">
        <v>0.32500000000000001</v>
      </c>
      <c r="Y75">
        <v>0.34</v>
      </c>
      <c r="Z75">
        <v>0.35499999999999998</v>
      </c>
      <c r="AA75">
        <v>0.37</v>
      </c>
      <c r="AB75">
        <v>0.38500000000000001</v>
      </c>
      <c r="AC75">
        <v>0.4</v>
      </c>
      <c r="AD75">
        <v>0.41000000000000003</v>
      </c>
      <c r="AE75">
        <v>0.42500000000000004</v>
      </c>
      <c r="AF75">
        <v>0.43499999999999994</v>
      </c>
      <c r="AH75" s="37">
        <f t="shared" si="6"/>
        <v>27.500000000000004</v>
      </c>
      <c r="AI75" s="37">
        <f t="shared" si="5"/>
        <v>28.499999999999996</v>
      </c>
      <c r="AJ75" s="37">
        <f t="shared" si="5"/>
        <v>30.5</v>
      </c>
      <c r="AK75" s="37">
        <f t="shared" si="5"/>
        <v>32.5</v>
      </c>
      <c r="AL75" s="37">
        <f t="shared" si="5"/>
        <v>34</v>
      </c>
      <c r="AM75" s="37">
        <f t="shared" si="5"/>
        <v>35.5</v>
      </c>
      <c r="AN75" s="37">
        <f t="shared" si="5"/>
        <v>37</v>
      </c>
      <c r="AO75" s="37">
        <f t="shared" si="5"/>
        <v>38.5</v>
      </c>
      <c r="AP75" s="37">
        <f t="shared" si="5"/>
        <v>40</v>
      </c>
      <c r="AQ75" s="37">
        <f t="shared" si="5"/>
        <v>41</v>
      </c>
      <c r="AR75" s="37">
        <f t="shared" si="5"/>
        <v>42.500000000000007</v>
      </c>
      <c r="AS75" s="37">
        <f t="shared" si="5"/>
        <v>43.499999999999993</v>
      </c>
    </row>
    <row r="76" spans="4:45" x14ac:dyDescent="0.25">
      <c r="D76">
        <v>73</v>
      </c>
      <c r="E76">
        <v>89000</v>
      </c>
      <c r="F76" s="37">
        <v>27.500000000000004</v>
      </c>
      <c r="G76" s="37">
        <v>28.499999999999996</v>
      </c>
      <c r="H76" s="37">
        <v>30.5</v>
      </c>
      <c r="I76" s="37">
        <v>32.5</v>
      </c>
      <c r="J76" s="37">
        <v>34</v>
      </c>
      <c r="K76" s="37">
        <v>35.5</v>
      </c>
      <c r="L76" s="37">
        <v>37</v>
      </c>
      <c r="M76" s="37">
        <v>38.5</v>
      </c>
      <c r="N76" s="37">
        <v>40</v>
      </c>
      <c r="O76" s="37">
        <v>41</v>
      </c>
      <c r="P76" s="37">
        <v>42.500000000000007</v>
      </c>
      <c r="Q76" s="37">
        <v>43.499999999999993</v>
      </c>
      <c r="S76" t="str">
        <f t="shared" si="7"/>
        <v/>
      </c>
      <c r="T76">
        <v>89000</v>
      </c>
      <c r="U76">
        <v>0.27500000000000002</v>
      </c>
      <c r="V76">
        <v>0.28499999999999998</v>
      </c>
      <c r="W76">
        <v>0.30499999999999999</v>
      </c>
      <c r="X76">
        <v>0.32500000000000001</v>
      </c>
      <c r="Y76">
        <v>0.34</v>
      </c>
      <c r="Z76">
        <v>0.35499999999999998</v>
      </c>
      <c r="AA76">
        <v>0.37</v>
      </c>
      <c r="AB76">
        <v>0.38500000000000001</v>
      </c>
      <c r="AC76">
        <v>0.4</v>
      </c>
      <c r="AD76">
        <v>0.41000000000000003</v>
      </c>
      <c r="AE76">
        <v>0.42500000000000004</v>
      </c>
      <c r="AF76">
        <v>0.43499999999999994</v>
      </c>
      <c r="AH76" s="37">
        <f t="shared" si="6"/>
        <v>27.500000000000004</v>
      </c>
      <c r="AI76" s="37">
        <f t="shared" si="5"/>
        <v>28.499999999999996</v>
      </c>
      <c r="AJ76" s="37">
        <f t="shared" si="5"/>
        <v>30.5</v>
      </c>
      <c r="AK76" s="37">
        <f t="shared" si="5"/>
        <v>32.5</v>
      </c>
      <c r="AL76" s="37">
        <f t="shared" si="5"/>
        <v>34</v>
      </c>
      <c r="AM76" s="37">
        <f t="shared" si="5"/>
        <v>35.5</v>
      </c>
      <c r="AN76" s="37">
        <f t="shared" si="5"/>
        <v>37</v>
      </c>
      <c r="AO76" s="37">
        <f t="shared" si="5"/>
        <v>38.5</v>
      </c>
      <c r="AP76" s="37">
        <f t="shared" si="5"/>
        <v>40</v>
      </c>
      <c r="AQ76" s="37">
        <f t="shared" si="5"/>
        <v>41</v>
      </c>
      <c r="AR76" s="37">
        <f t="shared" si="5"/>
        <v>42.500000000000007</v>
      </c>
      <c r="AS76" s="37">
        <f t="shared" si="5"/>
        <v>43.499999999999993</v>
      </c>
    </row>
    <row r="77" spans="4:45" x14ac:dyDescent="0.25">
      <c r="D77">
        <v>74</v>
      </c>
      <c r="E77">
        <v>90000</v>
      </c>
      <c r="F77" s="37">
        <v>27.500000000000004</v>
      </c>
      <c r="G77" s="37">
        <v>28.499999999999996</v>
      </c>
      <c r="H77" s="37">
        <v>30.5</v>
      </c>
      <c r="I77" s="37">
        <v>32.5</v>
      </c>
      <c r="J77" s="37">
        <v>34</v>
      </c>
      <c r="K77" s="37">
        <v>35.5</v>
      </c>
      <c r="L77" s="37">
        <v>37</v>
      </c>
      <c r="M77" s="37">
        <v>38.5</v>
      </c>
      <c r="N77" s="37">
        <v>40</v>
      </c>
      <c r="O77" s="37">
        <v>41</v>
      </c>
      <c r="P77" s="37">
        <v>42.500000000000007</v>
      </c>
      <c r="Q77" s="37">
        <v>43.499999999999993</v>
      </c>
      <c r="S77" t="str">
        <f t="shared" si="7"/>
        <v/>
      </c>
      <c r="T77">
        <v>90000</v>
      </c>
      <c r="U77">
        <v>0.27500000000000002</v>
      </c>
      <c r="V77">
        <v>0.28499999999999998</v>
      </c>
      <c r="W77">
        <v>0.30499999999999999</v>
      </c>
      <c r="X77">
        <v>0.32500000000000001</v>
      </c>
      <c r="Y77">
        <v>0.34</v>
      </c>
      <c r="Z77">
        <v>0.35499999999999998</v>
      </c>
      <c r="AA77">
        <v>0.37</v>
      </c>
      <c r="AB77">
        <v>0.38500000000000001</v>
      </c>
      <c r="AC77">
        <v>0.4</v>
      </c>
      <c r="AD77">
        <v>0.41000000000000003</v>
      </c>
      <c r="AE77">
        <v>0.42500000000000004</v>
      </c>
      <c r="AF77">
        <v>0.43499999999999994</v>
      </c>
      <c r="AH77" s="37">
        <f t="shared" si="6"/>
        <v>27.500000000000004</v>
      </c>
      <c r="AI77" s="37">
        <f t="shared" si="5"/>
        <v>28.499999999999996</v>
      </c>
      <c r="AJ77" s="37">
        <f t="shared" si="5"/>
        <v>30.5</v>
      </c>
      <c r="AK77" s="37">
        <f t="shared" ref="AK77:AS97" si="8">X77*$T$3</f>
        <v>32.5</v>
      </c>
      <c r="AL77" s="37">
        <f t="shared" si="8"/>
        <v>34</v>
      </c>
      <c r="AM77" s="37">
        <f t="shared" si="8"/>
        <v>35.5</v>
      </c>
      <c r="AN77" s="37">
        <f t="shared" si="8"/>
        <v>37</v>
      </c>
      <c r="AO77" s="37">
        <f t="shared" si="8"/>
        <v>38.5</v>
      </c>
      <c r="AP77" s="37">
        <f t="shared" si="8"/>
        <v>40</v>
      </c>
      <c r="AQ77" s="37">
        <f t="shared" si="8"/>
        <v>41</v>
      </c>
      <c r="AR77" s="37">
        <f t="shared" si="8"/>
        <v>42.500000000000007</v>
      </c>
      <c r="AS77" s="37">
        <f t="shared" si="8"/>
        <v>43.499999999999993</v>
      </c>
    </row>
    <row r="78" spans="4:45" x14ac:dyDescent="0.25">
      <c r="D78">
        <v>75</v>
      </c>
      <c r="E78">
        <v>91000</v>
      </c>
      <c r="F78" s="37">
        <v>27.500000000000004</v>
      </c>
      <c r="G78" s="37">
        <v>28.499999999999996</v>
      </c>
      <c r="H78" s="37">
        <v>30.5</v>
      </c>
      <c r="I78" s="37">
        <v>32.5</v>
      </c>
      <c r="J78" s="37">
        <v>34</v>
      </c>
      <c r="K78" s="37">
        <v>35.5</v>
      </c>
      <c r="L78" s="37">
        <v>37</v>
      </c>
      <c r="M78" s="37">
        <v>38.5</v>
      </c>
      <c r="N78" s="37">
        <v>40</v>
      </c>
      <c r="O78" s="37">
        <v>41</v>
      </c>
      <c r="P78" s="37">
        <v>42.500000000000007</v>
      </c>
      <c r="Q78" s="37">
        <v>43.499999999999993</v>
      </c>
      <c r="S78" t="str">
        <f t="shared" si="7"/>
        <v/>
      </c>
      <c r="T78">
        <v>91000</v>
      </c>
      <c r="U78">
        <v>0.27500000000000002</v>
      </c>
      <c r="V78">
        <v>0.28499999999999998</v>
      </c>
      <c r="W78">
        <v>0.30499999999999999</v>
      </c>
      <c r="X78">
        <v>0.32500000000000001</v>
      </c>
      <c r="Y78">
        <v>0.34</v>
      </c>
      <c r="Z78">
        <v>0.35499999999999998</v>
      </c>
      <c r="AA78">
        <v>0.37</v>
      </c>
      <c r="AB78">
        <v>0.38500000000000001</v>
      </c>
      <c r="AC78">
        <v>0.4</v>
      </c>
      <c r="AD78">
        <v>0.41</v>
      </c>
      <c r="AE78">
        <v>0.42500000000000004</v>
      </c>
      <c r="AF78">
        <v>0.43499999999999994</v>
      </c>
      <c r="AH78" s="37">
        <f t="shared" si="6"/>
        <v>27.500000000000004</v>
      </c>
      <c r="AI78" s="37">
        <f t="shared" si="6"/>
        <v>28.499999999999996</v>
      </c>
      <c r="AJ78" s="37">
        <f t="shared" si="6"/>
        <v>30.5</v>
      </c>
      <c r="AK78" s="37">
        <f t="shared" si="8"/>
        <v>32.5</v>
      </c>
      <c r="AL78" s="37">
        <f t="shared" si="8"/>
        <v>34</v>
      </c>
      <c r="AM78" s="37">
        <f t="shared" si="8"/>
        <v>35.5</v>
      </c>
      <c r="AN78" s="37">
        <f t="shared" si="8"/>
        <v>37</v>
      </c>
      <c r="AO78" s="37">
        <f t="shared" si="8"/>
        <v>38.5</v>
      </c>
      <c r="AP78" s="37">
        <f t="shared" si="8"/>
        <v>40</v>
      </c>
      <c r="AQ78" s="37">
        <f t="shared" si="8"/>
        <v>41</v>
      </c>
      <c r="AR78" s="37">
        <f t="shared" si="8"/>
        <v>42.500000000000007</v>
      </c>
      <c r="AS78" s="37">
        <f t="shared" si="8"/>
        <v>43.499999999999993</v>
      </c>
    </row>
    <row r="79" spans="4:45" x14ac:dyDescent="0.25">
      <c r="D79">
        <v>76</v>
      </c>
      <c r="E79">
        <v>92000</v>
      </c>
      <c r="F79" s="37">
        <v>27.500000000000004</v>
      </c>
      <c r="G79" s="37">
        <v>28.499999999999996</v>
      </c>
      <c r="H79" s="37">
        <v>30.5</v>
      </c>
      <c r="I79" s="37">
        <v>32.5</v>
      </c>
      <c r="J79" s="37">
        <v>34</v>
      </c>
      <c r="K79" s="37">
        <v>35.5</v>
      </c>
      <c r="L79" s="37">
        <v>37</v>
      </c>
      <c r="M79" s="37">
        <v>38.5</v>
      </c>
      <c r="N79" s="37">
        <v>40</v>
      </c>
      <c r="O79" s="37">
        <v>41</v>
      </c>
      <c r="P79" s="37">
        <v>42.500000000000007</v>
      </c>
      <c r="Q79" s="37">
        <v>43.499999999999993</v>
      </c>
      <c r="S79" t="str">
        <f t="shared" si="7"/>
        <v/>
      </c>
      <c r="T79">
        <v>92000</v>
      </c>
      <c r="U79">
        <v>0.27500000000000002</v>
      </c>
      <c r="V79">
        <v>0.28499999999999998</v>
      </c>
      <c r="W79">
        <v>0.30499999999999999</v>
      </c>
      <c r="X79">
        <v>0.32500000000000001</v>
      </c>
      <c r="Y79">
        <v>0.34</v>
      </c>
      <c r="Z79">
        <v>0.35499999999999998</v>
      </c>
      <c r="AA79">
        <v>0.37</v>
      </c>
      <c r="AB79">
        <v>0.38500000000000001</v>
      </c>
      <c r="AC79">
        <v>0.4</v>
      </c>
      <c r="AD79">
        <v>0.41</v>
      </c>
      <c r="AE79">
        <v>0.42500000000000004</v>
      </c>
      <c r="AF79">
        <v>0.43499999999999994</v>
      </c>
      <c r="AH79" s="37">
        <f t="shared" si="6"/>
        <v>27.500000000000004</v>
      </c>
      <c r="AI79" s="37">
        <f t="shared" si="6"/>
        <v>28.499999999999996</v>
      </c>
      <c r="AJ79" s="37">
        <f t="shared" si="6"/>
        <v>30.5</v>
      </c>
      <c r="AK79" s="37">
        <f t="shared" si="8"/>
        <v>32.5</v>
      </c>
      <c r="AL79" s="37">
        <f t="shared" si="8"/>
        <v>34</v>
      </c>
      <c r="AM79" s="37">
        <f t="shared" si="8"/>
        <v>35.5</v>
      </c>
      <c r="AN79" s="37">
        <f t="shared" si="8"/>
        <v>37</v>
      </c>
      <c r="AO79" s="37">
        <f t="shared" si="8"/>
        <v>38.5</v>
      </c>
      <c r="AP79" s="37">
        <f t="shared" si="8"/>
        <v>40</v>
      </c>
      <c r="AQ79" s="37">
        <f t="shared" si="8"/>
        <v>41</v>
      </c>
      <c r="AR79" s="37">
        <f t="shared" si="8"/>
        <v>42.500000000000007</v>
      </c>
      <c r="AS79" s="37">
        <f t="shared" si="8"/>
        <v>43.499999999999993</v>
      </c>
    </row>
    <row r="80" spans="4:45" x14ac:dyDescent="0.25">
      <c r="D80">
        <v>77</v>
      </c>
      <c r="E80">
        <v>93000</v>
      </c>
      <c r="F80" s="37">
        <v>27.500000000000004</v>
      </c>
      <c r="G80" s="37">
        <v>28.499999999999996</v>
      </c>
      <c r="H80" s="37">
        <v>30.5</v>
      </c>
      <c r="I80" s="37">
        <v>32.5</v>
      </c>
      <c r="J80" s="37">
        <v>34</v>
      </c>
      <c r="K80" s="37">
        <v>35.5</v>
      </c>
      <c r="L80" s="37">
        <v>37</v>
      </c>
      <c r="M80" s="37">
        <v>38.5</v>
      </c>
      <c r="N80" s="37">
        <v>40</v>
      </c>
      <c r="O80" s="37">
        <v>41</v>
      </c>
      <c r="P80" s="37">
        <v>42.500000000000007</v>
      </c>
      <c r="Q80" s="37">
        <v>43.499999999999993</v>
      </c>
      <c r="S80" t="str">
        <f t="shared" si="7"/>
        <v/>
      </c>
      <c r="T80">
        <v>93000</v>
      </c>
      <c r="U80">
        <v>0.27500000000000002</v>
      </c>
      <c r="V80">
        <v>0.28499999999999998</v>
      </c>
      <c r="W80">
        <v>0.30499999999999999</v>
      </c>
      <c r="X80">
        <v>0.32500000000000001</v>
      </c>
      <c r="Y80">
        <v>0.34</v>
      </c>
      <c r="Z80">
        <v>0.35499999999999998</v>
      </c>
      <c r="AA80">
        <v>0.37</v>
      </c>
      <c r="AB80">
        <v>0.38500000000000001</v>
      </c>
      <c r="AC80">
        <v>0.4</v>
      </c>
      <c r="AD80">
        <v>0.41</v>
      </c>
      <c r="AE80">
        <v>0.42500000000000004</v>
      </c>
      <c r="AF80">
        <v>0.43499999999999994</v>
      </c>
      <c r="AH80" s="37">
        <f t="shared" si="6"/>
        <v>27.500000000000004</v>
      </c>
      <c r="AI80" s="37">
        <f t="shared" si="6"/>
        <v>28.499999999999996</v>
      </c>
      <c r="AJ80" s="37">
        <f t="shared" si="6"/>
        <v>30.5</v>
      </c>
      <c r="AK80" s="37">
        <f t="shared" si="8"/>
        <v>32.5</v>
      </c>
      <c r="AL80" s="37">
        <f t="shared" si="8"/>
        <v>34</v>
      </c>
      <c r="AM80" s="37">
        <f t="shared" si="8"/>
        <v>35.5</v>
      </c>
      <c r="AN80" s="37">
        <f t="shared" si="8"/>
        <v>37</v>
      </c>
      <c r="AO80" s="37">
        <f t="shared" si="8"/>
        <v>38.5</v>
      </c>
      <c r="AP80" s="37">
        <f t="shared" si="8"/>
        <v>40</v>
      </c>
      <c r="AQ80" s="37">
        <f t="shared" si="8"/>
        <v>41</v>
      </c>
      <c r="AR80" s="37">
        <f t="shared" si="8"/>
        <v>42.500000000000007</v>
      </c>
      <c r="AS80" s="37">
        <f t="shared" si="8"/>
        <v>43.499999999999993</v>
      </c>
    </row>
    <row r="81" spans="4:45" x14ac:dyDescent="0.25">
      <c r="D81">
        <v>78</v>
      </c>
      <c r="E81">
        <v>94000</v>
      </c>
      <c r="F81" s="37">
        <v>27.500000000000004</v>
      </c>
      <c r="G81" s="37">
        <v>28.499999999999996</v>
      </c>
      <c r="H81" s="37">
        <v>30.5</v>
      </c>
      <c r="I81" s="37">
        <v>32.5</v>
      </c>
      <c r="J81" s="37">
        <v>34</v>
      </c>
      <c r="K81" s="37">
        <v>35.5</v>
      </c>
      <c r="L81" s="37">
        <v>37</v>
      </c>
      <c r="M81" s="37">
        <v>38.5</v>
      </c>
      <c r="N81" s="37">
        <v>40</v>
      </c>
      <c r="O81" s="37">
        <v>41</v>
      </c>
      <c r="P81" s="37">
        <v>42.500000000000007</v>
      </c>
      <c r="Q81" s="37">
        <v>43.499999999999993</v>
      </c>
      <c r="S81" t="str">
        <f t="shared" si="7"/>
        <v/>
      </c>
      <c r="T81">
        <v>94000</v>
      </c>
      <c r="U81">
        <v>0.27500000000000002</v>
      </c>
      <c r="V81">
        <v>0.28499999999999998</v>
      </c>
      <c r="W81">
        <v>0.30499999999999999</v>
      </c>
      <c r="X81">
        <v>0.32500000000000001</v>
      </c>
      <c r="Y81">
        <v>0.34</v>
      </c>
      <c r="Z81">
        <v>0.35499999999999998</v>
      </c>
      <c r="AA81">
        <v>0.37</v>
      </c>
      <c r="AB81">
        <v>0.38500000000000001</v>
      </c>
      <c r="AC81">
        <v>0.4</v>
      </c>
      <c r="AD81">
        <v>0.41</v>
      </c>
      <c r="AE81">
        <v>0.42500000000000004</v>
      </c>
      <c r="AF81">
        <v>0.43499999999999994</v>
      </c>
      <c r="AH81" s="37">
        <f t="shared" si="6"/>
        <v>27.500000000000004</v>
      </c>
      <c r="AI81" s="37">
        <f t="shared" si="6"/>
        <v>28.499999999999996</v>
      </c>
      <c r="AJ81" s="37">
        <f t="shared" si="6"/>
        <v>30.5</v>
      </c>
      <c r="AK81" s="37">
        <f t="shared" si="8"/>
        <v>32.5</v>
      </c>
      <c r="AL81" s="37">
        <f t="shared" si="8"/>
        <v>34</v>
      </c>
      <c r="AM81" s="37">
        <f t="shared" si="8"/>
        <v>35.5</v>
      </c>
      <c r="AN81" s="37">
        <f t="shared" si="8"/>
        <v>37</v>
      </c>
      <c r="AO81" s="37">
        <f t="shared" si="8"/>
        <v>38.5</v>
      </c>
      <c r="AP81" s="37">
        <f t="shared" si="8"/>
        <v>40</v>
      </c>
      <c r="AQ81" s="37">
        <f t="shared" si="8"/>
        <v>41</v>
      </c>
      <c r="AR81" s="37">
        <f t="shared" si="8"/>
        <v>42.500000000000007</v>
      </c>
      <c r="AS81" s="37">
        <f t="shared" si="8"/>
        <v>43.499999999999993</v>
      </c>
    </row>
    <row r="82" spans="4:45" x14ac:dyDescent="0.25">
      <c r="D82">
        <v>79</v>
      </c>
      <c r="E82">
        <v>95000</v>
      </c>
      <c r="F82" s="37">
        <v>27.500000000000004</v>
      </c>
      <c r="G82" s="37">
        <v>28.499999999999996</v>
      </c>
      <c r="H82" s="37">
        <v>30.5</v>
      </c>
      <c r="I82" s="37">
        <v>32.5</v>
      </c>
      <c r="J82" s="37">
        <v>34</v>
      </c>
      <c r="K82" s="37">
        <v>35.5</v>
      </c>
      <c r="L82" s="37">
        <v>37</v>
      </c>
      <c r="M82" s="37">
        <v>38.5</v>
      </c>
      <c r="N82" s="37">
        <v>40</v>
      </c>
      <c r="O82" s="37">
        <v>41</v>
      </c>
      <c r="P82" s="37">
        <v>42.500000000000007</v>
      </c>
      <c r="Q82" s="37">
        <v>43.499999999999993</v>
      </c>
      <c r="S82" t="str">
        <f t="shared" si="7"/>
        <v/>
      </c>
      <c r="T82">
        <v>95000</v>
      </c>
      <c r="U82">
        <v>0.27500000000000002</v>
      </c>
      <c r="V82">
        <v>0.28499999999999998</v>
      </c>
      <c r="W82">
        <v>0.30499999999999999</v>
      </c>
      <c r="X82">
        <v>0.32500000000000001</v>
      </c>
      <c r="Y82">
        <v>0.34</v>
      </c>
      <c r="Z82">
        <v>0.35499999999999998</v>
      </c>
      <c r="AA82">
        <v>0.37</v>
      </c>
      <c r="AB82">
        <v>0.38500000000000001</v>
      </c>
      <c r="AC82">
        <v>0.4</v>
      </c>
      <c r="AD82">
        <v>0.41</v>
      </c>
      <c r="AE82">
        <v>0.42500000000000004</v>
      </c>
      <c r="AF82">
        <v>0.43499999999999994</v>
      </c>
      <c r="AH82" s="37">
        <f t="shared" si="6"/>
        <v>27.500000000000004</v>
      </c>
      <c r="AI82" s="37">
        <f t="shared" si="6"/>
        <v>28.499999999999996</v>
      </c>
      <c r="AJ82" s="37">
        <f t="shared" si="6"/>
        <v>30.5</v>
      </c>
      <c r="AK82" s="37">
        <f t="shared" si="8"/>
        <v>32.5</v>
      </c>
      <c r="AL82" s="37">
        <f t="shared" si="8"/>
        <v>34</v>
      </c>
      <c r="AM82" s="37">
        <f t="shared" si="8"/>
        <v>35.5</v>
      </c>
      <c r="AN82" s="37">
        <f t="shared" si="8"/>
        <v>37</v>
      </c>
      <c r="AO82" s="37">
        <f t="shared" si="8"/>
        <v>38.5</v>
      </c>
      <c r="AP82" s="37">
        <f t="shared" si="8"/>
        <v>40</v>
      </c>
      <c r="AQ82" s="37">
        <f t="shared" si="8"/>
        <v>41</v>
      </c>
      <c r="AR82" s="37">
        <f t="shared" si="8"/>
        <v>42.500000000000007</v>
      </c>
      <c r="AS82" s="37">
        <f t="shared" si="8"/>
        <v>43.499999999999993</v>
      </c>
    </row>
    <row r="83" spans="4:45" x14ac:dyDescent="0.25">
      <c r="D83">
        <v>80</v>
      </c>
      <c r="E83">
        <v>96000</v>
      </c>
      <c r="F83" s="37">
        <v>27.500000000000004</v>
      </c>
      <c r="G83" s="37">
        <v>28.499999999999996</v>
      </c>
      <c r="H83" s="37">
        <v>30.5</v>
      </c>
      <c r="I83" s="37">
        <v>32.5</v>
      </c>
      <c r="J83" s="37">
        <v>34</v>
      </c>
      <c r="K83" s="37">
        <v>35.5</v>
      </c>
      <c r="L83" s="37">
        <v>37</v>
      </c>
      <c r="M83" s="37">
        <v>38.5</v>
      </c>
      <c r="N83" s="37">
        <v>40</v>
      </c>
      <c r="O83" s="37">
        <v>41</v>
      </c>
      <c r="P83" s="37">
        <v>42.500000000000007</v>
      </c>
      <c r="Q83" s="37">
        <v>43.499999999999993</v>
      </c>
      <c r="S83" t="str">
        <f t="shared" si="7"/>
        <v/>
      </c>
      <c r="T83">
        <v>96000</v>
      </c>
      <c r="U83">
        <v>0.27500000000000002</v>
      </c>
      <c r="V83">
        <v>0.28499999999999998</v>
      </c>
      <c r="W83">
        <v>0.30499999999999999</v>
      </c>
      <c r="X83">
        <v>0.32500000000000001</v>
      </c>
      <c r="Y83">
        <v>0.34</v>
      </c>
      <c r="Z83">
        <v>0.35499999999999998</v>
      </c>
      <c r="AA83">
        <v>0.37</v>
      </c>
      <c r="AB83">
        <v>0.38500000000000001</v>
      </c>
      <c r="AC83">
        <v>0.4</v>
      </c>
      <c r="AD83">
        <v>0.41</v>
      </c>
      <c r="AE83">
        <v>0.42500000000000004</v>
      </c>
      <c r="AF83">
        <v>0.43499999999999994</v>
      </c>
      <c r="AH83" s="37">
        <f t="shared" si="6"/>
        <v>27.500000000000004</v>
      </c>
      <c r="AI83" s="37">
        <f t="shared" si="6"/>
        <v>28.499999999999996</v>
      </c>
      <c r="AJ83" s="37">
        <f t="shared" si="6"/>
        <v>30.5</v>
      </c>
      <c r="AK83" s="37">
        <f t="shared" si="8"/>
        <v>32.5</v>
      </c>
      <c r="AL83" s="37">
        <f t="shared" si="8"/>
        <v>34</v>
      </c>
      <c r="AM83" s="37">
        <f t="shared" si="8"/>
        <v>35.5</v>
      </c>
      <c r="AN83" s="37">
        <f t="shared" si="8"/>
        <v>37</v>
      </c>
      <c r="AO83" s="37">
        <f t="shared" si="8"/>
        <v>38.5</v>
      </c>
      <c r="AP83" s="37">
        <f t="shared" si="8"/>
        <v>40</v>
      </c>
      <c r="AQ83" s="37">
        <f t="shared" si="8"/>
        <v>41</v>
      </c>
      <c r="AR83" s="37">
        <f t="shared" si="8"/>
        <v>42.500000000000007</v>
      </c>
      <c r="AS83" s="37">
        <f t="shared" si="8"/>
        <v>43.499999999999993</v>
      </c>
    </row>
    <row r="84" spans="4:45" x14ac:dyDescent="0.25">
      <c r="D84">
        <v>81</v>
      </c>
      <c r="E84">
        <v>97000</v>
      </c>
      <c r="F84" s="37">
        <v>27.500000000000004</v>
      </c>
      <c r="G84" s="37">
        <v>28.499999999999996</v>
      </c>
      <c r="H84" s="37">
        <v>30.5</v>
      </c>
      <c r="I84" s="37">
        <v>32.5</v>
      </c>
      <c r="J84" s="37">
        <v>34</v>
      </c>
      <c r="K84" s="37">
        <v>35.5</v>
      </c>
      <c r="L84" s="37">
        <v>37</v>
      </c>
      <c r="M84" s="37">
        <v>38.5</v>
      </c>
      <c r="N84" s="37">
        <v>40</v>
      </c>
      <c r="O84" s="37">
        <v>41</v>
      </c>
      <c r="P84" s="37">
        <v>42.500000000000007</v>
      </c>
      <c r="Q84" s="37">
        <v>43.499999999999993</v>
      </c>
      <c r="S84" t="str">
        <f t="shared" si="7"/>
        <v/>
      </c>
      <c r="T84">
        <v>97000</v>
      </c>
      <c r="U84">
        <v>0.27500000000000002</v>
      </c>
      <c r="V84">
        <v>0.28499999999999998</v>
      </c>
      <c r="W84">
        <v>0.30499999999999999</v>
      </c>
      <c r="X84">
        <v>0.32500000000000001</v>
      </c>
      <c r="Y84">
        <v>0.34</v>
      </c>
      <c r="Z84">
        <v>0.35499999999999998</v>
      </c>
      <c r="AA84">
        <v>0.37</v>
      </c>
      <c r="AB84">
        <v>0.38500000000000001</v>
      </c>
      <c r="AC84">
        <v>0.4</v>
      </c>
      <c r="AD84">
        <v>0.41</v>
      </c>
      <c r="AE84">
        <v>0.42500000000000004</v>
      </c>
      <c r="AF84">
        <v>0.43499999999999994</v>
      </c>
      <c r="AH84" s="37">
        <f t="shared" si="6"/>
        <v>27.500000000000004</v>
      </c>
      <c r="AI84" s="37">
        <f t="shared" si="6"/>
        <v>28.499999999999996</v>
      </c>
      <c r="AJ84" s="37">
        <f t="shared" si="6"/>
        <v>30.5</v>
      </c>
      <c r="AK84" s="37">
        <f t="shared" si="8"/>
        <v>32.5</v>
      </c>
      <c r="AL84" s="37">
        <f t="shared" si="8"/>
        <v>34</v>
      </c>
      <c r="AM84" s="37">
        <f t="shared" si="8"/>
        <v>35.5</v>
      </c>
      <c r="AN84" s="37">
        <f t="shared" si="8"/>
        <v>37</v>
      </c>
      <c r="AO84" s="37">
        <f t="shared" si="8"/>
        <v>38.5</v>
      </c>
      <c r="AP84" s="37">
        <f t="shared" si="8"/>
        <v>40</v>
      </c>
      <c r="AQ84" s="37">
        <f t="shared" si="8"/>
        <v>41</v>
      </c>
      <c r="AR84" s="37">
        <f t="shared" si="8"/>
        <v>42.500000000000007</v>
      </c>
      <c r="AS84" s="37">
        <f t="shared" si="8"/>
        <v>43.499999999999993</v>
      </c>
    </row>
    <row r="85" spans="4:45" x14ac:dyDescent="0.25">
      <c r="D85">
        <v>82</v>
      </c>
      <c r="E85">
        <v>98000</v>
      </c>
      <c r="F85" s="37">
        <v>27.500000000000004</v>
      </c>
      <c r="G85" s="37">
        <v>28.499999999999996</v>
      </c>
      <c r="H85" s="37">
        <v>30.5</v>
      </c>
      <c r="I85" s="37">
        <v>32.5</v>
      </c>
      <c r="J85" s="37">
        <v>34</v>
      </c>
      <c r="K85" s="37">
        <v>35.5</v>
      </c>
      <c r="L85" s="37">
        <v>37</v>
      </c>
      <c r="M85" s="37">
        <v>38.5</v>
      </c>
      <c r="N85" s="37">
        <v>40</v>
      </c>
      <c r="O85" s="37">
        <v>41</v>
      </c>
      <c r="P85" s="37">
        <v>42.500000000000007</v>
      </c>
      <c r="Q85" s="37">
        <v>43.999999999999993</v>
      </c>
      <c r="S85" t="str">
        <f t="shared" si="7"/>
        <v/>
      </c>
      <c r="T85">
        <v>98000</v>
      </c>
      <c r="U85">
        <v>0.27500000000000002</v>
      </c>
      <c r="V85">
        <v>0.28499999999999998</v>
      </c>
      <c r="W85">
        <v>0.30499999999999999</v>
      </c>
      <c r="X85">
        <v>0.32500000000000001</v>
      </c>
      <c r="Y85">
        <v>0.34</v>
      </c>
      <c r="Z85">
        <v>0.35499999999999998</v>
      </c>
      <c r="AA85">
        <v>0.37</v>
      </c>
      <c r="AB85">
        <v>0.38500000000000001</v>
      </c>
      <c r="AC85">
        <v>0.4</v>
      </c>
      <c r="AD85">
        <v>0.41</v>
      </c>
      <c r="AE85">
        <v>0.42500000000000004</v>
      </c>
      <c r="AF85">
        <v>0.43999999999999995</v>
      </c>
      <c r="AH85" s="37">
        <f t="shared" si="6"/>
        <v>27.500000000000004</v>
      </c>
      <c r="AI85" s="37">
        <f t="shared" si="6"/>
        <v>28.499999999999996</v>
      </c>
      <c r="AJ85" s="37">
        <f t="shared" si="6"/>
        <v>30.5</v>
      </c>
      <c r="AK85" s="37">
        <f t="shared" si="8"/>
        <v>32.5</v>
      </c>
      <c r="AL85" s="37">
        <f t="shared" si="8"/>
        <v>34</v>
      </c>
      <c r="AM85" s="37">
        <f t="shared" si="8"/>
        <v>35.5</v>
      </c>
      <c r="AN85" s="37">
        <f t="shared" si="8"/>
        <v>37</v>
      </c>
      <c r="AO85" s="37">
        <f t="shared" si="8"/>
        <v>38.5</v>
      </c>
      <c r="AP85" s="37">
        <f t="shared" si="8"/>
        <v>40</v>
      </c>
      <c r="AQ85" s="37">
        <f t="shared" si="8"/>
        <v>41</v>
      </c>
      <c r="AR85" s="37">
        <f t="shared" si="8"/>
        <v>42.500000000000007</v>
      </c>
      <c r="AS85" s="37">
        <f t="shared" si="8"/>
        <v>43.999999999999993</v>
      </c>
    </row>
    <row r="86" spans="4:45" x14ac:dyDescent="0.25">
      <c r="D86">
        <v>83</v>
      </c>
      <c r="E86">
        <v>99000</v>
      </c>
      <c r="F86" s="37">
        <v>27.500000000000004</v>
      </c>
      <c r="G86" s="37">
        <v>28.499999999999996</v>
      </c>
      <c r="H86" s="37">
        <v>30.5</v>
      </c>
      <c r="I86" s="37">
        <v>32.5</v>
      </c>
      <c r="J86" s="37">
        <v>34</v>
      </c>
      <c r="K86" s="37">
        <v>35.5</v>
      </c>
      <c r="L86" s="37">
        <v>37</v>
      </c>
      <c r="M86" s="37">
        <v>38.5</v>
      </c>
      <c r="N86" s="37">
        <v>40</v>
      </c>
      <c r="O86" s="37">
        <v>41</v>
      </c>
      <c r="P86" s="37">
        <v>42.500000000000007</v>
      </c>
      <c r="Q86" s="37">
        <v>43.999999999999993</v>
      </c>
      <c r="S86" t="str">
        <f t="shared" si="7"/>
        <v/>
      </c>
      <c r="T86">
        <v>99000</v>
      </c>
      <c r="U86">
        <v>0.27500000000000002</v>
      </c>
      <c r="V86">
        <v>0.28499999999999998</v>
      </c>
      <c r="W86">
        <v>0.30499999999999999</v>
      </c>
      <c r="X86">
        <v>0.32500000000000001</v>
      </c>
      <c r="Y86">
        <v>0.34</v>
      </c>
      <c r="Z86">
        <v>0.35499999999999998</v>
      </c>
      <c r="AA86">
        <v>0.37</v>
      </c>
      <c r="AB86">
        <v>0.38500000000000001</v>
      </c>
      <c r="AC86">
        <v>0.4</v>
      </c>
      <c r="AD86">
        <v>0.41</v>
      </c>
      <c r="AE86">
        <v>0.42500000000000004</v>
      </c>
      <c r="AF86">
        <v>0.43999999999999995</v>
      </c>
      <c r="AH86" s="37">
        <f t="shared" si="6"/>
        <v>27.500000000000004</v>
      </c>
      <c r="AI86" s="37">
        <f t="shared" si="6"/>
        <v>28.499999999999996</v>
      </c>
      <c r="AJ86" s="37">
        <f t="shared" si="6"/>
        <v>30.5</v>
      </c>
      <c r="AK86" s="37">
        <f t="shared" si="8"/>
        <v>32.5</v>
      </c>
      <c r="AL86" s="37">
        <f t="shared" si="8"/>
        <v>34</v>
      </c>
      <c r="AM86" s="37">
        <f t="shared" si="8"/>
        <v>35.5</v>
      </c>
      <c r="AN86" s="37">
        <f t="shared" si="8"/>
        <v>37</v>
      </c>
      <c r="AO86" s="37">
        <f t="shared" si="8"/>
        <v>38.5</v>
      </c>
      <c r="AP86" s="37">
        <f t="shared" si="8"/>
        <v>40</v>
      </c>
      <c r="AQ86" s="37">
        <f t="shared" si="8"/>
        <v>41</v>
      </c>
      <c r="AR86" s="37">
        <f t="shared" si="8"/>
        <v>42.500000000000007</v>
      </c>
      <c r="AS86" s="37">
        <f t="shared" si="8"/>
        <v>43.999999999999993</v>
      </c>
    </row>
    <row r="87" spans="4:45" x14ac:dyDescent="0.25">
      <c r="D87">
        <v>84</v>
      </c>
      <c r="E87">
        <v>100000</v>
      </c>
      <c r="F87" s="37">
        <v>27.500000000000004</v>
      </c>
      <c r="G87" s="37">
        <v>28.499999999999996</v>
      </c>
      <c r="H87" s="37">
        <v>30.5</v>
      </c>
      <c r="I87" s="37">
        <v>32.5</v>
      </c>
      <c r="J87" s="37">
        <v>34</v>
      </c>
      <c r="K87" s="37">
        <v>35.5</v>
      </c>
      <c r="L87" s="37">
        <v>37</v>
      </c>
      <c r="M87" s="37">
        <v>38.5</v>
      </c>
      <c r="N87" s="37">
        <v>40</v>
      </c>
      <c r="O87" s="37">
        <v>41</v>
      </c>
      <c r="P87" s="37">
        <v>42.500000000000007</v>
      </c>
      <c r="Q87" s="37">
        <v>43.999999999999993</v>
      </c>
      <c r="S87" t="str">
        <f t="shared" si="7"/>
        <v/>
      </c>
      <c r="T87">
        <v>100000</v>
      </c>
      <c r="U87">
        <v>0.27500000000000002</v>
      </c>
      <c r="V87">
        <v>0.28499999999999998</v>
      </c>
      <c r="W87">
        <v>0.30499999999999999</v>
      </c>
      <c r="X87">
        <v>0.32500000000000001</v>
      </c>
      <c r="Y87">
        <v>0.34</v>
      </c>
      <c r="Z87">
        <v>0.35499999999999998</v>
      </c>
      <c r="AA87">
        <v>0.37</v>
      </c>
      <c r="AB87">
        <v>0.38500000000000001</v>
      </c>
      <c r="AC87">
        <v>0.4</v>
      </c>
      <c r="AD87">
        <v>0.41</v>
      </c>
      <c r="AE87">
        <v>0.42500000000000004</v>
      </c>
      <c r="AF87">
        <v>0.43999999999999995</v>
      </c>
      <c r="AH87" s="37">
        <f t="shared" si="6"/>
        <v>27.500000000000004</v>
      </c>
      <c r="AI87" s="37">
        <f t="shared" si="6"/>
        <v>28.499999999999996</v>
      </c>
      <c r="AJ87" s="37">
        <f t="shared" si="6"/>
        <v>30.5</v>
      </c>
      <c r="AK87" s="37">
        <f t="shared" si="8"/>
        <v>32.5</v>
      </c>
      <c r="AL87" s="37">
        <f t="shared" si="8"/>
        <v>34</v>
      </c>
      <c r="AM87" s="37">
        <f t="shared" si="8"/>
        <v>35.5</v>
      </c>
      <c r="AN87" s="37">
        <f t="shared" si="8"/>
        <v>37</v>
      </c>
      <c r="AO87" s="37">
        <f t="shared" si="8"/>
        <v>38.5</v>
      </c>
      <c r="AP87" s="37">
        <f t="shared" si="8"/>
        <v>40</v>
      </c>
      <c r="AQ87" s="37">
        <f t="shared" si="8"/>
        <v>41</v>
      </c>
      <c r="AR87" s="37">
        <f t="shared" si="8"/>
        <v>42.500000000000007</v>
      </c>
      <c r="AS87" s="37">
        <f t="shared" si="8"/>
        <v>43.999999999999993</v>
      </c>
    </row>
    <row r="88" spans="4:45" x14ac:dyDescent="0.25">
      <c r="D88">
        <v>85</v>
      </c>
      <c r="E88">
        <v>101000</v>
      </c>
      <c r="F88" s="37">
        <v>27.500000000000004</v>
      </c>
      <c r="G88" s="37">
        <v>28.499999999999996</v>
      </c>
      <c r="H88" s="37">
        <v>30.5</v>
      </c>
      <c r="I88" s="37">
        <v>32.5</v>
      </c>
      <c r="J88" s="37">
        <v>34</v>
      </c>
      <c r="K88" s="37">
        <v>35.5</v>
      </c>
      <c r="L88" s="37">
        <v>37</v>
      </c>
      <c r="M88" s="37">
        <v>38.5</v>
      </c>
      <c r="N88" s="37">
        <v>40</v>
      </c>
      <c r="O88" s="37">
        <v>41</v>
      </c>
      <c r="P88" s="37">
        <v>42.500000000000007</v>
      </c>
      <c r="Q88" s="37">
        <v>43.999999999999993</v>
      </c>
      <c r="S88" t="str">
        <f t="shared" si="7"/>
        <v/>
      </c>
      <c r="T88">
        <v>101000</v>
      </c>
      <c r="U88">
        <v>0.27500000000000002</v>
      </c>
      <c r="V88">
        <v>0.28499999999999998</v>
      </c>
      <c r="W88">
        <v>0.30499999999999999</v>
      </c>
      <c r="X88">
        <v>0.32500000000000001</v>
      </c>
      <c r="Y88">
        <v>0.34</v>
      </c>
      <c r="Z88">
        <v>0.35499999999999998</v>
      </c>
      <c r="AA88">
        <v>0.37</v>
      </c>
      <c r="AB88">
        <v>0.38500000000000001</v>
      </c>
      <c r="AC88">
        <v>0.4</v>
      </c>
      <c r="AD88">
        <v>0.41</v>
      </c>
      <c r="AE88">
        <v>0.42500000000000004</v>
      </c>
      <c r="AF88">
        <v>0.43999999999999995</v>
      </c>
      <c r="AH88" s="37">
        <f t="shared" si="6"/>
        <v>27.500000000000004</v>
      </c>
      <c r="AI88" s="37">
        <f t="shared" si="6"/>
        <v>28.499999999999996</v>
      </c>
      <c r="AJ88" s="37">
        <f t="shared" si="6"/>
        <v>30.5</v>
      </c>
      <c r="AK88" s="37">
        <f t="shared" si="8"/>
        <v>32.5</v>
      </c>
      <c r="AL88" s="37">
        <f t="shared" si="8"/>
        <v>34</v>
      </c>
      <c r="AM88" s="37">
        <f t="shared" si="8"/>
        <v>35.5</v>
      </c>
      <c r="AN88" s="37">
        <f t="shared" si="8"/>
        <v>37</v>
      </c>
      <c r="AO88" s="37">
        <f t="shared" si="8"/>
        <v>38.5</v>
      </c>
      <c r="AP88" s="37">
        <f t="shared" si="8"/>
        <v>40</v>
      </c>
      <c r="AQ88" s="37">
        <f t="shared" si="8"/>
        <v>41</v>
      </c>
      <c r="AR88" s="37">
        <f t="shared" si="8"/>
        <v>42.500000000000007</v>
      </c>
      <c r="AS88" s="37">
        <f t="shared" si="8"/>
        <v>43.999999999999993</v>
      </c>
    </row>
    <row r="89" spans="4:45" x14ac:dyDescent="0.25">
      <c r="D89">
        <v>86</v>
      </c>
      <c r="E89">
        <v>102000</v>
      </c>
      <c r="F89" s="37">
        <v>27.500000000000004</v>
      </c>
      <c r="G89" s="37">
        <v>28.499999999999996</v>
      </c>
      <c r="H89" s="37">
        <v>30.5</v>
      </c>
      <c r="I89" s="37">
        <v>32.5</v>
      </c>
      <c r="J89" s="37">
        <v>34</v>
      </c>
      <c r="K89" s="37">
        <v>35.5</v>
      </c>
      <c r="L89" s="37">
        <v>37</v>
      </c>
      <c r="M89" s="37">
        <v>38.5</v>
      </c>
      <c r="N89" s="37">
        <v>40</v>
      </c>
      <c r="O89" s="37">
        <v>41</v>
      </c>
      <c r="P89" s="37">
        <v>42.500000000000007</v>
      </c>
      <c r="Q89" s="37">
        <v>43.999999999999993</v>
      </c>
      <c r="S89" t="str">
        <f t="shared" si="7"/>
        <v/>
      </c>
      <c r="T89">
        <v>102000</v>
      </c>
      <c r="U89">
        <v>0.27500000000000002</v>
      </c>
      <c r="V89">
        <v>0.28499999999999998</v>
      </c>
      <c r="W89">
        <v>0.30499999999999999</v>
      </c>
      <c r="X89">
        <v>0.32500000000000001</v>
      </c>
      <c r="Y89">
        <v>0.34</v>
      </c>
      <c r="Z89">
        <v>0.35499999999999998</v>
      </c>
      <c r="AA89">
        <v>0.37</v>
      </c>
      <c r="AB89">
        <v>0.38500000000000001</v>
      </c>
      <c r="AC89">
        <v>0.4</v>
      </c>
      <c r="AD89">
        <v>0.41</v>
      </c>
      <c r="AE89">
        <v>0.42500000000000004</v>
      </c>
      <c r="AF89">
        <v>0.43999999999999995</v>
      </c>
      <c r="AH89" s="37">
        <f t="shared" si="6"/>
        <v>27.500000000000004</v>
      </c>
      <c r="AI89" s="37">
        <f t="shared" si="6"/>
        <v>28.499999999999996</v>
      </c>
      <c r="AJ89" s="37">
        <f t="shared" si="6"/>
        <v>30.5</v>
      </c>
      <c r="AK89" s="37">
        <f t="shared" si="8"/>
        <v>32.5</v>
      </c>
      <c r="AL89" s="37">
        <f t="shared" si="8"/>
        <v>34</v>
      </c>
      <c r="AM89" s="37">
        <f t="shared" si="8"/>
        <v>35.5</v>
      </c>
      <c r="AN89" s="37">
        <f t="shared" si="8"/>
        <v>37</v>
      </c>
      <c r="AO89" s="37">
        <f t="shared" si="8"/>
        <v>38.5</v>
      </c>
      <c r="AP89" s="37">
        <f t="shared" si="8"/>
        <v>40</v>
      </c>
      <c r="AQ89" s="37">
        <f t="shared" si="8"/>
        <v>41</v>
      </c>
      <c r="AR89" s="37">
        <f t="shared" si="8"/>
        <v>42.500000000000007</v>
      </c>
      <c r="AS89" s="37">
        <f t="shared" si="8"/>
        <v>43.999999999999993</v>
      </c>
    </row>
    <row r="90" spans="4:45" x14ac:dyDescent="0.25">
      <c r="D90">
        <v>87</v>
      </c>
      <c r="E90">
        <v>103000</v>
      </c>
      <c r="F90" s="37">
        <v>27.500000000000004</v>
      </c>
      <c r="G90" s="37">
        <v>28.499999999999996</v>
      </c>
      <c r="H90" s="37">
        <v>30.5</v>
      </c>
      <c r="I90" s="37">
        <v>32.5</v>
      </c>
      <c r="J90" s="37">
        <v>34</v>
      </c>
      <c r="K90" s="37">
        <v>35.5</v>
      </c>
      <c r="L90" s="37">
        <v>37</v>
      </c>
      <c r="M90" s="37">
        <v>38.5</v>
      </c>
      <c r="N90" s="37">
        <v>40</v>
      </c>
      <c r="O90" s="37">
        <v>41</v>
      </c>
      <c r="P90" s="37">
        <v>42.5</v>
      </c>
      <c r="Q90" s="37">
        <v>43.999999999999993</v>
      </c>
      <c r="S90" t="str">
        <f t="shared" si="7"/>
        <v/>
      </c>
      <c r="T90">
        <v>103000</v>
      </c>
      <c r="U90">
        <v>0.27500000000000002</v>
      </c>
      <c r="V90">
        <v>0.28499999999999998</v>
      </c>
      <c r="W90">
        <v>0.30499999999999999</v>
      </c>
      <c r="X90">
        <v>0.32500000000000001</v>
      </c>
      <c r="Y90">
        <v>0.34</v>
      </c>
      <c r="Z90">
        <v>0.35499999999999998</v>
      </c>
      <c r="AA90">
        <v>0.37</v>
      </c>
      <c r="AB90">
        <v>0.38500000000000001</v>
      </c>
      <c r="AC90">
        <v>0.4</v>
      </c>
      <c r="AD90">
        <v>0.41</v>
      </c>
      <c r="AE90">
        <v>0.42499999999999999</v>
      </c>
      <c r="AF90">
        <v>0.43999999999999995</v>
      </c>
      <c r="AH90" s="37">
        <f t="shared" si="6"/>
        <v>27.500000000000004</v>
      </c>
      <c r="AI90" s="37">
        <f t="shared" si="6"/>
        <v>28.499999999999996</v>
      </c>
      <c r="AJ90" s="37">
        <f t="shared" si="6"/>
        <v>30.5</v>
      </c>
      <c r="AK90" s="37">
        <f t="shared" si="8"/>
        <v>32.5</v>
      </c>
      <c r="AL90" s="37">
        <f t="shared" si="8"/>
        <v>34</v>
      </c>
      <c r="AM90" s="37">
        <f t="shared" si="8"/>
        <v>35.5</v>
      </c>
      <c r="AN90" s="37">
        <f t="shared" si="8"/>
        <v>37</v>
      </c>
      <c r="AO90" s="37">
        <f t="shared" si="8"/>
        <v>38.5</v>
      </c>
      <c r="AP90" s="37">
        <f t="shared" si="8"/>
        <v>40</v>
      </c>
      <c r="AQ90" s="37">
        <f t="shared" si="8"/>
        <v>41</v>
      </c>
      <c r="AR90" s="37">
        <f t="shared" si="8"/>
        <v>42.5</v>
      </c>
      <c r="AS90" s="37">
        <f t="shared" si="8"/>
        <v>43.999999999999993</v>
      </c>
    </row>
    <row r="91" spans="4:45" x14ac:dyDescent="0.25">
      <c r="D91">
        <v>88</v>
      </c>
      <c r="E91">
        <v>104000</v>
      </c>
      <c r="F91" s="37">
        <v>27.500000000000004</v>
      </c>
      <c r="G91" s="37">
        <v>28.499999999999996</v>
      </c>
      <c r="H91" s="37">
        <v>30.5</v>
      </c>
      <c r="I91" s="37">
        <v>32.5</v>
      </c>
      <c r="J91" s="37">
        <v>34</v>
      </c>
      <c r="K91" s="37">
        <v>35.5</v>
      </c>
      <c r="L91" s="37">
        <v>37</v>
      </c>
      <c r="M91" s="37">
        <v>38.5</v>
      </c>
      <c r="N91" s="37">
        <v>40</v>
      </c>
      <c r="O91" s="37">
        <v>41</v>
      </c>
      <c r="P91" s="37">
        <v>42.5</v>
      </c>
      <c r="Q91" s="37">
        <v>43.999999999999993</v>
      </c>
      <c r="S91" t="str">
        <f t="shared" si="7"/>
        <v/>
      </c>
      <c r="T91">
        <v>104000</v>
      </c>
      <c r="U91">
        <v>0.27500000000000002</v>
      </c>
      <c r="V91">
        <v>0.28499999999999998</v>
      </c>
      <c r="W91">
        <v>0.30499999999999999</v>
      </c>
      <c r="X91">
        <v>0.32500000000000001</v>
      </c>
      <c r="Y91">
        <v>0.34</v>
      </c>
      <c r="Z91">
        <v>0.35499999999999998</v>
      </c>
      <c r="AA91">
        <v>0.37</v>
      </c>
      <c r="AB91">
        <v>0.38500000000000001</v>
      </c>
      <c r="AC91">
        <v>0.4</v>
      </c>
      <c r="AD91">
        <v>0.41</v>
      </c>
      <c r="AE91">
        <v>0.42499999999999999</v>
      </c>
      <c r="AF91">
        <v>0.43999999999999995</v>
      </c>
      <c r="AH91" s="37">
        <f t="shared" si="6"/>
        <v>27.500000000000004</v>
      </c>
      <c r="AI91" s="37">
        <f t="shared" si="6"/>
        <v>28.499999999999996</v>
      </c>
      <c r="AJ91" s="37">
        <f t="shared" si="6"/>
        <v>30.5</v>
      </c>
      <c r="AK91" s="37">
        <f t="shared" si="8"/>
        <v>32.5</v>
      </c>
      <c r="AL91" s="37">
        <f t="shared" si="8"/>
        <v>34</v>
      </c>
      <c r="AM91" s="37">
        <f t="shared" si="8"/>
        <v>35.5</v>
      </c>
      <c r="AN91" s="37">
        <f t="shared" si="8"/>
        <v>37</v>
      </c>
      <c r="AO91" s="37">
        <f t="shared" si="8"/>
        <v>38.5</v>
      </c>
      <c r="AP91" s="37">
        <f t="shared" si="8"/>
        <v>40</v>
      </c>
      <c r="AQ91" s="37">
        <f t="shared" si="8"/>
        <v>41</v>
      </c>
      <c r="AR91" s="37">
        <f t="shared" si="8"/>
        <v>42.5</v>
      </c>
      <c r="AS91" s="37">
        <f t="shared" si="8"/>
        <v>43.999999999999993</v>
      </c>
    </row>
    <row r="92" spans="4:45" x14ac:dyDescent="0.25">
      <c r="D92">
        <v>89</v>
      </c>
      <c r="E92">
        <v>105000</v>
      </c>
      <c r="F92" s="37">
        <v>27.500000000000004</v>
      </c>
      <c r="G92" s="37">
        <v>28.499999999999996</v>
      </c>
      <c r="H92" s="37">
        <v>30.5</v>
      </c>
      <c r="I92" s="37">
        <v>32.5</v>
      </c>
      <c r="J92" s="37">
        <v>34</v>
      </c>
      <c r="K92" s="37">
        <v>35.5</v>
      </c>
      <c r="L92" s="37">
        <v>37</v>
      </c>
      <c r="M92" s="37">
        <v>38.5</v>
      </c>
      <c r="N92" s="37">
        <v>40</v>
      </c>
      <c r="O92" s="37">
        <v>41</v>
      </c>
      <c r="P92" s="37">
        <v>42.5</v>
      </c>
      <c r="Q92" s="37">
        <v>43.999999999999993</v>
      </c>
      <c r="S92" t="str">
        <f t="shared" si="7"/>
        <v/>
      </c>
      <c r="T92">
        <v>105000</v>
      </c>
      <c r="U92">
        <v>0.27500000000000002</v>
      </c>
      <c r="V92">
        <v>0.28499999999999998</v>
      </c>
      <c r="W92">
        <v>0.30499999999999999</v>
      </c>
      <c r="X92">
        <v>0.32500000000000001</v>
      </c>
      <c r="Y92">
        <v>0.34</v>
      </c>
      <c r="Z92">
        <v>0.35499999999999998</v>
      </c>
      <c r="AA92">
        <v>0.37</v>
      </c>
      <c r="AB92">
        <v>0.38500000000000001</v>
      </c>
      <c r="AC92">
        <v>0.4</v>
      </c>
      <c r="AD92">
        <v>0.41</v>
      </c>
      <c r="AE92">
        <v>0.42499999999999999</v>
      </c>
      <c r="AF92">
        <v>0.43999999999999995</v>
      </c>
      <c r="AH92" s="37">
        <f t="shared" si="6"/>
        <v>27.500000000000004</v>
      </c>
      <c r="AI92" s="37">
        <f t="shared" si="6"/>
        <v>28.499999999999996</v>
      </c>
      <c r="AJ92" s="37">
        <f t="shared" si="6"/>
        <v>30.5</v>
      </c>
      <c r="AK92" s="37">
        <f t="shared" si="8"/>
        <v>32.5</v>
      </c>
      <c r="AL92" s="37">
        <f t="shared" si="8"/>
        <v>34</v>
      </c>
      <c r="AM92" s="37">
        <f t="shared" si="8"/>
        <v>35.5</v>
      </c>
      <c r="AN92" s="37">
        <f t="shared" si="8"/>
        <v>37</v>
      </c>
      <c r="AO92" s="37">
        <f t="shared" si="8"/>
        <v>38.5</v>
      </c>
      <c r="AP92" s="37">
        <f t="shared" si="8"/>
        <v>40</v>
      </c>
      <c r="AQ92" s="37">
        <f t="shared" si="8"/>
        <v>41</v>
      </c>
      <c r="AR92" s="37">
        <f t="shared" si="8"/>
        <v>42.5</v>
      </c>
      <c r="AS92" s="37">
        <f t="shared" si="8"/>
        <v>43.999999999999993</v>
      </c>
    </row>
    <row r="93" spans="4:45" x14ac:dyDescent="0.25">
      <c r="D93">
        <v>90</v>
      </c>
      <c r="E93">
        <v>106000</v>
      </c>
      <c r="F93" s="37">
        <v>27.500000000000004</v>
      </c>
      <c r="G93" s="37">
        <v>28.499999999999996</v>
      </c>
      <c r="H93" s="37">
        <v>30.5</v>
      </c>
      <c r="I93" s="37">
        <v>32.5</v>
      </c>
      <c r="J93" s="37">
        <v>34</v>
      </c>
      <c r="K93" s="37">
        <v>35.5</v>
      </c>
      <c r="L93" s="37">
        <v>37</v>
      </c>
      <c r="M93" s="37">
        <v>38.5</v>
      </c>
      <c r="N93" s="37">
        <v>40</v>
      </c>
      <c r="O93" s="37">
        <v>41</v>
      </c>
      <c r="P93" s="37">
        <v>42.5</v>
      </c>
      <c r="Q93" s="37">
        <v>43.999999999999993</v>
      </c>
      <c r="S93" t="str">
        <f t="shared" si="7"/>
        <v/>
      </c>
      <c r="T93">
        <v>106000</v>
      </c>
      <c r="U93">
        <v>0.27500000000000002</v>
      </c>
      <c r="V93">
        <v>0.28499999999999998</v>
      </c>
      <c r="W93">
        <v>0.30499999999999999</v>
      </c>
      <c r="X93">
        <v>0.32500000000000001</v>
      </c>
      <c r="Y93">
        <v>0.34</v>
      </c>
      <c r="Z93">
        <v>0.35499999999999998</v>
      </c>
      <c r="AA93">
        <v>0.37</v>
      </c>
      <c r="AB93">
        <v>0.38500000000000001</v>
      </c>
      <c r="AC93">
        <v>0.4</v>
      </c>
      <c r="AD93">
        <v>0.41</v>
      </c>
      <c r="AE93">
        <v>0.42499999999999999</v>
      </c>
      <c r="AF93">
        <v>0.43999999999999995</v>
      </c>
      <c r="AH93" s="37">
        <f t="shared" si="6"/>
        <v>27.500000000000004</v>
      </c>
      <c r="AI93" s="37">
        <f t="shared" si="6"/>
        <v>28.499999999999996</v>
      </c>
      <c r="AJ93" s="37">
        <f t="shared" si="6"/>
        <v>30.5</v>
      </c>
      <c r="AK93" s="37">
        <f t="shared" si="8"/>
        <v>32.5</v>
      </c>
      <c r="AL93" s="37">
        <f t="shared" si="8"/>
        <v>34</v>
      </c>
      <c r="AM93" s="37">
        <f t="shared" si="8"/>
        <v>35.5</v>
      </c>
      <c r="AN93" s="37">
        <f t="shared" si="8"/>
        <v>37</v>
      </c>
      <c r="AO93" s="37">
        <f t="shared" si="8"/>
        <v>38.5</v>
      </c>
      <c r="AP93" s="37">
        <f t="shared" si="8"/>
        <v>40</v>
      </c>
      <c r="AQ93" s="37">
        <f t="shared" si="8"/>
        <v>41</v>
      </c>
      <c r="AR93" s="37">
        <f t="shared" si="8"/>
        <v>42.5</v>
      </c>
      <c r="AS93" s="37">
        <f t="shared" si="8"/>
        <v>43.999999999999993</v>
      </c>
    </row>
    <row r="94" spans="4:45" x14ac:dyDescent="0.25">
      <c r="D94">
        <v>91</v>
      </c>
      <c r="E94">
        <v>107000</v>
      </c>
      <c r="F94" s="37">
        <v>27.500000000000004</v>
      </c>
      <c r="G94" s="37">
        <v>28.499999999999996</v>
      </c>
      <c r="H94" s="37">
        <v>30.5</v>
      </c>
      <c r="I94" s="37">
        <v>32.5</v>
      </c>
      <c r="J94" s="37">
        <v>34</v>
      </c>
      <c r="K94" s="37">
        <v>35.5</v>
      </c>
      <c r="L94" s="37">
        <v>37</v>
      </c>
      <c r="M94" s="37">
        <v>38.5</v>
      </c>
      <c r="N94" s="37">
        <v>40</v>
      </c>
      <c r="O94" s="37">
        <v>41</v>
      </c>
      <c r="P94" s="37">
        <v>42.5</v>
      </c>
      <c r="Q94" s="37">
        <v>43.999999999999993</v>
      </c>
      <c r="S94" t="str">
        <f t="shared" si="7"/>
        <v/>
      </c>
      <c r="T94">
        <v>107000</v>
      </c>
      <c r="U94">
        <v>0.27500000000000002</v>
      </c>
      <c r="V94">
        <v>0.28499999999999998</v>
      </c>
      <c r="W94">
        <v>0.30499999999999999</v>
      </c>
      <c r="X94">
        <v>0.32500000000000001</v>
      </c>
      <c r="Y94">
        <v>0.34</v>
      </c>
      <c r="Z94">
        <v>0.35499999999999998</v>
      </c>
      <c r="AA94">
        <v>0.37</v>
      </c>
      <c r="AB94">
        <v>0.38500000000000001</v>
      </c>
      <c r="AC94">
        <v>0.4</v>
      </c>
      <c r="AD94">
        <v>0.41</v>
      </c>
      <c r="AE94">
        <v>0.42499999999999999</v>
      </c>
      <c r="AF94">
        <v>0.43999999999999995</v>
      </c>
      <c r="AH94" s="37">
        <f t="shared" si="6"/>
        <v>27.500000000000004</v>
      </c>
      <c r="AI94" s="37">
        <f t="shared" si="6"/>
        <v>28.499999999999996</v>
      </c>
      <c r="AJ94" s="37">
        <f t="shared" si="6"/>
        <v>30.5</v>
      </c>
      <c r="AK94" s="37">
        <f t="shared" si="8"/>
        <v>32.5</v>
      </c>
      <c r="AL94" s="37">
        <f t="shared" si="8"/>
        <v>34</v>
      </c>
      <c r="AM94" s="37">
        <f t="shared" si="8"/>
        <v>35.5</v>
      </c>
      <c r="AN94" s="37">
        <f t="shared" si="8"/>
        <v>37</v>
      </c>
      <c r="AO94" s="37">
        <f t="shared" si="8"/>
        <v>38.5</v>
      </c>
      <c r="AP94" s="37">
        <f t="shared" si="8"/>
        <v>40</v>
      </c>
      <c r="AQ94" s="37">
        <f t="shared" si="8"/>
        <v>41</v>
      </c>
      <c r="AR94" s="37">
        <f t="shared" si="8"/>
        <v>42.5</v>
      </c>
      <c r="AS94" s="37">
        <f t="shared" si="8"/>
        <v>43.999999999999993</v>
      </c>
    </row>
    <row r="95" spans="4:45" x14ac:dyDescent="0.25">
      <c r="D95">
        <v>92</v>
      </c>
      <c r="E95">
        <v>108000</v>
      </c>
      <c r="F95" s="37">
        <v>27.500000000000004</v>
      </c>
      <c r="G95" s="37">
        <v>28.499999999999996</v>
      </c>
      <c r="H95" s="37">
        <v>30.5</v>
      </c>
      <c r="I95" s="37">
        <v>32.5</v>
      </c>
      <c r="J95" s="37">
        <v>34</v>
      </c>
      <c r="K95" s="37">
        <v>35.5</v>
      </c>
      <c r="L95" s="37">
        <v>37</v>
      </c>
      <c r="M95" s="37">
        <v>38.5</v>
      </c>
      <c r="N95" s="37">
        <v>40</v>
      </c>
      <c r="O95" s="37">
        <v>41</v>
      </c>
      <c r="P95" s="37">
        <v>42.5</v>
      </c>
      <c r="Q95" s="37">
        <v>43.999999999999993</v>
      </c>
      <c r="S95" t="str">
        <f t="shared" si="7"/>
        <v/>
      </c>
      <c r="T95">
        <v>108000</v>
      </c>
      <c r="U95">
        <v>0.27500000000000002</v>
      </c>
      <c r="V95">
        <v>0.28499999999999998</v>
      </c>
      <c r="W95">
        <v>0.30499999999999999</v>
      </c>
      <c r="X95">
        <v>0.32500000000000001</v>
      </c>
      <c r="Y95">
        <v>0.34</v>
      </c>
      <c r="Z95">
        <v>0.35499999999999998</v>
      </c>
      <c r="AA95">
        <v>0.37</v>
      </c>
      <c r="AB95">
        <v>0.38500000000000001</v>
      </c>
      <c r="AC95">
        <v>0.4</v>
      </c>
      <c r="AD95">
        <v>0.41</v>
      </c>
      <c r="AE95">
        <v>0.42499999999999999</v>
      </c>
      <c r="AF95">
        <v>0.43999999999999995</v>
      </c>
      <c r="AH95" s="37">
        <f t="shared" si="6"/>
        <v>27.500000000000004</v>
      </c>
      <c r="AI95" s="37">
        <f t="shared" si="6"/>
        <v>28.499999999999996</v>
      </c>
      <c r="AJ95" s="37">
        <f t="shared" si="6"/>
        <v>30.5</v>
      </c>
      <c r="AK95" s="37">
        <f t="shared" si="8"/>
        <v>32.5</v>
      </c>
      <c r="AL95" s="37">
        <f t="shared" si="8"/>
        <v>34</v>
      </c>
      <c r="AM95" s="37">
        <f t="shared" si="8"/>
        <v>35.5</v>
      </c>
      <c r="AN95" s="37">
        <f t="shared" si="8"/>
        <v>37</v>
      </c>
      <c r="AO95" s="37">
        <f t="shared" si="8"/>
        <v>38.5</v>
      </c>
      <c r="AP95" s="37">
        <f t="shared" si="8"/>
        <v>40</v>
      </c>
      <c r="AQ95" s="37">
        <f t="shared" si="8"/>
        <v>41</v>
      </c>
      <c r="AR95" s="37">
        <f t="shared" si="8"/>
        <v>42.5</v>
      </c>
      <c r="AS95" s="37">
        <f t="shared" si="8"/>
        <v>43.999999999999993</v>
      </c>
    </row>
    <row r="96" spans="4:45" x14ac:dyDescent="0.25">
      <c r="D96">
        <v>93</v>
      </c>
      <c r="E96">
        <v>109000</v>
      </c>
      <c r="F96" s="37">
        <v>27.500000000000004</v>
      </c>
      <c r="G96" s="37">
        <v>28.499999999999996</v>
      </c>
      <c r="H96" s="37">
        <v>30.5</v>
      </c>
      <c r="I96" s="37">
        <v>32.5</v>
      </c>
      <c r="J96" s="37">
        <v>34</v>
      </c>
      <c r="K96" s="37">
        <v>35.5</v>
      </c>
      <c r="L96" s="37">
        <v>37</v>
      </c>
      <c r="M96" s="37">
        <v>38.5</v>
      </c>
      <c r="N96" s="37">
        <v>40</v>
      </c>
      <c r="O96" s="37">
        <v>41</v>
      </c>
      <c r="P96" s="37">
        <v>42.5</v>
      </c>
      <c r="Q96" s="37">
        <v>43.999999999999993</v>
      </c>
      <c r="S96" t="str">
        <f t="shared" si="7"/>
        <v/>
      </c>
      <c r="T96">
        <v>109000</v>
      </c>
      <c r="U96">
        <v>0.27500000000000002</v>
      </c>
      <c r="V96">
        <v>0.28499999999999998</v>
      </c>
      <c r="W96">
        <v>0.30499999999999999</v>
      </c>
      <c r="X96">
        <v>0.32500000000000001</v>
      </c>
      <c r="Y96">
        <v>0.34</v>
      </c>
      <c r="Z96">
        <v>0.35499999999999998</v>
      </c>
      <c r="AA96">
        <v>0.37</v>
      </c>
      <c r="AB96">
        <v>0.38500000000000001</v>
      </c>
      <c r="AC96">
        <v>0.4</v>
      </c>
      <c r="AD96">
        <v>0.41</v>
      </c>
      <c r="AE96">
        <v>0.42499999999999999</v>
      </c>
      <c r="AF96">
        <v>0.43999999999999995</v>
      </c>
      <c r="AH96" s="37">
        <f t="shared" si="6"/>
        <v>27.500000000000004</v>
      </c>
      <c r="AI96" s="37">
        <f t="shared" si="6"/>
        <v>28.499999999999996</v>
      </c>
      <c r="AJ96" s="37">
        <f t="shared" si="6"/>
        <v>30.5</v>
      </c>
      <c r="AK96" s="37">
        <f t="shared" si="8"/>
        <v>32.5</v>
      </c>
      <c r="AL96" s="37">
        <f t="shared" si="8"/>
        <v>34</v>
      </c>
      <c r="AM96" s="37">
        <f t="shared" si="8"/>
        <v>35.5</v>
      </c>
      <c r="AN96" s="37">
        <f t="shared" si="8"/>
        <v>37</v>
      </c>
      <c r="AO96" s="37">
        <f t="shared" si="8"/>
        <v>38.5</v>
      </c>
      <c r="AP96" s="37">
        <f t="shared" si="8"/>
        <v>40</v>
      </c>
      <c r="AQ96" s="37">
        <f t="shared" si="8"/>
        <v>41</v>
      </c>
      <c r="AR96" s="37">
        <f t="shared" si="8"/>
        <v>42.5</v>
      </c>
      <c r="AS96" s="37">
        <f t="shared" si="8"/>
        <v>43.999999999999993</v>
      </c>
    </row>
    <row r="97" spans="4:45" x14ac:dyDescent="0.25">
      <c r="D97">
        <v>94</v>
      </c>
      <c r="E97">
        <v>110000</v>
      </c>
      <c r="F97" s="37">
        <v>27.500000000000004</v>
      </c>
      <c r="G97" s="37">
        <v>28.499999999999996</v>
      </c>
      <c r="H97" s="37">
        <v>30.5</v>
      </c>
      <c r="I97" s="37">
        <v>32.5</v>
      </c>
      <c r="J97" s="37">
        <v>34</v>
      </c>
      <c r="K97" s="37">
        <v>35.5</v>
      </c>
      <c r="L97" s="37">
        <v>37</v>
      </c>
      <c r="M97" s="37">
        <v>38.5</v>
      </c>
      <c r="N97" s="37">
        <v>40</v>
      </c>
      <c r="O97" s="37">
        <v>41</v>
      </c>
      <c r="P97" s="37">
        <v>42.5</v>
      </c>
      <c r="Q97" s="37">
        <v>43.999999999999993</v>
      </c>
      <c r="S97" t="str">
        <f t="shared" si="7"/>
        <v/>
      </c>
      <c r="T97">
        <v>110000</v>
      </c>
      <c r="U97">
        <v>0.27500000000000002</v>
      </c>
      <c r="V97">
        <v>0.28499999999999998</v>
      </c>
      <c r="W97">
        <v>0.30499999999999999</v>
      </c>
      <c r="X97">
        <v>0.32500000000000001</v>
      </c>
      <c r="Y97">
        <v>0.34</v>
      </c>
      <c r="Z97">
        <v>0.35499999999999998</v>
      </c>
      <c r="AA97">
        <v>0.37</v>
      </c>
      <c r="AB97">
        <v>0.38500000000000001</v>
      </c>
      <c r="AC97">
        <v>0.4</v>
      </c>
      <c r="AD97">
        <v>0.41</v>
      </c>
      <c r="AE97">
        <v>0.42499999999999999</v>
      </c>
      <c r="AF97">
        <v>0.43999999999999995</v>
      </c>
      <c r="AH97" s="37">
        <f t="shared" si="6"/>
        <v>27.500000000000004</v>
      </c>
      <c r="AI97" s="37">
        <f t="shared" si="6"/>
        <v>28.499999999999996</v>
      </c>
      <c r="AJ97" s="37">
        <f t="shared" si="6"/>
        <v>30.5</v>
      </c>
      <c r="AK97" s="37">
        <f t="shared" si="8"/>
        <v>32.5</v>
      </c>
      <c r="AL97" s="37">
        <f t="shared" si="8"/>
        <v>34</v>
      </c>
      <c r="AM97" s="37">
        <f t="shared" si="8"/>
        <v>35.5</v>
      </c>
      <c r="AN97" s="37">
        <f t="shared" si="8"/>
        <v>37</v>
      </c>
      <c r="AO97" s="37">
        <f t="shared" si="8"/>
        <v>38.5</v>
      </c>
      <c r="AP97" s="37">
        <f t="shared" si="8"/>
        <v>40</v>
      </c>
      <c r="AQ97" s="37">
        <f t="shared" si="8"/>
        <v>41</v>
      </c>
      <c r="AR97" s="37">
        <f t="shared" si="8"/>
        <v>42.5</v>
      </c>
      <c r="AS97" s="37">
        <f t="shared" si="8"/>
        <v>43.999999999999993</v>
      </c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F177C-7B64-4264-8787-2FC5D65F2384}">
  <dimension ref="D1:AS97"/>
  <sheetViews>
    <sheetView zoomScale="85" zoomScaleNormal="85" workbookViewId="0"/>
  </sheetViews>
  <sheetFormatPr defaultColWidth="9" defaultRowHeight="15" x14ac:dyDescent="0.25"/>
  <sheetData>
    <row r="1" spans="4:45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  <c r="U1" t="s">
        <v>163</v>
      </c>
      <c r="AH1" t="s">
        <v>164</v>
      </c>
    </row>
    <row r="2" spans="4:45" x14ac:dyDescent="0.25">
      <c r="D2" t="s">
        <v>172</v>
      </c>
      <c r="F2" s="74">
        <v>0</v>
      </c>
      <c r="G2" s="74">
        <v>1.0009999999999999</v>
      </c>
      <c r="H2" s="74">
        <v>1.5009999999999999</v>
      </c>
      <c r="I2" s="74">
        <v>2.0009999999999999</v>
      </c>
      <c r="J2" s="74">
        <v>2.5009999999999999</v>
      </c>
      <c r="K2" s="74">
        <v>3.0009999999999999</v>
      </c>
      <c r="L2" s="74">
        <v>3.5009999999999999</v>
      </c>
      <c r="M2" s="74">
        <v>4.0010000000000003</v>
      </c>
      <c r="N2" s="74">
        <v>4.5010000000000003</v>
      </c>
      <c r="O2" s="74">
        <v>5.0010000000000003</v>
      </c>
      <c r="P2" s="74">
        <v>5.5010000000000003</v>
      </c>
      <c r="Q2" s="74">
        <v>6.0010000000000003</v>
      </c>
    </row>
    <row r="3" spans="4:45" x14ac:dyDescent="0.25">
      <c r="E3" t="s">
        <v>59</v>
      </c>
      <c r="F3" s="74">
        <v>2</v>
      </c>
      <c r="G3" s="74">
        <v>3</v>
      </c>
      <c r="H3" s="74">
        <v>4</v>
      </c>
      <c r="I3" s="74">
        <v>5</v>
      </c>
      <c r="J3" s="74">
        <v>6</v>
      </c>
      <c r="K3" s="74">
        <v>7</v>
      </c>
      <c r="L3" s="74">
        <v>8</v>
      </c>
      <c r="M3" s="74">
        <v>9</v>
      </c>
      <c r="N3" s="74">
        <v>10</v>
      </c>
      <c r="O3" s="74">
        <v>11</v>
      </c>
      <c r="P3" s="74">
        <v>12</v>
      </c>
      <c r="Q3" s="74">
        <v>13</v>
      </c>
      <c r="S3" t="s">
        <v>166</v>
      </c>
      <c r="T3" s="76">
        <v>100</v>
      </c>
    </row>
    <row r="4" spans="4:45" x14ac:dyDescent="0.25">
      <c r="D4">
        <v>1</v>
      </c>
      <c r="E4" s="77">
        <v>0</v>
      </c>
      <c r="F4" s="37">
        <v>13</v>
      </c>
      <c r="G4" s="37">
        <v>13.5</v>
      </c>
      <c r="H4" s="37">
        <v>14.000000000000002</v>
      </c>
      <c r="I4" s="37">
        <v>14.000000000000002</v>
      </c>
      <c r="J4" s="37">
        <v>14.000000000000002</v>
      </c>
      <c r="K4" s="37">
        <v>14.500000000000002</v>
      </c>
      <c r="L4" s="37">
        <v>14.500000000000002</v>
      </c>
      <c r="M4" s="37">
        <v>15</v>
      </c>
      <c r="N4" s="37">
        <v>15</v>
      </c>
      <c r="O4" s="37">
        <v>15</v>
      </c>
      <c r="P4" s="37">
        <v>15</v>
      </c>
      <c r="Q4" s="37">
        <v>15.5</v>
      </c>
      <c r="S4" t="str">
        <f>IF(E4&lt;&gt;T4,"x","")</f>
        <v>x</v>
      </c>
      <c r="T4" t="s">
        <v>167</v>
      </c>
      <c r="U4">
        <v>0.13</v>
      </c>
      <c r="V4">
        <v>0.13500000000000001</v>
      </c>
      <c r="W4">
        <v>0.14000000000000001</v>
      </c>
      <c r="X4">
        <v>0.14000000000000001</v>
      </c>
      <c r="Y4">
        <v>0.14000000000000001</v>
      </c>
      <c r="Z4">
        <v>0.14500000000000002</v>
      </c>
      <c r="AA4">
        <v>0.14500000000000002</v>
      </c>
      <c r="AB4">
        <v>0.15</v>
      </c>
      <c r="AC4">
        <v>0.15</v>
      </c>
      <c r="AD4">
        <v>0.15</v>
      </c>
      <c r="AE4">
        <v>0.15</v>
      </c>
      <c r="AF4">
        <v>0.155</v>
      </c>
      <c r="AH4" s="37">
        <f t="shared" ref="AH4:AS25" si="0">U4*$T$3</f>
        <v>13</v>
      </c>
      <c r="AI4" s="37">
        <f t="shared" si="0"/>
        <v>13.5</v>
      </c>
      <c r="AJ4" s="37">
        <f t="shared" si="0"/>
        <v>14.000000000000002</v>
      </c>
      <c r="AK4" s="37">
        <f t="shared" si="0"/>
        <v>14.000000000000002</v>
      </c>
      <c r="AL4" s="37">
        <f t="shared" si="0"/>
        <v>14.000000000000002</v>
      </c>
      <c r="AM4" s="37">
        <f t="shared" si="0"/>
        <v>14.500000000000002</v>
      </c>
      <c r="AN4" s="37">
        <f t="shared" si="0"/>
        <v>14.500000000000002</v>
      </c>
      <c r="AO4" s="37">
        <f t="shared" si="0"/>
        <v>15</v>
      </c>
      <c r="AP4" s="37">
        <f t="shared" si="0"/>
        <v>15</v>
      </c>
      <c r="AQ4" s="37">
        <f t="shared" si="0"/>
        <v>15</v>
      </c>
      <c r="AR4" s="37">
        <f t="shared" si="0"/>
        <v>15</v>
      </c>
      <c r="AS4" s="37">
        <f t="shared" si="0"/>
        <v>15.5</v>
      </c>
    </row>
    <row r="5" spans="4:45" x14ac:dyDescent="0.25">
      <c r="D5">
        <v>2</v>
      </c>
      <c r="E5" s="77">
        <v>21500</v>
      </c>
      <c r="F5" s="37">
        <v>13</v>
      </c>
      <c r="G5" s="37">
        <v>13.5</v>
      </c>
      <c r="H5" s="37">
        <v>14.000000000000002</v>
      </c>
      <c r="I5" s="37">
        <v>14.000000000000002</v>
      </c>
      <c r="J5" s="37">
        <v>14.000000000000002</v>
      </c>
      <c r="K5" s="37">
        <v>14.500000000000002</v>
      </c>
      <c r="L5" s="37">
        <v>14.500000000000002</v>
      </c>
      <c r="M5" s="37">
        <v>15</v>
      </c>
      <c r="N5" s="37">
        <v>15</v>
      </c>
      <c r="O5" s="37">
        <v>15</v>
      </c>
      <c r="P5" s="37">
        <v>15</v>
      </c>
      <c r="Q5" s="37">
        <v>15.5</v>
      </c>
      <c r="S5" t="str">
        <f>IF(E5&lt;&gt;T5,"x","")</f>
        <v/>
      </c>
      <c r="T5">
        <v>21500</v>
      </c>
      <c r="U5">
        <v>0.13</v>
      </c>
      <c r="V5">
        <v>0.13500000000000001</v>
      </c>
      <c r="W5">
        <v>0.14000000000000001</v>
      </c>
      <c r="X5">
        <v>0.14000000000000001</v>
      </c>
      <c r="Y5">
        <v>0.14000000000000001</v>
      </c>
      <c r="Z5">
        <v>0.14500000000000002</v>
      </c>
      <c r="AA5">
        <v>0.14500000000000002</v>
      </c>
      <c r="AB5">
        <v>0.15</v>
      </c>
      <c r="AC5">
        <v>0.15</v>
      </c>
      <c r="AD5">
        <v>0.15</v>
      </c>
      <c r="AE5">
        <v>0.15</v>
      </c>
      <c r="AF5">
        <v>0.155</v>
      </c>
      <c r="AH5" s="37">
        <f t="shared" si="0"/>
        <v>13</v>
      </c>
      <c r="AI5" s="37">
        <f t="shared" si="0"/>
        <v>13.5</v>
      </c>
      <c r="AJ5" s="37">
        <f t="shared" si="0"/>
        <v>14.000000000000002</v>
      </c>
      <c r="AK5" s="37">
        <f t="shared" si="0"/>
        <v>14.000000000000002</v>
      </c>
      <c r="AL5" s="37">
        <f t="shared" si="0"/>
        <v>14.000000000000002</v>
      </c>
      <c r="AM5" s="37">
        <f t="shared" si="0"/>
        <v>14.500000000000002</v>
      </c>
      <c r="AN5" s="37">
        <f t="shared" si="0"/>
        <v>14.500000000000002</v>
      </c>
      <c r="AO5" s="37">
        <f t="shared" si="0"/>
        <v>15</v>
      </c>
      <c r="AP5" s="37">
        <f t="shared" si="0"/>
        <v>15</v>
      </c>
      <c r="AQ5" s="37">
        <f t="shared" si="0"/>
        <v>15</v>
      </c>
      <c r="AR5" s="37">
        <f t="shared" si="0"/>
        <v>15</v>
      </c>
      <c r="AS5" s="37">
        <f t="shared" si="0"/>
        <v>15.5</v>
      </c>
    </row>
    <row r="6" spans="4:45" x14ac:dyDescent="0.25">
      <c r="D6">
        <v>3</v>
      </c>
      <c r="E6" s="77">
        <v>22000</v>
      </c>
      <c r="F6" s="37">
        <v>14.000000000000002</v>
      </c>
      <c r="G6" s="37">
        <v>14.000000000000002</v>
      </c>
      <c r="H6" s="37">
        <v>14.500000000000002</v>
      </c>
      <c r="I6" s="37">
        <v>14.500000000000002</v>
      </c>
      <c r="J6" s="37">
        <v>15</v>
      </c>
      <c r="K6" s="37">
        <v>15</v>
      </c>
      <c r="L6" s="37">
        <v>15</v>
      </c>
      <c r="M6" s="37">
        <v>15.5</v>
      </c>
      <c r="N6" s="37">
        <v>15.5</v>
      </c>
      <c r="O6" s="37">
        <v>15.5</v>
      </c>
      <c r="P6" s="37">
        <v>16</v>
      </c>
      <c r="Q6" s="37">
        <v>16</v>
      </c>
      <c r="S6" t="str">
        <f t="shared" ref="S6:S69" si="1">IF(E6&lt;&gt;T6,"x","")</f>
        <v/>
      </c>
      <c r="T6">
        <v>22000</v>
      </c>
      <c r="U6">
        <v>0.14000000000000001</v>
      </c>
      <c r="V6">
        <v>0.14000000000000001</v>
      </c>
      <c r="W6">
        <v>0.14500000000000002</v>
      </c>
      <c r="X6">
        <v>0.14500000000000002</v>
      </c>
      <c r="Y6">
        <v>0.15</v>
      </c>
      <c r="Z6">
        <v>0.15</v>
      </c>
      <c r="AA6">
        <v>0.15</v>
      </c>
      <c r="AB6">
        <v>0.155</v>
      </c>
      <c r="AC6">
        <v>0.155</v>
      </c>
      <c r="AD6">
        <v>0.155</v>
      </c>
      <c r="AE6">
        <v>0.16</v>
      </c>
      <c r="AF6">
        <v>0.16</v>
      </c>
      <c r="AH6" s="37">
        <f t="shared" si="0"/>
        <v>14.000000000000002</v>
      </c>
      <c r="AI6" s="37">
        <f t="shared" si="0"/>
        <v>14.000000000000002</v>
      </c>
      <c r="AJ6" s="37">
        <f t="shared" si="0"/>
        <v>14.500000000000002</v>
      </c>
      <c r="AK6" s="37">
        <f t="shared" si="0"/>
        <v>14.500000000000002</v>
      </c>
      <c r="AL6" s="37">
        <f t="shared" si="0"/>
        <v>15</v>
      </c>
      <c r="AM6" s="37">
        <f t="shared" si="0"/>
        <v>15</v>
      </c>
      <c r="AN6" s="37">
        <f t="shared" si="0"/>
        <v>15</v>
      </c>
      <c r="AO6" s="37">
        <f t="shared" si="0"/>
        <v>15.5</v>
      </c>
      <c r="AP6" s="37">
        <f t="shared" si="0"/>
        <v>15.5</v>
      </c>
      <c r="AQ6" s="37">
        <f t="shared" si="0"/>
        <v>15.5</v>
      </c>
      <c r="AR6" s="37">
        <f t="shared" si="0"/>
        <v>16</v>
      </c>
      <c r="AS6" s="37">
        <f t="shared" si="0"/>
        <v>16</v>
      </c>
    </row>
    <row r="7" spans="4:45" x14ac:dyDescent="0.25">
      <c r="D7">
        <v>4</v>
      </c>
      <c r="E7" s="77">
        <v>22500</v>
      </c>
      <c r="F7" s="37">
        <v>14.000000000000002</v>
      </c>
      <c r="G7" s="37">
        <v>14.500000000000002</v>
      </c>
      <c r="H7" s="37">
        <v>14.500000000000002</v>
      </c>
      <c r="I7" s="37">
        <v>15</v>
      </c>
      <c r="J7" s="37">
        <v>15</v>
      </c>
      <c r="K7" s="37">
        <v>15.5</v>
      </c>
      <c r="L7" s="37">
        <v>15.5</v>
      </c>
      <c r="M7" s="37">
        <v>16</v>
      </c>
      <c r="N7" s="37">
        <v>16</v>
      </c>
      <c r="O7" s="37">
        <v>16</v>
      </c>
      <c r="P7" s="37">
        <v>16.5</v>
      </c>
      <c r="Q7" s="37">
        <v>16.5</v>
      </c>
      <c r="S7" t="str">
        <f t="shared" si="1"/>
        <v/>
      </c>
      <c r="T7">
        <v>22500</v>
      </c>
      <c r="U7">
        <v>0.14000000000000001</v>
      </c>
      <c r="V7">
        <v>0.14500000000000002</v>
      </c>
      <c r="W7">
        <v>0.14500000000000002</v>
      </c>
      <c r="X7">
        <v>0.15</v>
      </c>
      <c r="Y7">
        <v>0.15</v>
      </c>
      <c r="Z7">
        <v>0.155</v>
      </c>
      <c r="AA7">
        <v>0.155</v>
      </c>
      <c r="AB7">
        <v>0.16</v>
      </c>
      <c r="AC7">
        <v>0.16</v>
      </c>
      <c r="AD7">
        <v>0.16</v>
      </c>
      <c r="AE7">
        <v>0.16500000000000001</v>
      </c>
      <c r="AF7">
        <v>0.16500000000000001</v>
      </c>
      <c r="AH7" s="37">
        <f t="shared" si="0"/>
        <v>14.000000000000002</v>
      </c>
      <c r="AI7" s="37">
        <f t="shared" si="0"/>
        <v>14.500000000000002</v>
      </c>
      <c r="AJ7" s="37">
        <f t="shared" si="0"/>
        <v>14.500000000000002</v>
      </c>
      <c r="AK7" s="37">
        <f t="shared" si="0"/>
        <v>15</v>
      </c>
      <c r="AL7" s="37">
        <f t="shared" si="0"/>
        <v>15</v>
      </c>
      <c r="AM7" s="37">
        <f t="shared" si="0"/>
        <v>15.5</v>
      </c>
      <c r="AN7" s="37">
        <f t="shared" si="0"/>
        <v>15.5</v>
      </c>
      <c r="AO7" s="37">
        <f t="shared" si="0"/>
        <v>16</v>
      </c>
      <c r="AP7" s="37">
        <f t="shared" si="0"/>
        <v>16</v>
      </c>
      <c r="AQ7" s="37">
        <f t="shared" si="0"/>
        <v>16</v>
      </c>
      <c r="AR7" s="37">
        <f t="shared" si="0"/>
        <v>16.5</v>
      </c>
      <c r="AS7" s="37">
        <f t="shared" si="0"/>
        <v>16.5</v>
      </c>
    </row>
    <row r="8" spans="4:45" x14ac:dyDescent="0.25">
      <c r="D8">
        <v>5</v>
      </c>
      <c r="E8" s="77">
        <v>23000</v>
      </c>
      <c r="F8" s="37">
        <v>14.500000000000002</v>
      </c>
      <c r="G8" s="37">
        <v>15</v>
      </c>
      <c r="H8" s="37">
        <v>15</v>
      </c>
      <c r="I8" s="37">
        <v>15.5</v>
      </c>
      <c r="J8" s="37">
        <v>15.5</v>
      </c>
      <c r="K8" s="37">
        <v>15.5</v>
      </c>
      <c r="L8" s="37">
        <v>16</v>
      </c>
      <c r="M8" s="37">
        <v>16</v>
      </c>
      <c r="N8" s="37">
        <v>16.5</v>
      </c>
      <c r="O8" s="37">
        <v>16.5</v>
      </c>
      <c r="P8" s="37">
        <v>16.5</v>
      </c>
      <c r="Q8" s="37">
        <v>17</v>
      </c>
      <c r="S8" t="str">
        <f t="shared" si="1"/>
        <v/>
      </c>
      <c r="T8">
        <v>23000</v>
      </c>
      <c r="U8">
        <v>0.14500000000000002</v>
      </c>
      <c r="V8">
        <v>0.15</v>
      </c>
      <c r="W8">
        <v>0.15</v>
      </c>
      <c r="X8">
        <v>0.155</v>
      </c>
      <c r="Y8">
        <v>0.155</v>
      </c>
      <c r="Z8">
        <v>0.155</v>
      </c>
      <c r="AA8">
        <v>0.16</v>
      </c>
      <c r="AB8">
        <v>0.16</v>
      </c>
      <c r="AC8">
        <v>0.16500000000000001</v>
      </c>
      <c r="AD8">
        <v>0.16500000000000001</v>
      </c>
      <c r="AE8">
        <v>0.16500000000000001</v>
      </c>
      <c r="AF8">
        <v>0.17</v>
      </c>
      <c r="AH8" s="37">
        <f t="shared" si="0"/>
        <v>14.500000000000002</v>
      </c>
      <c r="AI8" s="37">
        <f t="shared" si="0"/>
        <v>15</v>
      </c>
      <c r="AJ8" s="37">
        <f t="shared" si="0"/>
        <v>15</v>
      </c>
      <c r="AK8" s="37">
        <f t="shared" si="0"/>
        <v>15.5</v>
      </c>
      <c r="AL8" s="37">
        <f t="shared" si="0"/>
        <v>15.5</v>
      </c>
      <c r="AM8" s="37">
        <f t="shared" si="0"/>
        <v>15.5</v>
      </c>
      <c r="AN8" s="37">
        <f t="shared" si="0"/>
        <v>16</v>
      </c>
      <c r="AO8" s="37">
        <f t="shared" si="0"/>
        <v>16</v>
      </c>
      <c r="AP8" s="37">
        <f t="shared" si="0"/>
        <v>16.5</v>
      </c>
      <c r="AQ8" s="37">
        <f t="shared" si="0"/>
        <v>16.5</v>
      </c>
      <c r="AR8" s="37">
        <f t="shared" si="0"/>
        <v>16.5</v>
      </c>
      <c r="AS8" s="37">
        <f t="shared" si="0"/>
        <v>17</v>
      </c>
    </row>
    <row r="9" spans="4:45" x14ac:dyDescent="0.25">
      <c r="D9">
        <v>6</v>
      </c>
      <c r="E9" s="77">
        <v>23500</v>
      </c>
      <c r="F9" s="37">
        <v>15</v>
      </c>
      <c r="G9" s="37">
        <v>15</v>
      </c>
      <c r="H9" s="37">
        <v>15.5</v>
      </c>
      <c r="I9" s="37">
        <v>15.5</v>
      </c>
      <c r="J9" s="37">
        <v>16</v>
      </c>
      <c r="K9" s="37">
        <v>16</v>
      </c>
      <c r="L9" s="37">
        <v>16.5</v>
      </c>
      <c r="M9" s="37">
        <v>16.5</v>
      </c>
      <c r="N9" s="37">
        <v>16.5</v>
      </c>
      <c r="O9" s="37">
        <v>17</v>
      </c>
      <c r="P9" s="37">
        <v>17</v>
      </c>
      <c r="Q9" s="37">
        <v>17</v>
      </c>
      <c r="S9" t="str">
        <f t="shared" si="1"/>
        <v/>
      </c>
      <c r="T9">
        <v>23500</v>
      </c>
      <c r="U9">
        <v>0.15</v>
      </c>
      <c r="V9">
        <v>0.15</v>
      </c>
      <c r="W9">
        <v>0.155</v>
      </c>
      <c r="X9">
        <v>0.155</v>
      </c>
      <c r="Y9">
        <v>0.16</v>
      </c>
      <c r="Z9">
        <v>0.16</v>
      </c>
      <c r="AA9">
        <v>0.16500000000000001</v>
      </c>
      <c r="AB9">
        <v>0.16500000000000001</v>
      </c>
      <c r="AC9">
        <v>0.16500000000000001</v>
      </c>
      <c r="AD9">
        <v>0.17</v>
      </c>
      <c r="AE9">
        <v>0.17</v>
      </c>
      <c r="AF9">
        <v>0.17</v>
      </c>
      <c r="AH9" s="37">
        <f t="shared" si="0"/>
        <v>15</v>
      </c>
      <c r="AI9" s="37">
        <f t="shared" si="0"/>
        <v>15</v>
      </c>
      <c r="AJ9" s="37">
        <f t="shared" si="0"/>
        <v>15.5</v>
      </c>
      <c r="AK9" s="37">
        <f t="shared" si="0"/>
        <v>15.5</v>
      </c>
      <c r="AL9" s="37">
        <f t="shared" si="0"/>
        <v>16</v>
      </c>
      <c r="AM9" s="37">
        <f t="shared" si="0"/>
        <v>16</v>
      </c>
      <c r="AN9" s="37">
        <f t="shared" si="0"/>
        <v>16.5</v>
      </c>
      <c r="AO9" s="37">
        <f t="shared" si="0"/>
        <v>16.5</v>
      </c>
      <c r="AP9" s="37">
        <f t="shared" si="0"/>
        <v>16.5</v>
      </c>
      <c r="AQ9" s="37">
        <f t="shared" si="0"/>
        <v>17</v>
      </c>
      <c r="AR9" s="37">
        <f t="shared" si="0"/>
        <v>17</v>
      </c>
      <c r="AS9" s="37">
        <f t="shared" si="0"/>
        <v>17</v>
      </c>
    </row>
    <row r="10" spans="4:45" x14ac:dyDescent="0.25">
      <c r="D10">
        <v>7</v>
      </c>
      <c r="E10" s="77">
        <v>24000</v>
      </c>
      <c r="F10" s="37">
        <v>15</v>
      </c>
      <c r="G10" s="37">
        <v>15.5</v>
      </c>
      <c r="H10" s="37">
        <v>15.5</v>
      </c>
      <c r="I10" s="37">
        <v>16</v>
      </c>
      <c r="J10" s="37">
        <v>16</v>
      </c>
      <c r="K10" s="37">
        <v>16.5</v>
      </c>
      <c r="L10" s="37">
        <v>16.5</v>
      </c>
      <c r="M10" s="37">
        <v>17</v>
      </c>
      <c r="N10" s="37">
        <v>17</v>
      </c>
      <c r="O10" s="37">
        <v>17</v>
      </c>
      <c r="P10" s="37">
        <v>17.5</v>
      </c>
      <c r="Q10" s="37">
        <v>17.5</v>
      </c>
      <c r="S10" t="str">
        <f t="shared" si="1"/>
        <v/>
      </c>
      <c r="T10">
        <v>24000</v>
      </c>
      <c r="U10">
        <v>0.15</v>
      </c>
      <c r="V10">
        <v>0.155</v>
      </c>
      <c r="W10">
        <v>0.155</v>
      </c>
      <c r="X10">
        <v>0.16</v>
      </c>
      <c r="Y10">
        <v>0.16</v>
      </c>
      <c r="Z10">
        <v>0.16500000000000001</v>
      </c>
      <c r="AA10">
        <v>0.16500000000000001</v>
      </c>
      <c r="AB10">
        <v>0.17</v>
      </c>
      <c r="AC10">
        <v>0.17</v>
      </c>
      <c r="AD10">
        <v>0.17</v>
      </c>
      <c r="AE10">
        <v>0.17500000000000002</v>
      </c>
      <c r="AF10">
        <v>0.17500000000000002</v>
      </c>
      <c r="AH10" s="37">
        <f t="shared" si="0"/>
        <v>15</v>
      </c>
      <c r="AI10" s="37">
        <f t="shared" si="0"/>
        <v>15.5</v>
      </c>
      <c r="AJ10" s="37">
        <f t="shared" si="0"/>
        <v>15.5</v>
      </c>
      <c r="AK10" s="37">
        <f t="shared" si="0"/>
        <v>16</v>
      </c>
      <c r="AL10" s="37">
        <f t="shared" si="0"/>
        <v>16</v>
      </c>
      <c r="AM10" s="37">
        <f t="shared" si="0"/>
        <v>16.5</v>
      </c>
      <c r="AN10" s="37">
        <f t="shared" si="0"/>
        <v>16.5</v>
      </c>
      <c r="AO10" s="37">
        <f t="shared" si="0"/>
        <v>17</v>
      </c>
      <c r="AP10" s="37">
        <f t="shared" si="0"/>
        <v>17</v>
      </c>
      <c r="AQ10" s="37">
        <f t="shared" si="0"/>
        <v>17</v>
      </c>
      <c r="AR10" s="37">
        <f t="shared" si="0"/>
        <v>17.5</v>
      </c>
      <c r="AS10" s="37">
        <f t="shared" si="0"/>
        <v>17.5</v>
      </c>
    </row>
    <row r="11" spans="4:45" x14ac:dyDescent="0.25">
      <c r="D11">
        <v>8</v>
      </c>
      <c r="E11" s="77">
        <v>24500</v>
      </c>
      <c r="F11" s="37">
        <v>15.5</v>
      </c>
      <c r="G11" s="37">
        <v>15.5</v>
      </c>
      <c r="H11" s="37">
        <v>16</v>
      </c>
      <c r="I11" s="37">
        <v>16</v>
      </c>
      <c r="J11" s="37">
        <v>16.5</v>
      </c>
      <c r="K11" s="37">
        <v>16.5</v>
      </c>
      <c r="L11" s="37">
        <v>17</v>
      </c>
      <c r="M11" s="37">
        <v>17</v>
      </c>
      <c r="N11" s="37">
        <v>17.5</v>
      </c>
      <c r="O11" s="37">
        <v>17.5</v>
      </c>
      <c r="P11" s="37">
        <v>17.5</v>
      </c>
      <c r="Q11" s="37">
        <v>18</v>
      </c>
      <c r="S11" t="str">
        <f t="shared" si="1"/>
        <v/>
      </c>
      <c r="T11">
        <v>24500</v>
      </c>
      <c r="U11">
        <v>0.155</v>
      </c>
      <c r="V11">
        <v>0.155</v>
      </c>
      <c r="W11">
        <v>0.16</v>
      </c>
      <c r="X11">
        <v>0.16</v>
      </c>
      <c r="Y11">
        <v>0.16500000000000001</v>
      </c>
      <c r="Z11">
        <v>0.16500000000000001</v>
      </c>
      <c r="AA11">
        <v>0.17</v>
      </c>
      <c r="AB11">
        <v>0.17</v>
      </c>
      <c r="AC11">
        <v>0.17500000000000002</v>
      </c>
      <c r="AD11">
        <v>0.17500000000000002</v>
      </c>
      <c r="AE11">
        <v>0.17500000000000002</v>
      </c>
      <c r="AF11">
        <v>0.18</v>
      </c>
      <c r="AH11" s="37">
        <f t="shared" si="0"/>
        <v>15.5</v>
      </c>
      <c r="AI11" s="37">
        <f t="shared" si="0"/>
        <v>15.5</v>
      </c>
      <c r="AJ11" s="37">
        <f t="shared" si="0"/>
        <v>16</v>
      </c>
      <c r="AK11" s="37">
        <f t="shared" si="0"/>
        <v>16</v>
      </c>
      <c r="AL11" s="37">
        <f t="shared" si="0"/>
        <v>16.5</v>
      </c>
      <c r="AM11" s="37">
        <f t="shared" si="0"/>
        <v>16.5</v>
      </c>
      <c r="AN11" s="37">
        <f t="shared" si="0"/>
        <v>17</v>
      </c>
      <c r="AO11" s="37">
        <f t="shared" si="0"/>
        <v>17</v>
      </c>
      <c r="AP11" s="37">
        <f t="shared" si="0"/>
        <v>17.5</v>
      </c>
      <c r="AQ11" s="37">
        <f t="shared" si="0"/>
        <v>17.5</v>
      </c>
      <c r="AR11" s="37">
        <f t="shared" si="0"/>
        <v>17.5</v>
      </c>
      <c r="AS11" s="37">
        <f t="shared" si="0"/>
        <v>18</v>
      </c>
    </row>
    <row r="12" spans="4:45" x14ac:dyDescent="0.25">
      <c r="D12">
        <v>9</v>
      </c>
      <c r="E12" s="77">
        <v>25000</v>
      </c>
      <c r="F12" s="37">
        <v>15.5</v>
      </c>
      <c r="G12" s="37">
        <v>16</v>
      </c>
      <c r="H12" s="37">
        <v>16</v>
      </c>
      <c r="I12" s="37">
        <v>16.5</v>
      </c>
      <c r="J12" s="37">
        <v>16.5</v>
      </c>
      <c r="K12" s="37">
        <v>17</v>
      </c>
      <c r="L12" s="37">
        <v>17</v>
      </c>
      <c r="M12" s="37">
        <v>17.5</v>
      </c>
      <c r="N12" s="37">
        <v>17.5</v>
      </c>
      <c r="O12" s="37">
        <v>18</v>
      </c>
      <c r="P12" s="37">
        <v>18</v>
      </c>
      <c r="Q12" s="37">
        <v>18</v>
      </c>
      <c r="S12" t="str">
        <f t="shared" si="1"/>
        <v/>
      </c>
      <c r="T12">
        <v>25000</v>
      </c>
      <c r="U12">
        <v>0.155</v>
      </c>
      <c r="V12">
        <v>0.16</v>
      </c>
      <c r="W12">
        <v>0.16</v>
      </c>
      <c r="X12">
        <v>0.16500000000000001</v>
      </c>
      <c r="Y12">
        <v>0.16500000000000001</v>
      </c>
      <c r="Z12">
        <v>0.17</v>
      </c>
      <c r="AA12">
        <v>0.17</v>
      </c>
      <c r="AB12">
        <v>0.17500000000000002</v>
      </c>
      <c r="AC12">
        <v>0.17500000000000002</v>
      </c>
      <c r="AD12">
        <v>0.18</v>
      </c>
      <c r="AE12">
        <v>0.18</v>
      </c>
      <c r="AF12">
        <v>0.18</v>
      </c>
      <c r="AH12" s="37">
        <f t="shared" si="0"/>
        <v>15.5</v>
      </c>
      <c r="AI12" s="37">
        <f t="shared" si="0"/>
        <v>16</v>
      </c>
      <c r="AJ12" s="37">
        <f t="shared" si="0"/>
        <v>16</v>
      </c>
      <c r="AK12" s="37">
        <f t="shared" si="0"/>
        <v>16.5</v>
      </c>
      <c r="AL12" s="37">
        <f t="shared" si="0"/>
        <v>16.5</v>
      </c>
      <c r="AM12" s="37">
        <f t="shared" si="0"/>
        <v>17</v>
      </c>
      <c r="AN12" s="37">
        <f t="shared" si="0"/>
        <v>17</v>
      </c>
      <c r="AO12" s="37">
        <f t="shared" si="0"/>
        <v>17.5</v>
      </c>
      <c r="AP12" s="37">
        <f t="shared" si="0"/>
        <v>17.5</v>
      </c>
      <c r="AQ12" s="37">
        <f t="shared" si="0"/>
        <v>18</v>
      </c>
      <c r="AR12" s="37">
        <f t="shared" si="0"/>
        <v>18</v>
      </c>
      <c r="AS12" s="37">
        <f t="shared" si="0"/>
        <v>18</v>
      </c>
    </row>
    <row r="13" spans="4:45" x14ac:dyDescent="0.25">
      <c r="D13">
        <v>10</v>
      </c>
      <c r="E13" s="77">
        <v>26000</v>
      </c>
      <c r="F13" s="37">
        <v>16</v>
      </c>
      <c r="G13" s="37">
        <v>16.5</v>
      </c>
      <c r="H13" s="37">
        <v>16.5</v>
      </c>
      <c r="I13" s="37">
        <v>17</v>
      </c>
      <c r="J13" s="37">
        <v>17.5</v>
      </c>
      <c r="K13" s="37">
        <v>17.5</v>
      </c>
      <c r="L13" s="37">
        <v>17.5</v>
      </c>
      <c r="M13" s="37">
        <v>18</v>
      </c>
      <c r="N13" s="37">
        <v>18</v>
      </c>
      <c r="O13" s="37">
        <v>18.5</v>
      </c>
      <c r="P13" s="37">
        <v>18.5</v>
      </c>
      <c r="Q13" s="37">
        <v>18.5</v>
      </c>
      <c r="S13" t="str">
        <f t="shared" si="1"/>
        <v/>
      </c>
      <c r="T13">
        <v>26000</v>
      </c>
      <c r="U13">
        <v>0.16</v>
      </c>
      <c r="V13">
        <v>0.16500000000000001</v>
      </c>
      <c r="W13">
        <v>0.16500000000000001</v>
      </c>
      <c r="X13">
        <v>0.17</v>
      </c>
      <c r="Y13">
        <v>0.17500000000000002</v>
      </c>
      <c r="Z13">
        <v>0.17500000000000002</v>
      </c>
      <c r="AA13">
        <v>0.17500000000000002</v>
      </c>
      <c r="AB13">
        <v>0.18</v>
      </c>
      <c r="AC13">
        <v>0.18</v>
      </c>
      <c r="AD13">
        <v>0.185</v>
      </c>
      <c r="AE13">
        <v>0.185</v>
      </c>
      <c r="AF13">
        <v>0.185</v>
      </c>
      <c r="AH13" s="37">
        <f t="shared" si="0"/>
        <v>16</v>
      </c>
      <c r="AI13" s="37">
        <f t="shared" si="0"/>
        <v>16.5</v>
      </c>
      <c r="AJ13" s="37">
        <f t="shared" si="0"/>
        <v>16.5</v>
      </c>
      <c r="AK13" s="37">
        <f t="shared" si="0"/>
        <v>17</v>
      </c>
      <c r="AL13" s="37">
        <f t="shared" si="0"/>
        <v>17.5</v>
      </c>
      <c r="AM13" s="37">
        <f t="shared" si="0"/>
        <v>17.5</v>
      </c>
      <c r="AN13" s="37">
        <f t="shared" si="0"/>
        <v>17.5</v>
      </c>
      <c r="AO13" s="37">
        <f t="shared" si="0"/>
        <v>18</v>
      </c>
      <c r="AP13" s="37">
        <f t="shared" si="0"/>
        <v>18</v>
      </c>
      <c r="AQ13" s="37">
        <f t="shared" si="0"/>
        <v>18.5</v>
      </c>
      <c r="AR13" s="37">
        <f t="shared" si="0"/>
        <v>18.5</v>
      </c>
      <c r="AS13" s="37">
        <f t="shared" si="0"/>
        <v>18.5</v>
      </c>
    </row>
    <row r="14" spans="4:45" x14ac:dyDescent="0.25">
      <c r="D14">
        <v>11</v>
      </c>
      <c r="E14" s="77">
        <v>27000</v>
      </c>
      <c r="F14" s="37">
        <v>16.5</v>
      </c>
      <c r="G14" s="37">
        <v>17</v>
      </c>
      <c r="H14" s="37">
        <v>17</v>
      </c>
      <c r="I14" s="37">
        <v>17.5</v>
      </c>
      <c r="J14" s="37">
        <v>17.5</v>
      </c>
      <c r="K14" s="37">
        <v>18</v>
      </c>
      <c r="L14" s="37">
        <v>18</v>
      </c>
      <c r="M14" s="37">
        <v>18.5</v>
      </c>
      <c r="N14" s="37">
        <v>18.5</v>
      </c>
      <c r="O14" s="37">
        <v>18.5</v>
      </c>
      <c r="P14" s="37">
        <v>19</v>
      </c>
      <c r="Q14" s="37">
        <v>19</v>
      </c>
      <c r="S14" t="str">
        <f t="shared" si="1"/>
        <v/>
      </c>
      <c r="T14">
        <v>27000</v>
      </c>
      <c r="U14">
        <v>0.16500000000000001</v>
      </c>
      <c r="V14">
        <v>0.17</v>
      </c>
      <c r="W14">
        <v>0.17</v>
      </c>
      <c r="X14">
        <v>0.17500000000000002</v>
      </c>
      <c r="Y14">
        <v>0.17500000000000002</v>
      </c>
      <c r="Z14">
        <v>0.18</v>
      </c>
      <c r="AA14">
        <v>0.18</v>
      </c>
      <c r="AB14">
        <v>0.185</v>
      </c>
      <c r="AC14">
        <v>0.185</v>
      </c>
      <c r="AD14">
        <v>0.185</v>
      </c>
      <c r="AE14">
        <v>0.19</v>
      </c>
      <c r="AF14">
        <v>0.19</v>
      </c>
      <c r="AH14" s="37">
        <f t="shared" si="0"/>
        <v>16.5</v>
      </c>
      <c r="AI14" s="37">
        <f t="shared" si="0"/>
        <v>17</v>
      </c>
      <c r="AJ14" s="37">
        <f t="shared" si="0"/>
        <v>17</v>
      </c>
      <c r="AK14" s="37">
        <f t="shared" si="0"/>
        <v>17.5</v>
      </c>
      <c r="AL14" s="37">
        <f t="shared" si="0"/>
        <v>17.5</v>
      </c>
      <c r="AM14" s="37">
        <f t="shared" si="0"/>
        <v>18</v>
      </c>
      <c r="AN14" s="37">
        <f t="shared" si="0"/>
        <v>18</v>
      </c>
      <c r="AO14" s="37">
        <f t="shared" si="0"/>
        <v>18.5</v>
      </c>
      <c r="AP14" s="37">
        <f t="shared" si="0"/>
        <v>18.5</v>
      </c>
      <c r="AQ14" s="37">
        <f t="shared" si="0"/>
        <v>18.5</v>
      </c>
      <c r="AR14" s="37">
        <f t="shared" si="0"/>
        <v>19</v>
      </c>
      <c r="AS14" s="37">
        <f t="shared" si="0"/>
        <v>19</v>
      </c>
    </row>
    <row r="15" spans="4:45" x14ac:dyDescent="0.25">
      <c r="D15">
        <v>12</v>
      </c>
      <c r="E15" s="77">
        <v>28000</v>
      </c>
      <c r="F15" s="37">
        <v>16.5</v>
      </c>
      <c r="G15" s="37">
        <v>17</v>
      </c>
      <c r="H15" s="37">
        <v>17</v>
      </c>
      <c r="I15" s="37">
        <v>17.5</v>
      </c>
      <c r="J15" s="37">
        <v>18</v>
      </c>
      <c r="K15" s="37">
        <v>18</v>
      </c>
      <c r="L15" s="37">
        <v>18.5</v>
      </c>
      <c r="M15" s="37">
        <v>18.5</v>
      </c>
      <c r="N15" s="37">
        <v>18.5</v>
      </c>
      <c r="O15" s="37">
        <v>19</v>
      </c>
      <c r="P15" s="37">
        <v>19</v>
      </c>
      <c r="Q15" s="37">
        <v>19</v>
      </c>
      <c r="S15" t="str">
        <f t="shared" si="1"/>
        <v/>
      </c>
      <c r="T15">
        <v>28000</v>
      </c>
      <c r="U15">
        <v>0.16500000000000001</v>
      </c>
      <c r="V15">
        <v>0.17</v>
      </c>
      <c r="W15">
        <v>0.17</v>
      </c>
      <c r="X15">
        <v>0.17500000000000002</v>
      </c>
      <c r="Y15">
        <v>0.18</v>
      </c>
      <c r="Z15">
        <v>0.18</v>
      </c>
      <c r="AA15">
        <v>0.185</v>
      </c>
      <c r="AB15">
        <v>0.185</v>
      </c>
      <c r="AC15">
        <v>0.185</v>
      </c>
      <c r="AD15">
        <v>0.19</v>
      </c>
      <c r="AE15">
        <v>0.19</v>
      </c>
      <c r="AF15">
        <v>0.19</v>
      </c>
      <c r="AH15" s="37">
        <f t="shared" si="0"/>
        <v>16.5</v>
      </c>
      <c r="AI15" s="37">
        <f t="shared" si="0"/>
        <v>17</v>
      </c>
      <c r="AJ15" s="37">
        <f t="shared" si="0"/>
        <v>17</v>
      </c>
      <c r="AK15" s="37">
        <f t="shared" si="0"/>
        <v>17.5</v>
      </c>
      <c r="AL15" s="37">
        <f t="shared" si="0"/>
        <v>18</v>
      </c>
      <c r="AM15" s="37">
        <f t="shared" si="0"/>
        <v>18</v>
      </c>
      <c r="AN15" s="37">
        <f t="shared" si="0"/>
        <v>18.5</v>
      </c>
      <c r="AO15" s="37">
        <f t="shared" si="0"/>
        <v>18.5</v>
      </c>
      <c r="AP15" s="37">
        <f t="shared" si="0"/>
        <v>18.5</v>
      </c>
      <c r="AQ15" s="37">
        <f t="shared" si="0"/>
        <v>19</v>
      </c>
      <c r="AR15" s="37">
        <f t="shared" si="0"/>
        <v>19</v>
      </c>
      <c r="AS15" s="37">
        <f t="shared" si="0"/>
        <v>19</v>
      </c>
    </row>
    <row r="16" spans="4:45" x14ac:dyDescent="0.25">
      <c r="D16">
        <v>13</v>
      </c>
      <c r="E16" s="77">
        <v>29000</v>
      </c>
      <c r="F16" s="37">
        <v>16.5</v>
      </c>
      <c r="G16" s="37">
        <v>17</v>
      </c>
      <c r="H16" s="37">
        <v>17.5</v>
      </c>
      <c r="I16" s="37">
        <v>17.5</v>
      </c>
      <c r="J16" s="37">
        <v>18</v>
      </c>
      <c r="K16" s="37">
        <v>18</v>
      </c>
      <c r="L16" s="37">
        <v>18.5</v>
      </c>
      <c r="M16" s="37">
        <v>18.5</v>
      </c>
      <c r="N16" s="37">
        <v>18.5</v>
      </c>
      <c r="O16" s="37">
        <v>19</v>
      </c>
      <c r="P16" s="37">
        <v>19</v>
      </c>
      <c r="Q16" s="37">
        <v>19</v>
      </c>
      <c r="S16" t="str">
        <f t="shared" si="1"/>
        <v/>
      </c>
      <c r="T16">
        <v>29000</v>
      </c>
      <c r="U16">
        <v>0.16500000000000001</v>
      </c>
      <c r="V16">
        <v>0.17</v>
      </c>
      <c r="W16">
        <v>0.17500000000000002</v>
      </c>
      <c r="X16">
        <v>0.17500000000000002</v>
      </c>
      <c r="Y16">
        <v>0.18</v>
      </c>
      <c r="Z16">
        <v>0.18</v>
      </c>
      <c r="AA16">
        <v>0.185</v>
      </c>
      <c r="AB16">
        <v>0.185</v>
      </c>
      <c r="AC16">
        <v>0.185</v>
      </c>
      <c r="AD16">
        <v>0.19</v>
      </c>
      <c r="AE16">
        <v>0.19</v>
      </c>
      <c r="AF16">
        <v>0.19</v>
      </c>
      <c r="AH16" s="37">
        <f t="shared" si="0"/>
        <v>16.5</v>
      </c>
      <c r="AI16" s="37">
        <f t="shared" si="0"/>
        <v>17</v>
      </c>
      <c r="AJ16" s="37">
        <f t="shared" si="0"/>
        <v>17.5</v>
      </c>
      <c r="AK16" s="37">
        <f t="shared" si="0"/>
        <v>17.5</v>
      </c>
      <c r="AL16" s="37">
        <f t="shared" si="0"/>
        <v>18</v>
      </c>
      <c r="AM16" s="37">
        <f t="shared" si="0"/>
        <v>18</v>
      </c>
      <c r="AN16" s="37">
        <f t="shared" si="0"/>
        <v>18.5</v>
      </c>
      <c r="AO16" s="37">
        <f t="shared" si="0"/>
        <v>18.5</v>
      </c>
      <c r="AP16" s="37">
        <f t="shared" si="0"/>
        <v>18.5</v>
      </c>
      <c r="AQ16" s="37">
        <f t="shared" si="0"/>
        <v>19</v>
      </c>
      <c r="AR16" s="37">
        <f t="shared" si="0"/>
        <v>19</v>
      </c>
      <c r="AS16" s="37">
        <f t="shared" si="0"/>
        <v>19</v>
      </c>
    </row>
    <row r="17" spans="4:45" x14ac:dyDescent="0.25">
      <c r="D17">
        <v>14</v>
      </c>
      <c r="E17" s="77">
        <v>30000</v>
      </c>
      <c r="F17" s="37">
        <v>16.5</v>
      </c>
      <c r="G17" s="37">
        <v>17</v>
      </c>
      <c r="H17" s="37">
        <v>17.5</v>
      </c>
      <c r="I17" s="37">
        <v>17.5</v>
      </c>
      <c r="J17" s="37">
        <v>18</v>
      </c>
      <c r="K17" s="37">
        <v>18</v>
      </c>
      <c r="L17" s="37">
        <v>18.5</v>
      </c>
      <c r="M17" s="37">
        <v>18.5</v>
      </c>
      <c r="N17" s="37">
        <v>18.5</v>
      </c>
      <c r="O17" s="37">
        <v>19</v>
      </c>
      <c r="P17" s="37">
        <v>19</v>
      </c>
      <c r="Q17" s="37">
        <v>19.5</v>
      </c>
      <c r="S17" t="str">
        <f t="shared" si="1"/>
        <v/>
      </c>
      <c r="T17">
        <v>30000</v>
      </c>
      <c r="U17">
        <v>0.16500000000000001</v>
      </c>
      <c r="V17">
        <v>0.17</v>
      </c>
      <c r="W17">
        <v>0.17500000000000002</v>
      </c>
      <c r="X17">
        <v>0.17500000000000002</v>
      </c>
      <c r="Y17">
        <v>0.18</v>
      </c>
      <c r="Z17">
        <v>0.18</v>
      </c>
      <c r="AA17">
        <v>0.185</v>
      </c>
      <c r="AB17">
        <v>0.185</v>
      </c>
      <c r="AC17">
        <v>0.185</v>
      </c>
      <c r="AD17">
        <v>0.19</v>
      </c>
      <c r="AE17">
        <v>0.19</v>
      </c>
      <c r="AF17">
        <v>0.19500000000000001</v>
      </c>
      <c r="AH17" s="37">
        <f t="shared" si="0"/>
        <v>16.5</v>
      </c>
      <c r="AI17" s="37">
        <f t="shared" si="0"/>
        <v>17</v>
      </c>
      <c r="AJ17" s="37">
        <f t="shared" si="0"/>
        <v>17.5</v>
      </c>
      <c r="AK17" s="37">
        <f t="shared" si="0"/>
        <v>17.5</v>
      </c>
      <c r="AL17" s="37">
        <f t="shared" si="0"/>
        <v>18</v>
      </c>
      <c r="AM17" s="37">
        <f t="shared" si="0"/>
        <v>18</v>
      </c>
      <c r="AN17" s="37">
        <f t="shared" si="0"/>
        <v>18.5</v>
      </c>
      <c r="AO17" s="37">
        <f t="shared" si="0"/>
        <v>18.5</v>
      </c>
      <c r="AP17" s="37">
        <f t="shared" si="0"/>
        <v>18.5</v>
      </c>
      <c r="AQ17" s="37">
        <f t="shared" si="0"/>
        <v>19</v>
      </c>
      <c r="AR17" s="37">
        <f t="shared" si="0"/>
        <v>19</v>
      </c>
      <c r="AS17" s="37">
        <f t="shared" si="0"/>
        <v>19.5</v>
      </c>
    </row>
    <row r="18" spans="4:45" x14ac:dyDescent="0.25">
      <c r="D18">
        <v>15</v>
      </c>
      <c r="E18" s="77">
        <v>31000</v>
      </c>
      <c r="F18" s="37">
        <v>16.5</v>
      </c>
      <c r="G18" s="37">
        <v>17</v>
      </c>
      <c r="H18" s="37">
        <v>17.5</v>
      </c>
      <c r="I18" s="37">
        <v>17.5</v>
      </c>
      <c r="J18" s="37">
        <v>18</v>
      </c>
      <c r="K18" s="37">
        <v>18</v>
      </c>
      <c r="L18" s="37">
        <v>18.5</v>
      </c>
      <c r="M18" s="37">
        <v>18.5</v>
      </c>
      <c r="N18" s="37">
        <v>19</v>
      </c>
      <c r="O18" s="37">
        <v>19</v>
      </c>
      <c r="P18" s="37">
        <v>19</v>
      </c>
      <c r="Q18" s="37">
        <v>19.5</v>
      </c>
      <c r="S18" t="str">
        <f t="shared" si="1"/>
        <v/>
      </c>
      <c r="T18">
        <v>31000</v>
      </c>
      <c r="U18">
        <v>0.16500000000000001</v>
      </c>
      <c r="V18">
        <v>0.17</v>
      </c>
      <c r="W18">
        <v>0.17500000000000002</v>
      </c>
      <c r="X18">
        <v>0.17500000000000002</v>
      </c>
      <c r="Y18">
        <v>0.18</v>
      </c>
      <c r="Z18">
        <v>0.18</v>
      </c>
      <c r="AA18">
        <v>0.185</v>
      </c>
      <c r="AB18">
        <v>0.185</v>
      </c>
      <c r="AC18">
        <v>0.19</v>
      </c>
      <c r="AD18">
        <v>0.19</v>
      </c>
      <c r="AE18">
        <v>0.19</v>
      </c>
      <c r="AF18">
        <v>0.19500000000000001</v>
      </c>
      <c r="AH18" s="37">
        <f t="shared" si="0"/>
        <v>16.5</v>
      </c>
      <c r="AI18" s="37">
        <f t="shared" si="0"/>
        <v>17</v>
      </c>
      <c r="AJ18" s="37">
        <f t="shared" si="0"/>
        <v>17.5</v>
      </c>
      <c r="AK18" s="37">
        <f t="shared" si="0"/>
        <v>17.5</v>
      </c>
      <c r="AL18" s="37">
        <f t="shared" si="0"/>
        <v>18</v>
      </c>
      <c r="AM18" s="37">
        <f t="shared" si="0"/>
        <v>18</v>
      </c>
      <c r="AN18" s="37">
        <f t="shared" si="0"/>
        <v>18.5</v>
      </c>
      <c r="AO18" s="37">
        <f t="shared" si="0"/>
        <v>18.5</v>
      </c>
      <c r="AP18" s="37">
        <f t="shared" si="0"/>
        <v>19</v>
      </c>
      <c r="AQ18" s="37">
        <f t="shared" si="0"/>
        <v>19</v>
      </c>
      <c r="AR18" s="37">
        <f t="shared" si="0"/>
        <v>19</v>
      </c>
      <c r="AS18" s="37">
        <f t="shared" si="0"/>
        <v>19.5</v>
      </c>
    </row>
    <row r="19" spans="4:45" x14ac:dyDescent="0.25">
      <c r="D19">
        <v>16</v>
      </c>
      <c r="E19" s="77">
        <v>32000</v>
      </c>
      <c r="F19" s="37">
        <v>16.5</v>
      </c>
      <c r="G19" s="37">
        <v>17</v>
      </c>
      <c r="H19" s="37">
        <v>17.5</v>
      </c>
      <c r="I19" s="37">
        <v>17.5</v>
      </c>
      <c r="J19" s="37">
        <v>18</v>
      </c>
      <c r="K19" s="37">
        <v>18</v>
      </c>
      <c r="L19" s="37">
        <v>18.5</v>
      </c>
      <c r="M19" s="37">
        <v>18.5</v>
      </c>
      <c r="N19" s="37">
        <v>19</v>
      </c>
      <c r="O19" s="37">
        <v>19</v>
      </c>
      <c r="P19" s="37">
        <v>19</v>
      </c>
      <c r="Q19" s="37">
        <v>19.5</v>
      </c>
      <c r="S19" t="str">
        <f t="shared" si="1"/>
        <v/>
      </c>
      <c r="T19">
        <v>32000</v>
      </c>
      <c r="U19">
        <v>0.16500000000000001</v>
      </c>
      <c r="V19">
        <v>0.17</v>
      </c>
      <c r="W19">
        <v>0.17500000000000002</v>
      </c>
      <c r="X19">
        <v>0.17500000000000002</v>
      </c>
      <c r="Y19">
        <v>0.18</v>
      </c>
      <c r="Z19">
        <v>0.18</v>
      </c>
      <c r="AA19">
        <v>0.185</v>
      </c>
      <c r="AB19">
        <v>0.185</v>
      </c>
      <c r="AC19">
        <v>0.19</v>
      </c>
      <c r="AD19">
        <v>0.19</v>
      </c>
      <c r="AE19">
        <v>0.19</v>
      </c>
      <c r="AF19">
        <v>0.19500000000000001</v>
      </c>
      <c r="AH19" s="37">
        <f t="shared" si="0"/>
        <v>16.5</v>
      </c>
      <c r="AI19" s="37">
        <f t="shared" si="0"/>
        <v>17</v>
      </c>
      <c r="AJ19" s="37">
        <f t="shared" si="0"/>
        <v>17.5</v>
      </c>
      <c r="AK19" s="37">
        <f t="shared" si="0"/>
        <v>17.5</v>
      </c>
      <c r="AL19" s="37">
        <f t="shared" si="0"/>
        <v>18</v>
      </c>
      <c r="AM19" s="37">
        <f t="shared" si="0"/>
        <v>18</v>
      </c>
      <c r="AN19" s="37">
        <f t="shared" si="0"/>
        <v>18.5</v>
      </c>
      <c r="AO19" s="37">
        <f t="shared" si="0"/>
        <v>18.5</v>
      </c>
      <c r="AP19" s="37">
        <f t="shared" si="0"/>
        <v>19</v>
      </c>
      <c r="AQ19" s="37">
        <f t="shared" si="0"/>
        <v>19</v>
      </c>
      <c r="AR19" s="37">
        <f t="shared" si="0"/>
        <v>19</v>
      </c>
      <c r="AS19" s="37">
        <f t="shared" si="0"/>
        <v>19.5</v>
      </c>
    </row>
    <row r="20" spans="4:45" x14ac:dyDescent="0.25">
      <c r="D20">
        <v>17</v>
      </c>
      <c r="E20" s="77">
        <v>33000</v>
      </c>
      <c r="F20" s="37">
        <v>17</v>
      </c>
      <c r="G20" s="37">
        <v>17</v>
      </c>
      <c r="H20" s="37">
        <v>17.5</v>
      </c>
      <c r="I20" s="37">
        <v>17.5</v>
      </c>
      <c r="J20" s="37">
        <v>18</v>
      </c>
      <c r="K20" s="37">
        <v>18</v>
      </c>
      <c r="L20" s="37">
        <v>18.5</v>
      </c>
      <c r="M20" s="37">
        <v>18.5</v>
      </c>
      <c r="N20" s="37">
        <v>19</v>
      </c>
      <c r="O20" s="37">
        <v>19</v>
      </c>
      <c r="P20" s="37">
        <v>19</v>
      </c>
      <c r="Q20" s="37">
        <v>19.5</v>
      </c>
      <c r="S20" t="str">
        <f t="shared" si="1"/>
        <v/>
      </c>
      <c r="T20">
        <v>33000</v>
      </c>
      <c r="U20">
        <v>0.17</v>
      </c>
      <c r="V20">
        <v>0.17</v>
      </c>
      <c r="W20">
        <v>0.17500000000000002</v>
      </c>
      <c r="X20">
        <v>0.17500000000000002</v>
      </c>
      <c r="Y20">
        <v>0.18</v>
      </c>
      <c r="Z20">
        <v>0.18</v>
      </c>
      <c r="AA20">
        <v>0.185</v>
      </c>
      <c r="AB20">
        <v>0.185</v>
      </c>
      <c r="AC20">
        <v>0.19</v>
      </c>
      <c r="AD20">
        <v>0.19</v>
      </c>
      <c r="AE20">
        <v>0.19</v>
      </c>
      <c r="AF20">
        <v>0.19500000000000001</v>
      </c>
      <c r="AH20" s="37">
        <f t="shared" si="0"/>
        <v>17</v>
      </c>
      <c r="AI20" s="37">
        <f t="shared" si="0"/>
        <v>17</v>
      </c>
      <c r="AJ20" s="37">
        <f t="shared" si="0"/>
        <v>17.5</v>
      </c>
      <c r="AK20" s="37">
        <f t="shared" si="0"/>
        <v>17.5</v>
      </c>
      <c r="AL20" s="37">
        <f t="shared" si="0"/>
        <v>18</v>
      </c>
      <c r="AM20" s="37">
        <f t="shared" si="0"/>
        <v>18</v>
      </c>
      <c r="AN20" s="37">
        <f t="shared" si="0"/>
        <v>18.5</v>
      </c>
      <c r="AO20" s="37">
        <f t="shared" si="0"/>
        <v>18.5</v>
      </c>
      <c r="AP20" s="37">
        <f t="shared" si="0"/>
        <v>19</v>
      </c>
      <c r="AQ20" s="37">
        <f t="shared" si="0"/>
        <v>19</v>
      </c>
      <c r="AR20" s="37">
        <f t="shared" si="0"/>
        <v>19</v>
      </c>
      <c r="AS20" s="37">
        <f t="shared" si="0"/>
        <v>19.5</v>
      </c>
    </row>
    <row r="21" spans="4:45" x14ac:dyDescent="0.25">
      <c r="D21">
        <v>18</v>
      </c>
      <c r="E21" s="77">
        <v>34000</v>
      </c>
      <c r="F21" s="37">
        <v>17</v>
      </c>
      <c r="G21" s="37">
        <v>17</v>
      </c>
      <c r="H21" s="37">
        <v>17.5</v>
      </c>
      <c r="I21" s="37">
        <v>17.5</v>
      </c>
      <c r="J21" s="37">
        <v>18</v>
      </c>
      <c r="K21" s="37">
        <v>18</v>
      </c>
      <c r="L21" s="37">
        <v>18.5</v>
      </c>
      <c r="M21" s="37">
        <v>18.5</v>
      </c>
      <c r="N21" s="37">
        <v>19</v>
      </c>
      <c r="O21" s="37">
        <v>19</v>
      </c>
      <c r="P21" s="37">
        <v>19</v>
      </c>
      <c r="Q21" s="37">
        <v>19.5</v>
      </c>
      <c r="S21" t="str">
        <f t="shared" si="1"/>
        <v/>
      </c>
      <c r="T21">
        <v>34000</v>
      </c>
      <c r="U21">
        <v>0.17</v>
      </c>
      <c r="V21">
        <v>0.17</v>
      </c>
      <c r="W21">
        <v>0.17500000000000002</v>
      </c>
      <c r="X21">
        <v>0.17500000000000002</v>
      </c>
      <c r="Y21">
        <v>0.18</v>
      </c>
      <c r="Z21">
        <v>0.18</v>
      </c>
      <c r="AA21">
        <v>0.185</v>
      </c>
      <c r="AB21">
        <v>0.185</v>
      </c>
      <c r="AC21">
        <v>0.19</v>
      </c>
      <c r="AD21">
        <v>0.19</v>
      </c>
      <c r="AE21">
        <v>0.19</v>
      </c>
      <c r="AF21">
        <v>0.19500000000000001</v>
      </c>
      <c r="AH21" s="37">
        <f t="shared" si="0"/>
        <v>17</v>
      </c>
      <c r="AI21" s="37">
        <f t="shared" si="0"/>
        <v>17</v>
      </c>
      <c r="AJ21" s="37">
        <f t="shared" si="0"/>
        <v>17.5</v>
      </c>
      <c r="AK21" s="37">
        <f t="shared" si="0"/>
        <v>17.5</v>
      </c>
      <c r="AL21" s="37">
        <f t="shared" si="0"/>
        <v>18</v>
      </c>
      <c r="AM21" s="37">
        <f t="shared" si="0"/>
        <v>18</v>
      </c>
      <c r="AN21" s="37">
        <f t="shared" si="0"/>
        <v>18.5</v>
      </c>
      <c r="AO21" s="37">
        <f t="shared" si="0"/>
        <v>18.5</v>
      </c>
      <c r="AP21" s="37">
        <f t="shared" si="0"/>
        <v>19</v>
      </c>
      <c r="AQ21" s="37">
        <f t="shared" si="0"/>
        <v>19</v>
      </c>
      <c r="AR21" s="37">
        <f t="shared" si="0"/>
        <v>19</v>
      </c>
      <c r="AS21" s="37">
        <f t="shared" si="0"/>
        <v>19.5</v>
      </c>
    </row>
    <row r="22" spans="4:45" x14ac:dyDescent="0.25">
      <c r="D22">
        <v>19</v>
      </c>
      <c r="E22" s="77">
        <v>35000</v>
      </c>
      <c r="F22" s="37">
        <v>17</v>
      </c>
      <c r="G22" s="37">
        <v>17</v>
      </c>
      <c r="H22" s="37">
        <v>17.5</v>
      </c>
      <c r="I22" s="37">
        <v>17.5</v>
      </c>
      <c r="J22" s="37">
        <v>18</v>
      </c>
      <c r="K22" s="37">
        <v>18</v>
      </c>
      <c r="L22" s="37">
        <v>18.5</v>
      </c>
      <c r="M22" s="37">
        <v>18.5</v>
      </c>
      <c r="N22" s="37">
        <v>19</v>
      </c>
      <c r="O22" s="37">
        <v>19</v>
      </c>
      <c r="P22" s="37">
        <v>19</v>
      </c>
      <c r="Q22" s="37">
        <v>19.5</v>
      </c>
      <c r="S22" t="str">
        <f t="shared" si="1"/>
        <v/>
      </c>
      <c r="T22">
        <v>35000</v>
      </c>
      <c r="U22">
        <v>0.17</v>
      </c>
      <c r="V22">
        <v>0.17</v>
      </c>
      <c r="W22">
        <v>0.17500000000000002</v>
      </c>
      <c r="X22">
        <v>0.17500000000000002</v>
      </c>
      <c r="Y22">
        <v>0.18</v>
      </c>
      <c r="Z22">
        <v>0.18</v>
      </c>
      <c r="AA22">
        <v>0.185</v>
      </c>
      <c r="AB22">
        <v>0.185</v>
      </c>
      <c r="AC22">
        <v>0.19</v>
      </c>
      <c r="AD22">
        <v>0.19</v>
      </c>
      <c r="AE22">
        <v>0.19</v>
      </c>
      <c r="AF22">
        <v>0.19500000000000001</v>
      </c>
      <c r="AH22" s="37">
        <f t="shared" si="0"/>
        <v>17</v>
      </c>
      <c r="AI22" s="37">
        <f t="shared" si="0"/>
        <v>17</v>
      </c>
      <c r="AJ22" s="37">
        <f t="shared" si="0"/>
        <v>17.5</v>
      </c>
      <c r="AK22" s="37">
        <f t="shared" si="0"/>
        <v>17.5</v>
      </c>
      <c r="AL22" s="37">
        <f t="shared" si="0"/>
        <v>18</v>
      </c>
      <c r="AM22" s="37">
        <f t="shared" si="0"/>
        <v>18</v>
      </c>
      <c r="AN22" s="37">
        <f t="shared" si="0"/>
        <v>18.5</v>
      </c>
      <c r="AO22" s="37">
        <f t="shared" si="0"/>
        <v>18.5</v>
      </c>
      <c r="AP22" s="37">
        <f t="shared" si="0"/>
        <v>19</v>
      </c>
      <c r="AQ22" s="37">
        <f t="shared" si="0"/>
        <v>19</v>
      </c>
      <c r="AR22" s="37">
        <f t="shared" si="0"/>
        <v>19</v>
      </c>
      <c r="AS22" s="37">
        <f t="shared" si="0"/>
        <v>19.5</v>
      </c>
    </row>
    <row r="23" spans="4:45" x14ac:dyDescent="0.25">
      <c r="D23">
        <v>20</v>
      </c>
      <c r="E23" s="77">
        <v>36000</v>
      </c>
      <c r="F23" s="37">
        <v>17</v>
      </c>
      <c r="G23" s="37">
        <v>17</v>
      </c>
      <c r="H23" s="37">
        <v>17.5</v>
      </c>
      <c r="I23" s="37">
        <v>17.5</v>
      </c>
      <c r="J23" s="37">
        <v>18</v>
      </c>
      <c r="K23" s="37">
        <v>18</v>
      </c>
      <c r="L23" s="37">
        <v>18.5</v>
      </c>
      <c r="M23" s="37">
        <v>18.5</v>
      </c>
      <c r="N23" s="37">
        <v>19</v>
      </c>
      <c r="O23" s="37">
        <v>19</v>
      </c>
      <c r="P23" s="37">
        <v>19</v>
      </c>
      <c r="Q23" s="37">
        <v>19.5</v>
      </c>
      <c r="S23" t="str">
        <f t="shared" si="1"/>
        <v/>
      </c>
      <c r="T23">
        <v>36000</v>
      </c>
      <c r="U23">
        <v>0.17</v>
      </c>
      <c r="V23">
        <v>0.17</v>
      </c>
      <c r="W23">
        <v>0.17500000000000002</v>
      </c>
      <c r="X23">
        <v>0.17500000000000002</v>
      </c>
      <c r="Y23">
        <v>0.18</v>
      </c>
      <c r="Z23">
        <v>0.18</v>
      </c>
      <c r="AA23">
        <v>0.185</v>
      </c>
      <c r="AB23">
        <v>0.185</v>
      </c>
      <c r="AC23">
        <v>0.19</v>
      </c>
      <c r="AD23">
        <v>0.19</v>
      </c>
      <c r="AE23">
        <v>0.19</v>
      </c>
      <c r="AF23">
        <v>0.19500000000000001</v>
      </c>
      <c r="AH23" s="37">
        <f t="shared" si="0"/>
        <v>17</v>
      </c>
      <c r="AI23" s="37">
        <f t="shared" si="0"/>
        <v>17</v>
      </c>
      <c r="AJ23" s="37">
        <f t="shared" si="0"/>
        <v>17.5</v>
      </c>
      <c r="AK23" s="37">
        <f t="shared" si="0"/>
        <v>17.5</v>
      </c>
      <c r="AL23" s="37">
        <f t="shared" si="0"/>
        <v>18</v>
      </c>
      <c r="AM23" s="37">
        <f t="shared" si="0"/>
        <v>18</v>
      </c>
      <c r="AN23" s="37">
        <f t="shared" si="0"/>
        <v>18.5</v>
      </c>
      <c r="AO23" s="37">
        <f t="shared" si="0"/>
        <v>18.5</v>
      </c>
      <c r="AP23" s="37">
        <f t="shared" si="0"/>
        <v>19</v>
      </c>
      <c r="AQ23" s="37">
        <f t="shared" si="0"/>
        <v>19</v>
      </c>
      <c r="AR23" s="37">
        <f t="shared" si="0"/>
        <v>19</v>
      </c>
      <c r="AS23" s="37">
        <f t="shared" si="0"/>
        <v>19.5</v>
      </c>
    </row>
    <row r="24" spans="4:45" x14ac:dyDescent="0.25">
      <c r="D24">
        <v>21</v>
      </c>
      <c r="E24" s="77">
        <v>37000</v>
      </c>
      <c r="F24" s="37">
        <v>17</v>
      </c>
      <c r="G24" s="37">
        <v>17</v>
      </c>
      <c r="H24" s="37">
        <v>17.5</v>
      </c>
      <c r="I24" s="37">
        <v>17.5</v>
      </c>
      <c r="J24" s="37">
        <v>18</v>
      </c>
      <c r="K24" s="37">
        <v>18</v>
      </c>
      <c r="L24" s="37">
        <v>18.5</v>
      </c>
      <c r="M24" s="37">
        <v>18.5</v>
      </c>
      <c r="N24" s="37">
        <v>19</v>
      </c>
      <c r="O24" s="37">
        <v>19</v>
      </c>
      <c r="P24" s="37">
        <v>19</v>
      </c>
      <c r="Q24" s="37">
        <v>19.5</v>
      </c>
      <c r="S24" t="str">
        <f t="shared" si="1"/>
        <v/>
      </c>
      <c r="T24">
        <v>37000</v>
      </c>
      <c r="U24">
        <v>0.17</v>
      </c>
      <c r="V24">
        <v>0.17</v>
      </c>
      <c r="W24">
        <v>0.17500000000000002</v>
      </c>
      <c r="X24">
        <v>0.17500000000000002</v>
      </c>
      <c r="Y24">
        <v>0.18</v>
      </c>
      <c r="Z24">
        <v>0.18</v>
      </c>
      <c r="AA24">
        <v>0.185</v>
      </c>
      <c r="AB24">
        <v>0.185</v>
      </c>
      <c r="AC24">
        <v>0.19</v>
      </c>
      <c r="AD24">
        <v>0.19</v>
      </c>
      <c r="AE24">
        <v>0.19</v>
      </c>
      <c r="AF24">
        <v>0.19500000000000001</v>
      </c>
      <c r="AH24" s="37">
        <f t="shared" si="0"/>
        <v>17</v>
      </c>
      <c r="AI24" s="37">
        <f t="shared" si="0"/>
        <v>17</v>
      </c>
      <c r="AJ24" s="37">
        <f t="shared" si="0"/>
        <v>17.5</v>
      </c>
      <c r="AK24" s="37">
        <f t="shared" si="0"/>
        <v>17.5</v>
      </c>
      <c r="AL24" s="37">
        <f t="shared" si="0"/>
        <v>18</v>
      </c>
      <c r="AM24" s="37">
        <f t="shared" si="0"/>
        <v>18</v>
      </c>
      <c r="AN24" s="37">
        <f t="shared" si="0"/>
        <v>18.5</v>
      </c>
      <c r="AO24" s="37">
        <f t="shared" si="0"/>
        <v>18.5</v>
      </c>
      <c r="AP24" s="37">
        <f t="shared" si="0"/>
        <v>19</v>
      </c>
      <c r="AQ24" s="37">
        <f t="shared" si="0"/>
        <v>19</v>
      </c>
      <c r="AR24" s="37">
        <f t="shared" si="0"/>
        <v>19</v>
      </c>
      <c r="AS24" s="37">
        <f t="shared" si="0"/>
        <v>19.5</v>
      </c>
    </row>
    <row r="25" spans="4:45" x14ac:dyDescent="0.25">
      <c r="D25">
        <v>22</v>
      </c>
      <c r="E25" s="77">
        <v>38000</v>
      </c>
      <c r="F25" s="37">
        <v>17</v>
      </c>
      <c r="G25" s="37">
        <v>17</v>
      </c>
      <c r="H25" s="37">
        <v>17.5</v>
      </c>
      <c r="I25" s="37">
        <v>17.5</v>
      </c>
      <c r="J25" s="37">
        <v>18</v>
      </c>
      <c r="K25" s="37">
        <v>18</v>
      </c>
      <c r="L25" s="37">
        <v>18.5</v>
      </c>
      <c r="M25" s="37">
        <v>18.5</v>
      </c>
      <c r="N25" s="37">
        <v>19</v>
      </c>
      <c r="O25" s="37">
        <v>19</v>
      </c>
      <c r="P25" s="37">
        <v>19</v>
      </c>
      <c r="Q25" s="37">
        <v>19.5</v>
      </c>
      <c r="S25" t="str">
        <f t="shared" si="1"/>
        <v/>
      </c>
      <c r="T25">
        <v>38000</v>
      </c>
      <c r="U25">
        <v>0.17</v>
      </c>
      <c r="V25">
        <v>0.17</v>
      </c>
      <c r="W25">
        <v>0.17500000000000002</v>
      </c>
      <c r="X25">
        <v>0.17500000000000002</v>
      </c>
      <c r="Y25">
        <v>0.18</v>
      </c>
      <c r="Z25">
        <v>0.18</v>
      </c>
      <c r="AA25">
        <v>0.185</v>
      </c>
      <c r="AB25">
        <v>0.185</v>
      </c>
      <c r="AC25">
        <v>0.19</v>
      </c>
      <c r="AD25">
        <v>0.19</v>
      </c>
      <c r="AE25">
        <v>0.19</v>
      </c>
      <c r="AF25">
        <v>0.19500000000000001</v>
      </c>
      <c r="AH25" s="37">
        <f t="shared" si="0"/>
        <v>17</v>
      </c>
      <c r="AI25" s="37">
        <f t="shared" si="0"/>
        <v>17</v>
      </c>
      <c r="AJ25" s="37">
        <f t="shared" si="0"/>
        <v>17.5</v>
      </c>
      <c r="AK25" s="37">
        <f t="shared" ref="AK25:AS53" si="2">X25*$T$3</f>
        <v>17.5</v>
      </c>
      <c r="AL25" s="37">
        <f t="shared" si="2"/>
        <v>18</v>
      </c>
      <c r="AM25" s="37">
        <f t="shared" si="2"/>
        <v>18</v>
      </c>
      <c r="AN25" s="37">
        <f t="shared" si="2"/>
        <v>18.5</v>
      </c>
      <c r="AO25" s="37">
        <f t="shared" si="2"/>
        <v>18.5</v>
      </c>
      <c r="AP25" s="37">
        <f t="shared" si="2"/>
        <v>19</v>
      </c>
      <c r="AQ25" s="37">
        <f t="shared" si="2"/>
        <v>19</v>
      </c>
      <c r="AR25" s="37">
        <f t="shared" si="2"/>
        <v>19</v>
      </c>
      <c r="AS25" s="37">
        <f t="shared" si="2"/>
        <v>19.5</v>
      </c>
    </row>
    <row r="26" spans="4:45" x14ac:dyDescent="0.25">
      <c r="D26">
        <v>23</v>
      </c>
      <c r="E26" s="77">
        <v>39000</v>
      </c>
      <c r="F26" s="37">
        <v>17</v>
      </c>
      <c r="G26" s="37">
        <v>17</v>
      </c>
      <c r="H26" s="37">
        <v>17.5</v>
      </c>
      <c r="I26" s="37">
        <v>17.5</v>
      </c>
      <c r="J26" s="37">
        <v>18</v>
      </c>
      <c r="K26" s="37">
        <v>18</v>
      </c>
      <c r="L26" s="37">
        <v>18.5</v>
      </c>
      <c r="M26" s="37">
        <v>18.5</v>
      </c>
      <c r="N26" s="37">
        <v>19</v>
      </c>
      <c r="O26" s="37">
        <v>19</v>
      </c>
      <c r="P26" s="37">
        <v>19</v>
      </c>
      <c r="Q26" s="37">
        <v>19.5</v>
      </c>
      <c r="S26" t="str">
        <f t="shared" si="1"/>
        <v/>
      </c>
      <c r="T26">
        <v>39000</v>
      </c>
      <c r="U26">
        <v>0.17</v>
      </c>
      <c r="V26">
        <v>0.17</v>
      </c>
      <c r="W26">
        <v>0.17500000000000002</v>
      </c>
      <c r="X26">
        <v>0.17500000000000002</v>
      </c>
      <c r="Y26">
        <v>0.18</v>
      </c>
      <c r="Z26">
        <v>0.18</v>
      </c>
      <c r="AA26">
        <v>0.185</v>
      </c>
      <c r="AB26">
        <v>0.185</v>
      </c>
      <c r="AC26">
        <v>0.19</v>
      </c>
      <c r="AD26">
        <v>0.19</v>
      </c>
      <c r="AE26">
        <v>0.19</v>
      </c>
      <c r="AF26">
        <v>0.19500000000000001</v>
      </c>
      <c r="AH26" s="37">
        <f t="shared" ref="AH26:AM57" si="3">U26*$T$3</f>
        <v>17</v>
      </c>
      <c r="AI26" s="37">
        <f t="shared" si="3"/>
        <v>17</v>
      </c>
      <c r="AJ26" s="37">
        <f t="shared" si="3"/>
        <v>17.5</v>
      </c>
      <c r="AK26" s="37">
        <f t="shared" si="2"/>
        <v>17.5</v>
      </c>
      <c r="AL26" s="37">
        <f t="shared" si="2"/>
        <v>18</v>
      </c>
      <c r="AM26" s="37">
        <f t="shared" si="2"/>
        <v>18</v>
      </c>
      <c r="AN26" s="37">
        <f t="shared" si="2"/>
        <v>18.5</v>
      </c>
      <c r="AO26" s="37">
        <f t="shared" si="2"/>
        <v>18.5</v>
      </c>
      <c r="AP26" s="37">
        <f t="shared" si="2"/>
        <v>19</v>
      </c>
      <c r="AQ26" s="37">
        <f t="shared" si="2"/>
        <v>19</v>
      </c>
      <c r="AR26" s="37">
        <f t="shared" si="2"/>
        <v>19</v>
      </c>
      <c r="AS26" s="37">
        <f t="shared" si="2"/>
        <v>19.5</v>
      </c>
    </row>
    <row r="27" spans="4:45" x14ac:dyDescent="0.25">
      <c r="D27">
        <v>24</v>
      </c>
      <c r="E27" s="77">
        <v>40000</v>
      </c>
      <c r="F27" s="37">
        <v>17</v>
      </c>
      <c r="G27" s="37">
        <v>17</v>
      </c>
      <c r="H27" s="37">
        <v>17.5</v>
      </c>
      <c r="I27" s="37">
        <v>17.5</v>
      </c>
      <c r="J27" s="37">
        <v>18</v>
      </c>
      <c r="K27" s="37">
        <v>18</v>
      </c>
      <c r="L27" s="37">
        <v>18.5</v>
      </c>
      <c r="M27" s="37">
        <v>18.5</v>
      </c>
      <c r="N27" s="37">
        <v>19</v>
      </c>
      <c r="O27" s="37">
        <v>19</v>
      </c>
      <c r="P27" s="37">
        <v>19</v>
      </c>
      <c r="Q27" s="37">
        <v>19.5</v>
      </c>
      <c r="S27" t="str">
        <f t="shared" si="1"/>
        <v/>
      </c>
      <c r="T27">
        <v>40000</v>
      </c>
      <c r="U27">
        <v>0.17</v>
      </c>
      <c r="V27">
        <v>0.17</v>
      </c>
      <c r="W27">
        <v>0.17500000000000002</v>
      </c>
      <c r="X27">
        <v>0.17500000000000002</v>
      </c>
      <c r="Y27">
        <v>0.18</v>
      </c>
      <c r="Z27">
        <v>0.18</v>
      </c>
      <c r="AA27">
        <v>0.185</v>
      </c>
      <c r="AB27">
        <v>0.185</v>
      </c>
      <c r="AC27">
        <v>0.19</v>
      </c>
      <c r="AD27">
        <v>0.19</v>
      </c>
      <c r="AE27">
        <v>0.19</v>
      </c>
      <c r="AF27">
        <v>0.19500000000000001</v>
      </c>
      <c r="AH27" s="37">
        <f t="shared" si="3"/>
        <v>17</v>
      </c>
      <c r="AI27" s="37">
        <f t="shared" si="3"/>
        <v>17</v>
      </c>
      <c r="AJ27" s="37">
        <f t="shared" si="3"/>
        <v>17.5</v>
      </c>
      <c r="AK27" s="37">
        <f t="shared" si="2"/>
        <v>17.5</v>
      </c>
      <c r="AL27" s="37">
        <f t="shared" si="2"/>
        <v>18</v>
      </c>
      <c r="AM27" s="37">
        <f t="shared" si="2"/>
        <v>18</v>
      </c>
      <c r="AN27" s="37">
        <f t="shared" si="2"/>
        <v>18.5</v>
      </c>
      <c r="AO27" s="37">
        <f t="shared" si="2"/>
        <v>18.5</v>
      </c>
      <c r="AP27" s="37">
        <f t="shared" si="2"/>
        <v>19</v>
      </c>
      <c r="AQ27" s="37">
        <f t="shared" si="2"/>
        <v>19</v>
      </c>
      <c r="AR27" s="37">
        <f t="shared" si="2"/>
        <v>19</v>
      </c>
      <c r="AS27" s="37">
        <f t="shared" si="2"/>
        <v>19.5</v>
      </c>
    </row>
    <row r="28" spans="4:45" x14ac:dyDescent="0.25">
      <c r="D28">
        <v>25</v>
      </c>
      <c r="E28" s="77">
        <v>41000</v>
      </c>
      <c r="F28" s="37">
        <v>17</v>
      </c>
      <c r="G28" s="37">
        <v>17</v>
      </c>
      <c r="H28" s="37">
        <v>17.5</v>
      </c>
      <c r="I28" s="37">
        <v>17.5</v>
      </c>
      <c r="J28" s="37">
        <v>18</v>
      </c>
      <c r="K28" s="37">
        <v>18</v>
      </c>
      <c r="L28" s="37">
        <v>18.5</v>
      </c>
      <c r="M28" s="37">
        <v>18.5</v>
      </c>
      <c r="N28" s="37">
        <v>19</v>
      </c>
      <c r="O28" s="37">
        <v>19</v>
      </c>
      <c r="P28" s="37">
        <v>19</v>
      </c>
      <c r="Q28" s="37">
        <v>19.5</v>
      </c>
      <c r="S28" t="str">
        <f t="shared" si="1"/>
        <v/>
      </c>
      <c r="T28">
        <v>41000</v>
      </c>
      <c r="U28">
        <v>0.17</v>
      </c>
      <c r="V28">
        <v>0.17</v>
      </c>
      <c r="W28">
        <v>0.17500000000000002</v>
      </c>
      <c r="X28">
        <v>0.17500000000000002</v>
      </c>
      <c r="Y28">
        <v>0.18</v>
      </c>
      <c r="Z28">
        <v>0.18</v>
      </c>
      <c r="AA28">
        <v>0.185</v>
      </c>
      <c r="AB28">
        <v>0.185</v>
      </c>
      <c r="AC28">
        <v>0.19</v>
      </c>
      <c r="AD28">
        <v>0.19</v>
      </c>
      <c r="AE28">
        <v>0.19</v>
      </c>
      <c r="AF28">
        <v>0.19500000000000001</v>
      </c>
      <c r="AH28" s="37">
        <f t="shared" si="3"/>
        <v>17</v>
      </c>
      <c r="AI28" s="37">
        <f t="shared" si="3"/>
        <v>17</v>
      </c>
      <c r="AJ28" s="37">
        <f t="shared" si="3"/>
        <v>17.5</v>
      </c>
      <c r="AK28" s="37">
        <f t="shared" si="2"/>
        <v>17.5</v>
      </c>
      <c r="AL28" s="37">
        <f t="shared" si="2"/>
        <v>18</v>
      </c>
      <c r="AM28" s="37">
        <f t="shared" si="2"/>
        <v>18</v>
      </c>
      <c r="AN28" s="37">
        <f t="shared" si="2"/>
        <v>18.5</v>
      </c>
      <c r="AO28" s="37">
        <f t="shared" si="2"/>
        <v>18.5</v>
      </c>
      <c r="AP28" s="37">
        <f t="shared" si="2"/>
        <v>19</v>
      </c>
      <c r="AQ28" s="37">
        <f t="shared" si="2"/>
        <v>19</v>
      </c>
      <c r="AR28" s="37">
        <f t="shared" si="2"/>
        <v>19</v>
      </c>
      <c r="AS28" s="37">
        <f t="shared" si="2"/>
        <v>19.5</v>
      </c>
    </row>
    <row r="29" spans="4:45" x14ac:dyDescent="0.25">
      <c r="D29">
        <v>26</v>
      </c>
      <c r="E29" s="77">
        <v>42000</v>
      </c>
      <c r="F29" s="37">
        <v>17</v>
      </c>
      <c r="G29" s="37">
        <v>17</v>
      </c>
      <c r="H29" s="37">
        <v>17.5</v>
      </c>
      <c r="I29" s="37">
        <v>17.5</v>
      </c>
      <c r="J29" s="37">
        <v>18</v>
      </c>
      <c r="K29" s="37">
        <v>18.5</v>
      </c>
      <c r="L29" s="37">
        <v>18.5</v>
      </c>
      <c r="M29" s="37">
        <v>18.5</v>
      </c>
      <c r="N29" s="37">
        <v>19</v>
      </c>
      <c r="O29" s="37">
        <v>19</v>
      </c>
      <c r="P29" s="37">
        <v>19.5</v>
      </c>
      <c r="Q29" s="37">
        <v>19.5</v>
      </c>
      <c r="S29" t="str">
        <f t="shared" si="1"/>
        <v/>
      </c>
      <c r="T29">
        <v>42000</v>
      </c>
      <c r="U29">
        <v>0.17</v>
      </c>
      <c r="V29">
        <v>0.17</v>
      </c>
      <c r="W29">
        <v>0.17500000000000002</v>
      </c>
      <c r="X29">
        <v>0.17500000000000002</v>
      </c>
      <c r="Y29">
        <v>0.18</v>
      </c>
      <c r="Z29">
        <v>0.185</v>
      </c>
      <c r="AA29">
        <v>0.185</v>
      </c>
      <c r="AB29">
        <v>0.185</v>
      </c>
      <c r="AC29">
        <v>0.19</v>
      </c>
      <c r="AD29">
        <v>0.19</v>
      </c>
      <c r="AE29">
        <v>0.19500000000000001</v>
      </c>
      <c r="AF29">
        <v>0.19500000000000001</v>
      </c>
      <c r="AH29" s="37">
        <f t="shared" si="3"/>
        <v>17</v>
      </c>
      <c r="AI29" s="37">
        <f t="shared" si="3"/>
        <v>17</v>
      </c>
      <c r="AJ29" s="37">
        <f t="shared" si="3"/>
        <v>17.5</v>
      </c>
      <c r="AK29" s="37">
        <f t="shared" si="2"/>
        <v>17.5</v>
      </c>
      <c r="AL29" s="37">
        <f t="shared" si="2"/>
        <v>18</v>
      </c>
      <c r="AM29" s="37">
        <f t="shared" si="2"/>
        <v>18.5</v>
      </c>
      <c r="AN29" s="37">
        <f t="shared" si="2"/>
        <v>18.5</v>
      </c>
      <c r="AO29" s="37">
        <f t="shared" si="2"/>
        <v>18.5</v>
      </c>
      <c r="AP29" s="37">
        <f t="shared" si="2"/>
        <v>19</v>
      </c>
      <c r="AQ29" s="37">
        <f t="shared" si="2"/>
        <v>19</v>
      </c>
      <c r="AR29" s="37">
        <f t="shared" si="2"/>
        <v>19.5</v>
      </c>
      <c r="AS29" s="37">
        <f t="shared" si="2"/>
        <v>19.5</v>
      </c>
    </row>
    <row r="30" spans="4:45" x14ac:dyDescent="0.25">
      <c r="D30">
        <v>27</v>
      </c>
      <c r="E30" s="77">
        <v>43000</v>
      </c>
      <c r="F30" s="37">
        <v>17</v>
      </c>
      <c r="G30" s="37">
        <v>17</v>
      </c>
      <c r="H30" s="37">
        <v>17.5</v>
      </c>
      <c r="I30" s="37">
        <v>18</v>
      </c>
      <c r="J30" s="37">
        <v>18</v>
      </c>
      <c r="K30" s="37">
        <v>18.5</v>
      </c>
      <c r="L30" s="37">
        <v>18.5</v>
      </c>
      <c r="M30" s="37">
        <v>19</v>
      </c>
      <c r="N30" s="37">
        <v>19</v>
      </c>
      <c r="O30" s="37">
        <v>19</v>
      </c>
      <c r="P30" s="37">
        <v>19.5</v>
      </c>
      <c r="Q30" s="37">
        <v>19.5</v>
      </c>
      <c r="S30" t="str">
        <f t="shared" si="1"/>
        <v/>
      </c>
      <c r="T30">
        <v>43000</v>
      </c>
      <c r="U30">
        <v>0.17</v>
      </c>
      <c r="V30">
        <v>0.17</v>
      </c>
      <c r="W30">
        <v>0.17500000000000002</v>
      </c>
      <c r="X30">
        <v>0.18</v>
      </c>
      <c r="Y30">
        <v>0.18</v>
      </c>
      <c r="Z30">
        <v>0.185</v>
      </c>
      <c r="AA30">
        <v>0.185</v>
      </c>
      <c r="AB30">
        <v>0.19</v>
      </c>
      <c r="AC30">
        <v>0.19</v>
      </c>
      <c r="AD30">
        <v>0.19</v>
      </c>
      <c r="AE30">
        <v>0.19500000000000001</v>
      </c>
      <c r="AF30">
        <v>0.19500000000000001</v>
      </c>
      <c r="AH30" s="37">
        <f t="shared" si="3"/>
        <v>17</v>
      </c>
      <c r="AI30" s="37">
        <f t="shared" si="3"/>
        <v>17</v>
      </c>
      <c r="AJ30" s="37">
        <f t="shared" si="3"/>
        <v>17.5</v>
      </c>
      <c r="AK30" s="37">
        <f t="shared" si="2"/>
        <v>18</v>
      </c>
      <c r="AL30" s="37">
        <f t="shared" si="2"/>
        <v>18</v>
      </c>
      <c r="AM30" s="37">
        <f t="shared" si="2"/>
        <v>18.5</v>
      </c>
      <c r="AN30" s="37">
        <f t="shared" si="2"/>
        <v>18.5</v>
      </c>
      <c r="AO30" s="37">
        <f t="shared" si="2"/>
        <v>19</v>
      </c>
      <c r="AP30" s="37">
        <f t="shared" si="2"/>
        <v>19</v>
      </c>
      <c r="AQ30" s="37">
        <f t="shared" si="2"/>
        <v>19</v>
      </c>
      <c r="AR30" s="37">
        <f t="shared" si="2"/>
        <v>19.5</v>
      </c>
      <c r="AS30" s="37">
        <f t="shared" si="2"/>
        <v>19.5</v>
      </c>
    </row>
    <row r="31" spans="4:45" x14ac:dyDescent="0.25">
      <c r="D31">
        <v>28</v>
      </c>
      <c r="E31" s="77">
        <v>44000</v>
      </c>
      <c r="F31" s="37">
        <v>17</v>
      </c>
      <c r="G31" s="37">
        <v>17.5</v>
      </c>
      <c r="H31" s="37">
        <v>17.5</v>
      </c>
      <c r="I31" s="37">
        <v>18</v>
      </c>
      <c r="J31" s="37">
        <v>18</v>
      </c>
      <c r="K31" s="37">
        <v>18.5</v>
      </c>
      <c r="L31" s="37">
        <v>18.5</v>
      </c>
      <c r="M31" s="37">
        <v>19</v>
      </c>
      <c r="N31" s="37">
        <v>19</v>
      </c>
      <c r="O31" s="37">
        <v>19.5</v>
      </c>
      <c r="P31" s="37">
        <v>19.5</v>
      </c>
      <c r="Q31" s="37">
        <v>19.5</v>
      </c>
      <c r="S31" t="str">
        <f t="shared" si="1"/>
        <v/>
      </c>
      <c r="T31">
        <v>44000</v>
      </c>
      <c r="U31">
        <v>0.17</v>
      </c>
      <c r="V31">
        <v>0.17500000000000002</v>
      </c>
      <c r="W31">
        <v>0.17500000000000002</v>
      </c>
      <c r="X31">
        <v>0.18</v>
      </c>
      <c r="Y31">
        <v>0.18</v>
      </c>
      <c r="Z31">
        <v>0.185</v>
      </c>
      <c r="AA31">
        <v>0.185</v>
      </c>
      <c r="AB31">
        <v>0.19</v>
      </c>
      <c r="AC31">
        <v>0.19</v>
      </c>
      <c r="AD31">
        <v>0.19500000000000001</v>
      </c>
      <c r="AE31">
        <v>0.19500000000000001</v>
      </c>
      <c r="AF31">
        <v>0.19500000000000001</v>
      </c>
      <c r="AH31" s="37">
        <f t="shared" si="3"/>
        <v>17</v>
      </c>
      <c r="AI31" s="37">
        <f t="shared" si="3"/>
        <v>17.5</v>
      </c>
      <c r="AJ31" s="37">
        <f t="shared" si="3"/>
        <v>17.5</v>
      </c>
      <c r="AK31" s="37">
        <f t="shared" si="2"/>
        <v>18</v>
      </c>
      <c r="AL31" s="37">
        <f t="shared" si="2"/>
        <v>18</v>
      </c>
      <c r="AM31" s="37">
        <f t="shared" si="2"/>
        <v>18.5</v>
      </c>
      <c r="AN31" s="37">
        <f t="shared" si="2"/>
        <v>18.5</v>
      </c>
      <c r="AO31" s="37">
        <f t="shared" si="2"/>
        <v>19</v>
      </c>
      <c r="AP31" s="37">
        <f t="shared" si="2"/>
        <v>19</v>
      </c>
      <c r="AQ31" s="37">
        <f t="shared" si="2"/>
        <v>19.5</v>
      </c>
      <c r="AR31" s="37">
        <f t="shared" si="2"/>
        <v>19.5</v>
      </c>
      <c r="AS31" s="37">
        <f t="shared" si="2"/>
        <v>19.5</v>
      </c>
    </row>
    <row r="32" spans="4:45" x14ac:dyDescent="0.25">
      <c r="D32">
        <v>29</v>
      </c>
      <c r="E32" s="77">
        <v>45000</v>
      </c>
      <c r="F32" s="37">
        <v>17</v>
      </c>
      <c r="G32" s="37">
        <v>17.5</v>
      </c>
      <c r="H32" s="37">
        <v>17.5</v>
      </c>
      <c r="I32" s="37">
        <v>18</v>
      </c>
      <c r="J32" s="37">
        <v>18</v>
      </c>
      <c r="K32" s="37">
        <v>18.5</v>
      </c>
      <c r="L32" s="37">
        <v>18.5</v>
      </c>
      <c r="M32" s="37">
        <v>19</v>
      </c>
      <c r="N32" s="37">
        <v>19</v>
      </c>
      <c r="O32" s="37">
        <v>19.5</v>
      </c>
      <c r="P32" s="37">
        <v>19.5</v>
      </c>
      <c r="Q32" s="37">
        <v>19.5</v>
      </c>
      <c r="S32" t="str">
        <f t="shared" si="1"/>
        <v/>
      </c>
      <c r="T32">
        <v>45000</v>
      </c>
      <c r="U32">
        <v>0.17</v>
      </c>
      <c r="V32">
        <v>0.17500000000000002</v>
      </c>
      <c r="W32">
        <v>0.17500000000000002</v>
      </c>
      <c r="X32">
        <v>0.18</v>
      </c>
      <c r="Y32">
        <v>0.18</v>
      </c>
      <c r="Z32">
        <v>0.185</v>
      </c>
      <c r="AA32">
        <v>0.185</v>
      </c>
      <c r="AB32">
        <v>0.19</v>
      </c>
      <c r="AC32">
        <v>0.19</v>
      </c>
      <c r="AD32">
        <v>0.19500000000000001</v>
      </c>
      <c r="AE32">
        <v>0.19500000000000001</v>
      </c>
      <c r="AF32">
        <v>0.19500000000000001</v>
      </c>
      <c r="AH32" s="37">
        <f t="shared" si="3"/>
        <v>17</v>
      </c>
      <c r="AI32" s="37">
        <f t="shared" si="3"/>
        <v>17.5</v>
      </c>
      <c r="AJ32" s="37">
        <f t="shared" si="3"/>
        <v>17.5</v>
      </c>
      <c r="AK32" s="37">
        <f t="shared" si="2"/>
        <v>18</v>
      </c>
      <c r="AL32" s="37">
        <f t="shared" si="2"/>
        <v>18</v>
      </c>
      <c r="AM32" s="37">
        <f t="shared" si="2"/>
        <v>18.5</v>
      </c>
      <c r="AN32" s="37">
        <f t="shared" si="2"/>
        <v>18.5</v>
      </c>
      <c r="AO32" s="37">
        <f t="shared" si="2"/>
        <v>19</v>
      </c>
      <c r="AP32" s="37">
        <f t="shared" si="2"/>
        <v>19</v>
      </c>
      <c r="AQ32" s="37">
        <f t="shared" si="2"/>
        <v>19.5</v>
      </c>
      <c r="AR32" s="37">
        <f t="shared" si="2"/>
        <v>19.5</v>
      </c>
      <c r="AS32" s="37">
        <f t="shared" si="2"/>
        <v>19.5</v>
      </c>
    </row>
    <row r="33" spans="4:45" x14ac:dyDescent="0.25">
      <c r="D33">
        <v>30</v>
      </c>
      <c r="E33" s="77">
        <v>46000</v>
      </c>
      <c r="F33" s="37">
        <v>17</v>
      </c>
      <c r="G33" s="37">
        <v>17.5</v>
      </c>
      <c r="H33" s="37">
        <v>17.5</v>
      </c>
      <c r="I33" s="37">
        <v>18</v>
      </c>
      <c r="J33" s="37">
        <v>18.5</v>
      </c>
      <c r="K33" s="37">
        <v>18.5</v>
      </c>
      <c r="L33" s="37">
        <v>19</v>
      </c>
      <c r="M33" s="37">
        <v>19</v>
      </c>
      <c r="N33" s="37">
        <v>19</v>
      </c>
      <c r="O33" s="37">
        <v>19.5</v>
      </c>
      <c r="P33" s="37">
        <v>19.5</v>
      </c>
      <c r="Q33" s="37">
        <v>19.5</v>
      </c>
      <c r="S33" t="str">
        <f t="shared" si="1"/>
        <v/>
      </c>
      <c r="T33">
        <v>46000</v>
      </c>
      <c r="U33">
        <v>0.17</v>
      </c>
      <c r="V33">
        <v>0.17500000000000002</v>
      </c>
      <c r="W33">
        <v>0.17500000000000002</v>
      </c>
      <c r="X33">
        <v>0.18</v>
      </c>
      <c r="Y33">
        <v>0.185</v>
      </c>
      <c r="Z33">
        <v>0.185</v>
      </c>
      <c r="AA33">
        <v>0.19</v>
      </c>
      <c r="AB33">
        <v>0.19</v>
      </c>
      <c r="AC33">
        <v>0.19</v>
      </c>
      <c r="AD33">
        <v>0.19500000000000001</v>
      </c>
      <c r="AE33">
        <v>0.19500000000000001</v>
      </c>
      <c r="AF33">
        <v>0.19500000000000001</v>
      </c>
      <c r="AH33" s="37">
        <f t="shared" si="3"/>
        <v>17</v>
      </c>
      <c r="AI33" s="37">
        <f t="shared" si="3"/>
        <v>17.5</v>
      </c>
      <c r="AJ33" s="37">
        <f t="shared" si="3"/>
        <v>17.5</v>
      </c>
      <c r="AK33" s="37">
        <f t="shared" si="2"/>
        <v>18</v>
      </c>
      <c r="AL33" s="37">
        <f t="shared" si="2"/>
        <v>18.5</v>
      </c>
      <c r="AM33" s="37">
        <f t="shared" si="2"/>
        <v>18.5</v>
      </c>
      <c r="AN33" s="37">
        <f t="shared" si="2"/>
        <v>19</v>
      </c>
      <c r="AO33" s="37">
        <f t="shared" si="2"/>
        <v>19</v>
      </c>
      <c r="AP33" s="37">
        <f t="shared" si="2"/>
        <v>19</v>
      </c>
      <c r="AQ33" s="37">
        <f t="shared" si="2"/>
        <v>19.5</v>
      </c>
      <c r="AR33" s="37">
        <f t="shared" si="2"/>
        <v>19.5</v>
      </c>
      <c r="AS33" s="37">
        <f t="shared" si="2"/>
        <v>19.5</v>
      </c>
    </row>
    <row r="34" spans="4:45" x14ac:dyDescent="0.25">
      <c r="D34">
        <v>31</v>
      </c>
      <c r="E34" s="77">
        <v>47000</v>
      </c>
      <c r="F34" s="37">
        <v>17</v>
      </c>
      <c r="G34" s="37">
        <v>17.5</v>
      </c>
      <c r="H34" s="37">
        <v>17.5</v>
      </c>
      <c r="I34" s="37">
        <v>18</v>
      </c>
      <c r="J34" s="37">
        <v>18.5</v>
      </c>
      <c r="K34" s="37">
        <v>18.5</v>
      </c>
      <c r="L34" s="37">
        <v>19</v>
      </c>
      <c r="M34" s="37">
        <v>19</v>
      </c>
      <c r="N34" s="37">
        <v>19.5</v>
      </c>
      <c r="O34" s="37">
        <v>19.5</v>
      </c>
      <c r="P34" s="37">
        <v>19.5</v>
      </c>
      <c r="Q34" s="37">
        <v>20</v>
      </c>
      <c r="S34" t="str">
        <f t="shared" si="1"/>
        <v/>
      </c>
      <c r="T34">
        <v>47000</v>
      </c>
      <c r="U34">
        <v>0.17</v>
      </c>
      <c r="V34">
        <v>0.17500000000000002</v>
      </c>
      <c r="W34">
        <v>0.17500000000000002</v>
      </c>
      <c r="X34">
        <v>0.18</v>
      </c>
      <c r="Y34">
        <v>0.185</v>
      </c>
      <c r="Z34">
        <v>0.185</v>
      </c>
      <c r="AA34">
        <v>0.19</v>
      </c>
      <c r="AB34">
        <v>0.19</v>
      </c>
      <c r="AC34">
        <v>0.19500000000000001</v>
      </c>
      <c r="AD34">
        <v>0.19500000000000001</v>
      </c>
      <c r="AE34">
        <v>0.19500000000000001</v>
      </c>
      <c r="AF34">
        <v>0.2</v>
      </c>
      <c r="AH34" s="37">
        <f t="shared" si="3"/>
        <v>17</v>
      </c>
      <c r="AI34" s="37">
        <f t="shared" si="3"/>
        <v>17.5</v>
      </c>
      <c r="AJ34" s="37">
        <f t="shared" si="3"/>
        <v>17.5</v>
      </c>
      <c r="AK34" s="37">
        <f t="shared" si="2"/>
        <v>18</v>
      </c>
      <c r="AL34" s="37">
        <f t="shared" si="2"/>
        <v>18.5</v>
      </c>
      <c r="AM34" s="37">
        <f t="shared" si="2"/>
        <v>18.5</v>
      </c>
      <c r="AN34" s="37">
        <f t="shared" si="2"/>
        <v>19</v>
      </c>
      <c r="AO34" s="37">
        <f t="shared" si="2"/>
        <v>19</v>
      </c>
      <c r="AP34" s="37">
        <f t="shared" si="2"/>
        <v>19.5</v>
      </c>
      <c r="AQ34" s="37">
        <f t="shared" si="2"/>
        <v>19.5</v>
      </c>
      <c r="AR34" s="37">
        <f t="shared" si="2"/>
        <v>19.5</v>
      </c>
      <c r="AS34" s="37">
        <f t="shared" si="2"/>
        <v>20</v>
      </c>
    </row>
    <row r="35" spans="4:45" x14ac:dyDescent="0.25">
      <c r="D35">
        <v>32</v>
      </c>
      <c r="E35" s="77">
        <v>48000</v>
      </c>
      <c r="F35" s="37">
        <v>17</v>
      </c>
      <c r="G35" s="37">
        <v>17.5</v>
      </c>
      <c r="H35" s="37">
        <v>18</v>
      </c>
      <c r="I35" s="37">
        <v>18</v>
      </c>
      <c r="J35" s="37">
        <v>18.5</v>
      </c>
      <c r="K35" s="37">
        <v>18.5</v>
      </c>
      <c r="L35" s="37">
        <v>19</v>
      </c>
      <c r="M35" s="37">
        <v>19</v>
      </c>
      <c r="N35" s="37">
        <v>19.5</v>
      </c>
      <c r="O35" s="37">
        <v>19.5</v>
      </c>
      <c r="P35" s="37">
        <v>19.5</v>
      </c>
      <c r="Q35" s="37">
        <v>20</v>
      </c>
      <c r="S35" t="str">
        <f t="shared" si="1"/>
        <v/>
      </c>
      <c r="T35">
        <v>48000</v>
      </c>
      <c r="U35">
        <v>0.17</v>
      </c>
      <c r="V35">
        <v>0.17500000000000002</v>
      </c>
      <c r="W35">
        <v>0.18</v>
      </c>
      <c r="X35">
        <v>0.18</v>
      </c>
      <c r="Y35">
        <v>0.185</v>
      </c>
      <c r="Z35">
        <v>0.185</v>
      </c>
      <c r="AA35">
        <v>0.19</v>
      </c>
      <c r="AB35">
        <v>0.19</v>
      </c>
      <c r="AC35">
        <v>0.19500000000000001</v>
      </c>
      <c r="AD35">
        <v>0.19500000000000001</v>
      </c>
      <c r="AE35">
        <v>0.19500000000000001</v>
      </c>
      <c r="AF35">
        <v>0.2</v>
      </c>
      <c r="AH35" s="37">
        <f t="shared" si="3"/>
        <v>17</v>
      </c>
      <c r="AI35" s="37">
        <f t="shared" si="3"/>
        <v>17.5</v>
      </c>
      <c r="AJ35" s="37">
        <f t="shared" si="3"/>
        <v>18</v>
      </c>
      <c r="AK35" s="37">
        <f t="shared" si="2"/>
        <v>18</v>
      </c>
      <c r="AL35" s="37">
        <f t="shared" si="2"/>
        <v>18.5</v>
      </c>
      <c r="AM35" s="37">
        <f t="shared" si="2"/>
        <v>18.5</v>
      </c>
      <c r="AN35" s="37">
        <f t="shared" si="2"/>
        <v>19</v>
      </c>
      <c r="AO35" s="37">
        <f t="shared" si="2"/>
        <v>19</v>
      </c>
      <c r="AP35" s="37">
        <f t="shared" si="2"/>
        <v>19.5</v>
      </c>
      <c r="AQ35" s="37">
        <f t="shared" si="2"/>
        <v>19.5</v>
      </c>
      <c r="AR35" s="37">
        <f t="shared" si="2"/>
        <v>19.5</v>
      </c>
      <c r="AS35" s="37">
        <f t="shared" si="2"/>
        <v>20</v>
      </c>
    </row>
    <row r="36" spans="4:45" x14ac:dyDescent="0.25">
      <c r="D36">
        <v>33</v>
      </c>
      <c r="E36" s="77">
        <v>49000</v>
      </c>
      <c r="F36" s="37">
        <v>17</v>
      </c>
      <c r="G36" s="37">
        <v>17.5</v>
      </c>
      <c r="H36" s="37">
        <v>18</v>
      </c>
      <c r="I36" s="37">
        <v>18</v>
      </c>
      <c r="J36" s="37">
        <v>18.5</v>
      </c>
      <c r="K36" s="37">
        <v>18.5</v>
      </c>
      <c r="L36" s="37">
        <v>19</v>
      </c>
      <c r="M36" s="37">
        <v>19</v>
      </c>
      <c r="N36" s="37">
        <v>19.5</v>
      </c>
      <c r="O36" s="37">
        <v>19.5</v>
      </c>
      <c r="P36" s="37">
        <v>20</v>
      </c>
      <c r="Q36" s="37">
        <v>20</v>
      </c>
      <c r="S36" t="str">
        <f t="shared" si="1"/>
        <v/>
      </c>
      <c r="T36">
        <v>49000</v>
      </c>
      <c r="U36">
        <v>0.17</v>
      </c>
      <c r="V36">
        <v>0.17500000000000002</v>
      </c>
      <c r="W36">
        <v>0.18</v>
      </c>
      <c r="X36">
        <v>0.18</v>
      </c>
      <c r="Y36">
        <v>0.185</v>
      </c>
      <c r="Z36">
        <v>0.185</v>
      </c>
      <c r="AA36">
        <v>0.19</v>
      </c>
      <c r="AB36">
        <v>0.19</v>
      </c>
      <c r="AC36">
        <v>0.19500000000000001</v>
      </c>
      <c r="AD36">
        <v>0.19500000000000001</v>
      </c>
      <c r="AE36">
        <v>0.2</v>
      </c>
      <c r="AF36">
        <v>0.2</v>
      </c>
      <c r="AH36" s="37">
        <f t="shared" si="3"/>
        <v>17</v>
      </c>
      <c r="AI36" s="37">
        <f t="shared" si="3"/>
        <v>17.5</v>
      </c>
      <c r="AJ36" s="37">
        <f t="shared" si="3"/>
        <v>18</v>
      </c>
      <c r="AK36" s="37">
        <f t="shared" si="2"/>
        <v>18</v>
      </c>
      <c r="AL36" s="37">
        <f t="shared" si="2"/>
        <v>18.5</v>
      </c>
      <c r="AM36" s="37">
        <f t="shared" si="2"/>
        <v>18.5</v>
      </c>
      <c r="AN36" s="37">
        <f t="shared" si="2"/>
        <v>19</v>
      </c>
      <c r="AO36" s="37">
        <f t="shared" si="2"/>
        <v>19</v>
      </c>
      <c r="AP36" s="37">
        <f t="shared" si="2"/>
        <v>19.5</v>
      </c>
      <c r="AQ36" s="37">
        <f t="shared" si="2"/>
        <v>19.5</v>
      </c>
      <c r="AR36" s="37">
        <f t="shared" si="2"/>
        <v>20</v>
      </c>
      <c r="AS36" s="37">
        <f t="shared" si="2"/>
        <v>20</v>
      </c>
    </row>
    <row r="37" spans="4:45" x14ac:dyDescent="0.25">
      <c r="D37">
        <v>34</v>
      </c>
      <c r="E37" s="77">
        <v>50000</v>
      </c>
      <c r="F37" s="37">
        <v>17</v>
      </c>
      <c r="G37" s="37">
        <v>17.5</v>
      </c>
      <c r="H37" s="37">
        <v>18</v>
      </c>
      <c r="I37" s="37">
        <v>18</v>
      </c>
      <c r="J37" s="37">
        <v>18.5</v>
      </c>
      <c r="K37" s="37">
        <v>18.5</v>
      </c>
      <c r="L37" s="37">
        <v>19</v>
      </c>
      <c r="M37" s="37">
        <v>19</v>
      </c>
      <c r="N37" s="37">
        <v>19.5</v>
      </c>
      <c r="O37" s="37">
        <v>19.5</v>
      </c>
      <c r="P37" s="37">
        <v>20</v>
      </c>
      <c r="Q37" s="37">
        <v>20</v>
      </c>
      <c r="S37" t="str">
        <f t="shared" si="1"/>
        <v/>
      </c>
      <c r="T37">
        <v>50000</v>
      </c>
      <c r="U37">
        <v>0.17</v>
      </c>
      <c r="V37">
        <v>0.17500000000000002</v>
      </c>
      <c r="W37">
        <v>0.18</v>
      </c>
      <c r="X37">
        <v>0.18</v>
      </c>
      <c r="Y37">
        <v>0.185</v>
      </c>
      <c r="Z37">
        <v>0.185</v>
      </c>
      <c r="AA37">
        <v>0.19</v>
      </c>
      <c r="AB37">
        <v>0.19</v>
      </c>
      <c r="AC37">
        <v>0.19500000000000001</v>
      </c>
      <c r="AD37">
        <v>0.19500000000000001</v>
      </c>
      <c r="AE37">
        <v>0.2</v>
      </c>
      <c r="AF37">
        <v>0.2</v>
      </c>
      <c r="AH37" s="37">
        <f t="shared" si="3"/>
        <v>17</v>
      </c>
      <c r="AI37" s="37">
        <f t="shared" si="3"/>
        <v>17.5</v>
      </c>
      <c r="AJ37" s="37">
        <f t="shared" si="3"/>
        <v>18</v>
      </c>
      <c r="AK37" s="37">
        <f t="shared" si="2"/>
        <v>18</v>
      </c>
      <c r="AL37" s="37">
        <f t="shared" si="2"/>
        <v>18.5</v>
      </c>
      <c r="AM37" s="37">
        <f t="shared" si="2"/>
        <v>18.5</v>
      </c>
      <c r="AN37" s="37">
        <f t="shared" si="2"/>
        <v>19</v>
      </c>
      <c r="AO37" s="37">
        <f t="shared" si="2"/>
        <v>19</v>
      </c>
      <c r="AP37" s="37">
        <f t="shared" si="2"/>
        <v>19.5</v>
      </c>
      <c r="AQ37" s="37">
        <f t="shared" si="2"/>
        <v>19.5</v>
      </c>
      <c r="AR37" s="37">
        <f t="shared" si="2"/>
        <v>20</v>
      </c>
      <c r="AS37" s="37">
        <f t="shared" si="2"/>
        <v>20</v>
      </c>
    </row>
    <row r="38" spans="4:45" x14ac:dyDescent="0.25">
      <c r="D38">
        <v>35</v>
      </c>
      <c r="E38" s="77">
        <v>51000</v>
      </c>
      <c r="F38" s="37">
        <v>17.5</v>
      </c>
      <c r="G38" s="37">
        <v>17.5</v>
      </c>
      <c r="H38" s="37">
        <v>18</v>
      </c>
      <c r="I38" s="37">
        <v>18</v>
      </c>
      <c r="J38" s="37">
        <v>18.5</v>
      </c>
      <c r="K38" s="37">
        <v>19</v>
      </c>
      <c r="L38" s="37">
        <v>19</v>
      </c>
      <c r="M38" s="37">
        <v>19.5</v>
      </c>
      <c r="N38" s="37">
        <v>19.5</v>
      </c>
      <c r="O38" s="37">
        <v>19.5</v>
      </c>
      <c r="P38" s="37">
        <v>20</v>
      </c>
      <c r="Q38" s="37">
        <v>20</v>
      </c>
      <c r="S38" t="str">
        <f t="shared" si="1"/>
        <v/>
      </c>
      <c r="T38">
        <v>51000</v>
      </c>
      <c r="U38">
        <v>0.17500000000000002</v>
      </c>
      <c r="V38">
        <v>0.17500000000000002</v>
      </c>
      <c r="W38">
        <v>0.18</v>
      </c>
      <c r="X38">
        <v>0.18</v>
      </c>
      <c r="Y38">
        <v>0.185</v>
      </c>
      <c r="Z38">
        <v>0.19</v>
      </c>
      <c r="AA38">
        <v>0.19</v>
      </c>
      <c r="AB38">
        <v>0.19500000000000001</v>
      </c>
      <c r="AC38">
        <v>0.19500000000000001</v>
      </c>
      <c r="AD38">
        <v>0.19500000000000001</v>
      </c>
      <c r="AE38">
        <v>0.2</v>
      </c>
      <c r="AF38">
        <v>0.2</v>
      </c>
      <c r="AH38" s="37">
        <f t="shared" si="3"/>
        <v>17.5</v>
      </c>
      <c r="AI38" s="37">
        <f t="shared" si="3"/>
        <v>17.5</v>
      </c>
      <c r="AJ38" s="37">
        <f t="shared" si="3"/>
        <v>18</v>
      </c>
      <c r="AK38" s="37">
        <f t="shared" si="2"/>
        <v>18</v>
      </c>
      <c r="AL38" s="37">
        <f t="shared" si="2"/>
        <v>18.5</v>
      </c>
      <c r="AM38" s="37">
        <f t="shared" si="2"/>
        <v>19</v>
      </c>
      <c r="AN38" s="37">
        <f t="shared" si="2"/>
        <v>19</v>
      </c>
      <c r="AO38" s="37">
        <f t="shared" si="2"/>
        <v>19.5</v>
      </c>
      <c r="AP38" s="37">
        <f t="shared" si="2"/>
        <v>19.5</v>
      </c>
      <c r="AQ38" s="37">
        <f t="shared" si="2"/>
        <v>19.5</v>
      </c>
      <c r="AR38" s="37">
        <f t="shared" si="2"/>
        <v>20</v>
      </c>
      <c r="AS38" s="37">
        <f t="shared" si="2"/>
        <v>20</v>
      </c>
    </row>
    <row r="39" spans="4:45" x14ac:dyDescent="0.25">
      <c r="D39">
        <v>36</v>
      </c>
      <c r="E39" s="77">
        <v>52000</v>
      </c>
      <c r="F39" s="37">
        <v>17.5</v>
      </c>
      <c r="G39" s="37">
        <v>17.5</v>
      </c>
      <c r="H39" s="37">
        <v>18</v>
      </c>
      <c r="I39" s="37">
        <v>18.5</v>
      </c>
      <c r="J39" s="37">
        <v>18.5</v>
      </c>
      <c r="K39" s="37">
        <v>19</v>
      </c>
      <c r="L39" s="37">
        <v>19</v>
      </c>
      <c r="M39" s="37">
        <v>19.5</v>
      </c>
      <c r="N39" s="37">
        <v>19.5</v>
      </c>
      <c r="O39" s="37">
        <v>19.5</v>
      </c>
      <c r="P39" s="37">
        <v>20</v>
      </c>
      <c r="Q39" s="37">
        <v>20</v>
      </c>
      <c r="S39" t="str">
        <f t="shared" si="1"/>
        <v/>
      </c>
      <c r="T39">
        <v>52000</v>
      </c>
      <c r="U39">
        <v>0.17500000000000002</v>
      </c>
      <c r="V39">
        <v>0.17500000000000002</v>
      </c>
      <c r="W39">
        <v>0.18</v>
      </c>
      <c r="X39">
        <v>0.185</v>
      </c>
      <c r="Y39">
        <v>0.185</v>
      </c>
      <c r="Z39">
        <v>0.19</v>
      </c>
      <c r="AA39">
        <v>0.19</v>
      </c>
      <c r="AB39">
        <v>0.19500000000000001</v>
      </c>
      <c r="AC39">
        <v>0.19500000000000001</v>
      </c>
      <c r="AD39">
        <v>0.19500000000000001</v>
      </c>
      <c r="AE39">
        <v>0.2</v>
      </c>
      <c r="AF39">
        <v>0.2</v>
      </c>
      <c r="AH39" s="37">
        <f t="shared" si="3"/>
        <v>17.5</v>
      </c>
      <c r="AI39" s="37">
        <f t="shared" si="3"/>
        <v>17.5</v>
      </c>
      <c r="AJ39" s="37">
        <f t="shared" si="3"/>
        <v>18</v>
      </c>
      <c r="AK39" s="37">
        <f t="shared" si="2"/>
        <v>18.5</v>
      </c>
      <c r="AL39" s="37">
        <f t="shared" si="2"/>
        <v>18.5</v>
      </c>
      <c r="AM39" s="37">
        <f t="shared" si="2"/>
        <v>19</v>
      </c>
      <c r="AN39" s="37">
        <f t="shared" si="2"/>
        <v>19</v>
      </c>
      <c r="AO39" s="37">
        <f t="shared" si="2"/>
        <v>19.5</v>
      </c>
      <c r="AP39" s="37">
        <f t="shared" si="2"/>
        <v>19.5</v>
      </c>
      <c r="AQ39" s="37">
        <f t="shared" si="2"/>
        <v>19.5</v>
      </c>
      <c r="AR39" s="37">
        <f t="shared" si="2"/>
        <v>20</v>
      </c>
      <c r="AS39" s="37">
        <f t="shared" si="2"/>
        <v>20</v>
      </c>
    </row>
    <row r="40" spans="4:45" x14ac:dyDescent="0.25">
      <c r="D40">
        <v>37</v>
      </c>
      <c r="E40" s="77">
        <v>53000</v>
      </c>
      <c r="F40" s="37">
        <v>17.5</v>
      </c>
      <c r="G40" s="37">
        <v>17.5</v>
      </c>
      <c r="H40" s="37">
        <v>18</v>
      </c>
      <c r="I40" s="37">
        <v>18.5</v>
      </c>
      <c r="J40" s="37">
        <v>18.5</v>
      </c>
      <c r="K40" s="37">
        <v>19</v>
      </c>
      <c r="L40" s="37">
        <v>19</v>
      </c>
      <c r="M40" s="37">
        <v>19.5</v>
      </c>
      <c r="N40" s="37">
        <v>19.5</v>
      </c>
      <c r="O40" s="37">
        <v>20</v>
      </c>
      <c r="P40" s="37">
        <v>20</v>
      </c>
      <c r="Q40" s="37">
        <v>20</v>
      </c>
      <c r="S40" t="str">
        <f t="shared" si="1"/>
        <v/>
      </c>
      <c r="T40">
        <v>53000</v>
      </c>
      <c r="U40">
        <v>0.17500000000000002</v>
      </c>
      <c r="V40">
        <v>0.17500000000000002</v>
      </c>
      <c r="W40">
        <v>0.18</v>
      </c>
      <c r="X40">
        <v>0.185</v>
      </c>
      <c r="Y40">
        <v>0.185</v>
      </c>
      <c r="Z40">
        <v>0.19</v>
      </c>
      <c r="AA40">
        <v>0.19</v>
      </c>
      <c r="AB40">
        <v>0.19500000000000001</v>
      </c>
      <c r="AC40">
        <v>0.19500000000000001</v>
      </c>
      <c r="AD40">
        <v>0.2</v>
      </c>
      <c r="AE40">
        <v>0.2</v>
      </c>
      <c r="AF40">
        <v>0.2</v>
      </c>
      <c r="AH40" s="37">
        <f t="shared" si="3"/>
        <v>17.5</v>
      </c>
      <c r="AI40" s="37">
        <f t="shared" si="3"/>
        <v>17.5</v>
      </c>
      <c r="AJ40" s="37">
        <f t="shared" si="3"/>
        <v>18</v>
      </c>
      <c r="AK40" s="37">
        <f t="shared" si="2"/>
        <v>18.5</v>
      </c>
      <c r="AL40" s="37">
        <f t="shared" si="2"/>
        <v>18.5</v>
      </c>
      <c r="AM40" s="37">
        <f t="shared" si="2"/>
        <v>19</v>
      </c>
      <c r="AN40" s="37">
        <f t="shared" si="2"/>
        <v>19</v>
      </c>
      <c r="AO40" s="37">
        <f t="shared" si="2"/>
        <v>19.5</v>
      </c>
      <c r="AP40" s="37">
        <f t="shared" si="2"/>
        <v>19.5</v>
      </c>
      <c r="AQ40" s="37">
        <f t="shared" si="2"/>
        <v>20</v>
      </c>
      <c r="AR40" s="37">
        <f t="shared" si="2"/>
        <v>20</v>
      </c>
      <c r="AS40" s="37">
        <f t="shared" si="2"/>
        <v>20</v>
      </c>
    </row>
    <row r="41" spans="4:45" x14ac:dyDescent="0.25">
      <c r="D41">
        <v>38</v>
      </c>
      <c r="E41" s="77">
        <v>54000</v>
      </c>
      <c r="F41" s="37">
        <v>17.5</v>
      </c>
      <c r="G41" s="37">
        <v>17.5</v>
      </c>
      <c r="H41" s="37">
        <v>18</v>
      </c>
      <c r="I41" s="37">
        <v>18.5</v>
      </c>
      <c r="J41" s="37">
        <v>18.5</v>
      </c>
      <c r="K41" s="37">
        <v>19</v>
      </c>
      <c r="L41" s="37">
        <v>19</v>
      </c>
      <c r="M41" s="37">
        <v>19.5</v>
      </c>
      <c r="N41" s="37">
        <v>19.5</v>
      </c>
      <c r="O41" s="37">
        <v>20</v>
      </c>
      <c r="P41" s="37">
        <v>20</v>
      </c>
      <c r="Q41" s="37">
        <v>20</v>
      </c>
      <c r="S41" t="str">
        <f t="shared" si="1"/>
        <v/>
      </c>
      <c r="T41">
        <v>54000</v>
      </c>
      <c r="U41">
        <v>0.17500000000000002</v>
      </c>
      <c r="V41">
        <v>0.17500000000000002</v>
      </c>
      <c r="W41">
        <v>0.18</v>
      </c>
      <c r="X41">
        <v>0.185</v>
      </c>
      <c r="Y41">
        <v>0.185</v>
      </c>
      <c r="Z41">
        <v>0.19</v>
      </c>
      <c r="AA41">
        <v>0.19</v>
      </c>
      <c r="AB41">
        <v>0.19500000000000001</v>
      </c>
      <c r="AC41">
        <v>0.19500000000000001</v>
      </c>
      <c r="AD41">
        <v>0.2</v>
      </c>
      <c r="AE41">
        <v>0.2</v>
      </c>
      <c r="AF41">
        <v>0.2</v>
      </c>
      <c r="AH41" s="37">
        <f t="shared" si="3"/>
        <v>17.5</v>
      </c>
      <c r="AI41" s="37">
        <f t="shared" si="3"/>
        <v>17.5</v>
      </c>
      <c r="AJ41" s="37">
        <f t="shared" si="3"/>
        <v>18</v>
      </c>
      <c r="AK41" s="37">
        <f t="shared" si="2"/>
        <v>18.5</v>
      </c>
      <c r="AL41" s="37">
        <f t="shared" si="2"/>
        <v>18.5</v>
      </c>
      <c r="AM41" s="37">
        <f t="shared" si="2"/>
        <v>19</v>
      </c>
      <c r="AN41" s="37">
        <f t="shared" si="2"/>
        <v>19</v>
      </c>
      <c r="AO41" s="37">
        <f t="shared" si="2"/>
        <v>19.5</v>
      </c>
      <c r="AP41" s="37">
        <f t="shared" si="2"/>
        <v>19.5</v>
      </c>
      <c r="AQ41" s="37">
        <f t="shared" si="2"/>
        <v>20</v>
      </c>
      <c r="AR41" s="37">
        <f t="shared" si="2"/>
        <v>20</v>
      </c>
      <c r="AS41" s="37">
        <f t="shared" si="2"/>
        <v>20</v>
      </c>
    </row>
    <row r="42" spans="4:45" x14ac:dyDescent="0.25">
      <c r="D42">
        <v>39</v>
      </c>
      <c r="E42" s="77">
        <v>55000</v>
      </c>
      <c r="F42" s="37">
        <v>17.5</v>
      </c>
      <c r="G42" s="37">
        <v>18</v>
      </c>
      <c r="H42" s="37">
        <v>18</v>
      </c>
      <c r="I42" s="37">
        <v>18.5</v>
      </c>
      <c r="J42" s="37">
        <v>18.5</v>
      </c>
      <c r="K42" s="37">
        <v>19</v>
      </c>
      <c r="L42" s="37">
        <v>19.5</v>
      </c>
      <c r="M42" s="37">
        <v>19.5</v>
      </c>
      <c r="N42" s="37">
        <v>19.5</v>
      </c>
      <c r="O42" s="37">
        <v>20</v>
      </c>
      <c r="P42" s="37">
        <v>20</v>
      </c>
      <c r="Q42" s="37">
        <v>20.5</v>
      </c>
      <c r="S42" t="str">
        <f t="shared" si="1"/>
        <v/>
      </c>
      <c r="T42">
        <v>55000</v>
      </c>
      <c r="U42">
        <v>0.17500000000000002</v>
      </c>
      <c r="V42">
        <v>0.18</v>
      </c>
      <c r="W42">
        <v>0.18</v>
      </c>
      <c r="X42">
        <v>0.185</v>
      </c>
      <c r="Y42">
        <v>0.185</v>
      </c>
      <c r="Z42">
        <v>0.19</v>
      </c>
      <c r="AA42">
        <v>0.19500000000000001</v>
      </c>
      <c r="AB42">
        <v>0.19500000000000001</v>
      </c>
      <c r="AC42">
        <v>0.19500000000000001</v>
      </c>
      <c r="AD42">
        <v>0.2</v>
      </c>
      <c r="AE42">
        <v>0.2</v>
      </c>
      <c r="AF42">
        <v>0.20500000000000002</v>
      </c>
      <c r="AH42" s="37">
        <f t="shared" si="3"/>
        <v>17.5</v>
      </c>
      <c r="AI42" s="37">
        <f t="shared" si="3"/>
        <v>18</v>
      </c>
      <c r="AJ42" s="37">
        <f t="shared" si="3"/>
        <v>18</v>
      </c>
      <c r="AK42" s="37">
        <f t="shared" si="2"/>
        <v>18.5</v>
      </c>
      <c r="AL42" s="37">
        <f t="shared" si="2"/>
        <v>18.5</v>
      </c>
      <c r="AM42" s="37">
        <f t="shared" si="2"/>
        <v>19</v>
      </c>
      <c r="AN42" s="37">
        <f t="shared" si="2"/>
        <v>19.5</v>
      </c>
      <c r="AO42" s="37">
        <f t="shared" si="2"/>
        <v>19.5</v>
      </c>
      <c r="AP42" s="37">
        <f t="shared" si="2"/>
        <v>19.5</v>
      </c>
      <c r="AQ42" s="37">
        <f t="shared" si="2"/>
        <v>20</v>
      </c>
      <c r="AR42" s="37">
        <f t="shared" si="2"/>
        <v>20</v>
      </c>
      <c r="AS42" s="37">
        <f t="shared" si="2"/>
        <v>20.5</v>
      </c>
    </row>
    <row r="43" spans="4:45" x14ac:dyDescent="0.25">
      <c r="D43">
        <v>40</v>
      </c>
      <c r="E43" s="77">
        <v>56000</v>
      </c>
      <c r="F43" s="37">
        <v>17.5</v>
      </c>
      <c r="G43" s="37">
        <v>18</v>
      </c>
      <c r="H43" s="37">
        <v>18.5</v>
      </c>
      <c r="I43" s="37">
        <v>18.5</v>
      </c>
      <c r="J43" s="37">
        <v>19</v>
      </c>
      <c r="K43" s="37">
        <v>19</v>
      </c>
      <c r="L43" s="37">
        <v>19.5</v>
      </c>
      <c r="M43" s="37">
        <v>19.5</v>
      </c>
      <c r="N43" s="37">
        <v>20</v>
      </c>
      <c r="O43" s="37">
        <v>20</v>
      </c>
      <c r="P43" s="37">
        <v>20.5</v>
      </c>
      <c r="Q43" s="37">
        <v>20.5</v>
      </c>
      <c r="S43" t="str">
        <f t="shared" si="1"/>
        <v/>
      </c>
      <c r="T43">
        <v>56000</v>
      </c>
      <c r="U43">
        <v>0.17500000000000002</v>
      </c>
      <c r="V43">
        <v>0.18</v>
      </c>
      <c r="W43">
        <v>0.185</v>
      </c>
      <c r="X43">
        <v>0.185</v>
      </c>
      <c r="Y43">
        <v>0.19</v>
      </c>
      <c r="Z43">
        <v>0.19</v>
      </c>
      <c r="AA43">
        <v>0.19500000000000001</v>
      </c>
      <c r="AB43">
        <v>0.19500000000000001</v>
      </c>
      <c r="AC43">
        <v>0.2</v>
      </c>
      <c r="AD43">
        <v>0.2</v>
      </c>
      <c r="AE43">
        <v>0.20500000000000002</v>
      </c>
      <c r="AF43">
        <v>0.20500000000000002</v>
      </c>
      <c r="AH43" s="37">
        <f t="shared" si="3"/>
        <v>17.5</v>
      </c>
      <c r="AI43" s="37">
        <f t="shared" si="3"/>
        <v>18</v>
      </c>
      <c r="AJ43" s="37">
        <f t="shared" si="3"/>
        <v>18.5</v>
      </c>
      <c r="AK43" s="37">
        <f t="shared" si="2"/>
        <v>18.5</v>
      </c>
      <c r="AL43" s="37">
        <f t="shared" si="2"/>
        <v>19</v>
      </c>
      <c r="AM43" s="37">
        <f t="shared" si="2"/>
        <v>19</v>
      </c>
      <c r="AN43" s="37">
        <f t="shared" si="2"/>
        <v>19.5</v>
      </c>
      <c r="AO43" s="37">
        <f t="shared" si="2"/>
        <v>19.5</v>
      </c>
      <c r="AP43" s="37">
        <f t="shared" si="2"/>
        <v>20</v>
      </c>
      <c r="AQ43" s="37">
        <f t="shared" si="2"/>
        <v>20</v>
      </c>
      <c r="AR43" s="37">
        <f t="shared" si="2"/>
        <v>20.5</v>
      </c>
      <c r="AS43" s="37">
        <f t="shared" si="2"/>
        <v>20.5</v>
      </c>
    </row>
    <row r="44" spans="4:45" x14ac:dyDescent="0.25">
      <c r="D44">
        <v>41</v>
      </c>
      <c r="E44" s="77">
        <v>57000</v>
      </c>
      <c r="F44" s="37">
        <v>18</v>
      </c>
      <c r="G44" s="37">
        <v>18</v>
      </c>
      <c r="H44" s="37">
        <v>18.5</v>
      </c>
      <c r="I44" s="37">
        <v>19</v>
      </c>
      <c r="J44" s="37">
        <v>19</v>
      </c>
      <c r="K44" s="37">
        <v>19.5</v>
      </c>
      <c r="L44" s="37">
        <v>19.5</v>
      </c>
      <c r="M44" s="37">
        <v>20</v>
      </c>
      <c r="N44" s="37">
        <v>20</v>
      </c>
      <c r="O44" s="37">
        <v>20.5</v>
      </c>
      <c r="P44" s="37">
        <v>20.5</v>
      </c>
      <c r="Q44" s="37">
        <v>20.5</v>
      </c>
      <c r="S44" t="str">
        <f t="shared" si="1"/>
        <v/>
      </c>
      <c r="T44">
        <v>57000</v>
      </c>
      <c r="U44">
        <v>0.18</v>
      </c>
      <c r="V44">
        <v>0.18</v>
      </c>
      <c r="W44">
        <v>0.185</v>
      </c>
      <c r="X44">
        <v>0.19</v>
      </c>
      <c r="Y44">
        <v>0.19</v>
      </c>
      <c r="Z44">
        <v>0.19500000000000001</v>
      </c>
      <c r="AA44">
        <v>0.19500000000000001</v>
      </c>
      <c r="AB44">
        <v>0.2</v>
      </c>
      <c r="AC44">
        <v>0.2</v>
      </c>
      <c r="AD44">
        <v>0.20500000000000002</v>
      </c>
      <c r="AE44">
        <v>0.20500000000000002</v>
      </c>
      <c r="AF44">
        <v>0.20500000000000002</v>
      </c>
      <c r="AH44" s="37">
        <f t="shared" si="3"/>
        <v>18</v>
      </c>
      <c r="AI44" s="37">
        <f t="shared" si="3"/>
        <v>18</v>
      </c>
      <c r="AJ44" s="37">
        <f t="shared" si="3"/>
        <v>18.5</v>
      </c>
      <c r="AK44" s="37">
        <f t="shared" si="2"/>
        <v>19</v>
      </c>
      <c r="AL44" s="37">
        <f t="shared" si="2"/>
        <v>19</v>
      </c>
      <c r="AM44" s="37">
        <f t="shared" si="2"/>
        <v>19.5</v>
      </c>
      <c r="AN44" s="37">
        <f t="shared" si="2"/>
        <v>19.5</v>
      </c>
      <c r="AO44" s="37">
        <f t="shared" si="2"/>
        <v>20</v>
      </c>
      <c r="AP44" s="37">
        <f t="shared" si="2"/>
        <v>20</v>
      </c>
      <c r="AQ44" s="37">
        <f t="shared" si="2"/>
        <v>20.5</v>
      </c>
      <c r="AR44" s="37">
        <f t="shared" si="2"/>
        <v>20.5</v>
      </c>
      <c r="AS44" s="37">
        <f t="shared" si="2"/>
        <v>20.5</v>
      </c>
    </row>
    <row r="45" spans="4:45" x14ac:dyDescent="0.25">
      <c r="D45">
        <v>42</v>
      </c>
      <c r="E45" s="77">
        <v>58000</v>
      </c>
      <c r="F45" s="37">
        <v>18</v>
      </c>
      <c r="G45" s="37">
        <v>18.5</v>
      </c>
      <c r="H45" s="37">
        <v>18.5</v>
      </c>
      <c r="I45" s="37">
        <v>19</v>
      </c>
      <c r="J45" s="37">
        <v>19.5</v>
      </c>
      <c r="K45" s="37">
        <v>19.5</v>
      </c>
      <c r="L45" s="37">
        <v>20</v>
      </c>
      <c r="M45" s="37">
        <v>20</v>
      </c>
      <c r="N45" s="37">
        <v>20.5</v>
      </c>
      <c r="O45" s="37">
        <v>20.5</v>
      </c>
      <c r="P45" s="37">
        <v>21.000000000000004</v>
      </c>
      <c r="Q45" s="37">
        <v>21.000000000000004</v>
      </c>
      <c r="S45" t="str">
        <f t="shared" si="1"/>
        <v/>
      </c>
      <c r="T45">
        <v>58000</v>
      </c>
      <c r="U45">
        <v>0.18</v>
      </c>
      <c r="V45">
        <v>0.185</v>
      </c>
      <c r="W45">
        <v>0.185</v>
      </c>
      <c r="X45">
        <v>0.19</v>
      </c>
      <c r="Y45">
        <v>0.19500000000000001</v>
      </c>
      <c r="Z45">
        <v>0.19500000000000001</v>
      </c>
      <c r="AA45">
        <v>0.2</v>
      </c>
      <c r="AB45">
        <v>0.2</v>
      </c>
      <c r="AC45">
        <v>0.20500000000000002</v>
      </c>
      <c r="AD45">
        <v>0.20500000000000002</v>
      </c>
      <c r="AE45">
        <v>0.21000000000000002</v>
      </c>
      <c r="AF45">
        <v>0.21000000000000002</v>
      </c>
      <c r="AH45" s="37">
        <f t="shared" si="3"/>
        <v>18</v>
      </c>
      <c r="AI45" s="37">
        <f t="shared" si="3"/>
        <v>18.5</v>
      </c>
      <c r="AJ45" s="37">
        <f t="shared" si="3"/>
        <v>18.5</v>
      </c>
      <c r="AK45" s="37">
        <f t="shared" si="2"/>
        <v>19</v>
      </c>
      <c r="AL45" s="37">
        <f t="shared" si="2"/>
        <v>19.5</v>
      </c>
      <c r="AM45" s="37">
        <f t="shared" si="2"/>
        <v>19.5</v>
      </c>
      <c r="AN45" s="37">
        <f t="shared" si="2"/>
        <v>20</v>
      </c>
      <c r="AO45" s="37">
        <f t="shared" si="2"/>
        <v>20</v>
      </c>
      <c r="AP45" s="37">
        <f t="shared" si="2"/>
        <v>20.5</v>
      </c>
      <c r="AQ45" s="37">
        <f t="shared" si="2"/>
        <v>20.5</v>
      </c>
      <c r="AR45" s="37">
        <f t="shared" si="2"/>
        <v>21.000000000000004</v>
      </c>
      <c r="AS45" s="37">
        <f t="shared" si="2"/>
        <v>21.000000000000004</v>
      </c>
    </row>
    <row r="46" spans="4:45" x14ac:dyDescent="0.25">
      <c r="D46">
        <v>43</v>
      </c>
      <c r="E46" s="77">
        <v>59000</v>
      </c>
      <c r="F46" s="37">
        <v>18</v>
      </c>
      <c r="G46" s="37">
        <v>18.5</v>
      </c>
      <c r="H46" s="37">
        <v>19</v>
      </c>
      <c r="I46" s="37">
        <v>19</v>
      </c>
      <c r="J46" s="37">
        <v>19.5</v>
      </c>
      <c r="K46" s="37">
        <v>20</v>
      </c>
      <c r="L46" s="37">
        <v>20</v>
      </c>
      <c r="M46" s="37">
        <v>20.5</v>
      </c>
      <c r="N46" s="37">
        <v>20.5</v>
      </c>
      <c r="O46" s="37">
        <v>21.000000000000004</v>
      </c>
      <c r="P46" s="37">
        <v>21.000000000000004</v>
      </c>
      <c r="Q46" s="37">
        <v>21.000000000000004</v>
      </c>
      <c r="S46" t="str">
        <f t="shared" si="1"/>
        <v/>
      </c>
      <c r="T46">
        <v>59000</v>
      </c>
      <c r="U46">
        <v>0.18</v>
      </c>
      <c r="V46">
        <v>0.185</v>
      </c>
      <c r="W46">
        <v>0.19</v>
      </c>
      <c r="X46">
        <v>0.19</v>
      </c>
      <c r="Y46">
        <v>0.19500000000000001</v>
      </c>
      <c r="Z46">
        <v>0.2</v>
      </c>
      <c r="AA46">
        <v>0.2</v>
      </c>
      <c r="AB46">
        <v>0.20500000000000002</v>
      </c>
      <c r="AC46">
        <v>0.20500000000000002</v>
      </c>
      <c r="AD46">
        <v>0.21000000000000002</v>
      </c>
      <c r="AE46">
        <v>0.21000000000000002</v>
      </c>
      <c r="AF46">
        <v>0.21000000000000002</v>
      </c>
      <c r="AH46" s="37">
        <f t="shared" si="3"/>
        <v>18</v>
      </c>
      <c r="AI46" s="37">
        <f t="shared" si="3"/>
        <v>18.5</v>
      </c>
      <c r="AJ46" s="37">
        <f t="shared" si="3"/>
        <v>19</v>
      </c>
      <c r="AK46" s="37">
        <f t="shared" si="2"/>
        <v>19</v>
      </c>
      <c r="AL46" s="37">
        <f t="shared" si="2"/>
        <v>19.5</v>
      </c>
      <c r="AM46" s="37">
        <f t="shared" si="2"/>
        <v>20</v>
      </c>
      <c r="AN46" s="37">
        <f t="shared" si="2"/>
        <v>20</v>
      </c>
      <c r="AO46" s="37">
        <f t="shared" si="2"/>
        <v>20.5</v>
      </c>
      <c r="AP46" s="37">
        <f t="shared" si="2"/>
        <v>20.5</v>
      </c>
      <c r="AQ46" s="37">
        <f t="shared" si="2"/>
        <v>21.000000000000004</v>
      </c>
      <c r="AR46" s="37">
        <f t="shared" si="2"/>
        <v>21.000000000000004</v>
      </c>
      <c r="AS46" s="37">
        <f t="shared" si="2"/>
        <v>21.000000000000004</v>
      </c>
    </row>
    <row r="47" spans="4:45" x14ac:dyDescent="0.25">
      <c r="D47">
        <v>44</v>
      </c>
      <c r="E47" s="77">
        <v>60000</v>
      </c>
      <c r="F47" s="37">
        <v>18.5</v>
      </c>
      <c r="G47" s="37">
        <v>19</v>
      </c>
      <c r="H47" s="37">
        <v>19</v>
      </c>
      <c r="I47" s="37">
        <v>19.5</v>
      </c>
      <c r="J47" s="37">
        <v>19.5</v>
      </c>
      <c r="K47" s="37">
        <v>20</v>
      </c>
      <c r="L47" s="37">
        <v>20.5</v>
      </c>
      <c r="M47" s="37">
        <v>20.5</v>
      </c>
      <c r="N47" s="37">
        <v>20.5</v>
      </c>
      <c r="O47" s="37">
        <v>21.000000000000004</v>
      </c>
      <c r="P47" s="37">
        <v>21.000000000000004</v>
      </c>
      <c r="Q47" s="37">
        <v>21.499999999999996</v>
      </c>
      <c r="S47" t="str">
        <f t="shared" si="1"/>
        <v/>
      </c>
      <c r="T47">
        <v>60000</v>
      </c>
      <c r="U47">
        <v>0.185</v>
      </c>
      <c r="V47">
        <v>0.19</v>
      </c>
      <c r="W47">
        <v>0.19</v>
      </c>
      <c r="X47">
        <v>0.19500000000000001</v>
      </c>
      <c r="Y47">
        <v>0.19500000000000001</v>
      </c>
      <c r="Z47">
        <v>0.2</v>
      </c>
      <c r="AA47">
        <v>0.20500000000000002</v>
      </c>
      <c r="AB47">
        <v>0.20500000000000002</v>
      </c>
      <c r="AC47">
        <v>0.20500000000000002</v>
      </c>
      <c r="AD47">
        <v>0.21000000000000002</v>
      </c>
      <c r="AE47">
        <v>0.21000000000000002</v>
      </c>
      <c r="AF47">
        <v>0.21499999999999997</v>
      </c>
      <c r="AH47" s="37">
        <f t="shared" si="3"/>
        <v>18.5</v>
      </c>
      <c r="AI47" s="37">
        <f t="shared" si="3"/>
        <v>19</v>
      </c>
      <c r="AJ47" s="37">
        <f t="shared" si="3"/>
        <v>19</v>
      </c>
      <c r="AK47" s="37">
        <f t="shared" si="2"/>
        <v>19.5</v>
      </c>
      <c r="AL47" s="37">
        <f t="shared" si="2"/>
        <v>19.5</v>
      </c>
      <c r="AM47" s="37">
        <f t="shared" si="2"/>
        <v>20</v>
      </c>
      <c r="AN47" s="37">
        <f t="shared" si="2"/>
        <v>20.5</v>
      </c>
      <c r="AO47" s="37">
        <f t="shared" si="2"/>
        <v>20.5</v>
      </c>
      <c r="AP47" s="37">
        <f t="shared" si="2"/>
        <v>20.5</v>
      </c>
      <c r="AQ47" s="37">
        <f t="shared" si="2"/>
        <v>21.000000000000004</v>
      </c>
      <c r="AR47" s="37">
        <f t="shared" si="2"/>
        <v>21.000000000000004</v>
      </c>
      <c r="AS47" s="37">
        <f t="shared" si="2"/>
        <v>21.499999999999996</v>
      </c>
    </row>
    <row r="48" spans="4:45" x14ac:dyDescent="0.25">
      <c r="D48">
        <v>45</v>
      </c>
      <c r="E48" s="77">
        <v>61000</v>
      </c>
      <c r="F48" s="37">
        <v>18.5</v>
      </c>
      <c r="G48" s="37">
        <v>19</v>
      </c>
      <c r="H48" s="37">
        <v>19.5</v>
      </c>
      <c r="I48" s="37">
        <v>19.5</v>
      </c>
      <c r="J48" s="37">
        <v>20</v>
      </c>
      <c r="K48" s="37">
        <v>20</v>
      </c>
      <c r="L48" s="37">
        <v>20.5</v>
      </c>
      <c r="M48" s="37">
        <v>20.5</v>
      </c>
      <c r="N48" s="37">
        <v>21.000000000000004</v>
      </c>
      <c r="O48" s="37">
        <v>21.000000000000004</v>
      </c>
      <c r="P48" s="37">
        <v>21.499999999999996</v>
      </c>
      <c r="Q48" s="37">
        <v>21.499999999999996</v>
      </c>
      <c r="S48" t="str">
        <f t="shared" si="1"/>
        <v/>
      </c>
      <c r="T48">
        <v>61000</v>
      </c>
      <c r="U48">
        <v>0.185</v>
      </c>
      <c r="V48">
        <v>0.19</v>
      </c>
      <c r="W48">
        <v>0.19500000000000001</v>
      </c>
      <c r="X48">
        <v>0.19500000000000001</v>
      </c>
      <c r="Y48">
        <v>0.2</v>
      </c>
      <c r="Z48">
        <v>0.2</v>
      </c>
      <c r="AA48">
        <v>0.20500000000000002</v>
      </c>
      <c r="AB48">
        <v>0.20500000000000002</v>
      </c>
      <c r="AC48">
        <v>0.21000000000000002</v>
      </c>
      <c r="AD48">
        <v>0.21000000000000002</v>
      </c>
      <c r="AE48">
        <v>0.21499999999999997</v>
      </c>
      <c r="AF48">
        <v>0.21499999999999997</v>
      </c>
      <c r="AH48" s="37">
        <f t="shared" si="3"/>
        <v>18.5</v>
      </c>
      <c r="AI48" s="37">
        <f t="shared" si="3"/>
        <v>19</v>
      </c>
      <c r="AJ48" s="37">
        <f t="shared" si="3"/>
        <v>19.5</v>
      </c>
      <c r="AK48" s="37">
        <f t="shared" si="2"/>
        <v>19.5</v>
      </c>
      <c r="AL48" s="37">
        <f t="shared" si="2"/>
        <v>20</v>
      </c>
      <c r="AM48" s="37">
        <f t="shared" si="2"/>
        <v>20</v>
      </c>
      <c r="AN48" s="37">
        <f t="shared" si="2"/>
        <v>20.5</v>
      </c>
      <c r="AO48" s="37">
        <f t="shared" si="2"/>
        <v>20.5</v>
      </c>
      <c r="AP48" s="37">
        <f t="shared" si="2"/>
        <v>21.000000000000004</v>
      </c>
      <c r="AQ48" s="37">
        <f t="shared" si="2"/>
        <v>21.000000000000004</v>
      </c>
      <c r="AR48" s="37">
        <f t="shared" si="2"/>
        <v>21.499999999999996</v>
      </c>
      <c r="AS48" s="37">
        <f t="shared" si="2"/>
        <v>21.499999999999996</v>
      </c>
    </row>
    <row r="49" spans="4:45" x14ac:dyDescent="0.25">
      <c r="D49">
        <v>46</v>
      </c>
      <c r="E49" s="77">
        <v>62000</v>
      </c>
      <c r="F49" s="37">
        <v>18.5</v>
      </c>
      <c r="G49" s="37">
        <v>19</v>
      </c>
      <c r="H49" s="37">
        <v>19.5</v>
      </c>
      <c r="I49" s="37">
        <v>20</v>
      </c>
      <c r="J49" s="37">
        <v>20</v>
      </c>
      <c r="K49" s="37">
        <v>20.5</v>
      </c>
      <c r="L49" s="37">
        <v>20.5</v>
      </c>
      <c r="M49" s="37">
        <v>21.000000000000004</v>
      </c>
      <c r="N49" s="37">
        <v>21.000000000000004</v>
      </c>
      <c r="O49" s="37">
        <v>21.499999999999996</v>
      </c>
      <c r="P49" s="37">
        <v>21.499999999999996</v>
      </c>
      <c r="Q49" s="37">
        <v>21.499999999999996</v>
      </c>
      <c r="S49" t="str">
        <f t="shared" si="1"/>
        <v/>
      </c>
      <c r="T49">
        <v>62000</v>
      </c>
      <c r="U49">
        <v>0.185</v>
      </c>
      <c r="V49">
        <v>0.19</v>
      </c>
      <c r="W49">
        <v>0.19500000000000001</v>
      </c>
      <c r="X49">
        <v>0.2</v>
      </c>
      <c r="Y49">
        <v>0.2</v>
      </c>
      <c r="Z49">
        <v>0.20500000000000002</v>
      </c>
      <c r="AA49">
        <v>0.20500000000000002</v>
      </c>
      <c r="AB49">
        <v>0.21000000000000002</v>
      </c>
      <c r="AC49">
        <v>0.21000000000000002</v>
      </c>
      <c r="AD49">
        <v>0.21499999999999997</v>
      </c>
      <c r="AE49">
        <v>0.21499999999999997</v>
      </c>
      <c r="AF49">
        <v>0.21499999999999997</v>
      </c>
      <c r="AH49" s="37">
        <f t="shared" si="3"/>
        <v>18.5</v>
      </c>
      <c r="AI49" s="37">
        <f t="shared" si="3"/>
        <v>19</v>
      </c>
      <c r="AJ49" s="37">
        <f t="shared" si="3"/>
        <v>19.5</v>
      </c>
      <c r="AK49" s="37">
        <f t="shared" si="2"/>
        <v>20</v>
      </c>
      <c r="AL49" s="37">
        <f t="shared" si="2"/>
        <v>20</v>
      </c>
      <c r="AM49" s="37">
        <f t="shared" si="2"/>
        <v>20.5</v>
      </c>
      <c r="AN49" s="37">
        <f t="shared" si="2"/>
        <v>20.5</v>
      </c>
      <c r="AO49" s="37">
        <f t="shared" si="2"/>
        <v>21.000000000000004</v>
      </c>
      <c r="AP49" s="37">
        <f t="shared" si="2"/>
        <v>21.000000000000004</v>
      </c>
      <c r="AQ49" s="37">
        <f t="shared" si="2"/>
        <v>21.499999999999996</v>
      </c>
      <c r="AR49" s="37">
        <f t="shared" si="2"/>
        <v>21.499999999999996</v>
      </c>
      <c r="AS49" s="37">
        <f t="shared" si="2"/>
        <v>21.499999999999996</v>
      </c>
    </row>
    <row r="50" spans="4:45" x14ac:dyDescent="0.25">
      <c r="D50">
        <v>47</v>
      </c>
      <c r="E50" s="77">
        <v>63000</v>
      </c>
      <c r="F50" s="37">
        <v>19</v>
      </c>
      <c r="G50" s="37">
        <v>19.5</v>
      </c>
      <c r="H50" s="37">
        <v>19.5</v>
      </c>
      <c r="I50" s="37">
        <v>20</v>
      </c>
      <c r="J50" s="37">
        <v>20.5</v>
      </c>
      <c r="K50" s="37">
        <v>20.5</v>
      </c>
      <c r="L50" s="37">
        <v>21.000000000000004</v>
      </c>
      <c r="M50" s="37">
        <v>21.000000000000004</v>
      </c>
      <c r="N50" s="37">
        <v>21.499999999999996</v>
      </c>
      <c r="O50" s="37">
        <v>21.499999999999996</v>
      </c>
      <c r="P50" s="37">
        <v>21.499999999999996</v>
      </c>
      <c r="Q50" s="37">
        <v>21.999999999999996</v>
      </c>
      <c r="S50" t="str">
        <f t="shared" si="1"/>
        <v/>
      </c>
      <c r="T50">
        <v>63000</v>
      </c>
      <c r="U50">
        <v>0.19</v>
      </c>
      <c r="V50">
        <v>0.19500000000000001</v>
      </c>
      <c r="W50">
        <v>0.19500000000000001</v>
      </c>
      <c r="X50">
        <v>0.2</v>
      </c>
      <c r="Y50">
        <v>0.20500000000000002</v>
      </c>
      <c r="Z50">
        <v>0.20500000000000002</v>
      </c>
      <c r="AA50">
        <v>0.21000000000000002</v>
      </c>
      <c r="AB50">
        <v>0.21000000000000002</v>
      </c>
      <c r="AC50">
        <v>0.21499999999999997</v>
      </c>
      <c r="AD50">
        <v>0.21499999999999997</v>
      </c>
      <c r="AE50">
        <v>0.21499999999999997</v>
      </c>
      <c r="AF50">
        <v>0.21999999999999997</v>
      </c>
      <c r="AH50" s="37">
        <f t="shared" si="3"/>
        <v>19</v>
      </c>
      <c r="AI50" s="37">
        <f t="shared" si="3"/>
        <v>19.5</v>
      </c>
      <c r="AJ50" s="37">
        <f t="shared" si="3"/>
        <v>19.5</v>
      </c>
      <c r="AK50" s="37">
        <f t="shared" si="2"/>
        <v>20</v>
      </c>
      <c r="AL50" s="37">
        <f t="shared" si="2"/>
        <v>20.5</v>
      </c>
      <c r="AM50" s="37">
        <f t="shared" si="2"/>
        <v>20.5</v>
      </c>
      <c r="AN50" s="37">
        <f t="shared" si="2"/>
        <v>21.000000000000004</v>
      </c>
      <c r="AO50" s="37">
        <f t="shared" si="2"/>
        <v>21.000000000000004</v>
      </c>
      <c r="AP50" s="37">
        <f t="shared" si="2"/>
        <v>21.499999999999996</v>
      </c>
      <c r="AQ50" s="37">
        <f t="shared" si="2"/>
        <v>21.499999999999996</v>
      </c>
      <c r="AR50" s="37">
        <f t="shared" si="2"/>
        <v>21.499999999999996</v>
      </c>
      <c r="AS50" s="37">
        <f t="shared" si="2"/>
        <v>21.999999999999996</v>
      </c>
    </row>
    <row r="51" spans="4:45" x14ac:dyDescent="0.25">
      <c r="D51">
        <v>48</v>
      </c>
      <c r="E51" s="77">
        <v>64000</v>
      </c>
      <c r="F51" s="37">
        <v>19</v>
      </c>
      <c r="G51" s="37">
        <v>19.5</v>
      </c>
      <c r="H51" s="37">
        <v>20</v>
      </c>
      <c r="I51" s="37">
        <v>20</v>
      </c>
      <c r="J51" s="37">
        <v>20.5</v>
      </c>
      <c r="K51" s="37">
        <v>20.5</v>
      </c>
      <c r="L51" s="37">
        <v>21.000000000000004</v>
      </c>
      <c r="M51" s="37">
        <v>21.000000000000004</v>
      </c>
      <c r="N51" s="37">
        <v>21.499999999999996</v>
      </c>
      <c r="O51" s="37">
        <v>21.499999999999996</v>
      </c>
      <c r="P51" s="37">
        <v>21.999999999999996</v>
      </c>
      <c r="Q51" s="37">
        <v>21.999999999999996</v>
      </c>
      <c r="S51" t="str">
        <f t="shared" si="1"/>
        <v/>
      </c>
      <c r="T51">
        <v>64000</v>
      </c>
      <c r="U51">
        <v>0.19</v>
      </c>
      <c r="V51">
        <v>0.19500000000000001</v>
      </c>
      <c r="W51">
        <v>0.2</v>
      </c>
      <c r="X51">
        <v>0.2</v>
      </c>
      <c r="Y51">
        <v>0.20500000000000002</v>
      </c>
      <c r="Z51">
        <v>0.20500000000000002</v>
      </c>
      <c r="AA51">
        <v>0.21000000000000002</v>
      </c>
      <c r="AB51">
        <v>0.21000000000000002</v>
      </c>
      <c r="AC51">
        <v>0.21499999999999997</v>
      </c>
      <c r="AD51">
        <v>0.21499999999999997</v>
      </c>
      <c r="AE51">
        <v>0.21999999999999997</v>
      </c>
      <c r="AF51">
        <v>0.21999999999999997</v>
      </c>
      <c r="AH51" s="37">
        <f t="shared" si="3"/>
        <v>19</v>
      </c>
      <c r="AI51" s="37">
        <f t="shared" si="3"/>
        <v>19.5</v>
      </c>
      <c r="AJ51" s="37">
        <f t="shared" si="3"/>
        <v>20</v>
      </c>
      <c r="AK51" s="37">
        <f t="shared" si="2"/>
        <v>20</v>
      </c>
      <c r="AL51" s="37">
        <f t="shared" si="2"/>
        <v>20.5</v>
      </c>
      <c r="AM51" s="37">
        <f t="shared" si="2"/>
        <v>20.5</v>
      </c>
      <c r="AN51" s="37">
        <f t="shared" si="2"/>
        <v>21.000000000000004</v>
      </c>
      <c r="AO51" s="37">
        <f t="shared" si="2"/>
        <v>21.000000000000004</v>
      </c>
      <c r="AP51" s="37">
        <f t="shared" si="2"/>
        <v>21.499999999999996</v>
      </c>
      <c r="AQ51" s="37">
        <f t="shared" si="2"/>
        <v>21.499999999999996</v>
      </c>
      <c r="AR51" s="37">
        <f t="shared" si="2"/>
        <v>21.999999999999996</v>
      </c>
      <c r="AS51" s="37">
        <f t="shared" si="2"/>
        <v>21.999999999999996</v>
      </c>
    </row>
    <row r="52" spans="4:45" x14ac:dyDescent="0.25">
      <c r="D52">
        <v>49</v>
      </c>
      <c r="E52" s="77">
        <v>65000</v>
      </c>
      <c r="F52" s="37">
        <v>19</v>
      </c>
      <c r="G52" s="37">
        <v>19.5</v>
      </c>
      <c r="H52" s="37">
        <v>20</v>
      </c>
      <c r="I52" s="37">
        <v>20.5</v>
      </c>
      <c r="J52" s="37">
        <v>20.5</v>
      </c>
      <c r="K52" s="37">
        <v>21.000000000000004</v>
      </c>
      <c r="L52" s="37">
        <v>21.000000000000004</v>
      </c>
      <c r="M52" s="37">
        <v>21.499999999999996</v>
      </c>
      <c r="N52" s="37">
        <v>21.499999999999996</v>
      </c>
      <c r="O52" s="37">
        <v>21.999999999999996</v>
      </c>
      <c r="P52" s="37">
        <v>21.999999999999996</v>
      </c>
      <c r="Q52" s="37">
        <v>22.499999999999996</v>
      </c>
      <c r="S52" t="str">
        <f t="shared" si="1"/>
        <v/>
      </c>
      <c r="T52">
        <v>65000</v>
      </c>
      <c r="U52">
        <v>0.19</v>
      </c>
      <c r="V52">
        <v>0.19500000000000001</v>
      </c>
      <c r="W52">
        <v>0.2</v>
      </c>
      <c r="X52">
        <v>0.20500000000000002</v>
      </c>
      <c r="Y52">
        <v>0.20500000000000002</v>
      </c>
      <c r="Z52">
        <v>0.21000000000000002</v>
      </c>
      <c r="AA52">
        <v>0.21000000000000002</v>
      </c>
      <c r="AB52">
        <v>0.21499999999999997</v>
      </c>
      <c r="AC52">
        <v>0.21499999999999997</v>
      </c>
      <c r="AD52">
        <v>0.21999999999999997</v>
      </c>
      <c r="AE52">
        <v>0.21999999999999997</v>
      </c>
      <c r="AF52">
        <v>0.22499999999999998</v>
      </c>
      <c r="AH52" s="37">
        <f t="shared" si="3"/>
        <v>19</v>
      </c>
      <c r="AI52" s="37">
        <f t="shared" si="3"/>
        <v>19.5</v>
      </c>
      <c r="AJ52" s="37">
        <f t="shared" si="3"/>
        <v>20</v>
      </c>
      <c r="AK52" s="37">
        <f t="shared" si="2"/>
        <v>20.5</v>
      </c>
      <c r="AL52" s="37">
        <f t="shared" si="2"/>
        <v>20.5</v>
      </c>
      <c r="AM52" s="37">
        <f t="shared" si="2"/>
        <v>21.000000000000004</v>
      </c>
      <c r="AN52" s="37">
        <f t="shared" si="2"/>
        <v>21.000000000000004</v>
      </c>
      <c r="AO52" s="37">
        <f t="shared" si="2"/>
        <v>21.499999999999996</v>
      </c>
      <c r="AP52" s="37">
        <f t="shared" si="2"/>
        <v>21.499999999999996</v>
      </c>
      <c r="AQ52" s="37">
        <f t="shared" si="2"/>
        <v>21.999999999999996</v>
      </c>
      <c r="AR52" s="37">
        <f t="shared" si="2"/>
        <v>21.999999999999996</v>
      </c>
      <c r="AS52" s="37">
        <f t="shared" si="2"/>
        <v>22.499999999999996</v>
      </c>
    </row>
    <row r="53" spans="4:45" x14ac:dyDescent="0.25">
      <c r="D53">
        <v>50</v>
      </c>
      <c r="E53" s="77">
        <v>66000</v>
      </c>
      <c r="F53" s="37">
        <v>19.5</v>
      </c>
      <c r="G53" s="37">
        <v>19.5</v>
      </c>
      <c r="H53" s="37">
        <v>20</v>
      </c>
      <c r="I53" s="37">
        <v>20.5</v>
      </c>
      <c r="J53" s="37">
        <v>20.5</v>
      </c>
      <c r="K53" s="37">
        <v>21.000000000000004</v>
      </c>
      <c r="L53" s="37">
        <v>21.499999999999996</v>
      </c>
      <c r="M53" s="37">
        <v>21.499999999999996</v>
      </c>
      <c r="N53" s="37">
        <v>21.999999999999996</v>
      </c>
      <c r="O53" s="37">
        <v>21.999999999999996</v>
      </c>
      <c r="P53" s="37">
        <v>21.999999999999996</v>
      </c>
      <c r="Q53" s="37">
        <v>22.499999999999996</v>
      </c>
      <c r="S53" t="str">
        <f t="shared" si="1"/>
        <v/>
      </c>
      <c r="T53">
        <v>66000</v>
      </c>
      <c r="U53">
        <v>0.19500000000000001</v>
      </c>
      <c r="V53">
        <v>0.19500000000000001</v>
      </c>
      <c r="W53">
        <v>0.2</v>
      </c>
      <c r="X53">
        <v>0.20500000000000002</v>
      </c>
      <c r="Y53">
        <v>0.20500000000000002</v>
      </c>
      <c r="Z53">
        <v>0.21000000000000002</v>
      </c>
      <c r="AA53">
        <v>0.21499999999999997</v>
      </c>
      <c r="AB53">
        <v>0.21499999999999997</v>
      </c>
      <c r="AC53">
        <v>0.21999999999999997</v>
      </c>
      <c r="AD53">
        <v>0.21999999999999997</v>
      </c>
      <c r="AE53">
        <v>0.21999999999999997</v>
      </c>
      <c r="AF53">
        <v>0.22499999999999998</v>
      </c>
      <c r="AH53" s="37">
        <f t="shared" si="3"/>
        <v>19.5</v>
      </c>
      <c r="AI53" s="37">
        <f t="shared" si="3"/>
        <v>19.5</v>
      </c>
      <c r="AJ53" s="37">
        <f t="shared" si="3"/>
        <v>20</v>
      </c>
      <c r="AK53" s="37">
        <f t="shared" si="2"/>
        <v>20.5</v>
      </c>
      <c r="AL53" s="37">
        <f t="shared" si="2"/>
        <v>20.5</v>
      </c>
      <c r="AM53" s="37">
        <f t="shared" si="2"/>
        <v>21.000000000000004</v>
      </c>
      <c r="AN53" s="37">
        <f t="shared" ref="AN53:AS84" si="4">AA53*$T$3</f>
        <v>21.499999999999996</v>
      </c>
      <c r="AO53" s="37">
        <f t="shared" si="4"/>
        <v>21.499999999999996</v>
      </c>
      <c r="AP53" s="37">
        <f t="shared" si="4"/>
        <v>21.999999999999996</v>
      </c>
      <c r="AQ53" s="37">
        <f t="shared" si="4"/>
        <v>21.999999999999996</v>
      </c>
      <c r="AR53" s="37">
        <f t="shared" si="4"/>
        <v>21.999999999999996</v>
      </c>
      <c r="AS53" s="37">
        <f t="shared" si="4"/>
        <v>22.499999999999996</v>
      </c>
    </row>
    <row r="54" spans="4:45" x14ac:dyDescent="0.25">
      <c r="D54">
        <v>51</v>
      </c>
      <c r="E54" s="77">
        <v>67000</v>
      </c>
      <c r="F54" s="37">
        <v>19.5</v>
      </c>
      <c r="G54" s="37">
        <v>20</v>
      </c>
      <c r="H54" s="37">
        <v>20</v>
      </c>
      <c r="I54" s="37">
        <v>20.5</v>
      </c>
      <c r="J54" s="37">
        <v>21.000000000000004</v>
      </c>
      <c r="K54" s="37">
        <v>21.000000000000004</v>
      </c>
      <c r="L54" s="37">
        <v>21.499999999999996</v>
      </c>
      <c r="M54" s="37">
        <v>21.499999999999996</v>
      </c>
      <c r="N54" s="37">
        <v>21.999999999999996</v>
      </c>
      <c r="O54" s="37">
        <v>21.999999999999996</v>
      </c>
      <c r="P54" s="37">
        <v>22.499999999999996</v>
      </c>
      <c r="Q54" s="37">
        <v>22.499999999999996</v>
      </c>
      <c r="S54" t="str">
        <f t="shared" si="1"/>
        <v/>
      </c>
      <c r="T54">
        <v>67000</v>
      </c>
      <c r="U54">
        <v>0.19500000000000001</v>
      </c>
      <c r="V54">
        <v>0.2</v>
      </c>
      <c r="W54">
        <v>0.2</v>
      </c>
      <c r="X54">
        <v>0.20500000000000002</v>
      </c>
      <c r="Y54">
        <v>0.21000000000000002</v>
      </c>
      <c r="Z54">
        <v>0.21000000000000002</v>
      </c>
      <c r="AA54">
        <v>0.21499999999999997</v>
      </c>
      <c r="AB54">
        <v>0.21499999999999997</v>
      </c>
      <c r="AC54">
        <v>0.21999999999999997</v>
      </c>
      <c r="AD54">
        <v>0.21999999999999997</v>
      </c>
      <c r="AE54">
        <v>0.22499999999999998</v>
      </c>
      <c r="AF54">
        <v>0.22499999999999998</v>
      </c>
      <c r="AH54" s="37">
        <f t="shared" si="3"/>
        <v>19.5</v>
      </c>
      <c r="AI54" s="37">
        <f t="shared" si="3"/>
        <v>20</v>
      </c>
      <c r="AJ54" s="37">
        <f t="shared" si="3"/>
        <v>20</v>
      </c>
      <c r="AK54" s="37">
        <f t="shared" si="3"/>
        <v>20.5</v>
      </c>
      <c r="AL54" s="37">
        <f t="shared" si="3"/>
        <v>21.000000000000004</v>
      </c>
      <c r="AM54" s="37">
        <f t="shared" si="3"/>
        <v>21.000000000000004</v>
      </c>
      <c r="AN54" s="37">
        <f t="shared" si="4"/>
        <v>21.499999999999996</v>
      </c>
      <c r="AO54" s="37">
        <f t="shared" si="4"/>
        <v>21.499999999999996</v>
      </c>
      <c r="AP54" s="37">
        <f t="shared" si="4"/>
        <v>21.999999999999996</v>
      </c>
      <c r="AQ54" s="37">
        <f t="shared" si="4"/>
        <v>21.999999999999996</v>
      </c>
      <c r="AR54" s="37">
        <f t="shared" si="4"/>
        <v>22.499999999999996</v>
      </c>
      <c r="AS54" s="37">
        <f t="shared" si="4"/>
        <v>22.499999999999996</v>
      </c>
    </row>
    <row r="55" spans="4:45" x14ac:dyDescent="0.25">
      <c r="D55">
        <v>52</v>
      </c>
      <c r="E55" s="77">
        <v>68000</v>
      </c>
      <c r="F55" s="37">
        <v>19.5</v>
      </c>
      <c r="G55" s="37">
        <v>20</v>
      </c>
      <c r="H55" s="37">
        <v>20.5</v>
      </c>
      <c r="I55" s="37">
        <v>20.5</v>
      </c>
      <c r="J55" s="37">
        <v>21.000000000000004</v>
      </c>
      <c r="K55" s="37">
        <v>21.499999999999996</v>
      </c>
      <c r="L55" s="37">
        <v>21.499999999999996</v>
      </c>
      <c r="M55" s="37">
        <v>21.999999999999996</v>
      </c>
      <c r="N55" s="37">
        <v>21.999999999999996</v>
      </c>
      <c r="O55" s="37">
        <v>22.499999999999996</v>
      </c>
      <c r="P55" s="37">
        <v>22.499999999999996</v>
      </c>
      <c r="Q55" s="37">
        <v>22.499999999999996</v>
      </c>
      <c r="S55" t="str">
        <f t="shared" si="1"/>
        <v/>
      </c>
      <c r="T55">
        <v>68000</v>
      </c>
      <c r="U55">
        <v>0.19500000000000001</v>
      </c>
      <c r="V55">
        <v>0.2</v>
      </c>
      <c r="W55">
        <v>0.20500000000000002</v>
      </c>
      <c r="X55">
        <v>0.20500000000000002</v>
      </c>
      <c r="Y55">
        <v>0.21000000000000002</v>
      </c>
      <c r="Z55">
        <v>0.21499999999999997</v>
      </c>
      <c r="AA55">
        <v>0.21499999999999997</v>
      </c>
      <c r="AB55">
        <v>0.21999999999999997</v>
      </c>
      <c r="AC55">
        <v>0.21999999999999997</v>
      </c>
      <c r="AD55">
        <v>0.22499999999999998</v>
      </c>
      <c r="AE55">
        <v>0.22499999999999998</v>
      </c>
      <c r="AF55">
        <v>0.22499999999999998</v>
      </c>
      <c r="AH55" s="37">
        <f t="shared" si="3"/>
        <v>19.5</v>
      </c>
      <c r="AI55" s="37">
        <f t="shared" si="3"/>
        <v>20</v>
      </c>
      <c r="AJ55" s="37">
        <f t="shared" si="3"/>
        <v>20.5</v>
      </c>
      <c r="AK55" s="37">
        <f t="shared" si="3"/>
        <v>20.5</v>
      </c>
      <c r="AL55" s="37">
        <f t="shared" si="3"/>
        <v>21.000000000000004</v>
      </c>
      <c r="AM55" s="37">
        <f t="shared" si="3"/>
        <v>21.499999999999996</v>
      </c>
      <c r="AN55" s="37">
        <f t="shared" si="4"/>
        <v>21.499999999999996</v>
      </c>
      <c r="AO55" s="37">
        <f t="shared" si="4"/>
        <v>21.999999999999996</v>
      </c>
      <c r="AP55" s="37">
        <f t="shared" si="4"/>
        <v>21.999999999999996</v>
      </c>
      <c r="AQ55" s="37">
        <f t="shared" si="4"/>
        <v>22.499999999999996</v>
      </c>
      <c r="AR55" s="37">
        <f t="shared" si="4"/>
        <v>22.499999999999996</v>
      </c>
      <c r="AS55" s="37">
        <f t="shared" si="4"/>
        <v>22.499999999999996</v>
      </c>
    </row>
    <row r="56" spans="4:45" x14ac:dyDescent="0.25">
      <c r="D56">
        <v>53</v>
      </c>
      <c r="E56" s="77">
        <v>69000</v>
      </c>
      <c r="F56" s="37">
        <v>19.5</v>
      </c>
      <c r="G56" s="37">
        <v>20</v>
      </c>
      <c r="H56" s="37">
        <v>20.5</v>
      </c>
      <c r="I56" s="37">
        <v>21.000000000000004</v>
      </c>
      <c r="J56" s="37">
        <v>21.000000000000004</v>
      </c>
      <c r="K56" s="37">
        <v>21.499999999999996</v>
      </c>
      <c r="L56" s="37">
        <v>21.499999999999996</v>
      </c>
      <c r="M56" s="37">
        <v>21.999999999999996</v>
      </c>
      <c r="N56" s="37">
        <v>22.499999999999996</v>
      </c>
      <c r="O56" s="37">
        <v>22.499999999999996</v>
      </c>
      <c r="P56" s="37">
        <v>22.499999999999996</v>
      </c>
      <c r="Q56" s="37">
        <v>23</v>
      </c>
      <c r="S56" t="str">
        <f t="shared" si="1"/>
        <v/>
      </c>
      <c r="T56">
        <v>69000</v>
      </c>
      <c r="U56">
        <v>0.19500000000000001</v>
      </c>
      <c r="V56">
        <v>0.2</v>
      </c>
      <c r="W56">
        <v>0.20500000000000002</v>
      </c>
      <c r="X56">
        <v>0.21000000000000002</v>
      </c>
      <c r="Y56">
        <v>0.21000000000000002</v>
      </c>
      <c r="Z56">
        <v>0.21499999999999997</v>
      </c>
      <c r="AA56">
        <v>0.21499999999999997</v>
      </c>
      <c r="AB56">
        <v>0.21999999999999997</v>
      </c>
      <c r="AC56">
        <v>0.22499999999999998</v>
      </c>
      <c r="AD56">
        <v>0.22499999999999998</v>
      </c>
      <c r="AE56">
        <v>0.22499999999999998</v>
      </c>
      <c r="AF56">
        <v>0.22999999999999998</v>
      </c>
      <c r="AH56" s="37">
        <f t="shared" si="3"/>
        <v>19.5</v>
      </c>
      <c r="AI56" s="37">
        <f t="shared" si="3"/>
        <v>20</v>
      </c>
      <c r="AJ56" s="37">
        <f t="shared" si="3"/>
        <v>20.5</v>
      </c>
      <c r="AK56" s="37">
        <f t="shared" si="3"/>
        <v>21.000000000000004</v>
      </c>
      <c r="AL56" s="37">
        <f t="shared" si="3"/>
        <v>21.000000000000004</v>
      </c>
      <c r="AM56" s="37">
        <f t="shared" si="3"/>
        <v>21.499999999999996</v>
      </c>
      <c r="AN56" s="37">
        <f t="shared" si="4"/>
        <v>21.499999999999996</v>
      </c>
      <c r="AO56" s="37">
        <f t="shared" si="4"/>
        <v>21.999999999999996</v>
      </c>
      <c r="AP56" s="37">
        <f t="shared" si="4"/>
        <v>22.499999999999996</v>
      </c>
      <c r="AQ56" s="37">
        <f t="shared" si="4"/>
        <v>22.499999999999996</v>
      </c>
      <c r="AR56" s="37">
        <f t="shared" si="4"/>
        <v>22.499999999999996</v>
      </c>
      <c r="AS56" s="37">
        <f t="shared" si="4"/>
        <v>23</v>
      </c>
    </row>
    <row r="57" spans="4:45" x14ac:dyDescent="0.25">
      <c r="D57">
        <v>54</v>
      </c>
      <c r="E57" s="77">
        <v>70000</v>
      </c>
      <c r="F57" s="37">
        <v>20</v>
      </c>
      <c r="G57" s="37">
        <v>20.5</v>
      </c>
      <c r="H57" s="37">
        <v>20.5</v>
      </c>
      <c r="I57" s="37">
        <v>21.000000000000004</v>
      </c>
      <c r="J57" s="37">
        <v>21.499999999999996</v>
      </c>
      <c r="K57" s="37">
        <v>21.499999999999996</v>
      </c>
      <c r="L57" s="37">
        <v>21.999999999999996</v>
      </c>
      <c r="M57" s="37">
        <v>21.999999999999996</v>
      </c>
      <c r="N57" s="37">
        <v>22.499999999999996</v>
      </c>
      <c r="O57" s="37">
        <v>22.499999999999996</v>
      </c>
      <c r="P57" s="37">
        <v>23</v>
      </c>
      <c r="Q57" s="37">
        <v>23</v>
      </c>
      <c r="S57" t="str">
        <f t="shared" si="1"/>
        <v/>
      </c>
      <c r="T57">
        <v>70000</v>
      </c>
      <c r="U57">
        <v>0.2</v>
      </c>
      <c r="V57">
        <v>0.20500000000000002</v>
      </c>
      <c r="W57">
        <v>0.20500000000000002</v>
      </c>
      <c r="X57">
        <v>0.21000000000000002</v>
      </c>
      <c r="Y57">
        <v>0.21499999999999997</v>
      </c>
      <c r="Z57">
        <v>0.21499999999999997</v>
      </c>
      <c r="AA57">
        <v>0.21999999999999997</v>
      </c>
      <c r="AB57">
        <v>0.21999999999999997</v>
      </c>
      <c r="AC57">
        <v>0.22499999999999998</v>
      </c>
      <c r="AD57">
        <v>0.22499999999999998</v>
      </c>
      <c r="AE57">
        <v>0.22999999999999998</v>
      </c>
      <c r="AF57">
        <v>0.22999999999999998</v>
      </c>
      <c r="AH57" s="37">
        <f t="shared" si="3"/>
        <v>20</v>
      </c>
      <c r="AI57" s="37">
        <f t="shared" si="3"/>
        <v>20.5</v>
      </c>
      <c r="AJ57" s="37">
        <f t="shared" si="3"/>
        <v>20.5</v>
      </c>
      <c r="AK57" s="37">
        <f t="shared" si="3"/>
        <v>21.000000000000004</v>
      </c>
      <c r="AL57" s="37">
        <f t="shared" si="3"/>
        <v>21.499999999999996</v>
      </c>
      <c r="AM57" s="37">
        <f t="shared" si="3"/>
        <v>21.499999999999996</v>
      </c>
      <c r="AN57" s="37">
        <f t="shared" si="4"/>
        <v>21.999999999999996</v>
      </c>
      <c r="AO57" s="37">
        <f t="shared" si="4"/>
        <v>21.999999999999996</v>
      </c>
      <c r="AP57" s="37">
        <f t="shared" si="4"/>
        <v>22.499999999999996</v>
      </c>
      <c r="AQ57" s="37">
        <f t="shared" si="4"/>
        <v>22.499999999999996</v>
      </c>
      <c r="AR57" s="37">
        <f t="shared" si="4"/>
        <v>23</v>
      </c>
      <c r="AS57" s="37">
        <f t="shared" si="4"/>
        <v>23</v>
      </c>
    </row>
    <row r="58" spans="4:45" x14ac:dyDescent="0.25">
      <c r="D58">
        <v>55</v>
      </c>
      <c r="E58" s="77">
        <v>71000</v>
      </c>
      <c r="F58" s="37">
        <v>20</v>
      </c>
      <c r="G58" s="37">
        <v>20.5</v>
      </c>
      <c r="H58" s="37">
        <v>21.000000000000004</v>
      </c>
      <c r="I58" s="37">
        <v>21.000000000000004</v>
      </c>
      <c r="J58" s="37">
        <v>21.499999999999996</v>
      </c>
      <c r="K58" s="37">
        <v>21.499999999999996</v>
      </c>
      <c r="L58" s="37">
        <v>21.999999999999996</v>
      </c>
      <c r="M58" s="37">
        <v>22.499999999999996</v>
      </c>
      <c r="N58" s="37">
        <v>22.499999999999996</v>
      </c>
      <c r="O58" s="37">
        <v>23</v>
      </c>
      <c r="P58" s="37">
        <v>23</v>
      </c>
      <c r="Q58" s="37">
        <v>23</v>
      </c>
      <c r="S58" t="str">
        <f t="shared" si="1"/>
        <v/>
      </c>
      <c r="T58">
        <v>71000</v>
      </c>
      <c r="U58">
        <v>0.2</v>
      </c>
      <c r="V58">
        <v>0.20500000000000002</v>
      </c>
      <c r="W58">
        <v>0.21000000000000002</v>
      </c>
      <c r="X58">
        <v>0.21000000000000002</v>
      </c>
      <c r="Y58">
        <v>0.21499999999999997</v>
      </c>
      <c r="Z58">
        <v>0.21499999999999997</v>
      </c>
      <c r="AA58">
        <v>0.21999999999999997</v>
      </c>
      <c r="AB58">
        <v>0.22499999999999998</v>
      </c>
      <c r="AC58">
        <v>0.22499999999999998</v>
      </c>
      <c r="AD58">
        <v>0.22999999999999998</v>
      </c>
      <c r="AE58">
        <v>0.22999999999999998</v>
      </c>
      <c r="AF58">
        <v>0.22999999999999998</v>
      </c>
      <c r="AH58" s="37">
        <f t="shared" ref="AH58:AS89" si="5">U58*$T$3</f>
        <v>20</v>
      </c>
      <c r="AI58" s="37">
        <f t="shared" si="5"/>
        <v>20.5</v>
      </c>
      <c r="AJ58" s="37">
        <f t="shared" si="5"/>
        <v>21.000000000000004</v>
      </c>
      <c r="AK58" s="37">
        <f t="shared" si="5"/>
        <v>21.000000000000004</v>
      </c>
      <c r="AL58" s="37">
        <f t="shared" si="5"/>
        <v>21.499999999999996</v>
      </c>
      <c r="AM58" s="37">
        <f t="shared" si="5"/>
        <v>21.499999999999996</v>
      </c>
      <c r="AN58" s="37">
        <f t="shared" si="4"/>
        <v>21.999999999999996</v>
      </c>
      <c r="AO58" s="37">
        <f t="shared" si="4"/>
        <v>22.499999999999996</v>
      </c>
      <c r="AP58" s="37">
        <f t="shared" si="4"/>
        <v>22.499999999999996</v>
      </c>
      <c r="AQ58" s="37">
        <f t="shared" si="4"/>
        <v>23</v>
      </c>
      <c r="AR58" s="37">
        <f t="shared" si="4"/>
        <v>23</v>
      </c>
      <c r="AS58" s="37">
        <f t="shared" si="4"/>
        <v>23</v>
      </c>
    </row>
    <row r="59" spans="4:45" x14ac:dyDescent="0.25">
      <c r="D59">
        <v>56</v>
      </c>
      <c r="E59" s="77">
        <v>72000</v>
      </c>
      <c r="F59" s="37">
        <v>20</v>
      </c>
      <c r="G59" s="37">
        <v>20.5</v>
      </c>
      <c r="H59" s="37">
        <v>21.000000000000004</v>
      </c>
      <c r="I59" s="37">
        <v>21.000000000000004</v>
      </c>
      <c r="J59" s="37">
        <v>21.499999999999996</v>
      </c>
      <c r="K59" s="37">
        <v>21.999999999999996</v>
      </c>
      <c r="L59" s="37">
        <v>21.999999999999996</v>
      </c>
      <c r="M59" s="37">
        <v>22.499999999999996</v>
      </c>
      <c r="N59" s="37">
        <v>22.499999999999996</v>
      </c>
      <c r="O59" s="37">
        <v>23</v>
      </c>
      <c r="P59" s="37">
        <v>23</v>
      </c>
      <c r="Q59" s="37">
        <v>23.5</v>
      </c>
      <c r="S59" t="str">
        <f t="shared" si="1"/>
        <v/>
      </c>
      <c r="T59">
        <v>72000</v>
      </c>
      <c r="U59">
        <v>0.2</v>
      </c>
      <c r="V59">
        <v>0.20500000000000002</v>
      </c>
      <c r="W59">
        <v>0.21000000000000002</v>
      </c>
      <c r="X59">
        <v>0.21000000000000002</v>
      </c>
      <c r="Y59">
        <v>0.21499999999999997</v>
      </c>
      <c r="Z59">
        <v>0.21999999999999997</v>
      </c>
      <c r="AA59">
        <v>0.21999999999999997</v>
      </c>
      <c r="AB59">
        <v>0.22499999999999998</v>
      </c>
      <c r="AC59">
        <v>0.22499999999999998</v>
      </c>
      <c r="AD59">
        <v>0.22999999999999998</v>
      </c>
      <c r="AE59">
        <v>0.22999999999999998</v>
      </c>
      <c r="AF59">
        <v>0.23499999999999999</v>
      </c>
      <c r="AH59" s="37">
        <f t="shared" si="5"/>
        <v>20</v>
      </c>
      <c r="AI59" s="37">
        <f t="shared" si="5"/>
        <v>20.5</v>
      </c>
      <c r="AJ59" s="37">
        <f t="shared" si="5"/>
        <v>21.000000000000004</v>
      </c>
      <c r="AK59" s="37">
        <f t="shared" si="5"/>
        <v>21.000000000000004</v>
      </c>
      <c r="AL59" s="37">
        <f t="shared" si="5"/>
        <v>21.499999999999996</v>
      </c>
      <c r="AM59" s="37">
        <f t="shared" si="5"/>
        <v>21.999999999999996</v>
      </c>
      <c r="AN59" s="37">
        <f t="shared" si="4"/>
        <v>21.999999999999996</v>
      </c>
      <c r="AO59" s="37">
        <f t="shared" si="4"/>
        <v>22.499999999999996</v>
      </c>
      <c r="AP59" s="37">
        <f t="shared" si="4"/>
        <v>22.499999999999996</v>
      </c>
      <c r="AQ59" s="37">
        <f t="shared" si="4"/>
        <v>23</v>
      </c>
      <c r="AR59" s="37">
        <f t="shared" si="4"/>
        <v>23</v>
      </c>
      <c r="AS59" s="37">
        <f t="shared" si="4"/>
        <v>23.5</v>
      </c>
    </row>
    <row r="60" spans="4:45" x14ac:dyDescent="0.25">
      <c r="D60">
        <v>57</v>
      </c>
      <c r="E60" s="77">
        <v>73000</v>
      </c>
      <c r="F60" s="37">
        <v>20</v>
      </c>
      <c r="G60" s="37">
        <v>20.5</v>
      </c>
      <c r="H60" s="37">
        <v>21.000000000000004</v>
      </c>
      <c r="I60" s="37">
        <v>21.499999999999996</v>
      </c>
      <c r="J60" s="37">
        <v>21.499999999999996</v>
      </c>
      <c r="K60" s="37">
        <v>21.999999999999996</v>
      </c>
      <c r="L60" s="37">
        <v>21.999999999999996</v>
      </c>
      <c r="M60" s="37">
        <v>22.499999999999996</v>
      </c>
      <c r="N60" s="37">
        <v>23</v>
      </c>
      <c r="O60" s="37">
        <v>23</v>
      </c>
      <c r="P60" s="37">
        <v>23</v>
      </c>
      <c r="Q60" s="37">
        <v>23.5</v>
      </c>
      <c r="S60" t="str">
        <f t="shared" si="1"/>
        <v/>
      </c>
      <c r="T60">
        <v>73000</v>
      </c>
      <c r="U60">
        <v>0.2</v>
      </c>
      <c r="V60">
        <v>0.20500000000000002</v>
      </c>
      <c r="W60">
        <v>0.21000000000000002</v>
      </c>
      <c r="X60">
        <v>0.21499999999999997</v>
      </c>
      <c r="Y60">
        <v>0.21499999999999997</v>
      </c>
      <c r="Z60">
        <v>0.21999999999999997</v>
      </c>
      <c r="AA60">
        <v>0.21999999999999997</v>
      </c>
      <c r="AB60">
        <v>0.22499999999999998</v>
      </c>
      <c r="AC60">
        <v>0.22999999999999998</v>
      </c>
      <c r="AD60">
        <v>0.22999999999999998</v>
      </c>
      <c r="AE60">
        <v>0.22999999999999998</v>
      </c>
      <c r="AF60">
        <v>0.23499999999999999</v>
      </c>
      <c r="AH60" s="37">
        <f t="shared" si="5"/>
        <v>20</v>
      </c>
      <c r="AI60" s="37">
        <f t="shared" si="5"/>
        <v>20.5</v>
      </c>
      <c r="AJ60" s="37">
        <f t="shared" si="5"/>
        <v>21.000000000000004</v>
      </c>
      <c r="AK60" s="37">
        <f t="shared" si="5"/>
        <v>21.499999999999996</v>
      </c>
      <c r="AL60" s="37">
        <f t="shared" si="5"/>
        <v>21.499999999999996</v>
      </c>
      <c r="AM60" s="37">
        <f t="shared" si="5"/>
        <v>21.999999999999996</v>
      </c>
      <c r="AN60" s="37">
        <f t="shared" si="4"/>
        <v>21.999999999999996</v>
      </c>
      <c r="AO60" s="37">
        <f t="shared" si="4"/>
        <v>22.499999999999996</v>
      </c>
      <c r="AP60" s="37">
        <f t="shared" si="4"/>
        <v>23</v>
      </c>
      <c r="AQ60" s="37">
        <f t="shared" si="4"/>
        <v>23</v>
      </c>
      <c r="AR60" s="37">
        <f t="shared" si="4"/>
        <v>23</v>
      </c>
      <c r="AS60" s="37">
        <f t="shared" si="4"/>
        <v>23.5</v>
      </c>
    </row>
    <row r="61" spans="4:45" x14ac:dyDescent="0.25">
      <c r="D61">
        <v>58</v>
      </c>
      <c r="E61" s="77">
        <v>74000</v>
      </c>
      <c r="F61" s="37">
        <v>20.5</v>
      </c>
      <c r="G61" s="37">
        <v>20.5</v>
      </c>
      <c r="H61" s="37">
        <v>21.000000000000004</v>
      </c>
      <c r="I61" s="37">
        <v>21.499999999999996</v>
      </c>
      <c r="J61" s="37">
        <v>21.499999999999996</v>
      </c>
      <c r="K61" s="37">
        <v>21.999999999999996</v>
      </c>
      <c r="L61" s="37">
        <v>22.499999999999996</v>
      </c>
      <c r="M61" s="37">
        <v>22.499999999999996</v>
      </c>
      <c r="N61" s="37">
        <v>23</v>
      </c>
      <c r="O61" s="37">
        <v>23</v>
      </c>
      <c r="P61" s="37">
        <v>23.5</v>
      </c>
      <c r="Q61" s="37">
        <v>23.5</v>
      </c>
      <c r="S61" t="str">
        <f t="shared" si="1"/>
        <v/>
      </c>
      <c r="T61">
        <v>74000</v>
      </c>
      <c r="U61">
        <v>0.20500000000000002</v>
      </c>
      <c r="V61">
        <v>0.20500000000000002</v>
      </c>
      <c r="W61">
        <v>0.21000000000000002</v>
      </c>
      <c r="X61">
        <v>0.21499999999999997</v>
      </c>
      <c r="Y61">
        <v>0.21499999999999997</v>
      </c>
      <c r="Z61">
        <v>0.21999999999999997</v>
      </c>
      <c r="AA61">
        <v>0.22499999999999998</v>
      </c>
      <c r="AB61">
        <v>0.22499999999999998</v>
      </c>
      <c r="AC61">
        <v>0.22999999999999998</v>
      </c>
      <c r="AD61">
        <v>0.22999999999999998</v>
      </c>
      <c r="AE61">
        <v>0.23499999999999999</v>
      </c>
      <c r="AF61">
        <v>0.23499999999999999</v>
      </c>
      <c r="AH61" s="37">
        <f t="shared" si="5"/>
        <v>20.5</v>
      </c>
      <c r="AI61" s="37">
        <f t="shared" si="5"/>
        <v>20.5</v>
      </c>
      <c r="AJ61" s="37">
        <f t="shared" si="5"/>
        <v>21.000000000000004</v>
      </c>
      <c r="AK61" s="37">
        <f t="shared" si="5"/>
        <v>21.499999999999996</v>
      </c>
      <c r="AL61" s="37">
        <f t="shared" si="5"/>
        <v>21.499999999999996</v>
      </c>
      <c r="AM61" s="37">
        <f t="shared" si="5"/>
        <v>21.999999999999996</v>
      </c>
      <c r="AN61" s="37">
        <f t="shared" si="4"/>
        <v>22.499999999999996</v>
      </c>
      <c r="AO61" s="37">
        <f t="shared" si="4"/>
        <v>22.499999999999996</v>
      </c>
      <c r="AP61" s="37">
        <f t="shared" si="4"/>
        <v>23</v>
      </c>
      <c r="AQ61" s="37">
        <f t="shared" si="4"/>
        <v>23</v>
      </c>
      <c r="AR61" s="37">
        <f t="shared" si="4"/>
        <v>23.5</v>
      </c>
      <c r="AS61" s="37">
        <f t="shared" si="4"/>
        <v>23.5</v>
      </c>
    </row>
    <row r="62" spans="4:45" x14ac:dyDescent="0.25">
      <c r="D62">
        <v>59</v>
      </c>
      <c r="E62" s="77">
        <v>75000</v>
      </c>
      <c r="F62" s="37">
        <v>20.5</v>
      </c>
      <c r="G62" s="37">
        <v>20.5</v>
      </c>
      <c r="H62" s="37">
        <v>21.000000000000004</v>
      </c>
      <c r="I62" s="37">
        <v>21.499999999999996</v>
      </c>
      <c r="J62" s="37">
        <v>21.999999999999996</v>
      </c>
      <c r="K62" s="37">
        <v>21.999999999999996</v>
      </c>
      <c r="L62" s="37">
        <v>22.499999999999996</v>
      </c>
      <c r="M62" s="37">
        <v>22.499999999999996</v>
      </c>
      <c r="N62" s="37">
        <v>23</v>
      </c>
      <c r="O62" s="37">
        <v>23</v>
      </c>
      <c r="P62" s="37">
        <v>23.5</v>
      </c>
      <c r="Q62" s="37">
        <v>23.5</v>
      </c>
      <c r="S62" t="str">
        <f t="shared" si="1"/>
        <v/>
      </c>
      <c r="T62">
        <v>75000</v>
      </c>
      <c r="U62">
        <v>0.20500000000000002</v>
      </c>
      <c r="V62">
        <v>0.20500000000000002</v>
      </c>
      <c r="W62">
        <v>0.21000000000000002</v>
      </c>
      <c r="X62">
        <v>0.21499999999999997</v>
      </c>
      <c r="Y62">
        <v>0.21999999999999997</v>
      </c>
      <c r="Z62">
        <v>0.21999999999999997</v>
      </c>
      <c r="AA62">
        <v>0.22499999999999998</v>
      </c>
      <c r="AB62">
        <v>0.22499999999999998</v>
      </c>
      <c r="AC62">
        <v>0.22999999999999998</v>
      </c>
      <c r="AD62">
        <v>0.22999999999999998</v>
      </c>
      <c r="AE62">
        <v>0.23499999999999999</v>
      </c>
      <c r="AF62">
        <v>0.23499999999999999</v>
      </c>
      <c r="AH62" s="37">
        <f t="shared" si="5"/>
        <v>20.5</v>
      </c>
      <c r="AI62" s="37">
        <f t="shared" si="5"/>
        <v>20.5</v>
      </c>
      <c r="AJ62" s="37">
        <f t="shared" si="5"/>
        <v>21.000000000000004</v>
      </c>
      <c r="AK62" s="37">
        <f t="shared" si="5"/>
        <v>21.499999999999996</v>
      </c>
      <c r="AL62" s="37">
        <f t="shared" si="5"/>
        <v>21.999999999999996</v>
      </c>
      <c r="AM62" s="37">
        <f t="shared" si="5"/>
        <v>21.999999999999996</v>
      </c>
      <c r="AN62" s="37">
        <f t="shared" si="4"/>
        <v>22.499999999999996</v>
      </c>
      <c r="AO62" s="37">
        <f t="shared" si="4"/>
        <v>22.499999999999996</v>
      </c>
      <c r="AP62" s="37">
        <f t="shared" si="4"/>
        <v>23</v>
      </c>
      <c r="AQ62" s="37">
        <f t="shared" si="4"/>
        <v>23</v>
      </c>
      <c r="AR62" s="37">
        <f t="shared" si="4"/>
        <v>23.5</v>
      </c>
      <c r="AS62" s="37">
        <f t="shared" si="4"/>
        <v>23.5</v>
      </c>
    </row>
    <row r="63" spans="4:45" x14ac:dyDescent="0.25">
      <c r="D63">
        <v>60</v>
      </c>
      <c r="E63" s="77">
        <v>76000</v>
      </c>
      <c r="F63" s="37">
        <v>20.5</v>
      </c>
      <c r="G63" s="37">
        <v>21.000000000000004</v>
      </c>
      <c r="H63" s="37">
        <v>21.000000000000004</v>
      </c>
      <c r="I63" s="37">
        <v>21.499999999999996</v>
      </c>
      <c r="J63" s="37">
        <v>21.999999999999996</v>
      </c>
      <c r="K63" s="37">
        <v>21.999999999999996</v>
      </c>
      <c r="L63" s="37">
        <v>22.499999999999996</v>
      </c>
      <c r="M63" s="37">
        <v>22.499999999999996</v>
      </c>
      <c r="N63" s="37">
        <v>23</v>
      </c>
      <c r="O63" s="37">
        <v>23</v>
      </c>
      <c r="P63" s="37">
        <v>23.5</v>
      </c>
      <c r="Q63" s="37">
        <v>23.5</v>
      </c>
      <c r="S63" t="str">
        <f t="shared" si="1"/>
        <v/>
      </c>
      <c r="T63">
        <v>76000</v>
      </c>
      <c r="U63">
        <v>0.20500000000000002</v>
      </c>
      <c r="V63">
        <v>0.21000000000000002</v>
      </c>
      <c r="W63">
        <v>0.21000000000000002</v>
      </c>
      <c r="X63">
        <v>0.21499999999999997</v>
      </c>
      <c r="Y63">
        <v>0.21999999999999997</v>
      </c>
      <c r="Z63">
        <v>0.21999999999999997</v>
      </c>
      <c r="AA63">
        <v>0.22499999999999998</v>
      </c>
      <c r="AB63">
        <v>0.22499999999999998</v>
      </c>
      <c r="AC63">
        <v>0.22999999999999998</v>
      </c>
      <c r="AD63">
        <v>0.22999999999999998</v>
      </c>
      <c r="AE63">
        <v>0.23499999999999999</v>
      </c>
      <c r="AF63">
        <v>0.23499999999999999</v>
      </c>
      <c r="AH63" s="37">
        <f t="shared" si="5"/>
        <v>20.5</v>
      </c>
      <c r="AI63" s="37">
        <f t="shared" si="5"/>
        <v>21.000000000000004</v>
      </c>
      <c r="AJ63" s="37">
        <f t="shared" si="5"/>
        <v>21.000000000000004</v>
      </c>
      <c r="AK63" s="37">
        <f t="shared" si="5"/>
        <v>21.499999999999996</v>
      </c>
      <c r="AL63" s="37">
        <f t="shared" si="5"/>
        <v>21.999999999999996</v>
      </c>
      <c r="AM63" s="37">
        <f t="shared" si="5"/>
        <v>21.999999999999996</v>
      </c>
      <c r="AN63" s="37">
        <f t="shared" si="4"/>
        <v>22.499999999999996</v>
      </c>
      <c r="AO63" s="37">
        <f t="shared" si="4"/>
        <v>22.499999999999996</v>
      </c>
      <c r="AP63" s="37">
        <f t="shared" si="4"/>
        <v>23</v>
      </c>
      <c r="AQ63" s="37">
        <f t="shared" si="4"/>
        <v>23</v>
      </c>
      <c r="AR63" s="37">
        <f t="shared" si="4"/>
        <v>23.5</v>
      </c>
      <c r="AS63" s="37">
        <f t="shared" si="4"/>
        <v>23.5</v>
      </c>
    </row>
    <row r="64" spans="4:45" x14ac:dyDescent="0.25">
      <c r="D64">
        <v>61</v>
      </c>
      <c r="E64" s="77">
        <v>77000</v>
      </c>
      <c r="F64" s="37">
        <v>20.5</v>
      </c>
      <c r="G64" s="37">
        <v>21.000000000000004</v>
      </c>
      <c r="H64" s="37">
        <v>21.000000000000004</v>
      </c>
      <c r="I64" s="37">
        <v>21.499999999999996</v>
      </c>
      <c r="J64" s="37">
        <v>21.999999999999996</v>
      </c>
      <c r="K64" s="37">
        <v>21.999999999999996</v>
      </c>
      <c r="L64" s="37">
        <v>22.499999999999996</v>
      </c>
      <c r="M64" s="37">
        <v>23</v>
      </c>
      <c r="N64" s="37">
        <v>23</v>
      </c>
      <c r="O64" s="37">
        <v>23.5</v>
      </c>
      <c r="P64" s="37">
        <v>23.5</v>
      </c>
      <c r="Q64" s="37">
        <v>23.5</v>
      </c>
      <c r="S64" t="str">
        <f t="shared" si="1"/>
        <v/>
      </c>
      <c r="T64">
        <v>77000</v>
      </c>
      <c r="U64">
        <v>0.20500000000000002</v>
      </c>
      <c r="V64">
        <v>0.21000000000000002</v>
      </c>
      <c r="W64">
        <v>0.21000000000000002</v>
      </c>
      <c r="X64">
        <v>0.21499999999999997</v>
      </c>
      <c r="Y64">
        <v>0.21999999999999997</v>
      </c>
      <c r="Z64">
        <v>0.21999999999999997</v>
      </c>
      <c r="AA64">
        <v>0.22499999999999998</v>
      </c>
      <c r="AB64">
        <v>0.22999999999999998</v>
      </c>
      <c r="AC64">
        <v>0.22999999999999998</v>
      </c>
      <c r="AD64">
        <v>0.23499999999999999</v>
      </c>
      <c r="AE64">
        <v>0.23499999999999999</v>
      </c>
      <c r="AF64">
        <v>0.23499999999999999</v>
      </c>
      <c r="AH64" s="37">
        <f t="shared" si="5"/>
        <v>20.5</v>
      </c>
      <c r="AI64" s="37">
        <f t="shared" si="5"/>
        <v>21.000000000000004</v>
      </c>
      <c r="AJ64" s="37">
        <f t="shared" si="5"/>
        <v>21.000000000000004</v>
      </c>
      <c r="AK64" s="37">
        <f t="shared" si="5"/>
        <v>21.499999999999996</v>
      </c>
      <c r="AL64" s="37">
        <f t="shared" si="5"/>
        <v>21.999999999999996</v>
      </c>
      <c r="AM64" s="37">
        <f t="shared" si="5"/>
        <v>21.999999999999996</v>
      </c>
      <c r="AN64" s="37">
        <f t="shared" si="4"/>
        <v>22.499999999999996</v>
      </c>
      <c r="AO64" s="37">
        <f t="shared" si="4"/>
        <v>23</v>
      </c>
      <c r="AP64" s="37">
        <f t="shared" si="4"/>
        <v>23</v>
      </c>
      <c r="AQ64" s="37">
        <f t="shared" si="4"/>
        <v>23.5</v>
      </c>
      <c r="AR64" s="37">
        <f t="shared" si="4"/>
        <v>23.5</v>
      </c>
      <c r="AS64" s="37">
        <f t="shared" si="4"/>
        <v>23.5</v>
      </c>
    </row>
    <row r="65" spans="4:45" x14ac:dyDescent="0.25">
      <c r="D65">
        <v>62</v>
      </c>
      <c r="E65" s="77">
        <v>78000</v>
      </c>
      <c r="F65" s="37">
        <v>20.5</v>
      </c>
      <c r="G65" s="37">
        <v>21.000000000000004</v>
      </c>
      <c r="H65" s="37">
        <v>21.499999999999996</v>
      </c>
      <c r="I65" s="37">
        <v>21.499999999999996</v>
      </c>
      <c r="J65" s="37">
        <v>21.999999999999996</v>
      </c>
      <c r="K65" s="37">
        <v>22.499999999999996</v>
      </c>
      <c r="L65" s="37">
        <v>22.499999999999996</v>
      </c>
      <c r="M65" s="37">
        <v>23</v>
      </c>
      <c r="N65" s="37">
        <v>23</v>
      </c>
      <c r="O65" s="37">
        <v>23.5</v>
      </c>
      <c r="P65" s="37">
        <v>23.5</v>
      </c>
      <c r="Q65" s="37">
        <v>24</v>
      </c>
      <c r="S65" t="str">
        <f t="shared" si="1"/>
        <v/>
      </c>
      <c r="T65">
        <v>78000</v>
      </c>
      <c r="U65">
        <v>0.20500000000000002</v>
      </c>
      <c r="V65">
        <v>0.21000000000000002</v>
      </c>
      <c r="W65">
        <v>0.21499999999999997</v>
      </c>
      <c r="X65">
        <v>0.21499999999999997</v>
      </c>
      <c r="Y65">
        <v>0.21999999999999997</v>
      </c>
      <c r="Z65">
        <v>0.22499999999999998</v>
      </c>
      <c r="AA65">
        <v>0.22499999999999998</v>
      </c>
      <c r="AB65">
        <v>0.22999999999999998</v>
      </c>
      <c r="AC65">
        <v>0.22999999999999998</v>
      </c>
      <c r="AD65">
        <v>0.23499999999999999</v>
      </c>
      <c r="AE65">
        <v>0.23499999999999999</v>
      </c>
      <c r="AF65">
        <v>0.24</v>
      </c>
      <c r="AH65" s="37">
        <f t="shared" si="5"/>
        <v>20.5</v>
      </c>
      <c r="AI65" s="37">
        <f t="shared" si="5"/>
        <v>21.000000000000004</v>
      </c>
      <c r="AJ65" s="37">
        <f t="shared" si="5"/>
        <v>21.499999999999996</v>
      </c>
      <c r="AK65" s="37">
        <f t="shared" si="5"/>
        <v>21.499999999999996</v>
      </c>
      <c r="AL65" s="37">
        <f t="shared" si="5"/>
        <v>21.999999999999996</v>
      </c>
      <c r="AM65" s="37">
        <f t="shared" si="5"/>
        <v>22.499999999999996</v>
      </c>
      <c r="AN65" s="37">
        <f t="shared" si="4"/>
        <v>22.499999999999996</v>
      </c>
      <c r="AO65" s="37">
        <f t="shared" si="4"/>
        <v>23</v>
      </c>
      <c r="AP65" s="37">
        <f t="shared" si="4"/>
        <v>23</v>
      </c>
      <c r="AQ65" s="37">
        <f t="shared" si="4"/>
        <v>23.5</v>
      </c>
      <c r="AR65" s="37">
        <f t="shared" si="4"/>
        <v>23.5</v>
      </c>
      <c r="AS65" s="37">
        <f t="shared" si="4"/>
        <v>24</v>
      </c>
    </row>
    <row r="66" spans="4:45" x14ac:dyDescent="0.25">
      <c r="D66">
        <v>63</v>
      </c>
      <c r="E66" s="77">
        <v>79000</v>
      </c>
      <c r="F66" s="37">
        <v>20.5</v>
      </c>
      <c r="G66" s="37">
        <v>21.000000000000004</v>
      </c>
      <c r="H66" s="37">
        <v>21.499999999999996</v>
      </c>
      <c r="I66" s="37">
        <v>21.499999999999996</v>
      </c>
      <c r="J66" s="37">
        <v>21.999999999999996</v>
      </c>
      <c r="K66" s="37">
        <v>22.499999999999996</v>
      </c>
      <c r="L66" s="37">
        <v>22.499999999999996</v>
      </c>
      <c r="M66" s="37">
        <v>23</v>
      </c>
      <c r="N66" s="37">
        <v>23</v>
      </c>
      <c r="O66" s="37">
        <v>23.5</v>
      </c>
      <c r="P66" s="37">
        <v>23.5</v>
      </c>
      <c r="Q66" s="37">
        <v>24</v>
      </c>
      <c r="S66" t="str">
        <f t="shared" si="1"/>
        <v/>
      </c>
      <c r="T66">
        <v>79000</v>
      </c>
      <c r="U66">
        <v>0.20500000000000002</v>
      </c>
      <c r="V66">
        <v>0.21000000000000002</v>
      </c>
      <c r="W66">
        <v>0.21499999999999997</v>
      </c>
      <c r="X66">
        <v>0.21499999999999997</v>
      </c>
      <c r="Y66">
        <v>0.21999999999999997</v>
      </c>
      <c r="Z66">
        <v>0.22499999999999998</v>
      </c>
      <c r="AA66">
        <v>0.22499999999999998</v>
      </c>
      <c r="AB66">
        <v>0.22999999999999998</v>
      </c>
      <c r="AC66">
        <v>0.22999999999999998</v>
      </c>
      <c r="AD66">
        <v>0.23499999999999999</v>
      </c>
      <c r="AE66">
        <v>0.23499999999999999</v>
      </c>
      <c r="AF66">
        <v>0.24</v>
      </c>
      <c r="AH66" s="37">
        <f t="shared" si="5"/>
        <v>20.5</v>
      </c>
      <c r="AI66" s="37">
        <f t="shared" si="5"/>
        <v>21.000000000000004</v>
      </c>
      <c r="AJ66" s="37">
        <f t="shared" si="5"/>
        <v>21.499999999999996</v>
      </c>
      <c r="AK66" s="37">
        <f t="shared" si="5"/>
        <v>21.499999999999996</v>
      </c>
      <c r="AL66" s="37">
        <f t="shared" si="5"/>
        <v>21.999999999999996</v>
      </c>
      <c r="AM66" s="37">
        <f t="shared" si="5"/>
        <v>22.499999999999996</v>
      </c>
      <c r="AN66" s="37">
        <f t="shared" si="4"/>
        <v>22.499999999999996</v>
      </c>
      <c r="AO66" s="37">
        <f t="shared" si="4"/>
        <v>23</v>
      </c>
      <c r="AP66" s="37">
        <f t="shared" si="4"/>
        <v>23</v>
      </c>
      <c r="AQ66" s="37">
        <f t="shared" si="4"/>
        <v>23.5</v>
      </c>
      <c r="AR66" s="37">
        <f t="shared" si="4"/>
        <v>23.5</v>
      </c>
      <c r="AS66" s="37">
        <f t="shared" si="4"/>
        <v>24</v>
      </c>
    </row>
    <row r="67" spans="4:45" x14ac:dyDescent="0.25">
      <c r="D67">
        <v>64</v>
      </c>
      <c r="E67" s="77">
        <v>80000</v>
      </c>
      <c r="F67" s="37">
        <v>20.5</v>
      </c>
      <c r="G67" s="37">
        <v>21.000000000000004</v>
      </c>
      <c r="H67" s="37">
        <v>21.499999999999996</v>
      </c>
      <c r="I67" s="37">
        <v>21.999999999999996</v>
      </c>
      <c r="J67" s="37">
        <v>21.999999999999996</v>
      </c>
      <c r="K67" s="37">
        <v>22.499999999999996</v>
      </c>
      <c r="L67" s="37">
        <v>22.499999999999996</v>
      </c>
      <c r="M67" s="37">
        <v>23</v>
      </c>
      <c r="N67" s="37">
        <v>23</v>
      </c>
      <c r="O67" s="37">
        <v>23.5</v>
      </c>
      <c r="P67" s="37">
        <v>23.5</v>
      </c>
      <c r="Q67" s="37">
        <v>24</v>
      </c>
      <c r="S67" t="str">
        <f t="shared" si="1"/>
        <v/>
      </c>
      <c r="T67">
        <v>80000</v>
      </c>
      <c r="U67">
        <v>0.20500000000000002</v>
      </c>
      <c r="V67">
        <v>0.21000000000000002</v>
      </c>
      <c r="W67">
        <v>0.21499999999999997</v>
      </c>
      <c r="X67">
        <v>0.21999999999999997</v>
      </c>
      <c r="Y67">
        <v>0.21999999999999997</v>
      </c>
      <c r="Z67">
        <v>0.22499999999999998</v>
      </c>
      <c r="AA67">
        <v>0.22499999999999998</v>
      </c>
      <c r="AB67">
        <v>0.22999999999999998</v>
      </c>
      <c r="AC67">
        <v>0.22999999999999998</v>
      </c>
      <c r="AD67">
        <v>0.23499999999999999</v>
      </c>
      <c r="AE67">
        <v>0.23499999999999999</v>
      </c>
      <c r="AF67">
        <v>0.24</v>
      </c>
      <c r="AH67" s="37">
        <f t="shared" si="5"/>
        <v>20.5</v>
      </c>
      <c r="AI67" s="37">
        <f t="shared" si="5"/>
        <v>21.000000000000004</v>
      </c>
      <c r="AJ67" s="37">
        <f t="shared" si="5"/>
        <v>21.499999999999996</v>
      </c>
      <c r="AK67" s="37">
        <f t="shared" si="5"/>
        <v>21.999999999999996</v>
      </c>
      <c r="AL67" s="37">
        <f t="shared" si="5"/>
        <v>21.999999999999996</v>
      </c>
      <c r="AM67" s="37">
        <f t="shared" si="5"/>
        <v>22.499999999999996</v>
      </c>
      <c r="AN67" s="37">
        <f t="shared" si="4"/>
        <v>22.499999999999996</v>
      </c>
      <c r="AO67" s="37">
        <f t="shared" si="4"/>
        <v>23</v>
      </c>
      <c r="AP67" s="37">
        <f t="shared" si="4"/>
        <v>23</v>
      </c>
      <c r="AQ67" s="37">
        <f t="shared" si="4"/>
        <v>23.5</v>
      </c>
      <c r="AR67" s="37">
        <f t="shared" si="4"/>
        <v>23.5</v>
      </c>
      <c r="AS67" s="37">
        <f t="shared" si="4"/>
        <v>24</v>
      </c>
    </row>
    <row r="68" spans="4:45" x14ac:dyDescent="0.25">
      <c r="D68">
        <v>65</v>
      </c>
      <c r="E68" s="77">
        <v>81000</v>
      </c>
      <c r="F68" s="37">
        <v>20.5</v>
      </c>
      <c r="G68" s="37">
        <v>21.000000000000004</v>
      </c>
      <c r="H68" s="37">
        <v>21.499999999999996</v>
      </c>
      <c r="I68" s="37">
        <v>21.999999999999996</v>
      </c>
      <c r="J68" s="37">
        <v>21.999999999999996</v>
      </c>
      <c r="K68" s="37">
        <v>22.499999999999996</v>
      </c>
      <c r="L68" s="37">
        <v>23</v>
      </c>
      <c r="M68" s="37">
        <v>23</v>
      </c>
      <c r="N68" s="37">
        <v>23.5</v>
      </c>
      <c r="O68" s="37">
        <v>23.5</v>
      </c>
      <c r="P68" s="37">
        <v>24</v>
      </c>
      <c r="Q68" s="37">
        <v>24</v>
      </c>
      <c r="S68" t="str">
        <f t="shared" si="1"/>
        <v/>
      </c>
      <c r="T68">
        <v>81000</v>
      </c>
      <c r="U68">
        <v>0.20500000000000002</v>
      </c>
      <c r="V68">
        <v>0.21000000000000002</v>
      </c>
      <c r="W68">
        <v>0.21499999999999997</v>
      </c>
      <c r="X68">
        <v>0.21999999999999997</v>
      </c>
      <c r="Y68">
        <v>0.21999999999999997</v>
      </c>
      <c r="Z68">
        <v>0.22499999999999998</v>
      </c>
      <c r="AA68">
        <v>0.22999999999999998</v>
      </c>
      <c r="AB68">
        <v>0.22999999999999998</v>
      </c>
      <c r="AC68">
        <v>0.23499999999999999</v>
      </c>
      <c r="AD68">
        <v>0.23499999999999999</v>
      </c>
      <c r="AE68">
        <v>0.24</v>
      </c>
      <c r="AF68">
        <v>0.24</v>
      </c>
      <c r="AH68" s="37">
        <f t="shared" si="5"/>
        <v>20.5</v>
      </c>
      <c r="AI68" s="37">
        <f t="shared" si="5"/>
        <v>21.000000000000004</v>
      </c>
      <c r="AJ68" s="37">
        <f t="shared" si="5"/>
        <v>21.499999999999996</v>
      </c>
      <c r="AK68" s="37">
        <f t="shared" si="5"/>
        <v>21.999999999999996</v>
      </c>
      <c r="AL68" s="37">
        <f t="shared" si="5"/>
        <v>21.999999999999996</v>
      </c>
      <c r="AM68" s="37">
        <f t="shared" si="5"/>
        <v>22.499999999999996</v>
      </c>
      <c r="AN68" s="37">
        <f t="shared" si="4"/>
        <v>23</v>
      </c>
      <c r="AO68" s="37">
        <f t="shared" si="4"/>
        <v>23</v>
      </c>
      <c r="AP68" s="37">
        <f t="shared" si="4"/>
        <v>23.5</v>
      </c>
      <c r="AQ68" s="37">
        <f t="shared" si="4"/>
        <v>23.5</v>
      </c>
      <c r="AR68" s="37">
        <f t="shared" si="4"/>
        <v>24</v>
      </c>
      <c r="AS68" s="37">
        <f t="shared" si="4"/>
        <v>24</v>
      </c>
    </row>
    <row r="69" spans="4:45" x14ac:dyDescent="0.25">
      <c r="D69">
        <v>66</v>
      </c>
      <c r="E69" s="77">
        <v>82000</v>
      </c>
      <c r="F69" s="37">
        <v>20.5</v>
      </c>
      <c r="G69" s="37">
        <v>21.000000000000004</v>
      </c>
      <c r="H69" s="37">
        <v>21.499999999999996</v>
      </c>
      <c r="I69" s="37">
        <v>21.999999999999996</v>
      </c>
      <c r="J69" s="37">
        <v>21.999999999999996</v>
      </c>
      <c r="K69" s="37">
        <v>22.499999999999996</v>
      </c>
      <c r="L69" s="37">
        <v>23</v>
      </c>
      <c r="M69" s="37">
        <v>23</v>
      </c>
      <c r="N69" s="37">
        <v>23.5</v>
      </c>
      <c r="O69" s="37">
        <v>23.5</v>
      </c>
      <c r="P69" s="37">
        <v>24</v>
      </c>
      <c r="Q69" s="37">
        <v>24</v>
      </c>
      <c r="S69" t="str">
        <f t="shared" si="1"/>
        <v/>
      </c>
      <c r="T69">
        <v>82000</v>
      </c>
      <c r="U69">
        <v>0.20500000000000002</v>
      </c>
      <c r="V69">
        <v>0.21000000000000002</v>
      </c>
      <c r="W69">
        <v>0.21499999999999997</v>
      </c>
      <c r="X69">
        <v>0.21999999999999997</v>
      </c>
      <c r="Y69">
        <v>0.21999999999999997</v>
      </c>
      <c r="Z69">
        <v>0.22499999999999998</v>
      </c>
      <c r="AA69">
        <v>0.22999999999999998</v>
      </c>
      <c r="AB69">
        <v>0.22999999999999998</v>
      </c>
      <c r="AC69">
        <v>0.23499999999999999</v>
      </c>
      <c r="AD69">
        <v>0.23499999999999999</v>
      </c>
      <c r="AE69">
        <v>0.24</v>
      </c>
      <c r="AF69">
        <v>0.24</v>
      </c>
      <c r="AH69" s="37">
        <f t="shared" si="5"/>
        <v>20.5</v>
      </c>
      <c r="AI69" s="37">
        <f t="shared" si="5"/>
        <v>21.000000000000004</v>
      </c>
      <c r="AJ69" s="37">
        <f t="shared" si="5"/>
        <v>21.499999999999996</v>
      </c>
      <c r="AK69" s="37">
        <f t="shared" si="5"/>
        <v>21.999999999999996</v>
      </c>
      <c r="AL69" s="37">
        <f t="shared" si="5"/>
        <v>21.999999999999996</v>
      </c>
      <c r="AM69" s="37">
        <f t="shared" si="5"/>
        <v>22.499999999999996</v>
      </c>
      <c r="AN69" s="37">
        <f t="shared" si="4"/>
        <v>23</v>
      </c>
      <c r="AO69" s="37">
        <f t="shared" si="4"/>
        <v>23</v>
      </c>
      <c r="AP69" s="37">
        <f t="shared" si="4"/>
        <v>23.5</v>
      </c>
      <c r="AQ69" s="37">
        <f t="shared" si="4"/>
        <v>23.5</v>
      </c>
      <c r="AR69" s="37">
        <f t="shared" si="4"/>
        <v>24</v>
      </c>
      <c r="AS69" s="37">
        <f t="shared" si="4"/>
        <v>24</v>
      </c>
    </row>
    <row r="70" spans="4:45" x14ac:dyDescent="0.25">
      <c r="D70">
        <v>67</v>
      </c>
      <c r="E70" s="77">
        <v>83000</v>
      </c>
      <c r="F70" s="37">
        <v>21.000000000000004</v>
      </c>
      <c r="G70" s="37">
        <v>21.000000000000004</v>
      </c>
      <c r="H70" s="37">
        <v>21.499999999999996</v>
      </c>
      <c r="I70" s="37">
        <v>21.999999999999996</v>
      </c>
      <c r="J70" s="37">
        <v>22.499999999999996</v>
      </c>
      <c r="K70" s="37">
        <v>22.499999999999996</v>
      </c>
      <c r="L70" s="37">
        <v>23</v>
      </c>
      <c r="M70" s="37">
        <v>23</v>
      </c>
      <c r="N70" s="37">
        <v>23.5</v>
      </c>
      <c r="O70" s="37">
        <v>23.5</v>
      </c>
      <c r="P70" s="37">
        <v>24</v>
      </c>
      <c r="Q70" s="37">
        <v>24</v>
      </c>
      <c r="S70" t="str">
        <f t="shared" ref="S70:S97" si="6">IF(E70&lt;&gt;T70,"x","")</f>
        <v/>
      </c>
      <c r="T70">
        <v>83000</v>
      </c>
      <c r="U70">
        <v>0.21000000000000002</v>
      </c>
      <c r="V70">
        <v>0.21000000000000002</v>
      </c>
      <c r="W70">
        <v>0.21499999999999997</v>
      </c>
      <c r="X70">
        <v>0.21999999999999997</v>
      </c>
      <c r="Y70">
        <v>0.22499999999999998</v>
      </c>
      <c r="Z70">
        <v>0.22499999999999998</v>
      </c>
      <c r="AA70">
        <v>0.22999999999999998</v>
      </c>
      <c r="AB70">
        <v>0.22999999999999998</v>
      </c>
      <c r="AC70">
        <v>0.23499999999999999</v>
      </c>
      <c r="AD70">
        <v>0.23499999999999999</v>
      </c>
      <c r="AE70">
        <v>0.24</v>
      </c>
      <c r="AF70">
        <v>0.24</v>
      </c>
      <c r="AH70" s="37">
        <f t="shared" si="5"/>
        <v>21.000000000000004</v>
      </c>
      <c r="AI70" s="37">
        <f t="shared" si="5"/>
        <v>21.000000000000004</v>
      </c>
      <c r="AJ70" s="37">
        <f t="shared" si="5"/>
        <v>21.499999999999996</v>
      </c>
      <c r="AK70" s="37">
        <f t="shared" si="5"/>
        <v>21.999999999999996</v>
      </c>
      <c r="AL70" s="37">
        <f t="shared" si="5"/>
        <v>22.499999999999996</v>
      </c>
      <c r="AM70" s="37">
        <f t="shared" si="5"/>
        <v>22.499999999999996</v>
      </c>
      <c r="AN70" s="37">
        <f t="shared" si="4"/>
        <v>23</v>
      </c>
      <c r="AO70" s="37">
        <f t="shared" si="4"/>
        <v>23</v>
      </c>
      <c r="AP70" s="37">
        <f t="shared" si="4"/>
        <v>23.5</v>
      </c>
      <c r="AQ70" s="37">
        <f t="shared" si="4"/>
        <v>23.5</v>
      </c>
      <c r="AR70" s="37">
        <f t="shared" si="4"/>
        <v>24</v>
      </c>
      <c r="AS70" s="37">
        <f t="shared" si="4"/>
        <v>24</v>
      </c>
    </row>
    <row r="71" spans="4:45" x14ac:dyDescent="0.25">
      <c r="D71">
        <v>68</v>
      </c>
      <c r="E71" s="77">
        <v>84000</v>
      </c>
      <c r="F71" s="37">
        <v>21.000000000000004</v>
      </c>
      <c r="G71" s="37">
        <v>21.000000000000004</v>
      </c>
      <c r="H71" s="37">
        <v>21.499999999999996</v>
      </c>
      <c r="I71" s="37">
        <v>21.999999999999996</v>
      </c>
      <c r="J71" s="37">
        <v>22.499999999999996</v>
      </c>
      <c r="K71" s="37">
        <v>22.499999999999996</v>
      </c>
      <c r="L71" s="37">
        <v>23</v>
      </c>
      <c r="M71" s="37">
        <v>23</v>
      </c>
      <c r="N71" s="37">
        <v>23.5</v>
      </c>
      <c r="O71" s="37">
        <v>23.5</v>
      </c>
      <c r="P71" s="37">
        <v>24</v>
      </c>
      <c r="Q71" s="37">
        <v>24</v>
      </c>
      <c r="S71" t="str">
        <f t="shared" si="6"/>
        <v/>
      </c>
      <c r="T71">
        <v>84000</v>
      </c>
      <c r="U71">
        <v>0.21000000000000002</v>
      </c>
      <c r="V71">
        <v>0.21000000000000002</v>
      </c>
      <c r="W71">
        <v>0.21499999999999997</v>
      </c>
      <c r="X71">
        <v>0.21999999999999997</v>
      </c>
      <c r="Y71">
        <v>0.22499999999999998</v>
      </c>
      <c r="Z71">
        <v>0.22499999999999998</v>
      </c>
      <c r="AA71">
        <v>0.22999999999999998</v>
      </c>
      <c r="AB71">
        <v>0.22999999999999998</v>
      </c>
      <c r="AC71">
        <v>0.23499999999999999</v>
      </c>
      <c r="AD71">
        <v>0.23499999999999999</v>
      </c>
      <c r="AE71">
        <v>0.24</v>
      </c>
      <c r="AF71">
        <v>0.24</v>
      </c>
      <c r="AH71" s="37">
        <f t="shared" si="5"/>
        <v>21.000000000000004</v>
      </c>
      <c r="AI71" s="37">
        <f t="shared" si="5"/>
        <v>21.000000000000004</v>
      </c>
      <c r="AJ71" s="37">
        <f t="shared" si="5"/>
        <v>21.499999999999996</v>
      </c>
      <c r="AK71" s="37">
        <f t="shared" si="5"/>
        <v>21.999999999999996</v>
      </c>
      <c r="AL71" s="37">
        <f t="shared" si="5"/>
        <v>22.499999999999996</v>
      </c>
      <c r="AM71" s="37">
        <f t="shared" si="5"/>
        <v>22.499999999999996</v>
      </c>
      <c r="AN71" s="37">
        <f t="shared" si="4"/>
        <v>23</v>
      </c>
      <c r="AO71" s="37">
        <f t="shared" si="4"/>
        <v>23</v>
      </c>
      <c r="AP71" s="37">
        <f t="shared" si="4"/>
        <v>23.5</v>
      </c>
      <c r="AQ71" s="37">
        <f t="shared" si="4"/>
        <v>23.5</v>
      </c>
      <c r="AR71" s="37">
        <f t="shared" si="4"/>
        <v>24</v>
      </c>
      <c r="AS71" s="37">
        <f t="shared" si="4"/>
        <v>24</v>
      </c>
    </row>
    <row r="72" spans="4:45" x14ac:dyDescent="0.25">
      <c r="D72">
        <v>69</v>
      </c>
      <c r="E72" s="77">
        <v>85000</v>
      </c>
      <c r="F72" s="37">
        <v>21.000000000000004</v>
      </c>
      <c r="G72" s="37">
        <v>21.499999999999996</v>
      </c>
      <c r="H72" s="37">
        <v>21.499999999999996</v>
      </c>
      <c r="I72" s="37">
        <v>21.999999999999996</v>
      </c>
      <c r="J72" s="37">
        <v>22.499999999999996</v>
      </c>
      <c r="K72" s="37">
        <v>22.499999999999996</v>
      </c>
      <c r="L72" s="37">
        <v>23</v>
      </c>
      <c r="M72" s="37">
        <v>23.5</v>
      </c>
      <c r="N72" s="37">
        <v>23.5</v>
      </c>
      <c r="O72" s="37">
        <v>24</v>
      </c>
      <c r="P72" s="37">
        <v>24</v>
      </c>
      <c r="Q72" s="37">
        <v>24</v>
      </c>
      <c r="S72" t="str">
        <f t="shared" si="6"/>
        <v/>
      </c>
      <c r="T72">
        <v>85000</v>
      </c>
      <c r="U72">
        <v>0.21000000000000002</v>
      </c>
      <c r="V72">
        <v>0.21499999999999997</v>
      </c>
      <c r="W72">
        <v>0.21499999999999997</v>
      </c>
      <c r="X72">
        <v>0.21999999999999997</v>
      </c>
      <c r="Y72">
        <v>0.22499999999999998</v>
      </c>
      <c r="Z72">
        <v>0.22499999999999998</v>
      </c>
      <c r="AA72">
        <v>0.22999999999999998</v>
      </c>
      <c r="AB72">
        <v>0.23499999999999999</v>
      </c>
      <c r="AC72">
        <v>0.23499999999999999</v>
      </c>
      <c r="AD72">
        <v>0.24</v>
      </c>
      <c r="AE72">
        <v>0.24</v>
      </c>
      <c r="AF72">
        <v>0.24</v>
      </c>
      <c r="AH72" s="37">
        <f t="shared" si="5"/>
        <v>21.000000000000004</v>
      </c>
      <c r="AI72" s="37">
        <f t="shared" si="5"/>
        <v>21.499999999999996</v>
      </c>
      <c r="AJ72" s="37">
        <f t="shared" si="5"/>
        <v>21.499999999999996</v>
      </c>
      <c r="AK72" s="37">
        <f t="shared" si="5"/>
        <v>21.999999999999996</v>
      </c>
      <c r="AL72" s="37">
        <f t="shared" si="5"/>
        <v>22.499999999999996</v>
      </c>
      <c r="AM72" s="37">
        <f t="shared" si="5"/>
        <v>22.499999999999996</v>
      </c>
      <c r="AN72" s="37">
        <f t="shared" si="4"/>
        <v>23</v>
      </c>
      <c r="AO72" s="37">
        <f t="shared" si="4"/>
        <v>23.5</v>
      </c>
      <c r="AP72" s="37">
        <f t="shared" si="4"/>
        <v>23.5</v>
      </c>
      <c r="AQ72" s="37">
        <f t="shared" si="4"/>
        <v>24</v>
      </c>
      <c r="AR72" s="37">
        <f t="shared" si="4"/>
        <v>24</v>
      </c>
      <c r="AS72" s="37">
        <f t="shared" si="4"/>
        <v>24</v>
      </c>
    </row>
    <row r="73" spans="4:45" x14ac:dyDescent="0.25">
      <c r="D73">
        <v>70</v>
      </c>
      <c r="E73" s="77">
        <v>86000</v>
      </c>
      <c r="F73" s="37">
        <v>21.000000000000004</v>
      </c>
      <c r="G73" s="37">
        <v>21.499999999999996</v>
      </c>
      <c r="H73" s="37">
        <v>21.499999999999996</v>
      </c>
      <c r="I73" s="37">
        <v>21.999999999999996</v>
      </c>
      <c r="J73" s="37">
        <v>22.499999999999996</v>
      </c>
      <c r="K73" s="37">
        <v>22.499999999999996</v>
      </c>
      <c r="L73" s="37">
        <v>23</v>
      </c>
      <c r="M73" s="37">
        <v>23.5</v>
      </c>
      <c r="N73" s="37">
        <v>23.5</v>
      </c>
      <c r="O73" s="37">
        <v>24</v>
      </c>
      <c r="P73" s="37">
        <v>24</v>
      </c>
      <c r="Q73" s="37">
        <v>24.5</v>
      </c>
      <c r="S73" t="str">
        <f t="shared" si="6"/>
        <v/>
      </c>
      <c r="T73">
        <v>86000</v>
      </c>
      <c r="U73">
        <v>0.21000000000000002</v>
      </c>
      <c r="V73">
        <v>0.21499999999999997</v>
      </c>
      <c r="W73">
        <v>0.21499999999999997</v>
      </c>
      <c r="X73">
        <v>0.21999999999999997</v>
      </c>
      <c r="Y73">
        <v>0.22499999999999998</v>
      </c>
      <c r="Z73">
        <v>0.22499999999999998</v>
      </c>
      <c r="AA73">
        <v>0.22999999999999998</v>
      </c>
      <c r="AB73">
        <v>0.23499999999999999</v>
      </c>
      <c r="AC73">
        <v>0.23499999999999999</v>
      </c>
      <c r="AD73">
        <v>0.24</v>
      </c>
      <c r="AE73">
        <v>0.24</v>
      </c>
      <c r="AF73">
        <v>0.245</v>
      </c>
      <c r="AH73" s="37">
        <f t="shared" si="5"/>
        <v>21.000000000000004</v>
      </c>
      <c r="AI73" s="37">
        <f t="shared" si="5"/>
        <v>21.499999999999996</v>
      </c>
      <c r="AJ73" s="37">
        <f t="shared" si="5"/>
        <v>21.499999999999996</v>
      </c>
      <c r="AK73" s="37">
        <f t="shared" si="5"/>
        <v>21.999999999999996</v>
      </c>
      <c r="AL73" s="37">
        <f t="shared" si="5"/>
        <v>22.499999999999996</v>
      </c>
      <c r="AM73" s="37">
        <f t="shared" si="5"/>
        <v>22.499999999999996</v>
      </c>
      <c r="AN73" s="37">
        <f t="shared" si="4"/>
        <v>23</v>
      </c>
      <c r="AO73" s="37">
        <f t="shared" si="4"/>
        <v>23.5</v>
      </c>
      <c r="AP73" s="37">
        <f t="shared" si="4"/>
        <v>23.5</v>
      </c>
      <c r="AQ73" s="37">
        <f t="shared" si="4"/>
        <v>24</v>
      </c>
      <c r="AR73" s="37">
        <f t="shared" si="4"/>
        <v>24</v>
      </c>
      <c r="AS73" s="37">
        <f t="shared" si="4"/>
        <v>24.5</v>
      </c>
    </row>
    <row r="74" spans="4:45" x14ac:dyDescent="0.25">
      <c r="D74">
        <v>71</v>
      </c>
      <c r="E74" s="77">
        <v>87000</v>
      </c>
      <c r="F74" s="37">
        <v>21.000000000000004</v>
      </c>
      <c r="G74" s="37">
        <v>21.499999999999996</v>
      </c>
      <c r="H74" s="37">
        <v>21.999999999999996</v>
      </c>
      <c r="I74" s="37">
        <v>21.999999999999996</v>
      </c>
      <c r="J74" s="37">
        <v>22.499999999999996</v>
      </c>
      <c r="K74" s="37">
        <v>23</v>
      </c>
      <c r="L74" s="37">
        <v>23</v>
      </c>
      <c r="M74" s="37">
        <v>23.5</v>
      </c>
      <c r="N74" s="37">
        <v>23.5</v>
      </c>
      <c r="O74" s="37">
        <v>24</v>
      </c>
      <c r="P74" s="37">
        <v>24</v>
      </c>
      <c r="Q74" s="37">
        <v>24.5</v>
      </c>
      <c r="S74" t="str">
        <f t="shared" si="6"/>
        <v/>
      </c>
      <c r="T74">
        <v>87000</v>
      </c>
      <c r="U74">
        <v>0.21000000000000002</v>
      </c>
      <c r="V74">
        <v>0.21499999999999997</v>
      </c>
      <c r="W74">
        <v>0.21999999999999997</v>
      </c>
      <c r="X74">
        <v>0.21999999999999997</v>
      </c>
      <c r="Y74">
        <v>0.22499999999999998</v>
      </c>
      <c r="Z74">
        <v>0.22999999999999998</v>
      </c>
      <c r="AA74">
        <v>0.22999999999999998</v>
      </c>
      <c r="AB74">
        <v>0.23499999999999999</v>
      </c>
      <c r="AC74">
        <v>0.23499999999999999</v>
      </c>
      <c r="AD74">
        <v>0.24</v>
      </c>
      <c r="AE74">
        <v>0.24</v>
      </c>
      <c r="AF74">
        <v>0.245</v>
      </c>
      <c r="AH74" s="37">
        <f t="shared" si="5"/>
        <v>21.000000000000004</v>
      </c>
      <c r="AI74" s="37">
        <f t="shared" si="5"/>
        <v>21.499999999999996</v>
      </c>
      <c r="AJ74" s="37">
        <f t="shared" si="5"/>
        <v>21.999999999999996</v>
      </c>
      <c r="AK74" s="37">
        <f t="shared" si="5"/>
        <v>21.999999999999996</v>
      </c>
      <c r="AL74" s="37">
        <f t="shared" si="5"/>
        <v>22.499999999999996</v>
      </c>
      <c r="AM74" s="37">
        <f t="shared" si="5"/>
        <v>23</v>
      </c>
      <c r="AN74" s="37">
        <f t="shared" si="4"/>
        <v>23</v>
      </c>
      <c r="AO74" s="37">
        <f t="shared" si="4"/>
        <v>23.5</v>
      </c>
      <c r="AP74" s="37">
        <f t="shared" si="4"/>
        <v>23.5</v>
      </c>
      <c r="AQ74" s="37">
        <f t="shared" si="4"/>
        <v>24</v>
      </c>
      <c r="AR74" s="37">
        <f t="shared" si="4"/>
        <v>24</v>
      </c>
      <c r="AS74" s="37">
        <f t="shared" si="4"/>
        <v>24.5</v>
      </c>
    </row>
    <row r="75" spans="4:45" x14ac:dyDescent="0.25">
      <c r="D75">
        <v>72</v>
      </c>
      <c r="E75" s="77">
        <v>88000</v>
      </c>
      <c r="F75" s="37">
        <v>21.000000000000004</v>
      </c>
      <c r="G75" s="37">
        <v>21.499999999999996</v>
      </c>
      <c r="H75" s="37">
        <v>21.999999999999996</v>
      </c>
      <c r="I75" s="37">
        <v>21.999999999999996</v>
      </c>
      <c r="J75" s="37">
        <v>22.499999999999996</v>
      </c>
      <c r="K75" s="37">
        <v>23</v>
      </c>
      <c r="L75" s="37">
        <v>23</v>
      </c>
      <c r="M75" s="37">
        <v>23.5</v>
      </c>
      <c r="N75" s="37">
        <v>23.5</v>
      </c>
      <c r="O75" s="37">
        <v>24</v>
      </c>
      <c r="P75" s="37">
        <v>24</v>
      </c>
      <c r="Q75" s="37">
        <v>24.5</v>
      </c>
      <c r="S75" t="str">
        <f t="shared" si="6"/>
        <v/>
      </c>
      <c r="T75">
        <v>88000</v>
      </c>
      <c r="U75">
        <v>0.21000000000000002</v>
      </c>
      <c r="V75">
        <v>0.21499999999999997</v>
      </c>
      <c r="W75">
        <v>0.21999999999999997</v>
      </c>
      <c r="X75">
        <v>0.21999999999999997</v>
      </c>
      <c r="Y75">
        <v>0.22499999999999998</v>
      </c>
      <c r="Z75">
        <v>0.22999999999999998</v>
      </c>
      <c r="AA75">
        <v>0.22999999999999998</v>
      </c>
      <c r="AB75">
        <v>0.23499999999999999</v>
      </c>
      <c r="AC75">
        <v>0.23499999999999999</v>
      </c>
      <c r="AD75">
        <v>0.24</v>
      </c>
      <c r="AE75">
        <v>0.24</v>
      </c>
      <c r="AF75">
        <v>0.245</v>
      </c>
      <c r="AH75" s="37">
        <f t="shared" si="5"/>
        <v>21.000000000000004</v>
      </c>
      <c r="AI75" s="37">
        <f t="shared" si="5"/>
        <v>21.499999999999996</v>
      </c>
      <c r="AJ75" s="37">
        <f t="shared" si="5"/>
        <v>21.999999999999996</v>
      </c>
      <c r="AK75" s="37">
        <f t="shared" si="5"/>
        <v>21.999999999999996</v>
      </c>
      <c r="AL75" s="37">
        <f t="shared" si="5"/>
        <v>22.499999999999996</v>
      </c>
      <c r="AM75" s="37">
        <f t="shared" si="5"/>
        <v>23</v>
      </c>
      <c r="AN75" s="37">
        <f t="shared" si="4"/>
        <v>23</v>
      </c>
      <c r="AO75" s="37">
        <f t="shared" si="4"/>
        <v>23.5</v>
      </c>
      <c r="AP75" s="37">
        <f t="shared" si="4"/>
        <v>23.5</v>
      </c>
      <c r="AQ75" s="37">
        <f t="shared" si="4"/>
        <v>24</v>
      </c>
      <c r="AR75" s="37">
        <f t="shared" si="4"/>
        <v>24</v>
      </c>
      <c r="AS75" s="37">
        <f t="shared" si="4"/>
        <v>24.5</v>
      </c>
    </row>
    <row r="76" spans="4:45" x14ac:dyDescent="0.25">
      <c r="D76">
        <v>73</v>
      </c>
      <c r="E76" s="77">
        <v>89000</v>
      </c>
      <c r="F76" s="37">
        <v>21.000000000000004</v>
      </c>
      <c r="G76" s="37">
        <v>21.499999999999996</v>
      </c>
      <c r="H76" s="37">
        <v>21.999999999999996</v>
      </c>
      <c r="I76" s="37">
        <v>21.999999999999996</v>
      </c>
      <c r="J76" s="37">
        <v>22.499999999999996</v>
      </c>
      <c r="K76" s="37">
        <v>23</v>
      </c>
      <c r="L76" s="37">
        <v>23</v>
      </c>
      <c r="M76" s="37">
        <v>23.5</v>
      </c>
      <c r="N76" s="37">
        <v>23.5</v>
      </c>
      <c r="O76" s="37">
        <v>24</v>
      </c>
      <c r="P76" s="37">
        <v>24</v>
      </c>
      <c r="Q76" s="37">
        <v>24.5</v>
      </c>
      <c r="S76" t="str">
        <f t="shared" si="6"/>
        <v/>
      </c>
      <c r="T76">
        <v>89000</v>
      </c>
      <c r="U76">
        <v>0.21000000000000002</v>
      </c>
      <c r="V76">
        <v>0.21499999999999997</v>
      </c>
      <c r="W76">
        <v>0.21999999999999997</v>
      </c>
      <c r="X76">
        <v>0.21999999999999997</v>
      </c>
      <c r="Y76">
        <v>0.22499999999999998</v>
      </c>
      <c r="Z76">
        <v>0.22999999999999998</v>
      </c>
      <c r="AA76">
        <v>0.22999999999999998</v>
      </c>
      <c r="AB76">
        <v>0.23499999999999999</v>
      </c>
      <c r="AC76">
        <v>0.23499999999999999</v>
      </c>
      <c r="AD76">
        <v>0.24</v>
      </c>
      <c r="AE76">
        <v>0.24</v>
      </c>
      <c r="AF76">
        <v>0.245</v>
      </c>
      <c r="AH76" s="37">
        <f t="shared" si="5"/>
        <v>21.000000000000004</v>
      </c>
      <c r="AI76" s="37">
        <f t="shared" si="5"/>
        <v>21.499999999999996</v>
      </c>
      <c r="AJ76" s="37">
        <f t="shared" si="5"/>
        <v>21.999999999999996</v>
      </c>
      <c r="AK76" s="37">
        <f t="shared" si="5"/>
        <v>21.999999999999996</v>
      </c>
      <c r="AL76" s="37">
        <f t="shared" si="5"/>
        <v>22.499999999999996</v>
      </c>
      <c r="AM76" s="37">
        <f t="shared" si="5"/>
        <v>23</v>
      </c>
      <c r="AN76" s="37">
        <f t="shared" si="4"/>
        <v>23</v>
      </c>
      <c r="AO76" s="37">
        <f t="shared" si="4"/>
        <v>23.5</v>
      </c>
      <c r="AP76" s="37">
        <f t="shared" si="4"/>
        <v>23.5</v>
      </c>
      <c r="AQ76" s="37">
        <f t="shared" si="4"/>
        <v>24</v>
      </c>
      <c r="AR76" s="37">
        <f t="shared" si="4"/>
        <v>24</v>
      </c>
      <c r="AS76" s="37">
        <f t="shared" si="4"/>
        <v>24.5</v>
      </c>
    </row>
    <row r="77" spans="4:45" x14ac:dyDescent="0.25">
      <c r="D77">
        <v>74</v>
      </c>
      <c r="E77" s="77">
        <v>90000</v>
      </c>
      <c r="F77" s="37">
        <v>21.000000000000004</v>
      </c>
      <c r="G77" s="37">
        <v>21.499999999999996</v>
      </c>
      <c r="H77" s="37">
        <v>21.999999999999996</v>
      </c>
      <c r="I77" s="37">
        <v>22.499999999999996</v>
      </c>
      <c r="J77" s="37">
        <v>22.499999999999996</v>
      </c>
      <c r="K77" s="37">
        <v>23</v>
      </c>
      <c r="L77" s="37">
        <v>23</v>
      </c>
      <c r="M77" s="37">
        <v>23.5</v>
      </c>
      <c r="N77" s="37">
        <v>24</v>
      </c>
      <c r="O77" s="37">
        <v>24</v>
      </c>
      <c r="P77" s="37">
        <v>24.5</v>
      </c>
      <c r="Q77" s="37">
        <v>24.5</v>
      </c>
      <c r="S77" t="str">
        <f t="shared" si="6"/>
        <v/>
      </c>
      <c r="T77">
        <v>90000</v>
      </c>
      <c r="U77">
        <v>0.21000000000000002</v>
      </c>
      <c r="V77">
        <v>0.21499999999999997</v>
      </c>
      <c r="W77">
        <v>0.21999999999999997</v>
      </c>
      <c r="X77">
        <v>0.22499999999999998</v>
      </c>
      <c r="Y77">
        <v>0.22499999999999998</v>
      </c>
      <c r="Z77">
        <v>0.22999999999999998</v>
      </c>
      <c r="AA77">
        <v>0.22999999999999998</v>
      </c>
      <c r="AB77">
        <v>0.23499999999999999</v>
      </c>
      <c r="AC77">
        <v>0.24</v>
      </c>
      <c r="AD77">
        <v>0.24</v>
      </c>
      <c r="AE77">
        <v>0.245</v>
      </c>
      <c r="AF77">
        <v>0.245</v>
      </c>
      <c r="AH77" s="37">
        <f t="shared" si="5"/>
        <v>21.000000000000004</v>
      </c>
      <c r="AI77" s="37">
        <f t="shared" si="5"/>
        <v>21.499999999999996</v>
      </c>
      <c r="AJ77" s="37">
        <f t="shared" si="5"/>
        <v>21.999999999999996</v>
      </c>
      <c r="AK77" s="37">
        <f t="shared" si="5"/>
        <v>22.499999999999996</v>
      </c>
      <c r="AL77" s="37">
        <f t="shared" si="5"/>
        <v>22.499999999999996</v>
      </c>
      <c r="AM77" s="37">
        <f t="shared" si="5"/>
        <v>23</v>
      </c>
      <c r="AN77" s="37">
        <f t="shared" si="4"/>
        <v>23</v>
      </c>
      <c r="AO77" s="37">
        <f t="shared" si="4"/>
        <v>23.5</v>
      </c>
      <c r="AP77" s="37">
        <f t="shared" si="4"/>
        <v>24</v>
      </c>
      <c r="AQ77" s="37">
        <f t="shared" si="4"/>
        <v>24</v>
      </c>
      <c r="AR77" s="37">
        <f t="shared" si="4"/>
        <v>24.5</v>
      </c>
      <c r="AS77" s="37">
        <f t="shared" si="4"/>
        <v>24.5</v>
      </c>
    </row>
    <row r="78" spans="4:45" x14ac:dyDescent="0.25">
      <c r="D78">
        <v>75</v>
      </c>
      <c r="E78" s="77">
        <v>91000</v>
      </c>
      <c r="F78" s="37">
        <v>21.000000000000004</v>
      </c>
      <c r="G78" s="37">
        <v>21.499999999999996</v>
      </c>
      <c r="H78" s="37">
        <v>21.999999999999996</v>
      </c>
      <c r="I78" s="37">
        <v>22.499999999999996</v>
      </c>
      <c r="J78" s="37">
        <v>22.499999999999996</v>
      </c>
      <c r="K78" s="37">
        <v>23</v>
      </c>
      <c r="L78" s="37">
        <v>23.5</v>
      </c>
      <c r="M78" s="37">
        <v>23.5</v>
      </c>
      <c r="N78" s="37">
        <v>24</v>
      </c>
      <c r="O78" s="37">
        <v>24</v>
      </c>
      <c r="P78" s="37">
        <v>24.5</v>
      </c>
      <c r="Q78" s="37">
        <v>24.5</v>
      </c>
      <c r="S78" t="str">
        <f t="shared" si="6"/>
        <v/>
      </c>
      <c r="T78">
        <v>91000</v>
      </c>
      <c r="U78">
        <v>0.21000000000000002</v>
      </c>
      <c r="V78">
        <v>0.21499999999999997</v>
      </c>
      <c r="W78">
        <v>0.21999999999999997</v>
      </c>
      <c r="X78">
        <v>0.22499999999999998</v>
      </c>
      <c r="Y78">
        <v>0.22499999999999998</v>
      </c>
      <c r="Z78">
        <v>0.22999999999999998</v>
      </c>
      <c r="AA78">
        <v>0.23499999999999999</v>
      </c>
      <c r="AB78">
        <v>0.23499999999999999</v>
      </c>
      <c r="AC78">
        <v>0.24</v>
      </c>
      <c r="AD78">
        <v>0.24</v>
      </c>
      <c r="AE78">
        <v>0.245</v>
      </c>
      <c r="AF78">
        <v>0.245</v>
      </c>
      <c r="AH78" s="37">
        <f t="shared" si="5"/>
        <v>21.000000000000004</v>
      </c>
      <c r="AI78" s="37">
        <f t="shared" si="5"/>
        <v>21.499999999999996</v>
      </c>
      <c r="AJ78" s="37">
        <f t="shared" si="5"/>
        <v>21.999999999999996</v>
      </c>
      <c r="AK78" s="37">
        <f t="shared" si="5"/>
        <v>22.499999999999996</v>
      </c>
      <c r="AL78" s="37">
        <f t="shared" si="5"/>
        <v>22.499999999999996</v>
      </c>
      <c r="AM78" s="37">
        <f t="shared" si="5"/>
        <v>23</v>
      </c>
      <c r="AN78" s="37">
        <f t="shared" si="4"/>
        <v>23.5</v>
      </c>
      <c r="AO78" s="37">
        <f t="shared" si="4"/>
        <v>23.5</v>
      </c>
      <c r="AP78" s="37">
        <f t="shared" si="4"/>
        <v>24</v>
      </c>
      <c r="AQ78" s="37">
        <f t="shared" si="4"/>
        <v>24</v>
      </c>
      <c r="AR78" s="37">
        <f t="shared" si="4"/>
        <v>24.5</v>
      </c>
      <c r="AS78" s="37">
        <f t="shared" si="4"/>
        <v>24.5</v>
      </c>
    </row>
    <row r="79" spans="4:45" x14ac:dyDescent="0.25">
      <c r="D79">
        <v>76</v>
      </c>
      <c r="E79" s="77">
        <v>92000</v>
      </c>
      <c r="F79" s="37">
        <v>21.000000000000004</v>
      </c>
      <c r="G79" s="37">
        <v>21.499999999999996</v>
      </c>
      <c r="H79" s="37">
        <v>21.999999999999996</v>
      </c>
      <c r="I79" s="37">
        <v>22.499999999999996</v>
      </c>
      <c r="J79" s="37">
        <v>22.499999999999996</v>
      </c>
      <c r="K79" s="37">
        <v>23</v>
      </c>
      <c r="L79" s="37">
        <v>23.5</v>
      </c>
      <c r="M79" s="37">
        <v>23.5</v>
      </c>
      <c r="N79" s="37">
        <v>24</v>
      </c>
      <c r="O79" s="37">
        <v>24</v>
      </c>
      <c r="P79" s="37">
        <v>24.5</v>
      </c>
      <c r="Q79" s="37">
        <v>24.5</v>
      </c>
      <c r="S79" t="str">
        <f t="shared" si="6"/>
        <v/>
      </c>
      <c r="T79">
        <v>92000</v>
      </c>
      <c r="U79">
        <v>0.21000000000000002</v>
      </c>
      <c r="V79">
        <v>0.21499999999999997</v>
      </c>
      <c r="W79">
        <v>0.21999999999999997</v>
      </c>
      <c r="X79">
        <v>0.22499999999999998</v>
      </c>
      <c r="Y79">
        <v>0.22499999999999998</v>
      </c>
      <c r="Z79">
        <v>0.22999999999999998</v>
      </c>
      <c r="AA79">
        <v>0.23499999999999999</v>
      </c>
      <c r="AB79">
        <v>0.23499999999999999</v>
      </c>
      <c r="AC79">
        <v>0.24</v>
      </c>
      <c r="AD79">
        <v>0.24</v>
      </c>
      <c r="AE79">
        <v>0.245</v>
      </c>
      <c r="AF79">
        <v>0.245</v>
      </c>
      <c r="AH79" s="37">
        <f t="shared" si="5"/>
        <v>21.000000000000004</v>
      </c>
      <c r="AI79" s="37">
        <f t="shared" si="5"/>
        <v>21.499999999999996</v>
      </c>
      <c r="AJ79" s="37">
        <f t="shared" si="5"/>
        <v>21.999999999999996</v>
      </c>
      <c r="AK79" s="37">
        <f t="shared" si="5"/>
        <v>22.499999999999996</v>
      </c>
      <c r="AL79" s="37">
        <f t="shared" si="5"/>
        <v>22.499999999999996</v>
      </c>
      <c r="AM79" s="37">
        <f t="shared" si="5"/>
        <v>23</v>
      </c>
      <c r="AN79" s="37">
        <f t="shared" si="4"/>
        <v>23.5</v>
      </c>
      <c r="AO79" s="37">
        <f t="shared" si="4"/>
        <v>23.5</v>
      </c>
      <c r="AP79" s="37">
        <f t="shared" si="4"/>
        <v>24</v>
      </c>
      <c r="AQ79" s="37">
        <f t="shared" si="4"/>
        <v>24</v>
      </c>
      <c r="AR79" s="37">
        <f t="shared" si="4"/>
        <v>24.5</v>
      </c>
      <c r="AS79" s="37">
        <f t="shared" si="4"/>
        <v>24.5</v>
      </c>
    </row>
    <row r="80" spans="4:45" x14ac:dyDescent="0.25">
      <c r="D80">
        <v>77</v>
      </c>
      <c r="E80" s="77">
        <v>93000</v>
      </c>
      <c r="F80" s="37">
        <v>21.000000000000004</v>
      </c>
      <c r="G80" s="37">
        <v>21.499999999999996</v>
      </c>
      <c r="H80" s="37">
        <v>21.999999999999996</v>
      </c>
      <c r="I80" s="37">
        <v>22.499999999999996</v>
      </c>
      <c r="J80" s="37">
        <v>22.499999999999996</v>
      </c>
      <c r="K80" s="37">
        <v>23</v>
      </c>
      <c r="L80" s="37">
        <v>23.5</v>
      </c>
      <c r="M80" s="37">
        <v>23.5</v>
      </c>
      <c r="N80" s="37">
        <v>24</v>
      </c>
      <c r="O80" s="37">
        <v>24</v>
      </c>
      <c r="P80" s="37">
        <v>24.5</v>
      </c>
      <c r="Q80" s="37">
        <v>24.5</v>
      </c>
      <c r="S80" t="str">
        <f t="shared" si="6"/>
        <v/>
      </c>
      <c r="T80">
        <v>93000</v>
      </c>
      <c r="U80">
        <v>0.21000000000000002</v>
      </c>
      <c r="V80">
        <v>0.21499999999999997</v>
      </c>
      <c r="W80">
        <v>0.21999999999999997</v>
      </c>
      <c r="X80">
        <v>0.22499999999999998</v>
      </c>
      <c r="Y80">
        <v>0.22499999999999998</v>
      </c>
      <c r="Z80">
        <v>0.22999999999999998</v>
      </c>
      <c r="AA80">
        <v>0.23499999999999999</v>
      </c>
      <c r="AB80">
        <v>0.23499999999999999</v>
      </c>
      <c r="AC80">
        <v>0.24</v>
      </c>
      <c r="AD80">
        <v>0.24</v>
      </c>
      <c r="AE80">
        <v>0.245</v>
      </c>
      <c r="AF80">
        <v>0.245</v>
      </c>
      <c r="AH80" s="37">
        <f t="shared" si="5"/>
        <v>21.000000000000004</v>
      </c>
      <c r="AI80" s="37">
        <f t="shared" si="5"/>
        <v>21.499999999999996</v>
      </c>
      <c r="AJ80" s="37">
        <f t="shared" si="5"/>
        <v>21.999999999999996</v>
      </c>
      <c r="AK80" s="37">
        <f t="shared" si="5"/>
        <v>22.499999999999996</v>
      </c>
      <c r="AL80" s="37">
        <f t="shared" si="5"/>
        <v>22.499999999999996</v>
      </c>
      <c r="AM80" s="37">
        <f t="shared" si="5"/>
        <v>23</v>
      </c>
      <c r="AN80" s="37">
        <f t="shared" si="4"/>
        <v>23.5</v>
      </c>
      <c r="AO80" s="37">
        <f t="shared" si="4"/>
        <v>23.5</v>
      </c>
      <c r="AP80" s="37">
        <f t="shared" si="4"/>
        <v>24</v>
      </c>
      <c r="AQ80" s="37">
        <f t="shared" si="4"/>
        <v>24</v>
      </c>
      <c r="AR80" s="37">
        <f t="shared" si="4"/>
        <v>24.5</v>
      </c>
      <c r="AS80" s="37">
        <f t="shared" si="4"/>
        <v>24.5</v>
      </c>
    </row>
    <row r="81" spans="4:45" x14ac:dyDescent="0.25">
      <c r="D81">
        <v>78</v>
      </c>
      <c r="E81" s="77">
        <v>94000</v>
      </c>
      <c r="F81" s="37">
        <v>21.499999999999996</v>
      </c>
      <c r="G81" s="37">
        <v>21.499999999999996</v>
      </c>
      <c r="H81" s="37">
        <v>21.999999999999996</v>
      </c>
      <c r="I81" s="37">
        <v>22.499999999999996</v>
      </c>
      <c r="J81" s="37">
        <v>23</v>
      </c>
      <c r="K81" s="37">
        <v>23</v>
      </c>
      <c r="L81" s="37">
        <v>23.5</v>
      </c>
      <c r="M81" s="37">
        <v>23.5</v>
      </c>
      <c r="N81" s="37">
        <v>24</v>
      </c>
      <c r="O81" s="37">
        <v>24</v>
      </c>
      <c r="P81" s="37">
        <v>24.5</v>
      </c>
      <c r="Q81" s="37">
        <v>24.5</v>
      </c>
      <c r="S81" t="str">
        <f t="shared" si="6"/>
        <v/>
      </c>
      <c r="T81">
        <v>94000</v>
      </c>
      <c r="U81">
        <v>0.21499999999999997</v>
      </c>
      <c r="V81">
        <v>0.21499999999999997</v>
      </c>
      <c r="W81">
        <v>0.21999999999999997</v>
      </c>
      <c r="X81">
        <v>0.22499999999999998</v>
      </c>
      <c r="Y81">
        <v>0.22999999999999998</v>
      </c>
      <c r="Z81">
        <v>0.22999999999999998</v>
      </c>
      <c r="AA81">
        <v>0.23499999999999999</v>
      </c>
      <c r="AB81">
        <v>0.23499999999999999</v>
      </c>
      <c r="AC81">
        <v>0.24</v>
      </c>
      <c r="AD81">
        <v>0.24</v>
      </c>
      <c r="AE81">
        <v>0.245</v>
      </c>
      <c r="AF81">
        <v>0.245</v>
      </c>
      <c r="AH81" s="37">
        <f t="shared" si="5"/>
        <v>21.499999999999996</v>
      </c>
      <c r="AI81" s="37">
        <f t="shared" si="5"/>
        <v>21.499999999999996</v>
      </c>
      <c r="AJ81" s="37">
        <f t="shared" si="5"/>
        <v>21.999999999999996</v>
      </c>
      <c r="AK81" s="37">
        <f t="shared" si="5"/>
        <v>22.499999999999996</v>
      </c>
      <c r="AL81" s="37">
        <f t="shared" si="5"/>
        <v>23</v>
      </c>
      <c r="AM81" s="37">
        <f t="shared" si="5"/>
        <v>23</v>
      </c>
      <c r="AN81" s="37">
        <f t="shared" si="4"/>
        <v>23.5</v>
      </c>
      <c r="AO81" s="37">
        <f t="shared" si="4"/>
        <v>23.5</v>
      </c>
      <c r="AP81" s="37">
        <f t="shared" si="4"/>
        <v>24</v>
      </c>
      <c r="AQ81" s="37">
        <f t="shared" si="4"/>
        <v>24</v>
      </c>
      <c r="AR81" s="37">
        <f t="shared" si="4"/>
        <v>24.5</v>
      </c>
      <c r="AS81" s="37">
        <f t="shared" si="4"/>
        <v>24.5</v>
      </c>
    </row>
    <row r="82" spans="4:45" x14ac:dyDescent="0.25">
      <c r="D82">
        <v>79</v>
      </c>
      <c r="E82" s="77">
        <v>95000</v>
      </c>
      <c r="F82" s="37">
        <v>21.499999999999996</v>
      </c>
      <c r="G82" s="37">
        <v>21.499999999999996</v>
      </c>
      <c r="H82" s="37">
        <v>21.999999999999996</v>
      </c>
      <c r="I82" s="37">
        <v>22.499999999999996</v>
      </c>
      <c r="J82" s="37">
        <v>23</v>
      </c>
      <c r="K82" s="37">
        <v>23</v>
      </c>
      <c r="L82" s="37">
        <v>23.5</v>
      </c>
      <c r="M82" s="37">
        <v>23.5</v>
      </c>
      <c r="N82" s="37">
        <v>24</v>
      </c>
      <c r="O82" s="37">
        <v>24</v>
      </c>
      <c r="P82" s="37">
        <v>24.5</v>
      </c>
      <c r="Q82" s="37">
        <v>24.5</v>
      </c>
      <c r="S82" t="str">
        <f t="shared" si="6"/>
        <v/>
      </c>
      <c r="T82">
        <v>95000</v>
      </c>
      <c r="U82">
        <v>0.21499999999999997</v>
      </c>
      <c r="V82">
        <v>0.21499999999999997</v>
      </c>
      <c r="W82">
        <v>0.21999999999999997</v>
      </c>
      <c r="X82">
        <v>0.22499999999999998</v>
      </c>
      <c r="Y82">
        <v>0.22999999999999998</v>
      </c>
      <c r="Z82">
        <v>0.22999999999999998</v>
      </c>
      <c r="AA82">
        <v>0.23499999999999999</v>
      </c>
      <c r="AB82">
        <v>0.23499999999999999</v>
      </c>
      <c r="AC82">
        <v>0.24</v>
      </c>
      <c r="AD82">
        <v>0.24</v>
      </c>
      <c r="AE82">
        <v>0.245</v>
      </c>
      <c r="AF82">
        <v>0.245</v>
      </c>
      <c r="AH82" s="37">
        <f t="shared" si="5"/>
        <v>21.499999999999996</v>
      </c>
      <c r="AI82" s="37">
        <f t="shared" si="5"/>
        <v>21.499999999999996</v>
      </c>
      <c r="AJ82" s="37">
        <f t="shared" si="5"/>
        <v>21.999999999999996</v>
      </c>
      <c r="AK82" s="37">
        <f t="shared" si="5"/>
        <v>22.499999999999996</v>
      </c>
      <c r="AL82" s="37">
        <f t="shared" si="5"/>
        <v>23</v>
      </c>
      <c r="AM82" s="37">
        <f t="shared" si="5"/>
        <v>23</v>
      </c>
      <c r="AN82" s="37">
        <f t="shared" si="4"/>
        <v>23.5</v>
      </c>
      <c r="AO82" s="37">
        <f t="shared" si="4"/>
        <v>23.5</v>
      </c>
      <c r="AP82" s="37">
        <f t="shared" si="4"/>
        <v>24</v>
      </c>
      <c r="AQ82" s="37">
        <f t="shared" si="4"/>
        <v>24</v>
      </c>
      <c r="AR82" s="37">
        <f t="shared" si="4"/>
        <v>24.5</v>
      </c>
      <c r="AS82" s="37">
        <f t="shared" si="4"/>
        <v>24.5</v>
      </c>
    </row>
    <row r="83" spans="4:45" x14ac:dyDescent="0.25">
      <c r="D83">
        <v>80</v>
      </c>
      <c r="E83" s="77">
        <v>96000</v>
      </c>
      <c r="F83" s="37">
        <v>21.499999999999996</v>
      </c>
      <c r="G83" s="37">
        <v>21.999999999999996</v>
      </c>
      <c r="H83" s="37">
        <v>21.999999999999996</v>
      </c>
      <c r="I83" s="37">
        <v>22.499999999999996</v>
      </c>
      <c r="J83" s="37">
        <v>23</v>
      </c>
      <c r="K83" s="37">
        <v>23</v>
      </c>
      <c r="L83" s="37">
        <v>23.5</v>
      </c>
      <c r="M83" s="37">
        <v>24</v>
      </c>
      <c r="N83" s="37">
        <v>24</v>
      </c>
      <c r="O83" s="37">
        <v>24.5</v>
      </c>
      <c r="P83" s="37">
        <v>24.5</v>
      </c>
      <c r="Q83" s="37">
        <v>24.5</v>
      </c>
      <c r="S83" t="str">
        <f t="shared" si="6"/>
        <v/>
      </c>
      <c r="T83">
        <v>96000</v>
      </c>
      <c r="U83">
        <v>0.21499999999999997</v>
      </c>
      <c r="V83">
        <v>0.21999999999999997</v>
      </c>
      <c r="W83">
        <v>0.21999999999999997</v>
      </c>
      <c r="X83">
        <v>0.22499999999999998</v>
      </c>
      <c r="Y83">
        <v>0.22999999999999998</v>
      </c>
      <c r="Z83">
        <v>0.22999999999999998</v>
      </c>
      <c r="AA83">
        <v>0.23499999999999999</v>
      </c>
      <c r="AB83">
        <v>0.24</v>
      </c>
      <c r="AC83">
        <v>0.24</v>
      </c>
      <c r="AD83">
        <v>0.245</v>
      </c>
      <c r="AE83">
        <v>0.245</v>
      </c>
      <c r="AF83">
        <v>0.245</v>
      </c>
      <c r="AH83" s="37">
        <f t="shared" si="5"/>
        <v>21.499999999999996</v>
      </c>
      <c r="AI83" s="37">
        <f t="shared" si="5"/>
        <v>21.999999999999996</v>
      </c>
      <c r="AJ83" s="37">
        <f t="shared" si="5"/>
        <v>21.999999999999996</v>
      </c>
      <c r="AK83" s="37">
        <f t="shared" si="5"/>
        <v>22.499999999999996</v>
      </c>
      <c r="AL83" s="37">
        <f t="shared" si="5"/>
        <v>23</v>
      </c>
      <c r="AM83" s="37">
        <f t="shared" si="5"/>
        <v>23</v>
      </c>
      <c r="AN83" s="37">
        <f t="shared" si="4"/>
        <v>23.5</v>
      </c>
      <c r="AO83" s="37">
        <f t="shared" si="4"/>
        <v>24</v>
      </c>
      <c r="AP83" s="37">
        <f t="shared" si="4"/>
        <v>24</v>
      </c>
      <c r="AQ83" s="37">
        <f t="shared" si="4"/>
        <v>24.5</v>
      </c>
      <c r="AR83" s="37">
        <f t="shared" si="4"/>
        <v>24.5</v>
      </c>
      <c r="AS83" s="37">
        <f t="shared" si="4"/>
        <v>24.5</v>
      </c>
    </row>
    <row r="84" spans="4:45" x14ac:dyDescent="0.25">
      <c r="D84">
        <v>81</v>
      </c>
      <c r="E84" s="77">
        <v>97000</v>
      </c>
      <c r="F84" s="37">
        <v>21.499999999999996</v>
      </c>
      <c r="G84" s="37">
        <v>21.999999999999996</v>
      </c>
      <c r="H84" s="37">
        <v>21.999999999999996</v>
      </c>
      <c r="I84" s="37">
        <v>22.499999999999996</v>
      </c>
      <c r="J84" s="37">
        <v>23</v>
      </c>
      <c r="K84" s="37">
        <v>23</v>
      </c>
      <c r="L84" s="37">
        <v>23.5</v>
      </c>
      <c r="M84" s="37">
        <v>24</v>
      </c>
      <c r="N84" s="37">
        <v>24</v>
      </c>
      <c r="O84" s="37">
        <v>24.5</v>
      </c>
      <c r="P84" s="37">
        <v>24.5</v>
      </c>
      <c r="Q84" s="37">
        <v>25</v>
      </c>
      <c r="S84" t="str">
        <f t="shared" si="6"/>
        <v/>
      </c>
      <c r="T84">
        <v>97000</v>
      </c>
      <c r="U84">
        <v>0.21499999999999997</v>
      </c>
      <c r="V84">
        <v>0.21999999999999997</v>
      </c>
      <c r="W84">
        <v>0.21999999999999997</v>
      </c>
      <c r="X84">
        <v>0.22499999999999998</v>
      </c>
      <c r="Y84">
        <v>0.22999999999999998</v>
      </c>
      <c r="Z84">
        <v>0.22999999999999998</v>
      </c>
      <c r="AA84">
        <v>0.23499999999999999</v>
      </c>
      <c r="AB84">
        <v>0.24</v>
      </c>
      <c r="AC84">
        <v>0.24</v>
      </c>
      <c r="AD84">
        <v>0.245</v>
      </c>
      <c r="AE84">
        <v>0.245</v>
      </c>
      <c r="AF84">
        <v>0.25</v>
      </c>
      <c r="AH84" s="37">
        <f t="shared" si="5"/>
        <v>21.499999999999996</v>
      </c>
      <c r="AI84" s="37">
        <f t="shared" si="5"/>
        <v>21.999999999999996</v>
      </c>
      <c r="AJ84" s="37">
        <f t="shared" si="5"/>
        <v>21.999999999999996</v>
      </c>
      <c r="AK84" s="37">
        <f t="shared" si="5"/>
        <v>22.499999999999996</v>
      </c>
      <c r="AL84" s="37">
        <f t="shared" si="5"/>
        <v>23</v>
      </c>
      <c r="AM84" s="37">
        <f t="shared" si="5"/>
        <v>23</v>
      </c>
      <c r="AN84" s="37">
        <f t="shared" si="4"/>
        <v>23.5</v>
      </c>
      <c r="AO84" s="37">
        <f t="shared" si="4"/>
        <v>24</v>
      </c>
      <c r="AP84" s="37">
        <f t="shared" si="4"/>
        <v>24</v>
      </c>
      <c r="AQ84" s="37">
        <f t="shared" si="4"/>
        <v>24.5</v>
      </c>
      <c r="AR84" s="37">
        <f t="shared" si="4"/>
        <v>24.5</v>
      </c>
      <c r="AS84" s="37">
        <f t="shared" si="4"/>
        <v>25</v>
      </c>
    </row>
    <row r="85" spans="4:45" x14ac:dyDescent="0.25">
      <c r="D85">
        <v>82</v>
      </c>
      <c r="E85" s="77">
        <v>98000</v>
      </c>
      <c r="F85" s="37">
        <v>21.499999999999996</v>
      </c>
      <c r="G85" s="37">
        <v>21.999999999999996</v>
      </c>
      <c r="H85" s="37">
        <v>21.999999999999996</v>
      </c>
      <c r="I85" s="37">
        <v>22.499999999999996</v>
      </c>
      <c r="J85" s="37">
        <v>23</v>
      </c>
      <c r="K85" s="37">
        <v>23.5</v>
      </c>
      <c r="L85" s="37">
        <v>23.5</v>
      </c>
      <c r="M85" s="37">
        <v>24</v>
      </c>
      <c r="N85" s="37">
        <v>24</v>
      </c>
      <c r="O85" s="37">
        <v>24.5</v>
      </c>
      <c r="P85" s="37">
        <v>24.5</v>
      </c>
      <c r="Q85" s="37">
        <v>25</v>
      </c>
      <c r="S85" t="str">
        <f t="shared" si="6"/>
        <v/>
      </c>
      <c r="T85">
        <v>98000</v>
      </c>
      <c r="U85">
        <v>0.21499999999999997</v>
      </c>
      <c r="V85">
        <v>0.21999999999999997</v>
      </c>
      <c r="W85">
        <v>0.21999999999999997</v>
      </c>
      <c r="X85">
        <v>0.22499999999999998</v>
      </c>
      <c r="Y85">
        <v>0.22999999999999998</v>
      </c>
      <c r="Z85">
        <v>0.23499999999999999</v>
      </c>
      <c r="AA85">
        <v>0.23499999999999999</v>
      </c>
      <c r="AB85">
        <v>0.24</v>
      </c>
      <c r="AC85">
        <v>0.24</v>
      </c>
      <c r="AD85">
        <v>0.245</v>
      </c>
      <c r="AE85">
        <v>0.245</v>
      </c>
      <c r="AF85">
        <v>0.25</v>
      </c>
      <c r="AH85" s="37">
        <f t="shared" si="5"/>
        <v>21.499999999999996</v>
      </c>
      <c r="AI85" s="37">
        <f t="shared" si="5"/>
        <v>21.999999999999996</v>
      </c>
      <c r="AJ85" s="37">
        <f t="shared" si="5"/>
        <v>21.999999999999996</v>
      </c>
      <c r="AK85" s="37">
        <f t="shared" si="5"/>
        <v>22.499999999999996</v>
      </c>
      <c r="AL85" s="37">
        <f t="shared" si="5"/>
        <v>23</v>
      </c>
      <c r="AM85" s="37">
        <f t="shared" si="5"/>
        <v>23.5</v>
      </c>
      <c r="AN85" s="37">
        <f t="shared" si="5"/>
        <v>23.5</v>
      </c>
      <c r="AO85" s="37">
        <f t="shared" si="5"/>
        <v>24</v>
      </c>
      <c r="AP85" s="37">
        <f t="shared" si="5"/>
        <v>24</v>
      </c>
      <c r="AQ85" s="37">
        <f t="shared" si="5"/>
        <v>24.5</v>
      </c>
      <c r="AR85" s="37">
        <f t="shared" si="5"/>
        <v>24.5</v>
      </c>
      <c r="AS85" s="37">
        <f t="shared" si="5"/>
        <v>25</v>
      </c>
    </row>
    <row r="86" spans="4:45" x14ac:dyDescent="0.25">
      <c r="D86">
        <v>83</v>
      </c>
      <c r="E86" s="77">
        <v>99000</v>
      </c>
      <c r="F86" s="37">
        <v>21.499999999999996</v>
      </c>
      <c r="G86" s="37">
        <v>21.999999999999996</v>
      </c>
      <c r="H86" s="37">
        <v>22.499999999999996</v>
      </c>
      <c r="I86" s="37">
        <v>22.499999999999996</v>
      </c>
      <c r="J86" s="37">
        <v>23</v>
      </c>
      <c r="K86" s="37">
        <v>23.5</v>
      </c>
      <c r="L86" s="37">
        <v>23.5</v>
      </c>
      <c r="M86" s="37">
        <v>24</v>
      </c>
      <c r="N86" s="37">
        <v>24</v>
      </c>
      <c r="O86" s="37">
        <v>24.5</v>
      </c>
      <c r="P86" s="37">
        <v>24.5</v>
      </c>
      <c r="Q86" s="37">
        <v>25</v>
      </c>
      <c r="S86" t="str">
        <f t="shared" si="6"/>
        <v/>
      </c>
      <c r="T86">
        <v>99000</v>
      </c>
      <c r="U86">
        <v>0.21499999999999997</v>
      </c>
      <c r="V86">
        <v>0.21999999999999997</v>
      </c>
      <c r="W86">
        <v>0.22499999999999998</v>
      </c>
      <c r="X86">
        <v>0.22499999999999998</v>
      </c>
      <c r="Y86">
        <v>0.22999999999999998</v>
      </c>
      <c r="Z86">
        <v>0.23499999999999999</v>
      </c>
      <c r="AA86">
        <v>0.23499999999999999</v>
      </c>
      <c r="AB86">
        <v>0.24</v>
      </c>
      <c r="AC86">
        <v>0.24</v>
      </c>
      <c r="AD86">
        <v>0.245</v>
      </c>
      <c r="AE86">
        <v>0.245</v>
      </c>
      <c r="AF86">
        <v>0.25</v>
      </c>
      <c r="AH86" s="37">
        <f t="shared" si="5"/>
        <v>21.499999999999996</v>
      </c>
      <c r="AI86" s="37">
        <f t="shared" si="5"/>
        <v>21.999999999999996</v>
      </c>
      <c r="AJ86" s="37">
        <f t="shared" si="5"/>
        <v>22.499999999999996</v>
      </c>
      <c r="AK86" s="37">
        <f t="shared" si="5"/>
        <v>22.499999999999996</v>
      </c>
      <c r="AL86" s="37">
        <f t="shared" si="5"/>
        <v>23</v>
      </c>
      <c r="AM86" s="37">
        <f t="shared" si="5"/>
        <v>23.5</v>
      </c>
      <c r="AN86" s="37">
        <f t="shared" si="5"/>
        <v>23.5</v>
      </c>
      <c r="AO86" s="37">
        <f t="shared" si="5"/>
        <v>24</v>
      </c>
      <c r="AP86" s="37">
        <f t="shared" si="5"/>
        <v>24</v>
      </c>
      <c r="AQ86" s="37">
        <f t="shared" si="5"/>
        <v>24.5</v>
      </c>
      <c r="AR86" s="37">
        <f t="shared" si="5"/>
        <v>24.5</v>
      </c>
      <c r="AS86" s="37">
        <f t="shared" si="5"/>
        <v>25</v>
      </c>
    </row>
    <row r="87" spans="4:45" x14ac:dyDescent="0.25">
      <c r="D87">
        <v>84</v>
      </c>
      <c r="E87" s="77">
        <v>100000</v>
      </c>
      <c r="F87" s="37">
        <v>21.499999999999996</v>
      </c>
      <c r="G87" s="37">
        <v>21.999999999999996</v>
      </c>
      <c r="H87" s="37">
        <v>22.499999999999996</v>
      </c>
      <c r="I87" s="37">
        <v>22.499999999999996</v>
      </c>
      <c r="J87" s="37">
        <v>23</v>
      </c>
      <c r="K87" s="37">
        <v>23.5</v>
      </c>
      <c r="L87" s="37">
        <v>23.5</v>
      </c>
      <c r="M87" s="37">
        <v>24</v>
      </c>
      <c r="N87" s="37">
        <v>24</v>
      </c>
      <c r="O87" s="37">
        <v>24.5</v>
      </c>
      <c r="P87" s="37">
        <v>24.5</v>
      </c>
      <c r="Q87" s="37">
        <v>25</v>
      </c>
      <c r="S87" t="str">
        <f t="shared" si="6"/>
        <v/>
      </c>
      <c r="T87">
        <v>100000</v>
      </c>
      <c r="U87">
        <v>0.21499999999999997</v>
      </c>
      <c r="V87">
        <v>0.21999999999999997</v>
      </c>
      <c r="W87">
        <v>0.22499999999999998</v>
      </c>
      <c r="X87">
        <v>0.22499999999999998</v>
      </c>
      <c r="Y87">
        <v>0.22999999999999998</v>
      </c>
      <c r="Z87">
        <v>0.23499999999999999</v>
      </c>
      <c r="AA87">
        <v>0.23499999999999999</v>
      </c>
      <c r="AB87">
        <v>0.24</v>
      </c>
      <c r="AC87">
        <v>0.24</v>
      </c>
      <c r="AD87">
        <v>0.245</v>
      </c>
      <c r="AE87">
        <v>0.245</v>
      </c>
      <c r="AF87">
        <v>0.25</v>
      </c>
      <c r="AH87" s="37">
        <f t="shared" si="5"/>
        <v>21.499999999999996</v>
      </c>
      <c r="AI87" s="37">
        <f t="shared" si="5"/>
        <v>21.999999999999996</v>
      </c>
      <c r="AJ87" s="37">
        <f t="shared" si="5"/>
        <v>22.499999999999996</v>
      </c>
      <c r="AK87" s="37">
        <f t="shared" si="5"/>
        <v>22.499999999999996</v>
      </c>
      <c r="AL87" s="37">
        <f t="shared" si="5"/>
        <v>23</v>
      </c>
      <c r="AM87" s="37">
        <f t="shared" si="5"/>
        <v>23.5</v>
      </c>
      <c r="AN87" s="37">
        <f t="shared" si="5"/>
        <v>23.5</v>
      </c>
      <c r="AO87" s="37">
        <f t="shared" si="5"/>
        <v>24</v>
      </c>
      <c r="AP87" s="37">
        <f t="shared" si="5"/>
        <v>24</v>
      </c>
      <c r="AQ87" s="37">
        <f t="shared" si="5"/>
        <v>24.5</v>
      </c>
      <c r="AR87" s="37">
        <f t="shared" si="5"/>
        <v>24.5</v>
      </c>
      <c r="AS87" s="37">
        <f t="shared" si="5"/>
        <v>25</v>
      </c>
    </row>
    <row r="88" spans="4:45" x14ac:dyDescent="0.25">
      <c r="D88">
        <v>85</v>
      </c>
      <c r="E88" s="77">
        <v>101000</v>
      </c>
      <c r="F88" s="37">
        <v>21.499999999999996</v>
      </c>
      <c r="G88" s="37">
        <v>21.999999999999996</v>
      </c>
      <c r="H88" s="37">
        <v>22.499999999999996</v>
      </c>
      <c r="I88" s="37">
        <v>22.499999999999996</v>
      </c>
      <c r="J88" s="37">
        <v>23</v>
      </c>
      <c r="K88" s="37">
        <v>23.5</v>
      </c>
      <c r="L88" s="37">
        <v>23.5</v>
      </c>
      <c r="M88" s="37">
        <v>24</v>
      </c>
      <c r="N88" s="37">
        <v>24.5</v>
      </c>
      <c r="O88" s="37">
        <v>24.5</v>
      </c>
      <c r="P88" s="37">
        <v>25</v>
      </c>
      <c r="Q88" s="37">
        <v>25</v>
      </c>
      <c r="S88" t="str">
        <f t="shared" si="6"/>
        <v/>
      </c>
      <c r="T88">
        <v>101000</v>
      </c>
      <c r="U88">
        <v>0.21499999999999997</v>
      </c>
      <c r="V88">
        <v>0.21999999999999997</v>
      </c>
      <c r="W88">
        <v>0.22499999999999998</v>
      </c>
      <c r="X88">
        <v>0.22499999999999998</v>
      </c>
      <c r="Y88">
        <v>0.22999999999999998</v>
      </c>
      <c r="Z88">
        <v>0.23499999999999999</v>
      </c>
      <c r="AA88">
        <v>0.23499999999999999</v>
      </c>
      <c r="AB88">
        <v>0.24</v>
      </c>
      <c r="AC88">
        <v>0.245</v>
      </c>
      <c r="AD88">
        <v>0.245</v>
      </c>
      <c r="AE88">
        <v>0.25</v>
      </c>
      <c r="AF88">
        <v>0.25</v>
      </c>
      <c r="AH88" s="37">
        <f t="shared" si="5"/>
        <v>21.499999999999996</v>
      </c>
      <c r="AI88" s="37">
        <f t="shared" si="5"/>
        <v>21.999999999999996</v>
      </c>
      <c r="AJ88" s="37">
        <f t="shared" si="5"/>
        <v>22.499999999999996</v>
      </c>
      <c r="AK88" s="37">
        <f t="shared" si="5"/>
        <v>22.499999999999996</v>
      </c>
      <c r="AL88" s="37">
        <f t="shared" si="5"/>
        <v>23</v>
      </c>
      <c r="AM88" s="37">
        <f t="shared" si="5"/>
        <v>23.5</v>
      </c>
      <c r="AN88" s="37">
        <f t="shared" si="5"/>
        <v>23.5</v>
      </c>
      <c r="AO88" s="37">
        <f t="shared" si="5"/>
        <v>24</v>
      </c>
      <c r="AP88" s="37">
        <f t="shared" si="5"/>
        <v>24.5</v>
      </c>
      <c r="AQ88" s="37">
        <f t="shared" si="5"/>
        <v>24.5</v>
      </c>
      <c r="AR88" s="37">
        <f t="shared" si="5"/>
        <v>25</v>
      </c>
      <c r="AS88" s="37">
        <f t="shared" si="5"/>
        <v>25</v>
      </c>
    </row>
    <row r="89" spans="4:45" x14ac:dyDescent="0.25">
      <c r="D89">
        <v>86</v>
      </c>
      <c r="E89" s="77">
        <v>102000</v>
      </c>
      <c r="F89" s="37">
        <v>21.499999999999996</v>
      </c>
      <c r="G89" s="37">
        <v>21.999999999999996</v>
      </c>
      <c r="H89" s="37">
        <v>22.499999999999996</v>
      </c>
      <c r="I89" s="37">
        <v>23</v>
      </c>
      <c r="J89" s="37">
        <v>23</v>
      </c>
      <c r="K89" s="37">
        <v>23.5</v>
      </c>
      <c r="L89" s="37">
        <v>24</v>
      </c>
      <c r="M89" s="37">
        <v>24</v>
      </c>
      <c r="N89" s="37">
        <v>24.5</v>
      </c>
      <c r="O89" s="37">
        <v>24.5</v>
      </c>
      <c r="P89" s="37">
        <v>25</v>
      </c>
      <c r="Q89" s="37">
        <v>25</v>
      </c>
      <c r="S89" t="str">
        <f t="shared" si="6"/>
        <v/>
      </c>
      <c r="T89">
        <v>102000</v>
      </c>
      <c r="U89">
        <v>0.21499999999999997</v>
      </c>
      <c r="V89">
        <v>0.21999999999999997</v>
      </c>
      <c r="W89">
        <v>0.22499999999999998</v>
      </c>
      <c r="X89">
        <v>0.22999999999999998</v>
      </c>
      <c r="Y89">
        <v>0.22999999999999998</v>
      </c>
      <c r="Z89">
        <v>0.23499999999999999</v>
      </c>
      <c r="AA89">
        <v>0.24</v>
      </c>
      <c r="AB89">
        <v>0.24</v>
      </c>
      <c r="AC89">
        <v>0.245</v>
      </c>
      <c r="AD89">
        <v>0.245</v>
      </c>
      <c r="AE89">
        <v>0.25</v>
      </c>
      <c r="AF89">
        <v>0.25</v>
      </c>
      <c r="AH89" s="37">
        <f t="shared" si="5"/>
        <v>21.499999999999996</v>
      </c>
      <c r="AI89" s="37">
        <f t="shared" si="5"/>
        <v>21.999999999999996</v>
      </c>
      <c r="AJ89" s="37">
        <f t="shared" si="5"/>
        <v>22.499999999999996</v>
      </c>
      <c r="AK89" s="37">
        <f t="shared" si="5"/>
        <v>23</v>
      </c>
      <c r="AL89" s="37">
        <f t="shared" si="5"/>
        <v>23</v>
      </c>
      <c r="AM89" s="37">
        <f t="shared" si="5"/>
        <v>23.5</v>
      </c>
      <c r="AN89" s="37">
        <f t="shared" si="5"/>
        <v>24</v>
      </c>
      <c r="AO89" s="37">
        <f t="shared" si="5"/>
        <v>24</v>
      </c>
      <c r="AP89" s="37">
        <f t="shared" si="5"/>
        <v>24.5</v>
      </c>
      <c r="AQ89" s="37">
        <f t="shared" si="5"/>
        <v>24.5</v>
      </c>
      <c r="AR89" s="37">
        <f t="shared" si="5"/>
        <v>25</v>
      </c>
      <c r="AS89" s="37">
        <f t="shared" si="5"/>
        <v>25</v>
      </c>
    </row>
    <row r="90" spans="4:45" x14ac:dyDescent="0.25">
      <c r="D90">
        <v>87</v>
      </c>
      <c r="E90" s="77">
        <v>103000</v>
      </c>
      <c r="F90" s="37">
        <v>21.499999999999996</v>
      </c>
      <c r="G90" s="37">
        <v>21.999999999999996</v>
      </c>
      <c r="H90" s="37">
        <v>22.499999999999996</v>
      </c>
      <c r="I90" s="37">
        <v>23</v>
      </c>
      <c r="J90" s="37">
        <v>23</v>
      </c>
      <c r="K90" s="37">
        <v>23.5</v>
      </c>
      <c r="L90" s="37">
        <v>24</v>
      </c>
      <c r="M90" s="37">
        <v>24</v>
      </c>
      <c r="N90" s="37">
        <v>24.5</v>
      </c>
      <c r="O90" s="37">
        <v>24.5</v>
      </c>
      <c r="P90" s="37">
        <v>25</v>
      </c>
      <c r="Q90" s="37">
        <v>25</v>
      </c>
      <c r="S90" t="str">
        <f t="shared" si="6"/>
        <v/>
      </c>
      <c r="T90">
        <v>103000</v>
      </c>
      <c r="U90">
        <v>0.21499999999999997</v>
      </c>
      <c r="V90">
        <v>0.21999999999999997</v>
      </c>
      <c r="W90">
        <v>0.22499999999999998</v>
      </c>
      <c r="X90">
        <v>0.22999999999999998</v>
      </c>
      <c r="Y90">
        <v>0.22999999999999998</v>
      </c>
      <c r="Z90">
        <v>0.23499999999999999</v>
      </c>
      <c r="AA90">
        <v>0.24</v>
      </c>
      <c r="AB90">
        <v>0.24</v>
      </c>
      <c r="AC90">
        <v>0.245</v>
      </c>
      <c r="AD90">
        <v>0.245</v>
      </c>
      <c r="AE90">
        <v>0.25</v>
      </c>
      <c r="AF90">
        <v>0.25</v>
      </c>
      <c r="AH90" s="37">
        <f t="shared" ref="AH90:AS97" si="7">U90*$T$3</f>
        <v>21.499999999999996</v>
      </c>
      <c r="AI90" s="37">
        <f t="shared" si="7"/>
        <v>21.999999999999996</v>
      </c>
      <c r="AJ90" s="37">
        <f t="shared" si="7"/>
        <v>22.499999999999996</v>
      </c>
      <c r="AK90" s="37">
        <f t="shared" si="7"/>
        <v>23</v>
      </c>
      <c r="AL90" s="37">
        <f t="shared" si="7"/>
        <v>23</v>
      </c>
      <c r="AM90" s="37">
        <f t="shared" si="7"/>
        <v>23.5</v>
      </c>
      <c r="AN90" s="37">
        <f t="shared" si="7"/>
        <v>24</v>
      </c>
      <c r="AO90" s="37">
        <f t="shared" si="7"/>
        <v>24</v>
      </c>
      <c r="AP90" s="37">
        <f t="shared" si="7"/>
        <v>24.5</v>
      </c>
      <c r="AQ90" s="37">
        <f t="shared" si="7"/>
        <v>24.5</v>
      </c>
      <c r="AR90" s="37">
        <f t="shared" si="7"/>
        <v>25</v>
      </c>
      <c r="AS90" s="37">
        <f t="shared" si="7"/>
        <v>25</v>
      </c>
    </row>
    <row r="91" spans="4:45" x14ac:dyDescent="0.25">
      <c r="D91">
        <v>88</v>
      </c>
      <c r="E91" s="77">
        <v>104000</v>
      </c>
      <c r="F91" s="37">
        <v>21.499999999999996</v>
      </c>
      <c r="G91" s="37">
        <v>21.999999999999996</v>
      </c>
      <c r="H91" s="37">
        <v>22.499999999999996</v>
      </c>
      <c r="I91" s="37">
        <v>23</v>
      </c>
      <c r="J91" s="37">
        <v>23</v>
      </c>
      <c r="K91" s="37">
        <v>23.5</v>
      </c>
      <c r="L91" s="37">
        <v>24</v>
      </c>
      <c r="M91" s="37">
        <v>24</v>
      </c>
      <c r="N91" s="37">
        <v>24.5</v>
      </c>
      <c r="O91" s="37">
        <v>24.5</v>
      </c>
      <c r="P91" s="37">
        <v>25</v>
      </c>
      <c r="Q91" s="37">
        <v>25</v>
      </c>
      <c r="S91" t="str">
        <f t="shared" si="6"/>
        <v/>
      </c>
      <c r="T91">
        <v>104000</v>
      </c>
      <c r="U91">
        <v>0.21499999999999997</v>
      </c>
      <c r="V91">
        <v>0.21999999999999997</v>
      </c>
      <c r="W91">
        <v>0.22499999999999998</v>
      </c>
      <c r="X91">
        <v>0.22999999999999998</v>
      </c>
      <c r="Y91">
        <v>0.22999999999999998</v>
      </c>
      <c r="Z91">
        <v>0.23499999999999999</v>
      </c>
      <c r="AA91">
        <v>0.24</v>
      </c>
      <c r="AB91">
        <v>0.24</v>
      </c>
      <c r="AC91">
        <v>0.245</v>
      </c>
      <c r="AD91">
        <v>0.245</v>
      </c>
      <c r="AE91">
        <v>0.25</v>
      </c>
      <c r="AF91">
        <v>0.25</v>
      </c>
      <c r="AH91" s="37">
        <f t="shared" si="7"/>
        <v>21.499999999999996</v>
      </c>
      <c r="AI91" s="37">
        <f t="shared" si="7"/>
        <v>21.999999999999996</v>
      </c>
      <c r="AJ91" s="37">
        <f t="shared" si="7"/>
        <v>22.499999999999996</v>
      </c>
      <c r="AK91" s="37">
        <f t="shared" si="7"/>
        <v>23</v>
      </c>
      <c r="AL91" s="37">
        <f t="shared" si="7"/>
        <v>23</v>
      </c>
      <c r="AM91" s="37">
        <f t="shared" si="7"/>
        <v>23.5</v>
      </c>
      <c r="AN91" s="37">
        <f t="shared" si="7"/>
        <v>24</v>
      </c>
      <c r="AO91" s="37">
        <f t="shared" si="7"/>
        <v>24</v>
      </c>
      <c r="AP91" s="37">
        <f t="shared" si="7"/>
        <v>24.5</v>
      </c>
      <c r="AQ91" s="37">
        <f t="shared" si="7"/>
        <v>24.5</v>
      </c>
      <c r="AR91" s="37">
        <f t="shared" si="7"/>
        <v>25</v>
      </c>
      <c r="AS91" s="37">
        <f t="shared" si="7"/>
        <v>25</v>
      </c>
    </row>
    <row r="92" spans="4:45" x14ac:dyDescent="0.25">
      <c r="D92">
        <v>89</v>
      </c>
      <c r="E92" s="77">
        <v>105000</v>
      </c>
      <c r="F92" s="37">
        <v>21.499999999999996</v>
      </c>
      <c r="G92" s="37">
        <v>21.999999999999996</v>
      </c>
      <c r="H92" s="37">
        <v>22.499999999999996</v>
      </c>
      <c r="I92" s="37">
        <v>23</v>
      </c>
      <c r="J92" s="37">
        <v>23.5</v>
      </c>
      <c r="K92" s="37">
        <v>23.5</v>
      </c>
      <c r="L92" s="37">
        <v>24</v>
      </c>
      <c r="M92" s="37">
        <v>24</v>
      </c>
      <c r="N92" s="37">
        <v>24.5</v>
      </c>
      <c r="O92" s="37">
        <v>24.5</v>
      </c>
      <c r="P92" s="37">
        <v>25</v>
      </c>
      <c r="Q92" s="37">
        <v>25</v>
      </c>
      <c r="S92" t="str">
        <f t="shared" si="6"/>
        <v/>
      </c>
      <c r="T92">
        <v>105000</v>
      </c>
      <c r="U92">
        <v>0.21499999999999997</v>
      </c>
      <c r="V92">
        <v>0.21999999999999997</v>
      </c>
      <c r="W92">
        <v>0.22499999999999998</v>
      </c>
      <c r="X92">
        <v>0.22999999999999998</v>
      </c>
      <c r="Y92">
        <v>0.23499999999999999</v>
      </c>
      <c r="Z92">
        <v>0.23499999999999999</v>
      </c>
      <c r="AA92">
        <v>0.24</v>
      </c>
      <c r="AB92">
        <v>0.24</v>
      </c>
      <c r="AC92">
        <v>0.245</v>
      </c>
      <c r="AD92">
        <v>0.245</v>
      </c>
      <c r="AE92">
        <v>0.25</v>
      </c>
      <c r="AF92">
        <v>0.25</v>
      </c>
      <c r="AH92" s="37">
        <f t="shared" si="7"/>
        <v>21.499999999999996</v>
      </c>
      <c r="AI92" s="37">
        <f t="shared" si="7"/>
        <v>21.999999999999996</v>
      </c>
      <c r="AJ92" s="37">
        <f t="shared" si="7"/>
        <v>22.499999999999996</v>
      </c>
      <c r="AK92" s="37">
        <f t="shared" si="7"/>
        <v>23</v>
      </c>
      <c r="AL92" s="37">
        <f t="shared" si="7"/>
        <v>23.5</v>
      </c>
      <c r="AM92" s="37">
        <f t="shared" si="7"/>
        <v>23.5</v>
      </c>
      <c r="AN92" s="37">
        <f t="shared" si="7"/>
        <v>24</v>
      </c>
      <c r="AO92" s="37">
        <f t="shared" si="7"/>
        <v>24</v>
      </c>
      <c r="AP92" s="37">
        <f t="shared" si="7"/>
        <v>24.5</v>
      </c>
      <c r="AQ92" s="37">
        <f t="shared" si="7"/>
        <v>24.5</v>
      </c>
      <c r="AR92" s="37">
        <f t="shared" si="7"/>
        <v>25</v>
      </c>
      <c r="AS92" s="37">
        <f t="shared" si="7"/>
        <v>25</v>
      </c>
    </row>
    <row r="93" spans="4:45" x14ac:dyDescent="0.25">
      <c r="D93">
        <v>90</v>
      </c>
      <c r="E93" s="77">
        <v>106000</v>
      </c>
      <c r="F93" s="37">
        <v>21.999999999999996</v>
      </c>
      <c r="G93" s="37">
        <v>21.999999999999996</v>
      </c>
      <c r="H93" s="37">
        <v>22.499999999999996</v>
      </c>
      <c r="I93" s="37">
        <v>23</v>
      </c>
      <c r="J93" s="37">
        <v>23.5</v>
      </c>
      <c r="K93" s="37">
        <v>23.5</v>
      </c>
      <c r="L93" s="37">
        <v>24</v>
      </c>
      <c r="M93" s="37">
        <v>24</v>
      </c>
      <c r="N93" s="37">
        <v>24.5</v>
      </c>
      <c r="O93" s="37">
        <v>24.5</v>
      </c>
      <c r="P93" s="37">
        <v>25</v>
      </c>
      <c r="Q93" s="37">
        <v>25</v>
      </c>
      <c r="S93" t="str">
        <f t="shared" si="6"/>
        <v/>
      </c>
      <c r="T93">
        <v>106000</v>
      </c>
      <c r="U93">
        <v>0.21999999999999997</v>
      </c>
      <c r="V93">
        <v>0.21999999999999997</v>
      </c>
      <c r="W93">
        <v>0.22499999999999998</v>
      </c>
      <c r="X93">
        <v>0.22999999999999998</v>
      </c>
      <c r="Y93">
        <v>0.23499999999999999</v>
      </c>
      <c r="Z93">
        <v>0.23499999999999999</v>
      </c>
      <c r="AA93">
        <v>0.24</v>
      </c>
      <c r="AB93">
        <v>0.24</v>
      </c>
      <c r="AC93">
        <v>0.245</v>
      </c>
      <c r="AD93">
        <v>0.245</v>
      </c>
      <c r="AE93">
        <v>0.25</v>
      </c>
      <c r="AF93">
        <v>0.25</v>
      </c>
      <c r="AH93" s="37">
        <f t="shared" si="7"/>
        <v>21.999999999999996</v>
      </c>
      <c r="AI93" s="37">
        <f t="shared" si="7"/>
        <v>21.999999999999996</v>
      </c>
      <c r="AJ93" s="37">
        <f t="shared" si="7"/>
        <v>22.499999999999996</v>
      </c>
      <c r="AK93" s="37">
        <f t="shared" si="7"/>
        <v>23</v>
      </c>
      <c r="AL93" s="37">
        <f t="shared" si="7"/>
        <v>23.5</v>
      </c>
      <c r="AM93" s="37">
        <f t="shared" si="7"/>
        <v>23.5</v>
      </c>
      <c r="AN93" s="37">
        <f t="shared" si="7"/>
        <v>24</v>
      </c>
      <c r="AO93" s="37">
        <f t="shared" si="7"/>
        <v>24</v>
      </c>
      <c r="AP93" s="37">
        <f t="shared" si="7"/>
        <v>24.5</v>
      </c>
      <c r="AQ93" s="37">
        <f t="shared" si="7"/>
        <v>24.5</v>
      </c>
      <c r="AR93" s="37">
        <f t="shared" si="7"/>
        <v>25</v>
      </c>
      <c r="AS93" s="37">
        <f t="shared" si="7"/>
        <v>25</v>
      </c>
    </row>
    <row r="94" spans="4:45" x14ac:dyDescent="0.25">
      <c r="D94">
        <v>91</v>
      </c>
      <c r="E94" s="77">
        <v>107000</v>
      </c>
      <c r="F94" s="37">
        <v>21.999999999999996</v>
      </c>
      <c r="G94" s="37">
        <v>21.999999999999996</v>
      </c>
      <c r="H94" s="37">
        <v>22.499999999999996</v>
      </c>
      <c r="I94" s="37">
        <v>23</v>
      </c>
      <c r="J94" s="37">
        <v>23.5</v>
      </c>
      <c r="K94" s="37">
        <v>23.5</v>
      </c>
      <c r="L94" s="37">
        <v>24</v>
      </c>
      <c r="M94" s="37">
        <v>24.5</v>
      </c>
      <c r="N94" s="37">
        <v>24.5</v>
      </c>
      <c r="O94" s="37">
        <v>25</v>
      </c>
      <c r="P94" s="37">
        <v>25</v>
      </c>
      <c r="Q94" s="37">
        <v>25.5</v>
      </c>
      <c r="S94" t="str">
        <f t="shared" si="6"/>
        <v/>
      </c>
      <c r="T94">
        <v>107000</v>
      </c>
      <c r="U94">
        <v>0.21999999999999997</v>
      </c>
      <c r="V94">
        <v>0.21999999999999997</v>
      </c>
      <c r="W94">
        <v>0.22499999999999998</v>
      </c>
      <c r="X94">
        <v>0.22999999999999998</v>
      </c>
      <c r="Y94">
        <v>0.23499999999999999</v>
      </c>
      <c r="Z94">
        <v>0.23499999999999999</v>
      </c>
      <c r="AA94">
        <v>0.24</v>
      </c>
      <c r="AB94">
        <v>0.245</v>
      </c>
      <c r="AC94">
        <v>0.245</v>
      </c>
      <c r="AD94">
        <v>0.25</v>
      </c>
      <c r="AE94">
        <v>0.25</v>
      </c>
      <c r="AF94">
        <v>0.255</v>
      </c>
      <c r="AH94" s="37">
        <f t="shared" si="7"/>
        <v>21.999999999999996</v>
      </c>
      <c r="AI94" s="37">
        <f t="shared" si="7"/>
        <v>21.999999999999996</v>
      </c>
      <c r="AJ94" s="37">
        <f t="shared" si="7"/>
        <v>22.499999999999996</v>
      </c>
      <c r="AK94" s="37">
        <f t="shared" si="7"/>
        <v>23</v>
      </c>
      <c r="AL94" s="37">
        <f t="shared" si="7"/>
        <v>23.5</v>
      </c>
      <c r="AM94" s="37">
        <f t="shared" si="7"/>
        <v>23.5</v>
      </c>
      <c r="AN94" s="37">
        <f t="shared" si="7"/>
        <v>24</v>
      </c>
      <c r="AO94" s="37">
        <f t="shared" si="7"/>
        <v>24.5</v>
      </c>
      <c r="AP94" s="37">
        <f t="shared" si="7"/>
        <v>24.5</v>
      </c>
      <c r="AQ94" s="37">
        <f t="shared" si="7"/>
        <v>25</v>
      </c>
      <c r="AR94" s="37">
        <f t="shared" si="7"/>
        <v>25</v>
      </c>
      <c r="AS94" s="37">
        <f t="shared" si="7"/>
        <v>25.5</v>
      </c>
    </row>
    <row r="95" spans="4:45" x14ac:dyDescent="0.25">
      <c r="D95">
        <v>92</v>
      </c>
      <c r="E95" s="77">
        <v>108000</v>
      </c>
      <c r="F95" s="37">
        <v>21.999999999999996</v>
      </c>
      <c r="G95" s="37">
        <v>22.499999999999996</v>
      </c>
      <c r="H95" s="37">
        <v>22.499999999999996</v>
      </c>
      <c r="I95" s="37">
        <v>23</v>
      </c>
      <c r="J95" s="37">
        <v>23.5</v>
      </c>
      <c r="K95" s="37">
        <v>23.5</v>
      </c>
      <c r="L95" s="37">
        <v>24</v>
      </c>
      <c r="M95" s="37">
        <v>24.5</v>
      </c>
      <c r="N95" s="37">
        <v>24.5</v>
      </c>
      <c r="O95" s="37">
        <v>25</v>
      </c>
      <c r="P95" s="37">
        <v>25</v>
      </c>
      <c r="Q95" s="37">
        <v>25.5</v>
      </c>
      <c r="S95" t="str">
        <f t="shared" si="6"/>
        <v/>
      </c>
      <c r="T95">
        <v>108000</v>
      </c>
      <c r="U95">
        <v>0.21999999999999997</v>
      </c>
      <c r="V95">
        <v>0.22499999999999998</v>
      </c>
      <c r="W95">
        <v>0.22499999999999998</v>
      </c>
      <c r="X95">
        <v>0.22999999999999998</v>
      </c>
      <c r="Y95">
        <v>0.23499999999999999</v>
      </c>
      <c r="Z95">
        <v>0.23499999999999999</v>
      </c>
      <c r="AA95">
        <v>0.24</v>
      </c>
      <c r="AB95">
        <v>0.245</v>
      </c>
      <c r="AC95">
        <v>0.245</v>
      </c>
      <c r="AD95">
        <v>0.25</v>
      </c>
      <c r="AE95">
        <v>0.25</v>
      </c>
      <c r="AF95">
        <v>0.255</v>
      </c>
      <c r="AH95" s="37">
        <f t="shared" si="7"/>
        <v>21.999999999999996</v>
      </c>
      <c r="AI95" s="37">
        <f t="shared" si="7"/>
        <v>22.499999999999996</v>
      </c>
      <c r="AJ95" s="37">
        <f t="shared" si="7"/>
        <v>22.499999999999996</v>
      </c>
      <c r="AK95" s="37">
        <f t="shared" si="7"/>
        <v>23</v>
      </c>
      <c r="AL95" s="37">
        <f t="shared" si="7"/>
        <v>23.5</v>
      </c>
      <c r="AM95" s="37">
        <f t="shared" si="7"/>
        <v>23.5</v>
      </c>
      <c r="AN95" s="37">
        <f t="shared" si="7"/>
        <v>24</v>
      </c>
      <c r="AO95" s="37">
        <f t="shared" si="7"/>
        <v>24.5</v>
      </c>
      <c r="AP95" s="37">
        <f t="shared" si="7"/>
        <v>24.5</v>
      </c>
      <c r="AQ95" s="37">
        <f t="shared" si="7"/>
        <v>25</v>
      </c>
      <c r="AR95" s="37">
        <f t="shared" si="7"/>
        <v>25</v>
      </c>
      <c r="AS95" s="37">
        <f t="shared" si="7"/>
        <v>25.5</v>
      </c>
    </row>
    <row r="96" spans="4:45" x14ac:dyDescent="0.25">
      <c r="D96">
        <v>93</v>
      </c>
      <c r="E96" s="77">
        <v>109000</v>
      </c>
      <c r="F96" s="37">
        <v>21.999999999999996</v>
      </c>
      <c r="G96" s="37">
        <v>22.499999999999996</v>
      </c>
      <c r="H96" s="37">
        <v>22.499999999999996</v>
      </c>
      <c r="I96" s="37">
        <v>23</v>
      </c>
      <c r="J96" s="37">
        <v>23.5</v>
      </c>
      <c r="K96" s="37">
        <v>24</v>
      </c>
      <c r="L96" s="37">
        <v>24</v>
      </c>
      <c r="M96" s="37">
        <v>24.5</v>
      </c>
      <c r="N96" s="37">
        <v>24.5</v>
      </c>
      <c r="O96" s="37">
        <v>25</v>
      </c>
      <c r="P96" s="37">
        <v>25</v>
      </c>
      <c r="Q96" s="37">
        <v>25.5</v>
      </c>
      <c r="S96" t="str">
        <f t="shared" si="6"/>
        <v/>
      </c>
      <c r="T96">
        <v>109000</v>
      </c>
      <c r="U96">
        <v>0.21999999999999997</v>
      </c>
      <c r="V96">
        <v>0.22499999999999998</v>
      </c>
      <c r="W96">
        <v>0.22499999999999998</v>
      </c>
      <c r="X96">
        <v>0.22999999999999998</v>
      </c>
      <c r="Y96">
        <v>0.23499999999999999</v>
      </c>
      <c r="Z96">
        <v>0.24</v>
      </c>
      <c r="AA96">
        <v>0.24</v>
      </c>
      <c r="AB96">
        <v>0.245</v>
      </c>
      <c r="AC96">
        <v>0.245</v>
      </c>
      <c r="AD96">
        <v>0.25</v>
      </c>
      <c r="AE96">
        <v>0.25</v>
      </c>
      <c r="AF96">
        <v>0.255</v>
      </c>
      <c r="AH96" s="37">
        <f t="shared" si="7"/>
        <v>21.999999999999996</v>
      </c>
      <c r="AI96" s="37">
        <f t="shared" si="7"/>
        <v>22.499999999999996</v>
      </c>
      <c r="AJ96" s="37">
        <f t="shared" si="7"/>
        <v>22.499999999999996</v>
      </c>
      <c r="AK96" s="37">
        <f t="shared" si="7"/>
        <v>23</v>
      </c>
      <c r="AL96" s="37">
        <f t="shared" si="7"/>
        <v>23.5</v>
      </c>
      <c r="AM96" s="37">
        <f t="shared" si="7"/>
        <v>24</v>
      </c>
      <c r="AN96" s="37">
        <f t="shared" si="7"/>
        <v>24</v>
      </c>
      <c r="AO96" s="37">
        <f t="shared" si="7"/>
        <v>24.5</v>
      </c>
      <c r="AP96" s="37">
        <f t="shared" si="7"/>
        <v>24.5</v>
      </c>
      <c r="AQ96" s="37">
        <f t="shared" si="7"/>
        <v>25</v>
      </c>
      <c r="AR96" s="37">
        <f t="shared" si="7"/>
        <v>25</v>
      </c>
      <c r="AS96" s="37">
        <f t="shared" si="7"/>
        <v>25.5</v>
      </c>
    </row>
    <row r="97" spans="4:45" x14ac:dyDescent="0.25">
      <c r="D97">
        <v>94</v>
      </c>
      <c r="E97" s="77">
        <v>110000</v>
      </c>
      <c r="F97" s="37">
        <v>21.999999999999996</v>
      </c>
      <c r="G97" s="37">
        <v>22.499999999999996</v>
      </c>
      <c r="H97" s="37">
        <v>23</v>
      </c>
      <c r="I97" s="37">
        <v>23</v>
      </c>
      <c r="J97" s="37">
        <v>23.5</v>
      </c>
      <c r="K97" s="37">
        <v>24</v>
      </c>
      <c r="L97" s="37">
        <v>24</v>
      </c>
      <c r="M97" s="37">
        <v>24.5</v>
      </c>
      <c r="N97" s="37">
        <v>24.5</v>
      </c>
      <c r="O97" s="37">
        <v>25</v>
      </c>
      <c r="P97" s="37">
        <v>25</v>
      </c>
      <c r="Q97" s="37">
        <v>25.5</v>
      </c>
      <c r="S97" t="str">
        <f t="shared" si="6"/>
        <v/>
      </c>
      <c r="T97">
        <v>110000</v>
      </c>
      <c r="U97">
        <v>0.21999999999999997</v>
      </c>
      <c r="V97">
        <v>0.22499999999999998</v>
      </c>
      <c r="W97">
        <v>0.22999999999999998</v>
      </c>
      <c r="X97">
        <v>0.22999999999999998</v>
      </c>
      <c r="Y97">
        <v>0.23499999999999999</v>
      </c>
      <c r="Z97">
        <v>0.24</v>
      </c>
      <c r="AA97">
        <v>0.24</v>
      </c>
      <c r="AB97">
        <v>0.245</v>
      </c>
      <c r="AC97">
        <v>0.245</v>
      </c>
      <c r="AD97">
        <v>0.25</v>
      </c>
      <c r="AE97">
        <v>0.25</v>
      </c>
      <c r="AF97">
        <v>0.255</v>
      </c>
      <c r="AH97" s="37">
        <f t="shared" si="7"/>
        <v>21.999999999999996</v>
      </c>
      <c r="AI97" s="37">
        <f t="shared" si="7"/>
        <v>22.499999999999996</v>
      </c>
      <c r="AJ97" s="37">
        <f t="shared" si="7"/>
        <v>23</v>
      </c>
      <c r="AK97" s="37">
        <f t="shared" si="7"/>
        <v>23</v>
      </c>
      <c r="AL97" s="37">
        <f t="shared" si="7"/>
        <v>23.5</v>
      </c>
      <c r="AM97" s="37">
        <f t="shared" si="7"/>
        <v>24</v>
      </c>
      <c r="AN97" s="37">
        <f t="shared" si="7"/>
        <v>24</v>
      </c>
      <c r="AO97" s="37">
        <f t="shared" si="7"/>
        <v>24.5</v>
      </c>
      <c r="AP97" s="37">
        <f t="shared" si="7"/>
        <v>24.5</v>
      </c>
      <c r="AQ97" s="37">
        <f t="shared" si="7"/>
        <v>25</v>
      </c>
      <c r="AR97" s="37">
        <f t="shared" si="7"/>
        <v>25</v>
      </c>
      <c r="AS97" s="37">
        <f t="shared" si="7"/>
        <v>25.5</v>
      </c>
    </row>
  </sheetData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E6358-C9F7-4C20-9016-A9B3DBC8E6BB}">
  <dimension ref="D1:AS99"/>
  <sheetViews>
    <sheetView zoomScale="85" zoomScaleNormal="85" workbookViewId="0"/>
  </sheetViews>
  <sheetFormatPr defaultColWidth="9.140625" defaultRowHeight="15" x14ac:dyDescent="0.25"/>
  <cols>
    <col min="4" max="5" width="9.140625" style="4"/>
  </cols>
  <sheetData>
    <row r="1" spans="4:45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  <c r="U1" t="s">
        <v>163</v>
      </c>
      <c r="AH1" t="s">
        <v>168</v>
      </c>
    </row>
    <row r="2" spans="4:45" x14ac:dyDescent="0.25">
      <c r="D2" s="4" t="s">
        <v>173</v>
      </c>
      <c r="F2" s="74">
        <v>0</v>
      </c>
      <c r="G2" s="74">
        <v>1.0009999999999999</v>
      </c>
      <c r="H2" s="74">
        <v>1.5009999999999999</v>
      </c>
      <c r="I2" s="74">
        <v>2.0009999999999999</v>
      </c>
      <c r="J2" s="74">
        <v>2.5009999999999999</v>
      </c>
      <c r="K2" s="74">
        <v>3.0009999999999999</v>
      </c>
      <c r="L2" s="74">
        <v>3.5009999999999999</v>
      </c>
      <c r="M2" s="74">
        <v>4.0010000000000003</v>
      </c>
      <c r="N2" s="74">
        <v>4.5010000000000003</v>
      </c>
      <c r="O2" s="74">
        <v>5.0010000000000003</v>
      </c>
      <c r="P2" s="74">
        <v>5.5010000000000003</v>
      </c>
      <c r="Q2" s="74">
        <v>6.0010000000000003</v>
      </c>
    </row>
    <row r="3" spans="4:45" x14ac:dyDescent="0.25">
      <c r="E3" s="4" t="s">
        <v>59</v>
      </c>
      <c r="F3" s="74">
        <v>2</v>
      </c>
      <c r="G3" s="74">
        <v>3</v>
      </c>
      <c r="H3" s="74">
        <v>4</v>
      </c>
      <c r="I3" s="74">
        <v>5</v>
      </c>
      <c r="J3" s="74">
        <v>6</v>
      </c>
      <c r="K3" s="74">
        <v>7</v>
      </c>
      <c r="L3" s="74">
        <v>8</v>
      </c>
      <c r="M3" s="74">
        <v>9</v>
      </c>
      <c r="N3" s="74">
        <v>10</v>
      </c>
      <c r="O3" s="74">
        <v>11</v>
      </c>
      <c r="P3" s="74">
        <v>12</v>
      </c>
      <c r="Q3" s="74">
        <v>13</v>
      </c>
      <c r="S3" t="s">
        <v>166</v>
      </c>
      <c r="T3" s="76">
        <v>100</v>
      </c>
    </row>
    <row r="4" spans="4:45" x14ac:dyDescent="0.25">
      <c r="D4" s="4">
        <v>1</v>
      </c>
      <c r="E4" s="4">
        <v>0</v>
      </c>
      <c r="F4" s="37">
        <v>13</v>
      </c>
      <c r="G4" s="37">
        <v>13.5</v>
      </c>
      <c r="H4" s="37">
        <v>14.000000000000002</v>
      </c>
      <c r="I4" s="37">
        <v>14.000000000000002</v>
      </c>
      <c r="J4" s="37">
        <v>14.000000000000002</v>
      </c>
      <c r="K4" s="37">
        <v>14.500000000000002</v>
      </c>
      <c r="L4" s="37">
        <v>14.500000000000002</v>
      </c>
      <c r="M4" s="37">
        <v>15</v>
      </c>
      <c r="N4" s="37">
        <v>15</v>
      </c>
      <c r="O4" s="37">
        <v>15</v>
      </c>
      <c r="P4" s="37">
        <v>15</v>
      </c>
      <c r="Q4" s="37">
        <v>15.5</v>
      </c>
      <c r="S4" t="str">
        <f>IF(E4&lt;&gt;T4,"x","")</f>
        <v>x</v>
      </c>
      <c r="T4" t="s">
        <v>167</v>
      </c>
      <c r="U4">
        <v>0.13</v>
      </c>
      <c r="V4">
        <v>0.13500000000000001</v>
      </c>
      <c r="W4">
        <v>0.14000000000000001</v>
      </c>
      <c r="X4">
        <v>0.14000000000000001</v>
      </c>
      <c r="Y4">
        <v>0.14000000000000001</v>
      </c>
      <c r="Z4">
        <v>0.14500000000000002</v>
      </c>
      <c r="AA4">
        <v>0.14500000000000002</v>
      </c>
      <c r="AB4">
        <v>0.15</v>
      </c>
      <c r="AC4">
        <v>0.15</v>
      </c>
      <c r="AD4">
        <v>0.15</v>
      </c>
      <c r="AE4">
        <v>0.15</v>
      </c>
      <c r="AF4">
        <v>0.155</v>
      </c>
      <c r="AH4" s="37">
        <f>U4*$T$3</f>
        <v>13</v>
      </c>
      <c r="AI4" s="37">
        <f t="shared" ref="AI4:AS4" si="0">V4*$T$3</f>
        <v>13.5</v>
      </c>
      <c r="AJ4" s="37">
        <f t="shared" si="0"/>
        <v>14.000000000000002</v>
      </c>
      <c r="AK4" s="37">
        <f t="shared" si="0"/>
        <v>14.000000000000002</v>
      </c>
      <c r="AL4" s="37">
        <f t="shared" si="0"/>
        <v>14.000000000000002</v>
      </c>
      <c r="AM4" s="37">
        <f t="shared" si="0"/>
        <v>14.500000000000002</v>
      </c>
      <c r="AN4" s="37">
        <f t="shared" si="0"/>
        <v>14.500000000000002</v>
      </c>
      <c r="AO4" s="37">
        <f t="shared" si="0"/>
        <v>15</v>
      </c>
      <c r="AP4" s="37">
        <f t="shared" si="0"/>
        <v>15</v>
      </c>
      <c r="AQ4" s="37">
        <f t="shared" si="0"/>
        <v>15</v>
      </c>
      <c r="AR4" s="37">
        <f t="shared" si="0"/>
        <v>15</v>
      </c>
      <c r="AS4" s="37">
        <f t="shared" si="0"/>
        <v>15.5</v>
      </c>
    </row>
    <row r="5" spans="4:45" x14ac:dyDescent="0.25">
      <c r="D5" s="4">
        <v>2</v>
      </c>
      <c r="E5" s="4">
        <v>21500</v>
      </c>
      <c r="F5" s="37">
        <v>16</v>
      </c>
      <c r="G5" s="37">
        <v>16.5</v>
      </c>
      <c r="H5" s="37">
        <v>17</v>
      </c>
      <c r="I5" s="37">
        <v>17</v>
      </c>
      <c r="J5" s="37">
        <v>17</v>
      </c>
      <c r="K5" s="37">
        <v>17.5</v>
      </c>
      <c r="L5" s="37">
        <v>17.5</v>
      </c>
      <c r="M5" s="37">
        <v>18</v>
      </c>
      <c r="N5" s="37">
        <v>18</v>
      </c>
      <c r="O5" s="37">
        <v>18</v>
      </c>
      <c r="P5" s="37">
        <v>18</v>
      </c>
      <c r="Q5" s="37">
        <v>18.5</v>
      </c>
      <c r="S5" t="str">
        <f>IF(E5&lt;&gt;T5,"x","")</f>
        <v/>
      </c>
      <c r="T5">
        <v>21500</v>
      </c>
      <c r="U5">
        <v>0.13</v>
      </c>
      <c r="V5">
        <v>0.13500000000000001</v>
      </c>
      <c r="W5">
        <v>0.14000000000000001</v>
      </c>
      <c r="X5">
        <v>0.14000000000000001</v>
      </c>
      <c r="Y5">
        <v>0.14000000000000001</v>
      </c>
      <c r="Z5">
        <v>0.14500000000000002</v>
      </c>
      <c r="AA5">
        <v>0.14500000000000002</v>
      </c>
      <c r="AB5">
        <v>0.15</v>
      </c>
      <c r="AC5">
        <v>0.15</v>
      </c>
      <c r="AD5">
        <v>0.15</v>
      </c>
      <c r="AE5">
        <v>0.15</v>
      </c>
      <c r="AF5">
        <v>0.155</v>
      </c>
      <c r="AH5" s="66">
        <f t="shared" ref="AH5:AS17" si="1">IF(U5*$T$3+3&lt;AH$18,U5*$T$3+3,AH$18)</f>
        <v>16</v>
      </c>
      <c r="AI5" s="66">
        <f t="shared" si="1"/>
        <v>16.5</v>
      </c>
      <c r="AJ5" s="66">
        <f t="shared" si="1"/>
        <v>17</v>
      </c>
      <c r="AK5" s="66">
        <f t="shared" si="1"/>
        <v>17</v>
      </c>
      <c r="AL5" s="66">
        <f t="shared" si="1"/>
        <v>17</v>
      </c>
      <c r="AM5" s="66">
        <f t="shared" si="1"/>
        <v>17.5</v>
      </c>
      <c r="AN5" s="66">
        <f t="shared" si="1"/>
        <v>17.5</v>
      </c>
      <c r="AO5" s="66">
        <f t="shared" si="1"/>
        <v>18</v>
      </c>
      <c r="AP5" s="66">
        <f t="shared" si="1"/>
        <v>18</v>
      </c>
      <c r="AQ5" s="66">
        <f t="shared" si="1"/>
        <v>18</v>
      </c>
      <c r="AR5" s="66">
        <f t="shared" si="1"/>
        <v>18</v>
      </c>
      <c r="AS5" s="66">
        <f t="shared" si="1"/>
        <v>18.5</v>
      </c>
    </row>
    <row r="6" spans="4:45" x14ac:dyDescent="0.25">
      <c r="D6" s="4">
        <v>3</v>
      </c>
      <c r="E6" s="4">
        <v>22000</v>
      </c>
      <c r="F6" s="37">
        <v>16.5</v>
      </c>
      <c r="G6" s="37">
        <v>17</v>
      </c>
      <c r="H6" s="37">
        <v>17.5</v>
      </c>
      <c r="I6" s="37">
        <v>17.5</v>
      </c>
      <c r="J6" s="37">
        <v>18</v>
      </c>
      <c r="K6" s="37">
        <v>18</v>
      </c>
      <c r="L6" s="37">
        <v>18</v>
      </c>
      <c r="M6" s="37">
        <v>18.5</v>
      </c>
      <c r="N6" s="37">
        <v>18.5</v>
      </c>
      <c r="O6" s="37">
        <v>18.5</v>
      </c>
      <c r="P6" s="37">
        <v>19</v>
      </c>
      <c r="Q6" s="37">
        <v>19</v>
      </c>
      <c r="S6" t="str">
        <f t="shared" ref="S6:S69" si="2">IF(E6&lt;&gt;T6,"x","")</f>
        <v/>
      </c>
      <c r="T6">
        <v>22000</v>
      </c>
      <c r="U6">
        <v>0.14000000000000001</v>
      </c>
      <c r="V6">
        <v>0.14000000000000001</v>
      </c>
      <c r="W6">
        <v>0.14500000000000002</v>
      </c>
      <c r="X6">
        <v>0.14500000000000002</v>
      </c>
      <c r="Y6">
        <v>0.15</v>
      </c>
      <c r="Z6">
        <v>0.15</v>
      </c>
      <c r="AA6">
        <v>0.15</v>
      </c>
      <c r="AB6">
        <v>0.155</v>
      </c>
      <c r="AC6">
        <v>0.155</v>
      </c>
      <c r="AD6">
        <v>0.155</v>
      </c>
      <c r="AE6">
        <v>0.16</v>
      </c>
      <c r="AF6">
        <v>0.16</v>
      </c>
      <c r="AH6" s="66">
        <f t="shared" si="1"/>
        <v>16.5</v>
      </c>
      <c r="AI6" s="66">
        <f t="shared" si="1"/>
        <v>17</v>
      </c>
      <c r="AJ6" s="66">
        <f t="shared" si="1"/>
        <v>17.5</v>
      </c>
      <c r="AK6" s="66">
        <f t="shared" si="1"/>
        <v>17.5</v>
      </c>
      <c r="AL6" s="66">
        <f t="shared" si="1"/>
        <v>18</v>
      </c>
      <c r="AM6" s="66">
        <f t="shared" si="1"/>
        <v>18</v>
      </c>
      <c r="AN6" s="66">
        <f t="shared" si="1"/>
        <v>18</v>
      </c>
      <c r="AO6" s="66">
        <f t="shared" si="1"/>
        <v>18.5</v>
      </c>
      <c r="AP6" s="66">
        <f t="shared" si="1"/>
        <v>18.5</v>
      </c>
      <c r="AQ6" s="66">
        <f t="shared" si="1"/>
        <v>18.5</v>
      </c>
      <c r="AR6" s="66">
        <f t="shared" si="1"/>
        <v>19</v>
      </c>
      <c r="AS6" s="66">
        <f t="shared" si="1"/>
        <v>19</v>
      </c>
    </row>
    <row r="7" spans="4:45" x14ac:dyDescent="0.25">
      <c r="D7" s="4">
        <v>4</v>
      </c>
      <c r="E7" s="4">
        <v>22500</v>
      </c>
      <c r="F7" s="37">
        <v>16.5</v>
      </c>
      <c r="G7" s="37">
        <v>17</v>
      </c>
      <c r="H7" s="37">
        <v>17.5</v>
      </c>
      <c r="I7" s="37">
        <v>17.5</v>
      </c>
      <c r="J7" s="37">
        <v>18</v>
      </c>
      <c r="K7" s="37">
        <v>18</v>
      </c>
      <c r="L7" s="37">
        <v>18.5</v>
      </c>
      <c r="M7" s="37">
        <v>18.5</v>
      </c>
      <c r="N7" s="37">
        <v>19</v>
      </c>
      <c r="O7" s="37">
        <v>19</v>
      </c>
      <c r="P7" s="37">
        <v>19</v>
      </c>
      <c r="Q7" s="37">
        <v>19.5</v>
      </c>
      <c r="S7" t="str">
        <f t="shared" si="2"/>
        <v/>
      </c>
      <c r="T7">
        <v>22500</v>
      </c>
      <c r="U7">
        <v>0.14000000000000001</v>
      </c>
      <c r="V7">
        <v>0.14500000000000002</v>
      </c>
      <c r="W7">
        <v>0.14500000000000002</v>
      </c>
      <c r="X7">
        <v>0.15</v>
      </c>
      <c r="Y7">
        <v>0.15</v>
      </c>
      <c r="Z7">
        <v>0.155</v>
      </c>
      <c r="AA7">
        <v>0.155</v>
      </c>
      <c r="AB7">
        <v>0.16</v>
      </c>
      <c r="AC7">
        <v>0.16</v>
      </c>
      <c r="AD7">
        <v>0.16</v>
      </c>
      <c r="AE7">
        <v>0.16500000000000001</v>
      </c>
      <c r="AF7">
        <v>0.16500000000000001</v>
      </c>
      <c r="AH7" s="66">
        <f t="shared" si="1"/>
        <v>16.5</v>
      </c>
      <c r="AI7" s="66">
        <f t="shared" si="1"/>
        <v>17</v>
      </c>
      <c r="AJ7" s="66">
        <f t="shared" si="1"/>
        <v>17.5</v>
      </c>
      <c r="AK7" s="66">
        <f t="shared" si="1"/>
        <v>17.5</v>
      </c>
      <c r="AL7" s="66">
        <f t="shared" si="1"/>
        <v>18</v>
      </c>
      <c r="AM7" s="66">
        <f t="shared" si="1"/>
        <v>18</v>
      </c>
      <c r="AN7" s="66">
        <f t="shared" si="1"/>
        <v>18.5</v>
      </c>
      <c r="AO7" s="66">
        <f t="shared" si="1"/>
        <v>18.5</v>
      </c>
      <c r="AP7" s="66">
        <f t="shared" si="1"/>
        <v>19</v>
      </c>
      <c r="AQ7" s="66">
        <f t="shared" si="1"/>
        <v>19</v>
      </c>
      <c r="AR7" s="66">
        <f t="shared" si="1"/>
        <v>19</v>
      </c>
      <c r="AS7" s="66">
        <f t="shared" si="1"/>
        <v>19.5</v>
      </c>
    </row>
    <row r="8" spans="4:45" x14ac:dyDescent="0.25">
      <c r="D8" s="4">
        <v>5</v>
      </c>
      <c r="E8" s="4">
        <v>23000</v>
      </c>
      <c r="F8" s="37">
        <v>16.5</v>
      </c>
      <c r="G8" s="37">
        <v>17</v>
      </c>
      <c r="H8" s="37">
        <v>17.5</v>
      </c>
      <c r="I8" s="37">
        <v>17.5</v>
      </c>
      <c r="J8" s="37">
        <v>18</v>
      </c>
      <c r="K8" s="37">
        <v>18</v>
      </c>
      <c r="L8" s="37">
        <v>18.5</v>
      </c>
      <c r="M8" s="37">
        <v>18.5</v>
      </c>
      <c r="N8" s="37">
        <v>19</v>
      </c>
      <c r="O8" s="37">
        <v>19</v>
      </c>
      <c r="P8" s="37">
        <v>19</v>
      </c>
      <c r="Q8" s="37">
        <v>19.5</v>
      </c>
      <c r="S8" t="str">
        <f t="shared" si="2"/>
        <v/>
      </c>
      <c r="T8">
        <v>23000</v>
      </c>
      <c r="U8">
        <v>0.14500000000000002</v>
      </c>
      <c r="V8">
        <v>0.15</v>
      </c>
      <c r="W8">
        <v>0.15</v>
      </c>
      <c r="X8">
        <v>0.155</v>
      </c>
      <c r="Y8">
        <v>0.155</v>
      </c>
      <c r="Z8">
        <v>0.155</v>
      </c>
      <c r="AA8">
        <v>0.16</v>
      </c>
      <c r="AB8">
        <v>0.16</v>
      </c>
      <c r="AC8">
        <v>0.16500000000000001</v>
      </c>
      <c r="AD8">
        <v>0.16500000000000001</v>
      </c>
      <c r="AE8">
        <v>0.16500000000000001</v>
      </c>
      <c r="AF8">
        <v>0.17</v>
      </c>
      <c r="AH8" s="66">
        <f t="shared" si="1"/>
        <v>16.5</v>
      </c>
      <c r="AI8" s="66">
        <f t="shared" si="1"/>
        <v>17</v>
      </c>
      <c r="AJ8" s="66">
        <f t="shared" si="1"/>
        <v>17.5</v>
      </c>
      <c r="AK8" s="66">
        <f t="shared" si="1"/>
        <v>17.5</v>
      </c>
      <c r="AL8" s="66">
        <f t="shared" si="1"/>
        <v>18</v>
      </c>
      <c r="AM8" s="66">
        <f t="shared" si="1"/>
        <v>18</v>
      </c>
      <c r="AN8" s="66">
        <f t="shared" si="1"/>
        <v>18.5</v>
      </c>
      <c r="AO8" s="66">
        <f t="shared" si="1"/>
        <v>18.5</v>
      </c>
      <c r="AP8" s="66">
        <f t="shared" si="1"/>
        <v>19</v>
      </c>
      <c r="AQ8" s="66">
        <f t="shared" si="1"/>
        <v>19</v>
      </c>
      <c r="AR8" s="66">
        <f t="shared" si="1"/>
        <v>19</v>
      </c>
      <c r="AS8" s="66">
        <f t="shared" si="1"/>
        <v>19.5</v>
      </c>
    </row>
    <row r="9" spans="4:45" x14ac:dyDescent="0.25">
      <c r="D9" s="4">
        <v>6</v>
      </c>
      <c r="E9" s="4">
        <v>23500</v>
      </c>
      <c r="F9" s="37">
        <v>16.5</v>
      </c>
      <c r="G9" s="37">
        <v>17</v>
      </c>
      <c r="H9" s="37">
        <v>17.5</v>
      </c>
      <c r="I9" s="37">
        <v>17.5</v>
      </c>
      <c r="J9" s="37">
        <v>18</v>
      </c>
      <c r="K9" s="37">
        <v>18</v>
      </c>
      <c r="L9" s="37">
        <v>18.5</v>
      </c>
      <c r="M9" s="37">
        <v>18.5</v>
      </c>
      <c r="N9" s="37">
        <v>19</v>
      </c>
      <c r="O9" s="37">
        <v>19</v>
      </c>
      <c r="P9" s="37">
        <v>19</v>
      </c>
      <c r="Q9" s="37">
        <v>19.5</v>
      </c>
      <c r="S9" t="str">
        <f t="shared" si="2"/>
        <v/>
      </c>
      <c r="T9">
        <v>23500</v>
      </c>
      <c r="U9">
        <v>0.15</v>
      </c>
      <c r="V9">
        <v>0.15</v>
      </c>
      <c r="W9">
        <v>0.155</v>
      </c>
      <c r="X9">
        <v>0.155</v>
      </c>
      <c r="Y9">
        <v>0.16</v>
      </c>
      <c r="Z9">
        <v>0.16</v>
      </c>
      <c r="AA9">
        <v>0.16500000000000001</v>
      </c>
      <c r="AB9">
        <v>0.16500000000000001</v>
      </c>
      <c r="AC9">
        <v>0.16500000000000001</v>
      </c>
      <c r="AD9">
        <v>0.17</v>
      </c>
      <c r="AE9">
        <v>0.17</v>
      </c>
      <c r="AF9">
        <v>0.17</v>
      </c>
      <c r="AH9" s="66">
        <f t="shared" si="1"/>
        <v>16.5</v>
      </c>
      <c r="AI9" s="66">
        <f t="shared" si="1"/>
        <v>17</v>
      </c>
      <c r="AJ9" s="66">
        <f t="shared" si="1"/>
        <v>17.5</v>
      </c>
      <c r="AK9" s="66">
        <f t="shared" si="1"/>
        <v>17.5</v>
      </c>
      <c r="AL9" s="66">
        <f t="shared" si="1"/>
        <v>18</v>
      </c>
      <c r="AM9" s="66">
        <f t="shared" si="1"/>
        <v>18</v>
      </c>
      <c r="AN9" s="66">
        <f t="shared" si="1"/>
        <v>18.5</v>
      </c>
      <c r="AO9" s="66">
        <f t="shared" si="1"/>
        <v>18.5</v>
      </c>
      <c r="AP9" s="66">
        <f t="shared" si="1"/>
        <v>19</v>
      </c>
      <c r="AQ9" s="66">
        <f t="shared" si="1"/>
        <v>19</v>
      </c>
      <c r="AR9" s="66">
        <f t="shared" si="1"/>
        <v>19</v>
      </c>
      <c r="AS9" s="66">
        <f t="shared" si="1"/>
        <v>19.5</v>
      </c>
    </row>
    <row r="10" spans="4:45" x14ac:dyDescent="0.25">
      <c r="D10" s="4">
        <v>7</v>
      </c>
      <c r="E10" s="4">
        <v>24000</v>
      </c>
      <c r="F10" s="37">
        <v>16.5</v>
      </c>
      <c r="G10" s="37">
        <v>17</v>
      </c>
      <c r="H10" s="37">
        <v>17.5</v>
      </c>
      <c r="I10" s="37">
        <v>17.5</v>
      </c>
      <c r="J10" s="37">
        <v>18</v>
      </c>
      <c r="K10" s="37">
        <v>18</v>
      </c>
      <c r="L10" s="37">
        <v>18.5</v>
      </c>
      <c r="M10" s="37">
        <v>18.5</v>
      </c>
      <c r="N10" s="37">
        <v>19</v>
      </c>
      <c r="O10" s="37">
        <v>19</v>
      </c>
      <c r="P10" s="37">
        <v>19</v>
      </c>
      <c r="Q10" s="37">
        <v>19.5</v>
      </c>
      <c r="S10" t="str">
        <f t="shared" si="2"/>
        <v/>
      </c>
      <c r="T10">
        <v>24000</v>
      </c>
      <c r="U10">
        <v>0.15</v>
      </c>
      <c r="V10">
        <v>0.155</v>
      </c>
      <c r="W10">
        <v>0.155</v>
      </c>
      <c r="X10">
        <v>0.16</v>
      </c>
      <c r="Y10">
        <v>0.16</v>
      </c>
      <c r="Z10">
        <v>0.16500000000000001</v>
      </c>
      <c r="AA10">
        <v>0.16500000000000001</v>
      </c>
      <c r="AB10">
        <v>0.17</v>
      </c>
      <c r="AC10">
        <v>0.17</v>
      </c>
      <c r="AD10">
        <v>0.17</v>
      </c>
      <c r="AE10">
        <v>0.17500000000000002</v>
      </c>
      <c r="AF10">
        <v>0.17500000000000002</v>
      </c>
      <c r="AH10" s="66">
        <f t="shared" si="1"/>
        <v>16.5</v>
      </c>
      <c r="AI10" s="66">
        <f t="shared" si="1"/>
        <v>17</v>
      </c>
      <c r="AJ10" s="66">
        <f t="shared" si="1"/>
        <v>17.5</v>
      </c>
      <c r="AK10" s="66">
        <f t="shared" si="1"/>
        <v>17.5</v>
      </c>
      <c r="AL10" s="66">
        <f t="shared" si="1"/>
        <v>18</v>
      </c>
      <c r="AM10" s="66">
        <f t="shared" si="1"/>
        <v>18</v>
      </c>
      <c r="AN10" s="66">
        <f t="shared" si="1"/>
        <v>18.5</v>
      </c>
      <c r="AO10" s="66">
        <f t="shared" si="1"/>
        <v>18.5</v>
      </c>
      <c r="AP10" s="66">
        <f t="shared" si="1"/>
        <v>19</v>
      </c>
      <c r="AQ10" s="66">
        <f t="shared" si="1"/>
        <v>19</v>
      </c>
      <c r="AR10" s="66">
        <f t="shared" si="1"/>
        <v>19</v>
      </c>
      <c r="AS10" s="66">
        <f t="shared" si="1"/>
        <v>19.5</v>
      </c>
    </row>
    <row r="11" spans="4:45" x14ac:dyDescent="0.25">
      <c r="D11" s="4">
        <v>8</v>
      </c>
      <c r="E11" s="4">
        <v>24500</v>
      </c>
      <c r="F11" s="37">
        <v>16.5</v>
      </c>
      <c r="G11" s="37">
        <v>17</v>
      </c>
      <c r="H11" s="37">
        <v>17.5</v>
      </c>
      <c r="I11" s="37">
        <v>17.5</v>
      </c>
      <c r="J11" s="37">
        <v>18</v>
      </c>
      <c r="K11" s="37">
        <v>18</v>
      </c>
      <c r="L11" s="37">
        <v>18.5</v>
      </c>
      <c r="M11" s="37">
        <v>18.5</v>
      </c>
      <c r="N11" s="37">
        <v>19</v>
      </c>
      <c r="O11" s="37">
        <v>19</v>
      </c>
      <c r="P11" s="37">
        <v>19</v>
      </c>
      <c r="Q11" s="37">
        <v>19.5</v>
      </c>
      <c r="S11" t="str">
        <f t="shared" si="2"/>
        <v/>
      </c>
      <c r="T11">
        <v>24500</v>
      </c>
      <c r="U11">
        <v>0.155</v>
      </c>
      <c r="V11">
        <v>0.155</v>
      </c>
      <c r="W11">
        <v>0.16</v>
      </c>
      <c r="X11">
        <v>0.16</v>
      </c>
      <c r="Y11">
        <v>0.16500000000000001</v>
      </c>
      <c r="Z11">
        <v>0.16500000000000001</v>
      </c>
      <c r="AA11">
        <v>0.17</v>
      </c>
      <c r="AB11">
        <v>0.17</v>
      </c>
      <c r="AC11">
        <v>0.17500000000000002</v>
      </c>
      <c r="AD11">
        <v>0.17500000000000002</v>
      </c>
      <c r="AE11">
        <v>0.17500000000000002</v>
      </c>
      <c r="AF11">
        <v>0.18</v>
      </c>
      <c r="AH11" s="66">
        <f t="shared" si="1"/>
        <v>16.5</v>
      </c>
      <c r="AI11" s="66">
        <f t="shared" si="1"/>
        <v>17</v>
      </c>
      <c r="AJ11" s="66">
        <f t="shared" si="1"/>
        <v>17.5</v>
      </c>
      <c r="AK11" s="66">
        <f t="shared" si="1"/>
        <v>17.5</v>
      </c>
      <c r="AL11" s="66">
        <f t="shared" si="1"/>
        <v>18</v>
      </c>
      <c r="AM11" s="66">
        <f t="shared" si="1"/>
        <v>18</v>
      </c>
      <c r="AN11" s="66">
        <f t="shared" si="1"/>
        <v>18.5</v>
      </c>
      <c r="AO11" s="66">
        <f t="shared" si="1"/>
        <v>18.5</v>
      </c>
      <c r="AP11" s="66">
        <f t="shared" si="1"/>
        <v>19</v>
      </c>
      <c r="AQ11" s="66">
        <f t="shared" si="1"/>
        <v>19</v>
      </c>
      <c r="AR11" s="66">
        <f t="shared" si="1"/>
        <v>19</v>
      </c>
      <c r="AS11" s="66">
        <f t="shared" si="1"/>
        <v>19.5</v>
      </c>
    </row>
    <row r="12" spans="4:45" x14ac:dyDescent="0.25">
      <c r="D12" s="4">
        <v>9</v>
      </c>
      <c r="E12" s="4">
        <v>25000</v>
      </c>
      <c r="F12" s="37">
        <v>16.5</v>
      </c>
      <c r="G12" s="37">
        <v>17</v>
      </c>
      <c r="H12" s="37">
        <v>17.5</v>
      </c>
      <c r="I12" s="37">
        <v>17.5</v>
      </c>
      <c r="J12" s="37">
        <v>18</v>
      </c>
      <c r="K12" s="37">
        <v>18</v>
      </c>
      <c r="L12" s="37">
        <v>18.5</v>
      </c>
      <c r="M12" s="37">
        <v>18.5</v>
      </c>
      <c r="N12" s="37">
        <v>19</v>
      </c>
      <c r="O12" s="37">
        <v>19</v>
      </c>
      <c r="P12" s="37">
        <v>19</v>
      </c>
      <c r="Q12" s="37">
        <v>19.5</v>
      </c>
      <c r="S12" t="str">
        <f t="shared" si="2"/>
        <v/>
      </c>
      <c r="T12">
        <v>25000</v>
      </c>
      <c r="U12">
        <v>0.155</v>
      </c>
      <c r="V12">
        <v>0.16</v>
      </c>
      <c r="W12">
        <v>0.16</v>
      </c>
      <c r="X12">
        <v>0.16500000000000001</v>
      </c>
      <c r="Y12">
        <v>0.16500000000000001</v>
      </c>
      <c r="Z12">
        <v>0.17</v>
      </c>
      <c r="AA12">
        <v>0.17</v>
      </c>
      <c r="AB12">
        <v>0.17500000000000002</v>
      </c>
      <c r="AC12">
        <v>0.17500000000000002</v>
      </c>
      <c r="AD12">
        <v>0.18</v>
      </c>
      <c r="AE12">
        <v>0.18</v>
      </c>
      <c r="AF12">
        <v>0.18</v>
      </c>
      <c r="AH12" s="66">
        <f t="shared" si="1"/>
        <v>16.5</v>
      </c>
      <c r="AI12" s="66">
        <f t="shared" si="1"/>
        <v>17</v>
      </c>
      <c r="AJ12" s="66">
        <f t="shared" si="1"/>
        <v>17.5</v>
      </c>
      <c r="AK12" s="66">
        <f t="shared" si="1"/>
        <v>17.5</v>
      </c>
      <c r="AL12" s="66">
        <f t="shared" si="1"/>
        <v>18</v>
      </c>
      <c r="AM12" s="66">
        <f t="shared" si="1"/>
        <v>18</v>
      </c>
      <c r="AN12" s="66">
        <f t="shared" si="1"/>
        <v>18.5</v>
      </c>
      <c r="AO12" s="66">
        <f t="shared" si="1"/>
        <v>18.5</v>
      </c>
      <c r="AP12" s="66">
        <f t="shared" si="1"/>
        <v>19</v>
      </c>
      <c r="AQ12" s="66">
        <f t="shared" si="1"/>
        <v>19</v>
      </c>
      <c r="AR12" s="66">
        <f t="shared" si="1"/>
        <v>19</v>
      </c>
      <c r="AS12" s="66">
        <f t="shared" si="1"/>
        <v>19.5</v>
      </c>
    </row>
    <row r="13" spans="4:45" x14ac:dyDescent="0.25">
      <c r="D13" s="4">
        <v>10</v>
      </c>
      <c r="E13" s="4">
        <v>26000</v>
      </c>
      <c r="F13" s="37">
        <v>16.5</v>
      </c>
      <c r="G13" s="37">
        <v>17</v>
      </c>
      <c r="H13" s="37">
        <v>17.5</v>
      </c>
      <c r="I13" s="37">
        <v>17.5</v>
      </c>
      <c r="J13" s="37">
        <v>18</v>
      </c>
      <c r="K13" s="37">
        <v>18</v>
      </c>
      <c r="L13" s="37">
        <v>18.5</v>
      </c>
      <c r="M13" s="37">
        <v>18.5</v>
      </c>
      <c r="N13" s="37">
        <v>19</v>
      </c>
      <c r="O13" s="37">
        <v>19</v>
      </c>
      <c r="P13" s="37">
        <v>19</v>
      </c>
      <c r="Q13" s="37">
        <v>19.5</v>
      </c>
      <c r="S13" t="str">
        <f t="shared" si="2"/>
        <v/>
      </c>
      <c r="T13">
        <v>26000</v>
      </c>
      <c r="U13">
        <v>0.16</v>
      </c>
      <c r="V13">
        <v>0.16500000000000001</v>
      </c>
      <c r="W13">
        <v>0.16500000000000001</v>
      </c>
      <c r="X13">
        <v>0.17</v>
      </c>
      <c r="Y13">
        <v>0.17500000000000002</v>
      </c>
      <c r="Z13">
        <v>0.17500000000000002</v>
      </c>
      <c r="AA13">
        <v>0.17500000000000002</v>
      </c>
      <c r="AB13">
        <v>0.18</v>
      </c>
      <c r="AC13">
        <v>0.18</v>
      </c>
      <c r="AD13">
        <v>0.185</v>
      </c>
      <c r="AE13">
        <v>0.185</v>
      </c>
      <c r="AF13">
        <v>0.185</v>
      </c>
      <c r="AH13" s="66">
        <f t="shared" si="1"/>
        <v>16.5</v>
      </c>
      <c r="AI13" s="66">
        <f t="shared" si="1"/>
        <v>17</v>
      </c>
      <c r="AJ13" s="66">
        <f t="shared" si="1"/>
        <v>17.5</v>
      </c>
      <c r="AK13" s="66">
        <f t="shared" si="1"/>
        <v>17.5</v>
      </c>
      <c r="AL13" s="66">
        <f t="shared" si="1"/>
        <v>18</v>
      </c>
      <c r="AM13" s="66">
        <f t="shared" si="1"/>
        <v>18</v>
      </c>
      <c r="AN13" s="66">
        <f t="shared" si="1"/>
        <v>18.5</v>
      </c>
      <c r="AO13" s="66">
        <f t="shared" si="1"/>
        <v>18.5</v>
      </c>
      <c r="AP13" s="66">
        <f t="shared" si="1"/>
        <v>19</v>
      </c>
      <c r="AQ13" s="66">
        <f t="shared" si="1"/>
        <v>19</v>
      </c>
      <c r="AR13" s="66">
        <f t="shared" si="1"/>
        <v>19</v>
      </c>
      <c r="AS13" s="66">
        <f t="shared" si="1"/>
        <v>19.5</v>
      </c>
    </row>
    <row r="14" spans="4:45" x14ac:dyDescent="0.25">
      <c r="D14" s="4">
        <v>11</v>
      </c>
      <c r="E14" s="4">
        <v>27000</v>
      </c>
      <c r="F14" s="37">
        <v>16.5</v>
      </c>
      <c r="G14" s="37">
        <v>17</v>
      </c>
      <c r="H14" s="37">
        <v>17.5</v>
      </c>
      <c r="I14" s="37">
        <v>17.5</v>
      </c>
      <c r="J14" s="37">
        <v>18</v>
      </c>
      <c r="K14" s="37">
        <v>18</v>
      </c>
      <c r="L14" s="37">
        <v>18.5</v>
      </c>
      <c r="M14" s="37">
        <v>18.5</v>
      </c>
      <c r="N14" s="37">
        <v>19</v>
      </c>
      <c r="O14" s="37">
        <v>19</v>
      </c>
      <c r="P14" s="37">
        <v>19</v>
      </c>
      <c r="Q14" s="37">
        <v>19.5</v>
      </c>
      <c r="S14" t="str">
        <f t="shared" si="2"/>
        <v/>
      </c>
      <c r="T14">
        <v>27000</v>
      </c>
      <c r="U14">
        <v>0.16500000000000001</v>
      </c>
      <c r="V14">
        <v>0.17</v>
      </c>
      <c r="W14">
        <v>0.17</v>
      </c>
      <c r="X14">
        <v>0.17500000000000002</v>
      </c>
      <c r="Y14">
        <v>0.17500000000000002</v>
      </c>
      <c r="Z14">
        <v>0.18</v>
      </c>
      <c r="AA14">
        <v>0.18</v>
      </c>
      <c r="AB14">
        <v>0.185</v>
      </c>
      <c r="AC14">
        <v>0.185</v>
      </c>
      <c r="AD14">
        <v>0.185</v>
      </c>
      <c r="AE14">
        <v>0.19</v>
      </c>
      <c r="AF14">
        <v>0.19</v>
      </c>
      <c r="AH14" s="66">
        <f t="shared" si="1"/>
        <v>16.5</v>
      </c>
      <c r="AI14" s="66">
        <f t="shared" si="1"/>
        <v>17</v>
      </c>
      <c r="AJ14" s="66">
        <f t="shared" si="1"/>
        <v>17.5</v>
      </c>
      <c r="AK14" s="66">
        <f t="shared" si="1"/>
        <v>17.5</v>
      </c>
      <c r="AL14" s="66">
        <f t="shared" si="1"/>
        <v>18</v>
      </c>
      <c r="AM14" s="66">
        <f t="shared" si="1"/>
        <v>18</v>
      </c>
      <c r="AN14" s="66">
        <f t="shared" si="1"/>
        <v>18.5</v>
      </c>
      <c r="AO14" s="66">
        <f t="shared" si="1"/>
        <v>18.5</v>
      </c>
      <c r="AP14" s="66">
        <f t="shared" si="1"/>
        <v>19</v>
      </c>
      <c r="AQ14" s="66">
        <f t="shared" si="1"/>
        <v>19</v>
      </c>
      <c r="AR14" s="66">
        <f t="shared" si="1"/>
        <v>19</v>
      </c>
      <c r="AS14" s="66">
        <f t="shared" si="1"/>
        <v>19.5</v>
      </c>
    </row>
    <row r="15" spans="4:45" x14ac:dyDescent="0.25">
      <c r="D15" s="4">
        <v>12</v>
      </c>
      <c r="E15" s="4">
        <v>28000</v>
      </c>
      <c r="F15" s="37">
        <v>16.5</v>
      </c>
      <c r="G15" s="37">
        <v>17</v>
      </c>
      <c r="H15" s="37">
        <v>17.5</v>
      </c>
      <c r="I15" s="37">
        <v>17.5</v>
      </c>
      <c r="J15" s="37">
        <v>18</v>
      </c>
      <c r="K15" s="37">
        <v>18</v>
      </c>
      <c r="L15" s="37">
        <v>18.5</v>
      </c>
      <c r="M15" s="37">
        <v>18.5</v>
      </c>
      <c r="N15" s="37">
        <v>19</v>
      </c>
      <c r="O15" s="37">
        <v>19</v>
      </c>
      <c r="P15" s="37">
        <v>19</v>
      </c>
      <c r="Q15" s="37">
        <v>19.5</v>
      </c>
      <c r="S15" t="str">
        <f t="shared" si="2"/>
        <v/>
      </c>
      <c r="T15">
        <v>28000</v>
      </c>
      <c r="U15">
        <v>0.16500000000000001</v>
      </c>
      <c r="V15">
        <v>0.17</v>
      </c>
      <c r="W15">
        <v>0.17</v>
      </c>
      <c r="X15">
        <v>0.17500000000000002</v>
      </c>
      <c r="Y15">
        <v>0.18</v>
      </c>
      <c r="Z15">
        <v>0.18</v>
      </c>
      <c r="AA15">
        <v>0.185</v>
      </c>
      <c r="AB15">
        <v>0.185</v>
      </c>
      <c r="AC15">
        <v>0.185</v>
      </c>
      <c r="AD15">
        <v>0.19</v>
      </c>
      <c r="AE15">
        <v>0.19</v>
      </c>
      <c r="AF15">
        <v>0.19</v>
      </c>
      <c r="AH15" s="66">
        <f t="shared" si="1"/>
        <v>16.5</v>
      </c>
      <c r="AI15" s="66">
        <f t="shared" si="1"/>
        <v>17</v>
      </c>
      <c r="AJ15" s="66">
        <f t="shared" si="1"/>
        <v>17.5</v>
      </c>
      <c r="AK15" s="66">
        <f t="shared" si="1"/>
        <v>17.5</v>
      </c>
      <c r="AL15" s="66">
        <f t="shared" si="1"/>
        <v>18</v>
      </c>
      <c r="AM15" s="66">
        <f t="shared" si="1"/>
        <v>18</v>
      </c>
      <c r="AN15" s="66">
        <f t="shared" si="1"/>
        <v>18.5</v>
      </c>
      <c r="AO15" s="66">
        <f t="shared" si="1"/>
        <v>18.5</v>
      </c>
      <c r="AP15" s="66">
        <f t="shared" si="1"/>
        <v>19</v>
      </c>
      <c r="AQ15" s="66">
        <f t="shared" si="1"/>
        <v>19</v>
      </c>
      <c r="AR15" s="66">
        <f t="shared" si="1"/>
        <v>19</v>
      </c>
      <c r="AS15" s="66">
        <f t="shared" si="1"/>
        <v>19.5</v>
      </c>
    </row>
    <row r="16" spans="4:45" x14ac:dyDescent="0.25">
      <c r="D16" s="4">
        <v>13</v>
      </c>
      <c r="E16" s="4">
        <v>29000</v>
      </c>
      <c r="F16" s="37">
        <v>16.5</v>
      </c>
      <c r="G16" s="37">
        <v>17</v>
      </c>
      <c r="H16" s="37">
        <v>17.5</v>
      </c>
      <c r="I16" s="37">
        <v>17.5</v>
      </c>
      <c r="J16" s="37">
        <v>18</v>
      </c>
      <c r="K16" s="37">
        <v>18</v>
      </c>
      <c r="L16" s="37">
        <v>18.5</v>
      </c>
      <c r="M16" s="37">
        <v>18.5</v>
      </c>
      <c r="N16" s="37">
        <v>19</v>
      </c>
      <c r="O16" s="37">
        <v>19</v>
      </c>
      <c r="P16" s="37">
        <v>19</v>
      </c>
      <c r="Q16" s="37">
        <v>19.5</v>
      </c>
      <c r="S16" t="str">
        <f t="shared" si="2"/>
        <v/>
      </c>
      <c r="T16">
        <v>29000</v>
      </c>
      <c r="U16">
        <v>0.16500000000000001</v>
      </c>
      <c r="V16">
        <v>0.17</v>
      </c>
      <c r="W16">
        <v>0.17500000000000002</v>
      </c>
      <c r="X16">
        <v>0.17500000000000002</v>
      </c>
      <c r="Y16">
        <v>0.18</v>
      </c>
      <c r="Z16">
        <v>0.18</v>
      </c>
      <c r="AA16">
        <v>0.185</v>
      </c>
      <c r="AB16">
        <v>0.185</v>
      </c>
      <c r="AC16">
        <v>0.185</v>
      </c>
      <c r="AD16">
        <v>0.19</v>
      </c>
      <c r="AE16">
        <v>0.19</v>
      </c>
      <c r="AF16">
        <v>0.19</v>
      </c>
      <c r="AH16" s="66">
        <f t="shared" si="1"/>
        <v>16.5</v>
      </c>
      <c r="AI16" s="66">
        <f t="shared" si="1"/>
        <v>17</v>
      </c>
      <c r="AJ16" s="66">
        <f t="shared" si="1"/>
        <v>17.5</v>
      </c>
      <c r="AK16" s="66">
        <f t="shared" si="1"/>
        <v>17.5</v>
      </c>
      <c r="AL16" s="66">
        <f t="shared" si="1"/>
        <v>18</v>
      </c>
      <c r="AM16" s="66">
        <f t="shared" si="1"/>
        <v>18</v>
      </c>
      <c r="AN16" s="66">
        <f t="shared" si="1"/>
        <v>18.5</v>
      </c>
      <c r="AO16" s="66">
        <f t="shared" si="1"/>
        <v>18.5</v>
      </c>
      <c r="AP16" s="66">
        <f t="shared" si="1"/>
        <v>19</v>
      </c>
      <c r="AQ16" s="66">
        <f t="shared" si="1"/>
        <v>19</v>
      </c>
      <c r="AR16" s="66">
        <f t="shared" si="1"/>
        <v>19</v>
      </c>
      <c r="AS16" s="66">
        <f t="shared" si="1"/>
        <v>19.5</v>
      </c>
    </row>
    <row r="17" spans="4:45" x14ac:dyDescent="0.25">
      <c r="D17" s="4">
        <v>14</v>
      </c>
      <c r="E17" s="4">
        <v>30000</v>
      </c>
      <c r="F17" s="37">
        <v>16.5</v>
      </c>
      <c r="G17" s="37">
        <v>17</v>
      </c>
      <c r="H17" s="37">
        <v>17.5</v>
      </c>
      <c r="I17" s="37">
        <v>17.5</v>
      </c>
      <c r="J17" s="37">
        <v>18</v>
      </c>
      <c r="K17" s="37">
        <v>18</v>
      </c>
      <c r="L17" s="37">
        <v>18.5</v>
      </c>
      <c r="M17" s="37">
        <v>18.5</v>
      </c>
      <c r="N17" s="37">
        <v>19</v>
      </c>
      <c r="O17" s="37">
        <v>19</v>
      </c>
      <c r="P17" s="37">
        <v>19</v>
      </c>
      <c r="Q17" s="37">
        <v>19.5</v>
      </c>
      <c r="S17" t="str">
        <f t="shared" si="2"/>
        <v/>
      </c>
      <c r="T17">
        <v>30000</v>
      </c>
      <c r="U17">
        <v>0.16500000000000001</v>
      </c>
      <c r="V17">
        <v>0.17</v>
      </c>
      <c r="W17">
        <v>0.17500000000000002</v>
      </c>
      <c r="X17">
        <v>0.17500000000000002</v>
      </c>
      <c r="Y17">
        <v>0.18</v>
      </c>
      <c r="Z17">
        <v>0.18</v>
      </c>
      <c r="AA17">
        <v>0.185</v>
      </c>
      <c r="AB17">
        <v>0.185</v>
      </c>
      <c r="AC17">
        <v>0.185</v>
      </c>
      <c r="AD17">
        <v>0.19</v>
      </c>
      <c r="AE17">
        <v>0.19</v>
      </c>
      <c r="AF17">
        <v>0.19500000000000001</v>
      </c>
      <c r="AH17" s="66">
        <f t="shared" si="1"/>
        <v>16.5</v>
      </c>
      <c r="AI17" s="66">
        <f t="shared" si="1"/>
        <v>17</v>
      </c>
      <c r="AJ17" s="66">
        <f t="shared" si="1"/>
        <v>17.5</v>
      </c>
      <c r="AK17" s="66">
        <f t="shared" si="1"/>
        <v>17.5</v>
      </c>
      <c r="AL17" s="66">
        <f t="shared" si="1"/>
        <v>18</v>
      </c>
      <c r="AM17" s="66">
        <f t="shared" si="1"/>
        <v>18</v>
      </c>
      <c r="AN17" s="66">
        <f t="shared" si="1"/>
        <v>18.5</v>
      </c>
      <c r="AO17" s="66">
        <f t="shared" si="1"/>
        <v>18.5</v>
      </c>
      <c r="AP17" s="66">
        <f t="shared" si="1"/>
        <v>19</v>
      </c>
      <c r="AQ17" s="66">
        <f t="shared" si="1"/>
        <v>19</v>
      </c>
      <c r="AR17" s="66">
        <f t="shared" si="1"/>
        <v>19</v>
      </c>
      <c r="AS17" s="66">
        <f t="shared" si="1"/>
        <v>19.5</v>
      </c>
    </row>
    <row r="18" spans="4:45" x14ac:dyDescent="0.25">
      <c r="D18" s="4">
        <v>15</v>
      </c>
      <c r="E18" s="4">
        <v>31000</v>
      </c>
      <c r="F18" s="37">
        <v>16.5</v>
      </c>
      <c r="G18" s="37">
        <v>17</v>
      </c>
      <c r="H18" s="37">
        <v>17.5</v>
      </c>
      <c r="I18" s="37">
        <v>17.5</v>
      </c>
      <c r="J18" s="37">
        <v>18</v>
      </c>
      <c r="K18" s="37">
        <v>18</v>
      </c>
      <c r="L18" s="37">
        <v>18.5</v>
      </c>
      <c r="M18" s="37">
        <v>18.5</v>
      </c>
      <c r="N18" s="37">
        <v>19</v>
      </c>
      <c r="O18" s="37">
        <v>19</v>
      </c>
      <c r="P18" s="37">
        <v>19</v>
      </c>
      <c r="Q18" s="37">
        <v>19.5</v>
      </c>
      <c r="S18" t="str">
        <f t="shared" si="2"/>
        <v/>
      </c>
      <c r="T18">
        <v>31000</v>
      </c>
      <c r="U18">
        <v>0.16500000000000001</v>
      </c>
      <c r="V18">
        <v>0.17</v>
      </c>
      <c r="W18">
        <v>0.17500000000000002</v>
      </c>
      <c r="X18">
        <v>0.17500000000000002</v>
      </c>
      <c r="Y18">
        <v>0.18</v>
      </c>
      <c r="Z18">
        <v>0.18</v>
      </c>
      <c r="AA18">
        <v>0.185</v>
      </c>
      <c r="AB18">
        <v>0.185</v>
      </c>
      <c r="AC18">
        <v>0.19</v>
      </c>
      <c r="AD18">
        <v>0.19</v>
      </c>
      <c r="AE18">
        <v>0.19</v>
      </c>
      <c r="AF18">
        <v>0.19500000000000001</v>
      </c>
      <c r="AH18" s="51">
        <f>U18*$T$3</f>
        <v>16.5</v>
      </c>
      <c r="AI18" s="51">
        <f t="shared" ref="AI18:AS33" si="3">V18*$T$3</f>
        <v>17</v>
      </c>
      <c r="AJ18" s="51">
        <f t="shared" si="3"/>
        <v>17.5</v>
      </c>
      <c r="AK18" s="51">
        <f t="shared" si="3"/>
        <v>17.5</v>
      </c>
      <c r="AL18" s="51">
        <f t="shared" si="3"/>
        <v>18</v>
      </c>
      <c r="AM18" s="51">
        <f t="shared" si="3"/>
        <v>18</v>
      </c>
      <c r="AN18" s="51">
        <f t="shared" si="3"/>
        <v>18.5</v>
      </c>
      <c r="AO18" s="51">
        <f t="shared" si="3"/>
        <v>18.5</v>
      </c>
      <c r="AP18" s="51">
        <f t="shared" si="3"/>
        <v>19</v>
      </c>
      <c r="AQ18" s="51">
        <f t="shared" si="3"/>
        <v>19</v>
      </c>
      <c r="AR18" s="51">
        <f t="shared" si="3"/>
        <v>19</v>
      </c>
      <c r="AS18" s="51">
        <f t="shared" si="3"/>
        <v>19.5</v>
      </c>
    </row>
    <row r="19" spans="4:45" x14ac:dyDescent="0.25">
      <c r="D19" s="4">
        <v>16</v>
      </c>
      <c r="E19" s="4">
        <v>32000</v>
      </c>
      <c r="F19" s="37">
        <v>16.5</v>
      </c>
      <c r="G19" s="37">
        <v>17</v>
      </c>
      <c r="H19" s="37">
        <v>17.5</v>
      </c>
      <c r="I19" s="37">
        <v>17.5</v>
      </c>
      <c r="J19" s="37">
        <v>18</v>
      </c>
      <c r="K19" s="37">
        <v>18</v>
      </c>
      <c r="L19" s="37">
        <v>18.5</v>
      </c>
      <c r="M19" s="37">
        <v>18.5</v>
      </c>
      <c r="N19" s="37">
        <v>19</v>
      </c>
      <c r="O19" s="37">
        <v>19</v>
      </c>
      <c r="P19" s="37">
        <v>19</v>
      </c>
      <c r="Q19" s="37">
        <v>19.5</v>
      </c>
      <c r="S19" t="str">
        <f t="shared" si="2"/>
        <v/>
      </c>
      <c r="T19">
        <v>32000</v>
      </c>
      <c r="U19">
        <v>0.16500000000000001</v>
      </c>
      <c r="V19">
        <v>0.17</v>
      </c>
      <c r="W19">
        <v>0.17500000000000002</v>
      </c>
      <c r="X19">
        <v>0.17500000000000002</v>
      </c>
      <c r="Y19">
        <v>0.18</v>
      </c>
      <c r="Z19">
        <v>0.18</v>
      </c>
      <c r="AA19">
        <v>0.185</v>
      </c>
      <c r="AB19">
        <v>0.185</v>
      </c>
      <c r="AC19">
        <v>0.19</v>
      </c>
      <c r="AD19">
        <v>0.19</v>
      </c>
      <c r="AE19">
        <v>0.19</v>
      </c>
      <c r="AF19">
        <v>0.19500000000000001</v>
      </c>
      <c r="AH19" s="37">
        <f>U19*$T$3</f>
        <v>16.5</v>
      </c>
      <c r="AI19" s="37">
        <f t="shared" si="3"/>
        <v>17</v>
      </c>
      <c r="AJ19" s="37">
        <f t="shared" si="3"/>
        <v>17.5</v>
      </c>
      <c r="AK19" s="37">
        <f t="shared" si="3"/>
        <v>17.5</v>
      </c>
      <c r="AL19" s="37">
        <f t="shared" si="3"/>
        <v>18</v>
      </c>
      <c r="AM19" s="37">
        <f t="shared" si="3"/>
        <v>18</v>
      </c>
      <c r="AN19" s="37">
        <f t="shared" si="3"/>
        <v>18.5</v>
      </c>
      <c r="AO19" s="37">
        <f t="shared" si="3"/>
        <v>18.5</v>
      </c>
      <c r="AP19" s="37">
        <f t="shared" si="3"/>
        <v>19</v>
      </c>
      <c r="AQ19" s="37">
        <f t="shared" si="3"/>
        <v>19</v>
      </c>
      <c r="AR19" s="37">
        <f t="shared" si="3"/>
        <v>19</v>
      </c>
      <c r="AS19" s="37">
        <f t="shared" si="3"/>
        <v>19.5</v>
      </c>
    </row>
    <row r="20" spans="4:45" x14ac:dyDescent="0.25">
      <c r="D20" s="4">
        <v>17</v>
      </c>
      <c r="E20" s="4">
        <v>33000</v>
      </c>
      <c r="F20" s="37">
        <v>17</v>
      </c>
      <c r="G20" s="37">
        <v>17</v>
      </c>
      <c r="H20" s="37">
        <v>17.5</v>
      </c>
      <c r="I20" s="37">
        <v>17.5</v>
      </c>
      <c r="J20" s="37">
        <v>18</v>
      </c>
      <c r="K20" s="37">
        <v>18</v>
      </c>
      <c r="L20" s="37">
        <v>18.5</v>
      </c>
      <c r="M20" s="37">
        <v>18.5</v>
      </c>
      <c r="N20" s="37">
        <v>19</v>
      </c>
      <c r="O20" s="37">
        <v>19</v>
      </c>
      <c r="P20" s="37">
        <v>19</v>
      </c>
      <c r="Q20" s="37">
        <v>19.5</v>
      </c>
      <c r="S20" t="str">
        <f t="shared" si="2"/>
        <v/>
      </c>
      <c r="T20">
        <v>33000</v>
      </c>
      <c r="U20">
        <v>0.17</v>
      </c>
      <c r="V20">
        <v>0.17</v>
      </c>
      <c r="W20">
        <v>0.17500000000000002</v>
      </c>
      <c r="X20">
        <v>0.17500000000000002</v>
      </c>
      <c r="Y20">
        <v>0.18</v>
      </c>
      <c r="Z20">
        <v>0.18</v>
      </c>
      <c r="AA20">
        <v>0.185</v>
      </c>
      <c r="AB20">
        <v>0.185</v>
      </c>
      <c r="AC20">
        <v>0.19</v>
      </c>
      <c r="AD20">
        <v>0.19</v>
      </c>
      <c r="AE20">
        <v>0.19</v>
      </c>
      <c r="AF20">
        <v>0.19500000000000001</v>
      </c>
      <c r="AH20" s="37">
        <f t="shared" ref="AH20:AS54" si="4">U20*$T$3</f>
        <v>17</v>
      </c>
      <c r="AI20" s="37">
        <f t="shared" si="3"/>
        <v>17</v>
      </c>
      <c r="AJ20" s="37">
        <f t="shared" si="3"/>
        <v>17.5</v>
      </c>
      <c r="AK20" s="37">
        <f t="shared" si="3"/>
        <v>17.5</v>
      </c>
      <c r="AL20" s="37">
        <f t="shared" si="3"/>
        <v>18</v>
      </c>
      <c r="AM20" s="37">
        <f t="shared" si="3"/>
        <v>18</v>
      </c>
      <c r="AN20" s="37">
        <f t="shared" si="3"/>
        <v>18.5</v>
      </c>
      <c r="AO20" s="37">
        <f t="shared" si="3"/>
        <v>18.5</v>
      </c>
      <c r="AP20" s="37">
        <f t="shared" si="3"/>
        <v>19</v>
      </c>
      <c r="AQ20" s="37">
        <f t="shared" si="3"/>
        <v>19</v>
      </c>
      <c r="AR20" s="37">
        <f t="shared" si="3"/>
        <v>19</v>
      </c>
      <c r="AS20" s="37">
        <f t="shared" si="3"/>
        <v>19.5</v>
      </c>
    </row>
    <row r="21" spans="4:45" x14ac:dyDescent="0.25">
      <c r="D21" s="4">
        <v>18</v>
      </c>
      <c r="E21" s="4">
        <v>34000</v>
      </c>
      <c r="F21" s="37">
        <v>17</v>
      </c>
      <c r="G21" s="37">
        <v>17</v>
      </c>
      <c r="H21" s="37">
        <v>17.5</v>
      </c>
      <c r="I21" s="37">
        <v>17.5</v>
      </c>
      <c r="J21" s="37">
        <v>18</v>
      </c>
      <c r="K21" s="37">
        <v>18</v>
      </c>
      <c r="L21" s="37">
        <v>18.5</v>
      </c>
      <c r="M21" s="37">
        <v>18.5</v>
      </c>
      <c r="N21" s="37">
        <v>19</v>
      </c>
      <c r="O21" s="37">
        <v>19</v>
      </c>
      <c r="P21" s="37">
        <v>19</v>
      </c>
      <c r="Q21" s="37">
        <v>19.5</v>
      </c>
      <c r="S21" t="str">
        <f t="shared" si="2"/>
        <v/>
      </c>
      <c r="T21">
        <v>34000</v>
      </c>
      <c r="U21">
        <v>0.17</v>
      </c>
      <c r="V21">
        <v>0.17</v>
      </c>
      <c r="W21">
        <v>0.17500000000000002</v>
      </c>
      <c r="X21">
        <v>0.17500000000000002</v>
      </c>
      <c r="Y21">
        <v>0.18</v>
      </c>
      <c r="Z21">
        <v>0.18</v>
      </c>
      <c r="AA21">
        <v>0.185</v>
      </c>
      <c r="AB21">
        <v>0.185</v>
      </c>
      <c r="AC21">
        <v>0.19</v>
      </c>
      <c r="AD21">
        <v>0.19</v>
      </c>
      <c r="AE21">
        <v>0.19</v>
      </c>
      <c r="AF21">
        <v>0.19500000000000001</v>
      </c>
      <c r="AH21" s="37">
        <f t="shared" si="4"/>
        <v>17</v>
      </c>
      <c r="AI21" s="37">
        <f t="shared" si="3"/>
        <v>17</v>
      </c>
      <c r="AJ21" s="37">
        <f t="shared" si="3"/>
        <v>17.5</v>
      </c>
      <c r="AK21" s="37">
        <f t="shared" si="3"/>
        <v>17.5</v>
      </c>
      <c r="AL21" s="37">
        <f t="shared" si="3"/>
        <v>18</v>
      </c>
      <c r="AM21" s="37">
        <f t="shared" si="3"/>
        <v>18</v>
      </c>
      <c r="AN21" s="37">
        <f t="shared" si="3"/>
        <v>18.5</v>
      </c>
      <c r="AO21" s="37">
        <f t="shared" si="3"/>
        <v>18.5</v>
      </c>
      <c r="AP21" s="37">
        <f t="shared" si="3"/>
        <v>19</v>
      </c>
      <c r="AQ21" s="37">
        <f t="shared" si="3"/>
        <v>19</v>
      </c>
      <c r="AR21" s="37">
        <f t="shared" si="3"/>
        <v>19</v>
      </c>
      <c r="AS21" s="37">
        <f t="shared" si="3"/>
        <v>19.5</v>
      </c>
    </row>
    <row r="22" spans="4:45" x14ac:dyDescent="0.25">
      <c r="D22" s="4">
        <v>19</v>
      </c>
      <c r="E22" s="4">
        <v>35000</v>
      </c>
      <c r="F22" s="37">
        <v>17</v>
      </c>
      <c r="G22" s="37">
        <v>17</v>
      </c>
      <c r="H22" s="37">
        <v>17.5</v>
      </c>
      <c r="I22" s="37">
        <v>17.5</v>
      </c>
      <c r="J22" s="37">
        <v>18</v>
      </c>
      <c r="K22" s="37">
        <v>18</v>
      </c>
      <c r="L22" s="37">
        <v>18.5</v>
      </c>
      <c r="M22" s="37">
        <v>18.5</v>
      </c>
      <c r="N22" s="37">
        <v>19</v>
      </c>
      <c r="O22" s="37">
        <v>19</v>
      </c>
      <c r="P22" s="37">
        <v>19</v>
      </c>
      <c r="Q22" s="37">
        <v>19.5</v>
      </c>
      <c r="S22" t="str">
        <f t="shared" si="2"/>
        <v/>
      </c>
      <c r="T22">
        <v>35000</v>
      </c>
      <c r="U22">
        <v>0.17</v>
      </c>
      <c r="V22">
        <v>0.17</v>
      </c>
      <c r="W22">
        <v>0.17500000000000002</v>
      </c>
      <c r="X22">
        <v>0.17500000000000002</v>
      </c>
      <c r="Y22">
        <v>0.18</v>
      </c>
      <c r="Z22">
        <v>0.18</v>
      </c>
      <c r="AA22">
        <v>0.185</v>
      </c>
      <c r="AB22">
        <v>0.185</v>
      </c>
      <c r="AC22">
        <v>0.19</v>
      </c>
      <c r="AD22">
        <v>0.19</v>
      </c>
      <c r="AE22">
        <v>0.19</v>
      </c>
      <c r="AF22">
        <v>0.19500000000000001</v>
      </c>
      <c r="AH22" s="37">
        <f t="shared" si="4"/>
        <v>17</v>
      </c>
      <c r="AI22" s="37">
        <f t="shared" si="3"/>
        <v>17</v>
      </c>
      <c r="AJ22" s="37">
        <f t="shared" si="3"/>
        <v>17.5</v>
      </c>
      <c r="AK22" s="37">
        <f t="shared" si="3"/>
        <v>17.5</v>
      </c>
      <c r="AL22" s="37">
        <f t="shared" si="3"/>
        <v>18</v>
      </c>
      <c r="AM22" s="37">
        <f t="shared" si="3"/>
        <v>18</v>
      </c>
      <c r="AN22" s="37">
        <f t="shared" si="3"/>
        <v>18.5</v>
      </c>
      <c r="AO22" s="37">
        <f t="shared" si="3"/>
        <v>18.5</v>
      </c>
      <c r="AP22" s="37">
        <f t="shared" si="3"/>
        <v>19</v>
      </c>
      <c r="AQ22" s="37">
        <f t="shared" si="3"/>
        <v>19</v>
      </c>
      <c r="AR22" s="37">
        <f t="shared" si="3"/>
        <v>19</v>
      </c>
      <c r="AS22" s="37">
        <f t="shared" si="3"/>
        <v>19.5</v>
      </c>
    </row>
    <row r="23" spans="4:45" x14ac:dyDescent="0.25">
      <c r="D23" s="4">
        <v>20</v>
      </c>
      <c r="E23" s="4">
        <v>36000</v>
      </c>
      <c r="F23" s="37">
        <v>17</v>
      </c>
      <c r="G23" s="37">
        <v>17</v>
      </c>
      <c r="H23" s="37">
        <v>17.5</v>
      </c>
      <c r="I23" s="37">
        <v>17.5</v>
      </c>
      <c r="J23" s="37">
        <v>18</v>
      </c>
      <c r="K23" s="37">
        <v>18</v>
      </c>
      <c r="L23" s="37">
        <v>18.5</v>
      </c>
      <c r="M23" s="37">
        <v>18.5</v>
      </c>
      <c r="N23" s="37">
        <v>19</v>
      </c>
      <c r="O23" s="37">
        <v>19</v>
      </c>
      <c r="P23" s="37">
        <v>19</v>
      </c>
      <c r="Q23" s="37">
        <v>19.5</v>
      </c>
      <c r="S23" t="str">
        <f t="shared" si="2"/>
        <v/>
      </c>
      <c r="T23">
        <v>36000</v>
      </c>
      <c r="U23">
        <v>0.17</v>
      </c>
      <c r="V23">
        <v>0.17</v>
      </c>
      <c r="W23">
        <v>0.17500000000000002</v>
      </c>
      <c r="X23">
        <v>0.17500000000000002</v>
      </c>
      <c r="Y23">
        <v>0.18</v>
      </c>
      <c r="Z23">
        <v>0.18</v>
      </c>
      <c r="AA23">
        <v>0.185</v>
      </c>
      <c r="AB23">
        <v>0.185</v>
      </c>
      <c r="AC23">
        <v>0.19</v>
      </c>
      <c r="AD23">
        <v>0.19</v>
      </c>
      <c r="AE23">
        <v>0.19</v>
      </c>
      <c r="AF23">
        <v>0.19500000000000001</v>
      </c>
      <c r="AH23" s="37">
        <f t="shared" si="4"/>
        <v>17</v>
      </c>
      <c r="AI23" s="37">
        <f t="shared" si="3"/>
        <v>17</v>
      </c>
      <c r="AJ23" s="37">
        <f t="shared" si="3"/>
        <v>17.5</v>
      </c>
      <c r="AK23" s="37">
        <f t="shared" si="3"/>
        <v>17.5</v>
      </c>
      <c r="AL23" s="37">
        <f t="shared" si="3"/>
        <v>18</v>
      </c>
      <c r="AM23" s="37">
        <f t="shared" si="3"/>
        <v>18</v>
      </c>
      <c r="AN23" s="37">
        <f t="shared" si="3"/>
        <v>18.5</v>
      </c>
      <c r="AO23" s="37">
        <f t="shared" si="3"/>
        <v>18.5</v>
      </c>
      <c r="AP23" s="37">
        <f t="shared" si="3"/>
        <v>19</v>
      </c>
      <c r="AQ23" s="37">
        <f t="shared" si="3"/>
        <v>19</v>
      </c>
      <c r="AR23" s="37">
        <f t="shared" si="3"/>
        <v>19</v>
      </c>
      <c r="AS23" s="37">
        <f t="shared" si="3"/>
        <v>19.5</v>
      </c>
    </row>
    <row r="24" spans="4:45" x14ac:dyDescent="0.25">
      <c r="D24" s="4">
        <v>21</v>
      </c>
      <c r="E24" s="4">
        <v>37000</v>
      </c>
      <c r="F24" s="37">
        <v>17</v>
      </c>
      <c r="G24" s="37">
        <v>17</v>
      </c>
      <c r="H24" s="37">
        <v>17.5</v>
      </c>
      <c r="I24" s="37">
        <v>17.5</v>
      </c>
      <c r="J24" s="37">
        <v>18</v>
      </c>
      <c r="K24" s="37">
        <v>18</v>
      </c>
      <c r="L24" s="37">
        <v>18.5</v>
      </c>
      <c r="M24" s="37">
        <v>18.5</v>
      </c>
      <c r="N24" s="37">
        <v>19</v>
      </c>
      <c r="O24" s="37">
        <v>19</v>
      </c>
      <c r="P24" s="37">
        <v>19</v>
      </c>
      <c r="Q24" s="37">
        <v>19.5</v>
      </c>
      <c r="S24" t="str">
        <f t="shared" si="2"/>
        <v/>
      </c>
      <c r="T24">
        <v>37000</v>
      </c>
      <c r="U24">
        <v>0.17</v>
      </c>
      <c r="V24">
        <v>0.17</v>
      </c>
      <c r="W24">
        <v>0.17500000000000002</v>
      </c>
      <c r="X24">
        <v>0.17500000000000002</v>
      </c>
      <c r="Y24">
        <v>0.18</v>
      </c>
      <c r="Z24">
        <v>0.18</v>
      </c>
      <c r="AA24">
        <v>0.185</v>
      </c>
      <c r="AB24">
        <v>0.185</v>
      </c>
      <c r="AC24">
        <v>0.19</v>
      </c>
      <c r="AD24">
        <v>0.19</v>
      </c>
      <c r="AE24">
        <v>0.19</v>
      </c>
      <c r="AF24">
        <v>0.19500000000000001</v>
      </c>
      <c r="AH24" s="37">
        <f t="shared" si="4"/>
        <v>17</v>
      </c>
      <c r="AI24" s="37">
        <f t="shared" si="3"/>
        <v>17</v>
      </c>
      <c r="AJ24" s="37">
        <f t="shared" si="3"/>
        <v>17.5</v>
      </c>
      <c r="AK24" s="37">
        <f t="shared" si="3"/>
        <v>17.5</v>
      </c>
      <c r="AL24" s="37">
        <f t="shared" si="3"/>
        <v>18</v>
      </c>
      <c r="AM24" s="37">
        <f t="shared" si="3"/>
        <v>18</v>
      </c>
      <c r="AN24" s="37">
        <f t="shared" si="3"/>
        <v>18.5</v>
      </c>
      <c r="AO24" s="37">
        <f t="shared" si="3"/>
        <v>18.5</v>
      </c>
      <c r="AP24" s="37">
        <f t="shared" si="3"/>
        <v>19</v>
      </c>
      <c r="AQ24" s="37">
        <f t="shared" si="3"/>
        <v>19</v>
      </c>
      <c r="AR24" s="37">
        <f t="shared" si="3"/>
        <v>19</v>
      </c>
      <c r="AS24" s="37">
        <f t="shared" si="3"/>
        <v>19.5</v>
      </c>
    </row>
    <row r="25" spans="4:45" x14ac:dyDescent="0.25">
      <c r="D25" s="4">
        <v>22</v>
      </c>
      <c r="E25" s="4">
        <v>38000</v>
      </c>
      <c r="F25" s="37">
        <v>17</v>
      </c>
      <c r="G25" s="37">
        <v>17</v>
      </c>
      <c r="H25" s="37">
        <v>17.5</v>
      </c>
      <c r="I25" s="37">
        <v>17.5</v>
      </c>
      <c r="J25" s="37">
        <v>18</v>
      </c>
      <c r="K25" s="37">
        <v>18</v>
      </c>
      <c r="L25" s="37">
        <v>18.5</v>
      </c>
      <c r="M25" s="37">
        <v>18.5</v>
      </c>
      <c r="N25" s="37">
        <v>19</v>
      </c>
      <c r="O25" s="37">
        <v>19</v>
      </c>
      <c r="P25" s="37">
        <v>19</v>
      </c>
      <c r="Q25" s="37">
        <v>19.5</v>
      </c>
      <c r="S25" t="str">
        <f t="shared" si="2"/>
        <v/>
      </c>
      <c r="T25">
        <v>38000</v>
      </c>
      <c r="U25">
        <v>0.17</v>
      </c>
      <c r="V25">
        <v>0.17</v>
      </c>
      <c r="W25">
        <v>0.17500000000000002</v>
      </c>
      <c r="X25">
        <v>0.17500000000000002</v>
      </c>
      <c r="Y25">
        <v>0.18</v>
      </c>
      <c r="Z25">
        <v>0.18</v>
      </c>
      <c r="AA25">
        <v>0.185</v>
      </c>
      <c r="AB25">
        <v>0.185</v>
      </c>
      <c r="AC25">
        <v>0.19</v>
      </c>
      <c r="AD25">
        <v>0.19</v>
      </c>
      <c r="AE25">
        <v>0.19</v>
      </c>
      <c r="AF25">
        <v>0.19500000000000001</v>
      </c>
      <c r="AH25" s="37">
        <f t="shared" si="4"/>
        <v>17</v>
      </c>
      <c r="AI25" s="37">
        <f t="shared" si="3"/>
        <v>17</v>
      </c>
      <c r="AJ25" s="37">
        <f t="shared" si="3"/>
        <v>17.5</v>
      </c>
      <c r="AK25" s="37">
        <f t="shared" si="3"/>
        <v>17.5</v>
      </c>
      <c r="AL25" s="37">
        <f t="shared" si="3"/>
        <v>18</v>
      </c>
      <c r="AM25" s="37">
        <f t="shared" si="3"/>
        <v>18</v>
      </c>
      <c r="AN25" s="37">
        <f t="shared" si="3"/>
        <v>18.5</v>
      </c>
      <c r="AO25" s="37">
        <f t="shared" si="3"/>
        <v>18.5</v>
      </c>
      <c r="AP25" s="37">
        <f t="shared" si="3"/>
        <v>19</v>
      </c>
      <c r="AQ25" s="37">
        <f t="shared" si="3"/>
        <v>19</v>
      </c>
      <c r="AR25" s="37">
        <f t="shared" si="3"/>
        <v>19</v>
      </c>
      <c r="AS25" s="37">
        <f t="shared" si="3"/>
        <v>19.5</v>
      </c>
    </row>
    <row r="26" spans="4:45" x14ac:dyDescent="0.25">
      <c r="D26" s="4">
        <v>23</v>
      </c>
      <c r="E26" s="4">
        <v>39000</v>
      </c>
      <c r="F26" s="37">
        <v>17</v>
      </c>
      <c r="G26" s="37">
        <v>17</v>
      </c>
      <c r="H26" s="37">
        <v>17.5</v>
      </c>
      <c r="I26" s="37">
        <v>17.5</v>
      </c>
      <c r="J26" s="37">
        <v>18</v>
      </c>
      <c r="K26" s="37">
        <v>18</v>
      </c>
      <c r="L26" s="37">
        <v>18.5</v>
      </c>
      <c r="M26" s="37">
        <v>18.5</v>
      </c>
      <c r="N26" s="37">
        <v>19</v>
      </c>
      <c r="O26" s="37">
        <v>19</v>
      </c>
      <c r="P26" s="37">
        <v>19</v>
      </c>
      <c r="Q26" s="37">
        <v>19.5</v>
      </c>
      <c r="S26" t="str">
        <f t="shared" si="2"/>
        <v/>
      </c>
      <c r="T26">
        <v>39000</v>
      </c>
      <c r="U26">
        <v>0.17</v>
      </c>
      <c r="V26">
        <v>0.17</v>
      </c>
      <c r="W26">
        <v>0.17500000000000002</v>
      </c>
      <c r="X26">
        <v>0.17500000000000002</v>
      </c>
      <c r="Y26">
        <v>0.18</v>
      </c>
      <c r="Z26">
        <v>0.18</v>
      </c>
      <c r="AA26">
        <v>0.185</v>
      </c>
      <c r="AB26">
        <v>0.185</v>
      </c>
      <c r="AC26">
        <v>0.19</v>
      </c>
      <c r="AD26">
        <v>0.19</v>
      </c>
      <c r="AE26">
        <v>0.19</v>
      </c>
      <c r="AF26">
        <v>0.19500000000000001</v>
      </c>
      <c r="AH26" s="37">
        <f t="shared" si="4"/>
        <v>17</v>
      </c>
      <c r="AI26" s="37">
        <f t="shared" si="3"/>
        <v>17</v>
      </c>
      <c r="AJ26" s="37">
        <f t="shared" si="3"/>
        <v>17.5</v>
      </c>
      <c r="AK26" s="37">
        <f t="shared" si="3"/>
        <v>17.5</v>
      </c>
      <c r="AL26" s="37">
        <f t="shared" si="3"/>
        <v>18</v>
      </c>
      <c r="AM26" s="37">
        <f t="shared" si="3"/>
        <v>18</v>
      </c>
      <c r="AN26" s="37">
        <f t="shared" si="3"/>
        <v>18.5</v>
      </c>
      <c r="AO26" s="37">
        <f t="shared" si="3"/>
        <v>18.5</v>
      </c>
      <c r="AP26" s="37">
        <f t="shared" si="3"/>
        <v>19</v>
      </c>
      <c r="AQ26" s="37">
        <f t="shared" si="3"/>
        <v>19</v>
      </c>
      <c r="AR26" s="37">
        <f t="shared" si="3"/>
        <v>19</v>
      </c>
      <c r="AS26" s="37">
        <f t="shared" si="3"/>
        <v>19.5</v>
      </c>
    </row>
    <row r="27" spans="4:45" x14ac:dyDescent="0.25">
      <c r="D27" s="4">
        <v>24</v>
      </c>
      <c r="E27" s="4">
        <v>40000</v>
      </c>
      <c r="F27" s="37">
        <v>17</v>
      </c>
      <c r="G27" s="37">
        <v>17</v>
      </c>
      <c r="H27" s="37">
        <v>17.5</v>
      </c>
      <c r="I27" s="37">
        <v>17.5</v>
      </c>
      <c r="J27" s="37">
        <v>18</v>
      </c>
      <c r="K27" s="37">
        <v>18</v>
      </c>
      <c r="L27" s="37">
        <v>18.5</v>
      </c>
      <c r="M27" s="37">
        <v>18.5</v>
      </c>
      <c r="N27" s="37">
        <v>19</v>
      </c>
      <c r="O27" s="37">
        <v>19</v>
      </c>
      <c r="P27" s="37">
        <v>19</v>
      </c>
      <c r="Q27" s="37">
        <v>19.5</v>
      </c>
      <c r="S27" t="str">
        <f t="shared" si="2"/>
        <v/>
      </c>
      <c r="T27">
        <v>40000</v>
      </c>
      <c r="U27">
        <v>0.17</v>
      </c>
      <c r="V27">
        <v>0.17</v>
      </c>
      <c r="W27">
        <v>0.17500000000000002</v>
      </c>
      <c r="X27">
        <v>0.17500000000000002</v>
      </c>
      <c r="Y27">
        <v>0.18</v>
      </c>
      <c r="Z27">
        <v>0.18</v>
      </c>
      <c r="AA27">
        <v>0.185</v>
      </c>
      <c r="AB27">
        <v>0.185</v>
      </c>
      <c r="AC27">
        <v>0.19</v>
      </c>
      <c r="AD27">
        <v>0.19</v>
      </c>
      <c r="AE27">
        <v>0.19</v>
      </c>
      <c r="AF27">
        <v>0.19500000000000001</v>
      </c>
      <c r="AH27" s="37">
        <f t="shared" si="4"/>
        <v>17</v>
      </c>
      <c r="AI27" s="37">
        <f t="shared" si="3"/>
        <v>17</v>
      </c>
      <c r="AJ27" s="37">
        <f t="shared" si="3"/>
        <v>17.5</v>
      </c>
      <c r="AK27" s="37">
        <f t="shared" si="3"/>
        <v>17.5</v>
      </c>
      <c r="AL27" s="37">
        <f t="shared" si="3"/>
        <v>18</v>
      </c>
      <c r="AM27" s="37">
        <f t="shared" si="3"/>
        <v>18</v>
      </c>
      <c r="AN27" s="37">
        <f t="shared" si="3"/>
        <v>18.5</v>
      </c>
      <c r="AO27" s="37">
        <f t="shared" si="3"/>
        <v>18.5</v>
      </c>
      <c r="AP27" s="37">
        <f t="shared" si="3"/>
        <v>19</v>
      </c>
      <c r="AQ27" s="37">
        <f t="shared" si="3"/>
        <v>19</v>
      </c>
      <c r="AR27" s="37">
        <f t="shared" si="3"/>
        <v>19</v>
      </c>
      <c r="AS27" s="37">
        <f t="shared" si="3"/>
        <v>19.5</v>
      </c>
    </row>
    <row r="28" spans="4:45" x14ac:dyDescent="0.25">
      <c r="D28" s="4">
        <v>25</v>
      </c>
      <c r="E28" s="4">
        <v>41000</v>
      </c>
      <c r="F28" s="37">
        <v>17</v>
      </c>
      <c r="G28" s="37">
        <v>17</v>
      </c>
      <c r="H28" s="37">
        <v>17.5</v>
      </c>
      <c r="I28" s="37">
        <v>17.5</v>
      </c>
      <c r="J28" s="37">
        <v>18</v>
      </c>
      <c r="K28" s="37">
        <v>18</v>
      </c>
      <c r="L28" s="37">
        <v>18.5</v>
      </c>
      <c r="M28" s="37">
        <v>18.5</v>
      </c>
      <c r="N28" s="37">
        <v>19</v>
      </c>
      <c r="O28" s="37">
        <v>19</v>
      </c>
      <c r="P28" s="37">
        <v>19</v>
      </c>
      <c r="Q28" s="37">
        <v>19.5</v>
      </c>
      <c r="S28" t="str">
        <f t="shared" si="2"/>
        <v/>
      </c>
      <c r="T28">
        <v>41000</v>
      </c>
      <c r="U28">
        <v>0.17</v>
      </c>
      <c r="V28">
        <v>0.17</v>
      </c>
      <c r="W28">
        <v>0.17500000000000002</v>
      </c>
      <c r="X28">
        <v>0.17500000000000002</v>
      </c>
      <c r="Y28">
        <v>0.18</v>
      </c>
      <c r="Z28">
        <v>0.18</v>
      </c>
      <c r="AA28">
        <v>0.185</v>
      </c>
      <c r="AB28">
        <v>0.185</v>
      </c>
      <c r="AC28">
        <v>0.19</v>
      </c>
      <c r="AD28">
        <v>0.19</v>
      </c>
      <c r="AE28">
        <v>0.19</v>
      </c>
      <c r="AF28">
        <v>0.19500000000000001</v>
      </c>
      <c r="AH28" s="37">
        <f t="shared" si="4"/>
        <v>17</v>
      </c>
      <c r="AI28" s="37">
        <f t="shared" si="3"/>
        <v>17</v>
      </c>
      <c r="AJ28" s="37">
        <f t="shared" si="3"/>
        <v>17.5</v>
      </c>
      <c r="AK28" s="37">
        <f t="shared" si="3"/>
        <v>17.5</v>
      </c>
      <c r="AL28" s="37">
        <f t="shared" si="3"/>
        <v>18</v>
      </c>
      <c r="AM28" s="37">
        <f t="shared" si="3"/>
        <v>18</v>
      </c>
      <c r="AN28" s="37">
        <f t="shared" si="3"/>
        <v>18.5</v>
      </c>
      <c r="AO28" s="37">
        <f t="shared" si="3"/>
        <v>18.5</v>
      </c>
      <c r="AP28" s="37">
        <f t="shared" si="3"/>
        <v>19</v>
      </c>
      <c r="AQ28" s="37">
        <f t="shared" si="3"/>
        <v>19</v>
      </c>
      <c r="AR28" s="37">
        <f t="shared" si="3"/>
        <v>19</v>
      </c>
      <c r="AS28" s="37">
        <f t="shared" si="3"/>
        <v>19.5</v>
      </c>
    </row>
    <row r="29" spans="4:45" x14ac:dyDescent="0.25">
      <c r="D29" s="4">
        <v>26</v>
      </c>
      <c r="E29" s="4">
        <v>42000</v>
      </c>
      <c r="F29" s="37">
        <v>17</v>
      </c>
      <c r="G29" s="37">
        <v>17</v>
      </c>
      <c r="H29" s="37">
        <v>17.5</v>
      </c>
      <c r="I29" s="37">
        <v>17.5</v>
      </c>
      <c r="J29" s="37">
        <v>18</v>
      </c>
      <c r="K29" s="37">
        <v>18.5</v>
      </c>
      <c r="L29" s="37">
        <v>18.5</v>
      </c>
      <c r="M29" s="37">
        <v>18.5</v>
      </c>
      <c r="N29" s="37">
        <v>19</v>
      </c>
      <c r="O29" s="37">
        <v>19</v>
      </c>
      <c r="P29" s="37">
        <v>19.5</v>
      </c>
      <c r="Q29" s="37">
        <v>19.5</v>
      </c>
      <c r="S29" t="str">
        <f t="shared" si="2"/>
        <v/>
      </c>
      <c r="T29">
        <v>42000</v>
      </c>
      <c r="U29">
        <v>0.17</v>
      </c>
      <c r="V29">
        <v>0.17</v>
      </c>
      <c r="W29">
        <v>0.17500000000000002</v>
      </c>
      <c r="X29">
        <v>0.17500000000000002</v>
      </c>
      <c r="Y29">
        <v>0.18</v>
      </c>
      <c r="Z29">
        <v>0.185</v>
      </c>
      <c r="AA29">
        <v>0.185</v>
      </c>
      <c r="AB29">
        <v>0.185</v>
      </c>
      <c r="AC29">
        <v>0.19</v>
      </c>
      <c r="AD29">
        <v>0.19</v>
      </c>
      <c r="AE29">
        <v>0.19500000000000001</v>
      </c>
      <c r="AF29">
        <v>0.19500000000000001</v>
      </c>
      <c r="AH29" s="37">
        <f t="shared" si="4"/>
        <v>17</v>
      </c>
      <c r="AI29" s="37">
        <f t="shared" si="3"/>
        <v>17</v>
      </c>
      <c r="AJ29" s="37">
        <f t="shared" si="3"/>
        <v>17.5</v>
      </c>
      <c r="AK29" s="37">
        <f t="shared" si="3"/>
        <v>17.5</v>
      </c>
      <c r="AL29" s="37">
        <f t="shared" si="3"/>
        <v>18</v>
      </c>
      <c r="AM29" s="37">
        <f t="shared" si="3"/>
        <v>18.5</v>
      </c>
      <c r="AN29" s="37">
        <f t="shared" si="3"/>
        <v>18.5</v>
      </c>
      <c r="AO29" s="37">
        <f t="shared" si="3"/>
        <v>18.5</v>
      </c>
      <c r="AP29" s="37">
        <f t="shared" si="3"/>
        <v>19</v>
      </c>
      <c r="AQ29" s="37">
        <f t="shared" si="3"/>
        <v>19</v>
      </c>
      <c r="AR29" s="37">
        <f t="shared" si="3"/>
        <v>19.5</v>
      </c>
      <c r="AS29" s="37">
        <f t="shared" si="3"/>
        <v>19.5</v>
      </c>
    </row>
    <row r="30" spans="4:45" x14ac:dyDescent="0.25">
      <c r="D30" s="4">
        <v>27</v>
      </c>
      <c r="E30" s="4">
        <v>43000</v>
      </c>
      <c r="F30" s="37">
        <v>17</v>
      </c>
      <c r="G30" s="37">
        <v>17</v>
      </c>
      <c r="H30" s="37">
        <v>17.5</v>
      </c>
      <c r="I30" s="37">
        <v>18</v>
      </c>
      <c r="J30" s="37">
        <v>18</v>
      </c>
      <c r="K30" s="37">
        <v>18.5</v>
      </c>
      <c r="L30" s="37">
        <v>18.5</v>
      </c>
      <c r="M30" s="37">
        <v>19</v>
      </c>
      <c r="N30" s="37">
        <v>19</v>
      </c>
      <c r="O30" s="37">
        <v>19</v>
      </c>
      <c r="P30" s="37">
        <v>19.5</v>
      </c>
      <c r="Q30" s="37">
        <v>19.5</v>
      </c>
      <c r="S30" t="str">
        <f t="shared" si="2"/>
        <v/>
      </c>
      <c r="T30">
        <v>43000</v>
      </c>
      <c r="U30">
        <v>0.17</v>
      </c>
      <c r="V30">
        <v>0.17</v>
      </c>
      <c r="W30">
        <v>0.17500000000000002</v>
      </c>
      <c r="X30">
        <v>0.18</v>
      </c>
      <c r="Y30">
        <v>0.18</v>
      </c>
      <c r="Z30">
        <v>0.185</v>
      </c>
      <c r="AA30">
        <v>0.185</v>
      </c>
      <c r="AB30">
        <v>0.19</v>
      </c>
      <c r="AC30">
        <v>0.19</v>
      </c>
      <c r="AD30">
        <v>0.19</v>
      </c>
      <c r="AE30">
        <v>0.19500000000000001</v>
      </c>
      <c r="AF30">
        <v>0.19500000000000001</v>
      </c>
      <c r="AH30" s="37">
        <f t="shared" si="4"/>
        <v>17</v>
      </c>
      <c r="AI30" s="37">
        <f t="shared" si="3"/>
        <v>17</v>
      </c>
      <c r="AJ30" s="37">
        <f t="shared" si="3"/>
        <v>17.5</v>
      </c>
      <c r="AK30" s="37">
        <f t="shared" si="3"/>
        <v>18</v>
      </c>
      <c r="AL30" s="37">
        <f t="shared" si="3"/>
        <v>18</v>
      </c>
      <c r="AM30" s="37">
        <f t="shared" si="3"/>
        <v>18.5</v>
      </c>
      <c r="AN30" s="37">
        <f t="shared" si="3"/>
        <v>18.5</v>
      </c>
      <c r="AO30" s="37">
        <f t="shared" si="3"/>
        <v>19</v>
      </c>
      <c r="AP30" s="37">
        <f t="shared" si="3"/>
        <v>19</v>
      </c>
      <c r="AQ30" s="37">
        <f t="shared" si="3"/>
        <v>19</v>
      </c>
      <c r="AR30" s="37">
        <f t="shared" si="3"/>
        <v>19.5</v>
      </c>
      <c r="AS30" s="37">
        <f t="shared" si="3"/>
        <v>19.5</v>
      </c>
    </row>
    <row r="31" spans="4:45" x14ac:dyDescent="0.25">
      <c r="D31" s="4">
        <v>28</v>
      </c>
      <c r="E31" s="4">
        <v>44000</v>
      </c>
      <c r="F31" s="37">
        <v>17</v>
      </c>
      <c r="G31" s="37">
        <v>17.5</v>
      </c>
      <c r="H31" s="37">
        <v>17.5</v>
      </c>
      <c r="I31" s="37">
        <v>18</v>
      </c>
      <c r="J31" s="37">
        <v>18</v>
      </c>
      <c r="K31" s="37">
        <v>18.5</v>
      </c>
      <c r="L31" s="37">
        <v>18.5</v>
      </c>
      <c r="M31" s="37">
        <v>19</v>
      </c>
      <c r="N31" s="37">
        <v>19</v>
      </c>
      <c r="O31" s="37">
        <v>19.5</v>
      </c>
      <c r="P31" s="37">
        <v>19.5</v>
      </c>
      <c r="Q31" s="37">
        <v>19.5</v>
      </c>
      <c r="S31" t="str">
        <f t="shared" si="2"/>
        <v/>
      </c>
      <c r="T31">
        <v>44000</v>
      </c>
      <c r="U31">
        <v>0.17</v>
      </c>
      <c r="V31">
        <v>0.17500000000000002</v>
      </c>
      <c r="W31">
        <v>0.17500000000000002</v>
      </c>
      <c r="X31">
        <v>0.18</v>
      </c>
      <c r="Y31">
        <v>0.18</v>
      </c>
      <c r="Z31">
        <v>0.185</v>
      </c>
      <c r="AA31">
        <v>0.185</v>
      </c>
      <c r="AB31">
        <v>0.19</v>
      </c>
      <c r="AC31">
        <v>0.19</v>
      </c>
      <c r="AD31">
        <v>0.19500000000000001</v>
      </c>
      <c r="AE31">
        <v>0.19500000000000001</v>
      </c>
      <c r="AF31">
        <v>0.19500000000000001</v>
      </c>
      <c r="AH31" s="37">
        <f t="shared" si="4"/>
        <v>17</v>
      </c>
      <c r="AI31" s="37">
        <f t="shared" si="3"/>
        <v>17.5</v>
      </c>
      <c r="AJ31" s="37">
        <f t="shared" si="3"/>
        <v>17.5</v>
      </c>
      <c r="AK31" s="37">
        <f t="shared" si="3"/>
        <v>18</v>
      </c>
      <c r="AL31" s="37">
        <f t="shared" si="3"/>
        <v>18</v>
      </c>
      <c r="AM31" s="37">
        <f t="shared" si="3"/>
        <v>18.5</v>
      </c>
      <c r="AN31" s="37">
        <f t="shared" si="3"/>
        <v>18.5</v>
      </c>
      <c r="AO31" s="37">
        <f t="shared" si="3"/>
        <v>19</v>
      </c>
      <c r="AP31" s="37">
        <f t="shared" si="3"/>
        <v>19</v>
      </c>
      <c r="AQ31" s="37">
        <f t="shared" si="3"/>
        <v>19.5</v>
      </c>
      <c r="AR31" s="37">
        <f t="shared" si="3"/>
        <v>19.5</v>
      </c>
      <c r="AS31" s="37">
        <f t="shared" si="3"/>
        <v>19.5</v>
      </c>
    </row>
    <row r="32" spans="4:45" x14ac:dyDescent="0.25">
      <c r="D32" s="4">
        <v>29</v>
      </c>
      <c r="E32" s="4">
        <v>45000</v>
      </c>
      <c r="F32" s="37">
        <v>17</v>
      </c>
      <c r="G32" s="37">
        <v>17.5</v>
      </c>
      <c r="H32" s="37">
        <v>17.5</v>
      </c>
      <c r="I32" s="37">
        <v>18</v>
      </c>
      <c r="J32" s="37">
        <v>18</v>
      </c>
      <c r="K32" s="37">
        <v>18.5</v>
      </c>
      <c r="L32" s="37">
        <v>18.5</v>
      </c>
      <c r="M32" s="37">
        <v>19</v>
      </c>
      <c r="N32" s="37">
        <v>19</v>
      </c>
      <c r="O32" s="37">
        <v>19.5</v>
      </c>
      <c r="P32" s="37">
        <v>19.5</v>
      </c>
      <c r="Q32" s="37">
        <v>19.5</v>
      </c>
      <c r="S32" t="str">
        <f t="shared" si="2"/>
        <v/>
      </c>
      <c r="T32">
        <v>45000</v>
      </c>
      <c r="U32">
        <v>0.17</v>
      </c>
      <c r="V32">
        <v>0.17500000000000002</v>
      </c>
      <c r="W32">
        <v>0.17500000000000002</v>
      </c>
      <c r="X32">
        <v>0.18</v>
      </c>
      <c r="Y32">
        <v>0.18</v>
      </c>
      <c r="Z32">
        <v>0.185</v>
      </c>
      <c r="AA32">
        <v>0.185</v>
      </c>
      <c r="AB32">
        <v>0.19</v>
      </c>
      <c r="AC32">
        <v>0.19</v>
      </c>
      <c r="AD32">
        <v>0.19500000000000001</v>
      </c>
      <c r="AE32">
        <v>0.19500000000000001</v>
      </c>
      <c r="AF32">
        <v>0.19500000000000001</v>
      </c>
      <c r="AH32" s="37">
        <f t="shared" si="4"/>
        <v>17</v>
      </c>
      <c r="AI32" s="37">
        <f t="shared" si="3"/>
        <v>17.5</v>
      </c>
      <c r="AJ32" s="37">
        <f t="shared" si="3"/>
        <v>17.5</v>
      </c>
      <c r="AK32" s="37">
        <f t="shared" si="3"/>
        <v>18</v>
      </c>
      <c r="AL32" s="37">
        <f t="shared" si="3"/>
        <v>18</v>
      </c>
      <c r="AM32" s="37">
        <f t="shared" si="3"/>
        <v>18.5</v>
      </c>
      <c r="AN32" s="37">
        <f t="shared" si="3"/>
        <v>18.5</v>
      </c>
      <c r="AO32" s="37">
        <f t="shared" si="3"/>
        <v>19</v>
      </c>
      <c r="AP32" s="37">
        <f t="shared" si="3"/>
        <v>19</v>
      </c>
      <c r="AQ32" s="37">
        <f t="shared" si="3"/>
        <v>19.5</v>
      </c>
      <c r="AR32" s="37">
        <f t="shared" si="3"/>
        <v>19.5</v>
      </c>
      <c r="AS32" s="37">
        <f t="shared" si="3"/>
        <v>19.5</v>
      </c>
    </row>
    <row r="33" spans="4:45" x14ac:dyDescent="0.25">
      <c r="D33" s="4">
        <v>30</v>
      </c>
      <c r="E33" s="4">
        <v>46000</v>
      </c>
      <c r="F33" s="37">
        <v>17</v>
      </c>
      <c r="G33" s="37">
        <v>17.5</v>
      </c>
      <c r="H33" s="37">
        <v>17.5</v>
      </c>
      <c r="I33" s="37">
        <v>18</v>
      </c>
      <c r="J33" s="37">
        <v>18.5</v>
      </c>
      <c r="K33" s="37">
        <v>18.5</v>
      </c>
      <c r="L33" s="37">
        <v>19</v>
      </c>
      <c r="M33" s="37">
        <v>19</v>
      </c>
      <c r="N33" s="37">
        <v>19</v>
      </c>
      <c r="O33" s="37">
        <v>19.5</v>
      </c>
      <c r="P33" s="37">
        <v>19.5</v>
      </c>
      <c r="Q33" s="37">
        <v>19.5</v>
      </c>
      <c r="S33" t="str">
        <f t="shared" si="2"/>
        <v/>
      </c>
      <c r="T33">
        <v>46000</v>
      </c>
      <c r="U33">
        <v>0.17</v>
      </c>
      <c r="V33">
        <v>0.17500000000000002</v>
      </c>
      <c r="W33">
        <v>0.17500000000000002</v>
      </c>
      <c r="X33">
        <v>0.18</v>
      </c>
      <c r="Y33">
        <v>0.185</v>
      </c>
      <c r="Z33">
        <v>0.185</v>
      </c>
      <c r="AA33">
        <v>0.19</v>
      </c>
      <c r="AB33">
        <v>0.19</v>
      </c>
      <c r="AC33">
        <v>0.19</v>
      </c>
      <c r="AD33">
        <v>0.19500000000000001</v>
      </c>
      <c r="AE33">
        <v>0.19500000000000001</v>
      </c>
      <c r="AF33">
        <v>0.19500000000000001</v>
      </c>
      <c r="AH33" s="37">
        <f t="shared" si="4"/>
        <v>17</v>
      </c>
      <c r="AI33" s="37">
        <f t="shared" si="3"/>
        <v>17.5</v>
      </c>
      <c r="AJ33" s="37">
        <f t="shared" si="3"/>
        <v>17.5</v>
      </c>
      <c r="AK33" s="37">
        <f t="shared" si="3"/>
        <v>18</v>
      </c>
      <c r="AL33" s="37">
        <f t="shared" si="3"/>
        <v>18.5</v>
      </c>
      <c r="AM33" s="37">
        <f t="shared" si="3"/>
        <v>18.5</v>
      </c>
      <c r="AN33" s="37">
        <f t="shared" si="3"/>
        <v>19</v>
      </c>
      <c r="AO33" s="37">
        <f t="shared" si="3"/>
        <v>19</v>
      </c>
      <c r="AP33" s="37">
        <f t="shared" si="3"/>
        <v>19</v>
      </c>
      <c r="AQ33" s="37">
        <f t="shared" si="3"/>
        <v>19.5</v>
      </c>
      <c r="AR33" s="37">
        <f t="shared" si="3"/>
        <v>19.5</v>
      </c>
      <c r="AS33" s="37">
        <f t="shared" si="3"/>
        <v>19.5</v>
      </c>
    </row>
    <row r="34" spans="4:45" x14ac:dyDescent="0.25">
      <c r="D34" s="4">
        <v>31</v>
      </c>
      <c r="E34" s="4">
        <v>47000</v>
      </c>
      <c r="F34" s="37">
        <v>17</v>
      </c>
      <c r="G34" s="37">
        <v>17.5</v>
      </c>
      <c r="H34" s="37">
        <v>17.5</v>
      </c>
      <c r="I34" s="37">
        <v>18</v>
      </c>
      <c r="J34" s="37">
        <v>18.5</v>
      </c>
      <c r="K34" s="37">
        <v>18.5</v>
      </c>
      <c r="L34" s="37">
        <v>19</v>
      </c>
      <c r="M34" s="37">
        <v>19</v>
      </c>
      <c r="N34" s="37">
        <v>19.5</v>
      </c>
      <c r="O34" s="37">
        <v>19.5</v>
      </c>
      <c r="P34" s="37">
        <v>19.5</v>
      </c>
      <c r="Q34" s="37">
        <v>20</v>
      </c>
      <c r="S34" t="str">
        <f t="shared" si="2"/>
        <v/>
      </c>
      <c r="T34">
        <v>47000</v>
      </c>
      <c r="U34">
        <v>0.17</v>
      </c>
      <c r="V34">
        <v>0.17500000000000002</v>
      </c>
      <c r="W34">
        <v>0.17500000000000002</v>
      </c>
      <c r="X34">
        <v>0.18</v>
      </c>
      <c r="Y34">
        <v>0.185</v>
      </c>
      <c r="Z34">
        <v>0.185</v>
      </c>
      <c r="AA34">
        <v>0.19</v>
      </c>
      <c r="AB34">
        <v>0.19</v>
      </c>
      <c r="AC34">
        <v>0.19500000000000001</v>
      </c>
      <c r="AD34">
        <v>0.19500000000000001</v>
      </c>
      <c r="AE34">
        <v>0.19500000000000001</v>
      </c>
      <c r="AF34">
        <v>0.2</v>
      </c>
      <c r="AH34" s="37">
        <f t="shared" si="4"/>
        <v>17</v>
      </c>
      <c r="AI34" s="37">
        <f t="shared" si="4"/>
        <v>17.5</v>
      </c>
      <c r="AJ34" s="37">
        <f t="shared" si="4"/>
        <v>17.5</v>
      </c>
      <c r="AK34" s="37">
        <f t="shared" si="4"/>
        <v>18</v>
      </c>
      <c r="AL34" s="37">
        <f t="shared" si="4"/>
        <v>18.5</v>
      </c>
      <c r="AM34" s="37">
        <f t="shared" si="4"/>
        <v>18.5</v>
      </c>
      <c r="AN34" s="37">
        <f t="shared" si="4"/>
        <v>19</v>
      </c>
      <c r="AO34" s="37">
        <f t="shared" si="4"/>
        <v>19</v>
      </c>
      <c r="AP34" s="37">
        <f t="shared" si="4"/>
        <v>19.5</v>
      </c>
      <c r="AQ34" s="37">
        <f t="shared" si="4"/>
        <v>19.5</v>
      </c>
      <c r="AR34" s="37">
        <f t="shared" si="4"/>
        <v>19.5</v>
      </c>
      <c r="AS34" s="37">
        <f t="shared" si="4"/>
        <v>20</v>
      </c>
    </row>
    <row r="35" spans="4:45" x14ac:dyDescent="0.25">
      <c r="D35" s="4">
        <v>32</v>
      </c>
      <c r="E35" s="4">
        <v>48000</v>
      </c>
      <c r="F35" s="37">
        <v>17</v>
      </c>
      <c r="G35" s="37">
        <v>17.5</v>
      </c>
      <c r="H35" s="37">
        <v>18</v>
      </c>
      <c r="I35" s="37">
        <v>18</v>
      </c>
      <c r="J35" s="37">
        <v>18.5</v>
      </c>
      <c r="K35" s="37">
        <v>18.5</v>
      </c>
      <c r="L35" s="37">
        <v>19</v>
      </c>
      <c r="M35" s="37">
        <v>19</v>
      </c>
      <c r="N35" s="37">
        <v>19.5</v>
      </c>
      <c r="O35" s="37">
        <v>19.5</v>
      </c>
      <c r="P35" s="37">
        <v>19.5</v>
      </c>
      <c r="Q35" s="37">
        <v>20</v>
      </c>
      <c r="S35" t="str">
        <f t="shared" si="2"/>
        <v/>
      </c>
      <c r="T35">
        <v>48000</v>
      </c>
      <c r="U35">
        <v>0.17</v>
      </c>
      <c r="V35">
        <v>0.17500000000000002</v>
      </c>
      <c r="W35">
        <v>0.18</v>
      </c>
      <c r="X35">
        <v>0.18</v>
      </c>
      <c r="Y35">
        <v>0.185</v>
      </c>
      <c r="Z35">
        <v>0.185</v>
      </c>
      <c r="AA35">
        <v>0.19</v>
      </c>
      <c r="AB35">
        <v>0.19</v>
      </c>
      <c r="AC35">
        <v>0.19500000000000001</v>
      </c>
      <c r="AD35">
        <v>0.19500000000000001</v>
      </c>
      <c r="AE35">
        <v>0.19500000000000001</v>
      </c>
      <c r="AF35">
        <v>0.2</v>
      </c>
      <c r="AH35" s="37">
        <f t="shared" si="4"/>
        <v>17</v>
      </c>
      <c r="AI35" s="37">
        <f t="shared" si="4"/>
        <v>17.5</v>
      </c>
      <c r="AJ35" s="37">
        <f t="shared" si="4"/>
        <v>18</v>
      </c>
      <c r="AK35" s="37">
        <f t="shared" si="4"/>
        <v>18</v>
      </c>
      <c r="AL35" s="37">
        <f t="shared" si="4"/>
        <v>18.5</v>
      </c>
      <c r="AM35" s="37">
        <f t="shared" si="4"/>
        <v>18.5</v>
      </c>
      <c r="AN35" s="37">
        <f t="shared" si="4"/>
        <v>19</v>
      </c>
      <c r="AO35" s="37">
        <f t="shared" si="4"/>
        <v>19</v>
      </c>
      <c r="AP35" s="37">
        <f t="shared" si="4"/>
        <v>19.5</v>
      </c>
      <c r="AQ35" s="37">
        <f t="shared" si="4"/>
        <v>19.5</v>
      </c>
      <c r="AR35" s="37">
        <f t="shared" si="4"/>
        <v>19.5</v>
      </c>
      <c r="AS35" s="37">
        <f t="shared" si="4"/>
        <v>20</v>
      </c>
    </row>
    <row r="36" spans="4:45" x14ac:dyDescent="0.25">
      <c r="D36" s="4">
        <v>33</v>
      </c>
      <c r="E36" s="4">
        <v>49000</v>
      </c>
      <c r="F36" s="37">
        <v>17</v>
      </c>
      <c r="G36" s="37">
        <v>17.5</v>
      </c>
      <c r="H36" s="37">
        <v>18</v>
      </c>
      <c r="I36" s="37">
        <v>18</v>
      </c>
      <c r="J36" s="37">
        <v>18.5</v>
      </c>
      <c r="K36" s="37">
        <v>18.5</v>
      </c>
      <c r="L36" s="37">
        <v>19</v>
      </c>
      <c r="M36" s="37">
        <v>19</v>
      </c>
      <c r="N36" s="37">
        <v>19.5</v>
      </c>
      <c r="O36" s="37">
        <v>19.5</v>
      </c>
      <c r="P36" s="37">
        <v>20</v>
      </c>
      <c r="Q36" s="37">
        <v>20</v>
      </c>
      <c r="S36" t="str">
        <f t="shared" si="2"/>
        <v/>
      </c>
      <c r="T36">
        <v>49000</v>
      </c>
      <c r="U36">
        <v>0.17</v>
      </c>
      <c r="V36">
        <v>0.17500000000000002</v>
      </c>
      <c r="W36">
        <v>0.18</v>
      </c>
      <c r="X36">
        <v>0.18</v>
      </c>
      <c r="Y36">
        <v>0.185</v>
      </c>
      <c r="Z36">
        <v>0.185</v>
      </c>
      <c r="AA36">
        <v>0.19</v>
      </c>
      <c r="AB36">
        <v>0.19</v>
      </c>
      <c r="AC36">
        <v>0.19500000000000001</v>
      </c>
      <c r="AD36">
        <v>0.19500000000000001</v>
      </c>
      <c r="AE36">
        <v>0.2</v>
      </c>
      <c r="AF36">
        <v>0.2</v>
      </c>
      <c r="AH36" s="37">
        <f t="shared" si="4"/>
        <v>17</v>
      </c>
      <c r="AI36" s="37">
        <f t="shared" si="4"/>
        <v>17.5</v>
      </c>
      <c r="AJ36" s="37">
        <f t="shared" si="4"/>
        <v>18</v>
      </c>
      <c r="AK36" s="37">
        <f t="shared" si="4"/>
        <v>18</v>
      </c>
      <c r="AL36" s="37">
        <f t="shared" si="4"/>
        <v>18.5</v>
      </c>
      <c r="AM36" s="37">
        <f t="shared" si="4"/>
        <v>18.5</v>
      </c>
      <c r="AN36" s="37">
        <f t="shared" si="4"/>
        <v>19</v>
      </c>
      <c r="AO36" s="37">
        <f t="shared" si="4"/>
        <v>19</v>
      </c>
      <c r="AP36" s="37">
        <f t="shared" si="4"/>
        <v>19.5</v>
      </c>
      <c r="AQ36" s="37">
        <f t="shared" si="4"/>
        <v>19.5</v>
      </c>
      <c r="AR36" s="37">
        <f t="shared" si="4"/>
        <v>20</v>
      </c>
      <c r="AS36" s="37">
        <f t="shared" si="4"/>
        <v>20</v>
      </c>
    </row>
    <row r="37" spans="4:45" x14ac:dyDescent="0.25">
      <c r="D37" s="4">
        <v>34</v>
      </c>
      <c r="E37" s="4">
        <v>50000</v>
      </c>
      <c r="F37" s="37">
        <v>17</v>
      </c>
      <c r="G37" s="37">
        <v>17.5</v>
      </c>
      <c r="H37" s="37">
        <v>18</v>
      </c>
      <c r="I37" s="37">
        <v>18</v>
      </c>
      <c r="J37" s="37">
        <v>18.5</v>
      </c>
      <c r="K37" s="37">
        <v>18.5</v>
      </c>
      <c r="L37" s="37">
        <v>19</v>
      </c>
      <c r="M37" s="37">
        <v>19</v>
      </c>
      <c r="N37" s="37">
        <v>19.5</v>
      </c>
      <c r="O37" s="37">
        <v>19.5</v>
      </c>
      <c r="P37" s="37">
        <v>20</v>
      </c>
      <c r="Q37" s="37">
        <v>20</v>
      </c>
      <c r="S37" t="str">
        <f t="shared" si="2"/>
        <v/>
      </c>
      <c r="T37">
        <v>50000</v>
      </c>
      <c r="U37">
        <v>0.17</v>
      </c>
      <c r="V37">
        <v>0.17500000000000002</v>
      </c>
      <c r="W37">
        <v>0.18</v>
      </c>
      <c r="X37">
        <v>0.18</v>
      </c>
      <c r="Y37">
        <v>0.185</v>
      </c>
      <c r="Z37">
        <v>0.185</v>
      </c>
      <c r="AA37">
        <v>0.19</v>
      </c>
      <c r="AB37">
        <v>0.19</v>
      </c>
      <c r="AC37">
        <v>0.19500000000000001</v>
      </c>
      <c r="AD37">
        <v>0.19500000000000001</v>
      </c>
      <c r="AE37">
        <v>0.2</v>
      </c>
      <c r="AF37">
        <v>0.2</v>
      </c>
      <c r="AH37" s="37">
        <f t="shared" si="4"/>
        <v>17</v>
      </c>
      <c r="AI37" s="37">
        <f t="shared" si="4"/>
        <v>17.5</v>
      </c>
      <c r="AJ37" s="37">
        <f t="shared" si="4"/>
        <v>18</v>
      </c>
      <c r="AK37" s="37">
        <f t="shared" si="4"/>
        <v>18</v>
      </c>
      <c r="AL37" s="37">
        <f t="shared" si="4"/>
        <v>18.5</v>
      </c>
      <c r="AM37" s="37">
        <f t="shared" si="4"/>
        <v>18.5</v>
      </c>
      <c r="AN37" s="37">
        <f t="shared" si="4"/>
        <v>19</v>
      </c>
      <c r="AO37" s="37">
        <f t="shared" si="4"/>
        <v>19</v>
      </c>
      <c r="AP37" s="37">
        <f t="shared" si="4"/>
        <v>19.5</v>
      </c>
      <c r="AQ37" s="37">
        <f t="shared" si="4"/>
        <v>19.5</v>
      </c>
      <c r="AR37" s="37">
        <f t="shared" si="4"/>
        <v>20</v>
      </c>
      <c r="AS37" s="37">
        <f t="shared" si="4"/>
        <v>20</v>
      </c>
    </row>
    <row r="38" spans="4:45" x14ac:dyDescent="0.25">
      <c r="D38" s="4">
        <v>35</v>
      </c>
      <c r="E38" s="4">
        <v>51000</v>
      </c>
      <c r="F38" s="37">
        <v>17.5</v>
      </c>
      <c r="G38" s="37">
        <v>17.5</v>
      </c>
      <c r="H38" s="37">
        <v>18</v>
      </c>
      <c r="I38" s="37">
        <v>18</v>
      </c>
      <c r="J38" s="37">
        <v>18.5</v>
      </c>
      <c r="K38" s="37">
        <v>19</v>
      </c>
      <c r="L38" s="37">
        <v>19</v>
      </c>
      <c r="M38" s="37">
        <v>19.5</v>
      </c>
      <c r="N38" s="37">
        <v>19.5</v>
      </c>
      <c r="O38" s="37">
        <v>19.5</v>
      </c>
      <c r="P38" s="37">
        <v>20</v>
      </c>
      <c r="Q38" s="37">
        <v>20</v>
      </c>
      <c r="S38" t="str">
        <f t="shared" si="2"/>
        <v/>
      </c>
      <c r="T38">
        <v>51000</v>
      </c>
      <c r="U38">
        <v>0.17500000000000002</v>
      </c>
      <c r="V38">
        <v>0.17500000000000002</v>
      </c>
      <c r="W38">
        <v>0.18</v>
      </c>
      <c r="X38">
        <v>0.18</v>
      </c>
      <c r="Y38">
        <v>0.185</v>
      </c>
      <c r="Z38">
        <v>0.19</v>
      </c>
      <c r="AA38">
        <v>0.19</v>
      </c>
      <c r="AB38">
        <v>0.19500000000000001</v>
      </c>
      <c r="AC38">
        <v>0.19500000000000001</v>
      </c>
      <c r="AD38">
        <v>0.19500000000000001</v>
      </c>
      <c r="AE38">
        <v>0.2</v>
      </c>
      <c r="AF38">
        <v>0.2</v>
      </c>
      <c r="AH38" s="37">
        <f t="shared" si="4"/>
        <v>17.5</v>
      </c>
      <c r="AI38" s="37">
        <f t="shared" si="4"/>
        <v>17.5</v>
      </c>
      <c r="AJ38" s="37">
        <f t="shared" si="4"/>
        <v>18</v>
      </c>
      <c r="AK38" s="37">
        <f t="shared" si="4"/>
        <v>18</v>
      </c>
      <c r="AL38" s="37">
        <f t="shared" si="4"/>
        <v>18.5</v>
      </c>
      <c r="AM38" s="37">
        <f t="shared" si="4"/>
        <v>19</v>
      </c>
      <c r="AN38" s="37">
        <f t="shared" si="4"/>
        <v>19</v>
      </c>
      <c r="AO38" s="37">
        <f t="shared" si="4"/>
        <v>19.5</v>
      </c>
      <c r="AP38" s="37">
        <f t="shared" si="4"/>
        <v>19.5</v>
      </c>
      <c r="AQ38" s="37">
        <f t="shared" si="4"/>
        <v>19.5</v>
      </c>
      <c r="AR38" s="37">
        <f t="shared" si="4"/>
        <v>20</v>
      </c>
      <c r="AS38" s="37">
        <f t="shared" si="4"/>
        <v>20</v>
      </c>
    </row>
    <row r="39" spans="4:45" x14ac:dyDescent="0.25">
      <c r="D39" s="4">
        <v>36</v>
      </c>
      <c r="E39" s="4">
        <v>52000</v>
      </c>
      <c r="F39" s="37">
        <v>17.5</v>
      </c>
      <c r="G39" s="37">
        <v>17.5</v>
      </c>
      <c r="H39" s="37">
        <v>18</v>
      </c>
      <c r="I39" s="37">
        <v>18.5</v>
      </c>
      <c r="J39" s="37">
        <v>18.5</v>
      </c>
      <c r="K39" s="37">
        <v>19</v>
      </c>
      <c r="L39" s="37">
        <v>19</v>
      </c>
      <c r="M39" s="37">
        <v>19.5</v>
      </c>
      <c r="N39" s="37">
        <v>19.5</v>
      </c>
      <c r="O39" s="37">
        <v>19.5</v>
      </c>
      <c r="P39" s="37">
        <v>20</v>
      </c>
      <c r="Q39" s="37">
        <v>20</v>
      </c>
      <c r="S39" t="str">
        <f t="shared" si="2"/>
        <v/>
      </c>
      <c r="T39">
        <v>52000</v>
      </c>
      <c r="U39">
        <v>0.17500000000000002</v>
      </c>
      <c r="V39">
        <v>0.17500000000000002</v>
      </c>
      <c r="W39">
        <v>0.18</v>
      </c>
      <c r="X39">
        <v>0.185</v>
      </c>
      <c r="Y39">
        <v>0.185</v>
      </c>
      <c r="Z39">
        <v>0.19</v>
      </c>
      <c r="AA39">
        <v>0.19</v>
      </c>
      <c r="AB39">
        <v>0.19500000000000001</v>
      </c>
      <c r="AC39">
        <v>0.19500000000000001</v>
      </c>
      <c r="AD39">
        <v>0.19500000000000001</v>
      </c>
      <c r="AE39">
        <v>0.2</v>
      </c>
      <c r="AF39">
        <v>0.2</v>
      </c>
      <c r="AH39" s="37">
        <f t="shared" si="4"/>
        <v>17.5</v>
      </c>
      <c r="AI39" s="37">
        <f t="shared" si="4"/>
        <v>17.5</v>
      </c>
      <c r="AJ39" s="37">
        <f t="shared" si="4"/>
        <v>18</v>
      </c>
      <c r="AK39" s="37">
        <f t="shared" si="4"/>
        <v>18.5</v>
      </c>
      <c r="AL39" s="37">
        <f t="shared" si="4"/>
        <v>18.5</v>
      </c>
      <c r="AM39" s="37">
        <f t="shared" si="4"/>
        <v>19</v>
      </c>
      <c r="AN39" s="37">
        <f t="shared" si="4"/>
        <v>19</v>
      </c>
      <c r="AO39" s="37">
        <f t="shared" si="4"/>
        <v>19.5</v>
      </c>
      <c r="AP39" s="37">
        <f t="shared" si="4"/>
        <v>19.5</v>
      </c>
      <c r="AQ39" s="37">
        <f t="shared" si="4"/>
        <v>19.5</v>
      </c>
      <c r="AR39" s="37">
        <f t="shared" si="4"/>
        <v>20</v>
      </c>
      <c r="AS39" s="37">
        <f t="shared" si="4"/>
        <v>20</v>
      </c>
    </row>
    <row r="40" spans="4:45" x14ac:dyDescent="0.25">
      <c r="D40" s="4">
        <v>37</v>
      </c>
      <c r="E40" s="4">
        <v>53000</v>
      </c>
      <c r="F40" s="37">
        <v>17.5</v>
      </c>
      <c r="G40" s="37">
        <v>17.5</v>
      </c>
      <c r="H40" s="37">
        <v>18</v>
      </c>
      <c r="I40" s="37">
        <v>18.5</v>
      </c>
      <c r="J40" s="37">
        <v>18.5</v>
      </c>
      <c r="K40" s="37">
        <v>19</v>
      </c>
      <c r="L40" s="37">
        <v>19</v>
      </c>
      <c r="M40" s="37">
        <v>19.5</v>
      </c>
      <c r="N40" s="37">
        <v>19.5</v>
      </c>
      <c r="O40" s="37">
        <v>20</v>
      </c>
      <c r="P40" s="37">
        <v>20</v>
      </c>
      <c r="Q40" s="37">
        <v>20</v>
      </c>
      <c r="S40" t="str">
        <f t="shared" si="2"/>
        <v/>
      </c>
      <c r="T40">
        <v>53000</v>
      </c>
      <c r="U40">
        <v>0.17500000000000002</v>
      </c>
      <c r="V40">
        <v>0.17500000000000002</v>
      </c>
      <c r="W40">
        <v>0.18</v>
      </c>
      <c r="X40">
        <v>0.185</v>
      </c>
      <c r="Y40">
        <v>0.185</v>
      </c>
      <c r="Z40">
        <v>0.19</v>
      </c>
      <c r="AA40">
        <v>0.19</v>
      </c>
      <c r="AB40">
        <v>0.19500000000000001</v>
      </c>
      <c r="AC40">
        <v>0.19500000000000001</v>
      </c>
      <c r="AD40">
        <v>0.2</v>
      </c>
      <c r="AE40">
        <v>0.2</v>
      </c>
      <c r="AF40">
        <v>0.2</v>
      </c>
      <c r="AH40" s="37">
        <f t="shared" si="4"/>
        <v>17.5</v>
      </c>
      <c r="AI40" s="37">
        <f t="shared" si="4"/>
        <v>17.5</v>
      </c>
      <c r="AJ40" s="37">
        <f t="shared" si="4"/>
        <v>18</v>
      </c>
      <c r="AK40" s="37">
        <f t="shared" si="4"/>
        <v>18.5</v>
      </c>
      <c r="AL40" s="37">
        <f t="shared" si="4"/>
        <v>18.5</v>
      </c>
      <c r="AM40" s="37">
        <f t="shared" si="4"/>
        <v>19</v>
      </c>
      <c r="AN40" s="37">
        <f t="shared" si="4"/>
        <v>19</v>
      </c>
      <c r="AO40" s="37">
        <f t="shared" si="4"/>
        <v>19.5</v>
      </c>
      <c r="AP40" s="37">
        <f t="shared" si="4"/>
        <v>19.5</v>
      </c>
      <c r="AQ40" s="37">
        <f t="shared" si="4"/>
        <v>20</v>
      </c>
      <c r="AR40" s="37">
        <f t="shared" si="4"/>
        <v>20</v>
      </c>
      <c r="AS40" s="37">
        <f t="shared" si="4"/>
        <v>20</v>
      </c>
    </row>
    <row r="41" spans="4:45" x14ac:dyDescent="0.25">
      <c r="D41" s="4">
        <v>38</v>
      </c>
      <c r="E41" s="4">
        <v>54000</v>
      </c>
      <c r="F41" s="37">
        <v>17.5</v>
      </c>
      <c r="G41" s="37">
        <v>17.5</v>
      </c>
      <c r="H41" s="37">
        <v>18</v>
      </c>
      <c r="I41" s="37">
        <v>18.5</v>
      </c>
      <c r="J41" s="37">
        <v>18.5</v>
      </c>
      <c r="K41" s="37">
        <v>19</v>
      </c>
      <c r="L41" s="37">
        <v>19</v>
      </c>
      <c r="M41" s="37">
        <v>19.5</v>
      </c>
      <c r="N41" s="37">
        <v>19.5</v>
      </c>
      <c r="O41" s="37">
        <v>20</v>
      </c>
      <c r="P41" s="37">
        <v>20</v>
      </c>
      <c r="Q41" s="37">
        <v>20</v>
      </c>
      <c r="S41" t="str">
        <f t="shared" si="2"/>
        <v/>
      </c>
      <c r="T41">
        <v>54000</v>
      </c>
      <c r="U41">
        <v>0.17500000000000002</v>
      </c>
      <c r="V41">
        <v>0.17500000000000002</v>
      </c>
      <c r="W41">
        <v>0.18</v>
      </c>
      <c r="X41">
        <v>0.185</v>
      </c>
      <c r="Y41">
        <v>0.185</v>
      </c>
      <c r="Z41">
        <v>0.19</v>
      </c>
      <c r="AA41">
        <v>0.19</v>
      </c>
      <c r="AB41">
        <v>0.19500000000000001</v>
      </c>
      <c r="AC41">
        <v>0.19500000000000001</v>
      </c>
      <c r="AD41">
        <v>0.2</v>
      </c>
      <c r="AE41">
        <v>0.2</v>
      </c>
      <c r="AF41">
        <v>0.2</v>
      </c>
      <c r="AH41" s="37">
        <f t="shared" si="4"/>
        <v>17.5</v>
      </c>
      <c r="AI41" s="37">
        <f t="shared" si="4"/>
        <v>17.5</v>
      </c>
      <c r="AJ41" s="37">
        <f t="shared" si="4"/>
        <v>18</v>
      </c>
      <c r="AK41" s="37">
        <f t="shared" si="4"/>
        <v>18.5</v>
      </c>
      <c r="AL41" s="37">
        <f t="shared" si="4"/>
        <v>18.5</v>
      </c>
      <c r="AM41" s="37">
        <f t="shared" si="4"/>
        <v>19</v>
      </c>
      <c r="AN41" s="37">
        <f t="shared" si="4"/>
        <v>19</v>
      </c>
      <c r="AO41" s="37">
        <f t="shared" si="4"/>
        <v>19.5</v>
      </c>
      <c r="AP41" s="37">
        <f t="shared" si="4"/>
        <v>19.5</v>
      </c>
      <c r="AQ41" s="37">
        <f t="shared" si="4"/>
        <v>20</v>
      </c>
      <c r="AR41" s="37">
        <f t="shared" si="4"/>
        <v>20</v>
      </c>
      <c r="AS41" s="37">
        <f t="shared" si="4"/>
        <v>20</v>
      </c>
    </row>
    <row r="42" spans="4:45" x14ac:dyDescent="0.25">
      <c r="D42" s="4">
        <v>39</v>
      </c>
      <c r="E42" s="4">
        <v>55000</v>
      </c>
      <c r="F42" s="37">
        <v>17.5</v>
      </c>
      <c r="G42" s="37">
        <v>18</v>
      </c>
      <c r="H42" s="37">
        <v>18</v>
      </c>
      <c r="I42" s="37">
        <v>18.5</v>
      </c>
      <c r="J42" s="37">
        <v>18.5</v>
      </c>
      <c r="K42" s="37">
        <v>19</v>
      </c>
      <c r="L42" s="37">
        <v>19.5</v>
      </c>
      <c r="M42" s="37">
        <v>19.5</v>
      </c>
      <c r="N42" s="37">
        <v>19.5</v>
      </c>
      <c r="O42" s="37">
        <v>20</v>
      </c>
      <c r="P42" s="37">
        <v>20</v>
      </c>
      <c r="Q42" s="37">
        <v>20.5</v>
      </c>
      <c r="S42" t="str">
        <f t="shared" si="2"/>
        <v/>
      </c>
      <c r="T42">
        <v>55000</v>
      </c>
      <c r="U42">
        <v>0.17500000000000002</v>
      </c>
      <c r="V42">
        <v>0.18</v>
      </c>
      <c r="W42">
        <v>0.18</v>
      </c>
      <c r="X42">
        <v>0.185</v>
      </c>
      <c r="Y42">
        <v>0.185</v>
      </c>
      <c r="Z42">
        <v>0.19</v>
      </c>
      <c r="AA42">
        <v>0.19500000000000001</v>
      </c>
      <c r="AB42">
        <v>0.19500000000000001</v>
      </c>
      <c r="AC42">
        <v>0.19500000000000001</v>
      </c>
      <c r="AD42">
        <v>0.2</v>
      </c>
      <c r="AE42">
        <v>0.2</v>
      </c>
      <c r="AF42">
        <v>0.20500000000000002</v>
      </c>
      <c r="AH42" s="37">
        <f t="shared" si="4"/>
        <v>17.5</v>
      </c>
      <c r="AI42" s="37">
        <f t="shared" si="4"/>
        <v>18</v>
      </c>
      <c r="AJ42" s="37">
        <f t="shared" si="4"/>
        <v>18</v>
      </c>
      <c r="AK42" s="37">
        <f t="shared" si="4"/>
        <v>18.5</v>
      </c>
      <c r="AL42" s="37">
        <f t="shared" si="4"/>
        <v>18.5</v>
      </c>
      <c r="AM42" s="37">
        <f t="shared" si="4"/>
        <v>19</v>
      </c>
      <c r="AN42" s="37">
        <f t="shared" si="4"/>
        <v>19.5</v>
      </c>
      <c r="AO42" s="37">
        <f t="shared" si="4"/>
        <v>19.5</v>
      </c>
      <c r="AP42" s="37">
        <f t="shared" si="4"/>
        <v>19.5</v>
      </c>
      <c r="AQ42" s="37">
        <f t="shared" si="4"/>
        <v>20</v>
      </c>
      <c r="AR42" s="37">
        <f t="shared" si="4"/>
        <v>20</v>
      </c>
      <c r="AS42" s="37">
        <f t="shared" si="4"/>
        <v>20.5</v>
      </c>
    </row>
    <row r="43" spans="4:45" x14ac:dyDescent="0.25">
      <c r="D43" s="4">
        <v>40</v>
      </c>
      <c r="E43" s="4">
        <v>56000</v>
      </c>
      <c r="F43" s="37">
        <v>17.5</v>
      </c>
      <c r="G43" s="37">
        <v>18</v>
      </c>
      <c r="H43" s="37">
        <v>18.5</v>
      </c>
      <c r="I43" s="37">
        <v>18.5</v>
      </c>
      <c r="J43" s="37">
        <v>19</v>
      </c>
      <c r="K43" s="37">
        <v>19</v>
      </c>
      <c r="L43" s="37">
        <v>19.5</v>
      </c>
      <c r="M43" s="37">
        <v>19.5</v>
      </c>
      <c r="N43" s="37">
        <v>20</v>
      </c>
      <c r="O43" s="37">
        <v>20</v>
      </c>
      <c r="P43" s="37">
        <v>20.5</v>
      </c>
      <c r="Q43" s="37">
        <v>20.5</v>
      </c>
      <c r="S43" t="str">
        <f t="shared" si="2"/>
        <v/>
      </c>
      <c r="T43">
        <v>56000</v>
      </c>
      <c r="U43">
        <v>0.17500000000000002</v>
      </c>
      <c r="V43">
        <v>0.18</v>
      </c>
      <c r="W43">
        <v>0.185</v>
      </c>
      <c r="X43">
        <v>0.185</v>
      </c>
      <c r="Y43">
        <v>0.19</v>
      </c>
      <c r="Z43">
        <v>0.19</v>
      </c>
      <c r="AA43">
        <v>0.19500000000000001</v>
      </c>
      <c r="AB43">
        <v>0.19500000000000001</v>
      </c>
      <c r="AC43">
        <v>0.2</v>
      </c>
      <c r="AD43">
        <v>0.2</v>
      </c>
      <c r="AE43">
        <v>0.20500000000000002</v>
      </c>
      <c r="AF43">
        <v>0.20500000000000002</v>
      </c>
      <c r="AH43" s="37">
        <f t="shared" si="4"/>
        <v>17.5</v>
      </c>
      <c r="AI43" s="37">
        <f t="shared" si="4"/>
        <v>18</v>
      </c>
      <c r="AJ43" s="37">
        <f t="shared" si="4"/>
        <v>18.5</v>
      </c>
      <c r="AK43" s="37">
        <f t="shared" si="4"/>
        <v>18.5</v>
      </c>
      <c r="AL43" s="37">
        <f t="shared" si="4"/>
        <v>19</v>
      </c>
      <c r="AM43" s="37">
        <f t="shared" si="4"/>
        <v>19</v>
      </c>
      <c r="AN43" s="37">
        <f t="shared" si="4"/>
        <v>19.5</v>
      </c>
      <c r="AO43" s="37">
        <f t="shared" si="4"/>
        <v>19.5</v>
      </c>
      <c r="AP43" s="37">
        <f t="shared" si="4"/>
        <v>20</v>
      </c>
      <c r="AQ43" s="37">
        <f t="shared" si="4"/>
        <v>20</v>
      </c>
      <c r="AR43" s="37">
        <f t="shared" si="4"/>
        <v>20.5</v>
      </c>
      <c r="AS43" s="37">
        <f t="shared" si="4"/>
        <v>20.5</v>
      </c>
    </row>
    <row r="44" spans="4:45" x14ac:dyDescent="0.25">
      <c r="D44" s="4">
        <v>41</v>
      </c>
      <c r="E44" s="4">
        <v>57000</v>
      </c>
      <c r="F44" s="37">
        <v>18</v>
      </c>
      <c r="G44" s="37">
        <v>18</v>
      </c>
      <c r="H44" s="37">
        <v>18.5</v>
      </c>
      <c r="I44" s="37">
        <v>19</v>
      </c>
      <c r="J44" s="37">
        <v>19</v>
      </c>
      <c r="K44" s="37">
        <v>19.5</v>
      </c>
      <c r="L44" s="37">
        <v>19.5</v>
      </c>
      <c r="M44" s="37">
        <v>20</v>
      </c>
      <c r="N44" s="37">
        <v>20</v>
      </c>
      <c r="O44" s="37">
        <v>20.5</v>
      </c>
      <c r="P44" s="37">
        <v>20.5</v>
      </c>
      <c r="Q44" s="37">
        <v>20.5</v>
      </c>
      <c r="S44" t="str">
        <f t="shared" si="2"/>
        <v/>
      </c>
      <c r="T44">
        <v>57000</v>
      </c>
      <c r="U44">
        <v>0.18</v>
      </c>
      <c r="V44">
        <v>0.18</v>
      </c>
      <c r="W44">
        <v>0.185</v>
      </c>
      <c r="X44">
        <v>0.19</v>
      </c>
      <c r="Y44">
        <v>0.19</v>
      </c>
      <c r="Z44">
        <v>0.19500000000000001</v>
      </c>
      <c r="AA44">
        <v>0.19500000000000001</v>
      </c>
      <c r="AB44">
        <v>0.2</v>
      </c>
      <c r="AC44">
        <v>0.2</v>
      </c>
      <c r="AD44">
        <v>0.20500000000000002</v>
      </c>
      <c r="AE44">
        <v>0.20500000000000002</v>
      </c>
      <c r="AF44">
        <v>0.20500000000000002</v>
      </c>
      <c r="AH44" s="37">
        <f t="shared" si="4"/>
        <v>18</v>
      </c>
      <c r="AI44" s="37">
        <f t="shared" si="4"/>
        <v>18</v>
      </c>
      <c r="AJ44" s="37">
        <f t="shared" si="4"/>
        <v>18.5</v>
      </c>
      <c r="AK44" s="37">
        <f t="shared" si="4"/>
        <v>19</v>
      </c>
      <c r="AL44" s="37">
        <f t="shared" si="4"/>
        <v>19</v>
      </c>
      <c r="AM44" s="37">
        <f t="shared" si="4"/>
        <v>19.5</v>
      </c>
      <c r="AN44" s="37">
        <f t="shared" si="4"/>
        <v>19.5</v>
      </c>
      <c r="AO44" s="37">
        <f t="shared" si="4"/>
        <v>20</v>
      </c>
      <c r="AP44" s="37">
        <f t="shared" si="4"/>
        <v>20</v>
      </c>
      <c r="AQ44" s="37">
        <f t="shared" si="4"/>
        <v>20.5</v>
      </c>
      <c r="AR44" s="37">
        <f t="shared" si="4"/>
        <v>20.5</v>
      </c>
      <c r="AS44" s="37">
        <f t="shared" si="4"/>
        <v>20.5</v>
      </c>
    </row>
    <row r="45" spans="4:45" x14ac:dyDescent="0.25">
      <c r="D45" s="4">
        <v>42</v>
      </c>
      <c r="E45" s="4">
        <v>58000</v>
      </c>
      <c r="F45" s="37">
        <v>18</v>
      </c>
      <c r="G45" s="37">
        <v>18.5</v>
      </c>
      <c r="H45" s="37">
        <v>18.5</v>
      </c>
      <c r="I45" s="37">
        <v>19</v>
      </c>
      <c r="J45" s="37">
        <v>19.5</v>
      </c>
      <c r="K45" s="37">
        <v>19.5</v>
      </c>
      <c r="L45" s="37">
        <v>20</v>
      </c>
      <c r="M45" s="37">
        <v>20</v>
      </c>
      <c r="N45" s="37">
        <v>20.5</v>
      </c>
      <c r="O45" s="37">
        <v>20.5</v>
      </c>
      <c r="P45" s="37">
        <v>21.000000000000004</v>
      </c>
      <c r="Q45" s="37">
        <v>21.000000000000004</v>
      </c>
      <c r="S45" t="str">
        <f t="shared" si="2"/>
        <v/>
      </c>
      <c r="T45">
        <v>58000</v>
      </c>
      <c r="U45">
        <v>0.18</v>
      </c>
      <c r="V45">
        <v>0.185</v>
      </c>
      <c r="W45">
        <v>0.185</v>
      </c>
      <c r="X45">
        <v>0.19</v>
      </c>
      <c r="Y45">
        <v>0.19500000000000001</v>
      </c>
      <c r="Z45">
        <v>0.19500000000000001</v>
      </c>
      <c r="AA45">
        <v>0.2</v>
      </c>
      <c r="AB45">
        <v>0.2</v>
      </c>
      <c r="AC45">
        <v>0.20500000000000002</v>
      </c>
      <c r="AD45">
        <v>0.20500000000000002</v>
      </c>
      <c r="AE45">
        <v>0.21000000000000002</v>
      </c>
      <c r="AF45">
        <v>0.21000000000000002</v>
      </c>
      <c r="AH45" s="37">
        <f t="shared" si="4"/>
        <v>18</v>
      </c>
      <c r="AI45" s="37">
        <f t="shared" si="4"/>
        <v>18.5</v>
      </c>
      <c r="AJ45" s="37">
        <f t="shared" si="4"/>
        <v>18.5</v>
      </c>
      <c r="AK45" s="37">
        <f t="shared" si="4"/>
        <v>19</v>
      </c>
      <c r="AL45" s="37">
        <f t="shared" si="4"/>
        <v>19.5</v>
      </c>
      <c r="AM45" s="37">
        <f t="shared" si="4"/>
        <v>19.5</v>
      </c>
      <c r="AN45" s="37">
        <f t="shared" si="4"/>
        <v>20</v>
      </c>
      <c r="AO45" s="37">
        <f t="shared" si="4"/>
        <v>20</v>
      </c>
      <c r="AP45" s="37">
        <f t="shared" si="4"/>
        <v>20.5</v>
      </c>
      <c r="AQ45" s="37">
        <f t="shared" si="4"/>
        <v>20.5</v>
      </c>
      <c r="AR45" s="37">
        <f t="shared" si="4"/>
        <v>21.000000000000004</v>
      </c>
      <c r="AS45" s="37">
        <f t="shared" si="4"/>
        <v>21.000000000000004</v>
      </c>
    </row>
    <row r="46" spans="4:45" x14ac:dyDescent="0.25">
      <c r="D46" s="4">
        <v>43</v>
      </c>
      <c r="E46" s="4">
        <v>59000</v>
      </c>
      <c r="F46" s="37">
        <v>18</v>
      </c>
      <c r="G46" s="37">
        <v>18.5</v>
      </c>
      <c r="H46" s="37">
        <v>19</v>
      </c>
      <c r="I46" s="37">
        <v>19</v>
      </c>
      <c r="J46" s="37">
        <v>19.5</v>
      </c>
      <c r="K46" s="37">
        <v>20</v>
      </c>
      <c r="L46" s="37">
        <v>20</v>
      </c>
      <c r="M46" s="37">
        <v>20.5</v>
      </c>
      <c r="N46" s="37">
        <v>20.5</v>
      </c>
      <c r="O46" s="37">
        <v>21.000000000000004</v>
      </c>
      <c r="P46" s="37">
        <v>21.000000000000004</v>
      </c>
      <c r="Q46" s="37">
        <v>21.000000000000004</v>
      </c>
      <c r="S46" t="str">
        <f t="shared" si="2"/>
        <v/>
      </c>
      <c r="T46">
        <v>59000</v>
      </c>
      <c r="U46">
        <v>0.18</v>
      </c>
      <c r="V46">
        <v>0.185</v>
      </c>
      <c r="W46">
        <v>0.19</v>
      </c>
      <c r="X46">
        <v>0.19</v>
      </c>
      <c r="Y46">
        <v>0.19500000000000001</v>
      </c>
      <c r="Z46">
        <v>0.2</v>
      </c>
      <c r="AA46">
        <v>0.2</v>
      </c>
      <c r="AB46">
        <v>0.20500000000000002</v>
      </c>
      <c r="AC46">
        <v>0.20500000000000002</v>
      </c>
      <c r="AD46">
        <v>0.21000000000000002</v>
      </c>
      <c r="AE46">
        <v>0.21000000000000002</v>
      </c>
      <c r="AF46">
        <v>0.21000000000000002</v>
      </c>
      <c r="AH46" s="37">
        <f t="shared" si="4"/>
        <v>18</v>
      </c>
      <c r="AI46" s="37">
        <f t="shared" si="4"/>
        <v>18.5</v>
      </c>
      <c r="AJ46" s="37">
        <f t="shared" si="4"/>
        <v>19</v>
      </c>
      <c r="AK46" s="37">
        <f t="shared" si="4"/>
        <v>19</v>
      </c>
      <c r="AL46" s="37">
        <f t="shared" si="4"/>
        <v>19.5</v>
      </c>
      <c r="AM46" s="37">
        <f t="shared" si="4"/>
        <v>20</v>
      </c>
      <c r="AN46" s="37">
        <f t="shared" si="4"/>
        <v>20</v>
      </c>
      <c r="AO46" s="37">
        <f t="shared" si="4"/>
        <v>20.5</v>
      </c>
      <c r="AP46" s="37">
        <f t="shared" si="4"/>
        <v>20.5</v>
      </c>
      <c r="AQ46" s="37">
        <f t="shared" si="4"/>
        <v>21.000000000000004</v>
      </c>
      <c r="AR46" s="37">
        <f t="shared" si="4"/>
        <v>21.000000000000004</v>
      </c>
      <c r="AS46" s="37">
        <f t="shared" si="4"/>
        <v>21.000000000000004</v>
      </c>
    </row>
    <row r="47" spans="4:45" x14ac:dyDescent="0.25">
      <c r="D47" s="4">
        <v>44</v>
      </c>
      <c r="E47" s="4">
        <v>60000</v>
      </c>
      <c r="F47" s="37">
        <v>18.5</v>
      </c>
      <c r="G47" s="37">
        <v>19</v>
      </c>
      <c r="H47" s="37">
        <v>19</v>
      </c>
      <c r="I47" s="37">
        <v>19.5</v>
      </c>
      <c r="J47" s="37">
        <v>19.5</v>
      </c>
      <c r="K47" s="37">
        <v>20</v>
      </c>
      <c r="L47" s="37">
        <v>20.5</v>
      </c>
      <c r="M47" s="37">
        <v>20.5</v>
      </c>
      <c r="N47" s="37">
        <v>20.5</v>
      </c>
      <c r="O47" s="37">
        <v>21.000000000000004</v>
      </c>
      <c r="P47" s="37">
        <v>21.000000000000004</v>
      </c>
      <c r="Q47" s="37">
        <v>21.499999999999996</v>
      </c>
      <c r="S47" t="str">
        <f t="shared" si="2"/>
        <v/>
      </c>
      <c r="T47">
        <v>60000</v>
      </c>
      <c r="U47">
        <v>0.185</v>
      </c>
      <c r="V47">
        <v>0.19</v>
      </c>
      <c r="W47">
        <v>0.19</v>
      </c>
      <c r="X47">
        <v>0.19500000000000001</v>
      </c>
      <c r="Y47">
        <v>0.19500000000000001</v>
      </c>
      <c r="Z47">
        <v>0.2</v>
      </c>
      <c r="AA47">
        <v>0.20500000000000002</v>
      </c>
      <c r="AB47">
        <v>0.20500000000000002</v>
      </c>
      <c r="AC47">
        <v>0.20500000000000002</v>
      </c>
      <c r="AD47">
        <v>0.21000000000000002</v>
      </c>
      <c r="AE47">
        <v>0.21000000000000002</v>
      </c>
      <c r="AF47">
        <v>0.21499999999999997</v>
      </c>
      <c r="AH47" s="37">
        <f t="shared" si="4"/>
        <v>18.5</v>
      </c>
      <c r="AI47" s="37">
        <f t="shared" si="4"/>
        <v>19</v>
      </c>
      <c r="AJ47" s="37">
        <f t="shared" si="4"/>
        <v>19</v>
      </c>
      <c r="AK47" s="37">
        <f t="shared" si="4"/>
        <v>19.5</v>
      </c>
      <c r="AL47" s="37">
        <f t="shared" si="4"/>
        <v>19.5</v>
      </c>
      <c r="AM47" s="37">
        <f t="shared" si="4"/>
        <v>20</v>
      </c>
      <c r="AN47" s="37">
        <f t="shared" si="4"/>
        <v>20.5</v>
      </c>
      <c r="AO47" s="37">
        <f t="shared" si="4"/>
        <v>20.5</v>
      </c>
      <c r="AP47" s="37">
        <f t="shared" si="4"/>
        <v>20.5</v>
      </c>
      <c r="AQ47" s="37">
        <f t="shared" si="4"/>
        <v>21.000000000000004</v>
      </c>
      <c r="AR47" s="37">
        <f t="shared" si="4"/>
        <v>21.000000000000004</v>
      </c>
      <c r="AS47" s="37">
        <f t="shared" si="4"/>
        <v>21.499999999999996</v>
      </c>
    </row>
    <row r="48" spans="4:45" x14ac:dyDescent="0.25">
      <c r="D48" s="4">
        <v>45</v>
      </c>
      <c r="E48" s="4">
        <v>61000</v>
      </c>
      <c r="F48" s="37">
        <v>18.5</v>
      </c>
      <c r="G48" s="37">
        <v>19</v>
      </c>
      <c r="H48" s="37">
        <v>19.5</v>
      </c>
      <c r="I48" s="37">
        <v>19.5</v>
      </c>
      <c r="J48" s="37">
        <v>20</v>
      </c>
      <c r="K48" s="37">
        <v>20</v>
      </c>
      <c r="L48" s="37">
        <v>20.5</v>
      </c>
      <c r="M48" s="37">
        <v>20.5</v>
      </c>
      <c r="N48" s="37">
        <v>21.000000000000004</v>
      </c>
      <c r="O48" s="37">
        <v>21.000000000000004</v>
      </c>
      <c r="P48" s="37">
        <v>21.499999999999996</v>
      </c>
      <c r="Q48" s="37">
        <v>21.499999999999996</v>
      </c>
      <c r="S48" t="str">
        <f t="shared" si="2"/>
        <v/>
      </c>
      <c r="T48">
        <v>61000</v>
      </c>
      <c r="U48">
        <v>0.185</v>
      </c>
      <c r="V48">
        <v>0.19</v>
      </c>
      <c r="W48">
        <v>0.19500000000000001</v>
      </c>
      <c r="X48">
        <v>0.19500000000000001</v>
      </c>
      <c r="Y48">
        <v>0.2</v>
      </c>
      <c r="Z48">
        <v>0.2</v>
      </c>
      <c r="AA48">
        <v>0.20500000000000002</v>
      </c>
      <c r="AB48">
        <v>0.20500000000000002</v>
      </c>
      <c r="AC48">
        <v>0.21000000000000002</v>
      </c>
      <c r="AD48">
        <v>0.21000000000000002</v>
      </c>
      <c r="AE48">
        <v>0.21499999999999997</v>
      </c>
      <c r="AF48">
        <v>0.21499999999999997</v>
      </c>
      <c r="AH48" s="37">
        <f t="shared" si="4"/>
        <v>18.5</v>
      </c>
      <c r="AI48" s="37">
        <f t="shared" si="4"/>
        <v>19</v>
      </c>
      <c r="AJ48" s="37">
        <f t="shared" si="4"/>
        <v>19.5</v>
      </c>
      <c r="AK48" s="37">
        <f t="shared" si="4"/>
        <v>19.5</v>
      </c>
      <c r="AL48" s="37">
        <f t="shared" si="4"/>
        <v>20</v>
      </c>
      <c r="AM48" s="37">
        <f t="shared" si="4"/>
        <v>20</v>
      </c>
      <c r="AN48" s="37">
        <f t="shared" si="4"/>
        <v>20.5</v>
      </c>
      <c r="AO48" s="37">
        <f t="shared" si="4"/>
        <v>20.5</v>
      </c>
      <c r="AP48" s="37">
        <f t="shared" si="4"/>
        <v>21.000000000000004</v>
      </c>
      <c r="AQ48" s="37">
        <f t="shared" si="4"/>
        <v>21.000000000000004</v>
      </c>
      <c r="AR48" s="37">
        <f t="shared" si="4"/>
        <v>21.499999999999996</v>
      </c>
      <c r="AS48" s="37">
        <f t="shared" si="4"/>
        <v>21.499999999999996</v>
      </c>
    </row>
    <row r="49" spans="4:45" x14ac:dyDescent="0.25">
      <c r="D49" s="4">
        <v>46</v>
      </c>
      <c r="E49" s="4">
        <v>62000</v>
      </c>
      <c r="F49" s="37">
        <v>18.5</v>
      </c>
      <c r="G49" s="37">
        <v>19</v>
      </c>
      <c r="H49" s="37">
        <v>19.5</v>
      </c>
      <c r="I49" s="37">
        <v>20</v>
      </c>
      <c r="J49" s="37">
        <v>20</v>
      </c>
      <c r="K49" s="37">
        <v>20.5</v>
      </c>
      <c r="L49" s="37">
        <v>20.5</v>
      </c>
      <c r="M49" s="37">
        <v>21.000000000000004</v>
      </c>
      <c r="N49" s="37">
        <v>21.000000000000004</v>
      </c>
      <c r="O49" s="37">
        <v>21.499999999999996</v>
      </c>
      <c r="P49" s="37">
        <v>21.499999999999996</v>
      </c>
      <c r="Q49" s="37">
        <v>21.499999999999996</v>
      </c>
      <c r="S49" t="str">
        <f t="shared" si="2"/>
        <v/>
      </c>
      <c r="T49">
        <v>62000</v>
      </c>
      <c r="U49">
        <v>0.185</v>
      </c>
      <c r="V49">
        <v>0.19</v>
      </c>
      <c r="W49">
        <v>0.19500000000000001</v>
      </c>
      <c r="X49">
        <v>0.2</v>
      </c>
      <c r="Y49">
        <v>0.2</v>
      </c>
      <c r="Z49">
        <v>0.20500000000000002</v>
      </c>
      <c r="AA49">
        <v>0.20500000000000002</v>
      </c>
      <c r="AB49">
        <v>0.21000000000000002</v>
      </c>
      <c r="AC49">
        <v>0.21000000000000002</v>
      </c>
      <c r="AD49">
        <v>0.21499999999999997</v>
      </c>
      <c r="AE49">
        <v>0.21499999999999997</v>
      </c>
      <c r="AF49">
        <v>0.21499999999999997</v>
      </c>
      <c r="AH49" s="37">
        <f t="shared" si="4"/>
        <v>18.5</v>
      </c>
      <c r="AI49" s="37">
        <f t="shared" si="4"/>
        <v>19</v>
      </c>
      <c r="AJ49" s="37">
        <f t="shared" si="4"/>
        <v>19.5</v>
      </c>
      <c r="AK49" s="37">
        <f t="shared" si="4"/>
        <v>20</v>
      </c>
      <c r="AL49" s="37">
        <f t="shared" si="4"/>
        <v>20</v>
      </c>
      <c r="AM49" s="37">
        <f t="shared" si="4"/>
        <v>20.5</v>
      </c>
      <c r="AN49" s="37">
        <f t="shared" si="4"/>
        <v>20.5</v>
      </c>
      <c r="AO49" s="37">
        <f t="shared" si="4"/>
        <v>21.000000000000004</v>
      </c>
      <c r="AP49" s="37">
        <f t="shared" si="4"/>
        <v>21.000000000000004</v>
      </c>
      <c r="AQ49" s="37">
        <f t="shared" si="4"/>
        <v>21.499999999999996</v>
      </c>
      <c r="AR49" s="37">
        <f t="shared" si="4"/>
        <v>21.499999999999996</v>
      </c>
      <c r="AS49" s="37">
        <f t="shared" si="4"/>
        <v>21.499999999999996</v>
      </c>
    </row>
    <row r="50" spans="4:45" x14ac:dyDescent="0.25">
      <c r="D50" s="4">
        <v>47</v>
      </c>
      <c r="E50" s="4">
        <v>63000</v>
      </c>
      <c r="F50" s="37">
        <v>19</v>
      </c>
      <c r="G50" s="37">
        <v>19.5</v>
      </c>
      <c r="H50" s="37">
        <v>19.5</v>
      </c>
      <c r="I50" s="37">
        <v>20</v>
      </c>
      <c r="J50" s="37">
        <v>20.5</v>
      </c>
      <c r="K50" s="37">
        <v>20.5</v>
      </c>
      <c r="L50" s="37">
        <v>21.000000000000004</v>
      </c>
      <c r="M50" s="37">
        <v>21.000000000000004</v>
      </c>
      <c r="N50" s="37">
        <v>21.499999999999996</v>
      </c>
      <c r="O50" s="37">
        <v>21.499999999999996</v>
      </c>
      <c r="P50" s="37">
        <v>21.499999999999996</v>
      </c>
      <c r="Q50" s="37">
        <v>21.999999999999996</v>
      </c>
      <c r="S50" t="str">
        <f t="shared" si="2"/>
        <v/>
      </c>
      <c r="T50">
        <v>63000</v>
      </c>
      <c r="U50">
        <v>0.19</v>
      </c>
      <c r="V50">
        <v>0.19500000000000001</v>
      </c>
      <c r="W50">
        <v>0.19500000000000001</v>
      </c>
      <c r="X50">
        <v>0.2</v>
      </c>
      <c r="Y50">
        <v>0.20500000000000002</v>
      </c>
      <c r="Z50">
        <v>0.20500000000000002</v>
      </c>
      <c r="AA50">
        <v>0.21000000000000002</v>
      </c>
      <c r="AB50">
        <v>0.21000000000000002</v>
      </c>
      <c r="AC50">
        <v>0.21499999999999997</v>
      </c>
      <c r="AD50">
        <v>0.21499999999999997</v>
      </c>
      <c r="AE50">
        <v>0.21499999999999997</v>
      </c>
      <c r="AF50">
        <v>0.21999999999999997</v>
      </c>
      <c r="AH50" s="37">
        <f t="shared" si="4"/>
        <v>19</v>
      </c>
      <c r="AI50" s="37">
        <f t="shared" si="4"/>
        <v>19.5</v>
      </c>
      <c r="AJ50" s="37">
        <f t="shared" si="4"/>
        <v>19.5</v>
      </c>
      <c r="AK50" s="37">
        <f t="shared" si="4"/>
        <v>20</v>
      </c>
      <c r="AL50" s="37">
        <f t="shared" si="4"/>
        <v>20.5</v>
      </c>
      <c r="AM50" s="37">
        <f t="shared" si="4"/>
        <v>20.5</v>
      </c>
      <c r="AN50" s="37">
        <f t="shared" si="4"/>
        <v>21.000000000000004</v>
      </c>
      <c r="AO50" s="37">
        <f t="shared" si="4"/>
        <v>21.000000000000004</v>
      </c>
      <c r="AP50" s="37">
        <f t="shared" si="4"/>
        <v>21.499999999999996</v>
      </c>
      <c r="AQ50" s="37">
        <f t="shared" si="4"/>
        <v>21.499999999999996</v>
      </c>
      <c r="AR50" s="37">
        <f t="shared" si="4"/>
        <v>21.499999999999996</v>
      </c>
      <c r="AS50" s="37">
        <f t="shared" si="4"/>
        <v>21.999999999999996</v>
      </c>
    </row>
    <row r="51" spans="4:45" x14ac:dyDescent="0.25">
      <c r="D51" s="4">
        <v>48</v>
      </c>
      <c r="E51" s="4">
        <v>64000</v>
      </c>
      <c r="F51" s="37">
        <v>19</v>
      </c>
      <c r="G51" s="37">
        <v>19.5</v>
      </c>
      <c r="H51" s="37">
        <v>20</v>
      </c>
      <c r="I51" s="37">
        <v>20</v>
      </c>
      <c r="J51" s="37">
        <v>20.5</v>
      </c>
      <c r="K51" s="37">
        <v>20.5</v>
      </c>
      <c r="L51" s="37">
        <v>21.000000000000004</v>
      </c>
      <c r="M51" s="37">
        <v>21.000000000000004</v>
      </c>
      <c r="N51" s="37">
        <v>21.499999999999996</v>
      </c>
      <c r="O51" s="37">
        <v>21.499999999999996</v>
      </c>
      <c r="P51" s="37">
        <v>21.999999999999996</v>
      </c>
      <c r="Q51" s="37">
        <v>21.999999999999996</v>
      </c>
      <c r="S51" t="str">
        <f t="shared" si="2"/>
        <v/>
      </c>
      <c r="T51">
        <v>64000</v>
      </c>
      <c r="U51">
        <v>0.19</v>
      </c>
      <c r="V51">
        <v>0.19500000000000001</v>
      </c>
      <c r="W51">
        <v>0.2</v>
      </c>
      <c r="X51">
        <v>0.2</v>
      </c>
      <c r="Y51">
        <v>0.20500000000000002</v>
      </c>
      <c r="Z51">
        <v>0.20500000000000002</v>
      </c>
      <c r="AA51">
        <v>0.21000000000000002</v>
      </c>
      <c r="AB51">
        <v>0.21000000000000002</v>
      </c>
      <c r="AC51">
        <v>0.21499999999999997</v>
      </c>
      <c r="AD51">
        <v>0.21499999999999997</v>
      </c>
      <c r="AE51">
        <v>0.21999999999999997</v>
      </c>
      <c r="AF51">
        <v>0.21999999999999997</v>
      </c>
      <c r="AH51" s="37">
        <f t="shared" si="4"/>
        <v>19</v>
      </c>
      <c r="AI51" s="37">
        <f t="shared" si="4"/>
        <v>19.5</v>
      </c>
      <c r="AJ51" s="37">
        <f t="shared" si="4"/>
        <v>20</v>
      </c>
      <c r="AK51" s="37">
        <f t="shared" si="4"/>
        <v>20</v>
      </c>
      <c r="AL51" s="37">
        <f t="shared" si="4"/>
        <v>20.5</v>
      </c>
      <c r="AM51" s="37">
        <f t="shared" si="4"/>
        <v>20.5</v>
      </c>
      <c r="AN51" s="37">
        <f t="shared" si="4"/>
        <v>21.000000000000004</v>
      </c>
      <c r="AO51" s="37">
        <f t="shared" si="4"/>
        <v>21.000000000000004</v>
      </c>
      <c r="AP51" s="37">
        <f t="shared" si="4"/>
        <v>21.499999999999996</v>
      </c>
      <c r="AQ51" s="37">
        <f t="shared" si="4"/>
        <v>21.499999999999996</v>
      </c>
      <c r="AR51" s="37">
        <f t="shared" si="4"/>
        <v>21.999999999999996</v>
      </c>
      <c r="AS51" s="37">
        <f t="shared" si="4"/>
        <v>21.999999999999996</v>
      </c>
    </row>
    <row r="52" spans="4:45" x14ac:dyDescent="0.25">
      <c r="D52" s="4">
        <v>49</v>
      </c>
      <c r="E52" s="4">
        <v>65000</v>
      </c>
      <c r="F52" s="37">
        <v>19</v>
      </c>
      <c r="G52" s="37">
        <v>19.5</v>
      </c>
      <c r="H52" s="37">
        <v>20</v>
      </c>
      <c r="I52" s="37">
        <v>20.5</v>
      </c>
      <c r="J52" s="37">
        <v>20.5</v>
      </c>
      <c r="K52" s="37">
        <v>21.000000000000004</v>
      </c>
      <c r="L52" s="37">
        <v>21.000000000000004</v>
      </c>
      <c r="M52" s="37">
        <v>21.499999999999996</v>
      </c>
      <c r="N52" s="37">
        <v>21.499999999999996</v>
      </c>
      <c r="O52" s="37">
        <v>21.999999999999996</v>
      </c>
      <c r="P52" s="37">
        <v>21.999999999999996</v>
      </c>
      <c r="Q52" s="37">
        <v>22.499999999999996</v>
      </c>
      <c r="S52" t="str">
        <f t="shared" si="2"/>
        <v/>
      </c>
      <c r="T52">
        <v>65000</v>
      </c>
      <c r="U52">
        <v>0.19</v>
      </c>
      <c r="V52">
        <v>0.19500000000000001</v>
      </c>
      <c r="W52">
        <v>0.2</v>
      </c>
      <c r="X52">
        <v>0.20500000000000002</v>
      </c>
      <c r="Y52">
        <v>0.20500000000000002</v>
      </c>
      <c r="Z52">
        <v>0.21000000000000002</v>
      </c>
      <c r="AA52">
        <v>0.21000000000000002</v>
      </c>
      <c r="AB52">
        <v>0.21499999999999997</v>
      </c>
      <c r="AC52">
        <v>0.21499999999999997</v>
      </c>
      <c r="AD52">
        <v>0.21999999999999997</v>
      </c>
      <c r="AE52">
        <v>0.21999999999999997</v>
      </c>
      <c r="AF52">
        <v>0.22499999999999998</v>
      </c>
      <c r="AH52" s="37">
        <f t="shared" si="4"/>
        <v>19</v>
      </c>
      <c r="AI52" s="37">
        <f t="shared" si="4"/>
        <v>19.5</v>
      </c>
      <c r="AJ52" s="37">
        <f t="shared" si="4"/>
        <v>20</v>
      </c>
      <c r="AK52" s="37">
        <f t="shared" si="4"/>
        <v>20.5</v>
      </c>
      <c r="AL52" s="37">
        <f t="shared" si="4"/>
        <v>20.5</v>
      </c>
      <c r="AM52" s="37">
        <f t="shared" si="4"/>
        <v>21.000000000000004</v>
      </c>
      <c r="AN52" s="37">
        <f t="shared" si="4"/>
        <v>21.000000000000004</v>
      </c>
      <c r="AO52" s="37">
        <f t="shared" si="4"/>
        <v>21.499999999999996</v>
      </c>
      <c r="AP52" s="37">
        <f t="shared" si="4"/>
        <v>21.499999999999996</v>
      </c>
      <c r="AQ52" s="37">
        <f t="shared" si="4"/>
        <v>21.999999999999996</v>
      </c>
      <c r="AR52" s="37">
        <f t="shared" si="4"/>
        <v>21.999999999999996</v>
      </c>
      <c r="AS52" s="37">
        <f t="shared" si="4"/>
        <v>22.499999999999996</v>
      </c>
    </row>
    <row r="53" spans="4:45" x14ac:dyDescent="0.25">
      <c r="D53" s="4">
        <v>50</v>
      </c>
      <c r="E53" s="4">
        <v>66000</v>
      </c>
      <c r="F53" s="37">
        <v>19.5</v>
      </c>
      <c r="G53" s="37">
        <v>19.5</v>
      </c>
      <c r="H53" s="37">
        <v>20</v>
      </c>
      <c r="I53" s="37">
        <v>20.5</v>
      </c>
      <c r="J53" s="37">
        <v>20.5</v>
      </c>
      <c r="K53" s="37">
        <v>21.000000000000004</v>
      </c>
      <c r="L53" s="37">
        <v>21.499999999999996</v>
      </c>
      <c r="M53" s="37">
        <v>21.499999999999996</v>
      </c>
      <c r="N53" s="37">
        <v>21.999999999999996</v>
      </c>
      <c r="O53" s="37">
        <v>21.999999999999996</v>
      </c>
      <c r="P53" s="37">
        <v>21.999999999999996</v>
      </c>
      <c r="Q53" s="37">
        <v>22.499999999999996</v>
      </c>
      <c r="S53" t="str">
        <f t="shared" si="2"/>
        <v/>
      </c>
      <c r="T53">
        <v>66000</v>
      </c>
      <c r="U53">
        <v>0.19500000000000001</v>
      </c>
      <c r="V53">
        <v>0.19500000000000001</v>
      </c>
      <c r="W53">
        <v>0.2</v>
      </c>
      <c r="X53">
        <v>0.20500000000000002</v>
      </c>
      <c r="Y53">
        <v>0.20500000000000002</v>
      </c>
      <c r="Z53">
        <v>0.21000000000000002</v>
      </c>
      <c r="AA53">
        <v>0.21499999999999997</v>
      </c>
      <c r="AB53">
        <v>0.21499999999999997</v>
      </c>
      <c r="AC53">
        <v>0.21999999999999997</v>
      </c>
      <c r="AD53">
        <v>0.21999999999999997</v>
      </c>
      <c r="AE53">
        <v>0.21999999999999997</v>
      </c>
      <c r="AF53">
        <v>0.22499999999999998</v>
      </c>
      <c r="AH53" s="37">
        <f t="shared" si="4"/>
        <v>19.5</v>
      </c>
      <c r="AI53" s="37">
        <f t="shared" si="4"/>
        <v>19.5</v>
      </c>
      <c r="AJ53" s="37">
        <f t="shared" si="4"/>
        <v>20</v>
      </c>
      <c r="AK53" s="37">
        <f t="shared" si="4"/>
        <v>20.5</v>
      </c>
      <c r="AL53" s="37">
        <f t="shared" si="4"/>
        <v>20.5</v>
      </c>
      <c r="AM53" s="37">
        <f t="shared" si="4"/>
        <v>21.000000000000004</v>
      </c>
      <c r="AN53" s="37">
        <f t="shared" si="4"/>
        <v>21.499999999999996</v>
      </c>
      <c r="AO53" s="37">
        <f t="shared" si="4"/>
        <v>21.499999999999996</v>
      </c>
      <c r="AP53" s="37">
        <f t="shared" si="4"/>
        <v>21.999999999999996</v>
      </c>
      <c r="AQ53" s="37">
        <f t="shared" si="4"/>
        <v>21.999999999999996</v>
      </c>
      <c r="AR53" s="37">
        <f t="shared" si="4"/>
        <v>21.999999999999996</v>
      </c>
      <c r="AS53" s="37">
        <f t="shared" si="4"/>
        <v>22.499999999999996</v>
      </c>
    </row>
    <row r="54" spans="4:45" x14ac:dyDescent="0.25">
      <c r="D54" s="4">
        <v>51</v>
      </c>
      <c r="E54" s="4">
        <v>67000</v>
      </c>
      <c r="F54" s="37">
        <v>19.5</v>
      </c>
      <c r="G54" s="37">
        <v>20</v>
      </c>
      <c r="H54" s="37">
        <v>20</v>
      </c>
      <c r="I54" s="37">
        <v>20.5</v>
      </c>
      <c r="J54" s="37">
        <v>21.000000000000004</v>
      </c>
      <c r="K54" s="37">
        <v>21.000000000000004</v>
      </c>
      <c r="L54" s="37">
        <v>21.499999999999996</v>
      </c>
      <c r="M54" s="37">
        <v>21.499999999999996</v>
      </c>
      <c r="N54" s="37">
        <v>21.999999999999996</v>
      </c>
      <c r="O54" s="37">
        <v>21.999999999999996</v>
      </c>
      <c r="P54" s="37">
        <v>22.499999999999996</v>
      </c>
      <c r="Q54" s="37">
        <v>22.499999999999996</v>
      </c>
      <c r="S54" t="str">
        <f t="shared" si="2"/>
        <v/>
      </c>
      <c r="T54">
        <v>67000</v>
      </c>
      <c r="U54">
        <v>0.19500000000000001</v>
      </c>
      <c r="V54">
        <v>0.2</v>
      </c>
      <c r="W54">
        <v>0.2</v>
      </c>
      <c r="X54">
        <v>0.20500000000000002</v>
      </c>
      <c r="Y54">
        <v>0.21000000000000002</v>
      </c>
      <c r="Z54">
        <v>0.21000000000000002</v>
      </c>
      <c r="AA54">
        <v>0.21499999999999997</v>
      </c>
      <c r="AB54">
        <v>0.21499999999999997</v>
      </c>
      <c r="AC54">
        <v>0.21999999999999997</v>
      </c>
      <c r="AD54">
        <v>0.21999999999999997</v>
      </c>
      <c r="AE54">
        <v>0.22499999999999998</v>
      </c>
      <c r="AF54">
        <v>0.22499999999999998</v>
      </c>
      <c r="AH54" s="37">
        <f t="shared" si="4"/>
        <v>19.5</v>
      </c>
      <c r="AI54" s="37">
        <f t="shared" ref="AI54:AS77" si="5">V54*$T$3</f>
        <v>20</v>
      </c>
      <c r="AJ54" s="37">
        <f t="shared" si="5"/>
        <v>20</v>
      </c>
      <c r="AK54" s="37">
        <f t="shared" si="5"/>
        <v>20.5</v>
      </c>
      <c r="AL54" s="37">
        <f t="shared" si="5"/>
        <v>21.000000000000004</v>
      </c>
      <c r="AM54" s="37">
        <f t="shared" si="5"/>
        <v>21.000000000000004</v>
      </c>
      <c r="AN54" s="37">
        <f t="shared" si="5"/>
        <v>21.499999999999996</v>
      </c>
      <c r="AO54" s="37">
        <f t="shared" si="5"/>
        <v>21.499999999999996</v>
      </c>
      <c r="AP54" s="37">
        <f t="shared" si="5"/>
        <v>21.999999999999996</v>
      </c>
      <c r="AQ54" s="37">
        <f t="shared" si="5"/>
        <v>21.999999999999996</v>
      </c>
      <c r="AR54" s="37">
        <f t="shared" si="5"/>
        <v>22.499999999999996</v>
      </c>
      <c r="AS54" s="37">
        <f t="shared" si="5"/>
        <v>22.499999999999996</v>
      </c>
    </row>
    <row r="55" spans="4:45" x14ac:dyDescent="0.25">
      <c r="D55" s="4">
        <v>52</v>
      </c>
      <c r="E55" s="4">
        <v>68000</v>
      </c>
      <c r="F55" s="37">
        <v>19.5</v>
      </c>
      <c r="G55" s="37">
        <v>20</v>
      </c>
      <c r="H55" s="37">
        <v>20.5</v>
      </c>
      <c r="I55" s="37">
        <v>20.5</v>
      </c>
      <c r="J55" s="37">
        <v>21.000000000000004</v>
      </c>
      <c r="K55" s="37">
        <v>21.499999999999996</v>
      </c>
      <c r="L55" s="37">
        <v>21.499999999999996</v>
      </c>
      <c r="M55" s="37">
        <v>21.999999999999996</v>
      </c>
      <c r="N55" s="37">
        <v>21.999999999999996</v>
      </c>
      <c r="O55" s="37">
        <v>22.499999999999996</v>
      </c>
      <c r="P55" s="37">
        <v>22.499999999999996</v>
      </c>
      <c r="Q55" s="37">
        <v>22.499999999999996</v>
      </c>
      <c r="S55" t="str">
        <f t="shared" si="2"/>
        <v/>
      </c>
      <c r="T55">
        <v>68000</v>
      </c>
      <c r="U55">
        <v>0.19500000000000001</v>
      </c>
      <c r="V55">
        <v>0.2</v>
      </c>
      <c r="W55">
        <v>0.20500000000000002</v>
      </c>
      <c r="X55">
        <v>0.20500000000000002</v>
      </c>
      <c r="Y55">
        <v>0.21000000000000002</v>
      </c>
      <c r="Z55">
        <v>0.21499999999999997</v>
      </c>
      <c r="AA55">
        <v>0.21499999999999997</v>
      </c>
      <c r="AB55">
        <v>0.21999999999999997</v>
      </c>
      <c r="AC55">
        <v>0.21999999999999997</v>
      </c>
      <c r="AD55">
        <v>0.22499999999999998</v>
      </c>
      <c r="AE55">
        <v>0.22499999999999998</v>
      </c>
      <c r="AF55">
        <v>0.22499999999999998</v>
      </c>
      <c r="AH55" s="37">
        <f t="shared" ref="AH55:AJ97" si="6">U55*$T$3</f>
        <v>19.5</v>
      </c>
      <c r="AI55" s="37">
        <f t="shared" si="5"/>
        <v>20</v>
      </c>
      <c r="AJ55" s="37">
        <f t="shared" si="5"/>
        <v>20.5</v>
      </c>
      <c r="AK55" s="37">
        <f t="shared" si="5"/>
        <v>20.5</v>
      </c>
      <c r="AL55" s="37">
        <f t="shared" si="5"/>
        <v>21.000000000000004</v>
      </c>
      <c r="AM55" s="37">
        <f t="shared" si="5"/>
        <v>21.499999999999996</v>
      </c>
      <c r="AN55" s="37">
        <f t="shared" si="5"/>
        <v>21.499999999999996</v>
      </c>
      <c r="AO55" s="37">
        <f t="shared" si="5"/>
        <v>21.999999999999996</v>
      </c>
      <c r="AP55" s="37">
        <f t="shared" si="5"/>
        <v>21.999999999999996</v>
      </c>
      <c r="AQ55" s="37">
        <f t="shared" si="5"/>
        <v>22.499999999999996</v>
      </c>
      <c r="AR55" s="37">
        <f t="shared" si="5"/>
        <v>22.499999999999996</v>
      </c>
      <c r="AS55" s="37">
        <f t="shared" si="5"/>
        <v>22.499999999999996</v>
      </c>
    </row>
    <row r="56" spans="4:45" x14ac:dyDescent="0.25">
      <c r="D56" s="4">
        <v>53</v>
      </c>
      <c r="E56" s="4">
        <v>69000</v>
      </c>
      <c r="F56" s="37">
        <v>19.5</v>
      </c>
      <c r="G56" s="37">
        <v>20</v>
      </c>
      <c r="H56" s="37">
        <v>20.5</v>
      </c>
      <c r="I56" s="37">
        <v>21.000000000000004</v>
      </c>
      <c r="J56" s="37">
        <v>21.000000000000004</v>
      </c>
      <c r="K56" s="37">
        <v>21.499999999999996</v>
      </c>
      <c r="L56" s="37">
        <v>21.499999999999996</v>
      </c>
      <c r="M56" s="37">
        <v>21.999999999999996</v>
      </c>
      <c r="N56" s="37">
        <v>22.499999999999996</v>
      </c>
      <c r="O56" s="37">
        <v>22.499999999999996</v>
      </c>
      <c r="P56" s="37">
        <v>22.499999999999996</v>
      </c>
      <c r="Q56" s="37">
        <v>23</v>
      </c>
      <c r="S56" t="str">
        <f t="shared" si="2"/>
        <v/>
      </c>
      <c r="T56">
        <v>69000</v>
      </c>
      <c r="U56">
        <v>0.19500000000000001</v>
      </c>
      <c r="V56">
        <v>0.2</v>
      </c>
      <c r="W56">
        <v>0.20500000000000002</v>
      </c>
      <c r="X56">
        <v>0.21000000000000002</v>
      </c>
      <c r="Y56">
        <v>0.21000000000000002</v>
      </c>
      <c r="Z56">
        <v>0.21499999999999997</v>
      </c>
      <c r="AA56">
        <v>0.21499999999999997</v>
      </c>
      <c r="AB56">
        <v>0.21999999999999997</v>
      </c>
      <c r="AC56">
        <v>0.22499999999999998</v>
      </c>
      <c r="AD56">
        <v>0.22499999999999998</v>
      </c>
      <c r="AE56">
        <v>0.22499999999999998</v>
      </c>
      <c r="AF56">
        <v>0.22999999999999998</v>
      </c>
      <c r="AH56" s="37">
        <f t="shared" si="6"/>
        <v>19.5</v>
      </c>
      <c r="AI56" s="37">
        <f t="shared" si="5"/>
        <v>20</v>
      </c>
      <c r="AJ56" s="37">
        <f t="shared" si="5"/>
        <v>20.5</v>
      </c>
      <c r="AK56" s="37">
        <f t="shared" si="5"/>
        <v>21.000000000000004</v>
      </c>
      <c r="AL56" s="37">
        <f t="shared" si="5"/>
        <v>21.000000000000004</v>
      </c>
      <c r="AM56" s="37">
        <f t="shared" si="5"/>
        <v>21.499999999999996</v>
      </c>
      <c r="AN56" s="37">
        <f t="shared" si="5"/>
        <v>21.499999999999996</v>
      </c>
      <c r="AO56" s="37">
        <f t="shared" si="5"/>
        <v>21.999999999999996</v>
      </c>
      <c r="AP56" s="37">
        <f t="shared" si="5"/>
        <v>22.499999999999996</v>
      </c>
      <c r="AQ56" s="37">
        <f t="shared" si="5"/>
        <v>22.499999999999996</v>
      </c>
      <c r="AR56" s="37">
        <f t="shared" si="5"/>
        <v>22.499999999999996</v>
      </c>
      <c r="AS56" s="37">
        <f t="shared" si="5"/>
        <v>23</v>
      </c>
    </row>
    <row r="57" spans="4:45" x14ac:dyDescent="0.25">
      <c r="D57" s="4">
        <v>54</v>
      </c>
      <c r="E57" s="4">
        <v>70000</v>
      </c>
      <c r="F57" s="37">
        <v>20</v>
      </c>
      <c r="G57" s="37">
        <v>20.5</v>
      </c>
      <c r="H57" s="37">
        <v>20.5</v>
      </c>
      <c r="I57" s="37">
        <v>21.000000000000004</v>
      </c>
      <c r="J57" s="37">
        <v>21.499999999999996</v>
      </c>
      <c r="K57" s="37">
        <v>21.499999999999996</v>
      </c>
      <c r="L57" s="37">
        <v>21.999999999999996</v>
      </c>
      <c r="M57" s="37">
        <v>21.999999999999996</v>
      </c>
      <c r="N57" s="37">
        <v>22.499999999999996</v>
      </c>
      <c r="O57" s="37">
        <v>22.499999999999996</v>
      </c>
      <c r="P57" s="37">
        <v>23</v>
      </c>
      <c r="Q57" s="37">
        <v>23</v>
      </c>
      <c r="S57" t="str">
        <f t="shared" si="2"/>
        <v/>
      </c>
      <c r="T57">
        <v>70000</v>
      </c>
      <c r="U57">
        <v>0.2</v>
      </c>
      <c r="V57">
        <v>0.20500000000000002</v>
      </c>
      <c r="W57">
        <v>0.20500000000000002</v>
      </c>
      <c r="X57">
        <v>0.21000000000000002</v>
      </c>
      <c r="Y57">
        <v>0.21499999999999997</v>
      </c>
      <c r="Z57">
        <v>0.21499999999999997</v>
      </c>
      <c r="AA57">
        <v>0.21999999999999997</v>
      </c>
      <c r="AB57">
        <v>0.21999999999999997</v>
      </c>
      <c r="AC57">
        <v>0.22499999999999998</v>
      </c>
      <c r="AD57">
        <v>0.22499999999999998</v>
      </c>
      <c r="AE57">
        <v>0.22999999999999998</v>
      </c>
      <c r="AF57">
        <v>0.22999999999999998</v>
      </c>
      <c r="AH57" s="37">
        <f t="shared" si="6"/>
        <v>20</v>
      </c>
      <c r="AI57" s="37">
        <f t="shared" si="5"/>
        <v>20.5</v>
      </c>
      <c r="AJ57" s="37">
        <f t="shared" si="5"/>
        <v>20.5</v>
      </c>
      <c r="AK57" s="37">
        <f t="shared" si="5"/>
        <v>21.000000000000004</v>
      </c>
      <c r="AL57" s="37">
        <f t="shared" si="5"/>
        <v>21.499999999999996</v>
      </c>
      <c r="AM57" s="37">
        <f t="shared" si="5"/>
        <v>21.499999999999996</v>
      </c>
      <c r="AN57" s="37">
        <f t="shared" si="5"/>
        <v>21.999999999999996</v>
      </c>
      <c r="AO57" s="37">
        <f t="shared" si="5"/>
        <v>21.999999999999996</v>
      </c>
      <c r="AP57" s="37">
        <f t="shared" si="5"/>
        <v>22.499999999999996</v>
      </c>
      <c r="AQ57" s="37">
        <f t="shared" si="5"/>
        <v>22.499999999999996</v>
      </c>
      <c r="AR57" s="37">
        <f t="shared" si="5"/>
        <v>23</v>
      </c>
      <c r="AS57" s="37">
        <f t="shared" si="5"/>
        <v>23</v>
      </c>
    </row>
    <row r="58" spans="4:45" x14ac:dyDescent="0.25">
      <c r="D58" s="4">
        <v>55</v>
      </c>
      <c r="E58" s="4">
        <v>71000</v>
      </c>
      <c r="F58" s="37">
        <v>20</v>
      </c>
      <c r="G58" s="37">
        <v>20.5</v>
      </c>
      <c r="H58" s="37">
        <v>21.000000000000004</v>
      </c>
      <c r="I58" s="37">
        <v>21.000000000000004</v>
      </c>
      <c r="J58" s="37">
        <v>21.499999999999996</v>
      </c>
      <c r="K58" s="37">
        <v>21.499999999999996</v>
      </c>
      <c r="L58" s="37">
        <v>21.999999999999996</v>
      </c>
      <c r="M58" s="37">
        <v>22.499999999999996</v>
      </c>
      <c r="N58" s="37">
        <v>22.499999999999996</v>
      </c>
      <c r="O58" s="37">
        <v>23</v>
      </c>
      <c r="P58" s="37">
        <v>23</v>
      </c>
      <c r="Q58" s="37">
        <v>23</v>
      </c>
      <c r="S58" t="str">
        <f t="shared" si="2"/>
        <v/>
      </c>
      <c r="T58">
        <v>71000</v>
      </c>
      <c r="U58">
        <v>0.2</v>
      </c>
      <c r="V58">
        <v>0.20500000000000002</v>
      </c>
      <c r="W58">
        <v>0.21000000000000002</v>
      </c>
      <c r="X58">
        <v>0.21000000000000002</v>
      </c>
      <c r="Y58">
        <v>0.21499999999999997</v>
      </c>
      <c r="Z58">
        <v>0.21499999999999997</v>
      </c>
      <c r="AA58">
        <v>0.21999999999999997</v>
      </c>
      <c r="AB58">
        <v>0.22499999999999998</v>
      </c>
      <c r="AC58">
        <v>0.22499999999999998</v>
      </c>
      <c r="AD58">
        <v>0.22999999999999998</v>
      </c>
      <c r="AE58">
        <v>0.22999999999999998</v>
      </c>
      <c r="AF58">
        <v>0.22999999999999998</v>
      </c>
      <c r="AH58" s="37">
        <f t="shared" si="6"/>
        <v>20</v>
      </c>
      <c r="AI58" s="37">
        <f t="shared" si="5"/>
        <v>20.5</v>
      </c>
      <c r="AJ58" s="37">
        <f t="shared" si="5"/>
        <v>21.000000000000004</v>
      </c>
      <c r="AK58" s="37">
        <f t="shared" si="5"/>
        <v>21.000000000000004</v>
      </c>
      <c r="AL58" s="37">
        <f t="shared" si="5"/>
        <v>21.499999999999996</v>
      </c>
      <c r="AM58" s="37">
        <f t="shared" si="5"/>
        <v>21.499999999999996</v>
      </c>
      <c r="AN58" s="37">
        <f t="shared" si="5"/>
        <v>21.999999999999996</v>
      </c>
      <c r="AO58" s="37">
        <f t="shared" si="5"/>
        <v>22.499999999999996</v>
      </c>
      <c r="AP58" s="37">
        <f t="shared" si="5"/>
        <v>22.499999999999996</v>
      </c>
      <c r="AQ58" s="37">
        <f t="shared" si="5"/>
        <v>23</v>
      </c>
      <c r="AR58" s="37">
        <f t="shared" si="5"/>
        <v>23</v>
      </c>
      <c r="AS58" s="37">
        <f t="shared" si="5"/>
        <v>23</v>
      </c>
    </row>
    <row r="59" spans="4:45" x14ac:dyDescent="0.25">
      <c r="D59" s="4">
        <v>56</v>
      </c>
      <c r="E59" s="4">
        <v>72000</v>
      </c>
      <c r="F59" s="37">
        <v>20</v>
      </c>
      <c r="G59" s="37">
        <v>20.5</v>
      </c>
      <c r="H59" s="37">
        <v>21.000000000000004</v>
      </c>
      <c r="I59" s="37">
        <v>21.000000000000004</v>
      </c>
      <c r="J59" s="37">
        <v>21.499999999999996</v>
      </c>
      <c r="K59" s="37">
        <v>21.999999999999996</v>
      </c>
      <c r="L59" s="37">
        <v>21.999999999999996</v>
      </c>
      <c r="M59" s="37">
        <v>22.499999999999996</v>
      </c>
      <c r="N59" s="37">
        <v>22.499999999999996</v>
      </c>
      <c r="O59" s="37">
        <v>23</v>
      </c>
      <c r="P59" s="37">
        <v>23</v>
      </c>
      <c r="Q59" s="37">
        <v>23.5</v>
      </c>
      <c r="S59" t="str">
        <f t="shared" si="2"/>
        <v/>
      </c>
      <c r="T59">
        <v>72000</v>
      </c>
      <c r="U59">
        <v>0.2</v>
      </c>
      <c r="V59">
        <v>0.20500000000000002</v>
      </c>
      <c r="W59">
        <v>0.21000000000000002</v>
      </c>
      <c r="X59">
        <v>0.21000000000000002</v>
      </c>
      <c r="Y59">
        <v>0.21499999999999997</v>
      </c>
      <c r="Z59">
        <v>0.21999999999999997</v>
      </c>
      <c r="AA59">
        <v>0.21999999999999997</v>
      </c>
      <c r="AB59">
        <v>0.22499999999999998</v>
      </c>
      <c r="AC59">
        <v>0.22499999999999998</v>
      </c>
      <c r="AD59">
        <v>0.22999999999999998</v>
      </c>
      <c r="AE59">
        <v>0.22999999999999998</v>
      </c>
      <c r="AF59">
        <v>0.23499999999999999</v>
      </c>
      <c r="AH59" s="37">
        <f t="shared" si="6"/>
        <v>20</v>
      </c>
      <c r="AI59" s="37">
        <f t="shared" si="5"/>
        <v>20.5</v>
      </c>
      <c r="AJ59" s="37">
        <f t="shared" si="5"/>
        <v>21.000000000000004</v>
      </c>
      <c r="AK59" s="37">
        <f t="shared" si="5"/>
        <v>21.000000000000004</v>
      </c>
      <c r="AL59" s="37">
        <f t="shared" si="5"/>
        <v>21.499999999999996</v>
      </c>
      <c r="AM59" s="37">
        <f t="shared" si="5"/>
        <v>21.999999999999996</v>
      </c>
      <c r="AN59" s="37">
        <f t="shared" si="5"/>
        <v>21.999999999999996</v>
      </c>
      <c r="AO59" s="37">
        <f t="shared" si="5"/>
        <v>22.499999999999996</v>
      </c>
      <c r="AP59" s="37">
        <f t="shared" si="5"/>
        <v>22.499999999999996</v>
      </c>
      <c r="AQ59" s="37">
        <f t="shared" si="5"/>
        <v>23</v>
      </c>
      <c r="AR59" s="37">
        <f t="shared" si="5"/>
        <v>23</v>
      </c>
      <c r="AS59" s="37">
        <f t="shared" si="5"/>
        <v>23.5</v>
      </c>
    </row>
    <row r="60" spans="4:45" x14ac:dyDescent="0.25">
      <c r="D60" s="4">
        <v>57</v>
      </c>
      <c r="E60" s="4">
        <v>73000</v>
      </c>
      <c r="F60" s="37">
        <v>20</v>
      </c>
      <c r="G60" s="37">
        <v>20.5</v>
      </c>
      <c r="H60" s="37">
        <v>21.000000000000004</v>
      </c>
      <c r="I60" s="37">
        <v>21.499999999999996</v>
      </c>
      <c r="J60" s="37">
        <v>21.499999999999996</v>
      </c>
      <c r="K60" s="37">
        <v>21.999999999999996</v>
      </c>
      <c r="L60" s="37">
        <v>21.999999999999996</v>
      </c>
      <c r="M60" s="37">
        <v>22.499999999999996</v>
      </c>
      <c r="N60" s="37">
        <v>23</v>
      </c>
      <c r="O60" s="37">
        <v>23</v>
      </c>
      <c r="P60" s="37">
        <v>23</v>
      </c>
      <c r="Q60" s="37">
        <v>23.5</v>
      </c>
      <c r="S60" t="str">
        <f t="shared" si="2"/>
        <v/>
      </c>
      <c r="T60">
        <v>73000</v>
      </c>
      <c r="U60">
        <v>0.2</v>
      </c>
      <c r="V60">
        <v>0.20500000000000002</v>
      </c>
      <c r="W60">
        <v>0.21000000000000002</v>
      </c>
      <c r="X60">
        <v>0.21499999999999997</v>
      </c>
      <c r="Y60">
        <v>0.21499999999999997</v>
      </c>
      <c r="Z60">
        <v>0.21999999999999997</v>
      </c>
      <c r="AA60">
        <v>0.21999999999999997</v>
      </c>
      <c r="AB60">
        <v>0.22499999999999998</v>
      </c>
      <c r="AC60">
        <v>0.22999999999999998</v>
      </c>
      <c r="AD60">
        <v>0.22999999999999998</v>
      </c>
      <c r="AE60">
        <v>0.22999999999999998</v>
      </c>
      <c r="AF60">
        <v>0.23499999999999999</v>
      </c>
      <c r="AH60" s="37">
        <f t="shared" si="6"/>
        <v>20</v>
      </c>
      <c r="AI60" s="37">
        <f t="shared" si="5"/>
        <v>20.5</v>
      </c>
      <c r="AJ60" s="37">
        <f t="shared" si="5"/>
        <v>21.000000000000004</v>
      </c>
      <c r="AK60" s="37">
        <f t="shared" si="5"/>
        <v>21.499999999999996</v>
      </c>
      <c r="AL60" s="37">
        <f t="shared" si="5"/>
        <v>21.499999999999996</v>
      </c>
      <c r="AM60" s="37">
        <f t="shared" si="5"/>
        <v>21.999999999999996</v>
      </c>
      <c r="AN60" s="37">
        <f t="shared" si="5"/>
        <v>21.999999999999996</v>
      </c>
      <c r="AO60" s="37">
        <f t="shared" si="5"/>
        <v>22.499999999999996</v>
      </c>
      <c r="AP60" s="37">
        <f t="shared" si="5"/>
        <v>23</v>
      </c>
      <c r="AQ60" s="37">
        <f t="shared" si="5"/>
        <v>23</v>
      </c>
      <c r="AR60" s="37">
        <f t="shared" si="5"/>
        <v>23</v>
      </c>
      <c r="AS60" s="37">
        <f t="shared" si="5"/>
        <v>23.5</v>
      </c>
    </row>
    <row r="61" spans="4:45" x14ac:dyDescent="0.25">
      <c r="D61" s="4">
        <v>58</v>
      </c>
      <c r="E61" s="4">
        <v>74000</v>
      </c>
      <c r="F61" s="37">
        <v>20.5</v>
      </c>
      <c r="G61" s="37">
        <v>20.5</v>
      </c>
      <c r="H61" s="37">
        <v>21.000000000000004</v>
      </c>
      <c r="I61" s="37">
        <v>21.499999999999996</v>
      </c>
      <c r="J61" s="37">
        <v>21.499999999999996</v>
      </c>
      <c r="K61" s="37">
        <v>21.999999999999996</v>
      </c>
      <c r="L61" s="37">
        <v>22.499999999999996</v>
      </c>
      <c r="M61" s="37">
        <v>22.499999999999996</v>
      </c>
      <c r="N61" s="37">
        <v>23</v>
      </c>
      <c r="O61" s="37">
        <v>23</v>
      </c>
      <c r="P61" s="37">
        <v>23.5</v>
      </c>
      <c r="Q61" s="37">
        <v>23.5</v>
      </c>
      <c r="S61" t="str">
        <f t="shared" si="2"/>
        <v/>
      </c>
      <c r="T61">
        <v>74000</v>
      </c>
      <c r="U61">
        <v>0.20500000000000002</v>
      </c>
      <c r="V61">
        <v>0.20500000000000002</v>
      </c>
      <c r="W61">
        <v>0.21000000000000002</v>
      </c>
      <c r="X61">
        <v>0.21499999999999997</v>
      </c>
      <c r="Y61">
        <v>0.21499999999999997</v>
      </c>
      <c r="Z61">
        <v>0.21999999999999997</v>
      </c>
      <c r="AA61">
        <v>0.22499999999999998</v>
      </c>
      <c r="AB61">
        <v>0.22499999999999998</v>
      </c>
      <c r="AC61">
        <v>0.22999999999999998</v>
      </c>
      <c r="AD61">
        <v>0.22999999999999998</v>
      </c>
      <c r="AE61">
        <v>0.23499999999999999</v>
      </c>
      <c r="AF61">
        <v>0.23499999999999999</v>
      </c>
      <c r="AH61" s="37">
        <f t="shared" si="6"/>
        <v>20.5</v>
      </c>
      <c r="AI61" s="37">
        <f t="shared" si="5"/>
        <v>20.5</v>
      </c>
      <c r="AJ61" s="37">
        <f t="shared" si="5"/>
        <v>21.000000000000004</v>
      </c>
      <c r="AK61" s="37">
        <f t="shared" si="5"/>
        <v>21.499999999999996</v>
      </c>
      <c r="AL61" s="37">
        <f t="shared" si="5"/>
        <v>21.499999999999996</v>
      </c>
      <c r="AM61" s="37">
        <f t="shared" si="5"/>
        <v>21.999999999999996</v>
      </c>
      <c r="AN61" s="37">
        <f t="shared" si="5"/>
        <v>22.499999999999996</v>
      </c>
      <c r="AO61" s="37">
        <f t="shared" si="5"/>
        <v>22.499999999999996</v>
      </c>
      <c r="AP61" s="37">
        <f t="shared" si="5"/>
        <v>23</v>
      </c>
      <c r="AQ61" s="37">
        <f t="shared" si="5"/>
        <v>23</v>
      </c>
      <c r="AR61" s="37">
        <f t="shared" si="5"/>
        <v>23.5</v>
      </c>
      <c r="AS61" s="37">
        <f t="shared" si="5"/>
        <v>23.5</v>
      </c>
    </row>
    <row r="62" spans="4:45" x14ac:dyDescent="0.25">
      <c r="D62" s="4">
        <v>59</v>
      </c>
      <c r="E62" s="4">
        <v>75000</v>
      </c>
      <c r="F62" s="37">
        <v>20.5</v>
      </c>
      <c r="G62" s="37">
        <v>20.5</v>
      </c>
      <c r="H62" s="37">
        <v>21.000000000000004</v>
      </c>
      <c r="I62" s="37">
        <v>21.499999999999996</v>
      </c>
      <c r="J62" s="37">
        <v>21.999999999999996</v>
      </c>
      <c r="K62" s="37">
        <v>21.999999999999996</v>
      </c>
      <c r="L62" s="37">
        <v>22.499999999999996</v>
      </c>
      <c r="M62" s="37">
        <v>22.499999999999996</v>
      </c>
      <c r="N62" s="37">
        <v>23</v>
      </c>
      <c r="O62" s="37">
        <v>23</v>
      </c>
      <c r="P62" s="37">
        <v>23.5</v>
      </c>
      <c r="Q62" s="37">
        <v>23.5</v>
      </c>
      <c r="S62" t="str">
        <f t="shared" si="2"/>
        <v/>
      </c>
      <c r="T62">
        <v>75000</v>
      </c>
      <c r="U62">
        <v>0.20500000000000002</v>
      </c>
      <c r="V62">
        <v>0.20500000000000002</v>
      </c>
      <c r="W62">
        <v>0.21000000000000002</v>
      </c>
      <c r="X62">
        <v>0.21499999999999997</v>
      </c>
      <c r="Y62">
        <v>0.21999999999999997</v>
      </c>
      <c r="Z62">
        <v>0.21999999999999997</v>
      </c>
      <c r="AA62">
        <v>0.22499999999999998</v>
      </c>
      <c r="AB62">
        <v>0.22499999999999998</v>
      </c>
      <c r="AC62">
        <v>0.22999999999999998</v>
      </c>
      <c r="AD62">
        <v>0.22999999999999998</v>
      </c>
      <c r="AE62">
        <v>0.23499999999999999</v>
      </c>
      <c r="AF62">
        <v>0.23499999999999999</v>
      </c>
      <c r="AH62" s="37">
        <f t="shared" si="6"/>
        <v>20.5</v>
      </c>
      <c r="AI62" s="37">
        <f t="shared" si="5"/>
        <v>20.5</v>
      </c>
      <c r="AJ62" s="37">
        <f t="shared" si="5"/>
        <v>21.000000000000004</v>
      </c>
      <c r="AK62" s="37">
        <f t="shared" si="5"/>
        <v>21.499999999999996</v>
      </c>
      <c r="AL62" s="37">
        <f t="shared" si="5"/>
        <v>21.999999999999996</v>
      </c>
      <c r="AM62" s="37">
        <f t="shared" si="5"/>
        <v>21.999999999999996</v>
      </c>
      <c r="AN62" s="37">
        <f t="shared" si="5"/>
        <v>22.499999999999996</v>
      </c>
      <c r="AO62" s="37">
        <f t="shared" si="5"/>
        <v>22.499999999999996</v>
      </c>
      <c r="AP62" s="37">
        <f t="shared" si="5"/>
        <v>23</v>
      </c>
      <c r="AQ62" s="37">
        <f t="shared" si="5"/>
        <v>23</v>
      </c>
      <c r="AR62" s="37">
        <f t="shared" si="5"/>
        <v>23.5</v>
      </c>
      <c r="AS62" s="37">
        <f t="shared" si="5"/>
        <v>23.5</v>
      </c>
    </row>
    <row r="63" spans="4:45" x14ac:dyDescent="0.25">
      <c r="D63" s="4">
        <v>60</v>
      </c>
      <c r="E63" s="4">
        <v>76000</v>
      </c>
      <c r="F63" s="37">
        <v>20.5</v>
      </c>
      <c r="G63" s="37">
        <v>21.000000000000004</v>
      </c>
      <c r="H63" s="37">
        <v>21.000000000000004</v>
      </c>
      <c r="I63" s="37">
        <v>21.499999999999996</v>
      </c>
      <c r="J63" s="37">
        <v>21.999999999999996</v>
      </c>
      <c r="K63" s="37">
        <v>21.999999999999996</v>
      </c>
      <c r="L63" s="37">
        <v>22.499999999999996</v>
      </c>
      <c r="M63" s="37">
        <v>22.499999999999996</v>
      </c>
      <c r="N63" s="37">
        <v>23</v>
      </c>
      <c r="O63" s="37">
        <v>23</v>
      </c>
      <c r="P63" s="37">
        <v>23.5</v>
      </c>
      <c r="Q63" s="37">
        <v>23.5</v>
      </c>
      <c r="S63" t="str">
        <f t="shared" si="2"/>
        <v/>
      </c>
      <c r="T63">
        <v>76000</v>
      </c>
      <c r="U63">
        <v>0.20500000000000002</v>
      </c>
      <c r="V63">
        <v>0.21000000000000002</v>
      </c>
      <c r="W63">
        <v>0.21000000000000002</v>
      </c>
      <c r="X63">
        <v>0.21499999999999997</v>
      </c>
      <c r="Y63">
        <v>0.21999999999999997</v>
      </c>
      <c r="Z63">
        <v>0.21999999999999997</v>
      </c>
      <c r="AA63">
        <v>0.22499999999999998</v>
      </c>
      <c r="AB63">
        <v>0.22499999999999998</v>
      </c>
      <c r="AC63">
        <v>0.22999999999999998</v>
      </c>
      <c r="AD63">
        <v>0.22999999999999998</v>
      </c>
      <c r="AE63">
        <v>0.23499999999999999</v>
      </c>
      <c r="AF63">
        <v>0.23499999999999999</v>
      </c>
      <c r="AH63" s="37">
        <f t="shared" si="6"/>
        <v>20.5</v>
      </c>
      <c r="AI63" s="37">
        <f t="shared" si="5"/>
        <v>21.000000000000004</v>
      </c>
      <c r="AJ63" s="37">
        <f t="shared" si="5"/>
        <v>21.000000000000004</v>
      </c>
      <c r="AK63" s="37">
        <f t="shared" si="5"/>
        <v>21.499999999999996</v>
      </c>
      <c r="AL63" s="37">
        <f t="shared" si="5"/>
        <v>21.999999999999996</v>
      </c>
      <c r="AM63" s="37">
        <f t="shared" si="5"/>
        <v>21.999999999999996</v>
      </c>
      <c r="AN63" s="37">
        <f t="shared" si="5"/>
        <v>22.499999999999996</v>
      </c>
      <c r="AO63" s="37">
        <f t="shared" si="5"/>
        <v>22.499999999999996</v>
      </c>
      <c r="AP63" s="37">
        <f t="shared" si="5"/>
        <v>23</v>
      </c>
      <c r="AQ63" s="37">
        <f t="shared" si="5"/>
        <v>23</v>
      </c>
      <c r="AR63" s="37">
        <f t="shared" si="5"/>
        <v>23.5</v>
      </c>
      <c r="AS63" s="37">
        <f t="shared" si="5"/>
        <v>23.5</v>
      </c>
    </row>
    <row r="64" spans="4:45" x14ac:dyDescent="0.25">
      <c r="D64" s="4">
        <v>61</v>
      </c>
      <c r="E64" s="4">
        <v>77000</v>
      </c>
      <c r="F64" s="37">
        <v>20.5</v>
      </c>
      <c r="G64" s="37">
        <v>21.000000000000004</v>
      </c>
      <c r="H64" s="37">
        <v>21.000000000000004</v>
      </c>
      <c r="I64" s="37">
        <v>21.499999999999996</v>
      </c>
      <c r="J64" s="37">
        <v>21.999999999999996</v>
      </c>
      <c r="K64" s="37">
        <v>21.999999999999996</v>
      </c>
      <c r="L64" s="37">
        <v>22.499999999999996</v>
      </c>
      <c r="M64" s="37">
        <v>23</v>
      </c>
      <c r="N64" s="37">
        <v>23</v>
      </c>
      <c r="O64" s="37">
        <v>23.5</v>
      </c>
      <c r="P64" s="37">
        <v>23.5</v>
      </c>
      <c r="Q64" s="37">
        <v>23.5</v>
      </c>
      <c r="S64" t="str">
        <f t="shared" si="2"/>
        <v/>
      </c>
      <c r="T64">
        <v>77000</v>
      </c>
      <c r="U64">
        <v>0.20500000000000002</v>
      </c>
      <c r="V64">
        <v>0.21000000000000002</v>
      </c>
      <c r="W64">
        <v>0.21000000000000002</v>
      </c>
      <c r="X64">
        <v>0.21499999999999997</v>
      </c>
      <c r="Y64">
        <v>0.21999999999999997</v>
      </c>
      <c r="Z64">
        <v>0.21999999999999997</v>
      </c>
      <c r="AA64">
        <v>0.22499999999999998</v>
      </c>
      <c r="AB64">
        <v>0.22999999999999998</v>
      </c>
      <c r="AC64">
        <v>0.22999999999999998</v>
      </c>
      <c r="AD64">
        <v>0.23499999999999999</v>
      </c>
      <c r="AE64">
        <v>0.23499999999999999</v>
      </c>
      <c r="AF64">
        <v>0.23499999999999999</v>
      </c>
      <c r="AH64" s="37">
        <f t="shared" si="6"/>
        <v>20.5</v>
      </c>
      <c r="AI64" s="37">
        <f t="shared" si="5"/>
        <v>21.000000000000004</v>
      </c>
      <c r="AJ64" s="37">
        <f t="shared" si="5"/>
        <v>21.000000000000004</v>
      </c>
      <c r="AK64" s="37">
        <f t="shared" si="5"/>
        <v>21.499999999999996</v>
      </c>
      <c r="AL64" s="37">
        <f t="shared" si="5"/>
        <v>21.999999999999996</v>
      </c>
      <c r="AM64" s="37">
        <f t="shared" si="5"/>
        <v>21.999999999999996</v>
      </c>
      <c r="AN64" s="37">
        <f t="shared" si="5"/>
        <v>22.499999999999996</v>
      </c>
      <c r="AO64" s="37">
        <f t="shared" si="5"/>
        <v>23</v>
      </c>
      <c r="AP64" s="37">
        <f t="shared" si="5"/>
        <v>23</v>
      </c>
      <c r="AQ64" s="37">
        <f t="shared" si="5"/>
        <v>23.5</v>
      </c>
      <c r="AR64" s="37">
        <f t="shared" si="5"/>
        <v>23.5</v>
      </c>
      <c r="AS64" s="37">
        <f t="shared" si="5"/>
        <v>23.5</v>
      </c>
    </row>
    <row r="65" spans="4:45" x14ac:dyDescent="0.25">
      <c r="D65" s="4">
        <v>62</v>
      </c>
      <c r="E65" s="4">
        <v>78000</v>
      </c>
      <c r="F65" s="37">
        <v>20.5</v>
      </c>
      <c r="G65" s="37">
        <v>21.000000000000004</v>
      </c>
      <c r="H65" s="37">
        <v>21.499999999999996</v>
      </c>
      <c r="I65" s="37">
        <v>21.499999999999996</v>
      </c>
      <c r="J65" s="37">
        <v>21.999999999999996</v>
      </c>
      <c r="K65" s="37">
        <v>22.499999999999996</v>
      </c>
      <c r="L65" s="37">
        <v>22.499999999999996</v>
      </c>
      <c r="M65" s="37">
        <v>23</v>
      </c>
      <c r="N65" s="37">
        <v>23</v>
      </c>
      <c r="O65" s="37">
        <v>23.5</v>
      </c>
      <c r="P65" s="37">
        <v>23.5</v>
      </c>
      <c r="Q65" s="37">
        <v>24</v>
      </c>
      <c r="S65" t="str">
        <f t="shared" si="2"/>
        <v/>
      </c>
      <c r="T65">
        <v>78000</v>
      </c>
      <c r="U65">
        <v>0.20500000000000002</v>
      </c>
      <c r="V65">
        <v>0.21000000000000002</v>
      </c>
      <c r="W65">
        <v>0.21499999999999997</v>
      </c>
      <c r="X65">
        <v>0.21499999999999997</v>
      </c>
      <c r="Y65">
        <v>0.21999999999999997</v>
      </c>
      <c r="Z65">
        <v>0.22499999999999998</v>
      </c>
      <c r="AA65">
        <v>0.22499999999999998</v>
      </c>
      <c r="AB65">
        <v>0.22999999999999998</v>
      </c>
      <c r="AC65">
        <v>0.22999999999999998</v>
      </c>
      <c r="AD65">
        <v>0.23499999999999999</v>
      </c>
      <c r="AE65">
        <v>0.23499999999999999</v>
      </c>
      <c r="AF65">
        <v>0.24</v>
      </c>
      <c r="AH65" s="37">
        <f t="shared" si="6"/>
        <v>20.5</v>
      </c>
      <c r="AI65" s="37">
        <f t="shared" si="5"/>
        <v>21.000000000000004</v>
      </c>
      <c r="AJ65" s="37">
        <f t="shared" si="5"/>
        <v>21.499999999999996</v>
      </c>
      <c r="AK65" s="37">
        <f t="shared" si="5"/>
        <v>21.499999999999996</v>
      </c>
      <c r="AL65" s="37">
        <f t="shared" si="5"/>
        <v>21.999999999999996</v>
      </c>
      <c r="AM65" s="37">
        <f t="shared" si="5"/>
        <v>22.499999999999996</v>
      </c>
      <c r="AN65" s="37">
        <f t="shared" si="5"/>
        <v>22.499999999999996</v>
      </c>
      <c r="AO65" s="37">
        <f t="shared" si="5"/>
        <v>23</v>
      </c>
      <c r="AP65" s="37">
        <f t="shared" si="5"/>
        <v>23</v>
      </c>
      <c r="AQ65" s="37">
        <f t="shared" si="5"/>
        <v>23.5</v>
      </c>
      <c r="AR65" s="37">
        <f t="shared" si="5"/>
        <v>23.5</v>
      </c>
      <c r="AS65" s="37">
        <f t="shared" si="5"/>
        <v>24</v>
      </c>
    </row>
    <row r="66" spans="4:45" x14ac:dyDescent="0.25">
      <c r="D66" s="4">
        <v>63</v>
      </c>
      <c r="E66" s="4">
        <v>79000</v>
      </c>
      <c r="F66" s="37">
        <v>20.5</v>
      </c>
      <c r="G66" s="37">
        <v>21.000000000000004</v>
      </c>
      <c r="H66" s="37">
        <v>21.499999999999996</v>
      </c>
      <c r="I66" s="37">
        <v>21.499999999999996</v>
      </c>
      <c r="J66" s="37">
        <v>21.999999999999996</v>
      </c>
      <c r="K66" s="37">
        <v>22.499999999999996</v>
      </c>
      <c r="L66" s="37">
        <v>22.499999999999996</v>
      </c>
      <c r="M66" s="37">
        <v>23</v>
      </c>
      <c r="N66" s="37">
        <v>23</v>
      </c>
      <c r="O66" s="37">
        <v>23.5</v>
      </c>
      <c r="P66" s="37">
        <v>23.5</v>
      </c>
      <c r="Q66" s="37">
        <v>24</v>
      </c>
      <c r="S66" t="str">
        <f t="shared" si="2"/>
        <v/>
      </c>
      <c r="T66">
        <v>79000</v>
      </c>
      <c r="U66">
        <v>0.20500000000000002</v>
      </c>
      <c r="V66">
        <v>0.21000000000000002</v>
      </c>
      <c r="W66">
        <v>0.21499999999999997</v>
      </c>
      <c r="X66">
        <v>0.21499999999999997</v>
      </c>
      <c r="Y66">
        <v>0.21999999999999997</v>
      </c>
      <c r="Z66">
        <v>0.22499999999999998</v>
      </c>
      <c r="AA66">
        <v>0.22499999999999998</v>
      </c>
      <c r="AB66">
        <v>0.22999999999999998</v>
      </c>
      <c r="AC66">
        <v>0.22999999999999998</v>
      </c>
      <c r="AD66">
        <v>0.23499999999999999</v>
      </c>
      <c r="AE66">
        <v>0.23499999999999999</v>
      </c>
      <c r="AF66">
        <v>0.24</v>
      </c>
      <c r="AH66" s="37">
        <f t="shared" si="6"/>
        <v>20.5</v>
      </c>
      <c r="AI66" s="37">
        <f t="shared" si="5"/>
        <v>21.000000000000004</v>
      </c>
      <c r="AJ66" s="37">
        <f t="shared" si="5"/>
        <v>21.499999999999996</v>
      </c>
      <c r="AK66" s="37">
        <f t="shared" si="5"/>
        <v>21.499999999999996</v>
      </c>
      <c r="AL66" s="37">
        <f t="shared" si="5"/>
        <v>21.999999999999996</v>
      </c>
      <c r="AM66" s="37">
        <f t="shared" si="5"/>
        <v>22.499999999999996</v>
      </c>
      <c r="AN66" s="37">
        <f t="shared" si="5"/>
        <v>22.499999999999996</v>
      </c>
      <c r="AO66" s="37">
        <f t="shared" si="5"/>
        <v>23</v>
      </c>
      <c r="AP66" s="37">
        <f t="shared" si="5"/>
        <v>23</v>
      </c>
      <c r="AQ66" s="37">
        <f t="shared" si="5"/>
        <v>23.5</v>
      </c>
      <c r="AR66" s="37">
        <f t="shared" si="5"/>
        <v>23.5</v>
      </c>
      <c r="AS66" s="37">
        <f t="shared" si="5"/>
        <v>24</v>
      </c>
    </row>
    <row r="67" spans="4:45" x14ac:dyDescent="0.25">
      <c r="D67" s="4">
        <v>64</v>
      </c>
      <c r="E67" s="4">
        <v>80000</v>
      </c>
      <c r="F67" s="37">
        <v>20.5</v>
      </c>
      <c r="G67" s="37">
        <v>21.000000000000004</v>
      </c>
      <c r="H67" s="37">
        <v>21.499999999999996</v>
      </c>
      <c r="I67" s="37">
        <v>21.999999999999996</v>
      </c>
      <c r="J67" s="37">
        <v>21.999999999999996</v>
      </c>
      <c r="K67" s="37">
        <v>22.499999999999996</v>
      </c>
      <c r="L67" s="37">
        <v>22.499999999999996</v>
      </c>
      <c r="M67" s="37">
        <v>23</v>
      </c>
      <c r="N67" s="37">
        <v>23</v>
      </c>
      <c r="O67" s="37">
        <v>23.5</v>
      </c>
      <c r="P67" s="37">
        <v>23.5</v>
      </c>
      <c r="Q67" s="37">
        <v>24</v>
      </c>
      <c r="S67" t="str">
        <f t="shared" si="2"/>
        <v/>
      </c>
      <c r="T67">
        <v>80000</v>
      </c>
      <c r="U67">
        <v>0.20500000000000002</v>
      </c>
      <c r="V67">
        <v>0.21000000000000002</v>
      </c>
      <c r="W67">
        <v>0.21499999999999997</v>
      </c>
      <c r="X67">
        <v>0.21999999999999997</v>
      </c>
      <c r="Y67">
        <v>0.21999999999999997</v>
      </c>
      <c r="Z67">
        <v>0.22499999999999998</v>
      </c>
      <c r="AA67">
        <v>0.22499999999999998</v>
      </c>
      <c r="AB67">
        <v>0.22999999999999998</v>
      </c>
      <c r="AC67">
        <v>0.22999999999999998</v>
      </c>
      <c r="AD67">
        <v>0.23499999999999999</v>
      </c>
      <c r="AE67">
        <v>0.23499999999999999</v>
      </c>
      <c r="AF67">
        <v>0.24</v>
      </c>
      <c r="AH67" s="37">
        <f t="shared" si="6"/>
        <v>20.5</v>
      </c>
      <c r="AI67" s="37">
        <f t="shared" si="5"/>
        <v>21.000000000000004</v>
      </c>
      <c r="AJ67" s="37">
        <f t="shared" si="5"/>
        <v>21.499999999999996</v>
      </c>
      <c r="AK67" s="37">
        <f t="shared" si="5"/>
        <v>21.999999999999996</v>
      </c>
      <c r="AL67" s="37">
        <f t="shared" si="5"/>
        <v>21.999999999999996</v>
      </c>
      <c r="AM67" s="37">
        <f t="shared" si="5"/>
        <v>22.499999999999996</v>
      </c>
      <c r="AN67" s="37">
        <f t="shared" si="5"/>
        <v>22.499999999999996</v>
      </c>
      <c r="AO67" s="37">
        <f t="shared" si="5"/>
        <v>23</v>
      </c>
      <c r="AP67" s="37">
        <f t="shared" si="5"/>
        <v>23</v>
      </c>
      <c r="AQ67" s="37">
        <f t="shared" si="5"/>
        <v>23.5</v>
      </c>
      <c r="AR67" s="37">
        <f t="shared" si="5"/>
        <v>23.5</v>
      </c>
      <c r="AS67" s="37">
        <f t="shared" si="5"/>
        <v>24</v>
      </c>
    </row>
    <row r="68" spans="4:45" x14ac:dyDescent="0.25">
      <c r="D68" s="4">
        <v>65</v>
      </c>
      <c r="E68" s="4">
        <v>81000</v>
      </c>
      <c r="F68" s="37">
        <v>20.5</v>
      </c>
      <c r="G68" s="37">
        <v>21.000000000000004</v>
      </c>
      <c r="H68" s="37">
        <v>21.499999999999996</v>
      </c>
      <c r="I68" s="37">
        <v>21.999999999999996</v>
      </c>
      <c r="J68" s="37">
        <v>21.999999999999996</v>
      </c>
      <c r="K68" s="37">
        <v>22.499999999999996</v>
      </c>
      <c r="L68" s="37">
        <v>23</v>
      </c>
      <c r="M68" s="37">
        <v>23</v>
      </c>
      <c r="N68" s="37">
        <v>23.5</v>
      </c>
      <c r="O68" s="37">
        <v>23.5</v>
      </c>
      <c r="P68" s="37">
        <v>24</v>
      </c>
      <c r="Q68" s="37">
        <v>24</v>
      </c>
      <c r="S68" t="str">
        <f t="shared" si="2"/>
        <v/>
      </c>
      <c r="T68">
        <v>81000</v>
      </c>
      <c r="U68">
        <v>0.20500000000000002</v>
      </c>
      <c r="V68">
        <v>0.21000000000000002</v>
      </c>
      <c r="W68">
        <v>0.21499999999999997</v>
      </c>
      <c r="X68">
        <v>0.21999999999999997</v>
      </c>
      <c r="Y68">
        <v>0.21999999999999997</v>
      </c>
      <c r="Z68">
        <v>0.22499999999999998</v>
      </c>
      <c r="AA68">
        <v>0.22999999999999998</v>
      </c>
      <c r="AB68">
        <v>0.22999999999999998</v>
      </c>
      <c r="AC68">
        <v>0.23499999999999999</v>
      </c>
      <c r="AD68">
        <v>0.23499999999999999</v>
      </c>
      <c r="AE68">
        <v>0.24</v>
      </c>
      <c r="AF68">
        <v>0.24</v>
      </c>
      <c r="AH68" s="37">
        <f t="shared" si="6"/>
        <v>20.5</v>
      </c>
      <c r="AI68" s="37">
        <f t="shared" si="5"/>
        <v>21.000000000000004</v>
      </c>
      <c r="AJ68" s="37">
        <f t="shared" si="5"/>
        <v>21.499999999999996</v>
      </c>
      <c r="AK68" s="37">
        <f t="shared" si="5"/>
        <v>21.999999999999996</v>
      </c>
      <c r="AL68" s="37">
        <f t="shared" si="5"/>
        <v>21.999999999999996</v>
      </c>
      <c r="AM68" s="37">
        <f t="shared" si="5"/>
        <v>22.499999999999996</v>
      </c>
      <c r="AN68" s="37">
        <f t="shared" si="5"/>
        <v>23</v>
      </c>
      <c r="AO68" s="37">
        <f t="shared" si="5"/>
        <v>23</v>
      </c>
      <c r="AP68" s="37">
        <f t="shared" si="5"/>
        <v>23.5</v>
      </c>
      <c r="AQ68" s="37">
        <f t="shared" si="5"/>
        <v>23.5</v>
      </c>
      <c r="AR68" s="37">
        <f t="shared" si="5"/>
        <v>24</v>
      </c>
      <c r="AS68" s="37">
        <f t="shared" si="5"/>
        <v>24</v>
      </c>
    </row>
    <row r="69" spans="4:45" x14ac:dyDescent="0.25">
      <c r="D69" s="4">
        <v>66</v>
      </c>
      <c r="E69" s="4">
        <v>82000</v>
      </c>
      <c r="F69" s="37">
        <v>20.5</v>
      </c>
      <c r="G69" s="37">
        <v>21.000000000000004</v>
      </c>
      <c r="H69" s="37">
        <v>21.499999999999996</v>
      </c>
      <c r="I69" s="37">
        <v>21.999999999999996</v>
      </c>
      <c r="J69" s="37">
        <v>21.999999999999996</v>
      </c>
      <c r="K69" s="37">
        <v>22.499999999999996</v>
      </c>
      <c r="L69" s="37">
        <v>23</v>
      </c>
      <c r="M69" s="37">
        <v>23</v>
      </c>
      <c r="N69" s="37">
        <v>23.5</v>
      </c>
      <c r="O69" s="37">
        <v>23.5</v>
      </c>
      <c r="P69" s="37">
        <v>24</v>
      </c>
      <c r="Q69" s="37">
        <v>24</v>
      </c>
      <c r="S69" t="str">
        <f t="shared" si="2"/>
        <v/>
      </c>
      <c r="T69">
        <v>82000</v>
      </c>
      <c r="U69">
        <v>0.20500000000000002</v>
      </c>
      <c r="V69">
        <v>0.21000000000000002</v>
      </c>
      <c r="W69">
        <v>0.21499999999999997</v>
      </c>
      <c r="X69">
        <v>0.21999999999999997</v>
      </c>
      <c r="Y69">
        <v>0.21999999999999997</v>
      </c>
      <c r="Z69">
        <v>0.22499999999999998</v>
      </c>
      <c r="AA69">
        <v>0.22999999999999998</v>
      </c>
      <c r="AB69">
        <v>0.22999999999999998</v>
      </c>
      <c r="AC69">
        <v>0.23499999999999999</v>
      </c>
      <c r="AD69">
        <v>0.23499999999999999</v>
      </c>
      <c r="AE69">
        <v>0.24</v>
      </c>
      <c r="AF69">
        <v>0.24</v>
      </c>
      <c r="AH69" s="37">
        <f t="shared" si="6"/>
        <v>20.5</v>
      </c>
      <c r="AI69" s="37">
        <f t="shared" si="5"/>
        <v>21.000000000000004</v>
      </c>
      <c r="AJ69" s="37">
        <f t="shared" si="5"/>
        <v>21.499999999999996</v>
      </c>
      <c r="AK69" s="37">
        <f t="shared" si="5"/>
        <v>21.999999999999996</v>
      </c>
      <c r="AL69" s="37">
        <f t="shared" si="5"/>
        <v>21.999999999999996</v>
      </c>
      <c r="AM69" s="37">
        <f t="shared" si="5"/>
        <v>22.499999999999996</v>
      </c>
      <c r="AN69" s="37">
        <f t="shared" si="5"/>
        <v>23</v>
      </c>
      <c r="AO69" s="37">
        <f t="shared" si="5"/>
        <v>23</v>
      </c>
      <c r="AP69" s="37">
        <f t="shared" si="5"/>
        <v>23.5</v>
      </c>
      <c r="AQ69" s="37">
        <f t="shared" si="5"/>
        <v>23.5</v>
      </c>
      <c r="AR69" s="37">
        <f t="shared" si="5"/>
        <v>24</v>
      </c>
      <c r="AS69" s="37">
        <f t="shared" si="5"/>
        <v>24</v>
      </c>
    </row>
    <row r="70" spans="4:45" x14ac:dyDescent="0.25">
      <c r="D70" s="4">
        <v>67</v>
      </c>
      <c r="E70" s="4">
        <v>83000</v>
      </c>
      <c r="F70" s="37">
        <v>21.000000000000004</v>
      </c>
      <c r="G70" s="37">
        <v>21.000000000000004</v>
      </c>
      <c r="H70" s="37">
        <v>21.499999999999996</v>
      </c>
      <c r="I70" s="37">
        <v>21.999999999999996</v>
      </c>
      <c r="J70" s="37">
        <v>22.499999999999996</v>
      </c>
      <c r="K70" s="37">
        <v>22.499999999999996</v>
      </c>
      <c r="L70" s="37">
        <v>23</v>
      </c>
      <c r="M70" s="37">
        <v>23</v>
      </c>
      <c r="N70" s="37">
        <v>23.5</v>
      </c>
      <c r="O70" s="37">
        <v>23.5</v>
      </c>
      <c r="P70" s="37">
        <v>24</v>
      </c>
      <c r="Q70" s="37">
        <v>24</v>
      </c>
      <c r="S70" t="str">
        <f t="shared" ref="S70:S97" si="7">IF(E70&lt;&gt;T70,"x","")</f>
        <v/>
      </c>
      <c r="T70">
        <v>83000</v>
      </c>
      <c r="U70">
        <v>0.21000000000000002</v>
      </c>
      <c r="V70">
        <v>0.21000000000000002</v>
      </c>
      <c r="W70">
        <v>0.21499999999999997</v>
      </c>
      <c r="X70">
        <v>0.21999999999999997</v>
      </c>
      <c r="Y70">
        <v>0.22499999999999998</v>
      </c>
      <c r="Z70">
        <v>0.22499999999999998</v>
      </c>
      <c r="AA70">
        <v>0.22999999999999998</v>
      </c>
      <c r="AB70">
        <v>0.22999999999999998</v>
      </c>
      <c r="AC70">
        <v>0.23499999999999999</v>
      </c>
      <c r="AD70">
        <v>0.23499999999999999</v>
      </c>
      <c r="AE70">
        <v>0.24</v>
      </c>
      <c r="AF70">
        <v>0.24</v>
      </c>
      <c r="AH70" s="37">
        <f t="shared" si="6"/>
        <v>21.000000000000004</v>
      </c>
      <c r="AI70" s="37">
        <f t="shared" si="5"/>
        <v>21.000000000000004</v>
      </c>
      <c r="AJ70" s="37">
        <f t="shared" si="5"/>
        <v>21.499999999999996</v>
      </c>
      <c r="AK70" s="37">
        <f t="shared" si="5"/>
        <v>21.999999999999996</v>
      </c>
      <c r="AL70" s="37">
        <f t="shared" si="5"/>
        <v>22.499999999999996</v>
      </c>
      <c r="AM70" s="37">
        <f t="shared" si="5"/>
        <v>22.499999999999996</v>
      </c>
      <c r="AN70" s="37">
        <f t="shared" si="5"/>
        <v>23</v>
      </c>
      <c r="AO70" s="37">
        <f t="shared" si="5"/>
        <v>23</v>
      </c>
      <c r="AP70" s="37">
        <f t="shared" si="5"/>
        <v>23.5</v>
      </c>
      <c r="AQ70" s="37">
        <f t="shared" si="5"/>
        <v>23.5</v>
      </c>
      <c r="AR70" s="37">
        <f t="shared" si="5"/>
        <v>24</v>
      </c>
      <c r="AS70" s="37">
        <f t="shared" si="5"/>
        <v>24</v>
      </c>
    </row>
    <row r="71" spans="4:45" x14ac:dyDescent="0.25">
      <c r="D71" s="4">
        <v>68</v>
      </c>
      <c r="E71" s="4">
        <v>84000</v>
      </c>
      <c r="F71" s="37">
        <v>21.000000000000004</v>
      </c>
      <c r="G71" s="37">
        <v>21.000000000000004</v>
      </c>
      <c r="H71" s="37">
        <v>21.499999999999996</v>
      </c>
      <c r="I71" s="37">
        <v>21.999999999999996</v>
      </c>
      <c r="J71" s="37">
        <v>22.499999999999996</v>
      </c>
      <c r="K71" s="37">
        <v>22.499999999999996</v>
      </c>
      <c r="L71" s="37">
        <v>23</v>
      </c>
      <c r="M71" s="37">
        <v>23</v>
      </c>
      <c r="N71" s="37">
        <v>23.5</v>
      </c>
      <c r="O71" s="37">
        <v>23.5</v>
      </c>
      <c r="P71" s="37">
        <v>24</v>
      </c>
      <c r="Q71" s="37">
        <v>24</v>
      </c>
      <c r="S71" t="str">
        <f t="shared" si="7"/>
        <v/>
      </c>
      <c r="T71">
        <v>84000</v>
      </c>
      <c r="U71">
        <v>0.21000000000000002</v>
      </c>
      <c r="V71">
        <v>0.21000000000000002</v>
      </c>
      <c r="W71">
        <v>0.21499999999999997</v>
      </c>
      <c r="X71">
        <v>0.21999999999999997</v>
      </c>
      <c r="Y71">
        <v>0.22499999999999998</v>
      </c>
      <c r="Z71">
        <v>0.22499999999999998</v>
      </c>
      <c r="AA71">
        <v>0.22999999999999998</v>
      </c>
      <c r="AB71">
        <v>0.22999999999999998</v>
      </c>
      <c r="AC71">
        <v>0.23499999999999999</v>
      </c>
      <c r="AD71">
        <v>0.23499999999999999</v>
      </c>
      <c r="AE71">
        <v>0.24</v>
      </c>
      <c r="AF71">
        <v>0.24</v>
      </c>
      <c r="AH71" s="37">
        <f t="shared" si="6"/>
        <v>21.000000000000004</v>
      </c>
      <c r="AI71" s="37">
        <f t="shared" si="5"/>
        <v>21.000000000000004</v>
      </c>
      <c r="AJ71" s="37">
        <f t="shared" si="5"/>
        <v>21.499999999999996</v>
      </c>
      <c r="AK71" s="37">
        <f t="shared" si="5"/>
        <v>21.999999999999996</v>
      </c>
      <c r="AL71" s="37">
        <f t="shared" si="5"/>
        <v>22.499999999999996</v>
      </c>
      <c r="AM71" s="37">
        <f t="shared" si="5"/>
        <v>22.499999999999996</v>
      </c>
      <c r="AN71" s="37">
        <f t="shared" si="5"/>
        <v>23</v>
      </c>
      <c r="AO71" s="37">
        <f t="shared" si="5"/>
        <v>23</v>
      </c>
      <c r="AP71" s="37">
        <f t="shared" si="5"/>
        <v>23.5</v>
      </c>
      <c r="AQ71" s="37">
        <f t="shared" si="5"/>
        <v>23.5</v>
      </c>
      <c r="AR71" s="37">
        <f t="shared" si="5"/>
        <v>24</v>
      </c>
      <c r="AS71" s="37">
        <f t="shared" si="5"/>
        <v>24</v>
      </c>
    </row>
    <row r="72" spans="4:45" x14ac:dyDescent="0.25">
      <c r="D72" s="4">
        <v>69</v>
      </c>
      <c r="E72" s="4">
        <v>85000</v>
      </c>
      <c r="F72" s="37">
        <v>21.000000000000004</v>
      </c>
      <c r="G72" s="37">
        <v>21.499999999999996</v>
      </c>
      <c r="H72" s="37">
        <v>21.499999999999996</v>
      </c>
      <c r="I72" s="37">
        <v>21.999999999999996</v>
      </c>
      <c r="J72" s="37">
        <v>22.499999999999996</v>
      </c>
      <c r="K72" s="37">
        <v>22.499999999999996</v>
      </c>
      <c r="L72" s="37">
        <v>23</v>
      </c>
      <c r="M72" s="37">
        <v>23.5</v>
      </c>
      <c r="N72" s="37">
        <v>23.5</v>
      </c>
      <c r="O72" s="37">
        <v>24</v>
      </c>
      <c r="P72" s="37">
        <v>24</v>
      </c>
      <c r="Q72" s="37">
        <v>24</v>
      </c>
      <c r="S72" t="str">
        <f t="shared" si="7"/>
        <v/>
      </c>
      <c r="T72">
        <v>85000</v>
      </c>
      <c r="U72">
        <v>0.21000000000000002</v>
      </c>
      <c r="V72">
        <v>0.21499999999999997</v>
      </c>
      <c r="W72">
        <v>0.21499999999999997</v>
      </c>
      <c r="X72">
        <v>0.21999999999999997</v>
      </c>
      <c r="Y72">
        <v>0.22499999999999998</v>
      </c>
      <c r="Z72">
        <v>0.22499999999999998</v>
      </c>
      <c r="AA72">
        <v>0.22999999999999998</v>
      </c>
      <c r="AB72">
        <v>0.23499999999999999</v>
      </c>
      <c r="AC72">
        <v>0.23499999999999999</v>
      </c>
      <c r="AD72">
        <v>0.24</v>
      </c>
      <c r="AE72">
        <v>0.24</v>
      </c>
      <c r="AF72">
        <v>0.24</v>
      </c>
      <c r="AH72" s="37">
        <f t="shared" si="6"/>
        <v>21.000000000000004</v>
      </c>
      <c r="AI72" s="37">
        <f t="shared" si="5"/>
        <v>21.499999999999996</v>
      </c>
      <c r="AJ72" s="37">
        <f t="shared" si="5"/>
        <v>21.499999999999996</v>
      </c>
      <c r="AK72" s="37">
        <f t="shared" si="5"/>
        <v>21.999999999999996</v>
      </c>
      <c r="AL72" s="37">
        <f t="shared" si="5"/>
        <v>22.499999999999996</v>
      </c>
      <c r="AM72" s="37">
        <f t="shared" si="5"/>
        <v>22.499999999999996</v>
      </c>
      <c r="AN72" s="37">
        <f t="shared" si="5"/>
        <v>23</v>
      </c>
      <c r="AO72" s="37">
        <f t="shared" si="5"/>
        <v>23.5</v>
      </c>
      <c r="AP72" s="37">
        <f t="shared" si="5"/>
        <v>23.5</v>
      </c>
      <c r="AQ72" s="37">
        <f t="shared" si="5"/>
        <v>24</v>
      </c>
      <c r="AR72" s="37">
        <f t="shared" si="5"/>
        <v>24</v>
      </c>
      <c r="AS72" s="37">
        <f t="shared" si="5"/>
        <v>24</v>
      </c>
    </row>
    <row r="73" spans="4:45" x14ac:dyDescent="0.25">
      <c r="D73" s="4">
        <v>70</v>
      </c>
      <c r="E73" s="4">
        <v>86000</v>
      </c>
      <c r="F73" s="37">
        <v>21.000000000000004</v>
      </c>
      <c r="G73" s="37">
        <v>21.499999999999996</v>
      </c>
      <c r="H73" s="37">
        <v>21.499999999999996</v>
      </c>
      <c r="I73" s="37">
        <v>21.999999999999996</v>
      </c>
      <c r="J73" s="37">
        <v>22.499999999999996</v>
      </c>
      <c r="K73" s="37">
        <v>22.499999999999996</v>
      </c>
      <c r="L73" s="37">
        <v>23</v>
      </c>
      <c r="M73" s="37">
        <v>23.5</v>
      </c>
      <c r="N73" s="37">
        <v>23.5</v>
      </c>
      <c r="O73" s="37">
        <v>24</v>
      </c>
      <c r="P73" s="37">
        <v>24</v>
      </c>
      <c r="Q73" s="37">
        <v>24.5</v>
      </c>
      <c r="S73" t="str">
        <f t="shared" si="7"/>
        <v/>
      </c>
      <c r="T73">
        <v>86000</v>
      </c>
      <c r="U73">
        <v>0.21000000000000002</v>
      </c>
      <c r="V73">
        <v>0.21499999999999997</v>
      </c>
      <c r="W73">
        <v>0.21499999999999997</v>
      </c>
      <c r="X73">
        <v>0.21999999999999997</v>
      </c>
      <c r="Y73">
        <v>0.22499999999999998</v>
      </c>
      <c r="Z73">
        <v>0.22499999999999998</v>
      </c>
      <c r="AA73">
        <v>0.22999999999999998</v>
      </c>
      <c r="AB73">
        <v>0.23499999999999999</v>
      </c>
      <c r="AC73">
        <v>0.23499999999999999</v>
      </c>
      <c r="AD73">
        <v>0.24</v>
      </c>
      <c r="AE73">
        <v>0.24</v>
      </c>
      <c r="AF73">
        <v>0.245</v>
      </c>
      <c r="AH73" s="37">
        <f t="shared" si="6"/>
        <v>21.000000000000004</v>
      </c>
      <c r="AI73" s="37">
        <f t="shared" si="5"/>
        <v>21.499999999999996</v>
      </c>
      <c r="AJ73" s="37">
        <f t="shared" si="5"/>
        <v>21.499999999999996</v>
      </c>
      <c r="AK73" s="37">
        <f t="shared" si="5"/>
        <v>21.999999999999996</v>
      </c>
      <c r="AL73" s="37">
        <f t="shared" si="5"/>
        <v>22.499999999999996</v>
      </c>
      <c r="AM73" s="37">
        <f t="shared" si="5"/>
        <v>22.499999999999996</v>
      </c>
      <c r="AN73" s="37">
        <f t="shared" si="5"/>
        <v>23</v>
      </c>
      <c r="AO73" s="37">
        <f t="shared" si="5"/>
        <v>23.5</v>
      </c>
      <c r="AP73" s="37">
        <f t="shared" si="5"/>
        <v>23.5</v>
      </c>
      <c r="AQ73" s="37">
        <f t="shared" si="5"/>
        <v>24</v>
      </c>
      <c r="AR73" s="37">
        <f t="shared" si="5"/>
        <v>24</v>
      </c>
      <c r="AS73" s="37">
        <f t="shared" si="5"/>
        <v>24.5</v>
      </c>
    </row>
    <row r="74" spans="4:45" x14ac:dyDescent="0.25">
      <c r="D74" s="4">
        <v>71</v>
      </c>
      <c r="E74" s="4">
        <v>87000</v>
      </c>
      <c r="F74" s="37">
        <v>21.000000000000004</v>
      </c>
      <c r="G74" s="37">
        <v>21.499999999999996</v>
      </c>
      <c r="H74" s="37">
        <v>21.999999999999996</v>
      </c>
      <c r="I74" s="37">
        <v>21.999999999999996</v>
      </c>
      <c r="J74" s="37">
        <v>22.499999999999996</v>
      </c>
      <c r="K74" s="37">
        <v>23</v>
      </c>
      <c r="L74" s="37">
        <v>23</v>
      </c>
      <c r="M74" s="37">
        <v>23.5</v>
      </c>
      <c r="N74" s="37">
        <v>23.5</v>
      </c>
      <c r="O74" s="37">
        <v>24</v>
      </c>
      <c r="P74" s="37">
        <v>24</v>
      </c>
      <c r="Q74" s="37">
        <v>24.5</v>
      </c>
      <c r="S74" t="str">
        <f t="shared" si="7"/>
        <v/>
      </c>
      <c r="T74">
        <v>87000</v>
      </c>
      <c r="U74">
        <v>0.21000000000000002</v>
      </c>
      <c r="V74">
        <v>0.21499999999999997</v>
      </c>
      <c r="W74">
        <v>0.21999999999999997</v>
      </c>
      <c r="X74">
        <v>0.21999999999999997</v>
      </c>
      <c r="Y74">
        <v>0.22499999999999998</v>
      </c>
      <c r="Z74">
        <v>0.22999999999999998</v>
      </c>
      <c r="AA74">
        <v>0.22999999999999998</v>
      </c>
      <c r="AB74">
        <v>0.23499999999999999</v>
      </c>
      <c r="AC74">
        <v>0.23499999999999999</v>
      </c>
      <c r="AD74">
        <v>0.24</v>
      </c>
      <c r="AE74">
        <v>0.24</v>
      </c>
      <c r="AF74">
        <v>0.245</v>
      </c>
      <c r="AH74" s="37">
        <f t="shared" si="6"/>
        <v>21.000000000000004</v>
      </c>
      <c r="AI74" s="37">
        <f t="shared" si="5"/>
        <v>21.499999999999996</v>
      </c>
      <c r="AJ74" s="37">
        <f t="shared" si="5"/>
        <v>21.999999999999996</v>
      </c>
      <c r="AK74" s="37">
        <f t="shared" si="5"/>
        <v>21.999999999999996</v>
      </c>
      <c r="AL74" s="37">
        <f t="shared" si="5"/>
        <v>22.499999999999996</v>
      </c>
      <c r="AM74" s="37">
        <f t="shared" si="5"/>
        <v>23</v>
      </c>
      <c r="AN74" s="37">
        <f t="shared" si="5"/>
        <v>23</v>
      </c>
      <c r="AO74" s="37">
        <f t="shared" si="5"/>
        <v>23.5</v>
      </c>
      <c r="AP74" s="37">
        <f t="shared" si="5"/>
        <v>23.5</v>
      </c>
      <c r="AQ74" s="37">
        <f t="shared" si="5"/>
        <v>24</v>
      </c>
      <c r="AR74" s="37">
        <f t="shared" si="5"/>
        <v>24</v>
      </c>
      <c r="AS74" s="37">
        <f t="shared" si="5"/>
        <v>24.5</v>
      </c>
    </row>
    <row r="75" spans="4:45" x14ac:dyDescent="0.25">
      <c r="D75" s="4">
        <v>72</v>
      </c>
      <c r="E75" s="4">
        <v>88000</v>
      </c>
      <c r="F75" s="37">
        <v>21.000000000000004</v>
      </c>
      <c r="G75" s="37">
        <v>21.499999999999996</v>
      </c>
      <c r="H75" s="37">
        <v>21.999999999999996</v>
      </c>
      <c r="I75" s="37">
        <v>21.999999999999996</v>
      </c>
      <c r="J75" s="37">
        <v>22.499999999999996</v>
      </c>
      <c r="K75" s="37">
        <v>23</v>
      </c>
      <c r="L75" s="37">
        <v>23</v>
      </c>
      <c r="M75" s="37">
        <v>23.5</v>
      </c>
      <c r="N75" s="37">
        <v>23.5</v>
      </c>
      <c r="O75" s="37">
        <v>24</v>
      </c>
      <c r="P75" s="37">
        <v>24</v>
      </c>
      <c r="Q75" s="37">
        <v>24.5</v>
      </c>
      <c r="S75" t="str">
        <f t="shared" si="7"/>
        <v/>
      </c>
      <c r="T75">
        <v>88000</v>
      </c>
      <c r="U75">
        <v>0.21000000000000002</v>
      </c>
      <c r="V75">
        <v>0.21499999999999997</v>
      </c>
      <c r="W75">
        <v>0.21999999999999997</v>
      </c>
      <c r="X75">
        <v>0.21999999999999997</v>
      </c>
      <c r="Y75">
        <v>0.22499999999999998</v>
      </c>
      <c r="Z75">
        <v>0.22999999999999998</v>
      </c>
      <c r="AA75">
        <v>0.22999999999999998</v>
      </c>
      <c r="AB75">
        <v>0.23499999999999999</v>
      </c>
      <c r="AC75">
        <v>0.23499999999999999</v>
      </c>
      <c r="AD75">
        <v>0.24</v>
      </c>
      <c r="AE75">
        <v>0.24</v>
      </c>
      <c r="AF75">
        <v>0.245</v>
      </c>
      <c r="AH75" s="37">
        <f t="shared" si="6"/>
        <v>21.000000000000004</v>
      </c>
      <c r="AI75" s="37">
        <f t="shared" si="5"/>
        <v>21.499999999999996</v>
      </c>
      <c r="AJ75" s="37">
        <f t="shared" si="5"/>
        <v>21.999999999999996</v>
      </c>
      <c r="AK75" s="37">
        <f t="shared" si="5"/>
        <v>21.999999999999996</v>
      </c>
      <c r="AL75" s="37">
        <f t="shared" si="5"/>
        <v>22.499999999999996</v>
      </c>
      <c r="AM75" s="37">
        <f t="shared" si="5"/>
        <v>23</v>
      </c>
      <c r="AN75" s="37">
        <f t="shared" si="5"/>
        <v>23</v>
      </c>
      <c r="AO75" s="37">
        <f t="shared" si="5"/>
        <v>23.5</v>
      </c>
      <c r="AP75" s="37">
        <f t="shared" si="5"/>
        <v>23.5</v>
      </c>
      <c r="AQ75" s="37">
        <f t="shared" si="5"/>
        <v>24</v>
      </c>
      <c r="AR75" s="37">
        <f t="shared" si="5"/>
        <v>24</v>
      </c>
      <c r="AS75" s="37">
        <f t="shared" si="5"/>
        <v>24.5</v>
      </c>
    </row>
    <row r="76" spans="4:45" x14ac:dyDescent="0.25">
      <c r="D76" s="4">
        <v>73</v>
      </c>
      <c r="E76" s="4">
        <v>89000</v>
      </c>
      <c r="F76" s="37">
        <v>21.000000000000004</v>
      </c>
      <c r="G76" s="37">
        <v>21.499999999999996</v>
      </c>
      <c r="H76" s="37">
        <v>21.999999999999996</v>
      </c>
      <c r="I76" s="37">
        <v>21.999999999999996</v>
      </c>
      <c r="J76" s="37">
        <v>22.499999999999996</v>
      </c>
      <c r="K76" s="37">
        <v>23</v>
      </c>
      <c r="L76" s="37">
        <v>23</v>
      </c>
      <c r="M76" s="37">
        <v>23.5</v>
      </c>
      <c r="N76" s="37">
        <v>23.5</v>
      </c>
      <c r="O76" s="37">
        <v>24</v>
      </c>
      <c r="P76" s="37">
        <v>24</v>
      </c>
      <c r="Q76" s="37">
        <v>24.5</v>
      </c>
      <c r="S76" t="str">
        <f t="shared" si="7"/>
        <v/>
      </c>
      <c r="T76">
        <v>89000</v>
      </c>
      <c r="U76">
        <v>0.21000000000000002</v>
      </c>
      <c r="V76">
        <v>0.21499999999999997</v>
      </c>
      <c r="W76">
        <v>0.21999999999999997</v>
      </c>
      <c r="X76">
        <v>0.21999999999999997</v>
      </c>
      <c r="Y76">
        <v>0.22499999999999998</v>
      </c>
      <c r="Z76">
        <v>0.22999999999999998</v>
      </c>
      <c r="AA76">
        <v>0.22999999999999998</v>
      </c>
      <c r="AB76">
        <v>0.23499999999999999</v>
      </c>
      <c r="AC76">
        <v>0.23499999999999999</v>
      </c>
      <c r="AD76">
        <v>0.24</v>
      </c>
      <c r="AE76">
        <v>0.24</v>
      </c>
      <c r="AF76">
        <v>0.245</v>
      </c>
      <c r="AH76" s="37">
        <f t="shared" si="6"/>
        <v>21.000000000000004</v>
      </c>
      <c r="AI76" s="37">
        <f t="shared" si="5"/>
        <v>21.499999999999996</v>
      </c>
      <c r="AJ76" s="37">
        <f t="shared" si="5"/>
        <v>21.999999999999996</v>
      </c>
      <c r="AK76" s="37">
        <f t="shared" si="5"/>
        <v>21.999999999999996</v>
      </c>
      <c r="AL76" s="37">
        <f t="shared" si="5"/>
        <v>22.499999999999996</v>
      </c>
      <c r="AM76" s="37">
        <f t="shared" si="5"/>
        <v>23</v>
      </c>
      <c r="AN76" s="37">
        <f t="shared" si="5"/>
        <v>23</v>
      </c>
      <c r="AO76" s="37">
        <f t="shared" si="5"/>
        <v>23.5</v>
      </c>
      <c r="AP76" s="37">
        <f t="shared" si="5"/>
        <v>23.5</v>
      </c>
      <c r="AQ76" s="37">
        <f t="shared" si="5"/>
        <v>24</v>
      </c>
      <c r="AR76" s="37">
        <f t="shared" si="5"/>
        <v>24</v>
      </c>
      <c r="AS76" s="37">
        <f t="shared" si="5"/>
        <v>24.5</v>
      </c>
    </row>
    <row r="77" spans="4:45" x14ac:dyDescent="0.25">
      <c r="D77" s="4">
        <v>74</v>
      </c>
      <c r="E77" s="4">
        <v>90000</v>
      </c>
      <c r="F77" s="37">
        <v>21.000000000000004</v>
      </c>
      <c r="G77" s="37">
        <v>21.499999999999996</v>
      </c>
      <c r="H77" s="37">
        <v>21.999999999999996</v>
      </c>
      <c r="I77" s="37">
        <v>22.499999999999996</v>
      </c>
      <c r="J77" s="37">
        <v>22.499999999999996</v>
      </c>
      <c r="K77" s="37">
        <v>23</v>
      </c>
      <c r="L77" s="37">
        <v>23</v>
      </c>
      <c r="M77" s="37">
        <v>23.5</v>
      </c>
      <c r="N77" s="37">
        <v>24</v>
      </c>
      <c r="O77" s="37">
        <v>24</v>
      </c>
      <c r="P77" s="37">
        <v>24.5</v>
      </c>
      <c r="Q77" s="37">
        <v>24.5</v>
      </c>
      <c r="S77" t="str">
        <f t="shared" si="7"/>
        <v/>
      </c>
      <c r="T77">
        <v>90000</v>
      </c>
      <c r="U77">
        <v>0.21000000000000002</v>
      </c>
      <c r="V77">
        <v>0.21499999999999997</v>
      </c>
      <c r="W77">
        <v>0.21999999999999997</v>
      </c>
      <c r="X77">
        <v>0.22499999999999998</v>
      </c>
      <c r="Y77">
        <v>0.22499999999999998</v>
      </c>
      <c r="Z77">
        <v>0.22999999999999998</v>
      </c>
      <c r="AA77">
        <v>0.22999999999999998</v>
      </c>
      <c r="AB77">
        <v>0.23499999999999999</v>
      </c>
      <c r="AC77">
        <v>0.24</v>
      </c>
      <c r="AD77">
        <v>0.24</v>
      </c>
      <c r="AE77">
        <v>0.245</v>
      </c>
      <c r="AF77">
        <v>0.245</v>
      </c>
      <c r="AH77" s="37">
        <f t="shared" si="6"/>
        <v>21.000000000000004</v>
      </c>
      <c r="AI77" s="37">
        <f t="shared" si="5"/>
        <v>21.499999999999996</v>
      </c>
      <c r="AJ77" s="37">
        <f t="shared" si="5"/>
        <v>21.999999999999996</v>
      </c>
      <c r="AK77" s="37">
        <f t="shared" ref="AK77:AS97" si="8">X77*$T$3</f>
        <v>22.499999999999996</v>
      </c>
      <c r="AL77" s="37">
        <f t="shared" si="8"/>
        <v>22.499999999999996</v>
      </c>
      <c r="AM77" s="37">
        <f t="shared" si="8"/>
        <v>23</v>
      </c>
      <c r="AN77" s="37">
        <f t="shared" si="8"/>
        <v>23</v>
      </c>
      <c r="AO77" s="37">
        <f t="shared" si="8"/>
        <v>23.5</v>
      </c>
      <c r="AP77" s="37">
        <f t="shared" si="8"/>
        <v>24</v>
      </c>
      <c r="AQ77" s="37">
        <f t="shared" si="8"/>
        <v>24</v>
      </c>
      <c r="AR77" s="37">
        <f t="shared" si="8"/>
        <v>24.5</v>
      </c>
      <c r="AS77" s="37">
        <f t="shared" si="8"/>
        <v>24.5</v>
      </c>
    </row>
    <row r="78" spans="4:45" x14ac:dyDescent="0.25">
      <c r="D78" s="4">
        <v>75</v>
      </c>
      <c r="E78" s="4">
        <v>91000</v>
      </c>
      <c r="F78" s="37">
        <v>21.000000000000004</v>
      </c>
      <c r="G78" s="37">
        <v>21.499999999999996</v>
      </c>
      <c r="H78" s="37">
        <v>21.999999999999996</v>
      </c>
      <c r="I78" s="37">
        <v>22.499999999999996</v>
      </c>
      <c r="J78" s="37">
        <v>22.499999999999996</v>
      </c>
      <c r="K78" s="37">
        <v>23</v>
      </c>
      <c r="L78" s="37">
        <v>23.5</v>
      </c>
      <c r="M78" s="37">
        <v>23.5</v>
      </c>
      <c r="N78" s="37">
        <v>24</v>
      </c>
      <c r="O78" s="37">
        <v>24</v>
      </c>
      <c r="P78" s="37">
        <v>24.5</v>
      </c>
      <c r="Q78" s="37">
        <v>24.5</v>
      </c>
      <c r="S78" t="str">
        <f t="shared" si="7"/>
        <v/>
      </c>
      <c r="T78">
        <v>91000</v>
      </c>
      <c r="U78">
        <v>0.21000000000000002</v>
      </c>
      <c r="V78">
        <v>0.21499999999999997</v>
      </c>
      <c r="W78">
        <v>0.21999999999999997</v>
      </c>
      <c r="X78">
        <v>0.22499999999999998</v>
      </c>
      <c r="Y78">
        <v>0.22499999999999998</v>
      </c>
      <c r="Z78">
        <v>0.22999999999999998</v>
      </c>
      <c r="AA78">
        <v>0.23499999999999999</v>
      </c>
      <c r="AB78">
        <v>0.23499999999999999</v>
      </c>
      <c r="AC78">
        <v>0.24</v>
      </c>
      <c r="AD78">
        <v>0.24</v>
      </c>
      <c r="AE78">
        <v>0.245</v>
      </c>
      <c r="AF78">
        <v>0.245</v>
      </c>
      <c r="AH78" s="37">
        <f t="shared" si="6"/>
        <v>21.000000000000004</v>
      </c>
      <c r="AI78" s="37">
        <f t="shared" si="6"/>
        <v>21.499999999999996</v>
      </c>
      <c r="AJ78" s="37">
        <f t="shared" si="6"/>
        <v>21.999999999999996</v>
      </c>
      <c r="AK78" s="37">
        <f t="shared" si="8"/>
        <v>22.499999999999996</v>
      </c>
      <c r="AL78" s="37">
        <f t="shared" si="8"/>
        <v>22.499999999999996</v>
      </c>
      <c r="AM78" s="37">
        <f t="shared" si="8"/>
        <v>23</v>
      </c>
      <c r="AN78" s="37">
        <f t="shared" si="8"/>
        <v>23.5</v>
      </c>
      <c r="AO78" s="37">
        <f t="shared" si="8"/>
        <v>23.5</v>
      </c>
      <c r="AP78" s="37">
        <f t="shared" si="8"/>
        <v>24</v>
      </c>
      <c r="AQ78" s="37">
        <f t="shared" si="8"/>
        <v>24</v>
      </c>
      <c r="AR78" s="37">
        <f t="shared" si="8"/>
        <v>24.5</v>
      </c>
      <c r="AS78" s="37">
        <f t="shared" si="8"/>
        <v>24.5</v>
      </c>
    </row>
    <row r="79" spans="4:45" x14ac:dyDescent="0.25">
      <c r="D79" s="4">
        <v>76</v>
      </c>
      <c r="E79" s="4">
        <v>92000</v>
      </c>
      <c r="F79" s="37">
        <v>21.000000000000004</v>
      </c>
      <c r="G79" s="37">
        <v>21.499999999999996</v>
      </c>
      <c r="H79" s="37">
        <v>21.999999999999996</v>
      </c>
      <c r="I79" s="37">
        <v>22.499999999999996</v>
      </c>
      <c r="J79" s="37">
        <v>22.499999999999996</v>
      </c>
      <c r="K79" s="37">
        <v>23</v>
      </c>
      <c r="L79" s="37">
        <v>23.5</v>
      </c>
      <c r="M79" s="37">
        <v>23.5</v>
      </c>
      <c r="N79" s="37">
        <v>24</v>
      </c>
      <c r="O79" s="37">
        <v>24</v>
      </c>
      <c r="P79" s="37">
        <v>24.5</v>
      </c>
      <c r="Q79" s="37">
        <v>24.5</v>
      </c>
      <c r="S79" t="str">
        <f t="shared" si="7"/>
        <v/>
      </c>
      <c r="T79">
        <v>92000</v>
      </c>
      <c r="U79">
        <v>0.21000000000000002</v>
      </c>
      <c r="V79">
        <v>0.21499999999999997</v>
      </c>
      <c r="W79">
        <v>0.21999999999999997</v>
      </c>
      <c r="X79">
        <v>0.22499999999999998</v>
      </c>
      <c r="Y79">
        <v>0.22499999999999998</v>
      </c>
      <c r="Z79">
        <v>0.22999999999999998</v>
      </c>
      <c r="AA79">
        <v>0.23499999999999999</v>
      </c>
      <c r="AB79">
        <v>0.23499999999999999</v>
      </c>
      <c r="AC79">
        <v>0.24</v>
      </c>
      <c r="AD79">
        <v>0.24</v>
      </c>
      <c r="AE79">
        <v>0.245</v>
      </c>
      <c r="AF79">
        <v>0.245</v>
      </c>
      <c r="AH79" s="37">
        <f t="shared" si="6"/>
        <v>21.000000000000004</v>
      </c>
      <c r="AI79" s="37">
        <f t="shared" si="6"/>
        <v>21.499999999999996</v>
      </c>
      <c r="AJ79" s="37">
        <f t="shared" si="6"/>
        <v>21.999999999999996</v>
      </c>
      <c r="AK79" s="37">
        <f t="shared" si="8"/>
        <v>22.499999999999996</v>
      </c>
      <c r="AL79" s="37">
        <f t="shared" si="8"/>
        <v>22.499999999999996</v>
      </c>
      <c r="AM79" s="37">
        <f t="shared" si="8"/>
        <v>23</v>
      </c>
      <c r="AN79" s="37">
        <f t="shared" si="8"/>
        <v>23.5</v>
      </c>
      <c r="AO79" s="37">
        <f t="shared" si="8"/>
        <v>23.5</v>
      </c>
      <c r="AP79" s="37">
        <f t="shared" si="8"/>
        <v>24</v>
      </c>
      <c r="AQ79" s="37">
        <f t="shared" si="8"/>
        <v>24</v>
      </c>
      <c r="AR79" s="37">
        <f t="shared" si="8"/>
        <v>24.5</v>
      </c>
      <c r="AS79" s="37">
        <f t="shared" si="8"/>
        <v>24.5</v>
      </c>
    </row>
    <row r="80" spans="4:45" x14ac:dyDescent="0.25">
      <c r="D80" s="4">
        <v>77</v>
      </c>
      <c r="E80" s="4">
        <v>93000</v>
      </c>
      <c r="F80" s="37">
        <v>21.000000000000004</v>
      </c>
      <c r="G80" s="37">
        <v>21.499999999999996</v>
      </c>
      <c r="H80" s="37">
        <v>21.999999999999996</v>
      </c>
      <c r="I80" s="37">
        <v>22.499999999999996</v>
      </c>
      <c r="J80" s="37">
        <v>22.499999999999996</v>
      </c>
      <c r="K80" s="37">
        <v>23</v>
      </c>
      <c r="L80" s="37">
        <v>23.5</v>
      </c>
      <c r="M80" s="37">
        <v>23.5</v>
      </c>
      <c r="N80" s="37">
        <v>24</v>
      </c>
      <c r="O80" s="37">
        <v>24</v>
      </c>
      <c r="P80" s="37">
        <v>24.5</v>
      </c>
      <c r="Q80" s="37">
        <v>24.5</v>
      </c>
      <c r="S80" t="str">
        <f t="shared" si="7"/>
        <v/>
      </c>
      <c r="T80">
        <v>93000</v>
      </c>
      <c r="U80">
        <v>0.21000000000000002</v>
      </c>
      <c r="V80">
        <v>0.21499999999999997</v>
      </c>
      <c r="W80">
        <v>0.21999999999999997</v>
      </c>
      <c r="X80">
        <v>0.22499999999999998</v>
      </c>
      <c r="Y80">
        <v>0.22499999999999998</v>
      </c>
      <c r="Z80">
        <v>0.22999999999999998</v>
      </c>
      <c r="AA80">
        <v>0.23499999999999999</v>
      </c>
      <c r="AB80">
        <v>0.23499999999999999</v>
      </c>
      <c r="AC80">
        <v>0.24</v>
      </c>
      <c r="AD80">
        <v>0.24</v>
      </c>
      <c r="AE80">
        <v>0.245</v>
      </c>
      <c r="AF80">
        <v>0.245</v>
      </c>
      <c r="AH80" s="37">
        <f t="shared" si="6"/>
        <v>21.000000000000004</v>
      </c>
      <c r="AI80" s="37">
        <f t="shared" si="6"/>
        <v>21.499999999999996</v>
      </c>
      <c r="AJ80" s="37">
        <f t="shared" si="6"/>
        <v>21.999999999999996</v>
      </c>
      <c r="AK80" s="37">
        <f t="shared" si="8"/>
        <v>22.499999999999996</v>
      </c>
      <c r="AL80" s="37">
        <f t="shared" si="8"/>
        <v>22.499999999999996</v>
      </c>
      <c r="AM80" s="37">
        <f t="shared" si="8"/>
        <v>23</v>
      </c>
      <c r="AN80" s="37">
        <f t="shared" si="8"/>
        <v>23.5</v>
      </c>
      <c r="AO80" s="37">
        <f t="shared" si="8"/>
        <v>23.5</v>
      </c>
      <c r="AP80" s="37">
        <f t="shared" si="8"/>
        <v>24</v>
      </c>
      <c r="AQ80" s="37">
        <f t="shared" si="8"/>
        <v>24</v>
      </c>
      <c r="AR80" s="37">
        <f t="shared" si="8"/>
        <v>24.5</v>
      </c>
      <c r="AS80" s="37">
        <f t="shared" si="8"/>
        <v>24.5</v>
      </c>
    </row>
    <row r="81" spans="4:45" x14ac:dyDescent="0.25">
      <c r="D81" s="4">
        <v>78</v>
      </c>
      <c r="E81" s="4">
        <v>94000</v>
      </c>
      <c r="F81" s="37">
        <v>21.499999999999996</v>
      </c>
      <c r="G81" s="37">
        <v>21.499999999999996</v>
      </c>
      <c r="H81" s="37">
        <v>21.999999999999996</v>
      </c>
      <c r="I81" s="37">
        <v>22.499999999999996</v>
      </c>
      <c r="J81" s="37">
        <v>23</v>
      </c>
      <c r="K81" s="37">
        <v>23</v>
      </c>
      <c r="L81" s="37">
        <v>23.5</v>
      </c>
      <c r="M81" s="37">
        <v>23.5</v>
      </c>
      <c r="N81" s="37">
        <v>24</v>
      </c>
      <c r="O81" s="37">
        <v>24</v>
      </c>
      <c r="P81" s="37">
        <v>24.5</v>
      </c>
      <c r="Q81" s="37">
        <v>24.5</v>
      </c>
      <c r="S81" t="str">
        <f t="shared" si="7"/>
        <v/>
      </c>
      <c r="T81">
        <v>94000</v>
      </c>
      <c r="U81">
        <v>0.21499999999999997</v>
      </c>
      <c r="V81">
        <v>0.21499999999999997</v>
      </c>
      <c r="W81">
        <v>0.21999999999999997</v>
      </c>
      <c r="X81">
        <v>0.22499999999999998</v>
      </c>
      <c r="Y81">
        <v>0.22999999999999998</v>
      </c>
      <c r="Z81">
        <v>0.22999999999999998</v>
      </c>
      <c r="AA81">
        <v>0.23499999999999999</v>
      </c>
      <c r="AB81">
        <v>0.23499999999999999</v>
      </c>
      <c r="AC81">
        <v>0.24</v>
      </c>
      <c r="AD81">
        <v>0.24</v>
      </c>
      <c r="AE81">
        <v>0.245</v>
      </c>
      <c r="AF81">
        <v>0.245</v>
      </c>
      <c r="AH81" s="37">
        <f t="shared" si="6"/>
        <v>21.499999999999996</v>
      </c>
      <c r="AI81" s="37">
        <f t="shared" si="6"/>
        <v>21.499999999999996</v>
      </c>
      <c r="AJ81" s="37">
        <f t="shared" si="6"/>
        <v>21.999999999999996</v>
      </c>
      <c r="AK81" s="37">
        <f t="shared" si="8"/>
        <v>22.499999999999996</v>
      </c>
      <c r="AL81" s="37">
        <f t="shared" si="8"/>
        <v>23</v>
      </c>
      <c r="AM81" s="37">
        <f t="shared" si="8"/>
        <v>23</v>
      </c>
      <c r="AN81" s="37">
        <f t="shared" si="8"/>
        <v>23.5</v>
      </c>
      <c r="AO81" s="37">
        <f t="shared" si="8"/>
        <v>23.5</v>
      </c>
      <c r="AP81" s="37">
        <f t="shared" si="8"/>
        <v>24</v>
      </c>
      <c r="AQ81" s="37">
        <f t="shared" si="8"/>
        <v>24</v>
      </c>
      <c r="AR81" s="37">
        <f t="shared" si="8"/>
        <v>24.5</v>
      </c>
      <c r="AS81" s="37">
        <f t="shared" si="8"/>
        <v>24.5</v>
      </c>
    </row>
    <row r="82" spans="4:45" x14ac:dyDescent="0.25">
      <c r="D82" s="4">
        <v>79</v>
      </c>
      <c r="E82" s="4">
        <v>95000</v>
      </c>
      <c r="F82" s="37">
        <v>21.499999999999996</v>
      </c>
      <c r="G82" s="37">
        <v>21.499999999999996</v>
      </c>
      <c r="H82" s="37">
        <v>21.999999999999996</v>
      </c>
      <c r="I82" s="37">
        <v>22.499999999999996</v>
      </c>
      <c r="J82" s="37">
        <v>23</v>
      </c>
      <c r="K82" s="37">
        <v>23</v>
      </c>
      <c r="L82" s="37">
        <v>23.5</v>
      </c>
      <c r="M82" s="37">
        <v>23.5</v>
      </c>
      <c r="N82" s="37">
        <v>24</v>
      </c>
      <c r="O82" s="37">
        <v>24</v>
      </c>
      <c r="P82" s="37">
        <v>24.5</v>
      </c>
      <c r="Q82" s="37">
        <v>24.5</v>
      </c>
      <c r="S82" t="str">
        <f t="shared" si="7"/>
        <v/>
      </c>
      <c r="T82">
        <v>95000</v>
      </c>
      <c r="U82">
        <v>0.21499999999999997</v>
      </c>
      <c r="V82">
        <v>0.21499999999999997</v>
      </c>
      <c r="W82">
        <v>0.21999999999999997</v>
      </c>
      <c r="X82">
        <v>0.22499999999999998</v>
      </c>
      <c r="Y82">
        <v>0.22999999999999998</v>
      </c>
      <c r="Z82">
        <v>0.22999999999999998</v>
      </c>
      <c r="AA82">
        <v>0.23499999999999999</v>
      </c>
      <c r="AB82">
        <v>0.23499999999999999</v>
      </c>
      <c r="AC82">
        <v>0.24</v>
      </c>
      <c r="AD82">
        <v>0.24</v>
      </c>
      <c r="AE82">
        <v>0.245</v>
      </c>
      <c r="AF82">
        <v>0.245</v>
      </c>
      <c r="AH82" s="37">
        <f t="shared" si="6"/>
        <v>21.499999999999996</v>
      </c>
      <c r="AI82" s="37">
        <f t="shared" si="6"/>
        <v>21.499999999999996</v>
      </c>
      <c r="AJ82" s="37">
        <f t="shared" si="6"/>
        <v>21.999999999999996</v>
      </c>
      <c r="AK82" s="37">
        <f t="shared" si="8"/>
        <v>22.499999999999996</v>
      </c>
      <c r="AL82" s="37">
        <f t="shared" si="8"/>
        <v>23</v>
      </c>
      <c r="AM82" s="37">
        <f t="shared" si="8"/>
        <v>23</v>
      </c>
      <c r="AN82" s="37">
        <f t="shared" si="8"/>
        <v>23.5</v>
      </c>
      <c r="AO82" s="37">
        <f t="shared" si="8"/>
        <v>23.5</v>
      </c>
      <c r="AP82" s="37">
        <f t="shared" si="8"/>
        <v>24</v>
      </c>
      <c r="AQ82" s="37">
        <f t="shared" si="8"/>
        <v>24</v>
      </c>
      <c r="AR82" s="37">
        <f t="shared" si="8"/>
        <v>24.5</v>
      </c>
      <c r="AS82" s="37">
        <f t="shared" si="8"/>
        <v>24.5</v>
      </c>
    </row>
    <row r="83" spans="4:45" x14ac:dyDescent="0.25">
      <c r="D83" s="4">
        <v>80</v>
      </c>
      <c r="E83" s="4">
        <v>96000</v>
      </c>
      <c r="F83" s="37">
        <v>21.499999999999996</v>
      </c>
      <c r="G83" s="37">
        <v>21.999999999999996</v>
      </c>
      <c r="H83" s="37">
        <v>21.999999999999996</v>
      </c>
      <c r="I83" s="37">
        <v>22.499999999999996</v>
      </c>
      <c r="J83" s="37">
        <v>23</v>
      </c>
      <c r="K83" s="37">
        <v>23</v>
      </c>
      <c r="L83" s="37">
        <v>23.5</v>
      </c>
      <c r="M83" s="37">
        <v>24</v>
      </c>
      <c r="N83" s="37">
        <v>24</v>
      </c>
      <c r="O83" s="37">
        <v>24.5</v>
      </c>
      <c r="P83" s="37">
        <v>24.5</v>
      </c>
      <c r="Q83" s="37">
        <v>24.5</v>
      </c>
      <c r="S83" t="str">
        <f t="shared" si="7"/>
        <v/>
      </c>
      <c r="T83">
        <v>96000</v>
      </c>
      <c r="U83">
        <v>0.21499999999999997</v>
      </c>
      <c r="V83">
        <v>0.21999999999999997</v>
      </c>
      <c r="W83">
        <v>0.21999999999999997</v>
      </c>
      <c r="X83">
        <v>0.22499999999999998</v>
      </c>
      <c r="Y83">
        <v>0.22999999999999998</v>
      </c>
      <c r="Z83">
        <v>0.22999999999999998</v>
      </c>
      <c r="AA83">
        <v>0.23499999999999999</v>
      </c>
      <c r="AB83">
        <v>0.24</v>
      </c>
      <c r="AC83">
        <v>0.24</v>
      </c>
      <c r="AD83">
        <v>0.245</v>
      </c>
      <c r="AE83">
        <v>0.245</v>
      </c>
      <c r="AF83">
        <v>0.245</v>
      </c>
      <c r="AH83" s="37">
        <f t="shared" si="6"/>
        <v>21.499999999999996</v>
      </c>
      <c r="AI83" s="37">
        <f t="shared" si="6"/>
        <v>21.999999999999996</v>
      </c>
      <c r="AJ83" s="37">
        <f t="shared" si="6"/>
        <v>21.999999999999996</v>
      </c>
      <c r="AK83" s="37">
        <f t="shared" si="8"/>
        <v>22.499999999999996</v>
      </c>
      <c r="AL83" s="37">
        <f t="shared" si="8"/>
        <v>23</v>
      </c>
      <c r="AM83" s="37">
        <f t="shared" si="8"/>
        <v>23</v>
      </c>
      <c r="AN83" s="37">
        <f t="shared" si="8"/>
        <v>23.5</v>
      </c>
      <c r="AO83" s="37">
        <f t="shared" si="8"/>
        <v>24</v>
      </c>
      <c r="AP83" s="37">
        <f t="shared" si="8"/>
        <v>24</v>
      </c>
      <c r="AQ83" s="37">
        <f t="shared" si="8"/>
        <v>24.5</v>
      </c>
      <c r="AR83" s="37">
        <f t="shared" si="8"/>
        <v>24.5</v>
      </c>
      <c r="AS83" s="37">
        <f t="shared" si="8"/>
        <v>24.5</v>
      </c>
    </row>
    <row r="84" spans="4:45" x14ac:dyDescent="0.25">
      <c r="D84" s="4">
        <v>81</v>
      </c>
      <c r="E84" s="4">
        <v>97000</v>
      </c>
      <c r="F84" s="37">
        <v>21.499999999999996</v>
      </c>
      <c r="G84" s="37">
        <v>21.999999999999996</v>
      </c>
      <c r="H84" s="37">
        <v>21.999999999999996</v>
      </c>
      <c r="I84" s="37">
        <v>22.499999999999996</v>
      </c>
      <c r="J84" s="37">
        <v>23</v>
      </c>
      <c r="K84" s="37">
        <v>23</v>
      </c>
      <c r="L84" s="37">
        <v>23.5</v>
      </c>
      <c r="M84" s="37">
        <v>24</v>
      </c>
      <c r="N84" s="37">
        <v>24</v>
      </c>
      <c r="O84" s="37">
        <v>24.5</v>
      </c>
      <c r="P84" s="37">
        <v>24.5</v>
      </c>
      <c r="Q84" s="37">
        <v>25</v>
      </c>
      <c r="S84" t="str">
        <f t="shared" si="7"/>
        <v/>
      </c>
      <c r="T84">
        <v>97000</v>
      </c>
      <c r="U84">
        <v>0.21499999999999997</v>
      </c>
      <c r="V84">
        <v>0.21999999999999997</v>
      </c>
      <c r="W84">
        <v>0.21999999999999997</v>
      </c>
      <c r="X84">
        <v>0.22499999999999998</v>
      </c>
      <c r="Y84">
        <v>0.22999999999999998</v>
      </c>
      <c r="Z84">
        <v>0.22999999999999998</v>
      </c>
      <c r="AA84">
        <v>0.23499999999999999</v>
      </c>
      <c r="AB84">
        <v>0.24</v>
      </c>
      <c r="AC84">
        <v>0.24</v>
      </c>
      <c r="AD84">
        <v>0.245</v>
      </c>
      <c r="AE84">
        <v>0.245</v>
      </c>
      <c r="AF84">
        <v>0.25</v>
      </c>
      <c r="AH84" s="37">
        <f t="shared" si="6"/>
        <v>21.499999999999996</v>
      </c>
      <c r="AI84" s="37">
        <f t="shared" si="6"/>
        <v>21.999999999999996</v>
      </c>
      <c r="AJ84" s="37">
        <f t="shared" si="6"/>
        <v>21.999999999999996</v>
      </c>
      <c r="AK84" s="37">
        <f t="shared" si="8"/>
        <v>22.499999999999996</v>
      </c>
      <c r="AL84" s="37">
        <f t="shared" si="8"/>
        <v>23</v>
      </c>
      <c r="AM84" s="37">
        <f t="shared" si="8"/>
        <v>23</v>
      </c>
      <c r="AN84" s="37">
        <f t="shared" si="8"/>
        <v>23.5</v>
      </c>
      <c r="AO84" s="37">
        <f t="shared" si="8"/>
        <v>24</v>
      </c>
      <c r="AP84" s="37">
        <f t="shared" si="8"/>
        <v>24</v>
      </c>
      <c r="AQ84" s="37">
        <f t="shared" si="8"/>
        <v>24.5</v>
      </c>
      <c r="AR84" s="37">
        <f t="shared" si="8"/>
        <v>24.5</v>
      </c>
      <c r="AS84" s="37">
        <f t="shared" si="8"/>
        <v>25</v>
      </c>
    </row>
    <row r="85" spans="4:45" x14ac:dyDescent="0.25">
      <c r="D85" s="4">
        <v>82</v>
      </c>
      <c r="E85" s="4">
        <v>98000</v>
      </c>
      <c r="F85" s="37">
        <v>21.499999999999996</v>
      </c>
      <c r="G85" s="37">
        <v>21.999999999999996</v>
      </c>
      <c r="H85" s="37">
        <v>21.999999999999996</v>
      </c>
      <c r="I85" s="37">
        <v>22.499999999999996</v>
      </c>
      <c r="J85" s="37">
        <v>23</v>
      </c>
      <c r="K85" s="37">
        <v>23.5</v>
      </c>
      <c r="L85" s="37">
        <v>23.5</v>
      </c>
      <c r="M85" s="37">
        <v>24</v>
      </c>
      <c r="N85" s="37">
        <v>24</v>
      </c>
      <c r="O85" s="37">
        <v>24.5</v>
      </c>
      <c r="P85" s="37">
        <v>24.5</v>
      </c>
      <c r="Q85" s="37">
        <v>25</v>
      </c>
      <c r="S85" t="str">
        <f t="shared" si="7"/>
        <v/>
      </c>
      <c r="T85">
        <v>98000</v>
      </c>
      <c r="U85">
        <v>0.21499999999999997</v>
      </c>
      <c r="V85">
        <v>0.21999999999999997</v>
      </c>
      <c r="W85">
        <v>0.21999999999999997</v>
      </c>
      <c r="X85">
        <v>0.22499999999999998</v>
      </c>
      <c r="Y85">
        <v>0.22999999999999998</v>
      </c>
      <c r="Z85">
        <v>0.23499999999999999</v>
      </c>
      <c r="AA85">
        <v>0.23499999999999999</v>
      </c>
      <c r="AB85">
        <v>0.24</v>
      </c>
      <c r="AC85">
        <v>0.24</v>
      </c>
      <c r="AD85">
        <v>0.245</v>
      </c>
      <c r="AE85">
        <v>0.245</v>
      </c>
      <c r="AF85">
        <v>0.25</v>
      </c>
      <c r="AH85" s="37">
        <f t="shared" si="6"/>
        <v>21.499999999999996</v>
      </c>
      <c r="AI85" s="37">
        <f t="shared" si="6"/>
        <v>21.999999999999996</v>
      </c>
      <c r="AJ85" s="37">
        <f t="shared" si="6"/>
        <v>21.999999999999996</v>
      </c>
      <c r="AK85" s="37">
        <f t="shared" si="8"/>
        <v>22.499999999999996</v>
      </c>
      <c r="AL85" s="37">
        <f t="shared" si="8"/>
        <v>23</v>
      </c>
      <c r="AM85" s="37">
        <f t="shared" si="8"/>
        <v>23.5</v>
      </c>
      <c r="AN85" s="37">
        <f t="shared" si="8"/>
        <v>23.5</v>
      </c>
      <c r="AO85" s="37">
        <f t="shared" si="8"/>
        <v>24</v>
      </c>
      <c r="AP85" s="37">
        <f t="shared" si="8"/>
        <v>24</v>
      </c>
      <c r="AQ85" s="37">
        <f t="shared" si="8"/>
        <v>24.5</v>
      </c>
      <c r="AR85" s="37">
        <f t="shared" si="8"/>
        <v>24.5</v>
      </c>
      <c r="AS85" s="37">
        <f t="shared" si="8"/>
        <v>25</v>
      </c>
    </row>
    <row r="86" spans="4:45" x14ac:dyDescent="0.25">
      <c r="D86" s="4">
        <v>83</v>
      </c>
      <c r="E86" s="4">
        <v>99000</v>
      </c>
      <c r="F86" s="37">
        <v>21.499999999999996</v>
      </c>
      <c r="G86" s="37">
        <v>21.999999999999996</v>
      </c>
      <c r="H86" s="37">
        <v>22.499999999999996</v>
      </c>
      <c r="I86" s="37">
        <v>22.499999999999996</v>
      </c>
      <c r="J86" s="37">
        <v>23</v>
      </c>
      <c r="K86" s="37">
        <v>23.5</v>
      </c>
      <c r="L86" s="37">
        <v>23.5</v>
      </c>
      <c r="M86" s="37">
        <v>24</v>
      </c>
      <c r="N86" s="37">
        <v>24</v>
      </c>
      <c r="O86" s="37">
        <v>24.5</v>
      </c>
      <c r="P86" s="37">
        <v>24.5</v>
      </c>
      <c r="Q86" s="37">
        <v>25</v>
      </c>
      <c r="S86" t="str">
        <f t="shared" si="7"/>
        <v/>
      </c>
      <c r="T86">
        <v>99000</v>
      </c>
      <c r="U86">
        <v>0.21499999999999997</v>
      </c>
      <c r="V86">
        <v>0.21999999999999997</v>
      </c>
      <c r="W86">
        <v>0.22499999999999998</v>
      </c>
      <c r="X86">
        <v>0.22499999999999998</v>
      </c>
      <c r="Y86">
        <v>0.22999999999999998</v>
      </c>
      <c r="Z86">
        <v>0.23499999999999999</v>
      </c>
      <c r="AA86">
        <v>0.23499999999999999</v>
      </c>
      <c r="AB86">
        <v>0.24</v>
      </c>
      <c r="AC86">
        <v>0.24</v>
      </c>
      <c r="AD86">
        <v>0.245</v>
      </c>
      <c r="AE86">
        <v>0.245</v>
      </c>
      <c r="AF86">
        <v>0.25</v>
      </c>
      <c r="AH86" s="37">
        <f t="shared" si="6"/>
        <v>21.499999999999996</v>
      </c>
      <c r="AI86" s="37">
        <f t="shared" si="6"/>
        <v>21.999999999999996</v>
      </c>
      <c r="AJ86" s="37">
        <f t="shared" si="6"/>
        <v>22.499999999999996</v>
      </c>
      <c r="AK86" s="37">
        <f t="shared" si="8"/>
        <v>22.499999999999996</v>
      </c>
      <c r="AL86" s="37">
        <f t="shared" si="8"/>
        <v>23</v>
      </c>
      <c r="AM86" s="37">
        <f t="shared" si="8"/>
        <v>23.5</v>
      </c>
      <c r="AN86" s="37">
        <f t="shared" si="8"/>
        <v>23.5</v>
      </c>
      <c r="AO86" s="37">
        <f t="shared" si="8"/>
        <v>24</v>
      </c>
      <c r="AP86" s="37">
        <f t="shared" si="8"/>
        <v>24</v>
      </c>
      <c r="AQ86" s="37">
        <f t="shared" si="8"/>
        <v>24.5</v>
      </c>
      <c r="AR86" s="37">
        <f t="shared" si="8"/>
        <v>24.5</v>
      </c>
      <c r="AS86" s="37">
        <f t="shared" si="8"/>
        <v>25</v>
      </c>
    </row>
    <row r="87" spans="4:45" x14ac:dyDescent="0.25">
      <c r="D87" s="4">
        <v>84</v>
      </c>
      <c r="E87" s="4">
        <v>100000</v>
      </c>
      <c r="F87" s="37">
        <v>21.499999999999996</v>
      </c>
      <c r="G87" s="37">
        <v>21.999999999999996</v>
      </c>
      <c r="H87" s="37">
        <v>22.499999999999996</v>
      </c>
      <c r="I87" s="37">
        <v>22.499999999999996</v>
      </c>
      <c r="J87" s="37">
        <v>23</v>
      </c>
      <c r="K87" s="37">
        <v>23.5</v>
      </c>
      <c r="L87" s="37">
        <v>23.5</v>
      </c>
      <c r="M87" s="37">
        <v>24</v>
      </c>
      <c r="N87" s="37">
        <v>24</v>
      </c>
      <c r="O87" s="37">
        <v>24.5</v>
      </c>
      <c r="P87" s="37">
        <v>24.5</v>
      </c>
      <c r="Q87" s="37">
        <v>25</v>
      </c>
      <c r="S87" t="str">
        <f t="shared" si="7"/>
        <v/>
      </c>
      <c r="T87">
        <v>100000</v>
      </c>
      <c r="U87">
        <v>0.21499999999999997</v>
      </c>
      <c r="V87">
        <v>0.21999999999999997</v>
      </c>
      <c r="W87">
        <v>0.22499999999999998</v>
      </c>
      <c r="X87">
        <v>0.22499999999999998</v>
      </c>
      <c r="Y87">
        <v>0.22999999999999998</v>
      </c>
      <c r="Z87">
        <v>0.23499999999999999</v>
      </c>
      <c r="AA87">
        <v>0.23499999999999999</v>
      </c>
      <c r="AB87">
        <v>0.24</v>
      </c>
      <c r="AC87">
        <v>0.24</v>
      </c>
      <c r="AD87">
        <v>0.245</v>
      </c>
      <c r="AE87">
        <v>0.245</v>
      </c>
      <c r="AF87">
        <v>0.25</v>
      </c>
      <c r="AH87" s="37">
        <f t="shared" si="6"/>
        <v>21.499999999999996</v>
      </c>
      <c r="AI87" s="37">
        <f t="shared" si="6"/>
        <v>21.999999999999996</v>
      </c>
      <c r="AJ87" s="37">
        <f t="shared" si="6"/>
        <v>22.499999999999996</v>
      </c>
      <c r="AK87" s="37">
        <f t="shared" si="8"/>
        <v>22.499999999999996</v>
      </c>
      <c r="AL87" s="37">
        <f t="shared" si="8"/>
        <v>23</v>
      </c>
      <c r="AM87" s="37">
        <f t="shared" si="8"/>
        <v>23.5</v>
      </c>
      <c r="AN87" s="37">
        <f t="shared" si="8"/>
        <v>23.5</v>
      </c>
      <c r="AO87" s="37">
        <f t="shared" si="8"/>
        <v>24</v>
      </c>
      <c r="AP87" s="37">
        <f t="shared" si="8"/>
        <v>24</v>
      </c>
      <c r="AQ87" s="37">
        <f t="shared" si="8"/>
        <v>24.5</v>
      </c>
      <c r="AR87" s="37">
        <f t="shared" si="8"/>
        <v>24.5</v>
      </c>
      <c r="AS87" s="37">
        <f t="shared" si="8"/>
        <v>25</v>
      </c>
    </row>
    <row r="88" spans="4:45" x14ac:dyDescent="0.25">
      <c r="D88" s="4">
        <v>85</v>
      </c>
      <c r="E88" s="4">
        <v>101000</v>
      </c>
      <c r="F88" s="37">
        <v>21.499999999999996</v>
      </c>
      <c r="G88" s="37">
        <v>21.999999999999996</v>
      </c>
      <c r="H88" s="37">
        <v>22.499999999999996</v>
      </c>
      <c r="I88" s="37">
        <v>22.499999999999996</v>
      </c>
      <c r="J88" s="37">
        <v>23</v>
      </c>
      <c r="K88" s="37">
        <v>23.5</v>
      </c>
      <c r="L88" s="37">
        <v>23.5</v>
      </c>
      <c r="M88" s="37">
        <v>24</v>
      </c>
      <c r="N88" s="37">
        <v>24.5</v>
      </c>
      <c r="O88" s="37">
        <v>24.5</v>
      </c>
      <c r="P88" s="37">
        <v>25</v>
      </c>
      <c r="Q88" s="37">
        <v>25</v>
      </c>
      <c r="S88" t="str">
        <f t="shared" si="7"/>
        <v/>
      </c>
      <c r="T88">
        <v>101000</v>
      </c>
      <c r="U88">
        <v>0.21499999999999997</v>
      </c>
      <c r="V88">
        <v>0.21999999999999997</v>
      </c>
      <c r="W88">
        <v>0.22499999999999998</v>
      </c>
      <c r="X88">
        <v>0.22499999999999998</v>
      </c>
      <c r="Y88">
        <v>0.22999999999999998</v>
      </c>
      <c r="Z88">
        <v>0.23499999999999999</v>
      </c>
      <c r="AA88">
        <v>0.23499999999999999</v>
      </c>
      <c r="AB88">
        <v>0.24</v>
      </c>
      <c r="AC88">
        <v>0.245</v>
      </c>
      <c r="AD88">
        <v>0.245</v>
      </c>
      <c r="AE88">
        <v>0.25</v>
      </c>
      <c r="AF88">
        <v>0.25</v>
      </c>
      <c r="AH88" s="37">
        <f t="shared" si="6"/>
        <v>21.499999999999996</v>
      </c>
      <c r="AI88" s="37">
        <f t="shared" si="6"/>
        <v>21.999999999999996</v>
      </c>
      <c r="AJ88" s="37">
        <f t="shared" si="6"/>
        <v>22.499999999999996</v>
      </c>
      <c r="AK88" s="37">
        <f t="shared" si="8"/>
        <v>22.499999999999996</v>
      </c>
      <c r="AL88" s="37">
        <f t="shared" si="8"/>
        <v>23</v>
      </c>
      <c r="AM88" s="37">
        <f t="shared" si="8"/>
        <v>23.5</v>
      </c>
      <c r="AN88" s="37">
        <f t="shared" si="8"/>
        <v>23.5</v>
      </c>
      <c r="AO88" s="37">
        <f t="shared" si="8"/>
        <v>24</v>
      </c>
      <c r="AP88" s="37">
        <f t="shared" si="8"/>
        <v>24.5</v>
      </c>
      <c r="AQ88" s="37">
        <f t="shared" si="8"/>
        <v>24.5</v>
      </c>
      <c r="AR88" s="37">
        <f t="shared" si="8"/>
        <v>25</v>
      </c>
      <c r="AS88" s="37">
        <f t="shared" si="8"/>
        <v>25</v>
      </c>
    </row>
    <row r="89" spans="4:45" x14ac:dyDescent="0.25">
      <c r="D89" s="4">
        <v>86</v>
      </c>
      <c r="E89" s="4">
        <v>102000</v>
      </c>
      <c r="F89" s="37">
        <v>21.499999999999996</v>
      </c>
      <c r="G89" s="37">
        <v>21.999999999999996</v>
      </c>
      <c r="H89" s="37">
        <v>22.499999999999996</v>
      </c>
      <c r="I89" s="37">
        <v>23</v>
      </c>
      <c r="J89" s="37">
        <v>23</v>
      </c>
      <c r="K89" s="37">
        <v>23.5</v>
      </c>
      <c r="L89" s="37">
        <v>24</v>
      </c>
      <c r="M89" s="37">
        <v>24</v>
      </c>
      <c r="N89" s="37">
        <v>24.5</v>
      </c>
      <c r="O89" s="37">
        <v>24.5</v>
      </c>
      <c r="P89" s="37">
        <v>25</v>
      </c>
      <c r="Q89" s="37">
        <v>25</v>
      </c>
      <c r="S89" t="str">
        <f t="shared" si="7"/>
        <v/>
      </c>
      <c r="T89">
        <v>102000</v>
      </c>
      <c r="U89">
        <v>0.21499999999999997</v>
      </c>
      <c r="V89">
        <v>0.21999999999999997</v>
      </c>
      <c r="W89">
        <v>0.22499999999999998</v>
      </c>
      <c r="X89">
        <v>0.22999999999999998</v>
      </c>
      <c r="Y89">
        <v>0.22999999999999998</v>
      </c>
      <c r="Z89">
        <v>0.23499999999999999</v>
      </c>
      <c r="AA89">
        <v>0.24</v>
      </c>
      <c r="AB89">
        <v>0.24</v>
      </c>
      <c r="AC89">
        <v>0.245</v>
      </c>
      <c r="AD89">
        <v>0.245</v>
      </c>
      <c r="AE89">
        <v>0.25</v>
      </c>
      <c r="AF89">
        <v>0.25</v>
      </c>
      <c r="AH89" s="37">
        <f t="shared" si="6"/>
        <v>21.499999999999996</v>
      </c>
      <c r="AI89" s="37">
        <f t="shared" si="6"/>
        <v>21.999999999999996</v>
      </c>
      <c r="AJ89" s="37">
        <f t="shared" si="6"/>
        <v>22.499999999999996</v>
      </c>
      <c r="AK89" s="37">
        <f t="shared" si="8"/>
        <v>23</v>
      </c>
      <c r="AL89" s="37">
        <f t="shared" si="8"/>
        <v>23</v>
      </c>
      <c r="AM89" s="37">
        <f t="shared" si="8"/>
        <v>23.5</v>
      </c>
      <c r="AN89" s="37">
        <f t="shared" si="8"/>
        <v>24</v>
      </c>
      <c r="AO89" s="37">
        <f t="shared" si="8"/>
        <v>24</v>
      </c>
      <c r="AP89" s="37">
        <f t="shared" si="8"/>
        <v>24.5</v>
      </c>
      <c r="AQ89" s="37">
        <f t="shared" si="8"/>
        <v>24.5</v>
      </c>
      <c r="AR89" s="37">
        <f t="shared" si="8"/>
        <v>25</v>
      </c>
      <c r="AS89" s="37">
        <f t="shared" si="8"/>
        <v>25</v>
      </c>
    </row>
    <row r="90" spans="4:45" x14ac:dyDescent="0.25">
      <c r="D90" s="4">
        <v>87</v>
      </c>
      <c r="E90" s="4">
        <v>103000</v>
      </c>
      <c r="F90" s="37">
        <v>21.499999999999996</v>
      </c>
      <c r="G90" s="37">
        <v>21.999999999999996</v>
      </c>
      <c r="H90" s="37">
        <v>22.499999999999996</v>
      </c>
      <c r="I90" s="37">
        <v>23</v>
      </c>
      <c r="J90" s="37">
        <v>23</v>
      </c>
      <c r="K90" s="37">
        <v>23.5</v>
      </c>
      <c r="L90" s="37">
        <v>24</v>
      </c>
      <c r="M90" s="37">
        <v>24</v>
      </c>
      <c r="N90" s="37">
        <v>24.5</v>
      </c>
      <c r="O90" s="37">
        <v>24.5</v>
      </c>
      <c r="P90" s="37">
        <v>25</v>
      </c>
      <c r="Q90" s="37">
        <v>25</v>
      </c>
      <c r="S90" t="str">
        <f t="shared" si="7"/>
        <v/>
      </c>
      <c r="T90">
        <v>103000</v>
      </c>
      <c r="U90">
        <v>0.21499999999999997</v>
      </c>
      <c r="V90">
        <v>0.21999999999999997</v>
      </c>
      <c r="W90">
        <v>0.22499999999999998</v>
      </c>
      <c r="X90">
        <v>0.22999999999999998</v>
      </c>
      <c r="Y90">
        <v>0.22999999999999998</v>
      </c>
      <c r="Z90">
        <v>0.23499999999999999</v>
      </c>
      <c r="AA90">
        <v>0.24</v>
      </c>
      <c r="AB90">
        <v>0.24</v>
      </c>
      <c r="AC90">
        <v>0.245</v>
      </c>
      <c r="AD90">
        <v>0.245</v>
      </c>
      <c r="AE90">
        <v>0.25</v>
      </c>
      <c r="AF90">
        <v>0.25</v>
      </c>
      <c r="AH90" s="37">
        <f t="shared" si="6"/>
        <v>21.499999999999996</v>
      </c>
      <c r="AI90" s="37">
        <f t="shared" si="6"/>
        <v>21.999999999999996</v>
      </c>
      <c r="AJ90" s="37">
        <f t="shared" si="6"/>
        <v>22.499999999999996</v>
      </c>
      <c r="AK90" s="37">
        <f t="shared" si="8"/>
        <v>23</v>
      </c>
      <c r="AL90" s="37">
        <f t="shared" si="8"/>
        <v>23</v>
      </c>
      <c r="AM90" s="37">
        <f t="shared" si="8"/>
        <v>23.5</v>
      </c>
      <c r="AN90" s="37">
        <f t="shared" si="8"/>
        <v>24</v>
      </c>
      <c r="AO90" s="37">
        <f t="shared" si="8"/>
        <v>24</v>
      </c>
      <c r="AP90" s="37">
        <f t="shared" si="8"/>
        <v>24.5</v>
      </c>
      <c r="AQ90" s="37">
        <f t="shared" si="8"/>
        <v>24.5</v>
      </c>
      <c r="AR90" s="37">
        <f t="shared" si="8"/>
        <v>25</v>
      </c>
      <c r="AS90" s="37">
        <f t="shared" si="8"/>
        <v>25</v>
      </c>
    </row>
    <row r="91" spans="4:45" x14ac:dyDescent="0.25">
      <c r="D91" s="4">
        <v>88</v>
      </c>
      <c r="E91" s="4">
        <v>104000</v>
      </c>
      <c r="F91" s="37">
        <v>21.499999999999996</v>
      </c>
      <c r="G91" s="37">
        <v>21.999999999999996</v>
      </c>
      <c r="H91" s="37">
        <v>22.499999999999996</v>
      </c>
      <c r="I91" s="37">
        <v>23</v>
      </c>
      <c r="J91" s="37">
        <v>23</v>
      </c>
      <c r="K91" s="37">
        <v>23.5</v>
      </c>
      <c r="L91" s="37">
        <v>24</v>
      </c>
      <c r="M91" s="37">
        <v>24</v>
      </c>
      <c r="N91" s="37">
        <v>24.5</v>
      </c>
      <c r="O91" s="37">
        <v>24.5</v>
      </c>
      <c r="P91" s="37">
        <v>25</v>
      </c>
      <c r="Q91" s="37">
        <v>25</v>
      </c>
      <c r="S91" t="str">
        <f t="shared" si="7"/>
        <v/>
      </c>
      <c r="T91">
        <v>104000</v>
      </c>
      <c r="U91">
        <v>0.21499999999999997</v>
      </c>
      <c r="V91">
        <v>0.21999999999999997</v>
      </c>
      <c r="W91">
        <v>0.22499999999999998</v>
      </c>
      <c r="X91">
        <v>0.22999999999999998</v>
      </c>
      <c r="Y91">
        <v>0.22999999999999998</v>
      </c>
      <c r="Z91">
        <v>0.23499999999999999</v>
      </c>
      <c r="AA91">
        <v>0.24</v>
      </c>
      <c r="AB91">
        <v>0.24</v>
      </c>
      <c r="AC91">
        <v>0.245</v>
      </c>
      <c r="AD91">
        <v>0.245</v>
      </c>
      <c r="AE91">
        <v>0.25</v>
      </c>
      <c r="AF91">
        <v>0.25</v>
      </c>
      <c r="AH91" s="37">
        <f t="shared" si="6"/>
        <v>21.499999999999996</v>
      </c>
      <c r="AI91" s="37">
        <f t="shared" si="6"/>
        <v>21.999999999999996</v>
      </c>
      <c r="AJ91" s="37">
        <f t="shared" si="6"/>
        <v>22.499999999999996</v>
      </c>
      <c r="AK91" s="37">
        <f t="shared" si="8"/>
        <v>23</v>
      </c>
      <c r="AL91" s="37">
        <f t="shared" si="8"/>
        <v>23</v>
      </c>
      <c r="AM91" s="37">
        <f t="shared" si="8"/>
        <v>23.5</v>
      </c>
      <c r="AN91" s="37">
        <f t="shared" si="8"/>
        <v>24</v>
      </c>
      <c r="AO91" s="37">
        <f t="shared" si="8"/>
        <v>24</v>
      </c>
      <c r="AP91" s="37">
        <f t="shared" si="8"/>
        <v>24.5</v>
      </c>
      <c r="AQ91" s="37">
        <f t="shared" si="8"/>
        <v>24.5</v>
      </c>
      <c r="AR91" s="37">
        <f t="shared" si="8"/>
        <v>25</v>
      </c>
      <c r="AS91" s="37">
        <f t="shared" si="8"/>
        <v>25</v>
      </c>
    </row>
    <row r="92" spans="4:45" x14ac:dyDescent="0.25">
      <c r="D92" s="4">
        <v>89</v>
      </c>
      <c r="E92" s="4">
        <v>105000</v>
      </c>
      <c r="F92" s="37">
        <v>21.499999999999996</v>
      </c>
      <c r="G92" s="37">
        <v>21.999999999999996</v>
      </c>
      <c r="H92" s="37">
        <v>22.499999999999996</v>
      </c>
      <c r="I92" s="37">
        <v>23</v>
      </c>
      <c r="J92" s="37">
        <v>23.5</v>
      </c>
      <c r="K92" s="37">
        <v>23.5</v>
      </c>
      <c r="L92" s="37">
        <v>24</v>
      </c>
      <c r="M92" s="37">
        <v>24</v>
      </c>
      <c r="N92" s="37">
        <v>24.5</v>
      </c>
      <c r="O92" s="37">
        <v>24.5</v>
      </c>
      <c r="P92" s="37">
        <v>25</v>
      </c>
      <c r="Q92" s="37">
        <v>25</v>
      </c>
      <c r="S92" t="str">
        <f t="shared" si="7"/>
        <v/>
      </c>
      <c r="T92">
        <v>105000</v>
      </c>
      <c r="U92">
        <v>0.21499999999999997</v>
      </c>
      <c r="V92">
        <v>0.21999999999999997</v>
      </c>
      <c r="W92">
        <v>0.22499999999999998</v>
      </c>
      <c r="X92">
        <v>0.22999999999999998</v>
      </c>
      <c r="Y92">
        <v>0.23499999999999999</v>
      </c>
      <c r="Z92">
        <v>0.23499999999999999</v>
      </c>
      <c r="AA92">
        <v>0.24</v>
      </c>
      <c r="AB92">
        <v>0.24</v>
      </c>
      <c r="AC92">
        <v>0.245</v>
      </c>
      <c r="AD92">
        <v>0.245</v>
      </c>
      <c r="AE92">
        <v>0.25</v>
      </c>
      <c r="AF92">
        <v>0.25</v>
      </c>
      <c r="AH92" s="37">
        <f t="shared" si="6"/>
        <v>21.499999999999996</v>
      </c>
      <c r="AI92" s="37">
        <f t="shared" si="6"/>
        <v>21.999999999999996</v>
      </c>
      <c r="AJ92" s="37">
        <f t="shared" si="6"/>
        <v>22.499999999999996</v>
      </c>
      <c r="AK92" s="37">
        <f t="shared" si="8"/>
        <v>23</v>
      </c>
      <c r="AL92" s="37">
        <f t="shared" si="8"/>
        <v>23.5</v>
      </c>
      <c r="AM92" s="37">
        <f t="shared" si="8"/>
        <v>23.5</v>
      </c>
      <c r="AN92" s="37">
        <f t="shared" si="8"/>
        <v>24</v>
      </c>
      <c r="AO92" s="37">
        <f t="shared" si="8"/>
        <v>24</v>
      </c>
      <c r="AP92" s="37">
        <f t="shared" si="8"/>
        <v>24.5</v>
      </c>
      <c r="AQ92" s="37">
        <f t="shared" si="8"/>
        <v>24.5</v>
      </c>
      <c r="AR92" s="37">
        <f t="shared" si="8"/>
        <v>25</v>
      </c>
      <c r="AS92" s="37">
        <f t="shared" si="8"/>
        <v>25</v>
      </c>
    </row>
    <row r="93" spans="4:45" x14ac:dyDescent="0.25">
      <c r="D93" s="4">
        <v>90</v>
      </c>
      <c r="E93" s="4">
        <v>106000</v>
      </c>
      <c r="F93" s="37">
        <v>21.999999999999996</v>
      </c>
      <c r="G93" s="37">
        <v>21.999999999999996</v>
      </c>
      <c r="H93" s="37">
        <v>22.499999999999996</v>
      </c>
      <c r="I93" s="37">
        <v>23</v>
      </c>
      <c r="J93" s="37">
        <v>23.5</v>
      </c>
      <c r="K93" s="37">
        <v>23.5</v>
      </c>
      <c r="L93" s="37">
        <v>24</v>
      </c>
      <c r="M93" s="37">
        <v>24</v>
      </c>
      <c r="N93" s="37">
        <v>24.5</v>
      </c>
      <c r="O93" s="37">
        <v>24.5</v>
      </c>
      <c r="P93" s="37">
        <v>25</v>
      </c>
      <c r="Q93" s="37">
        <v>25</v>
      </c>
      <c r="S93" t="str">
        <f t="shared" si="7"/>
        <v/>
      </c>
      <c r="T93">
        <v>106000</v>
      </c>
      <c r="U93">
        <v>0.21999999999999997</v>
      </c>
      <c r="V93">
        <v>0.21999999999999997</v>
      </c>
      <c r="W93">
        <v>0.22499999999999998</v>
      </c>
      <c r="X93">
        <v>0.22999999999999998</v>
      </c>
      <c r="Y93">
        <v>0.23499999999999999</v>
      </c>
      <c r="Z93">
        <v>0.23499999999999999</v>
      </c>
      <c r="AA93">
        <v>0.24</v>
      </c>
      <c r="AB93">
        <v>0.24</v>
      </c>
      <c r="AC93">
        <v>0.245</v>
      </c>
      <c r="AD93">
        <v>0.245</v>
      </c>
      <c r="AE93">
        <v>0.25</v>
      </c>
      <c r="AF93">
        <v>0.25</v>
      </c>
      <c r="AH93" s="37">
        <f t="shared" si="6"/>
        <v>21.999999999999996</v>
      </c>
      <c r="AI93" s="37">
        <f t="shared" si="6"/>
        <v>21.999999999999996</v>
      </c>
      <c r="AJ93" s="37">
        <f t="shared" si="6"/>
        <v>22.499999999999996</v>
      </c>
      <c r="AK93" s="37">
        <f t="shared" si="8"/>
        <v>23</v>
      </c>
      <c r="AL93" s="37">
        <f t="shared" si="8"/>
        <v>23.5</v>
      </c>
      <c r="AM93" s="37">
        <f t="shared" si="8"/>
        <v>23.5</v>
      </c>
      <c r="AN93" s="37">
        <f t="shared" si="8"/>
        <v>24</v>
      </c>
      <c r="AO93" s="37">
        <f t="shared" si="8"/>
        <v>24</v>
      </c>
      <c r="AP93" s="37">
        <f t="shared" si="8"/>
        <v>24.5</v>
      </c>
      <c r="AQ93" s="37">
        <f t="shared" si="8"/>
        <v>24.5</v>
      </c>
      <c r="AR93" s="37">
        <f t="shared" si="8"/>
        <v>25</v>
      </c>
      <c r="AS93" s="37">
        <f t="shared" si="8"/>
        <v>25</v>
      </c>
    </row>
    <row r="94" spans="4:45" x14ac:dyDescent="0.25">
      <c r="D94" s="4">
        <v>91</v>
      </c>
      <c r="E94" s="4">
        <v>107000</v>
      </c>
      <c r="F94" s="37">
        <v>21.999999999999996</v>
      </c>
      <c r="G94" s="37">
        <v>21.999999999999996</v>
      </c>
      <c r="H94" s="37">
        <v>22.499999999999996</v>
      </c>
      <c r="I94" s="37">
        <v>23</v>
      </c>
      <c r="J94" s="37">
        <v>23.5</v>
      </c>
      <c r="K94" s="37">
        <v>23.5</v>
      </c>
      <c r="L94" s="37">
        <v>24</v>
      </c>
      <c r="M94" s="37">
        <v>24.5</v>
      </c>
      <c r="N94" s="37">
        <v>24.5</v>
      </c>
      <c r="O94" s="37">
        <v>25</v>
      </c>
      <c r="P94" s="37">
        <v>25</v>
      </c>
      <c r="Q94" s="37">
        <v>25.5</v>
      </c>
      <c r="S94" t="str">
        <f t="shared" si="7"/>
        <v/>
      </c>
      <c r="T94">
        <v>107000</v>
      </c>
      <c r="U94">
        <v>0.21999999999999997</v>
      </c>
      <c r="V94">
        <v>0.21999999999999997</v>
      </c>
      <c r="W94">
        <v>0.22499999999999998</v>
      </c>
      <c r="X94">
        <v>0.22999999999999998</v>
      </c>
      <c r="Y94">
        <v>0.23499999999999999</v>
      </c>
      <c r="Z94">
        <v>0.23499999999999999</v>
      </c>
      <c r="AA94">
        <v>0.24</v>
      </c>
      <c r="AB94">
        <v>0.245</v>
      </c>
      <c r="AC94">
        <v>0.245</v>
      </c>
      <c r="AD94">
        <v>0.25</v>
      </c>
      <c r="AE94">
        <v>0.25</v>
      </c>
      <c r="AF94">
        <v>0.255</v>
      </c>
      <c r="AH94" s="37">
        <f t="shared" si="6"/>
        <v>21.999999999999996</v>
      </c>
      <c r="AI94" s="37">
        <f t="shared" si="6"/>
        <v>21.999999999999996</v>
      </c>
      <c r="AJ94" s="37">
        <f t="shared" si="6"/>
        <v>22.499999999999996</v>
      </c>
      <c r="AK94" s="37">
        <f t="shared" si="8"/>
        <v>23</v>
      </c>
      <c r="AL94" s="37">
        <f t="shared" si="8"/>
        <v>23.5</v>
      </c>
      <c r="AM94" s="37">
        <f t="shared" si="8"/>
        <v>23.5</v>
      </c>
      <c r="AN94" s="37">
        <f t="shared" si="8"/>
        <v>24</v>
      </c>
      <c r="AO94" s="37">
        <f t="shared" si="8"/>
        <v>24.5</v>
      </c>
      <c r="AP94" s="37">
        <f t="shared" si="8"/>
        <v>24.5</v>
      </c>
      <c r="AQ94" s="37">
        <f t="shared" si="8"/>
        <v>25</v>
      </c>
      <c r="AR94" s="37">
        <f t="shared" si="8"/>
        <v>25</v>
      </c>
      <c r="AS94" s="37">
        <f t="shared" si="8"/>
        <v>25.5</v>
      </c>
    </row>
    <row r="95" spans="4:45" x14ac:dyDescent="0.25">
      <c r="D95" s="4">
        <v>92</v>
      </c>
      <c r="E95" s="4">
        <v>108000</v>
      </c>
      <c r="F95" s="37">
        <v>21.999999999999996</v>
      </c>
      <c r="G95" s="37">
        <v>22.499999999999996</v>
      </c>
      <c r="H95" s="37">
        <v>22.499999999999996</v>
      </c>
      <c r="I95" s="37">
        <v>23</v>
      </c>
      <c r="J95" s="37">
        <v>23.5</v>
      </c>
      <c r="K95" s="37">
        <v>23.5</v>
      </c>
      <c r="L95" s="37">
        <v>24</v>
      </c>
      <c r="M95" s="37">
        <v>24.5</v>
      </c>
      <c r="N95" s="37">
        <v>24.5</v>
      </c>
      <c r="O95" s="37">
        <v>25</v>
      </c>
      <c r="P95" s="37">
        <v>25</v>
      </c>
      <c r="Q95" s="37">
        <v>25.5</v>
      </c>
      <c r="S95" t="str">
        <f t="shared" si="7"/>
        <v/>
      </c>
      <c r="T95">
        <v>108000</v>
      </c>
      <c r="U95">
        <v>0.21999999999999997</v>
      </c>
      <c r="V95">
        <v>0.22499999999999998</v>
      </c>
      <c r="W95">
        <v>0.22499999999999998</v>
      </c>
      <c r="X95">
        <v>0.22999999999999998</v>
      </c>
      <c r="Y95">
        <v>0.23499999999999999</v>
      </c>
      <c r="Z95">
        <v>0.23499999999999999</v>
      </c>
      <c r="AA95">
        <v>0.24</v>
      </c>
      <c r="AB95">
        <v>0.245</v>
      </c>
      <c r="AC95">
        <v>0.245</v>
      </c>
      <c r="AD95">
        <v>0.25</v>
      </c>
      <c r="AE95">
        <v>0.25</v>
      </c>
      <c r="AF95">
        <v>0.255</v>
      </c>
      <c r="AH95" s="37">
        <f t="shared" si="6"/>
        <v>21.999999999999996</v>
      </c>
      <c r="AI95" s="37">
        <f t="shared" si="6"/>
        <v>22.499999999999996</v>
      </c>
      <c r="AJ95" s="37">
        <f t="shared" si="6"/>
        <v>22.499999999999996</v>
      </c>
      <c r="AK95" s="37">
        <f t="shared" si="8"/>
        <v>23</v>
      </c>
      <c r="AL95" s="37">
        <f t="shared" si="8"/>
        <v>23.5</v>
      </c>
      <c r="AM95" s="37">
        <f t="shared" si="8"/>
        <v>23.5</v>
      </c>
      <c r="AN95" s="37">
        <f t="shared" si="8"/>
        <v>24</v>
      </c>
      <c r="AO95" s="37">
        <f t="shared" si="8"/>
        <v>24.5</v>
      </c>
      <c r="AP95" s="37">
        <f t="shared" si="8"/>
        <v>24.5</v>
      </c>
      <c r="AQ95" s="37">
        <f t="shared" si="8"/>
        <v>25</v>
      </c>
      <c r="AR95" s="37">
        <f t="shared" si="8"/>
        <v>25</v>
      </c>
      <c r="AS95" s="37">
        <f t="shared" si="8"/>
        <v>25.5</v>
      </c>
    </row>
    <row r="96" spans="4:45" x14ac:dyDescent="0.25">
      <c r="D96" s="4">
        <v>93</v>
      </c>
      <c r="E96" s="4">
        <v>109000</v>
      </c>
      <c r="F96" s="37">
        <v>21.999999999999996</v>
      </c>
      <c r="G96" s="37">
        <v>22.499999999999996</v>
      </c>
      <c r="H96" s="37">
        <v>22.499999999999996</v>
      </c>
      <c r="I96" s="37">
        <v>23</v>
      </c>
      <c r="J96" s="37">
        <v>23.5</v>
      </c>
      <c r="K96" s="37">
        <v>24</v>
      </c>
      <c r="L96" s="37">
        <v>24</v>
      </c>
      <c r="M96" s="37">
        <v>24.5</v>
      </c>
      <c r="N96" s="37">
        <v>24.5</v>
      </c>
      <c r="O96" s="37">
        <v>25</v>
      </c>
      <c r="P96" s="37">
        <v>25</v>
      </c>
      <c r="Q96" s="37">
        <v>25.5</v>
      </c>
      <c r="S96" t="str">
        <f t="shared" si="7"/>
        <v/>
      </c>
      <c r="T96">
        <v>109000</v>
      </c>
      <c r="U96">
        <v>0.21999999999999997</v>
      </c>
      <c r="V96">
        <v>0.22499999999999998</v>
      </c>
      <c r="W96">
        <v>0.22499999999999998</v>
      </c>
      <c r="X96">
        <v>0.22999999999999998</v>
      </c>
      <c r="Y96">
        <v>0.23499999999999999</v>
      </c>
      <c r="Z96">
        <v>0.24</v>
      </c>
      <c r="AA96">
        <v>0.24</v>
      </c>
      <c r="AB96">
        <v>0.245</v>
      </c>
      <c r="AC96">
        <v>0.245</v>
      </c>
      <c r="AD96">
        <v>0.25</v>
      </c>
      <c r="AE96">
        <v>0.25</v>
      </c>
      <c r="AF96">
        <v>0.255</v>
      </c>
      <c r="AH96" s="37">
        <f t="shared" si="6"/>
        <v>21.999999999999996</v>
      </c>
      <c r="AI96" s="37">
        <f t="shared" si="6"/>
        <v>22.499999999999996</v>
      </c>
      <c r="AJ96" s="37">
        <f t="shared" si="6"/>
        <v>22.499999999999996</v>
      </c>
      <c r="AK96" s="37">
        <f t="shared" si="8"/>
        <v>23</v>
      </c>
      <c r="AL96" s="37">
        <f t="shared" si="8"/>
        <v>23.5</v>
      </c>
      <c r="AM96" s="37">
        <f t="shared" si="8"/>
        <v>24</v>
      </c>
      <c r="AN96" s="37">
        <f t="shared" si="8"/>
        <v>24</v>
      </c>
      <c r="AO96" s="37">
        <f t="shared" si="8"/>
        <v>24.5</v>
      </c>
      <c r="AP96" s="37">
        <f t="shared" si="8"/>
        <v>24.5</v>
      </c>
      <c r="AQ96" s="37">
        <f t="shared" si="8"/>
        <v>25</v>
      </c>
      <c r="AR96" s="37">
        <f t="shared" si="8"/>
        <v>25</v>
      </c>
      <c r="AS96" s="37">
        <f t="shared" si="8"/>
        <v>25.5</v>
      </c>
    </row>
    <row r="97" spans="4:45" x14ac:dyDescent="0.25">
      <c r="D97" s="4">
        <v>94</v>
      </c>
      <c r="E97" s="4">
        <v>110000</v>
      </c>
      <c r="F97" s="37">
        <v>21.999999999999996</v>
      </c>
      <c r="G97" s="37">
        <v>22.499999999999996</v>
      </c>
      <c r="H97" s="37">
        <v>23</v>
      </c>
      <c r="I97" s="37">
        <v>23</v>
      </c>
      <c r="J97" s="37">
        <v>23.5</v>
      </c>
      <c r="K97" s="37">
        <v>24</v>
      </c>
      <c r="L97" s="37">
        <v>24</v>
      </c>
      <c r="M97" s="37">
        <v>24.5</v>
      </c>
      <c r="N97" s="37">
        <v>24.5</v>
      </c>
      <c r="O97" s="37">
        <v>25</v>
      </c>
      <c r="P97" s="37">
        <v>25</v>
      </c>
      <c r="Q97" s="37">
        <v>25.5</v>
      </c>
      <c r="S97" t="str">
        <f t="shared" si="7"/>
        <v/>
      </c>
      <c r="T97">
        <v>110000</v>
      </c>
      <c r="U97">
        <v>0.21999999999999997</v>
      </c>
      <c r="V97">
        <v>0.22499999999999998</v>
      </c>
      <c r="W97">
        <v>0.22999999999999998</v>
      </c>
      <c r="X97">
        <v>0.22999999999999998</v>
      </c>
      <c r="Y97">
        <v>0.23499999999999999</v>
      </c>
      <c r="Z97">
        <v>0.24</v>
      </c>
      <c r="AA97">
        <v>0.24</v>
      </c>
      <c r="AB97">
        <v>0.245</v>
      </c>
      <c r="AC97">
        <v>0.245</v>
      </c>
      <c r="AD97">
        <v>0.25</v>
      </c>
      <c r="AE97">
        <v>0.25</v>
      </c>
      <c r="AF97">
        <v>0.255</v>
      </c>
      <c r="AH97" s="37">
        <f t="shared" si="6"/>
        <v>21.999999999999996</v>
      </c>
      <c r="AI97" s="37">
        <f t="shared" si="6"/>
        <v>22.499999999999996</v>
      </c>
      <c r="AJ97" s="37">
        <f t="shared" si="6"/>
        <v>23</v>
      </c>
      <c r="AK97" s="37">
        <f t="shared" si="8"/>
        <v>23</v>
      </c>
      <c r="AL97" s="37">
        <f t="shared" si="8"/>
        <v>23.5</v>
      </c>
      <c r="AM97" s="37">
        <f t="shared" si="8"/>
        <v>24</v>
      </c>
      <c r="AN97" s="37">
        <f t="shared" si="8"/>
        <v>24</v>
      </c>
      <c r="AO97" s="37">
        <f t="shared" si="8"/>
        <v>24.5</v>
      </c>
      <c r="AP97" s="37">
        <f t="shared" si="8"/>
        <v>24.5</v>
      </c>
      <c r="AQ97" s="37">
        <f t="shared" si="8"/>
        <v>25</v>
      </c>
      <c r="AR97" s="37">
        <f t="shared" si="8"/>
        <v>25</v>
      </c>
      <c r="AS97" s="37">
        <f t="shared" si="8"/>
        <v>25.5</v>
      </c>
    </row>
    <row r="98" spans="4:45" x14ac:dyDescent="0.25"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</row>
    <row r="99" spans="4:45" x14ac:dyDescent="0.25"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</row>
  </sheetData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15C4F-0804-4E4C-AC48-BC98AB304B50}">
  <dimension ref="D1:AS97"/>
  <sheetViews>
    <sheetView zoomScale="85" zoomScaleNormal="85" workbookViewId="0"/>
  </sheetViews>
  <sheetFormatPr defaultColWidth="9.140625" defaultRowHeight="15" x14ac:dyDescent="0.25"/>
  <sheetData>
    <row r="1" spans="4:45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  <c r="U1" t="s">
        <v>163</v>
      </c>
      <c r="AH1" t="s">
        <v>164</v>
      </c>
    </row>
    <row r="2" spans="4:45" x14ac:dyDescent="0.25">
      <c r="D2" t="s">
        <v>174</v>
      </c>
      <c r="F2" s="74">
        <v>0</v>
      </c>
      <c r="G2" s="74">
        <v>1.0009999999999999</v>
      </c>
      <c r="H2" s="74">
        <v>1.5009999999999999</v>
      </c>
      <c r="I2" s="74">
        <v>2.0009999999999999</v>
      </c>
      <c r="J2" s="74">
        <v>2.5009999999999999</v>
      </c>
      <c r="K2" s="74">
        <v>3.0009999999999999</v>
      </c>
      <c r="L2" s="74">
        <v>3.5009999999999999</v>
      </c>
      <c r="M2" s="74">
        <v>4.0010000000000003</v>
      </c>
      <c r="N2" s="74">
        <v>4.5010000000000003</v>
      </c>
      <c r="O2" s="74">
        <v>5.0010000000000003</v>
      </c>
      <c r="P2" s="74">
        <v>5.5010000000000003</v>
      </c>
      <c r="Q2" s="74">
        <v>6.0010000000000003</v>
      </c>
    </row>
    <row r="3" spans="4:45" x14ac:dyDescent="0.25">
      <c r="E3" t="s">
        <v>59</v>
      </c>
      <c r="F3" s="74">
        <v>2</v>
      </c>
      <c r="G3" s="74">
        <v>3</v>
      </c>
      <c r="H3" s="74">
        <v>4</v>
      </c>
      <c r="I3" s="74">
        <v>5</v>
      </c>
      <c r="J3" s="74">
        <v>6</v>
      </c>
      <c r="K3" s="74">
        <v>7</v>
      </c>
      <c r="L3" s="74">
        <v>8</v>
      </c>
      <c r="M3" s="74">
        <v>9</v>
      </c>
      <c r="N3" s="74">
        <v>10</v>
      </c>
      <c r="O3" s="74">
        <v>11</v>
      </c>
      <c r="P3" s="74">
        <v>12</v>
      </c>
      <c r="Q3" s="74">
        <v>13</v>
      </c>
      <c r="S3" t="s">
        <v>166</v>
      </c>
      <c r="T3" s="76">
        <v>100</v>
      </c>
    </row>
    <row r="4" spans="4:45" x14ac:dyDescent="0.25">
      <c r="D4">
        <v>1</v>
      </c>
      <c r="E4" s="77">
        <v>0</v>
      </c>
      <c r="F4" s="37">
        <v>18</v>
      </c>
      <c r="G4" s="37">
        <v>18</v>
      </c>
      <c r="H4" s="37">
        <v>18.5</v>
      </c>
      <c r="I4" s="37">
        <v>19</v>
      </c>
      <c r="J4" s="37">
        <v>19</v>
      </c>
      <c r="K4" s="37">
        <v>19.5</v>
      </c>
      <c r="L4" s="37">
        <v>19.5</v>
      </c>
      <c r="M4" s="37">
        <v>20</v>
      </c>
      <c r="N4" s="37">
        <v>20</v>
      </c>
      <c r="O4" s="37">
        <v>20.5</v>
      </c>
      <c r="P4" s="37">
        <v>20.5</v>
      </c>
      <c r="Q4" s="37">
        <v>20.5</v>
      </c>
      <c r="S4" t="str">
        <f>IF(E4&lt;&gt;T4,"x","")</f>
        <v>x</v>
      </c>
      <c r="T4" s="78" t="s">
        <v>167</v>
      </c>
      <c r="U4" s="78">
        <v>0.18</v>
      </c>
      <c r="V4" s="78">
        <v>0.18</v>
      </c>
      <c r="W4" s="78">
        <v>0.185</v>
      </c>
      <c r="X4" s="78">
        <v>0.19</v>
      </c>
      <c r="Y4" s="78">
        <v>0.19</v>
      </c>
      <c r="Z4" s="78">
        <v>0.19500000000000001</v>
      </c>
      <c r="AA4" s="78">
        <v>0.19500000000000001</v>
      </c>
      <c r="AB4" s="78">
        <v>0.2</v>
      </c>
      <c r="AC4" s="78">
        <v>0.2</v>
      </c>
      <c r="AD4" s="78">
        <v>0.20500000000000002</v>
      </c>
      <c r="AE4" s="78">
        <v>0.20500000000000002</v>
      </c>
      <c r="AF4" s="78">
        <v>0.20500000000000002</v>
      </c>
      <c r="AH4" s="37">
        <f t="shared" ref="AH4:AS25" si="0">U4*$T$3</f>
        <v>18</v>
      </c>
      <c r="AI4" s="37">
        <f t="shared" si="0"/>
        <v>18</v>
      </c>
      <c r="AJ4" s="37">
        <f t="shared" si="0"/>
        <v>18.5</v>
      </c>
      <c r="AK4" s="37">
        <f t="shared" si="0"/>
        <v>19</v>
      </c>
      <c r="AL4" s="37">
        <f t="shared" si="0"/>
        <v>19</v>
      </c>
      <c r="AM4" s="37">
        <f t="shared" si="0"/>
        <v>19.5</v>
      </c>
      <c r="AN4" s="37">
        <f t="shared" si="0"/>
        <v>19.5</v>
      </c>
      <c r="AO4" s="37">
        <f t="shared" si="0"/>
        <v>20</v>
      </c>
      <c r="AP4" s="37">
        <f t="shared" si="0"/>
        <v>20</v>
      </c>
      <c r="AQ4" s="37">
        <f t="shared" si="0"/>
        <v>20.5</v>
      </c>
      <c r="AR4" s="37">
        <f t="shared" si="0"/>
        <v>20.5</v>
      </c>
      <c r="AS4" s="37">
        <f t="shared" si="0"/>
        <v>20.5</v>
      </c>
    </row>
    <row r="5" spans="4:45" x14ac:dyDescent="0.25">
      <c r="D5">
        <v>2</v>
      </c>
      <c r="E5" s="77">
        <v>21500</v>
      </c>
      <c r="F5" s="37">
        <v>18</v>
      </c>
      <c r="G5" s="37">
        <v>18</v>
      </c>
      <c r="H5" s="37">
        <v>18.5</v>
      </c>
      <c r="I5" s="37">
        <v>19</v>
      </c>
      <c r="J5" s="37">
        <v>19</v>
      </c>
      <c r="K5" s="37">
        <v>19.5</v>
      </c>
      <c r="L5" s="37">
        <v>19.5</v>
      </c>
      <c r="M5" s="37">
        <v>20</v>
      </c>
      <c r="N5" s="37">
        <v>20</v>
      </c>
      <c r="O5" s="37">
        <v>20.5</v>
      </c>
      <c r="P5" s="37">
        <v>20.5</v>
      </c>
      <c r="Q5" s="37">
        <v>20.5</v>
      </c>
      <c r="S5" t="str">
        <f>IF(E5&lt;&gt;T5,"x","")</f>
        <v/>
      </c>
      <c r="T5" s="78">
        <v>21500</v>
      </c>
      <c r="U5" s="78">
        <v>0.18</v>
      </c>
      <c r="V5" s="78">
        <v>0.18</v>
      </c>
      <c r="W5" s="78">
        <v>0.185</v>
      </c>
      <c r="X5" s="78">
        <v>0.19</v>
      </c>
      <c r="Y5" s="78">
        <v>0.19</v>
      </c>
      <c r="Z5" s="78">
        <v>0.19500000000000001</v>
      </c>
      <c r="AA5" s="78">
        <v>0.19500000000000001</v>
      </c>
      <c r="AB5" s="78">
        <v>0.2</v>
      </c>
      <c r="AC5" s="78">
        <v>0.2</v>
      </c>
      <c r="AD5" s="78">
        <v>0.20500000000000002</v>
      </c>
      <c r="AE5" s="78">
        <v>0.20500000000000002</v>
      </c>
      <c r="AF5" s="78">
        <v>0.20500000000000002</v>
      </c>
      <c r="AH5" s="37">
        <f t="shared" si="0"/>
        <v>18</v>
      </c>
      <c r="AI5" s="37">
        <f t="shared" si="0"/>
        <v>18</v>
      </c>
      <c r="AJ5" s="37">
        <f t="shared" si="0"/>
        <v>18.5</v>
      </c>
      <c r="AK5" s="37">
        <f t="shared" si="0"/>
        <v>19</v>
      </c>
      <c r="AL5" s="37">
        <f t="shared" si="0"/>
        <v>19</v>
      </c>
      <c r="AM5" s="37">
        <f t="shared" si="0"/>
        <v>19.5</v>
      </c>
      <c r="AN5" s="37">
        <f t="shared" si="0"/>
        <v>19.5</v>
      </c>
      <c r="AO5" s="37">
        <f t="shared" si="0"/>
        <v>20</v>
      </c>
      <c r="AP5" s="37">
        <f t="shared" si="0"/>
        <v>20</v>
      </c>
      <c r="AQ5" s="37">
        <f t="shared" si="0"/>
        <v>20.5</v>
      </c>
      <c r="AR5" s="37">
        <f t="shared" si="0"/>
        <v>20.5</v>
      </c>
      <c r="AS5" s="37">
        <f t="shared" si="0"/>
        <v>20.5</v>
      </c>
    </row>
    <row r="6" spans="4:45" x14ac:dyDescent="0.25">
      <c r="D6">
        <v>3</v>
      </c>
      <c r="E6" s="77">
        <v>22000</v>
      </c>
      <c r="F6" s="37">
        <v>18</v>
      </c>
      <c r="G6" s="37">
        <v>18</v>
      </c>
      <c r="H6" s="37">
        <v>18.5</v>
      </c>
      <c r="I6" s="37">
        <v>19</v>
      </c>
      <c r="J6" s="37">
        <v>19</v>
      </c>
      <c r="K6" s="37">
        <v>19.5</v>
      </c>
      <c r="L6" s="37">
        <v>19.5</v>
      </c>
      <c r="M6" s="37">
        <v>20</v>
      </c>
      <c r="N6" s="37">
        <v>20</v>
      </c>
      <c r="O6" s="37">
        <v>20.5</v>
      </c>
      <c r="P6" s="37">
        <v>20.5</v>
      </c>
      <c r="Q6" s="37">
        <v>20.5</v>
      </c>
      <c r="S6" t="str">
        <f t="shared" ref="S6:S69" si="1">IF(E6&lt;&gt;T6,"x","")</f>
        <v/>
      </c>
      <c r="T6">
        <v>22000</v>
      </c>
      <c r="U6">
        <v>0.18</v>
      </c>
      <c r="V6">
        <v>0.18</v>
      </c>
      <c r="W6">
        <v>0.185</v>
      </c>
      <c r="X6">
        <v>0.19</v>
      </c>
      <c r="Y6">
        <v>0.19</v>
      </c>
      <c r="Z6">
        <v>0.19500000000000001</v>
      </c>
      <c r="AA6">
        <v>0.19500000000000001</v>
      </c>
      <c r="AB6">
        <v>0.2</v>
      </c>
      <c r="AC6">
        <v>0.2</v>
      </c>
      <c r="AD6">
        <v>0.20500000000000002</v>
      </c>
      <c r="AE6">
        <v>0.20500000000000002</v>
      </c>
      <c r="AF6">
        <v>0.20500000000000002</v>
      </c>
      <c r="AH6" s="37">
        <f t="shared" si="0"/>
        <v>18</v>
      </c>
      <c r="AI6" s="37">
        <f t="shared" si="0"/>
        <v>18</v>
      </c>
      <c r="AJ6" s="37">
        <f t="shared" si="0"/>
        <v>18.5</v>
      </c>
      <c r="AK6" s="37">
        <f t="shared" si="0"/>
        <v>19</v>
      </c>
      <c r="AL6" s="37">
        <f t="shared" si="0"/>
        <v>19</v>
      </c>
      <c r="AM6" s="37">
        <f t="shared" si="0"/>
        <v>19.5</v>
      </c>
      <c r="AN6" s="37">
        <f t="shared" si="0"/>
        <v>19.5</v>
      </c>
      <c r="AO6" s="37">
        <f t="shared" si="0"/>
        <v>20</v>
      </c>
      <c r="AP6" s="37">
        <f t="shared" si="0"/>
        <v>20</v>
      </c>
      <c r="AQ6" s="37">
        <f t="shared" si="0"/>
        <v>20.5</v>
      </c>
      <c r="AR6" s="37">
        <f t="shared" si="0"/>
        <v>20.5</v>
      </c>
      <c r="AS6" s="37">
        <f t="shared" si="0"/>
        <v>20.5</v>
      </c>
    </row>
    <row r="7" spans="4:45" x14ac:dyDescent="0.25">
      <c r="D7">
        <v>4</v>
      </c>
      <c r="E7" s="77">
        <v>22500</v>
      </c>
      <c r="F7" s="37">
        <v>18</v>
      </c>
      <c r="G7" s="37">
        <v>18</v>
      </c>
      <c r="H7" s="37">
        <v>18.5</v>
      </c>
      <c r="I7" s="37">
        <v>19</v>
      </c>
      <c r="J7" s="37">
        <v>19</v>
      </c>
      <c r="K7" s="37">
        <v>19.5</v>
      </c>
      <c r="L7" s="37">
        <v>19.5</v>
      </c>
      <c r="M7" s="37">
        <v>20</v>
      </c>
      <c r="N7" s="37">
        <v>20</v>
      </c>
      <c r="O7" s="37">
        <v>20.5</v>
      </c>
      <c r="P7" s="37">
        <v>20.5</v>
      </c>
      <c r="Q7" s="37">
        <v>20.5</v>
      </c>
      <c r="S7" t="str">
        <f t="shared" si="1"/>
        <v/>
      </c>
      <c r="T7">
        <v>22500</v>
      </c>
      <c r="U7">
        <v>0.18</v>
      </c>
      <c r="V7">
        <v>0.18</v>
      </c>
      <c r="W7">
        <v>0.185</v>
      </c>
      <c r="X7">
        <v>0.19</v>
      </c>
      <c r="Y7">
        <v>0.19</v>
      </c>
      <c r="Z7">
        <v>0.19500000000000001</v>
      </c>
      <c r="AA7">
        <v>0.19500000000000001</v>
      </c>
      <c r="AB7">
        <v>0.2</v>
      </c>
      <c r="AC7">
        <v>0.2</v>
      </c>
      <c r="AD7">
        <v>0.20500000000000002</v>
      </c>
      <c r="AE7">
        <v>0.20500000000000002</v>
      </c>
      <c r="AF7">
        <v>0.20500000000000002</v>
      </c>
      <c r="AH7" s="37">
        <f t="shared" si="0"/>
        <v>18</v>
      </c>
      <c r="AI7" s="37">
        <f t="shared" si="0"/>
        <v>18</v>
      </c>
      <c r="AJ7" s="37">
        <f t="shared" si="0"/>
        <v>18.5</v>
      </c>
      <c r="AK7" s="37">
        <f t="shared" si="0"/>
        <v>19</v>
      </c>
      <c r="AL7" s="37">
        <f t="shared" si="0"/>
        <v>19</v>
      </c>
      <c r="AM7" s="37">
        <f t="shared" si="0"/>
        <v>19.5</v>
      </c>
      <c r="AN7" s="37">
        <f t="shared" si="0"/>
        <v>19.5</v>
      </c>
      <c r="AO7" s="37">
        <f t="shared" si="0"/>
        <v>20</v>
      </c>
      <c r="AP7" s="37">
        <f t="shared" si="0"/>
        <v>20</v>
      </c>
      <c r="AQ7" s="37">
        <f t="shared" si="0"/>
        <v>20.5</v>
      </c>
      <c r="AR7" s="37">
        <f t="shared" si="0"/>
        <v>20.5</v>
      </c>
      <c r="AS7" s="37">
        <f t="shared" si="0"/>
        <v>20.5</v>
      </c>
    </row>
    <row r="8" spans="4:45" x14ac:dyDescent="0.25">
      <c r="D8">
        <v>5</v>
      </c>
      <c r="E8" s="77">
        <v>23000</v>
      </c>
      <c r="F8" s="37">
        <v>19</v>
      </c>
      <c r="G8" s="37">
        <v>19</v>
      </c>
      <c r="H8" s="37">
        <v>19.5</v>
      </c>
      <c r="I8" s="37">
        <v>20</v>
      </c>
      <c r="J8" s="37">
        <v>20</v>
      </c>
      <c r="K8" s="37">
        <v>20.5</v>
      </c>
      <c r="L8" s="37">
        <v>20.5</v>
      </c>
      <c r="M8" s="37">
        <v>21.000000000000004</v>
      </c>
      <c r="N8" s="37">
        <v>21.000000000000004</v>
      </c>
      <c r="O8" s="37">
        <v>21.499999999999996</v>
      </c>
      <c r="P8" s="37">
        <v>21.499999999999996</v>
      </c>
      <c r="Q8" s="37">
        <v>21.499999999999996</v>
      </c>
      <c r="S8" t="str">
        <f t="shared" si="1"/>
        <v/>
      </c>
      <c r="T8">
        <v>23000</v>
      </c>
      <c r="U8">
        <v>0.19</v>
      </c>
      <c r="V8">
        <v>0.19</v>
      </c>
      <c r="W8">
        <v>0.19500000000000001</v>
      </c>
      <c r="X8">
        <v>0.2</v>
      </c>
      <c r="Y8">
        <v>0.2</v>
      </c>
      <c r="Z8">
        <v>0.20500000000000002</v>
      </c>
      <c r="AA8">
        <v>0.20500000000000002</v>
      </c>
      <c r="AB8">
        <v>0.21000000000000002</v>
      </c>
      <c r="AC8">
        <v>0.21000000000000002</v>
      </c>
      <c r="AD8">
        <v>0.21499999999999997</v>
      </c>
      <c r="AE8">
        <v>0.21499999999999997</v>
      </c>
      <c r="AF8">
        <v>0.21499999999999997</v>
      </c>
      <c r="AH8" s="37">
        <f t="shared" si="0"/>
        <v>19</v>
      </c>
      <c r="AI8" s="37">
        <f t="shared" si="0"/>
        <v>19</v>
      </c>
      <c r="AJ8" s="37">
        <f t="shared" si="0"/>
        <v>19.5</v>
      </c>
      <c r="AK8" s="37">
        <f t="shared" si="0"/>
        <v>20</v>
      </c>
      <c r="AL8" s="37">
        <f t="shared" si="0"/>
        <v>20</v>
      </c>
      <c r="AM8" s="37">
        <f t="shared" si="0"/>
        <v>20.5</v>
      </c>
      <c r="AN8" s="37">
        <f t="shared" si="0"/>
        <v>20.5</v>
      </c>
      <c r="AO8" s="37">
        <f t="shared" si="0"/>
        <v>21.000000000000004</v>
      </c>
      <c r="AP8" s="37">
        <f t="shared" si="0"/>
        <v>21.000000000000004</v>
      </c>
      <c r="AQ8" s="37">
        <f t="shared" si="0"/>
        <v>21.499999999999996</v>
      </c>
      <c r="AR8" s="37">
        <f t="shared" si="0"/>
        <v>21.499999999999996</v>
      </c>
      <c r="AS8" s="37">
        <f t="shared" si="0"/>
        <v>21.499999999999996</v>
      </c>
    </row>
    <row r="9" spans="4:45" x14ac:dyDescent="0.25">
      <c r="D9">
        <v>6</v>
      </c>
      <c r="E9" s="77">
        <v>23500</v>
      </c>
      <c r="F9" s="37">
        <v>19.5</v>
      </c>
      <c r="G9" s="37">
        <v>20</v>
      </c>
      <c r="H9" s="37">
        <v>20</v>
      </c>
      <c r="I9" s="37">
        <v>20.5</v>
      </c>
      <c r="J9" s="37">
        <v>20.5</v>
      </c>
      <c r="K9" s="37">
        <v>21.000000000000004</v>
      </c>
      <c r="L9" s="37">
        <v>21.499999999999996</v>
      </c>
      <c r="M9" s="37">
        <v>21.499999999999996</v>
      </c>
      <c r="N9" s="37">
        <v>21.999999999999996</v>
      </c>
      <c r="O9" s="37">
        <v>21.999999999999996</v>
      </c>
      <c r="P9" s="37">
        <v>21.999999999999996</v>
      </c>
      <c r="Q9" s="37">
        <v>22.499999999999996</v>
      </c>
      <c r="S9" t="str">
        <f t="shared" si="1"/>
        <v/>
      </c>
      <c r="T9">
        <v>23500</v>
      </c>
      <c r="U9">
        <v>0.19500000000000001</v>
      </c>
      <c r="V9">
        <v>0.2</v>
      </c>
      <c r="W9">
        <v>0.2</v>
      </c>
      <c r="X9">
        <v>0.20500000000000002</v>
      </c>
      <c r="Y9">
        <v>0.20500000000000002</v>
      </c>
      <c r="Z9">
        <v>0.21000000000000002</v>
      </c>
      <c r="AA9">
        <v>0.21499999999999997</v>
      </c>
      <c r="AB9">
        <v>0.21499999999999997</v>
      </c>
      <c r="AC9">
        <v>0.21999999999999997</v>
      </c>
      <c r="AD9">
        <v>0.21999999999999997</v>
      </c>
      <c r="AE9">
        <v>0.21999999999999997</v>
      </c>
      <c r="AF9">
        <v>0.22499999999999998</v>
      </c>
      <c r="AH9" s="37">
        <f t="shared" si="0"/>
        <v>19.5</v>
      </c>
      <c r="AI9" s="37">
        <f t="shared" si="0"/>
        <v>20</v>
      </c>
      <c r="AJ9" s="37">
        <f t="shared" si="0"/>
        <v>20</v>
      </c>
      <c r="AK9" s="37">
        <f t="shared" si="0"/>
        <v>20.5</v>
      </c>
      <c r="AL9" s="37">
        <f t="shared" si="0"/>
        <v>20.5</v>
      </c>
      <c r="AM9" s="37">
        <f t="shared" si="0"/>
        <v>21.000000000000004</v>
      </c>
      <c r="AN9" s="37">
        <f t="shared" si="0"/>
        <v>21.499999999999996</v>
      </c>
      <c r="AO9" s="37">
        <f t="shared" si="0"/>
        <v>21.499999999999996</v>
      </c>
      <c r="AP9" s="37">
        <f t="shared" si="0"/>
        <v>21.999999999999996</v>
      </c>
      <c r="AQ9" s="37">
        <f t="shared" si="0"/>
        <v>21.999999999999996</v>
      </c>
      <c r="AR9" s="37">
        <f t="shared" si="0"/>
        <v>21.999999999999996</v>
      </c>
      <c r="AS9" s="37">
        <f t="shared" si="0"/>
        <v>22.499999999999996</v>
      </c>
    </row>
    <row r="10" spans="4:45" x14ac:dyDescent="0.25">
      <c r="D10">
        <v>7</v>
      </c>
      <c r="E10" s="77">
        <v>24000</v>
      </c>
      <c r="F10" s="37">
        <v>19.5</v>
      </c>
      <c r="G10" s="37">
        <v>20</v>
      </c>
      <c r="H10" s="37">
        <v>20.5</v>
      </c>
      <c r="I10" s="37">
        <v>21.000000000000004</v>
      </c>
      <c r="J10" s="37">
        <v>21.000000000000004</v>
      </c>
      <c r="K10" s="37">
        <v>21.499999999999996</v>
      </c>
      <c r="L10" s="37">
        <v>21.499999999999996</v>
      </c>
      <c r="M10" s="37">
        <v>21.999999999999996</v>
      </c>
      <c r="N10" s="37">
        <v>21.999999999999996</v>
      </c>
      <c r="O10" s="37">
        <v>22.499999999999996</v>
      </c>
      <c r="P10" s="37">
        <v>22.499999999999996</v>
      </c>
      <c r="Q10" s="37">
        <v>23</v>
      </c>
      <c r="S10" t="str">
        <f t="shared" si="1"/>
        <v/>
      </c>
      <c r="T10">
        <v>24000</v>
      </c>
      <c r="U10">
        <v>0.19500000000000001</v>
      </c>
      <c r="V10">
        <v>0.2</v>
      </c>
      <c r="W10">
        <v>0.20500000000000002</v>
      </c>
      <c r="X10">
        <v>0.21000000000000002</v>
      </c>
      <c r="Y10">
        <v>0.21000000000000002</v>
      </c>
      <c r="Z10">
        <v>0.21499999999999997</v>
      </c>
      <c r="AA10">
        <v>0.21499999999999997</v>
      </c>
      <c r="AB10">
        <v>0.21999999999999997</v>
      </c>
      <c r="AC10">
        <v>0.21999999999999997</v>
      </c>
      <c r="AD10">
        <v>0.22499999999999998</v>
      </c>
      <c r="AE10">
        <v>0.22499999999999998</v>
      </c>
      <c r="AF10">
        <v>0.22999999999999998</v>
      </c>
      <c r="AH10" s="37">
        <f t="shared" si="0"/>
        <v>19.5</v>
      </c>
      <c r="AI10" s="37">
        <f t="shared" si="0"/>
        <v>20</v>
      </c>
      <c r="AJ10" s="37">
        <f t="shared" si="0"/>
        <v>20.5</v>
      </c>
      <c r="AK10" s="37">
        <f t="shared" si="0"/>
        <v>21.000000000000004</v>
      </c>
      <c r="AL10" s="37">
        <f t="shared" si="0"/>
        <v>21.000000000000004</v>
      </c>
      <c r="AM10" s="37">
        <f t="shared" si="0"/>
        <v>21.499999999999996</v>
      </c>
      <c r="AN10" s="37">
        <f t="shared" si="0"/>
        <v>21.499999999999996</v>
      </c>
      <c r="AO10" s="37">
        <f t="shared" si="0"/>
        <v>21.999999999999996</v>
      </c>
      <c r="AP10" s="37">
        <f t="shared" si="0"/>
        <v>21.999999999999996</v>
      </c>
      <c r="AQ10" s="37">
        <f t="shared" si="0"/>
        <v>22.499999999999996</v>
      </c>
      <c r="AR10" s="37">
        <f t="shared" si="0"/>
        <v>22.499999999999996</v>
      </c>
      <c r="AS10" s="37">
        <f t="shared" si="0"/>
        <v>23</v>
      </c>
    </row>
    <row r="11" spans="4:45" x14ac:dyDescent="0.25">
      <c r="D11">
        <v>8</v>
      </c>
      <c r="E11" s="77">
        <v>24500</v>
      </c>
      <c r="F11" s="37">
        <v>20</v>
      </c>
      <c r="G11" s="37">
        <v>20.5</v>
      </c>
      <c r="H11" s="37">
        <v>20.5</v>
      </c>
      <c r="I11" s="37">
        <v>21.000000000000004</v>
      </c>
      <c r="J11" s="37">
        <v>21.499999999999996</v>
      </c>
      <c r="K11" s="37">
        <v>21.499999999999996</v>
      </c>
      <c r="L11" s="37">
        <v>21.999999999999996</v>
      </c>
      <c r="M11" s="37">
        <v>21.999999999999996</v>
      </c>
      <c r="N11" s="37">
        <v>22.499999999999996</v>
      </c>
      <c r="O11" s="37">
        <v>22.499999999999996</v>
      </c>
      <c r="P11" s="37">
        <v>23</v>
      </c>
      <c r="Q11" s="37">
        <v>23</v>
      </c>
      <c r="S11" t="str">
        <f t="shared" si="1"/>
        <v/>
      </c>
      <c r="T11">
        <v>24500</v>
      </c>
      <c r="U11">
        <v>0.2</v>
      </c>
      <c r="V11">
        <v>0.20500000000000002</v>
      </c>
      <c r="W11">
        <v>0.20500000000000002</v>
      </c>
      <c r="X11">
        <v>0.21000000000000002</v>
      </c>
      <c r="Y11">
        <v>0.21499999999999997</v>
      </c>
      <c r="Z11">
        <v>0.21499999999999997</v>
      </c>
      <c r="AA11">
        <v>0.21999999999999997</v>
      </c>
      <c r="AB11">
        <v>0.21999999999999997</v>
      </c>
      <c r="AC11">
        <v>0.22499999999999998</v>
      </c>
      <c r="AD11">
        <v>0.22499999999999998</v>
      </c>
      <c r="AE11">
        <v>0.22999999999999998</v>
      </c>
      <c r="AF11">
        <v>0.22999999999999998</v>
      </c>
      <c r="AH11" s="37">
        <f t="shared" si="0"/>
        <v>20</v>
      </c>
      <c r="AI11" s="37">
        <f t="shared" si="0"/>
        <v>20.5</v>
      </c>
      <c r="AJ11" s="37">
        <f t="shared" si="0"/>
        <v>20.5</v>
      </c>
      <c r="AK11" s="37">
        <f t="shared" si="0"/>
        <v>21.000000000000004</v>
      </c>
      <c r="AL11" s="37">
        <f t="shared" si="0"/>
        <v>21.499999999999996</v>
      </c>
      <c r="AM11" s="37">
        <f t="shared" si="0"/>
        <v>21.499999999999996</v>
      </c>
      <c r="AN11" s="37">
        <f t="shared" si="0"/>
        <v>21.999999999999996</v>
      </c>
      <c r="AO11" s="37">
        <f t="shared" si="0"/>
        <v>21.999999999999996</v>
      </c>
      <c r="AP11" s="37">
        <f t="shared" si="0"/>
        <v>22.499999999999996</v>
      </c>
      <c r="AQ11" s="37">
        <f t="shared" si="0"/>
        <v>22.499999999999996</v>
      </c>
      <c r="AR11" s="37">
        <f t="shared" si="0"/>
        <v>23</v>
      </c>
      <c r="AS11" s="37">
        <f t="shared" si="0"/>
        <v>23</v>
      </c>
    </row>
    <row r="12" spans="4:45" x14ac:dyDescent="0.25">
      <c r="D12">
        <v>9</v>
      </c>
      <c r="E12" s="77">
        <v>25000</v>
      </c>
      <c r="F12" s="37">
        <v>20</v>
      </c>
      <c r="G12" s="37">
        <v>20.5</v>
      </c>
      <c r="H12" s="37">
        <v>21.000000000000004</v>
      </c>
      <c r="I12" s="37">
        <v>21.499999999999996</v>
      </c>
      <c r="J12" s="37">
        <v>21.499999999999996</v>
      </c>
      <c r="K12" s="37">
        <v>21.999999999999996</v>
      </c>
      <c r="L12" s="37">
        <v>21.999999999999996</v>
      </c>
      <c r="M12" s="37">
        <v>22.499999999999996</v>
      </c>
      <c r="N12" s="37">
        <v>22.499999999999996</v>
      </c>
      <c r="O12" s="37">
        <v>23</v>
      </c>
      <c r="P12" s="37">
        <v>23</v>
      </c>
      <c r="Q12" s="37">
        <v>23.5</v>
      </c>
      <c r="S12" t="str">
        <f t="shared" si="1"/>
        <v/>
      </c>
      <c r="T12">
        <v>25000</v>
      </c>
      <c r="U12">
        <v>0.2</v>
      </c>
      <c r="V12">
        <v>0.20500000000000002</v>
      </c>
      <c r="W12">
        <v>0.21000000000000002</v>
      </c>
      <c r="X12">
        <v>0.21499999999999997</v>
      </c>
      <c r="Y12">
        <v>0.21499999999999997</v>
      </c>
      <c r="Z12">
        <v>0.21999999999999997</v>
      </c>
      <c r="AA12">
        <v>0.21999999999999997</v>
      </c>
      <c r="AB12">
        <v>0.22499999999999998</v>
      </c>
      <c r="AC12">
        <v>0.22499999999999998</v>
      </c>
      <c r="AD12">
        <v>0.22999999999999998</v>
      </c>
      <c r="AE12">
        <v>0.22999999999999998</v>
      </c>
      <c r="AF12">
        <v>0.23499999999999999</v>
      </c>
      <c r="AH12" s="37">
        <f t="shared" si="0"/>
        <v>20</v>
      </c>
      <c r="AI12" s="37">
        <f t="shared" si="0"/>
        <v>20.5</v>
      </c>
      <c r="AJ12" s="37">
        <f t="shared" si="0"/>
        <v>21.000000000000004</v>
      </c>
      <c r="AK12" s="37">
        <f t="shared" si="0"/>
        <v>21.499999999999996</v>
      </c>
      <c r="AL12" s="37">
        <f t="shared" si="0"/>
        <v>21.499999999999996</v>
      </c>
      <c r="AM12" s="37">
        <f t="shared" si="0"/>
        <v>21.999999999999996</v>
      </c>
      <c r="AN12" s="37">
        <f t="shared" si="0"/>
        <v>21.999999999999996</v>
      </c>
      <c r="AO12" s="37">
        <f t="shared" si="0"/>
        <v>22.499999999999996</v>
      </c>
      <c r="AP12" s="37">
        <f t="shared" si="0"/>
        <v>22.499999999999996</v>
      </c>
      <c r="AQ12" s="37">
        <f t="shared" si="0"/>
        <v>23</v>
      </c>
      <c r="AR12" s="37">
        <f t="shared" si="0"/>
        <v>23</v>
      </c>
      <c r="AS12" s="37">
        <f t="shared" si="0"/>
        <v>23.5</v>
      </c>
    </row>
    <row r="13" spans="4:45" x14ac:dyDescent="0.25">
      <c r="D13">
        <v>10</v>
      </c>
      <c r="E13" s="77">
        <v>26000</v>
      </c>
      <c r="F13" s="37">
        <v>20.5</v>
      </c>
      <c r="G13" s="37">
        <v>21.000000000000004</v>
      </c>
      <c r="H13" s="37">
        <v>21.499999999999996</v>
      </c>
      <c r="I13" s="37">
        <v>21.999999999999996</v>
      </c>
      <c r="J13" s="37">
        <v>21.999999999999996</v>
      </c>
      <c r="K13" s="37">
        <v>22.499999999999996</v>
      </c>
      <c r="L13" s="37">
        <v>22.499999999999996</v>
      </c>
      <c r="M13" s="37">
        <v>23</v>
      </c>
      <c r="N13" s="37">
        <v>23</v>
      </c>
      <c r="O13" s="37">
        <v>23.5</v>
      </c>
      <c r="P13" s="37">
        <v>23.5</v>
      </c>
      <c r="Q13" s="37">
        <v>24</v>
      </c>
      <c r="S13" t="str">
        <f t="shared" si="1"/>
        <v/>
      </c>
      <c r="T13">
        <v>26000</v>
      </c>
      <c r="U13">
        <v>0.20500000000000002</v>
      </c>
      <c r="V13">
        <v>0.21000000000000002</v>
      </c>
      <c r="W13">
        <v>0.21499999999999997</v>
      </c>
      <c r="X13">
        <v>0.21999999999999997</v>
      </c>
      <c r="Y13">
        <v>0.21999999999999997</v>
      </c>
      <c r="Z13">
        <v>0.22499999999999998</v>
      </c>
      <c r="AA13">
        <v>0.22499999999999998</v>
      </c>
      <c r="AB13">
        <v>0.22999999999999998</v>
      </c>
      <c r="AC13">
        <v>0.22999999999999998</v>
      </c>
      <c r="AD13">
        <v>0.23499999999999999</v>
      </c>
      <c r="AE13">
        <v>0.23499999999999999</v>
      </c>
      <c r="AF13">
        <v>0.24</v>
      </c>
      <c r="AH13" s="37">
        <f t="shared" si="0"/>
        <v>20.5</v>
      </c>
      <c r="AI13" s="37">
        <f t="shared" si="0"/>
        <v>21.000000000000004</v>
      </c>
      <c r="AJ13" s="37">
        <f t="shared" si="0"/>
        <v>21.499999999999996</v>
      </c>
      <c r="AK13" s="37">
        <f t="shared" si="0"/>
        <v>21.999999999999996</v>
      </c>
      <c r="AL13" s="37">
        <f t="shared" si="0"/>
        <v>21.999999999999996</v>
      </c>
      <c r="AM13" s="37">
        <f t="shared" si="0"/>
        <v>22.499999999999996</v>
      </c>
      <c r="AN13" s="37">
        <f t="shared" si="0"/>
        <v>22.499999999999996</v>
      </c>
      <c r="AO13" s="37">
        <f t="shared" si="0"/>
        <v>23</v>
      </c>
      <c r="AP13" s="37">
        <f t="shared" si="0"/>
        <v>23</v>
      </c>
      <c r="AQ13" s="37">
        <f t="shared" si="0"/>
        <v>23.5</v>
      </c>
      <c r="AR13" s="37">
        <f t="shared" si="0"/>
        <v>23.5</v>
      </c>
      <c r="AS13" s="37">
        <f t="shared" si="0"/>
        <v>24</v>
      </c>
    </row>
    <row r="14" spans="4:45" x14ac:dyDescent="0.25">
      <c r="D14">
        <v>11</v>
      </c>
      <c r="E14" s="77">
        <v>27000</v>
      </c>
      <c r="F14" s="37">
        <v>21.000000000000004</v>
      </c>
      <c r="G14" s="37">
        <v>21.499999999999996</v>
      </c>
      <c r="H14" s="37">
        <v>21.499999999999996</v>
      </c>
      <c r="I14" s="37">
        <v>21.999999999999996</v>
      </c>
      <c r="J14" s="37">
        <v>22.499999999999996</v>
      </c>
      <c r="K14" s="37">
        <v>22.499999999999996</v>
      </c>
      <c r="L14" s="37">
        <v>23</v>
      </c>
      <c r="M14" s="37">
        <v>23.5</v>
      </c>
      <c r="N14" s="37">
        <v>23.5</v>
      </c>
      <c r="O14" s="37">
        <v>24</v>
      </c>
      <c r="P14" s="37">
        <v>24</v>
      </c>
      <c r="Q14" s="37">
        <v>24</v>
      </c>
      <c r="S14" t="str">
        <f t="shared" si="1"/>
        <v/>
      </c>
      <c r="T14">
        <v>27000</v>
      </c>
      <c r="U14">
        <v>0.21000000000000002</v>
      </c>
      <c r="V14">
        <v>0.21499999999999997</v>
      </c>
      <c r="W14">
        <v>0.21499999999999997</v>
      </c>
      <c r="X14">
        <v>0.21999999999999997</v>
      </c>
      <c r="Y14">
        <v>0.22499999999999998</v>
      </c>
      <c r="Z14">
        <v>0.22499999999999998</v>
      </c>
      <c r="AA14">
        <v>0.22999999999999998</v>
      </c>
      <c r="AB14">
        <v>0.23499999999999999</v>
      </c>
      <c r="AC14">
        <v>0.23499999999999999</v>
      </c>
      <c r="AD14">
        <v>0.24</v>
      </c>
      <c r="AE14">
        <v>0.24</v>
      </c>
      <c r="AF14">
        <v>0.24</v>
      </c>
      <c r="AH14" s="37">
        <f t="shared" si="0"/>
        <v>21.000000000000004</v>
      </c>
      <c r="AI14" s="37">
        <f t="shared" si="0"/>
        <v>21.499999999999996</v>
      </c>
      <c r="AJ14" s="37">
        <f t="shared" si="0"/>
        <v>21.499999999999996</v>
      </c>
      <c r="AK14" s="37">
        <f t="shared" si="0"/>
        <v>21.999999999999996</v>
      </c>
      <c r="AL14" s="37">
        <f t="shared" si="0"/>
        <v>22.499999999999996</v>
      </c>
      <c r="AM14" s="37">
        <f t="shared" si="0"/>
        <v>22.499999999999996</v>
      </c>
      <c r="AN14" s="37">
        <f t="shared" si="0"/>
        <v>23</v>
      </c>
      <c r="AO14" s="37">
        <f t="shared" si="0"/>
        <v>23.5</v>
      </c>
      <c r="AP14" s="37">
        <f t="shared" si="0"/>
        <v>23.5</v>
      </c>
      <c r="AQ14" s="37">
        <f t="shared" si="0"/>
        <v>24</v>
      </c>
      <c r="AR14" s="37">
        <f t="shared" si="0"/>
        <v>24</v>
      </c>
      <c r="AS14" s="37">
        <f t="shared" si="0"/>
        <v>24</v>
      </c>
    </row>
    <row r="15" spans="4:45" x14ac:dyDescent="0.25">
      <c r="D15">
        <v>12</v>
      </c>
      <c r="E15" s="77">
        <v>28000</v>
      </c>
      <c r="F15" s="37">
        <v>21.000000000000004</v>
      </c>
      <c r="G15" s="37">
        <v>21.499999999999996</v>
      </c>
      <c r="H15" s="37">
        <v>21.999999999999996</v>
      </c>
      <c r="I15" s="37">
        <v>22.499999999999996</v>
      </c>
      <c r="J15" s="37">
        <v>22.499999999999996</v>
      </c>
      <c r="K15" s="37">
        <v>23</v>
      </c>
      <c r="L15" s="37">
        <v>23.5</v>
      </c>
      <c r="M15" s="37">
        <v>23.5</v>
      </c>
      <c r="N15" s="37">
        <v>24</v>
      </c>
      <c r="O15" s="37">
        <v>24</v>
      </c>
      <c r="P15" s="37">
        <v>24.5</v>
      </c>
      <c r="Q15" s="37">
        <v>24.5</v>
      </c>
      <c r="S15" t="str">
        <f t="shared" si="1"/>
        <v/>
      </c>
      <c r="T15">
        <v>28000</v>
      </c>
      <c r="U15">
        <v>0.21000000000000002</v>
      </c>
      <c r="V15">
        <v>0.21499999999999997</v>
      </c>
      <c r="W15">
        <v>0.21999999999999997</v>
      </c>
      <c r="X15">
        <v>0.22499999999999998</v>
      </c>
      <c r="Y15">
        <v>0.22499999999999998</v>
      </c>
      <c r="Z15">
        <v>0.22999999999999998</v>
      </c>
      <c r="AA15">
        <v>0.23499999999999999</v>
      </c>
      <c r="AB15">
        <v>0.23499999999999999</v>
      </c>
      <c r="AC15">
        <v>0.24</v>
      </c>
      <c r="AD15">
        <v>0.24</v>
      </c>
      <c r="AE15">
        <v>0.245</v>
      </c>
      <c r="AF15">
        <v>0.245</v>
      </c>
      <c r="AH15" s="37">
        <f t="shared" si="0"/>
        <v>21.000000000000004</v>
      </c>
      <c r="AI15" s="37">
        <f t="shared" si="0"/>
        <v>21.499999999999996</v>
      </c>
      <c r="AJ15" s="37">
        <f t="shared" si="0"/>
        <v>21.999999999999996</v>
      </c>
      <c r="AK15" s="37">
        <f t="shared" si="0"/>
        <v>22.499999999999996</v>
      </c>
      <c r="AL15" s="37">
        <f t="shared" si="0"/>
        <v>22.499999999999996</v>
      </c>
      <c r="AM15" s="37">
        <f t="shared" si="0"/>
        <v>23</v>
      </c>
      <c r="AN15" s="37">
        <f t="shared" si="0"/>
        <v>23.5</v>
      </c>
      <c r="AO15" s="37">
        <f t="shared" si="0"/>
        <v>23.5</v>
      </c>
      <c r="AP15" s="37">
        <f t="shared" si="0"/>
        <v>24</v>
      </c>
      <c r="AQ15" s="37">
        <f t="shared" si="0"/>
        <v>24</v>
      </c>
      <c r="AR15" s="37">
        <f t="shared" si="0"/>
        <v>24.5</v>
      </c>
      <c r="AS15" s="37">
        <f t="shared" si="0"/>
        <v>24.5</v>
      </c>
    </row>
    <row r="16" spans="4:45" x14ac:dyDescent="0.25">
      <c r="D16">
        <v>13</v>
      </c>
      <c r="E16" s="77">
        <v>29000</v>
      </c>
      <c r="F16" s="37">
        <v>21.499999999999996</v>
      </c>
      <c r="G16" s="37">
        <v>21.999999999999996</v>
      </c>
      <c r="H16" s="37">
        <v>21.999999999999996</v>
      </c>
      <c r="I16" s="37">
        <v>22.499999999999996</v>
      </c>
      <c r="J16" s="37">
        <v>23</v>
      </c>
      <c r="K16" s="37">
        <v>23</v>
      </c>
      <c r="L16" s="37">
        <v>23.5</v>
      </c>
      <c r="M16" s="37">
        <v>23.5</v>
      </c>
      <c r="N16" s="37">
        <v>24</v>
      </c>
      <c r="O16" s="37">
        <v>24</v>
      </c>
      <c r="P16" s="37">
        <v>24.5</v>
      </c>
      <c r="Q16" s="37">
        <v>24.5</v>
      </c>
      <c r="S16" t="str">
        <f t="shared" si="1"/>
        <v/>
      </c>
      <c r="T16">
        <v>29000</v>
      </c>
      <c r="U16">
        <v>0.21499999999999997</v>
      </c>
      <c r="V16">
        <v>0.21999999999999997</v>
      </c>
      <c r="W16">
        <v>0.21999999999999997</v>
      </c>
      <c r="X16">
        <v>0.22499999999999998</v>
      </c>
      <c r="Y16">
        <v>0.22999999999999998</v>
      </c>
      <c r="Z16">
        <v>0.22999999999999998</v>
      </c>
      <c r="AA16">
        <v>0.23499999999999999</v>
      </c>
      <c r="AB16">
        <v>0.23499999999999999</v>
      </c>
      <c r="AC16">
        <v>0.24</v>
      </c>
      <c r="AD16">
        <v>0.24</v>
      </c>
      <c r="AE16">
        <v>0.245</v>
      </c>
      <c r="AF16">
        <v>0.245</v>
      </c>
      <c r="AH16" s="37">
        <f t="shared" si="0"/>
        <v>21.499999999999996</v>
      </c>
      <c r="AI16" s="37">
        <f t="shared" si="0"/>
        <v>21.999999999999996</v>
      </c>
      <c r="AJ16" s="37">
        <f t="shared" si="0"/>
        <v>21.999999999999996</v>
      </c>
      <c r="AK16" s="37">
        <f t="shared" si="0"/>
        <v>22.499999999999996</v>
      </c>
      <c r="AL16" s="37">
        <f t="shared" si="0"/>
        <v>23</v>
      </c>
      <c r="AM16" s="37">
        <f t="shared" si="0"/>
        <v>23</v>
      </c>
      <c r="AN16" s="37">
        <f t="shared" si="0"/>
        <v>23.5</v>
      </c>
      <c r="AO16" s="37">
        <f t="shared" si="0"/>
        <v>23.5</v>
      </c>
      <c r="AP16" s="37">
        <f t="shared" si="0"/>
        <v>24</v>
      </c>
      <c r="AQ16" s="37">
        <f t="shared" si="0"/>
        <v>24</v>
      </c>
      <c r="AR16" s="37">
        <f t="shared" si="0"/>
        <v>24.5</v>
      </c>
      <c r="AS16" s="37">
        <f t="shared" si="0"/>
        <v>24.5</v>
      </c>
    </row>
    <row r="17" spans="4:45" x14ac:dyDescent="0.25">
      <c r="D17">
        <v>14</v>
      </c>
      <c r="E17" s="77">
        <v>30000</v>
      </c>
      <c r="F17" s="37">
        <v>21.499999999999996</v>
      </c>
      <c r="G17" s="37">
        <v>21.999999999999996</v>
      </c>
      <c r="H17" s="37">
        <v>22.499999999999996</v>
      </c>
      <c r="I17" s="37">
        <v>22.499999999999996</v>
      </c>
      <c r="J17" s="37">
        <v>23</v>
      </c>
      <c r="K17" s="37">
        <v>23.5</v>
      </c>
      <c r="L17" s="37">
        <v>23.5</v>
      </c>
      <c r="M17" s="37">
        <v>24</v>
      </c>
      <c r="N17" s="37">
        <v>24</v>
      </c>
      <c r="O17" s="37">
        <v>24.5</v>
      </c>
      <c r="P17" s="37">
        <v>24.5</v>
      </c>
      <c r="Q17" s="37">
        <v>25</v>
      </c>
      <c r="S17" t="str">
        <f t="shared" si="1"/>
        <v/>
      </c>
      <c r="T17">
        <v>30000</v>
      </c>
      <c r="U17">
        <v>0.21499999999999997</v>
      </c>
      <c r="V17">
        <v>0.21999999999999997</v>
      </c>
      <c r="W17">
        <v>0.22499999999999998</v>
      </c>
      <c r="X17">
        <v>0.22499999999999998</v>
      </c>
      <c r="Y17">
        <v>0.22999999999999998</v>
      </c>
      <c r="Z17">
        <v>0.23499999999999999</v>
      </c>
      <c r="AA17">
        <v>0.23499999999999999</v>
      </c>
      <c r="AB17">
        <v>0.24</v>
      </c>
      <c r="AC17">
        <v>0.24</v>
      </c>
      <c r="AD17">
        <v>0.245</v>
      </c>
      <c r="AE17">
        <v>0.245</v>
      </c>
      <c r="AF17">
        <v>0.25</v>
      </c>
      <c r="AH17" s="37">
        <f t="shared" si="0"/>
        <v>21.499999999999996</v>
      </c>
      <c r="AI17" s="37">
        <f t="shared" si="0"/>
        <v>21.999999999999996</v>
      </c>
      <c r="AJ17" s="37">
        <f t="shared" si="0"/>
        <v>22.499999999999996</v>
      </c>
      <c r="AK17" s="37">
        <f t="shared" si="0"/>
        <v>22.499999999999996</v>
      </c>
      <c r="AL17" s="37">
        <f t="shared" si="0"/>
        <v>23</v>
      </c>
      <c r="AM17" s="37">
        <f t="shared" si="0"/>
        <v>23.5</v>
      </c>
      <c r="AN17" s="37">
        <f t="shared" si="0"/>
        <v>23.5</v>
      </c>
      <c r="AO17" s="37">
        <f t="shared" si="0"/>
        <v>24</v>
      </c>
      <c r="AP17" s="37">
        <f t="shared" si="0"/>
        <v>24</v>
      </c>
      <c r="AQ17" s="37">
        <f t="shared" si="0"/>
        <v>24.5</v>
      </c>
      <c r="AR17" s="37">
        <f t="shared" si="0"/>
        <v>24.5</v>
      </c>
      <c r="AS17" s="37">
        <f t="shared" si="0"/>
        <v>25</v>
      </c>
    </row>
    <row r="18" spans="4:45" x14ac:dyDescent="0.25">
      <c r="D18">
        <v>15</v>
      </c>
      <c r="E18" s="77">
        <v>31000</v>
      </c>
      <c r="F18" s="37">
        <v>21.499999999999996</v>
      </c>
      <c r="G18" s="37">
        <v>21.999999999999996</v>
      </c>
      <c r="H18" s="37">
        <v>22.499999999999996</v>
      </c>
      <c r="I18" s="37">
        <v>23</v>
      </c>
      <c r="J18" s="37">
        <v>23</v>
      </c>
      <c r="K18" s="37">
        <v>23.5</v>
      </c>
      <c r="L18" s="37">
        <v>24</v>
      </c>
      <c r="M18" s="37">
        <v>24</v>
      </c>
      <c r="N18" s="37">
        <v>24.5</v>
      </c>
      <c r="O18" s="37">
        <v>24.5</v>
      </c>
      <c r="P18" s="37">
        <v>25</v>
      </c>
      <c r="Q18" s="37">
        <v>25</v>
      </c>
      <c r="S18" t="str">
        <f t="shared" si="1"/>
        <v/>
      </c>
      <c r="T18">
        <v>31000</v>
      </c>
      <c r="U18">
        <v>0.21499999999999997</v>
      </c>
      <c r="V18">
        <v>0.21999999999999997</v>
      </c>
      <c r="W18">
        <v>0.22499999999999998</v>
      </c>
      <c r="X18">
        <v>0.22999999999999998</v>
      </c>
      <c r="Y18">
        <v>0.22999999999999998</v>
      </c>
      <c r="Z18">
        <v>0.23499999999999999</v>
      </c>
      <c r="AA18">
        <v>0.24</v>
      </c>
      <c r="AB18">
        <v>0.24</v>
      </c>
      <c r="AC18">
        <v>0.245</v>
      </c>
      <c r="AD18">
        <v>0.245</v>
      </c>
      <c r="AE18">
        <v>0.25</v>
      </c>
      <c r="AF18">
        <v>0.25</v>
      </c>
      <c r="AH18" s="37">
        <f t="shared" si="0"/>
        <v>21.499999999999996</v>
      </c>
      <c r="AI18" s="37">
        <f t="shared" si="0"/>
        <v>21.999999999999996</v>
      </c>
      <c r="AJ18" s="37">
        <f t="shared" si="0"/>
        <v>22.499999999999996</v>
      </c>
      <c r="AK18" s="37">
        <f t="shared" si="0"/>
        <v>23</v>
      </c>
      <c r="AL18" s="37">
        <f t="shared" si="0"/>
        <v>23</v>
      </c>
      <c r="AM18" s="37">
        <f t="shared" si="0"/>
        <v>23.5</v>
      </c>
      <c r="AN18" s="37">
        <f t="shared" si="0"/>
        <v>24</v>
      </c>
      <c r="AO18" s="37">
        <f t="shared" si="0"/>
        <v>24</v>
      </c>
      <c r="AP18" s="37">
        <f t="shared" si="0"/>
        <v>24.5</v>
      </c>
      <c r="AQ18" s="37">
        <f t="shared" si="0"/>
        <v>24.5</v>
      </c>
      <c r="AR18" s="37">
        <f t="shared" si="0"/>
        <v>25</v>
      </c>
      <c r="AS18" s="37">
        <f t="shared" si="0"/>
        <v>25</v>
      </c>
    </row>
    <row r="19" spans="4:45" x14ac:dyDescent="0.25">
      <c r="D19">
        <v>16</v>
      </c>
      <c r="E19" s="77">
        <v>32000</v>
      </c>
      <c r="F19" s="37">
        <v>21.499999999999996</v>
      </c>
      <c r="G19" s="37">
        <v>21.999999999999996</v>
      </c>
      <c r="H19" s="37">
        <v>22.499999999999996</v>
      </c>
      <c r="I19" s="37">
        <v>23</v>
      </c>
      <c r="J19" s="37">
        <v>23</v>
      </c>
      <c r="K19" s="37">
        <v>23.5</v>
      </c>
      <c r="L19" s="37">
        <v>24</v>
      </c>
      <c r="M19" s="37">
        <v>24</v>
      </c>
      <c r="N19" s="37">
        <v>24.5</v>
      </c>
      <c r="O19" s="37">
        <v>24.5</v>
      </c>
      <c r="P19" s="37">
        <v>25</v>
      </c>
      <c r="Q19" s="37">
        <v>25</v>
      </c>
      <c r="S19" t="str">
        <f t="shared" si="1"/>
        <v/>
      </c>
      <c r="T19">
        <v>32000</v>
      </c>
      <c r="U19">
        <v>0.21499999999999997</v>
      </c>
      <c r="V19">
        <v>0.21999999999999997</v>
      </c>
      <c r="W19">
        <v>0.22499999999999998</v>
      </c>
      <c r="X19">
        <v>0.22999999999999998</v>
      </c>
      <c r="Y19">
        <v>0.22999999999999998</v>
      </c>
      <c r="Z19">
        <v>0.23499999999999999</v>
      </c>
      <c r="AA19">
        <v>0.24</v>
      </c>
      <c r="AB19">
        <v>0.24</v>
      </c>
      <c r="AC19">
        <v>0.245</v>
      </c>
      <c r="AD19">
        <v>0.245</v>
      </c>
      <c r="AE19">
        <v>0.25</v>
      </c>
      <c r="AF19">
        <v>0.25</v>
      </c>
      <c r="AH19" s="37">
        <f t="shared" si="0"/>
        <v>21.499999999999996</v>
      </c>
      <c r="AI19" s="37">
        <f t="shared" si="0"/>
        <v>21.999999999999996</v>
      </c>
      <c r="AJ19" s="37">
        <f t="shared" si="0"/>
        <v>22.499999999999996</v>
      </c>
      <c r="AK19" s="37">
        <f t="shared" si="0"/>
        <v>23</v>
      </c>
      <c r="AL19" s="37">
        <f t="shared" si="0"/>
        <v>23</v>
      </c>
      <c r="AM19" s="37">
        <f t="shared" si="0"/>
        <v>23.5</v>
      </c>
      <c r="AN19" s="37">
        <f t="shared" si="0"/>
        <v>24</v>
      </c>
      <c r="AO19" s="37">
        <f t="shared" si="0"/>
        <v>24</v>
      </c>
      <c r="AP19" s="37">
        <f t="shared" si="0"/>
        <v>24.5</v>
      </c>
      <c r="AQ19" s="37">
        <f t="shared" si="0"/>
        <v>24.5</v>
      </c>
      <c r="AR19" s="37">
        <f t="shared" si="0"/>
        <v>25</v>
      </c>
      <c r="AS19" s="37">
        <f t="shared" si="0"/>
        <v>25</v>
      </c>
    </row>
    <row r="20" spans="4:45" x14ac:dyDescent="0.25">
      <c r="D20">
        <v>17</v>
      </c>
      <c r="E20" s="77">
        <v>33000</v>
      </c>
      <c r="F20" s="37">
        <v>21.499999999999996</v>
      </c>
      <c r="G20" s="37">
        <v>21.999999999999996</v>
      </c>
      <c r="H20" s="37">
        <v>22.499999999999996</v>
      </c>
      <c r="I20" s="37">
        <v>23</v>
      </c>
      <c r="J20" s="37">
        <v>23.5</v>
      </c>
      <c r="K20" s="37">
        <v>23.5</v>
      </c>
      <c r="L20" s="37">
        <v>24</v>
      </c>
      <c r="M20" s="37">
        <v>24</v>
      </c>
      <c r="N20" s="37">
        <v>24.5</v>
      </c>
      <c r="O20" s="37">
        <v>24.5</v>
      </c>
      <c r="P20" s="37">
        <v>25</v>
      </c>
      <c r="Q20" s="37">
        <v>25</v>
      </c>
      <c r="S20" t="str">
        <f t="shared" si="1"/>
        <v/>
      </c>
      <c r="T20">
        <v>33000</v>
      </c>
      <c r="U20">
        <v>0.21499999999999997</v>
      </c>
      <c r="V20">
        <v>0.21999999999999997</v>
      </c>
      <c r="W20">
        <v>0.22499999999999998</v>
      </c>
      <c r="X20">
        <v>0.22999999999999998</v>
      </c>
      <c r="Y20">
        <v>0.23499999999999999</v>
      </c>
      <c r="Z20">
        <v>0.23499999999999999</v>
      </c>
      <c r="AA20">
        <v>0.24</v>
      </c>
      <c r="AB20">
        <v>0.24</v>
      </c>
      <c r="AC20">
        <v>0.245</v>
      </c>
      <c r="AD20">
        <v>0.245</v>
      </c>
      <c r="AE20">
        <v>0.25</v>
      </c>
      <c r="AF20">
        <v>0.25</v>
      </c>
      <c r="AH20" s="37">
        <f t="shared" si="0"/>
        <v>21.499999999999996</v>
      </c>
      <c r="AI20" s="37">
        <f t="shared" si="0"/>
        <v>21.999999999999996</v>
      </c>
      <c r="AJ20" s="37">
        <f t="shared" si="0"/>
        <v>22.499999999999996</v>
      </c>
      <c r="AK20" s="37">
        <f t="shared" si="0"/>
        <v>23</v>
      </c>
      <c r="AL20" s="37">
        <f t="shared" si="0"/>
        <v>23.5</v>
      </c>
      <c r="AM20" s="37">
        <f t="shared" si="0"/>
        <v>23.5</v>
      </c>
      <c r="AN20" s="37">
        <f t="shared" si="0"/>
        <v>24</v>
      </c>
      <c r="AO20" s="37">
        <f t="shared" si="0"/>
        <v>24</v>
      </c>
      <c r="AP20" s="37">
        <f t="shared" si="0"/>
        <v>24.5</v>
      </c>
      <c r="AQ20" s="37">
        <f t="shared" si="0"/>
        <v>24.5</v>
      </c>
      <c r="AR20" s="37">
        <f t="shared" si="0"/>
        <v>25</v>
      </c>
      <c r="AS20" s="37">
        <f t="shared" si="0"/>
        <v>25</v>
      </c>
    </row>
    <row r="21" spans="4:45" x14ac:dyDescent="0.25">
      <c r="D21">
        <v>18</v>
      </c>
      <c r="E21" s="77">
        <v>34000</v>
      </c>
      <c r="F21" s="37">
        <v>21.499999999999996</v>
      </c>
      <c r="G21" s="37">
        <v>21.999999999999996</v>
      </c>
      <c r="H21" s="37">
        <v>22.499999999999996</v>
      </c>
      <c r="I21" s="37">
        <v>23</v>
      </c>
      <c r="J21" s="37">
        <v>23.5</v>
      </c>
      <c r="K21" s="37">
        <v>23.5</v>
      </c>
      <c r="L21" s="37">
        <v>24</v>
      </c>
      <c r="M21" s="37">
        <v>24</v>
      </c>
      <c r="N21" s="37">
        <v>24.5</v>
      </c>
      <c r="O21" s="37">
        <v>24.5</v>
      </c>
      <c r="P21" s="37">
        <v>25</v>
      </c>
      <c r="Q21" s="37">
        <v>25</v>
      </c>
      <c r="S21" t="str">
        <f t="shared" si="1"/>
        <v/>
      </c>
      <c r="T21">
        <v>34000</v>
      </c>
      <c r="U21">
        <v>0.21499999999999997</v>
      </c>
      <c r="V21">
        <v>0.21999999999999997</v>
      </c>
      <c r="W21">
        <v>0.22499999999999998</v>
      </c>
      <c r="X21">
        <v>0.22999999999999998</v>
      </c>
      <c r="Y21">
        <v>0.23499999999999999</v>
      </c>
      <c r="Z21">
        <v>0.23499999999999999</v>
      </c>
      <c r="AA21">
        <v>0.24</v>
      </c>
      <c r="AB21">
        <v>0.24</v>
      </c>
      <c r="AC21">
        <v>0.245</v>
      </c>
      <c r="AD21">
        <v>0.245</v>
      </c>
      <c r="AE21">
        <v>0.25</v>
      </c>
      <c r="AF21">
        <v>0.25</v>
      </c>
      <c r="AH21" s="37">
        <f t="shared" si="0"/>
        <v>21.499999999999996</v>
      </c>
      <c r="AI21" s="37">
        <f t="shared" si="0"/>
        <v>21.999999999999996</v>
      </c>
      <c r="AJ21" s="37">
        <f t="shared" si="0"/>
        <v>22.499999999999996</v>
      </c>
      <c r="AK21" s="37">
        <f t="shared" si="0"/>
        <v>23</v>
      </c>
      <c r="AL21" s="37">
        <f t="shared" si="0"/>
        <v>23.5</v>
      </c>
      <c r="AM21" s="37">
        <f t="shared" si="0"/>
        <v>23.5</v>
      </c>
      <c r="AN21" s="37">
        <f t="shared" si="0"/>
        <v>24</v>
      </c>
      <c r="AO21" s="37">
        <f t="shared" si="0"/>
        <v>24</v>
      </c>
      <c r="AP21" s="37">
        <f t="shared" si="0"/>
        <v>24.5</v>
      </c>
      <c r="AQ21" s="37">
        <f t="shared" si="0"/>
        <v>24.5</v>
      </c>
      <c r="AR21" s="37">
        <f t="shared" si="0"/>
        <v>25</v>
      </c>
      <c r="AS21" s="37">
        <f t="shared" si="0"/>
        <v>25</v>
      </c>
    </row>
    <row r="22" spans="4:45" x14ac:dyDescent="0.25">
      <c r="D22">
        <v>19</v>
      </c>
      <c r="E22" s="77">
        <v>35000</v>
      </c>
      <c r="F22" s="37">
        <v>21.999999999999996</v>
      </c>
      <c r="G22" s="37">
        <v>21.999999999999996</v>
      </c>
      <c r="H22" s="37">
        <v>22.499999999999996</v>
      </c>
      <c r="I22" s="37">
        <v>23</v>
      </c>
      <c r="J22" s="37">
        <v>23.5</v>
      </c>
      <c r="K22" s="37">
        <v>23.5</v>
      </c>
      <c r="L22" s="37">
        <v>24</v>
      </c>
      <c r="M22" s="37">
        <v>24.5</v>
      </c>
      <c r="N22" s="37">
        <v>24.5</v>
      </c>
      <c r="O22" s="37">
        <v>25</v>
      </c>
      <c r="P22" s="37">
        <v>25</v>
      </c>
      <c r="Q22" s="37">
        <v>25</v>
      </c>
      <c r="S22" t="str">
        <f t="shared" si="1"/>
        <v/>
      </c>
      <c r="T22">
        <v>35000</v>
      </c>
      <c r="U22">
        <v>0.21999999999999997</v>
      </c>
      <c r="V22">
        <v>0.21999999999999997</v>
      </c>
      <c r="W22">
        <v>0.22499999999999998</v>
      </c>
      <c r="X22">
        <v>0.22999999999999998</v>
      </c>
      <c r="Y22">
        <v>0.23499999999999999</v>
      </c>
      <c r="Z22">
        <v>0.23499999999999999</v>
      </c>
      <c r="AA22">
        <v>0.24</v>
      </c>
      <c r="AB22">
        <v>0.245</v>
      </c>
      <c r="AC22">
        <v>0.245</v>
      </c>
      <c r="AD22">
        <v>0.25</v>
      </c>
      <c r="AE22">
        <v>0.25</v>
      </c>
      <c r="AF22">
        <v>0.25</v>
      </c>
      <c r="AH22" s="37">
        <f t="shared" si="0"/>
        <v>21.999999999999996</v>
      </c>
      <c r="AI22" s="37">
        <f t="shared" si="0"/>
        <v>21.999999999999996</v>
      </c>
      <c r="AJ22" s="37">
        <f t="shared" si="0"/>
        <v>22.499999999999996</v>
      </c>
      <c r="AK22" s="37">
        <f t="shared" si="0"/>
        <v>23</v>
      </c>
      <c r="AL22" s="37">
        <f t="shared" si="0"/>
        <v>23.5</v>
      </c>
      <c r="AM22" s="37">
        <f t="shared" si="0"/>
        <v>23.5</v>
      </c>
      <c r="AN22" s="37">
        <f t="shared" si="0"/>
        <v>24</v>
      </c>
      <c r="AO22" s="37">
        <f t="shared" si="0"/>
        <v>24.5</v>
      </c>
      <c r="AP22" s="37">
        <f t="shared" si="0"/>
        <v>24.5</v>
      </c>
      <c r="AQ22" s="37">
        <f t="shared" si="0"/>
        <v>25</v>
      </c>
      <c r="AR22" s="37">
        <f t="shared" si="0"/>
        <v>25</v>
      </c>
      <c r="AS22" s="37">
        <f t="shared" si="0"/>
        <v>25</v>
      </c>
    </row>
    <row r="23" spans="4:45" x14ac:dyDescent="0.25">
      <c r="D23">
        <v>20</v>
      </c>
      <c r="E23" s="77">
        <v>36000</v>
      </c>
      <c r="F23" s="37">
        <v>21.999999999999996</v>
      </c>
      <c r="G23" s="37">
        <v>22.499999999999996</v>
      </c>
      <c r="H23" s="37">
        <v>22.499999999999996</v>
      </c>
      <c r="I23" s="37">
        <v>23</v>
      </c>
      <c r="J23" s="37">
        <v>23.5</v>
      </c>
      <c r="K23" s="37">
        <v>24</v>
      </c>
      <c r="L23" s="37">
        <v>24</v>
      </c>
      <c r="M23" s="37">
        <v>24.5</v>
      </c>
      <c r="N23" s="37">
        <v>24.5</v>
      </c>
      <c r="O23" s="37">
        <v>25</v>
      </c>
      <c r="P23" s="37">
        <v>25</v>
      </c>
      <c r="Q23" s="37">
        <v>25.5</v>
      </c>
      <c r="S23" t="str">
        <f t="shared" si="1"/>
        <v/>
      </c>
      <c r="T23">
        <v>36000</v>
      </c>
      <c r="U23">
        <v>0.21999999999999997</v>
      </c>
      <c r="V23">
        <v>0.22499999999999998</v>
      </c>
      <c r="W23">
        <v>0.22499999999999998</v>
      </c>
      <c r="X23">
        <v>0.22999999999999998</v>
      </c>
      <c r="Y23">
        <v>0.23499999999999999</v>
      </c>
      <c r="Z23">
        <v>0.24</v>
      </c>
      <c r="AA23">
        <v>0.24</v>
      </c>
      <c r="AB23">
        <v>0.245</v>
      </c>
      <c r="AC23">
        <v>0.245</v>
      </c>
      <c r="AD23">
        <v>0.25</v>
      </c>
      <c r="AE23">
        <v>0.25</v>
      </c>
      <c r="AF23">
        <v>0.255</v>
      </c>
      <c r="AH23" s="37">
        <f t="shared" si="0"/>
        <v>21.999999999999996</v>
      </c>
      <c r="AI23" s="37">
        <f t="shared" si="0"/>
        <v>22.499999999999996</v>
      </c>
      <c r="AJ23" s="37">
        <f t="shared" si="0"/>
        <v>22.499999999999996</v>
      </c>
      <c r="AK23" s="37">
        <f t="shared" si="0"/>
        <v>23</v>
      </c>
      <c r="AL23" s="37">
        <f t="shared" si="0"/>
        <v>23.5</v>
      </c>
      <c r="AM23" s="37">
        <f t="shared" si="0"/>
        <v>24</v>
      </c>
      <c r="AN23" s="37">
        <f t="shared" si="0"/>
        <v>24</v>
      </c>
      <c r="AO23" s="37">
        <f t="shared" si="0"/>
        <v>24.5</v>
      </c>
      <c r="AP23" s="37">
        <f t="shared" si="0"/>
        <v>24.5</v>
      </c>
      <c r="AQ23" s="37">
        <f t="shared" si="0"/>
        <v>25</v>
      </c>
      <c r="AR23" s="37">
        <f t="shared" si="0"/>
        <v>25</v>
      </c>
      <c r="AS23" s="37">
        <f t="shared" si="0"/>
        <v>25.5</v>
      </c>
    </row>
    <row r="24" spans="4:45" x14ac:dyDescent="0.25">
      <c r="D24">
        <v>21</v>
      </c>
      <c r="E24" s="77">
        <v>37000</v>
      </c>
      <c r="F24" s="37">
        <v>21.999999999999996</v>
      </c>
      <c r="G24" s="37">
        <v>22.499999999999996</v>
      </c>
      <c r="H24" s="37">
        <v>23</v>
      </c>
      <c r="I24" s="37">
        <v>23</v>
      </c>
      <c r="J24" s="37">
        <v>23.5</v>
      </c>
      <c r="K24" s="37">
        <v>24</v>
      </c>
      <c r="L24" s="37">
        <v>24</v>
      </c>
      <c r="M24" s="37">
        <v>24.5</v>
      </c>
      <c r="N24" s="37">
        <v>25</v>
      </c>
      <c r="O24" s="37">
        <v>25</v>
      </c>
      <c r="P24" s="37">
        <v>25.5</v>
      </c>
      <c r="Q24" s="37">
        <v>25.5</v>
      </c>
      <c r="S24" t="str">
        <f t="shared" si="1"/>
        <v/>
      </c>
      <c r="T24">
        <v>37000</v>
      </c>
      <c r="U24">
        <v>0.21999999999999997</v>
      </c>
      <c r="V24">
        <v>0.22499999999999998</v>
      </c>
      <c r="W24">
        <v>0.22999999999999998</v>
      </c>
      <c r="X24">
        <v>0.22999999999999998</v>
      </c>
      <c r="Y24">
        <v>0.23499999999999999</v>
      </c>
      <c r="Z24">
        <v>0.24</v>
      </c>
      <c r="AA24">
        <v>0.24</v>
      </c>
      <c r="AB24">
        <v>0.245</v>
      </c>
      <c r="AC24">
        <v>0.25</v>
      </c>
      <c r="AD24">
        <v>0.25</v>
      </c>
      <c r="AE24">
        <v>0.255</v>
      </c>
      <c r="AF24">
        <v>0.255</v>
      </c>
      <c r="AH24" s="37">
        <f t="shared" si="0"/>
        <v>21.999999999999996</v>
      </c>
      <c r="AI24" s="37">
        <f t="shared" si="0"/>
        <v>22.499999999999996</v>
      </c>
      <c r="AJ24" s="37">
        <f t="shared" si="0"/>
        <v>23</v>
      </c>
      <c r="AK24" s="37">
        <f t="shared" si="0"/>
        <v>23</v>
      </c>
      <c r="AL24" s="37">
        <f t="shared" si="0"/>
        <v>23.5</v>
      </c>
      <c r="AM24" s="37">
        <f t="shared" si="0"/>
        <v>24</v>
      </c>
      <c r="AN24" s="37">
        <f t="shared" si="0"/>
        <v>24</v>
      </c>
      <c r="AO24" s="37">
        <f t="shared" si="0"/>
        <v>24.5</v>
      </c>
      <c r="AP24" s="37">
        <f t="shared" si="0"/>
        <v>25</v>
      </c>
      <c r="AQ24" s="37">
        <f t="shared" si="0"/>
        <v>25</v>
      </c>
      <c r="AR24" s="37">
        <f t="shared" si="0"/>
        <v>25.5</v>
      </c>
      <c r="AS24" s="37">
        <f t="shared" si="0"/>
        <v>25.5</v>
      </c>
    </row>
    <row r="25" spans="4:45" x14ac:dyDescent="0.25">
      <c r="D25">
        <v>22</v>
      </c>
      <c r="E25" s="77">
        <v>38000</v>
      </c>
      <c r="F25" s="37">
        <v>21.999999999999996</v>
      </c>
      <c r="G25" s="37">
        <v>22.499999999999996</v>
      </c>
      <c r="H25" s="37">
        <v>23</v>
      </c>
      <c r="I25" s="37">
        <v>23.5</v>
      </c>
      <c r="J25" s="37">
        <v>23.5</v>
      </c>
      <c r="K25" s="37">
        <v>24</v>
      </c>
      <c r="L25" s="37">
        <v>24.5</v>
      </c>
      <c r="M25" s="37">
        <v>24.5</v>
      </c>
      <c r="N25" s="37">
        <v>25</v>
      </c>
      <c r="O25" s="37">
        <v>25</v>
      </c>
      <c r="P25" s="37">
        <v>25.5</v>
      </c>
      <c r="Q25" s="37">
        <v>25.5</v>
      </c>
      <c r="S25" t="str">
        <f t="shared" si="1"/>
        <v/>
      </c>
      <c r="T25">
        <v>38000</v>
      </c>
      <c r="U25">
        <v>0.21999999999999997</v>
      </c>
      <c r="V25">
        <v>0.22499999999999998</v>
      </c>
      <c r="W25">
        <v>0.22999999999999998</v>
      </c>
      <c r="X25">
        <v>0.23499999999999999</v>
      </c>
      <c r="Y25">
        <v>0.23499999999999999</v>
      </c>
      <c r="Z25">
        <v>0.24</v>
      </c>
      <c r="AA25">
        <v>0.245</v>
      </c>
      <c r="AB25">
        <v>0.245</v>
      </c>
      <c r="AC25">
        <v>0.25</v>
      </c>
      <c r="AD25">
        <v>0.25</v>
      </c>
      <c r="AE25">
        <v>0.255</v>
      </c>
      <c r="AF25">
        <v>0.255</v>
      </c>
      <c r="AH25" s="37">
        <f t="shared" si="0"/>
        <v>21.999999999999996</v>
      </c>
      <c r="AI25" s="37">
        <f t="shared" si="0"/>
        <v>22.499999999999996</v>
      </c>
      <c r="AJ25" s="37">
        <f t="shared" si="0"/>
        <v>23</v>
      </c>
      <c r="AK25" s="37">
        <f t="shared" ref="AK25:AS53" si="2">X25*$T$3</f>
        <v>23.5</v>
      </c>
      <c r="AL25" s="37">
        <f t="shared" si="2"/>
        <v>23.5</v>
      </c>
      <c r="AM25" s="37">
        <f t="shared" si="2"/>
        <v>24</v>
      </c>
      <c r="AN25" s="37">
        <f t="shared" si="2"/>
        <v>24.5</v>
      </c>
      <c r="AO25" s="37">
        <f t="shared" si="2"/>
        <v>24.5</v>
      </c>
      <c r="AP25" s="37">
        <f t="shared" si="2"/>
        <v>25</v>
      </c>
      <c r="AQ25" s="37">
        <f t="shared" si="2"/>
        <v>25</v>
      </c>
      <c r="AR25" s="37">
        <f t="shared" si="2"/>
        <v>25.5</v>
      </c>
      <c r="AS25" s="37">
        <f t="shared" si="2"/>
        <v>25.5</v>
      </c>
    </row>
    <row r="26" spans="4:45" x14ac:dyDescent="0.25">
      <c r="D26">
        <v>23</v>
      </c>
      <c r="E26" s="77">
        <v>39000</v>
      </c>
      <c r="F26" s="37">
        <v>22.499999999999996</v>
      </c>
      <c r="G26" s="37">
        <v>22.499999999999996</v>
      </c>
      <c r="H26" s="37">
        <v>23</v>
      </c>
      <c r="I26" s="37">
        <v>23.5</v>
      </c>
      <c r="J26" s="37">
        <v>24</v>
      </c>
      <c r="K26" s="37">
        <v>24</v>
      </c>
      <c r="L26" s="37">
        <v>24.5</v>
      </c>
      <c r="M26" s="37">
        <v>25</v>
      </c>
      <c r="N26" s="37">
        <v>25</v>
      </c>
      <c r="O26" s="37">
        <v>25.5</v>
      </c>
      <c r="P26" s="37">
        <v>25.5</v>
      </c>
      <c r="Q26" s="37">
        <v>26</v>
      </c>
      <c r="S26" t="str">
        <f t="shared" si="1"/>
        <v/>
      </c>
      <c r="T26">
        <v>39000</v>
      </c>
      <c r="U26">
        <v>0.22499999999999998</v>
      </c>
      <c r="V26">
        <v>0.22499999999999998</v>
      </c>
      <c r="W26">
        <v>0.22999999999999998</v>
      </c>
      <c r="X26">
        <v>0.23499999999999999</v>
      </c>
      <c r="Y26">
        <v>0.24</v>
      </c>
      <c r="Z26">
        <v>0.24</v>
      </c>
      <c r="AA26">
        <v>0.245</v>
      </c>
      <c r="AB26">
        <v>0.25</v>
      </c>
      <c r="AC26">
        <v>0.25</v>
      </c>
      <c r="AD26">
        <v>0.255</v>
      </c>
      <c r="AE26">
        <v>0.255</v>
      </c>
      <c r="AF26">
        <v>0.26</v>
      </c>
      <c r="AH26" s="37">
        <f t="shared" ref="AH26:AM57" si="3">U26*$T$3</f>
        <v>22.499999999999996</v>
      </c>
      <c r="AI26" s="37">
        <f t="shared" si="3"/>
        <v>22.499999999999996</v>
      </c>
      <c r="AJ26" s="37">
        <f t="shared" si="3"/>
        <v>23</v>
      </c>
      <c r="AK26" s="37">
        <f t="shared" si="2"/>
        <v>23.5</v>
      </c>
      <c r="AL26" s="37">
        <f t="shared" si="2"/>
        <v>24</v>
      </c>
      <c r="AM26" s="37">
        <f t="shared" si="2"/>
        <v>24</v>
      </c>
      <c r="AN26" s="37">
        <f t="shared" si="2"/>
        <v>24.5</v>
      </c>
      <c r="AO26" s="37">
        <f t="shared" si="2"/>
        <v>25</v>
      </c>
      <c r="AP26" s="37">
        <f t="shared" si="2"/>
        <v>25</v>
      </c>
      <c r="AQ26" s="37">
        <f t="shared" si="2"/>
        <v>25.5</v>
      </c>
      <c r="AR26" s="37">
        <f t="shared" si="2"/>
        <v>25.5</v>
      </c>
      <c r="AS26" s="37">
        <f t="shared" si="2"/>
        <v>26</v>
      </c>
    </row>
    <row r="27" spans="4:45" x14ac:dyDescent="0.25">
      <c r="D27">
        <v>24</v>
      </c>
      <c r="E27" s="77">
        <v>40000</v>
      </c>
      <c r="F27" s="37">
        <v>22.499999999999996</v>
      </c>
      <c r="G27" s="37">
        <v>23</v>
      </c>
      <c r="H27" s="37">
        <v>23.5</v>
      </c>
      <c r="I27" s="37">
        <v>23.5</v>
      </c>
      <c r="J27" s="37">
        <v>24</v>
      </c>
      <c r="K27" s="37">
        <v>24.5</v>
      </c>
      <c r="L27" s="37">
        <v>24.5</v>
      </c>
      <c r="M27" s="37">
        <v>25</v>
      </c>
      <c r="N27" s="37">
        <v>25.5</v>
      </c>
      <c r="O27" s="37">
        <v>25.5</v>
      </c>
      <c r="P27" s="37">
        <v>26</v>
      </c>
      <c r="Q27" s="37">
        <v>26</v>
      </c>
      <c r="S27" t="str">
        <f t="shared" si="1"/>
        <v/>
      </c>
      <c r="T27">
        <v>40000</v>
      </c>
      <c r="U27">
        <v>0.22499999999999998</v>
      </c>
      <c r="V27">
        <v>0.22999999999999998</v>
      </c>
      <c r="W27">
        <v>0.23499999999999999</v>
      </c>
      <c r="X27">
        <v>0.23499999999999999</v>
      </c>
      <c r="Y27">
        <v>0.24</v>
      </c>
      <c r="Z27">
        <v>0.245</v>
      </c>
      <c r="AA27">
        <v>0.245</v>
      </c>
      <c r="AB27">
        <v>0.25</v>
      </c>
      <c r="AC27">
        <v>0.255</v>
      </c>
      <c r="AD27">
        <v>0.255</v>
      </c>
      <c r="AE27">
        <v>0.26</v>
      </c>
      <c r="AF27">
        <v>0.26</v>
      </c>
      <c r="AH27" s="37">
        <f t="shared" si="3"/>
        <v>22.499999999999996</v>
      </c>
      <c r="AI27" s="37">
        <f t="shared" si="3"/>
        <v>23</v>
      </c>
      <c r="AJ27" s="37">
        <f t="shared" si="3"/>
        <v>23.5</v>
      </c>
      <c r="AK27" s="37">
        <f t="shared" si="2"/>
        <v>23.5</v>
      </c>
      <c r="AL27" s="37">
        <f t="shared" si="2"/>
        <v>24</v>
      </c>
      <c r="AM27" s="37">
        <f t="shared" si="2"/>
        <v>24.5</v>
      </c>
      <c r="AN27" s="37">
        <f t="shared" si="2"/>
        <v>24.5</v>
      </c>
      <c r="AO27" s="37">
        <f t="shared" si="2"/>
        <v>25</v>
      </c>
      <c r="AP27" s="37">
        <f t="shared" si="2"/>
        <v>25.5</v>
      </c>
      <c r="AQ27" s="37">
        <f t="shared" si="2"/>
        <v>25.5</v>
      </c>
      <c r="AR27" s="37">
        <f t="shared" si="2"/>
        <v>26</v>
      </c>
      <c r="AS27" s="37">
        <f t="shared" si="2"/>
        <v>26</v>
      </c>
    </row>
    <row r="28" spans="4:45" x14ac:dyDescent="0.25">
      <c r="D28">
        <v>25</v>
      </c>
      <c r="E28" s="77">
        <v>41000</v>
      </c>
      <c r="F28" s="37">
        <v>22.499999999999996</v>
      </c>
      <c r="G28" s="37">
        <v>23</v>
      </c>
      <c r="H28" s="37">
        <v>23.5</v>
      </c>
      <c r="I28" s="37">
        <v>24</v>
      </c>
      <c r="J28" s="37">
        <v>24</v>
      </c>
      <c r="K28" s="37">
        <v>24.5</v>
      </c>
      <c r="L28" s="37">
        <v>25</v>
      </c>
      <c r="M28" s="37">
        <v>25</v>
      </c>
      <c r="N28" s="37">
        <v>25.5</v>
      </c>
      <c r="O28" s="37">
        <v>25.5</v>
      </c>
      <c r="P28" s="37">
        <v>26</v>
      </c>
      <c r="Q28" s="37">
        <v>26</v>
      </c>
      <c r="S28" t="str">
        <f t="shared" si="1"/>
        <v/>
      </c>
      <c r="T28">
        <v>41000</v>
      </c>
      <c r="U28">
        <v>0.22499999999999998</v>
      </c>
      <c r="V28">
        <v>0.22999999999999998</v>
      </c>
      <c r="W28">
        <v>0.23499999999999999</v>
      </c>
      <c r="X28">
        <v>0.24</v>
      </c>
      <c r="Y28">
        <v>0.24</v>
      </c>
      <c r="Z28">
        <v>0.245</v>
      </c>
      <c r="AA28">
        <v>0.25</v>
      </c>
      <c r="AB28">
        <v>0.25</v>
      </c>
      <c r="AC28">
        <v>0.255</v>
      </c>
      <c r="AD28">
        <v>0.255</v>
      </c>
      <c r="AE28">
        <v>0.26</v>
      </c>
      <c r="AF28">
        <v>0.26</v>
      </c>
      <c r="AH28" s="37">
        <f t="shared" si="3"/>
        <v>22.499999999999996</v>
      </c>
      <c r="AI28" s="37">
        <f t="shared" si="3"/>
        <v>23</v>
      </c>
      <c r="AJ28" s="37">
        <f t="shared" si="3"/>
        <v>23.5</v>
      </c>
      <c r="AK28" s="37">
        <f t="shared" si="2"/>
        <v>24</v>
      </c>
      <c r="AL28" s="37">
        <f t="shared" si="2"/>
        <v>24</v>
      </c>
      <c r="AM28" s="37">
        <f t="shared" si="2"/>
        <v>24.5</v>
      </c>
      <c r="AN28" s="37">
        <f t="shared" si="2"/>
        <v>25</v>
      </c>
      <c r="AO28" s="37">
        <f t="shared" si="2"/>
        <v>25</v>
      </c>
      <c r="AP28" s="37">
        <f t="shared" si="2"/>
        <v>25.5</v>
      </c>
      <c r="AQ28" s="37">
        <f t="shared" si="2"/>
        <v>25.5</v>
      </c>
      <c r="AR28" s="37">
        <f t="shared" si="2"/>
        <v>26</v>
      </c>
      <c r="AS28" s="37">
        <f t="shared" si="2"/>
        <v>26</v>
      </c>
    </row>
    <row r="29" spans="4:45" x14ac:dyDescent="0.25">
      <c r="D29">
        <v>26</v>
      </c>
      <c r="E29" s="77">
        <v>42000</v>
      </c>
      <c r="F29" s="37">
        <v>23</v>
      </c>
      <c r="G29" s="37">
        <v>23.5</v>
      </c>
      <c r="H29" s="37">
        <v>23.5</v>
      </c>
      <c r="I29" s="37">
        <v>24</v>
      </c>
      <c r="J29" s="37">
        <v>24.5</v>
      </c>
      <c r="K29" s="37">
        <v>25</v>
      </c>
      <c r="L29" s="37">
        <v>25</v>
      </c>
      <c r="M29" s="37">
        <v>25.5</v>
      </c>
      <c r="N29" s="37">
        <v>26</v>
      </c>
      <c r="O29" s="37">
        <v>26</v>
      </c>
      <c r="P29" s="37">
        <v>26.5</v>
      </c>
      <c r="Q29" s="37">
        <v>26.5</v>
      </c>
      <c r="S29" t="str">
        <f t="shared" si="1"/>
        <v/>
      </c>
      <c r="T29">
        <v>42000</v>
      </c>
      <c r="U29">
        <v>0.22999999999999998</v>
      </c>
      <c r="V29">
        <v>0.23499999999999999</v>
      </c>
      <c r="W29">
        <v>0.23499999999999999</v>
      </c>
      <c r="X29">
        <v>0.24</v>
      </c>
      <c r="Y29">
        <v>0.245</v>
      </c>
      <c r="Z29">
        <v>0.25</v>
      </c>
      <c r="AA29">
        <v>0.25</v>
      </c>
      <c r="AB29">
        <v>0.255</v>
      </c>
      <c r="AC29">
        <v>0.26</v>
      </c>
      <c r="AD29">
        <v>0.26</v>
      </c>
      <c r="AE29">
        <v>0.26500000000000001</v>
      </c>
      <c r="AF29">
        <v>0.26500000000000001</v>
      </c>
      <c r="AH29" s="37">
        <f t="shared" si="3"/>
        <v>23</v>
      </c>
      <c r="AI29" s="37">
        <f t="shared" si="3"/>
        <v>23.5</v>
      </c>
      <c r="AJ29" s="37">
        <f t="shared" si="3"/>
        <v>23.5</v>
      </c>
      <c r="AK29" s="37">
        <f t="shared" si="2"/>
        <v>24</v>
      </c>
      <c r="AL29" s="37">
        <f t="shared" si="2"/>
        <v>24.5</v>
      </c>
      <c r="AM29" s="37">
        <f t="shared" si="2"/>
        <v>25</v>
      </c>
      <c r="AN29" s="37">
        <f t="shared" si="2"/>
        <v>25</v>
      </c>
      <c r="AO29" s="37">
        <f t="shared" si="2"/>
        <v>25.5</v>
      </c>
      <c r="AP29" s="37">
        <f t="shared" si="2"/>
        <v>26</v>
      </c>
      <c r="AQ29" s="37">
        <f t="shared" si="2"/>
        <v>26</v>
      </c>
      <c r="AR29" s="37">
        <f t="shared" si="2"/>
        <v>26.5</v>
      </c>
      <c r="AS29" s="37">
        <f t="shared" si="2"/>
        <v>26.5</v>
      </c>
    </row>
    <row r="30" spans="4:45" x14ac:dyDescent="0.25">
      <c r="D30">
        <v>27</v>
      </c>
      <c r="E30" s="77">
        <v>43000</v>
      </c>
      <c r="F30" s="37">
        <v>23</v>
      </c>
      <c r="G30" s="37">
        <v>23.5</v>
      </c>
      <c r="H30" s="37">
        <v>24</v>
      </c>
      <c r="I30" s="37">
        <v>24.5</v>
      </c>
      <c r="J30" s="37">
        <v>25</v>
      </c>
      <c r="K30" s="37">
        <v>25</v>
      </c>
      <c r="L30" s="37">
        <v>25.5</v>
      </c>
      <c r="M30" s="37">
        <v>26</v>
      </c>
      <c r="N30" s="37">
        <v>26</v>
      </c>
      <c r="O30" s="37">
        <v>26.5</v>
      </c>
      <c r="P30" s="37">
        <v>26.5</v>
      </c>
      <c r="Q30" s="37">
        <v>27</v>
      </c>
      <c r="S30" t="str">
        <f t="shared" si="1"/>
        <v/>
      </c>
      <c r="T30">
        <v>43000</v>
      </c>
      <c r="U30">
        <v>0.22999999999999998</v>
      </c>
      <c r="V30">
        <v>0.23499999999999999</v>
      </c>
      <c r="W30">
        <v>0.24</v>
      </c>
      <c r="X30">
        <v>0.245</v>
      </c>
      <c r="Y30">
        <v>0.25</v>
      </c>
      <c r="Z30">
        <v>0.25</v>
      </c>
      <c r="AA30">
        <v>0.255</v>
      </c>
      <c r="AB30">
        <v>0.26</v>
      </c>
      <c r="AC30">
        <v>0.26</v>
      </c>
      <c r="AD30">
        <v>0.26500000000000001</v>
      </c>
      <c r="AE30">
        <v>0.26500000000000001</v>
      </c>
      <c r="AF30">
        <v>0.27</v>
      </c>
      <c r="AH30" s="37">
        <f t="shared" si="3"/>
        <v>23</v>
      </c>
      <c r="AI30" s="37">
        <f t="shared" si="3"/>
        <v>23.5</v>
      </c>
      <c r="AJ30" s="37">
        <f t="shared" si="3"/>
        <v>24</v>
      </c>
      <c r="AK30" s="37">
        <f t="shared" si="2"/>
        <v>24.5</v>
      </c>
      <c r="AL30" s="37">
        <f t="shared" si="2"/>
        <v>25</v>
      </c>
      <c r="AM30" s="37">
        <f t="shared" si="2"/>
        <v>25</v>
      </c>
      <c r="AN30" s="37">
        <f t="shared" si="2"/>
        <v>25.5</v>
      </c>
      <c r="AO30" s="37">
        <f t="shared" si="2"/>
        <v>26</v>
      </c>
      <c r="AP30" s="37">
        <f t="shared" si="2"/>
        <v>26</v>
      </c>
      <c r="AQ30" s="37">
        <f t="shared" si="2"/>
        <v>26.5</v>
      </c>
      <c r="AR30" s="37">
        <f t="shared" si="2"/>
        <v>26.5</v>
      </c>
      <c r="AS30" s="37">
        <f t="shared" si="2"/>
        <v>27</v>
      </c>
    </row>
    <row r="31" spans="4:45" x14ac:dyDescent="0.25">
      <c r="D31">
        <v>28</v>
      </c>
      <c r="E31" s="77">
        <v>44000</v>
      </c>
      <c r="F31" s="37">
        <v>23.5</v>
      </c>
      <c r="G31" s="37">
        <v>24</v>
      </c>
      <c r="H31" s="37">
        <v>24.5</v>
      </c>
      <c r="I31" s="37">
        <v>25</v>
      </c>
      <c r="J31" s="37">
        <v>25.5</v>
      </c>
      <c r="K31" s="37">
        <v>25.5</v>
      </c>
      <c r="L31" s="37">
        <v>26</v>
      </c>
      <c r="M31" s="37">
        <v>26.5</v>
      </c>
      <c r="N31" s="37">
        <v>26.5</v>
      </c>
      <c r="O31" s="37">
        <v>27</v>
      </c>
      <c r="P31" s="37">
        <v>27</v>
      </c>
      <c r="Q31" s="37">
        <v>27.500000000000004</v>
      </c>
      <c r="S31" t="str">
        <f t="shared" si="1"/>
        <v/>
      </c>
      <c r="T31">
        <v>44000</v>
      </c>
      <c r="U31">
        <v>0.23499999999999999</v>
      </c>
      <c r="V31">
        <v>0.24</v>
      </c>
      <c r="W31">
        <v>0.245</v>
      </c>
      <c r="X31">
        <v>0.25</v>
      </c>
      <c r="Y31">
        <v>0.255</v>
      </c>
      <c r="Z31">
        <v>0.255</v>
      </c>
      <c r="AA31">
        <v>0.26</v>
      </c>
      <c r="AB31">
        <v>0.26500000000000001</v>
      </c>
      <c r="AC31">
        <v>0.26500000000000001</v>
      </c>
      <c r="AD31">
        <v>0.27</v>
      </c>
      <c r="AE31">
        <v>0.27</v>
      </c>
      <c r="AF31">
        <v>0.27500000000000002</v>
      </c>
      <c r="AH31" s="37">
        <f t="shared" si="3"/>
        <v>23.5</v>
      </c>
      <c r="AI31" s="37">
        <f t="shared" si="3"/>
        <v>24</v>
      </c>
      <c r="AJ31" s="37">
        <f t="shared" si="3"/>
        <v>24.5</v>
      </c>
      <c r="AK31" s="37">
        <f t="shared" si="2"/>
        <v>25</v>
      </c>
      <c r="AL31" s="37">
        <f t="shared" si="2"/>
        <v>25.5</v>
      </c>
      <c r="AM31" s="37">
        <f t="shared" si="2"/>
        <v>25.5</v>
      </c>
      <c r="AN31" s="37">
        <f t="shared" si="2"/>
        <v>26</v>
      </c>
      <c r="AO31" s="37">
        <f t="shared" si="2"/>
        <v>26.5</v>
      </c>
      <c r="AP31" s="37">
        <f t="shared" si="2"/>
        <v>26.5</v>
      </c>
      <c r="AQ31" s="37">
        <f t="shared" si="2"/>
        <v>27</v>
      </c>
      <c r="AR31" s="37">
        <f t="shared" si="2"/>
        <v>27</v>
      </c>
      <c r="AS31" s="37">
        <f t="shared" si="2"/>
        <v>27.500000000000004</v>
      </c>
    </row>
    <row r="32" spans="4:45" x14ac:dyDescent="0.25">
      <c r="D32">
        <v>29</v>
      </c>
      <c r="E32" s="77">
        <v>45000</v>
      </c>
      <c r="F32" s="37">
        <v>24</v>
      </c>
      <c r="G32" s="37">
        <v>24.5</v>
      </c>
      <c r="H32" s="37">
        <v>25</v>
      </c>
      <c r="I32" s="37">
        <v>25.5</v>
      </c>
      <c r="J32" s="37">
        <v>25.5</v>
      </c>
      <c r="K32" s="37">
        <v>26</v>
      </c>
      <c r="L32" s="37">
        <v>26.5</v>
      </c>
      <c r="M32" s="37">
        <v>26.5</v>
      </c>
      <c r="N32" s="37">
        <v>27</v>
      </c>
      <c r="O32" s="37">
        <v>27</v>
      </c>
      <c r="P32" s="37">
        <v>27.500000000000004</v>
      </c>
      <c r="Q32" s="37">
        <v>28.000000000000004</v>
      </c>
      <c r="S32" t="str">
        <f t="shared" si="1"/>
        <v/>
      </c>
      <c r="T32">
        <v>45000</v>
      </c>
      <c r="U32">
        <v>0.24</v>
      </c>
      <c r="V32">
        <v>0.245</v>
      </c>
      <c r="W32">
        <v>0.25</v>
      </c>
      <c r="X32">
        <v>0.255</v>
      </c>
      <c r="Y32">
        <v>0.255</v>
      </c>
      <c r="Z32">
        <v>0.26</v>
      </c>
      <c r="AA32">
        <v>0.26500000000000001</v>
      </c>
      <c r="AB32">
        <v>0.26500000000000001</v>
      </c>
      <c r="AC32">
        <v>0.27</v>
      </c>
      <c r="AD32">
        <v>0.27</v>
      </c>
      <c r="AE32">
        <v>0.27500000000000002</v>
      </c>
      <c r="AF32">
        <v>0.28000000000000003</v>
      </c>
      <c r="AH32" s="37">
        <f t="shared" si="3"/>
        <v>24</v>
      </c>
      <c r="AI32" s="37">
        <f t="shared" si="3"/>
        <v>24.5</v>
      </c>
      <c r="AJ32" s="37">
        <f t="shared" si="3"/>
        <v>25</v>
      </c>
      <c r="AK32" s="37">
        <f t="shared" si="2"/>
        <v>25.5</v>
      </c>
      <c r="AL32" s="37">
        <f t="shared" si="2"/>
        <v>25.5</v>
      </c>
      <c r="AM32" s="37">
        <f t="shared" si="2"/>
        <v>26</v>
      </c>
      <c r="AN32" s="37">
        <f t="shared" si="2"/>
        <v>26.5</v>
      </c>
      <c r="AO32" s="37">
        <f t="shared" si="2"/>
        <v>26.5</v>
      </c>
      <c r="AP32" s="37">
        <f t="shared" si="2"/>
        <v>27</v>
      </c>
      <c r="AQ32" s="37">
        <f t="shared" si="2"/>
        <v>27</v>
      </c>
      <c r="AR32" s="37">
        <f t="shared" si="2"/>
        <v>27.500000000000004</v>
      </c>
      <c r="AS32" s="37">
        <f t="shared" si="2"/>
        <v>28.000000000000004</v>
      </c>
    </row>
    <row r="33" spans="4:45" x14ac:dyDescent="0.25">
      <c r="D33">
        <v>30</v>
      </c>
      <c r="E33" s="77">
        <v>46000</v>
      </c>
      <c r="F33" s="37">
        <v>24</v>
      </c>
      <c r="G33" s="37">
        <v>24.5</v>
      </c>
      <c r="H33" s="37">
        <v>25</v>
      </c>
      <c r="I33" s="37">
        <v>25.5</v>
      </c>
      <c r="J33" s="37">
        <v>25.5</v>
      </c>
      <c r="K33" s="37">
        <v>26</v>
      </c>
      <c r="L33" s="37">
        <v>26.5</v>
      </c>
      <c r="M33" s="37">
        <v>26.5</v>
      </c>
      <c r="N33" s="37">
        <v>27</v>
      </c>
      <c r="O33" s="37">
        <v>27</v>
      </c>
      <c r="P33" s="37">
        <v>27.500000000000004</v>
      </c>
      <c r="Q33" s="37">
        <v>28.000000000000004</v>
      </c>
      <c r="S33" t="str">
        <f t="shared" si="1"/>
        <v/>
      </c>
      <c r="T33">
        <v>46000</v>
      </c>
      <c r="U33">
        <v>0.24</v>
      </c>
      <c r="V33">
        <v>0.245</v>
      </c>
      <c r="W33">
        <v>0.25</v>
      </c>
      <c r="X33">
        <v>0.255</v>
      </c>
      <c r="Y33">
        <v>0.255</v>
      </c>
      <c r="Z33">
        <v>0.26</v>
      </c>
      <c r="AA33">
        <v>0.26500000000000001</v>
      </c>
      <c r="AB33">
        <v>0.26500000000000001</v>
      </c>
      <c r="AC33">
        <v>0.27</v>
      </c>
      <c r="AD33">
        <v>0.27</v>
      </c>
      <c r="AE33">
        <v>0.27500000000000002</v>
      </c>
      <c r="AF33">
        <v>0.28000000000000003</v>
      </c>
      <c r="AH33" s="37">
        <f t="shared" si="3"/>
        <v>24</v>
      </c>
      <c r="AI33" s="37">
        <f t="shared" si="3"/>
        <v>24.5</v>
      </c>
      <c r="AJ33" s="37">
        <f t="shared" si="3"/>
        <v>25</v>
      </c>
      <c r="AK33" s="37">
        <f t="shared" si="2"/>
        <v>25.5</v>
      </c>
      <c r="AL33" s="37">
        <f t="shared" si="2"/>
        <v>25.5</v>
      </c>
      <c r="AM33" s="37">
        <f t="shared" si="2"/>
        <v>26</v>
      </c>
      <c r="AN33" s="37">
        <f t="shared" si="2"/>
        <v>26.5</v>
      </c>
      <c r="AO33" s="37">
        <f t="shared" si="2"/>
        <v>26.5</v>
      </c>
      <c r="AP33" s="37">
        <f t="shared" si="2"/>
        <v>27</v>
      </c>
      <c r="AQ33" s="37">
        <f t="shared" si="2"/>
        <v>27</v>
      </c>
      <c r="AR33" s="37">
        <f t="shared" si="2"/>
        <v>27.500000000000004</v>
      </c>
      <c r="AS33" s="37">
        <f t="shared" si="2"/>
        <v>28.000000000000004</v>
      </c>
    </row>
    <row r="34" spans="4:45" x14ac:dyDescent="0.25">
      <c r="D34">
        <v>31</v>
      </c>
      <c r="E34" s="77">
        <v>47000</v>
      </c>
      <c r="F34" s="37">
        <v>24</v>
      </c>
      <c r="G34" s="37">
        <v>24.5</v>
      </c>
      <c r="H34" s="37">
        <v>25</v>
      </c>
      <c r="I34" s="37">
        <v>25.5</v>
      </c>
      <c r="J34" s="37">
        <v>25.5</v>
      </c>
      <c r="K34" s="37">
        <v>26</v>
      </c>
      <c r="L34" s="37">
        <v>26.5</v>
      </c>
      <c r="M34" s="37">
        <v>26.5</v>
      </c>
      <c r="N34" s="37">
        <v>27</v>
      </c>
      <c r="O34" s="37">
        <v>27</v>
      </c>
      <c r="P34" s="37">
        <v>27.500000000000004</v>
      </c>
      <c r="Q34" s="37">
        <v>28.000000000000004</v>
      </c>
      <c r="S34" t="str">
        <f t="shared" si="1"/>
        <v/>
      </c>
      <c r="T34">
        <v>47000</v>
      </c>
      <c r="U34">
        <v>0.24</v>
      </c>
      <c r="V34">
        <v>0.245</v>
      </c>
      <c r="W34">
        <v>0.25</v>
      </c>
      <c r="X34">
        <v>0.255</v>
      </c>
      <c r="Y34">
        <v>0.255</v>
      </c>
      <c r="Z34">
        <v>0.26</v>
      </c>
      <c r="AA34">
        <v>0.26500000000000001</v>
      </c>
      <c r="AB34">
        <v>0.26500000000000001</v>
      </c>
      <c r="AC34">
        <v>0.27</v>
      </c>
      <c r="AD34">
        <v>0.27</v>
      </c>
      <c r="AE34">
        <v>0.27500000000000002</v>
      </c>
      <c r="AF34">
        <v>0.28000000000000003</v>
      </c>
      <c r="AH34" s="37">
        <f t="shared" si="3"/>
        <v>24</v>
      </c>
      <c r="AI34" s="37">
        <f t="shared" si="3"/>
        <v>24.5</v>
      </c>
      <c r="AJ34" s="37">
        <f t="shared" si="3"/>
        <v>25</v>
      </c>
      <c r="AK34" s="37">
        <f t="shared" si="2"/>
        <v>25.5</v>
      </c>
      <c r="AL34" s="37">
        <f t="shared" si="2"/>
        <v>25.5</v>
      </c>
      <c r="AM34" s="37">
        <f t="shared" si="2"/>
        <v>26</v>
      </c>
      <c r="AN34" s="37">
        <f t="shared" si="2"/>
        <v>26.5</v>
      </c>
      <c r="AO34" s="37">
        <f t="shared" si="2"/>
        <v>26.5</v>
      </c>
      <c r="AP34" s="37">
        <f t="shared" si="2"/>
        <v>27</v>
      </c>
      <c r="AQ34" s="37">
        <f t="shared" si="2"/>
        <v>27</v>
      </c>
      <c r="AR34" s="37">
        <f t="shared" si="2"/>
        <v>27.500000000000004</v>
      </c>
      <c r="AS34" s="37">
        <f t="shared" si="2"/>
        <v>28.000000000000004</v>
      </c>
    </row>
    <row r="35" spans="4:45" x14ac:dyDescent="0.25">
      <c r="D35">
        <v>32</v>
      </c>
      <c r="E35" s="77">
        <v>48000</v>
      </c>
      <c r="F35" s="37">
        <v>24</v>
      </c>
      <c r="G35" s="37">
        <v>24.5</v>
      </c>
      <c r="H35" s="37">
        <v>25</v>
      </c>
      <c r="I35" s="37">
        <v>25.5</v>
      </c>
      <c r="J35" s="37">
        <v>25.5</v>
      </c>
      <c r="K35" s="37">
        <v>26</v>
      </c>
      <c r="L35" s="37">
        <v>26.5</v>
      </c>
      <c r="M35" s="37">
        <v>26.5</v>
      </c>
      <c r="N35" s="37">
        <v>27</v>
      </c>
      <c r="O35" s="37">
        <v>27</v>
      </c>
      <c r="P35" s="37">
        <v>27.500000000000004</v>
      </c>
      <c r="Q35" s="37">
        <v>28.000000000000004</v>
      </c>
      <c r="S35" t="str">
        <f t="shared" si="1"/>
        <v/>
      </c>
      <c r="T35">
        <v>48000</v>
      </c>
      <c r="U35">
        <v>0.24</v>
      </c>
      <c r="V35">
        <v>0.245</v>
      </c>
      <c r="W35">
        <v>0.25</v>
      </c>
      <c r="X35">
        <v>0.255</v>
      </c>
      <c r="Y35">
        <v>0.255</v>
      </c>
      <c r="Z35">
        <v>0.26</v>
      </c>
      <c r="AA35">
        <v>0.26500000000000001</v>
      </c>
      <c r="AB35">
        <v>0.26500000000000001</v>
      </c>
      <c r="AC35">
        <v>0.27</v>
      </c>
      <c r="AD35">
        <v>0.27</v>
      </c>
      <c r="AE35">
        <v>0.27500000000000002</v>
      </c>
      <c r="AF35">
        <v>0.28000000000000003</v>
      </c>
      <c r="AH35" s="37">
        <f t="shared" si="3"/>
        <v>24</v>
      </c>
      <c r="AI35" s="37">
        <f t="shared" si="3"/>
        <v>24.5</v>
      </c>
      <c r="AJ35" s="37">
        <f t="shared" si="3"/>
        <v>25</v>
      </c>
      <c r="AK35" s="37">
        <f t="shared" si="2"/>
        <v>25.5</v>
      </c>
      <c r="AL35" s="37">
        <f t="shared" si="2"/>
        <v>25.5</v>
      </c>
      <c r="AM35" s="37">
        <f t="shared" si="2"/>
        <v>26</v>
      </c>
      <c r="AN35" s="37">
        <f t="shared" si="2"/>
        <v>26.5</v>
      </c>
      <c r="AO35" s="37">
        <f t="shared" si="2"/>
        <v>26.5</v>
      </c>
      <c r="AP35" s="37">
        <f t="shared" si="2"/>
        <v>27</v>
      </c>
      <c r="AQ35" s="37">
        <f t="shared" si="2"/>
        <v>27</v>
      </c>
      <c r="AR35" s="37">
        <f t="shared" si="2"/>
        <v>27.500000000000004</v>
      </c>
      <c r="AS35" s="37">
        <f t="shared" si="2"/>
        <v>28.000000000000004</v>
      </c>
    </row>
    <row r="36" spans="4:45" x14ac:dyDescent="0.25">
      <c r="D36">
        <v>33</v>
      </c>
      <c r="E36" s="77">
        <v>49000</v>
      </c>
      <c r="F36" s="37">
        <v>24</v>
      </c>
      <c r="G36" s="37">
        <v>24.5</v>
      </c>
      <c r="H36" s="37">
        <v>25</v>
      </c>
      <c r="I36" s="37">
        <v>25.5</v>
      </c>
      <c r="J36" s="37">
        <v>25.5</v>
      </c>
      <c r="K36" s="37">
        <v>26.5</v>
      </c>
      <c r="L36" s="37">
        <v>26.5</v>
      </c>
      <c r="M36" s="37">
        <v>26.5</v>
      </c>
      <c r="N36" s="37">
        <v>27</v>
      </c>
      <c r="O36" s="37">
        <v>27</v>
      </c>
      <c r="P36" s="37">
        <v>28.000000000000004</v>
      </c>
      <c r="Q36" s="37">
        <v>28.000000000000004</v>
      </c>
      <c r="S36" t="str">
        <f t="shared" si="1"/>
        <v/>
      </c>
      <c r="T36">
        <v>49000</v>
      </c>
      <c r="U36">
        <v>0.24</v>
      </c>
      <c r="V36">
        <v>0.245</v>
      </c>
      <c r="W36">
        <v>0.25</v>
      </c>
      <c r="X36">
        <v>0.255</v>
      </c>
      <c r="Y36">
        <v>0.255</v>
      </c>
      <c r="Z36">
        <v>0.26500000000000001</v>
      </c>
      <c r="AA36">
        <v>0.26500000000000001</v>
      </c>
      <c r="AB36">
        <v>0.26500000000000001</v>
      </c>
      <c r="AC36">
        <v>0.27</v>
      </c>
      <c r="AD36">
        <v>0.27</v>
      </c>
      <c r="AE36">
        <v>0.28000000000000003</v>
      </c>
      <c r="AF36">
        <v>0.28000000000000003</v>
      </c>
      <c r="AH36" s="37">
        <f t="shared" si="3"/>
        <v>24</v>
      </c>
      <c r="AI36" s="37">
        <f t="shared" si="3"/>
        <v>24.5</v>
      </c>
      <c r="AJ36" s="37">
        <f t="shared" si="3"/>
        <v>25</v>
      </c>
      <c r="AK36" s="37">
        <f t="shared" si="2"/>
        <v>25.5</v>
      </c>
      <c r="AL36" s="37">
        <f t="shared" si="2"/>
        <v>25.5</v>
      </c>
      <c r="AM36" s="37">
        <f t="shared" si="2"/>
        <v>26.5</v>
      </c>
      <c r="AN36" s="37">
        <f t="shared" si="2"/>
        <v>26.5</v>
      </c>
      <c r="AO36" s="37">
        <f t="shared" si="2"/>
        <v>26.5</v>
      </c>
      <c r="AP36" s="37">
        <f t="shared" si="2"/>
        <v>27</v>
      </c>
      <c r="AQ36" s="37">
        <f t="shared" si="2"/>
        <v>27</v>
      </c>
      <c r="AR36" s="37">
        <f t="shared" si="2"/>
        <v>28.000000000000004</v>
      </c>
      <c r="AS36" s="37">
        <f t="shared" si="2"/>
        <v>28.000000000000004</v>
      </c>
    </row>
    <row r="37" spans="4:45" x14ac:dyDescent="0.25">
      <c r="D37">
        <v>34</v>
      </c>
      <c r="E37" s="77">
        <v>50000</v>
      </c>
      <c r="F37" s="37">
        <v>24</v>
      </c>
      <c r="G37" s="37">
        <v>24.5</v>
      </c>
      <c r="H37" s="37">
        <v>25</v>
      </c>
      <c r="I37" s="37">
        <v>25.5</v>
      </c>
      <c r="J37" s="37">
        <v>25.5</v>
      </c>
      <c r="K37" s="37">
        <v>26.5</v>
      </c>
      <c r="L37" s="37">
        <v>26.5</v>
      </c>
      <c r="M37" s="37">
        <v>27</v>
      </c>
      <c r="N37" s="37">
        <v>27</v>
      </c>
      <c r="O37" s="37">
        <v>27.500000000000004</v>
      </c>
      <c r="P37" s="37">
        <v>28.000000000000004</v>
      </c>
      <c r="Q37" s="37">
        <v>28.000000000000004</v>
      </c>
      <c r="S37" t="str">
        <f t="shared" si="1"/>
        <v/>
      </c>
      <c r="T37">
        <v>50000</v>
      </c>
      <c r="U37">
        <v>0.24</v>
      </c>
      <c r="V37">
        <v>0.245</v>
      </c>
      <c r="W37">
        <v>0.25</v>
      </c>
      <c r="X37">
        <v>0.255</v>
      </c>
      <c r="Y37">
        <v>0.255</v>
      </c>
      <c r="Z37">
        <v>0.26500000000000001</v>
      </c>
      <c r="AA37">
        <v>0.26500000000000001</v>
      </c>
      <c r="AB37">
        <v>0.27</v>
      </c>
      <c r="AC37">
        <v>0.27</v>
      </c>
      <c r="AD37">
        <v>0.27500000000000002</v>
      </c>
      <c r="AE37">
        <v>0.28000000000000003</v>
      </c>
      <c r="AF37">
        <v>0.28000000000000003</v>
      </c>
      <c r="AH37" s="37">
        <f t="shared" si="3"/>
        <v>24</v>
      </c>
      <c r="AI37" s="37">
        <f t="shared" si="3"/>
        <v>24.5</v>
      </c>
      <c r="AJ37" s="37">
        <f t="shared" si="3"/>
        <v>25</v>
      </c>
      <c r="AK37" s="37">
        <f t="shared" si="2"/>
        <v>25.5</v>
      </c>
      <c r="AL37" s="37">
        <f t="shared" si="2"/>
        <v>25.5</v>
      </c>
      <c r="AM37" s="37">
        <f t="shared" si="2"/>
        <v>26.5</v>
      </c>
      <c r="AN37" s="37">
        <f t="shared" si="2"/>
        <v>26.5</v>
      </c>
      <c r="AO37" s="37">
        <f t="shared" si="2"/>
        <v>27</v>
      </c>
      <c r="AP37" s="37">
        <f t="shared" si="2"/>
        <v>27</v>
      </c>
      <c r="AQ37" s="37">
        <f t="shared" si="2"/>
        <v>27.500000000000004</v>
      </c>
      <c r="AR37" s="37">
        <f t="shared" si="2"/>
        <v>28.000000000000004</v>
      </c>
      <c r="AS37" s="37">
        <f t="shared" si="2"/>
        <v>28.000000000000004</v>
      </c>
    </row>
    <row r="38" spans="4:45" x14ac:dyDescent="0.25">
      <c r="D38">
        <v>35</v>
      </c>
      <c r="E38" s="77">
        <v>51000</v>
      </c>
      <c r="F38" s="37">
        <v>24</v>
      </c>
      <c r="G38" s="37">
        <v>24.5</v>
      </c>
      <c r="H38" s="37">
        <v>25</v>
      </c>
      <c r="I38" s="37">
        <v>25.5</v>
      </c>
      <c r="J38" s="37">
        <v>25.5</v>
      </c>
      <c r="K38" s="37">
        <v>26.5</v>
      </c>
      <c r="L38" s="37">
        <v>26.5</v>
      </c>
      <c r="M38" s="37">
        <v>27</v>
      </c>
      <c r="N38" s="37">
        <v>27</v>
      </c>
      <c r="O38" s="37">
        <v>27.500000000000004</v>
      </c>
      <c r="P38" s="37">
        <v>28.000000000000004</v>
      </c>
      <c r="Q38" s="37">
        <v>28.000000000000004</v>
      </c>
      <c r="S38" t="str">
        <f t="shared" si="1"/>
        <v/>
      </c>
      <c r="T38">
        <v>51000</v>
      </c>
      <c r="U38">
        <v>0.24</v>
      </c>
      <c r="V38">
        <v>0.245</v>
      </c>
      <c r="W38">
        <v>0.25</v>
      </c>
      <c r="X38">
        <v>0.255</v>
      </c>
      <c r="Y38">
        <v>0.255</v>
      </c>
      <c r="Z38">
        <v>0.26500000000000001</v>
      </c>
      <c r="AA38">
        <v>0.26500000000000001</v>
      </c>
      <c r="AB38">
        <v>0.27</v>
      </c>
      <c r="AC38">
        <v>0.27</v>
      </c>
      <c r="AD38">
        <v>0.27500000000000002</v>
      </c>
      <c r="AE38">
        <v>0.28000000000000003</v>
      </c>
      <c r="AF38">
        <v>0.28000000000000003</v>
      </c>
      <c r="AH38" s="37">
        <f t="shared" si="3"/>
        <v>24</v>
      </c>
      <c r="AI38" s="37">
        <f t="shared" si="3"/>
        <v>24.5</v>
      </c>
      <c r="AJ38" s="37">
        <f t="shared" si="3"/>
        <v>25</v>
      </c>
      <c r="AK38" s="37">
        <f t="shared" si="2"/>
        <v>25.5</v>
      </c>
      <c r="AL38" s="37">
        <f t="shared" si="2"/>
        <v>25.5</v>
      </c>
      <c r="AM38" s="37">
        <f t="shared" si="2"/>
        <v>26.5</v>
      </c>
      <c r="AN38" s="37">
        <f t="shared" si="2"/>
        <v>26.5</v>
      </c>
      <c r="AO38" s="37">
        <f t="shared" si="2"/>
        <v>27</v>
      </c>
      <c r="AP38" s="37">
        <f t="shared" si="2"/>
        <v>27</v>
      </c>
      <c r="AQ38" s="37">
        <f t="shared" si="2"/>
        <v>27.500000000000004</v>
      </c>
      <c r="AR38" s="37">
        <f t="shared" si="2"/>
        <v>28.000000000000004</v>
      </c>
      <c r="AS38" s="37">
        <f t="shared" si="2"/>
        <v>28.000000000000004</v>
      </c>
    </row>
    <row r="39" spans="4:45" x14ac:dyDescent="0.25">
      <c r="D39">
        <v>36</v>
      </c>
      <c r="E39" s="77">
        <v>52000</v>
      </c>
      <c r="F39" s="37">
        <v>24</v>
      </c>
      <c r="G39" s="37">
        <v>24.5</v>
      </c>
      <c r="H39" s="37">
        <v>25</v>
      </c>
      <c r="I39" s="37">
        <v>25.5</v>
      </c>
      <c r="J39" s="37">
        <v>25.5</v>
      </c>
      <c r="K39" s="37">
        <v>26.5</v>
      </c>
      <c r="L39" s="37">
        <v>26.5</v>
      </c>
      <c r="M39" s="37">
        <v>27</v>
      </c>
      <c r="N39" s="37">
        <v>27</v>
      </c>
      <c r="O39" s="37">
        <v>27.500000000000004</v>
      </c>
      <c r="P39" s="37">
        <v>28.000000000000004</v>
      </c>
      <c r="Q39" s="37">
        <v>28.000000000000004</v>
      </c>
      <c r="S39" t="str">
        <f t="shared" si="1"/>
        <v/>
      </c>
      <c r="T39">
        <v>52000</v>
      </c>
      <c r="U39">
        <v>0.24</v>
      </c>
      <c r="V39">
        <v>0.245</v>
      </c>
      <c r="W39">
        <v>0.25</v>
      </c>
      <c r="X39">
        <v>0.255</v>
      </c>
      <c r="Y39">
        <v>0.255</v>
      </c>
      <c r="Z39">
        <v>0.26500000000000001</v>
      </c>
      <c r="AA39">
        <v>0.26500000000000001</v>
      </c>
      <c r="AB39">
        <v>0.27</v>
      </c>
      <c r="AC39">
        <v>0.27</v>
      </c>
      <c r="AD39">
        <v>0.27500000000000002</v>
      </c>
      <c r="AE39">
        <v>0.28000000000000003</v>
      </c>
      <c r="AF39">
        <v>0.28000000000000003</v>
      </c>
      <c r="AH39" s="37">
        <f t="shared" si="3"/>
        <v>24</v>
      </c>
      <c r="AI39" s="37">
        <f t="shared" si="3"/>
        <v>24.5</v>
      </c>
      <c r="AJ39" s="37">
        <f t="shared" si="3"/>
        <v>25</v>
      </c>
      <c r="AK39" s="37">
        <f t="shared" si="2"/>
        <v>25.5</v>
      </c>
      <c r="AL39" s="37">
        <f t="shared" si="2"/>
        <v>25.5</v>
      </c>
      <c r="AM39" s="37">
        <f t="shared" si="2"/>
        <v>26.5</v>
      </c>
      <c r="AN39" s="37">
        <f t="shared" si="2"/>
        <v>26.5</v>
      </c>
      <c r="AO39" s="37">
        <f t="shared" si="2"/>
        <v>27</v>
      </c>
      <c r="AP39" s="37">
        <f t="shared" si="2"/>
        <v>27</v>
      </c>
      <c r="AQ39" s="37">
        <f t="shared" si="2"/>
        <v>27.500000000000004</v>
      </c>
      <c r="AR39" s="37">
        <f t="shared" si="2"/>
        <v>28.000000000000004</v>
      </c>
      <c r="AS39" s="37">
        <f t="shared" si="2"/>
        <v>28.000000000000004</v>
      </c>
    </row>
    <row r="40" spans="4:45" x14ac:dyDescent="0.25">
      <c r="D40">
        <v>37</v>
      </c>
      <c r="E40" s="77">
        <v>53000</v>
      </c>
      <c r="F40" s="37">
        <v>24</v>
      </c>
      <c r="G40" s="37">
        <v>24.5</v>
      </c>
      <c r="H40" s="37">
        <v>25</v>
      </c>
      <c r="I40" s="37">
        <v>25.5</v>
      </c>
      <c r="J40" s="37">
        <v>25.5</v>
      </c>
      <c r="K40" s="37">
        <v>26.5</v>
      </c>
      <c r="L40" s="37">
        <v>26.5</v>
      </c>
      <c r="M40" s="37">
        <v>27</v>
      </c>
      <c r="N40" s="37">
        <v>27</v>
      </c>
      <c r="O40" s="37">
        <v>27.500000000000004</v>
      </c>
      <c r="P40" s="37">
        <v>28.000000000000004</v>
      </c>
      <c r="Q40" s="37">
        <v>28.000000000000004</v>
      </c>
      <c r="S40" t="str">
        <f t="shared" si="1"/>
        <v/>
      </c>
      <c r="T40">
        <v>53000</v>
      </c>
      <c r="U40">
        <v>0.24</v>
      </c>
      <c r="V40">
        <v>0.245</v>
      </c>
      <c r="W40">
        <v>0.25</v>
      </c>
      <c r="X40">
        <v>0.255</v>
      </c>
      <c r="Y40">
        <v>0.255</v>
      </c>
      <c r="Z40">
        <v>0.26500000000000001</v>
      </c>
      <c r="AA40">
        <v>0.26500000000000001</v>
      </c>
      <c r="AB40">
        <v>0.27</v>
      </c>
      <c r="AC40">
        <v>0.27</v>
      </c>
      <c r="AD40">
        <v>0.27500000000000002</v>
      </c>
      <c r="AE40">
        <v>0.28000000000000003</v>
      </c>
      <c r="AF40">
        <v>0.28000000000000003</v>
      </c>
      <c r="AH40" s="37">
        <f t="shared" si="3"/>
        <v>24</v>
      </c>
      <c r="AI40" s="37">
        <f t="shared" si="3"/>
        <v>24.5</v>
      </c>
      <c r="AJ40" s="37">
        <f t="shared" si="3"/>
        <v>25</v>
      </c>
      <c r="AK40" s="37">
        <f t="shared" si="2"/>
        <v>25.5</v>
      </c>
      <c r="AL40" s="37">
        <f t="shared" si="2"/>
        <v>25.5</v>
      </c>
      <c r="AM40" s="37">
        <f t="shared" si="2"/>
        <v>26.5</v>
      </c>
      <c r="AN40" s="37">
        <f t="shared" si="2"/>
        <v>26.5</v>
      </c>
      <c r="AO40" s="37">
        <f t="shared" si="2"/>
        <v>27</v>
      </c>
      <c r="AP40" s="37">
        <f t="shared" si="2"/>
        <v>27</v>
      </c>
      <c r="AQ40" s="37">
        <f t="shared" si="2"/>
        <v>27.500000000000004</v>
      </c>
      <c r="AR40" s="37">
        <f t="shared" si="2"/>
        <v>28.000000000000004</v>
      </c>
      <c r="AS40" s="37">
        <f t="shared" si="2"/>
        <v>28.000000000000004</v>
      </c>
    </row>
    <row r="41" spans="4:45" x14ac:dyDescent="0.25">
      <c r="D41">
        <v>38</v>
      </c>
      <c r="E41" s="77">
        <v>54000</v>
      </c>
      <c r="F41" s="37">
        <v>24</v>
      </c>
      <c r="G41" s="37">
        <v>24.5</v>
      </c>
      <c r="H41" s="37">
        <v>25</v>
      </c>
      <c r="I41" s="37">
        <v>25.5</v>
      </c>
      <c r="J41" s="37">
        <v>26</v>
      </c>
      <c r="K41" s="37">
        <v>26.5</v>
      </c>
      <c r="L41" s="37">
        <v>26.5</v>
      </c>
      <c r="M41" s="37">
        <v>27</v>
      </c>
      <c r="N41" s="37">
        <v>27</v>
      </c>
      <c r="O41" s="37">
        <v>27.500000000000004</v>
      </c>
      <c r="P41" s="37">
        <v>28.000000000000004</v>
      </c>
      <c r="Q41" s="37">
        <v>28.000000000000004</v>
      </c>
      <c r="S41" t="str">
        <f t="shared" si="1"/>
        <v/>
      </c>
      <c r="T41">
        <v>54000</v>
      </c>
      <c r="U41">
        <v>0.24</v>
      </c>
      <c r="V41">
        <v>0.245</v>
      </c>
      <c r="W41">
        <v>0.25</v>
      </c>
      <c r="X41">
        <v>0.255</v>
      </c>
      <c r="Y41">
        <v>0.26</v>
      </c>
      <c r="Z41">
        <v>0.26500000000000001</v>
      </c>
      <c r="AA41">
        <v>0.26500000000000001</v>
      </c>
      <c r="AB41">
        <v>0.27</v>
      </c>
      <c r="AC41">
        <v>0.27</v>
      </c>
      <c r="AD41">
        <v>0.27500000000000002</v>
      </c>
      <c r="AE41">
        <v>0.28000000000000003</v>
      </c>
      <c r="AF41">
        <v>0.28000000000000003</v>
      </c>
      <c r="AH41" s="37">
        <f t="shared" si="3"/>
        <v>24</v>
      </c>
      <c r="AI41" s="37">
        <f t="shared" si="3"/>
        <v>24.5</v>
      </c>
      <c r="AJ41" s="37">
        <f t="shared" si="3"/>
        <v>25</v>
      </c>
      <c r="AK41" s="37">
        <f t="shared" si="2"/>
        <v>25.5</v>
      </c>
      <c r="AL41" s="37">
        <f t="shared" si="2"/>
        <v>26</v>
      </c>
      <c r="AM41" s="37">
        <f t="shared" si="2"/>
        <v>26.5</v>
      </c>
      <c r="AN41" s="37">
        <f t="shared" si="2"/>
        <v>26.5</v>
      </c>
      <c r="AO41" s="37">
        <f t="shared" si="2"/>
        <v>27</v>
      </c>
      <c r="AP41" s="37">
        <f t="shared" si="2"/>
        <v>27</v>
      </c>
      <c r="AQ41" s="37">
        <f t="shared" si="2"/>
        <v>27.500000000000004</v>
      </c>
      <c r="AR41" s="37">
        <f t="shared" si="2"/>
        <v>28.000000000000004</v>
      </c>
      <c r="AS41" s="37">
        <f t="shared" si="2"/>
        <v>28.000000000000004</v>
      </c>
    </row>
    <row r="42" spans="4:45" x14ac:dyDescent="0.25">
      <c r="D42">
        <v>39</v>
      </c>
      <c r="E42" s="77">
        <v>55000</v>
      </c>
      <c r="F42" s="37">
        <v>24</v>
      </c>
      <c r="G42" s="37">
        <v>24.5</v>
      </c>
      <c r="H42" s="37">
        <v>25</v>
      </c>
      <c r="I42" s="37">
        <v>25.5</v>
      </c>
      <c r="J42" s="37">
        <v>26</v>
      </c>
      <c r="K42" s="37">
        <v>26.5</v>
      </c>
      <c r="L42" s="37">
        <v>26.5</v>
      </c>
      <c r="M42" s="37">
        <v>27</v>
      </c>
      <c r="N42" s="37">
        <v>27</v>
      </c>
      <c r="O42" s="37">
        <v>27.500000000000004</v>
      </c>
      <c r="P42" s="37">
        <v>28.000000000000004</v>
      </c>
      <c r="Q42" s="37">
        <v>28.000000000000004</v>
      </c>
      <c r="S42" t="str">
        <f t="shared" si="1"/>
        <v/>
      </c>
      <c r="T42">
        <v>55000</v>
      </c>
      <c r="U42">
        <v>0.24</v>
      </c>
      <c r="V42">
        <v>0.245</v>
      </c>
      <c r="W42">
        <v>0.25</v>
      </c>
      <c r="X42">
        <v>0.255</v>
      </c>
      <c r="Y42">
        <v>0.26</v>
      </c>
      <c r="Z42">
        <v>0.26500000000000001</v>
      </c>
      <c r="AA42">
        <v>0.26500000000000001</v>
      </c>
      <c r="AB42">
        <v>0.27</v>
      </c>
      <c r="AC42">
        <v>0.27</v>
      </c>
      <c r="AD42">
        <v>0.27500000000000002</v>
      </c>
      <c r="AE42">
        <v>0.28000000000000003</v>
      </c>
      <c r="AF42">
        <v>0.28000000000000003</v>
      </c>
      <c r="AH42" s="37">
        <f t="shared" si="3"/>
        <v>24</v>
      </c>
      <c r="AI42" s="37">
        <f t="shared" si="3"/>
        <v>24.5</v>
      </c>
      <c r="AJ42" s="37">
        <f t="shared" si="3"/>
        <v>25</v>
      </c>
      <c r="AK42" s="37">
        <f t="shared" si="2"/>
        <v>25.5</v>
      </c>
      <c r="AL42" s="37">
        <f t="shared" si="2"/>
        <v>26</v>
      </c>
      <c r="AM42" s="37">
        <f t="shared" si="2"/>
        <v>26.5</v>
      </c>
      <c r="AN42" s="37">
        <f t="shared" si="2"/>
        <v>26.5</v>
      </c>
      <c r="AO42" s="37">
        <f t="shared" si="2"/>
        <v>27</v>
      </c>
      <c r="AP42" s="37">
        <f t="shared" si="2"/>
        <v>27</v>
      </c>
      <c r="AQ42" s="37">
        <f t="shared" si="2"/>
        <v>27.500000000000004</v>
      </c>
      <c r="AR42" s="37">
        <f t="shared" si="2"/>
        <v>28.000000000000004</v>
      </c>
      <c r="AS42" s="37">
        <f t="shared" si="2"/>
        <v>28.000000000000004</v>
      </c>
    </row>
    <row r="43" spans="4:45" x14ac:dyDescent="0.25">
      <c r="D43">
        <v>40</v>
      </c>
      <c r="E43" s="77">
        <v>56000</v>
      </c>
      <c r="F43" s="37">
        <v>24</v>
      </c>
      <c r="G43" s="37">
        <v>24.5</v>
      </c>
      <c r="H43" s="37">
        <v>25</v>
      </c>
      <c r="I43" s="37">
        <v>25.5</v>
      </c>
      <c r="J43" s="37">
        <v>26</v>
      </c>
      <c r="K43" s="37">
        <v>26.5</v>
      </c>
      <c r="L43" s="37">
        <v>26.5</v>
      </c>
      <c r="M43" s="37">
        <v>27</v>
      </c>
      <c r="N43" s="37">
        <v>27.500000000000004</v>
      </c>
      <c r="O43" s="37">
        <v>27.500000000000004</v>
      </c>
      <c r="P43" s="37">
        <v>28.000000000000004</v>
      </c>
      <c r="Q43" s="37">
        <v>28.000000000000004</v>
      </c>
      <c r="S43" t="str">
        <f t="shared" si="1"/>
        <v/>
      </c>
      <c r="T43">
        <v>56000</v>
      </c>
      <c r="U43">
        <v>0.24</v>
      </c>
      <c r="V43">
        <v>0.245</v>
      </c>
      <c r="W43">
        <v>0.25</v>
      </c>
      <c r="X43">
        <v>0.255</v>
      </c>
      <c r="Y43">
        <v>0.26</v>
      </c>
      <c r="Z43">
        <v>0.26500000000000001</v>
      </c>
      <c r="AA43">
        <v>0.26500000000000001</v>
      </c>
      <c r="AB43">
        <v>0.27</v>
      </c>
      <c r="AC43">
        <v>0.27500000000000002</v>
      </c>
      <c r="AD43">
        <v>0.27500000000000002</v>
      </c>
      <c r="AE43">
        <v>0.28000000000000003</v>
      </c>
      <c r="AF43">
        <v>0.28000000000000003</v>
      </c>
      <c r="AH43" s="37">
        <f t="shared" si="3"/>
        <v>24</v>
      </c>
      <c r="AI43" s="37">
        <f t="shared" si="3"/>
        <v>24.5</v>
      </c>
      <c r="AJ43" s="37">
        <f t="shared" si="3"/>
        <v>25</v>
      </c>
      <c r="AK43" s="37">
        <f t="shared" si="2"/>
        <v>25.5</v>
      </c>
      <c r="AL43" s="37">
        <f t="shared" si="2"/>
        <v>26</v>
      </c>
      <c r="AM43" s="37">
        <f t="shared" si="2"/>
        <v>26.5</v>
      </c>
      <c r="AN43" s="37">
        <f t="shared" si="2"/>
        <v>26.5</v>
      </c>
      <c r="AO43" s="37">
        <f t="shared" si="2"/>
        <v>27</v>
      </c>
      <c r="AP43" s="37">
        <f t="shared" si="2"/>
        <v>27.500000000000004</v>
      </c>
      <c r="AQ43" s="37">
        <f t="shared" si="2"/>
        <v>27.500000000000004</v>
      </c>
      <c r="AR43" s="37">
        <f t="shared" si="2"/>
        <v>28.000000000000004</v>
      </c>
      <c r="AS43" s="37">
        <f t="shared" si="2"/>
        <v>28.000000000000004</v>
      </c>
    </row>
    <row r="44" spans="4:45" x14ac:dyDescent="0.25">
      <c r="D44">
        <v>41</v>
      </c>
      <c r="E44" s="77">
        <v>57000</v>
      </c>
      <c r="F44" s="37">
        <v>24.5</v>
      </c>
      <c r="G44" s="37">
        <v>24.5</v>
      </c>
      <c r="H44" s="37">
        <v>25</v>
      </c>
      <c r="I44" s="37">
        <v>25.5</v>
      </c>
      <c r="J44" s="37">
        <v>26</v>
      </c>
      <c r="K44" s="37">
        <v>26.5</v>
      </c>
      <c r="L44" s="37">
        <v>26.5</v>
      </c>
      <c r="M44" s="37">
        <v>27</v>
      </c>
      <c r="N44" s="37">
        <v>27.500000000000004</v>
      </c>
      <c r="O44" s="37">
        <v>27.500000000000004</v>
      </c>
      <c r="P44" s="37">
        <v>28.000000000000004</v>
      </c>
      <c r="Q44" s="37">
        <v>28.000000000000004</v>
      </c>
      <c r="S44" t="str">
        <f t="shared" si="1"/>
        <v/>
      </c>
      <c r="T44">
        <v>57000</v>
      </c>
      <c r="U44">
        <v>0.245</v>
      </c>
      <c r="V44">
        <v>0.245</v>
      </c>
      <c r="W44">
        <v>0.25</v>
      </c>
      <c r="X44">
        <v>0.255</v>
      </c>
      <c r="Y44">
        <v>0.26</v>
      </c>
      <c r="Z44">
        <v>0.26500000000000001</v>
      </c>
      <c r="AA44">
        <v>0.26500000000000001</v>
      </c>
      <c r="AB44">
        <v>0.27</v>
      </c>
      <c r="AC44">
        <v>0.27500000000000002</v>
      </c>
      <c r="AD44">
        <v>0.27500000000000002</v>
      </c>
      <c r="AE44">
        <v>0.28000000000000003</v>
      </c>
      <c r="AF44">
        <v>0.28000000000000003</v>
      </c>
      <c r="AH44" s="37">
        <f t="shared" si="3"/>
        <v>24.5</v>
      </c>
      <c r="AI44" s="37">
        <f t="shared" si="3"/>
        <v>24.5</v>
      </c>
      <c r="AJ44" s="37">
        <f t="shared" si="3"/>
        <v>25</v>
      </c>
      <c r="AK44" s="37">
        <f t="shared" si="2"/>
        <v>25.5</v>
      </c>
      <c r="AL44" s="37">
        <f t="shared" si="2"/>
        <v>26</v>
      </c>
      <c r="AM44" s="37">
        <f t="shared" si="2"/>
        <v>26.5</v>
      </c>
      <c r="AN44" s="37">
        <f t="shared" si="2"/>
        <v>26.5</v>
      </c>
      <c r="AO44" s="37">
        <f t="shared" si="2"/>
        <v>27</v>
      </c>
      <c r="AP44" s="37">
        <f t="shared" si="2"/>
        <v>27.500000000000004</v>
      </c>
      <c r="AQ44" s="37">
        <f t="shared" si="2"/>
        <v>27.500000000000004</v>
      </c>
      <c r="AR44" s="37">
        <f t="shared" si="2"/>
        <v>28.000000000000004</v>
      </c>
      <c r="AS44" s="37">
        <f t="shared" si="2"/>
        <v>28.000000000000004</v>
      </c>
    </row>
    <row r="45" spans="4:45" x14ac:dyDescent="0.25">
      <c r="D45">
        <v>42</v>
      </c>
      <c r="E45" s="77">
        <v>58000</v>
      </c>
      <c r="F45" s="37">
        <v>24.5</v>
      </c>
      <c r="G45" s="37">
        <v>25</v>
      </c>
      <c r="H45" s="37">
        <v>25</v>
      </c>
      <c r="I45" s="37">
        <v>25.5</v>
      </c>
      <c r="J45" s="37">
        <v>26</v>
      </c>
      <c r="K45" s="37">
        <v>26.5</v>
      </c>
      <c r="L45" s="37">
        <v>27</v>
      </c>
      <c r="M45" s="37">
        <v>27</v>
      </c>
      <c r="N45" s="37">
        <v>27.500000000000004</v>
      </c>
      <c r="O45" s="37">
        <v>27.500000000000004</v>
      </c>
      <c r="P45" s="37">
        <v>28.000000000000004</v>
      </c>
      <c r="Q45" s="37">
        <v>28.000000000000004</v>
      </c>
      <c r="S45" t="str">
        <f t="shared" si="1"/>
        <v/>
      </c>
      <c r="T45">
        <v>58000</v>
      </c>
      <c r="U45">
        <v>0.245</v>
      </c>
      <c r="V45">
        <v>0.25</v>
      </c>
      <c r="W45">
        <v>0.25</v>
      </c>
      <c r="X45">
        <v>0.255</v>
      </c>
      <c r="Y45">
        <v>0.26</v>
      </c>
      <c r="Z45">
        <v>0.26500000000000001</v>
      </c>
      <c r="AA45">
        <v>0.27</v>
      </c>
      <c r="AB45">
        <v>0.27</v>
      </c>
      <c r="AC45">
        <v>0.27500000000000002</v>
      </c>
      <c r="AD45">
        <v>0.27500000000000002</v>
      </c>
      <c r="AE45">
        <v>0.28000000000000003</v>
      </c>
      <c r="AF45">
        <v>0.28000000000000003</v>
      </c>
      <c r="AH45" s="37">
        <f t="shared" si="3"/>
        <v>24.5</v>
      </c>
      <c r="AI45" s="37">
        <f t="shared" si="3"/>
        <v>25</v>
      </c>
      <c r="AJ45" s="37">
        <f t="shared" si="3"/>
        <v>25</v>
      </c>
      <c r="AK45" s="37">
        <f t="shared" si="2"/>
        <v>25.5</v>
      </c>
      <c r="AL45" s="37">
        <f t="shared" si="2"/>
        <v>26</v>
      </c>
      <c r="AM45" s="37">
        <f t="shared" si="2"/>
        <v>26.5</v>
      </c>
      <c r="AN45" s="37">
        <f t="shared" si="2"/>
        <v>27</v>
      </c>
      <c r="AO45" s="37">
        <f t="shared" si="2"/>
        <v>27</v>
      </c>
      <c r="AP45" s="37">
        <f t="shared" si="2"/>
        <v>27.500000000000004</v>
      </c>
      <c r="AQ45" s="37">
        <f t="shared" si="2"/>
        <v>27.500000000000004</v>
      </c>
      <c r="AR45" s="37">
        <f t="shared" si="2"/>
        <v>28.000000000000004</v>
      </c>
      <c r="AS45" s="37">
        <f t="shared" si="2"/>
        <v>28.000000000000004</v>
      </c>
    </row>
    <row r="46" spans="4:45" x14ac:dyDescent="0.25">
      <c r="D46">
        <v>43</v>
      </c>
      <c r="E46" s="77">
        <v>59000</v>
      </c>
      <c r="F46" s="37">
        <v>24.5</v>
      </c>
      <c r="G46" s="37">
        <v>25</v>
      </c>
      <c r="H46" s="37">
        <v>25.5</v>
      </c>
      <c r="I46" s="37">
        <v>25.5</v>
      </c>
      <c r="J46" s="37">
        <v>26</v>
      </c>
      <c r="K46" s="37">
        <v>26.5</v>
      </c>
      <c r="L46" s="37">
        <v>27</v>
      </c>
      <c r="M46" s="37">
        <v>27</v>
      </c>
      <c r="N46" s="37">
        <v>27.500000000000004</v>
      </c>
      <c r="O46" s="37">
        <v>28.000000000000004</v>
      </c>
      <c r="P46" s="37">
        <v>28.000000000000004</v>
      </c>
      <c r="Q46" s="37">
        <v>28.500000000000004</v>
      </c>
      <c r="S46" t="str">
        <f t="shared" si="1"/>
        <v/>
      </c>
      <c r="T46">
        <v>59000</v>
      </c>
      <c r="U46">
        <v>0.245</v>
      </c>
      <c r="V46">
        <v>0.25</v>
      </c>
      <c r="W46">
        <v>0.255</v>
      </c>
      <c r="X46">
        <v>0.255</v>
      </c>
      <c r="Y46">
        <v>0.26</v>
      </c>
      <c r="Z46">
        <v>0.26500000000000001</v>
      </c>
      <c r="AA46">
        <v>0.27</v>
      </c>
      <c r="AB46">
        <v>0.27</v>
      </c>
      <c r="AC46">
        <v>0.27500000000000002</v>
      </c>
      <c r="AD46">
        <v>0.28000000000000003</v>
      </c>
      <c r="AE46">
        <v>0.28000000000000003</v>
      </c>
      <c r="AF46">
        <v>0.28500000000000003</v>
      </c>
      <c r="AH46" s="37">
        <f t="shared" si="3"/>
        <v>24.5</v>
      </c>
      <c r="AI46" s="37">
        <f t="shared" si="3"/>
        <v>25</v>
      </c>
      <c r="AJ46" s="37">
        <f t="shared" si="3"/>
        <v>25.5</v>
      </c>
      <c r="AK46" s="37">
        <f t="shared" si="2"/>
        <v>25.5</v>
      </c>
      <c r="AL46" s="37">
        <f t="shared" si="2"/>
        <v>26</v>
      </c>
      <c r="AM46" s="37">
        <f t="shared" si="2"/>
        <v>26.5</v>
      </c>
      <c r="AN46" s="37">
        <f t="shared" si="2"/>
        <v>27</v>
      </c>
      <c r="AO46" s="37">
        <f t="shared" si="2"/>
        <v>27</v>
      </c>
      <c r="AP46" s="37">
        <f t="shared" si="2"/>
        <v>27.500000000000004</v>
      </c>
      <c r="AQ46" s="37">
        <f t="shared" si="2"/>
        <v>28.000000000000004</v>
      </c>
      <c r="AR46" s="37">
        <f t="shared" si="2"/>
        <v>28.000000000000004</v>
      </c>
      <c r="AS46" s="37">
        <f t="shared" si="2"/>
        <v>28.500000000000004</v>
      </c>
    </row>
    <row r="47" spans="4:45" x14ac:dyDescent="0.25">
      <c r="D47">
        <v>44</v>
      </c>
      <c r="E47" s="77">
        <v>60000</v>
      </c>
      <c r="F47" s="37">
        <v>24.5</v>
      </c>
      <c r="G47" s="37">
        <v>25</v>
      </c>
      <c r="H47" s="37">
        <v>25.5</v>
      </c>
      <c r="I47" s="37">
        <v>26</v>
      </c>
      <c r="J47" s="37">
        <v>26.5</v>
      </c>
      <c r="K47" s="37">
        <v>26.5</v>
      </c>
      <c r="L47" s="37">
        <v>27</v>
      </c>
      <c r="M47" s="37">
        <v>27.500000000000004</v>
      </c>
      <c r="N47" s="37">
        <v>27.500000000000004</v>
      </c>
      <c r="O47" s="37">
        <v>28.000000000000004</v>
      </c>
      <c r="P47" s="37">
        <v>28.000000000000004</v>
      </c>
      <c r="Q47" s="37">
        <v>28.500000000000004</v>
      </c>
      <c r="S47" t="str">
        <f t="shared" si="1"/>
        <v/>
      </c>
      <c r="T47">
        <v>60000</v>
      </c>
      <c r="U47">
        <v>0.245</v>
      </c>
      <c r="V47">
        <v>0.25</v>
      </c>
      <c r="W47">
        <v>0.255</v>
      </c>
      <c r="X47">
        <v>0.26</v>
      </c>
      <c r="Y47">
        <v>0.26500000000000001</v>
      </c>
      <c r="Z47">
        <v>0.26500000000000001</v>
      </c>
      <c r="AA47">
        <v>0.27</v>
      </c>
      <c r="AB47">
        <v>0.27500000000000002</v>
      </c>
      <c r="AC47">
        <v>0.27500000000000002</v>
      </c>
      <c r="AD47">
        <v>0.28000000000000003</v>
      </c>
      <c r="AE47">
        <v>0.28000000000000003</v>
      </c>
      <c r="AF47">
        <v>0.28500000000000003</v>
      </c>
      <c r="AH47" s="37">
        <f t="shared" si="3"/>
        <v>24.5</v>
      </c>
      <c r="AI47" s="37">
        <f t="shared" si="3"/>
        <v>25</v>
      </c>
      <c r="AJ47" s="37">
        <f t="shared" si="3"/>
        <v>25.5</v>
      </c>
      <c r="AK47" s="37">
        <f t="shared" si="2"/>
        <v>26</v>
      </c>
      <c r="AL47" s="37">
        <f t="shared" si="2"/>
        <v>26.5</v>
      </c>
      <c r="AM47" s="37">
        <f t="shared" si="2"/>
        <v>26.5</v>
      </c>
      <c r="AN47" s="37">
        <f t="shared" si="2"/>
        <v>27</v>
      </c>
      <c r="AO47" s="37">
        <f t="shared" si="2"/>
        <v>27.500000000000004</v>
      </c>
      <c r="AP47" s="37">
        <f t="shared" si="2"/>
        <v>27.500000000000004</v>
      </c>
      <c r="AQ47" s="37">
        <f t="shared" si="2"/>
        <v>28.000000000000004</v>
      </c>
      <c r="AR47" s="37">
        <f t="shared" si="2"/>
        <v>28.000000000000004</v>
      </c>
      <c r="AS47" s="37">
        <f t="shared" si="2"/>
        <v>28.500000000000004</v>
      </c>
    </row>
    <row r="48" spans="4:45" x14ac:dyDescent="0.25">
      <c r="D48">
        <v>45</v>
      </c>
      <c r="E48" s="77">
        <v>61000</v>
      </c>
      <c r="F48" s="37">
        <v>24.5</v>
      </c>
      <c r="G48" s="37">
        <v>25</v>
      </c>
      <c r="H48" s="37">
        <v>25.5</v>
      </c>
      <c r="I48" s="37">
        <v>26</v>
      </c>
      <c r="J48" s="37">
        <v>26.5</v>
      </c>
      <c r="K48" s="37">
        <v>27</v>
      </c>
      <c r="L48" s="37">
        <v>27</v>
      </c>
      <c r="M48" s="37">
        <v>27.500000000000004</v>
      </c>
      <c r="N48" s="37">
        <v>28.000000000000004</v>
      </c>
      <c r="O48" s="37">
        <v>28.000000000000004</v>
      </c>
      <c r="P48" s="37">
        <v>28.500000000000004</v>
      </c>
      <c r="Q48" s="37">
        <v>28.500000000000004</v>
      </c>
      <c r="S48" t="str">
        <f t="shared" si="1"/>
        <v/>
      </c>
      <c r="T48">
        <v>61000</v>
      </c>
      <c r="U48">
        <v>0.245</v>
      </c>
      <c r="V48">
        <v>0.25</v>
      </c>
      <c r="W48">
        <v>0.255</v>
      </c>
      <c r="X48">
        <v>0.26</v>
      </c>
      <c r="Y48">
        <v>0.26500000000000001</v>
      </c>
      <c r="Z48">
        <v>0.27</v>
      </c>
      <c r="AA48">
        <v>0.27</v>
      </c>
      <c r="AB48">
        <v>0.27500000000000002</v>
      </c>
      <c r="AC48">
        <v>0.28000000000000003</v>
      </c>
      <c r="AD48">
        <v>0.28000000000000003</v>
      </c>
      <c r="AE48">
        <v>0.28500000000000003</v>
      </c>
      <c r="AF48">
        <v>0.28500000000000003</v>
      </c>
      <c r="AH48" s="37">
        <f t="shared" si="3"/>
        <v>24.5</v>
      </c>
      <c r="AI48" s="37">
        <f t="shared" si="3"/>
        <v>25</v>
      </c>
      <c r="AJ48" s="37">
        <f t="shared" si="3"/>
        <v>25.5</v>
      </c>
      <c r="AK48" s="37">
        <f t="shared" si="2"/>
        <v>26</v>
      </c>
      <c r="AL48" s="37">
        <f t="shared" si="2"/>
        <v>26.5</v>
      </c>
      <c r="AM48" s="37">
        <f t="shared" si="2"/>
        <v>27</v>
      </c>
      <c r="AN48" s="37">
        <f t="shared" si="2"/>
        <v>27</v>
      </c>
      <c r="AO48" s="37">
        <f t="shared" si="2"/>
        <v>27.500000000000004</v>
      </c>
      <c r="AP48" s="37">
        <f t="shared" si="2"/>
        <v>28.000000000000004</v>
      </c>
      <c r="AQ48" s="37">
        <f t="shared" si="2"/>
        <v>28.000000000000004</v>
      </c>
      <c r="AR48" s="37">
        <f t="shared" si="2"/>
        <v>28.500000000000004</v>
      </c>
      <c r="AS48" s="37">
        <f t="shared" si="2"/>
        <v>28.500000000000004</v>
      </c>
    </row>
    <row r="49" spans="4:45" x14ac:dyDescent="0.25">
      <c r="D49">
        <v>46</v>
      </c>
      <c r="E49" s="77">
        <v>62000</v>
      </c>
      <c r="F49" s="37">
        <v>25</v>
      </c>
      <c r="G49" s="37">
        <v>25.5</v>
      </c>
      <c r="H49" s="37">
        <v>25.5</v>
      </c>
      <c r="I49" s="37">
        <v>26</v>
      </c>
      <c r="J49" s="37">
        <v>26.5</v>
      </c>
      <c r="K49" s="37">
        <v>27</v>
      </c>
      <c r="L49" s="37">
        <v>27.500000000000004</v>
      </c>
      <c r="M49" s="37">
        <v>27.500000000000004</v>
      </c>
      <c r="N49" s="37">
        <v>28.000000000000004</v>
      </c>
      <c r="O49" s="37">
        <v>28.000000000000004</v>
      </c>
      <c r="P49" s="37">
        <v>28.500000000000004</v>
      </c>
      <c r="Q49" s="37">
        <v>28.500000000000004</v>
      </c>
      <c r="S49" t="str">
        <f t="shared" si="1"/>
        <v/>
      </c>
      <c r="T49">
        <v>62000</v>
      </c>
      <c r="U49">
        <v>0.25</v>
      </c>
      <c r="V49">
        <v>0.255</v>
      </c>
      <c r="W49">
        <v>0.255</v>
      </c>
      <c r="X49">
        <v>0.26</v>
      </c>
      <c r="Y49">
        <v>0.26500000000000001</v>
      </c>
      <c r="Z49">
        <v>0.27</v>
      </c>
      <c r="AA49">
        <v>0.27500000000000002</v>
      </c>
      <c r="AB49">
        <v>0.27500000000000002</v>
      </c>
      <c r="AC49">
        <v>0.28000000000000003</v>
      </c>
      <c r="AD49">
        <v>0.28000000000000003</v>
      </c>
      <c r="AE49">
        <v>0.28500000000000003</v>
      </c>
      <c r="AF49">
        <v>0.28500000000000003</v>
      </c>
      <c r="AH49" s="37">
        <f t="shared" si="3"/>
        <v>25</v>
      </c>
      <c r="AI49" s="37">
        <f t="shared" si="3"/>
        <v>25.5</v>
      </c>
      <c r="AJ49" s="37">
        <f t="shared" si="3"/>
        <v>25.5</v>
      </c>
      <c r="AK49" s="37">
        <f t="shared" si="2"/>
        <v>26</v>
      </c>
      <c r="AL49" s="37">
        <f t="shared" si="2"/>
        <v>26.5</v>
      </c>
      <c r="AM49" s="37">
        <f t="shared" si="2"/>
        <v>27</v>
      </c>
      <c r="AN49" s="37">
        <f t="shared" si="2"/>
        <v>27.500000000000004</v>
      </c>
      <c r="AO49" s="37">
        <f t="shared" si="2"/>
        <v>27.500000000000004</v>
      </c>
      <c r="AP49" s="37">
        <f t="shared" si="2"/>
        <v>28.000000000000004</v>
      </c>
      <c r="AQ49" s="37">
        <f t="shared" si="2"/>
        <v>28.000000000000004</v>
      </c>
      <c r="AR49" s="37">
        <f t="shared" si="2"/>
        <v>28.500000000000004</v>
      </c>
      <c r="AS49" s="37">
        <f t="shared" si="2"/>
        <v>28.500000000000004</v>
      </c>
    </row>
    <row r="50" spans="4:45" x14ac:dyDescent="0.25">
      <c r="D50">
        <v>47</v>
      </c>
      <c r="E50" s="77">
        <v>63000</v>
      </c>
      <c r="F50" s="37">
        <v>25</v>
      </c>
      <c r="G50" s="37">
        <v>25.5</v>
      </c>
      <c r="H50" s="37">
        <v>26</v>
      </c>
      <c r="I50" s="37">
        <v>26.5</v>
      </c>
      <c r="J50" s="37">
        <v>26.5</v>
      </c>
      <c r="K50" s="37">
        <v>27</v>
      </c>
      <c r="L50" s="37">
        <v>27.500000000000004</v>
      </c>
      <c r="M50" s="37">
        <v>28.000000000000004</v>
      </c>
      <c r="N50" s="37">
        <v>28.000000000000004</v>
      </c>
      <c r="O50" s="37">
        <v>28.500000000000004</v>
      </c>
      <c r="P50" s="37">
        <v>28.500000000000004</v>
      </c>
      <c r="Q50" s="37">
        <v>29.000000000000004</v>
      </c>
      <c r="S50" t="str">
        <f t="shared" si="1"/>
        <v/>
      </c>
      <c r="T50">
        <v>63000</v>
      </c>
      <c r="U50">
        <v>0.25</v>
      </c>
      <c r="V50">
        <v>0.255</v>
      </c>
      <c r="W50">
        <v>0.26</v>
      </c>
      <c r="X50">
        <v>0.26500000000000001</v>
      </c>
      <c r="Y50">
        <v>0.26500000000000001</v>
      </c>
      <c r="Z50">
        <v>0.27</v>
      </c>
      <c r="AA50">
        <v>0.27500000000000002</v>
      </c>
      <c r="AB50">
        <v>0.28000000000000003</v>
      </c>
      <c r="AC50">
        <v>0.28000000000000003</v>
      </c>
      <c r="AD50">
        <v>0.28500000000000003</v>
      </c>
      <c r="AE50">
        <v>0.28500000000000003</v>
      </c>
      <c r="AF50">
        <v>0.29000000000000004</v>
      </c>
      <c r="AH50" s="37">
        <f t="shared" si="3"/>
        <v>25</v>
      </c>
      <c r="AI50" s="37">
        <f t="shared" si="3"/>
        <v>25.5</v>
      </c>
      <c r="AJ50" s="37">
        <f t="shared" si="3"/>
        <v>26</v>
      </c>
      <c r="AK50" s="37">
        <f t="shared" si="2"/>
        <v>26.5</v>
      </c>
      <c r="AL50" s="37">
        <f t="shared" si="2"/>
        <v>26.5</v>
      </c>
      <c r="AM50" s="37">
        <f t="shared" si="2"/>
        <v>27</v>
      </c>
      <c r="AN50" s="37">
        <f t="shared" si="2"/>
        <v>27.500000000000004</v>
      </c>
      <c r="AO50" s="37">
        <f t="shared" si="2"/>
        <v>28.000000000000004</v>
      </c>
      <c r="AP50" s="37">
        <f t="shared" si="2"/>
        <v>28.000000000000004</v>
      </c>
      <c r="AQ50" s="37">
        <f t="shared" si="2"/>
        <v>28.500000000000004</v>
      </c>
      <c r="AR50" s="37">
        <f t="shared" si="2"/>
        <v>28.500000000000004</v>
      </c>
      <c r="AS50" s="37">
        <f t="shared" si="2"/>
        <v>29.000000000000004</v>
      </c>
    </row>
    <row r="51" spans="4:45" x14ac:dyDescent="0.25">
      <c r="D51">
        <v>48</v>
      </c>
      <c r="E51" s="77">
        <v>64000</v>
      </c>
      <c r="F51" s="37">
        <v>25</v>
      </c>
      <c r="G51" s="37">
        <v>25.5</v>
      </c>
      <c r="H51" s="37">
        <v>26</v>
      </c>
      <c r="I51" s="37">
        <v>26.5</v>
      </c>
      <c r="J51" s="37">
        <v>27</v>
      </c>
      <c r="K51" s="37">
        <v>27</v>
      </c>
      <c r="L51" s="37">
        <v>27.500000000000004</v>
      </c>
      <c r="M51" s="37">
        <v>28.000000000000004</v>
      </c>
      <c r="N51" s="37">
        <v>28.000000000000004</v>
      </c>
      <c r="O51" s="37">
        <v>28.500000000000004</v>
      </c>
      <c r="P51" s="37">
        <v>28.500000000000004</v>
      </c>
      <c r="Q51" s="37">
        <v>29.000000000000004</v>
      </c>
      <c r="S51" t="str">
        <f t="shared" si="1"/>
        <v/>
      </c>
      <c r="T51">
        <v>64000</v>
      </c>
      <c r="U51">
        <v>0.25</v>
      </c>
      <c r="V51">
        <v>0.255</v>
      </c>
      <c r="W51">
        <v>0.26</v>
      </c>
      <c r="X51">
        <v>0.26500000000000001</v>
      </c>
      <c r="Y51">
        <v>0.27</v>
      </c>
      <c r="Z51">
        <v>0.27</v>
      </c>
      <c r="AA51">
        <v>0.27500000000000002</v>
      </c>
      <c r="AB51">
        <v>0.28000000000000003</v>
      </c>
      <c r="AC51">
        <v>0.28000000000000003</v>
      </c>
      <c r="AD51">
        <v>0.28500000000000003</v>
      </c>
      <c r="AE51">
        <v>0.28500000000000003</v>
      </c>
      <c r="AF51">
        <v>0.29000000000000004</v>
      </c>
      <c r="AH51" s="37">
        <f t="shared" si="3"/>
        <v>25</v>
      </c>
      <c r="AI51" s="37">
        <f t="shared" si="3"/>
        <v>25.5</v>
      </c>
      <c r="AJ51" s="37">
        <f t="shared" si="3"/>
        <v>26</v>
      </c>
      <c r="AK51" s="37">
        <f t="shared" si="2"/>
        <v>26.5</v>
      </c>
      <c r="AL51" s="37">
        <f t="shared" si="2"/>
        <v>27</v>
      </c>
      <c r="AM51" s="37">
        <f t="shared" si="2"/>
        <v>27</v>
      </c>
      <c r="AN51" s="37">
        <f t="shared" si="2"/>
        <v>27.500000000000004</v>
      </c>
      <c r="AO51" s="37">
        <f t="shared" si="2"/>
        <v>28.000000000000004</v>
      </c>
      <c r="AP51" s="37">
        <f t="shared" si="2"/>
        <v>28.000000000000004</v>
      </c>
      <c r="AQ51" s="37">
        <f t="shared" si="2"/>
        <v>28.500000000000004</v>
      </c>
      <c r="AR51" s="37">
        <f t="shared" si="2"/>
        <v>28.500000000000004</v>
      </c>
      <c r="AS51" s="37">
        <f t="shared" si="2"/>
        <v>29.000000000000004</v>
      </c>
    </row>
    <row r="52" spans="4:45" x14ac:dyDescent="0.25">
      <c r="D52">
        <v>49</v>
      </c>
      <c r="E52" s="77">
        <v>65000</v>
      </c>
      <c r="F52" s="37">
        <v>25</v>
      </c>
      <c r="G52" s="37">
        <v>25.5</v>
      </c>
      <c r="H52" s="37">
        <v>26</v>
      </c>
      <c r="I52" s="37">
        <v>26.5</v>
      </c>
      <c r="J52" s="37">
        <v>27</v>
      </c>
      <c r="K52" s="37">
        <v>27.500000000000004</v>
      </c>
      <c r="L52" s="37">
        <v>27.500000000000004</v>
      </c>
      <c r="M52" s="37">
        <v>28.000000000000004</v>
      </c>
      <c r="N52" s="37">
        <v>28.500000000000004</v>
      </c>
      <c r="O52" s="37">
        <v>28.500000000000004</v>
      </c>
      <c r="P52" s="37">
        <v>29.000000000000004</v>
      </c>
      <c r="Q52" s="37">
        <v>29.000000000000004</v>
      </c>
      <c r="S52" t="str">
        <f t="shared" si="1"/>
        <v/>
      </c>
      <c r="T52">
        <v>65000</v>
      </c>
      <c r="U52">
        <v>0.25</v>
      </c>
      <c r="V52">
        <v>0.255</v>
      </c>
      <c r="W52">
        <v>0.26</v>
      </c>
      <c r="X52">
        <v>0.26500000000000001</v>
      </c>
      <c r="Y52">
        <v>0.27</v>
      </c>
      <c r="Z52">
        <v>0.27500000000000002</v>
      </c>
      <c r="AA52">
        <v>0.27500000000000002</v>
      </c>
      <c r="AB52">
        <v>0.28000000000000003</v>
      </c>
      <c r="AC52">
        <v>0.28500000000000003</v>
      </c>
      <c r="AD52">
        <v>0.28500000000000003</v>
      </c>
      <c r="AE52">
        <v>0.29000000000000004</v>
      </c>
      <c r="AF52">
        <v>0.29000000000000004</v>
      </c>
      <c r="AH52" s="37">
        <f t="shared" si="3"/>
        <v>25</v>
      </c>
      <c r="AI52" s="37">
        <f t="shared" si="3"/>
        <v>25.5</v>
      </c>
      <c r="AJ52" s="37">
        <f t="shared" si="3"/>
        <v>26</v>
      </c>
      <c r="AK52" s="37">
        <f t="shared" si="2"/>
        <v>26.5</v>
      </c>
      <c r="AL52" s="37">
        <f t="shared" si="2"/>
        <v>27</v>
      </c>
      <c r="AM52" s="37">
        <f t="shared" si="2"/>
        <v>27.500000000000004</v>
      </c>
      <c r="AN52" s="37">
        <f t="shared" si="2"/>
        <v>27.500000000000004</v>
      </c>
      <c r="AO52" s="37">
        <f t="shared" si="2"/>
        <v>28.000000000000004</v>
      </c>
      <c r="AP52" s="37">
        <f t="shared" si="2"/>
        <v>28.500000000000004</v>
      </c>
      <c r="AQ52" s="37">
        <f t="shared" si="2"/>
        <v>28.500000000000004</v>
      </c>
      <c r="AR52" s="37">
        <f t="shared" si="2"/>
        <v>29.000000000000004</v>
      </c>
      <c r="AS52" s="37">
        <f t="shared" si="2"/>
        <v>29.000000000000004</v>
      </c>
    </row>
    <row r="53" spans="4:45" x14ac:dyDescent="0.25">
      <c r="D53">
        <v>50</v>
      </c>
      <c r="E53" s="77">
        <v>66000</v>
      </c>
      <c r="F53" s="37">
        <v>25.5</v>
      </c>
      <c r="G53" s="37">
        <v>26</v>
      </c>
      <c r="H53" s="37">
        <v>26</v>
      </c>
      <c r="I53" s="37">
        <v>26.5</v>
      </c>
      <c r="J53" s="37">
        <v>27</v>
      </c>
      <c r="K53" s="37">
        <v>27.500000000000004</v>
      </c>
      <c r="L53" s="37">
        <v>28.000000000000004</v>
      </c>
      <c r="M53" s="37">
        <v>28.000000000000004</v>
      </c>
      <c r="N53" s="37">
        <v>28.500000000000004</v>
      </c>
      <c r="O53" s="37">
        <v>29.000000000000004</v>
      </c>
      <c r="P53" s="37">
        <v>29.000000000000004</v>
      </c>
      <c r="Q53" s="37">
        <v>29.5</v>
      </c>
      <c r="S53" t="str">
        <f t="shared" si="1"/>
        <v/>
      </c>
      <c r="T53">
        <v>66000</v>
      </c>
      <c r="U53">
        <v>0.255</v>
      </c>
      <c r="V53">
        <v>0.26</v>
      </c>
      <c r="W53">
        <v>0.26</v>
      </c>
      <c r="X53">
        <v>0.26500000000000001</v>
      </c>
      <c r="Y53">
        <v>0.27</v>
      </c>
      <c r="Z53">
        <v>0.27500000000000002</v>
      </c>
      <c r="AA53">
        <v>0.28000000000000003</v>
      </c>
      <c r="AB53">
        <v>0.28000000000000003</v>
      </c>
      <c r="AC53">
        <v>0.28500000000000003</v>
      </c>
      <c r="AD53">
        <v>0.29000000000000004</v>
      </c>
      <c r="AE53">
        <v>0.29000000000000004</v>
      </c>
      <c r="AF53">
        <v>0.29499999999999998</v>
      </c>
      <c r="AH53" s="37">
        <f t="shared" si="3"/>
        <v>25.5</v>
      </c>
      <c r="AI53" s="37">
        <f t="shared" si="3"/>
        <v>26</v>
      </c>
      <c r="AJ53" s="37">
        <f t="shared" si="3"/>
        <v>26</v>
      </c>
      <c r="AK53" s="37">
        <f t="shared" si="2"/>
        <v>26.5</v>
      </c>
      <c r="AL53" s="37">
        <f t="shared" si="2"/>
        <v>27</v>
      </c>
      <c r="AM53" s="37">
        <f t="shared" si="2"/>
        <v>27.500000000000004</v>
      </c>
      <c r="AN53" s="37">
        <f t="shared" ref="AN53:AS84" si="4">AA53*$T$3</f>
        <v>28.000000000000004</v>
      </c>
      <c r="AO53" s="37">
        <f t="shared" si="4"/>
        <v>28.000000000000004</v>
      </c>
      <c r="AP53" s="37">
        <f t="shared" si="4"/>
        <v>28.500000000000004</v>
      </c>
      <c r="AQ53" s="37">
        <f t="shared" si="4"/>
        <v>29.000000000000004</v>
      </c>
      <c r="AR53" s="37">
        <f t="shared" si="4"/>
        <v>29.000000000000004</v>
      </c>
      <c r="AS53" s="37">
        <f t="shared" si="4"/>
        <v>29.5</v>
      </c>
    </row>
    <row r="54" spans="4:45" x14ac:dyDescent="0.25">
      <c r="D54">
        <v>51</v>
      </c>
      <c r="E54" s="77">
        <v>67000</v>
      </c>
      <c r="F54" s="37">
        <v>25.5</v>
      </c>
      <c r="G54" s="37">
        <v>26</v>
      </c>
      <c r="H54" s="37">
        <v>26.5</v>
      </c>
      <c r="I54" s="37">
        <v>27</v>
      </c>
      <c r="J54" s="37">
        <v>27</v>
      </c>
      <c r="K54" s="37">
        <v>27.500000000000004</v>
      </c>
      <c r="L54" s="37">
        <v>28.000000000000004</v>
      </c>
      <c r="M54" s="37">
        <v>28.500000000000004</v>
      </c>
      <c r="N54" s="37">
        <v>28.500000000000004</v>
      </c>
      <c r="O54" s="37">
        <v>29.000000000000004</v>
      </c>
      <c r="P54" s="37">
        <v>29.000000000000004</v>
      </c>
      <c r="Q54" s="37">
        <v>29.5</v>
      </c>
      <c r="S54" t="str">
        <f t="shared" si="1"/>
        <v/>
      </c>
      <c r="T54">
        <v>67000</v>
      </c>
      <c r="U54">
        <v>0.255</v>
      </c>
      <c r="V54">
        <v>0.26</v>
      </c>
      <c r="W54">
        <v>0.26500000000000001</v>
      </c>
      <c r="X54">
        <v>0.27</v>
      </c>
      <c r="Y54">
        <v>0.27</v>
      </c>
      <c r="Z54">
        <v>0.27500000000000002</v>
      </c>
      <c r="AA54">
        <v>0.28000000000000003</v>
      </c>
      <c r="AB54">
        <v>0.28500000000000003</v>
      </c>
      <c r="AC54">
        <v>0.28500000000000003</v>
      </c>
      <c r="AD54">
        <v>0.29000000000000004</v>
      </c>
      <c r="AE54">
        <v>0.29000000000000004</v>
      </c>
      <c r="AF54">
        <v>0.29499999999999998</v>
      </c>
      <c r="AH54" s="37">
        <f t="shared" si="3"/>
        <v>25.5</v>
      </c>
      <c r="AI54" s="37">
        <f t="shared" si="3"/>
        <v>26</v>
      </c>
      <c r="AJ54" s="37">
        <f t="shared" si="3"/>
        <v>26.5</v>
      </c>
      <c r="AK54" s="37">
        <f t="shared" si="3"/>
        <v>27</v>
      </c>
      <c r="AL54" s="37">
        <f t="shared" si="3"/>
        <v>27</v>
      </c>
      <c r="AM54" s="37">
        <f t="shared" si="3"/>
        <v>27.500000000000004</v>
      </c>
      <c r="AN54" s="37">
        <f t="shared" si="4"/>
        <v>28.000000000000004</v>
      </c>
      <c r="AO54" s="37">
        <f t="shared" si="4"/>
        <v>28.500000000000004</v>
      </c>
      <c r="AP54" s="37">
        <f t="shared" si="4"/>
        <v>28.500000000000004</v>
      </c>
      <c r="AQ54" s="37">
        <f t="shared" si="4"/>
        <v>29.000000000000004</v>
      </c>
      <c r="AR54" s="37">
        <f t="shared" si="4"/>
        <v>29.000000000000004</v>
      </c>
      <c r="AS54" s="37">
        <f t="shared" si="4"/>
        <v>29.5</v>
      </c>
    </row>
    <row r="55" spans="4:45" x14ac:dyDescent="0.25">
      <c r="D55">
        <v>52</v>
      </c>
      <c r="E55" s="77">
        <v>68000</v>
      </c>
      <c r="F55" s="37">
        <v>25.5</v>
      </c>
      <c r="G55" s="37">
        <v>26</v>
      </c>
      <c r="H55" s="37">
        <v>26.5</v>
      </c>
      <c r="I55" s="37">
        <v>27</v>
      </c>
      <c r="J55" s="37">
        <v>27.500000000000004</v>
      </c>
      <c r="K55" s="37">
        <v>28.000000000000004</v>
      </c>
      <c r="L55" s="37">
        <v>28.000000000000004</v>
      </c>
      <c r="M55" s="37">
        <v>28.500000000000004</v>
      </c>
      <c r="N55" s="37">
        <v>29.000000000000004</v>
      </c>
      <c r="O55" s="37">
        <v>29.000000000000004</v>
      </c>
      <c r="P55" s="37">
        <v>29.5</v>
      </c>
      <c r="Q55" s="37">
        <v>29.5</v>
      </c>
      <c r="S55" t="str">
        <f t="shared" si="1"/>
        <v/>
      </c>
      <c r="T55">
        <v>68000</v>
      </c>
      <c r="U55">
        <v>0.255</v>
      </c>
      <c r="V55">
        <v>0.26</v>
      </c>
      <c r="W55">
        <v>0.26500000000000001</v>
      </c>
      <c r="X55">
        <v>0.27</v>
      </c>
      <c r="Y55">
        <v>0.27500000000000002</v>
      </c>
      <c r="Z55">
        <v>0.28000000000000003</v>
      </c>
      <c r="AA55">
        <v>0.28000000000000003</v>
      </c>
      <c r="AB55">
        <v>0.28500000000000003</v>
      </c>
      <c r="AC55">
        <v>0.29000000000000004</v>
      </c>
      <c r="AD55">
        <v>0.29000000000000004</v>
      </c>
      <c r="AE55">
        <v>0.29499999999999998</v>
      </c>
      <c r="AF55">
        <v>0.29499999999999998</v>
      </c>
      <c r="AH55" s="37">
        <f t="shared" si="3"/>
        <v>25.5</v>
      </c>
      <c r="AI55" s="37">
        <f t="shared" si="3"/>
        <v>26</v>
      </c>
      <c r="AJ55" s="37">
        <f t="shared" si="3"/>
        <v>26.5</v>
      </c>
      <c r="AK55" s="37">
        <f t="shared" si="3"/>
        <v>27</v>
      </c>
      <c r="AL55" s="37">
        <f t="shared" si="3"/>
        <v>27.500000000000004</v>
      </c>
      <c r="AM55" s="37">
        <f t="shared" si="3"/>
        <v>28.000000000000004</v>
      </c>
      <c r="AN55" s="37">
        <f t="shared" si="4"/>
        <v>28.000000000000004</v>
      </c>
      <c r="AO55" s="37">
        <f t="shared" si="4"/>
        <v>28.500000000000004</v>
      </c>
      <c r="AP55" s="37">
        <f t="shared" si="4"/>
        <v>29.000000000000004</v>
      </c>
      <c r="AQ55" s="37">
        <f t="shared" si="4"/>
        <v>29.000000000000004</v>
      </c>
      <c r="AR55" s="37">
        <f t="shared" si="4"/>
        <v>29.5</v>
      </c>
      <c r="AS55" s="37">
        <f t="shared" si="4"/>
        <v>29.5</v>
      </c>
    </row>
    <row r="56" spans="4:45" x14ac:dyDescent="0.25">
      <c r="D56">
        <v>53</v>
      </c>
      <c r="E56" s="77">
        <v>69000</v>
      </c>
      <c r="F56" s="37">
        <v>25.5</v>
      </c>
      <c r="G56" s="37">
        <v>26</v>
      </c>
      <c r="H56" s="37">
        <v>26.5</v>
      </c>
      <c r="I56" s="37">
        <v>27</v>
      </c>
      <c r="J56" s="37">
        <v>27.500000000000004</v>
      </c>
      <c r="K56" s="37">
        <v>28.000000000000004</v>
      </c>
      <c r="L56" s="37">
        <v>28.500000000000004</v>
      </c>
      <c r="M56" s="37">
        <v>28.500000000000004</v>
      </c>
      <c r="N56" s="37">
        <v>29.000000000000004</v>
      </c>
      <c r="O56" s="37">
        <v>29.000000000000004</v>
      </c>
      <c r="P56" s="37">
        <v>29.5</v>
      </c>
      <c r="Q56" s="37">
        <v>30</v>
      </c>
      <c r="S56" t="str">
        <f t="shared" si="1"/>
        <v/>
      </c>
      <c r="T56">
        <v>69000</v>
      </c>
      <c r="U56">
        <v>0.255</v>
      </c>
      <c r="V56">
        <v>0.26</v>
      </c>
      <c r="W56">
        <v>0.26500000000000001</v>
      </c>
      <c r="X56">
        <v>0.27</v>
      </c>
      <c r="Y56">
        <v>0.27500000000000002</v>
      </c>
      <c r="Z56">
        <v>0.28000000000000003</v>
      </c>
      <c r="AA56">
        <v>0.28500000000000003</v>
      </c>
      <c r="AB56">
        <v>0.28500000000000003</v>
      </c>
      <c r="AC56">
        <v>0.29000000000000004</v>
      </c>
      <c r="AD56">
        <v>0.29000000000000004</v>
      </c>
      <c r="AE56">
        <v>0.29499999999999998</v>
      </c>
      <c r="AF56">
        <v>0.3</v>
      </c>
      <c r="AH56" s="37">
        <f t="shared" si="3"/>
        <v>25.5</v>
      </c>
      <c r="AI56" s="37">
        <f t="shared" si="3"/>
        <v>26</v>
      </c>
      <c r="AJ56" s="37">
        <f t="shared" si="3"/>
        <v>26.5</v>
      </c>
      <c r="AK56" s="37">
        <f t="shared" si="3"/>
        <v>27</v>
      </c>
      <c r="AL56" s="37">
        <f t="shared" si="3"/>
        <v>27.500000000000004</v>
      </c>
      <c r="AM56" s="37">
        <f t="shared" si="3"/>
        <v>28.000000000000004</v>
      </c>
      <c r="AN56" s="37">
        <f t="shared" si="4"/>
        <v>28.500000000000004</v>
      </c>
      <c r="AO56" s="37">
        <f t="shared" si="4"/>
        <v>28.500000000000004</v>
      </c>
      <c r="AP56" s="37">
        <f t="shared" si="4"/>
        <v>29.000000000000004</v>
      </c>
      <c r="AQ56" s="37">
        <f t="shared" si="4"/>
        <v>29.000000000000004</v>
      </c>
      <c r="AR56" s="37">
        <f t="shared" si="4"/>
        <v>29.5</v>
      </c>
      <c r="AS56" s="37">
        <f t="shared" si="4"/>
        <v>30</v>
      </c>
    </row>
    <row r="57" spans="4:45" x14ac:dyDescent="0.25">
      <c r="D57">
        <v>54</v>
      </c>
      <c r="E57" s="77">
        <v>70000</v>
      </c>
      <c r="F57" s="37">
        <v>26</v>
      </c>
      <c r="G57" s="37">
        <v>26.5</v>
      </c>
      <c r="H57" s="37">
        <v>27</v>
      </c>
      <c r="I57" s="37">
        <v>27</v>
      </c>
      <c r="J57" s="37">
        <v>27.500000000000004</v>
      </c>
      <c r="K57" s="37">
        <v>28.000000000000004</v>
      </c>
      <c r="L57" s="37">
        <v>28.500000000000004</v>
      </c>
      <c r="M57" s="37">
        <v>29.000000000000004</v>
      </c>
      <c r="N57" s="37">
        <v>29.000000000000004</v>
      </c>
      <c r="O57" s="37">
        <v>29.5</v>
      </c>
      <c r="P57" s="37">
        <v>29.5</v>
      </c>
      <c r="Q57" s="37">
        <v>30</v>
      </c>
      <c r="S57" t="str">
        <f t="shared" si="1"/>
        <v/>
      </c>
      <c r="T57">
        <v>70000</v>
      </c>
      <c r="U57">
        <v>0.26</v>
      </c>
      <c r="V57">
        <v>0.26500000000000001</v>
      </c>
      <c r="W57">
        <v>0.27</v>
      </c>
      <c r="X57">
        <v>0.27</v>
      </c>
      <c r="Y57">
        <v>0.27500000000000002</v>
      </c>
      <c r="Z57">
        <v>0.28000000000000003</v>
      </c>
      <c r="AA57">
        <v>0.28500000000000003</v>
      </c>
      <c r="AB57">
        <v>0.29000000000000004</v>
      </c>
      <c r="AC57">
        <v>0.29000000000000004</v>
      </c>
      <c r="AD57">
        <v>0.29499999999999998</v>
      </c>
      <c r="AE57">
        <v>0.29499999999999998</v>
      </c>
      <c r="AF57">
        <v>0.3</v>
      </c>
      <c r="AH57" s="37">
        <f t="shared" si="3"/>
        <v>26</v>
      </c>
      <c r="AI57" s="37">
        <f t="shared" si="3"/>
        <v>26.5</v>
      </c>
      <c r="AJ57" s="37">
        <f t="shared" si="3"/>
        <v>27</v>
      </c>
      <c r="AK57" s="37">
        <f t="shared" si="3"/>
        <v>27</v>
      </c>
      <c r="AL57" s="37">
        <f t="shared" si="3"/>
        <v>27.500000000000004</v>
      </c>
      <c r="AM57" s="37">
        <f t="shared" si="3"/>
        <v>28.000000000000004</v>
      </c>
      <c r="AN57" s="37">
        <f t="shared" si="4"/>
        <v>28.500000000000004</v>
      </c>
      <c r="AO57" s="37">
        <f t="shared" si="4"/>
        <v>29.000000000000004</v>
      </c>
      <c r="AP57" s="37">
        <f t="shared" si="4"/>
        <v>29.000000000000004</v>
      </c>
      <c r="AQ57" s="37">
        <f t="shared" si="4"/>
        <v>29.5</v>
      </c>
      <c r="AR57" s="37">
        <f t="shared" si="4"/>
        <v>29.5</v>
      </c>
      <c r="AS57" s="37">
        <f t="shared" si="4"/>
        <v>30</v>
      </c>
    </row>
    <row r="58" spans="4:45" x14ac:dyDescent="0.25">
      <c r="D58">
        <v>55</v>
      </c>
      <c r="E58" s="77">
        <v>71000</v>
      </c>
      <c r="F58" s="37">
        <v>26</v>
      </c>
      <c r="G58" s="37">
        <v>26.5</v>
      </c>
      <c r="H58" s="37">
        <v>27</v>
      </c>
      <c r="I58" s="37">
        <v>27.500000000000004</v>
      </c>
      <c r="J58" s="37">
        <v>28.000000000000004</v>
      </c>
      <c r="K58" s="37">
        <v>28.000000000000004</v>
      </c>
      <c r="L58" s="37">
        <v>28.500000000000004</v>
      </c>
      <c r="M58" s="37">
        <v>29.000000000000004</v>
      </c>
      <c r="N58" s="37">
        <v>29.000000000000004</v>
      </c>
      <c r="O58" s="37">
        <v>29.5</v>
      </c>
      <c r="P58" s="37">
        <v>30</v>
      </c>
      <c r="Q58" s="37">
        <v>30</v>
      </c>
      <c r="S58" t="str">
        <f t="shared" si="1"/>
        <v/>
      </c>
      <c r="T58">
        <v>71000</v>
      </c>
      <c r="U58">
        <v>0.26</v>
      </c>
      <c r="V58">
        <v>0.26500000000000001</v>
      </c>
      <c r="W58">
        <v>0.27</v>
      </c>
      <c r="X58">
        <v>0.27500000000000002</v>
      </c>
      <c r="Y58">
        <v>0.28000000000000003</v>
      </c>
      <c r="Z58">
        <v>0.28000000000000003</v>
      </c>
      <c r="AA58">
        <v>0.28500000000000003</v>
      </c>
      <c r="AB58">
        <v>0.29000000000000004</v>
      </c>
      <c r="AC58">
        <v>0.29000000000000004</v>
      </c>
      <c r="AD58">
        <v>0.29499999999999998</v>
      </c>
      <c r="AE58">
        <v>0.3</v>
      </c>
      <c r="AF58">
        <v>0.3</v>
      </c>
      <c r="AH58" s="37">
        <f t="shared" ref="AH58:AS89" si="5">U58*$T$3</f>
        <v>26</v>
      </c>
      <c r="AI58" s="37">
        <f t="shared" si="5"/>
        <v>26.5</v>
      </c>
      <c r="AJ58" s="37">
        <f t="shared" si="5"/>
        <v>27</v>
      </c>
      <c r="AK58" s="37">
        <f t="shared" si="5"/>
        <v>27.500000000000004</v>
      </c>
      <c r="AL58" s="37">
        <f t="shared" si="5"/>
        <v>28.000000000000004</v>
      </c>
      <c r="AM58" s="37">
        <f t="shared" si="5"/>
        <v>28.000000000000004</v>
      </c>
      <c r="AN58" s="37">
        <f t="shared" si="4"/>
        <v>28.500000000000004</v>
      </c>
      <c r="AO58" s="37">
        <f t="shared" si="4"/>
        <v>29.000000000000004</v>
      </c>
      <c r="AP58" s="37">
        <f t="shared" si="4"/>
        <v>29.000000000000004</v>
      </c>
      <c r="AQ58" s="37">
        <f t="shared" si="4"/>
        <v>29.5</v>
      </c>
      <c r="AR58" s="37">
        <f t="shared" si="4"/>
        <v>30</v>
      </c>
      <c r="AS58" s="37">
        <f t="shared" si="4"/>
        <v>30</v>
      </c>
    </row>
    <row r="59" spans="4:45" x14ac:dyDescent="0.25">
      <c r="D59">
        <v>56</v>
      </c>
      <c r="E59" s="77">
        <v>72000</v>
      </c>
      <c r="F59" s="37">
        <v>26</v>
      </c>
      <c r="G59" s="37">
        <v>26.5</v>
      </c>
      <c r="H59" s="37">
        <v>27</v>
      </c>
      <c r="I59" s="37">
        <v>27.500000000000004</v>
      </c>
      <c r="J59" s="37">
        <v>28.000000000000004</v>
      </c>
      <c r="K59" s="37">
        <v>28.500000000000004</v>
      </c>
      <c r="L59" s="37">
        <v>28.500000000000004</v>
      </c>
      <c r="M59" s="37">
        <v>29.000000000000004</v>
      </c>
      <c r="N59" s="37">
        <v>29.5</v>
      </c>
      <c r="O59" s="37">
        <v>29.5</v>
      </c>
      <c r="P59" s="37">
        <v>30</v>
      </c>
      <c r="Q59" s="37">
        <v>30.5</v>
      </c>
      <c r="S59" t="str">
        <f t="shared" si="1"/>
        <v/>
      </c>
      <c r="T59">
        <v>72000</v>
      </c>
      <c r="U59">
        <v>0.26</v>
      </c>
      <c r="V59">
        <v>0.26500000000000001</v>
      </c>
      <c r="W59">
        <v>0.27</v>
      </c>
      <c r="X59">
        <v>0.27500000000000002</v>
      </c>
      <c r="Y59">
        <v>0.28000000000000003</v>
      </c>
      <c r="Z59">
        <v>0.28500000000000003</v>
      </c>
      <c r="AA59">
        <v>0.28500000000000003</v>
      </c>
      <c r="AB59">
        <v>0.29000000000000004</v>
      </c>
      <c r="AC59">
        <v>0.29499999999999998</v>
      </c>
      <c r="AD59">
        <v>0.29499999999999998</v>
      </c>
      <c r="AE59">
        <v>0.3</v>
      </c>
      <c r="AF59">
        <v>0.30499999999999999</v>
      </c>
      <c r="AH59" s="37">
        <f t="shared" si="5"/>
        <v>26</v>
      </c>
      <c r="AI59" s="37">
        <f t="shared" si="5"/>
        <v>26.5</v>
      </c>
      <c r="AJ59" s="37">
        <f t="shared" si="5"/>
        <v>27</v>
      </c>
      <c r="AK59" s="37">
        <f t="shared" si="5"/>
        <v>27.500000000000004</v>
      </c>
      <c r="AL59" s="37">
        <f t="shared" si="5"/>
        <v>28.000000000000004</v>
      </c>
      <c r="AM59" s="37">
        <f t="shared" si="5"/>
        <v>28.500000000000004</v>
      </c>
      <c r="AN59" s="37">
        <f t="shared" si="4"/>
        <v>28.500000000000004</v>
      </c>
      <c r="AO59" s="37">
        <f t="shared" si="4"/>
        <v>29.000000000000004</v>
      </c>
      <c r="AP59" s="37">
        <f t="shared" si="4"/>
        <v>29.5</v>
      </c>
      <c r="AQ59" s="37">
        <f t="shared" si="4"/>
        <v>29.5</v>
      </c>
      <c r="AR59" s="37">
        <f t="shared" si="4"/>
        <v>30</v>
      </c>
      <c r="AS59" s="37">
        <f t="shared" si="4"/>
        <v>30.5</v>
      </c>
    </row>
    <row r="60" spans="4:45" x14ac:dyDescent="0.25">
      <c r="D60">
        <v>57</v>
      </c>
      <c r="E60" s="77">
        <v>73000</v>
      </c>
      <c r="F60" s="37">
        <v>26.5</v>
      </c>
      <c r="G60" s="37">
        <v>27</v>
      </c>
      <c r="H60" s="37">
        <v>27</v>
      </c>
      <c r="I60" s="37">
        <v>27.500000000000004</v>
      </c>
      <c r="J60" s="37">
        <v>28.000000000000004</v>
      </c>
      <c r="K60" s="37">
        <v>28.500000000000004</v>
      </c>
      <c r="L60" s="37">
        <v>29.000000000000004</v>
      </c>
      <c r="M60" s="37">
        <v>29.000000000000004</v>
      </c>
      <c r="N60" s="37">
        <v>29.5</v>
      </c>
      <c r="O60" s="37">
        <v>30</v>
      </c>
      <c r="P60" s="37">
        <v>30</v>
      </c>
      <c r="Q60" s="37">
        <v>30.5</v>
      </c>
      <c r="S60" t="str">
        <f t="shared" si="1"/>
        <v/>
      </c>
      <c r="T60">
        <v>73000</v>
      </c>
      <c r="U60">
        <v>0.26500000000000001</v>
      </c>
      <c r="V60">
        <v>0.27</v>
      </c>
      <c r="W60">
        <v>0.27</v>
      </c>
      <c r="X60">
        <v>0.27500000000000002</v>
      </c>
      <c r="Y60">
        <v>0.28000000000000003</v>
      </c>
      <c r="Z60">
        <v>0.28500000000000003</v>
      </c>
      <c r="AA60">
        <v>0.29000000000000004</v>
      </c>
      <c r="AB60">
        <v>0.29000000000000004</v>
      </c>
      <c r="AC60">
        <v>0.29499999999999998</v>
      </c>
      <c r="AD60">
        <v>0.3</v>
      </c>
      <c r="AE60">
        <v>0.3</v>
      </c>
      <c r="AF60">
        <v>0.30499999999999999</v>
      </c>
      <c r="AH60" s="37">
        <f t="shared" si="5"/>
        <v>26.5</v>
      </c>
      <c r="AI60" s="37">
        <f t="shared" si="5"/>
        <v>27</v>
      </c>
      <c r="AJ60" s="37">
        <f t="shared" si="5"/>
        <v>27</v>
      </c>
      <c r="AK60" s="37">
        <f t="shared" si="5"/>
        <v>27.500000000000004</v>
      </c>
      <c r="AL60" s="37">
        <f t="shared" si="5"/>
        <v>28.000000000000004</v>
      </c>
      <c r="AM60" s="37">
        <f t="shared" si="5"/>
        <v>28.500000000000004</v>
      </c>
      <c r="AN60" s="37">
        <f t="shared" si="4"/>
        <v>29.000000000000004</v>
      </c>
      <c r="AO60" s="37">
        <f t="shared" si="4"/>
        <v>29.000000000000004</v>
      </c>
      <c r="AP60" s="37">
        <f t="shared" si="4"/>
        <v>29.5</v>
      </c>
      <c r="AQ60" s="37">
        <f t="shared" si="4"/>
        <v>30</v>
      </c>
      <c r="AR60" s="37">
        <f t="shared" si="4"/>
        <v>30</v>
      </c>
      <c r="AS60" s="37">
        <f t="shared" si="4"/>
        <v>30.5</v>
      </c>
    </row>
    <row r="61" spans="4:45" x14ac:dyDescent="0.25">
      <c r="D61">
        <v>58</v>
      </c>
      <c r="E61" s="77">
        <v>74000</v>
      </c>
      <c r="F61" s="37">
        <v>26.5</v>
      </c>
      <c r="G61" s="37">
        <v>27</v>
      </c>
      <c r="H61" s="37">
        <v>27.500000000000004</v>
      </c>
      <c r="I61" s="37">
        <v>28.000000000000004</v>
      </c>
      <c r="J61" s="37">
        <v>28.000000000000004</v>
      </c>
      <c r="K61" s="37">
        <v>28.500000000000004</v>
      </c>
      <c r="L61" s="37">
        <v>29.000000000000004</v>
      </c>
      <c r="M61" s="37">
        <v>29.5</v>
      </c>
      <c r="N61" s="37">
        <v>29.5</v>
      </c>
      <c r="O61" s="37">
        <v>30</v>
      </c>
      <c r="P61" s="37">
        <v>30.5</v>
      </c>
      <c r="Q61" s="37">
        <v>30.5</v>
      </c>
      <c r="S61" t="str">
        <f t="shared" si="1"/>
        <v/>
      </c>
      <c r="T61">
        <v>74000</v>
      </c>
      <c r="U61">
        <v>0.26500000000000001</v>
      </c>
      <c r="V61">
        <v>0.27</v>
      </c>
      <c r="W61">
        <v>0.27500000000000002</v>
      </c>
      <c r="X61">
        <v>0.28000000000000003</v>
      </c>
      <c r="Y61">
        <v>0.28000000000000003</v>
      </c>
      <c r="Z61">
        <v>0.28500000000000003</v>
      </c>
      <c r="AA61">
        <v>0.29000000000000004</v>
      </c>
      <c r="AB61">
        <v>0.29499999999999998</v>
      </c>
      <c r="AC61">
        <v>0.29499999999999998</v>
      </c>
      <c r="AD61">
        <v>0.3</v>
      </c>
      <c r="AE61">
        <v>0.30499999999999999</v>
      </c>
      <c r="AF61">
        <v>0.30499999999999999</v>
      </c>
      <c r="AH61" s="37">
        <f t="shared" si="5"/>
        <v>26.5</v>
      </c>
      <c r="AI61" s="37">
        <f t="shared" si="5"/>
        <v>27</v>
      </c>
      <c r="AJ61" s="37">
        <f t="shared" si="5"/>
        <v>27.500000000000004</v>
      </c>
      <c r="AK61" s="37">
        <f t="shared" si="5"/>
        <v>28.000000000000004</v>
      </c>
      <c r="AL61" s="37">
        <f t="shared" si="5"/>
        <v>28.000000000000004</v>
      </c>
      <c r="AM61" s="37">
        <f t="shared" si="5"/>
        <v>28.500000000000004</v>
      </c>
      <c r="AN61" s="37">
        <f t="shared" si="4"/>
        <v>29.000000000000004</v>
      </c>
      <c r="AO61" s="37">
        <f t="shared" si="4"/>
        <v>29.5</v>
      </c>
      <c r="AP61" s="37">
        <f t="shared" si="4"/>
        <v>29.5</v>
      </c>
      <c r="AQ61" s="37">
        <f t="shared" si="4"/>
        <v>30</v>
      </c>
      <c r="AR61" s="37">
        <f t="shared" si="4"/>
        <v>30.5</v>
      </c>
      <c r="AS61" s="37">
        <f t="shared" si="4"/>
        <v>30.5</v>
      </c>
    </row>
    <row r="62" spans="4:45" x14ac:dyDescent="0.25">
      <c r="D62">
        <v>59</v>
      </c>
      <c r="E62" s="77">
        <v>75000</v>
      </c>
      <c r="F62" s="37">
        <v>26.5</v>
      </c>
      <c r="G62" s="37">
        <v>27</v>
      </c>
      <c r="H62" s="37">
        <v>27.500000000000004</v>
      </c>
      <c r="I62" s="37">
        <v>28.000000000000004</v>
      </c>
      <c r="J62" s="37">
        <v>28.500000000000004</v>
      </c>
      <c r="K62" s="37">
        <v>29.000000000000004</v>
      </c>
      <c r="L62" s="37">
        <v>29.000000000000004</v>
      </c>
      <c r="M62" s="37">
        <v>29.5</v>
      </c>
      <c r="N62" s="37">
        <v>30</v>
      </c>
      <c r="O62" s="37">
        <v>30</v>
      </c>
      <c r="P62" s="37">
        <v>30.5</v>
      </c>
      <c r="Q62" s="37">
        <v>30.5</v>
      </c>
      <c r="S62" t="str">
        <f t="shared" si="1"/>
        <v/>
      </c>
      <c r="T62">
        <v>75000</v>
      </c>
      <c r="U62">
        <v>0.26500000000000001</v>
      </c>
      <c r="V62">
        <v>0.27</v>
      </c>
      <c r="W62">
        <v>0.27500000000000002</v>
      </c>
      <c r="X62">
        <v>0.28000000000000003</v>
      </c>
      <c r="Y62">
        <v>0.28500000000000003</v>
      </c>
      <c r="Z62">
        <v>0.29000000000000004</v>
      </c>
      <c r="AA62">
        <v>0.29000000000000004</v>
      </c>
      <c r="AB62">
        <v>0.29499999999999998</v>
      </c>
      <c r="AC62">
        <v>0.3</v>
      </c>
      <c r="AD62">
        <v>0.3</v>
      </c>
      <c r="AE62">
        <v>0.30499999999999999</v>
      </c>
      <c r="AF62">
        <v>0.30499999999999999</v>
      </c>
      <c r="AH62" s="37">
        <f t="shared" si="5"/>
        <v>26.5</v>
      </c>
      <c r="AI62" s="37">
        <f t="shared" si="5"/>
        <v>27</v>
      </c>
      <c r="AJ62" s="37">
        <f t="shared" si="5"/>
        <v>27.500000000000004</v>
      </c>
      <c r="AK62" s="37">
        <f t="shared" si="5"/>
        <v>28.000000000000004</v>
      </c>
      <c r="AL62" s="37">
        <f t="shared" si="5"/>
        <v>28.500000000000004</v>
      </c>
      <c r="AM62" s="37">
        <f t="shared" si="5"/>
        <v>29.000000000000004</v>
      </c>
      <c r="AN62" s="37">
        <f t="shared" si="4"/>
        <v>29.000000000000004</v>
      </c>
      <c r="AO62" s="37">
        <f t="shared" si="4"/>
        <v>29.5</v>
      </c>
      <c r="AP62" s="37">
        <f t="shared" si="4"/>
        <v>30</v>
      </c>
      <c r="AQ62" s="37">
        <f t="shared" si="4"/>
        <v>30</v>
      </c>
      <c r="AR62" s="37">
        <f t="shared" si="4"/>
        <v>30.5</v>
      </c>
      <c r="AS62" s="37">
        <f t="shared" si="4"/>
        <v>30.5</v>
      </c>
    </row>
    <row r="63" spans="4:45" x14ac:dyDescent="0.25">
      <c r="D63">
        <v>60</v>
      </c>
      <c r="E63" s="77">
        <v>76000</v>
      </c>
      <c r="F63" s="37">
        <v>26.5</v>
      </c>
      <c r="G63" s="37">
        <v>27</v>
      </c>
      <c r="H63" s="37">
        <v>27.500000000000004</v>
      </c>
      <c r="I63" s="37">
        <v>28.000000000000004</v>
      </c>
      <c r="J63" s="37">
        <v>28.500000000000004</v>
      </c>
      <c r="K63" s="37">
        <v>29.000000000000004</v>
      </c>
      <c r="L63" s="37">
        <v>29.5</v>
      </c>
      <c r="M63" s="37">
        <v>29.5</v>
      </c>
      <c r="N63" s="37">
        <v>30</v>
      </c>
      <c r="O63" s="37">
        <v>30.5</v>
      </c>
      <c r="P63" s="37">
        <v>30.5</v>
      </c>
      <c r="Q63" s="37">
        <v>31</v>
      </c>
      <c r="S63" t="str">
        <f t="shared" si="1"/>
        <v/>
      </c>
      <c r="T63">
        <v>76000</v>
      </c>
      <c r="U63">
        <v>0.26500000000000001</v>
      </c>
      <c r="V63">
        <v>0.27</v>
      </c>
      <c r="W63">
        <v>0.27500000000000002</v>
      </c>
      <c r="X63">
        <v>0.28000000000000003</v>
      </c>
      <c r="Y63">
        <v>0.28500000000000003</v>
      </c>
      <c r="Z63">
        <v>0.29000000000000004</v>
      </c>
      <c r="AA63">
        <v>0.29499999999999998</v>
      </c>
      <c r="AB63">
        <v>0.29499999999999998</v>
      </c>
      <c r="AC63">
        <v>0.3</v>
      </c>
      <c r="AD63">
        <v>0.30499999999999999</v>
      </c>
      <c r="AE63">
        <v>0.30499999999999999</v>
      </c>
      <c r="AF63">
        <v>0.31</v>
      </c>
      <c r="AH63" s="37">
        <f t="shared" si="5"/>
        <v>26.5</v>
      </c>
      <c r="AI63" s="37">
        <f t="shared" si="5"/>
        <v>27</v>
      </c>
      <c r="AJ63" s="37">
        <f t="shared" si="5"/>
        <v>27.500000000000004</v>
      </c>
      <c r="AK63" s="37">
        <f t="shared" si="5"/>
        <v>28.000000000000004</v>
      </c>
      <c r="AL63" s="37">
        <f t="shared" si="5"/>
        <v>28.500000000000004</v>
      </c>
      <c r="AM63" s="37">
        <f t="shared" si="5"/>
        <v>29.000000000000004</v>
      </c>
      <c r="AN63" s="37">
        <f t="shared" si="4"/>
        <v>29.5</v>
      </c>
      <c r="AO63" s="37">
        <f t="shared" si="4"/>
        <v>29.5</v>
      </c>
      <c r="AP63" s="37">
        <f t="shared" si="4"/>
        <v>30</v>
      </c>
      <c r="AQ63" s="37">
        <f t="shared" si="4"/>
        <v>30.5</v>
      </c>
      <c r="AR63" s="37">
        <f t="shared" si="4"/>
        <v>30.5</v>
      </c>
      <c r="AS63" s="37">
        <f t="shared" si="4"/>
        <v>31</v>
      </c>
    </row>
    <row r="64" spans="4:45" x14ac:dyDescent="0.25">
      <c r="D64">
        <v>61</v>
      </c>
      <c r="E64" s="77">
        <v>77000</v>
      </c>
      <c r="F64" s="37">
        <v>26.5</v>
      </c>
      <c r="G64" s="37">
        <v>27.500000000000004</v>
      </c>
      <c r="H64" s="37">
        <v>27.500000000000004</v>
      </c>
      <c r="I64" s="37">
        <v>28.000000000000004</v>
      </c>
      <c r="J64" s="37">
        <v>28.500000000000004</v>
      </c>
      <c r="K64" s="37">
        <v>29.000000000000004</v>
      </c>
      <c r="L64" s="37">
        <v>29.5</v>
      </c>
      <c r="M64" s="37">
        <v>30</v>
      </c>
      <c r="N64" s="37">
        <v>30</v>
      </c>
      <c r="O64" s="37">
        <v>30.5</v>
      </c>
      <c r="P64" s="37">
        <v>30.5</v>
      </c>
      <c r="Q64" s="37">
        <v>31</v>
      </c>
      <c r="S64" t="str">
        <f t="shared" si="1"/>
        <v/>
      </c>
      <c r="T64">
        <v>77000</v>
      </c>
      <c r="U64">
        <v>0.26500000000000001</v>
      </c>
      <c r="V64">
        <v>0.27500000000000002</v>
      </c>
      <c r="W64">
        <v>0.27500000000000002</v>
      </c>
      <c r="X64">
        <v>0.28000000000000003</v>
      </c>
      <c r="Y64">
        <v>0.28500000000000003</v>
      </c>
      <c r="Z64">
        <v>0.29000000000000004</v>
      </c>
      <c r="AA64">
        <v>0.29499999999999998</v>
      </c>
      <c r="AB64">
        <v>0.3</v>
      </c>
      <c r="AC64">
        <v>0.3</v>
      </c>
      <c r="AD64">
        <v>0.30499999999999999</v>
      </c>
      <c r="AE64">
        <v>0.30499999999999999</v>
      </c>
      <c r="AF64">
        <v>0.31</v>
      </c>
      <c r="AH64" s="37">
        <f t="shared" si="5"/>
        <v>26.5</v>
      </c>
      <c r="AI64" s="37">
        <f t="shared" si="5"/>
        <v>27.500000000000004</v>
      </c>
      <c r="AJ64" s="37">
        <f t="shared" si="5"/>
        <v>27.500000000000004</v>
      </c>
      <c r="AK64" s="37">
        <f t="shared" si="5"/>
        <v>28.000000000000004</v>
      </c>
      <c r="AL64" s="37">
        <f t="shared" si="5"/>
        <v>28.500000000000004</v>
      </c>
      <c r="AM64" s="37">
        <f t="shared" si="5"/>
        <v>29.000000000000004</v>
      </c>
      <c r="AN64" s="37">
        <f t="shared" si="4"/>
        <v>29.5</v>
      </c>
      <c r="AO64" s="37">
        <f t="shared" si="4"/>
        <v>30</v>
      </c>
      <c r="AP64" s="37">
        <f t="shared" si="4"/>
        <v>30</v>
      </c>
      <c r="AQ64" s="37">
        <f t="shared" si="4"/>
        <v>30.5</v>
      </c>
      <c r="AR64" s="37">
        <f t="shared" si="4"/>
        <v>30.5</v>
      </c>
      <c r="AS64" s="37">
        <f t="shared" si="4"/>
        <v>31</v>
      </c>
    </row>
    <row r="65" spans="4:45" x14ac:dyDescent="0.25">
      <c r="D65">
        <v>62</v>
      </c>
      <c r="E65" s="77">
        <v>78000</v>
      </c>
      <c r="F65" s="37">
        <v>27</v>
      </c>
      <c r="G65" s="37">
        <v>27.500000000000004</v>
      </c>
      <c r="H65" s="37">
        <v>28.000000000000004</v>
      </c>
      <c r="I65" s="37">
        <v>28.500000000000004</v>
      </c>
      <c r="J65" s="37">
        <v>28.500000000000004</v>
      </c>
      <c r="K65" s="37">
        <v>29.000000000000004</v>
      </c>
      <c r="L65" s="37">
        <v>29.5</v>
      </c>
      <c r="M65" s="37">
        <v>30</v>
      </c>
      <c r="N65" s="37">
        <v>30</v>
      </c>
      <c r="O65" s="37">
        <v>30.5</v>
      </c>
      <c r="P65" s="37">
        <v>31</v>
      </c>
      <c r="Q65" s="37">
        <v>31</v>
      </c>
      <c r="S65" t="str">
        <f t="shared" si="1"/>
        <v/>
      </c>
      <c r="T65">
        <v>78000</v>
      </c>
      <c r="U65">
        <v>0.27</v>
      </c>
      <c r="V65">
        <v>0.27500000000000002</v>
      </c>
      <c r="W65">
        <v>0.28000000000000003</v>
      </c>
      <c r="X65">
        <v>0.28500000000000003</v>
      </c>
      <c r="Y65">
        <v>0.28500000000000003</v>
      </c>
      <c r="Z65">
        <v>0.29000000000000004</v>
      </c>
      <c r="AA65">
        <v>0.29499999999999998</v>
      </c>
      <c r="AB65">
        <v>0.3</v>
      </c>
      <c r="AC65">
        <v>0.3</v>
      </c>
      <c r="AD65">
        <v>0.30499999999999999</v>
      </c>
      <c r="AE65">
        <v>0.31</v>
      </c>
      <c r="AF65">
        <v>0.31</v>
      </c>
      <c r="AH65" s="37">
        <f t="shared" si="5"/>
        <v>27</v>
      </c>
      <c r="AI65" s="37">
        <f t="shared" si="5"/>
        <v>27.500000000000004</v>
      </c>
      <c r="AJ65" s="37">
        <f t="shared" si="5"/>
        <v>28.000000000000004</v>
      </c>
      <c r="AK65" s="37">
        <f t="shared" si="5"/>
        <v>28.500000000000004</v>
      </c>
      <c r="AL65" s="37">
        <f t="shared" si="5"/>
        <v>28.500000000000004</v>
      </c>
      <c r="AM65" s="37">
        <f t="shared" si="5"/>
        <v>29.000000000000004</v>
      </c>
      <c r="AN65" s="37">
        <f t="shared" si="4"/>
        <v>29.5</v>
      </c>
      <c r="AO65" s="37">
        <f t="shared" si="4"/>
        <v>30</v>
      </c>
      <c r="AP65" s="37">
        <f t="shared" si="4"/>
        <v>30</v>
      </c>
      <c r="AQ65" s="37">
        <f t="shared" si="4"/>
        <v>30.5</v>
      </c>
      <c r="AR65" s="37">
        <f t="shared" si="4"/>
        <v>31</v>
      </c>
      <c r="AS65" s="37">
        <f t="shared" si="4"/>
        <v>31</v>
      </c>
    </row>
    <row r="66" spans="4:45" x14ac:dyDescent="0.25">
      <c r="D66">
        <v>63</v>
      </c>
      <c r="E66" s="77">
        <v>79000</v>
      </c>
      <c r="F66" s="37">
        <v>27</v>
      </c>
      <c r="G66" s="37">
        <v>27.500000000000004</v>
      </c>
      <c r="H66" s="37">
        <v>28.000000000000004</v>
      </c>
      <c r="I66" s="37">
        <v>28.500000000000004</v>
      </c>
      <c r="J66" s="37">
        <v>29.000000000000004</v>
      </c>
      <c r="K66" s="37">
        <v>29.000000000000004</v>
      </c>
      <c r="L66" s="37">
        <v>29.5</v>
      </c>
      <c r="M66" s="37">
        <v>30</v>
      </c>
      <c r="N66" s="37">
        <v>30.5</v>
      </c>
      <c r="O66" s="37">
        <v>30.5</v>
      </c>
      <c r="P66" s="37">
        <v>31</v>
      </c>
      <c r="Q66" s="37">
        <v>31</v>
      </c>
      <c r="S66" t="str">
        <f t="shared" si="1"/>
        <v/>
      </c>
      <c r="T66">
        <v>79000</v>
      </c>
      <c r="U66">
        <v>0.27</v>
      </c>
      <c r="V66">
        <v>0.27500000000000002</v>
      </c>
      <c r="W66">
        <v>0.28000000000000003</v>
      </c>
      <c r="X66">
        <v>0.28500000000000003</v>
      </c>
      <c r="Y66">
        <v>0.29000000000000004</v>
      </c>
      <c r="Z66">
        <v>0.29000000000000004</v>
      </c>
      <c r="AA66">
        <v>0.29499999999999998</v>
      </c>
      <c r="AB66">
        <v>0.3</v>
      </c>
      <c r="AC66">
        <v>0.30499999999999999</v>
      </c>
      <c r="AD66">
        <v>0.30499999999999999</v>
      </c>
      <c r="AE66">
        <v>0.31</v>
      </c>
      <c r="AF66">
        <v>0.31</v>
      </c>
      <c r="AH66" s="37">
        <f t="shared" si="5"/>
        <v>27</v>
      </c>
      <c r="AI66" s="37">
        <f t="shared" si="5"/>
        <v>27.500000000000004</v>
      </c>
      <c r="AJ66" s="37">
        <f t="shared" si="5"/>
        <v>28.000000000000004</v>
      </c>
      <c r="AK66" s="37">
        <f t="shared" si="5"/>
        <v>28.500000000000004</v>
      </c>
      <c r="AL66" s="37">
        <f t="shared" si="5"/>
        <v>29.000000000000004</v>
      </c>
      <c r="AM66" s="37">
        <f t="shared" si="5"/>
        <v>29.000000000000004</v>
      </c>
      <c r="AN66" s="37">
        <f t="shared" si="4"/>
        <v>29.5</v>
      </c>
      <c r="AO66" s="37">
        <f t="shared" si="4"/>
        <v>30</v>
      </c>
      <c r="AP66" s="37">
        <f t="shared" si="4"/>
        <v>30.5</v>
      </c>
      <c r="AQ66" s="37">
        <f t="shared" si="4"/>
        <v>30.5</v>
      </c>
      <c r="AR66" s="37">
        <f t="shared" si="4"/>
        <v>31</v>
      </c>
      <c r="AS66" s="37">
        <f t="shared" si="4"/>
        <v>31</v>
      </c>
    </row>
    <row r="67" spans="4:45" x14ac:dyDescent="0.25">
      <c r="D67">
        <v>64</v>
      </c>
      <c r="E67" s="77">
        <v>80000</v>
      </c>
      <c r="F67" s="37">
        <v>27</v>
      </c>
      <c r="G67" s="37">
        <v>27.500000000000004</v>
      </c>
      <c r="H67" s="37">
        <v>28.000000000000004</v>
      </c>
      <c r="I67" s="37">
        <v>28.500000000000004</v>
      </c>
      <c r="J67" s="37">
        <v>29.000000000000004</v>
      </c>
      <c r="K67" s="37">
        <v>29.5</v>
      </c>
      <c r="L67" s="37">
        <v>29.5</v>
      </c>
      <c r="M67" s="37">
        <v>30</v>
      </c>
      <c r="N67" s="37">
        <v>30.5</v>
      </c>
      <c r="O67" s="37">
        <v>30.5</v>
      </c>
      <c r="P67" s="37">
        <v>31</v>
      </c>
      <c r="Q67" s="37">
        <v>31</v>
      </c>
      <c r="S67" t="str">
        <f t="shared" si="1"/>
        <v/>
      </c>
      <c r="T67">
        <v>80000</v>
      </c>
      <c r="U67">
        <v>0.27</v>
      </c>
      <c r="V67">
        <v>0.27500000000000002</v>
      </c>
      <c r="W67">
        <v>0.28000000000000003</v>
      </c>
      <c r="X67">
        <v>0.28500000000000003</v>
      </c>
      <c r="Y67">
        <v>0.29000000000000004</v>
      </c>
      <c r="Z67">
        <v>0.29499999999999998</v>
      </c>
      <c r="AA67">
        <v>0.29499999999999998</v>
      </c>
      <c r="AB67">
        <v>0.3</v>
      </c>
      <c r="AC67">
        <v>0.30499999999999999</v>
      </c>
      <c r="AD67">
        <v>0.30499999999999999</v>
      </c>
      <c r="AE67">
        <v>0.31</v>
      </c>
      <c r="AF67">
        <v>0.31</v>
      </c>
      <c r="AH67" s="37">
        <f t="shared" si="5"/>
        <v>27</v>
      </c>
      <c r="AI67" s="37">
        <f t="shared" si="5"/>
        <v>27.500000000000004</v>
      </c>
      <c r="AJ67" s="37">
        <f t="shared" si="5"/>
        <v>28.000000000000004</v>
      </c>
      <c r="AK67" s="37">
        <f t="shared" si="5"/>
        <v>28.500000000000004</v>
      </c>
      <c r="AL67" s="37">
        <f t="shared" si="5"/>
        <v>29.000000000000004</v>
      </c>
      <c r="AM67" s="37">
        <f t="shared" si="5"/>
        <v>29.5</v>
      </c>
      <c r="AN67" s="37">
        <f t="shared" si="4"/>
        <v>29.5</v>
      </c>
      <c r="AO67" s="37">
        <f t="shared" si="4"/>
        <v>30</v>
      </c>
      <c r="AP67" s="37">
        <f t="shared" si="4"/>
        <v>30.5</v>
      </c>
      <c r="AQ67" s="37">
        <f t="shared" si="4"/>
        <v>30.5</v>
      </c>
      <c r="AR67" s="37">
        <f t="shared" si="4"/>
        <v>31</v>
      </c>
      <c r="AS67" s="37">
        <f t="shared" si="4"/>
        <v>31</v>
      </c>
    </row>
    <row r="68" spans="4:45" x14ac:dyDescent="0.25">
      <c r="D68">
        <v>65</v>
      </c>
      <c r="E68" s="77">
        <v>81000</v>
      </c>
      <c r="F68" s="37">
        <v>27</v>
      </c>
      <c r="G68" s="37">
        <v>27.500000000000004</v>
      </c>
      <c r="H68" s="37">
        <v>28.000000000000004</v>
      </c>
      <c r="I68" s="37">
        <v>28.500000000000004</v>
      </c>
      <c r="J68" s="37">
        <v>29.000000000000004</v>
      </c>
      <c r="K68" s="37">
        <v>29.5</v>
      </c>
      <c r="L68" s="37">
        <v>29.5</v>
      </c>
      <c r="M68" s="37">
        <v>30</v>
      </c>
      <c r="N68" s="37">
        <v>30.5</v>
      </c>
      <c r="O68" s="37">
        <v>30.5</v>
      </c>
      <c r="P68" s="37">
        <v>31</v>
      </c>
      <c r="Q68" s="37">
        <v>31.5</v>
      </c>
      <c r="S68" t="str">
        <f t="shared" si="1"/>
        <v/>
      </c>
      <c r="T68">
        <v>81000</v>
      </c>
      <c r="U68">
        <v>0.27</v>
      </c>
      <c r="V68">
        <v>0.27500000000000002</v>
      </c>
      <c r="W68">
        <v>0.28000000000000003</v>
      </c>
      <c r="X68">
        <v>0.28500000000000003</v>
      </c>
      <c r="Y68">
        <v>0.29000000000000004</v>
      </c>
      <c r="Z68">
        <v>0.29499999999999998</v>
      </c>
      <c r="AA68">
        <v>0.29499999999999998</v>
      </c>
      <c r="AB68">
        <v>0.3</v>
      </c>
      <c r="AC68">
        <v>0.30499999999999999</v>
      </c>
      <c r="AD68">
        <v>0.30499999999999999</v>
      </c>
      <c r="AE68">
        <v>0.31</v>
      </c>
      <c r="AF68">
        <v>0.315</v>
      </c>
      <c r="AH68" s="37">
        <f t="shared" si="5"/>
        <v>27</v>
      </c>
      <c r="AI68" s="37">
        <f t="shared" si="5"/>
        <v>27.500000000000004</v>
      </c>
      <c r="AJ68" s="37">
        <f t="shared" si="5"/>
        <v>28.000000000000004</v>
      </c>
      <c r="AK68" s="37">
        <f t="shared" si="5"/>
        <v>28.500000000000004</v>
      </c>
      <c r="AL68" s="37">
        <f t="shared" si="5"/>
        <v>29.000000000000004</v>
      </c>
      <c r="AM68" s="37">
        <f t="shared" si="5"/>
        <v>29.5</v>
      </c>
      <c r="AN68" s="37">
        <f t="shared" si="4"/>
        <v>29.5</v>
      </c>
      <c r="AO68" s="37">
        <f t="shared" si="4"/>
        <v>30</v>
      </c>
      <c r="AP68" s="37">
        <f t="shared" si="4"/>
        <v>30.5</v>
      </c>
      <c r="AQ68" s="37">
        <f t="shared" si="4"/>
        <v>30.5</v>
      </c>
      <c r="AR68" s="37">
        <f t="shared" si="4"/>
        <v>31</v>
      </c>
      <c r="AS68" s="37">
        <f t="shared" si="4"/>
        <v>31.5</v>
      </c>
    </row>
    <row r="69" spans="4:45" x14ac:dyDescent="0.25">
      <c r="D69">
        <v>66</v>
      </c>
      <c r="E69" s="77">
        <v>82000</v>
      </c>
      <c r="F69" s="37">
        <v>27</v>
      </c>
      <c r="G69" s="37">
        <v>27.500000000000004</v>
      </c>
      <c r="H69" s="37">
        <v>28.000000000000004</v>
      </c>
      <c r="I69" s="37">
        <v>28.500000000000004</v>
      </c>
      <c r="J69" s="37">
        <v>29.000000000000004</v>
      </c>
      <c r="K69" s="37">
        <v>29.5</v>
      </c>
      <c r="L69" s="37">
        <v>29.5</v>
      </c>
      <c r="M69" s="37">
        <v>30</v>
      </c>
      <c r="N69" s="37">
        <v>30.5</v>
      </c>
      <c r="O69" s="37">
        <v>30.5</v>
      </c>
      <c r="P69" s="37">
        <v>31</v>
      </c>
      <c r="Q69" s="37">
        <v>31.5</v>
      </c>
      <c r="S69" t="str">
        <f t="shared" si="1"/>
        <v/>
      </c>
      <c r="T69">
        <v>82000</v>
      </c>
      <c r="U69">
        <v>0.27</v>
      </c>
      <c r="V69">
        <v>0.27500000000000002</v>
      </c>
      <c r="W69">
        <v>0.28000000000000003</v>
      </c>
      <c r="X69">
        <v>0.28500000000000003</v>
      </c>
      <c r="Y69">
        <v>0.29000000000000004</v>
      </c>
      <c r="Z69">
        <v>0.29499999999999998</v>
      </c>
      <c r="AA69">
        <v>0.29499999999999998</v>
      </c>
      <c r="AB69">
        <v>0.3</v>
      </c>
      <c r="AC69">
        <v>0.30499999999999999</v>
      </c>
      <c r="AD69">
        <v>0.30499999999999999</v>
      </c>
      <c r="AE69">
        <v>0.31</v>
      </c>
      <c r="AF69">
        <v>0.315</v>
      </c>
      <c r="AH69" s="37">
        <f t="shared" si="5"/>
        <v>27</v>
      </c>
      <c r="AI69" s="37">
        <f t="shared" si="5"/>
        <v>27.500000000000004</v>
      </c>
      <c r="AJ69" s="37">
        <f t="shared" si="5"/>
        <v>28.000000000000004</v>
      </c>
      <c r="AK69" s="37">
        <f t="shared" si="5"/>
        <v>28.500000000000004</v>
      </c>
      <c r="AL69" s="37">
        <f t="shared" si="5"/>
        <v>29.000000000000004</v>
      </c>
      <c r="AM69" s="37">
        <f t="shared" si="5"/>
        <v>29.5</v>
      </c>
      <c r="AN69" s="37">
        <f t="shared" si="4"/>
        <v>29.5</v>
      </c>
      <c r="AO69" s="37">
        <f t="shared" si="4"/>
        <v>30</v>
      </c>
      <c r="AP69" s="37">
        <f t="shared" si="4"/>
        <v>30.5</v>
      </c>
      <c r="AQ69" s="37">
        <f t="shared" si="4"/>
        <v>30.5</v>
      </c>
      <c r="AR69" s="37">
        <f t="shared" si="4"/>
        <v>31</v>
      </c>
      <c r="AS69" s="37">
        <f t="shared" si="4"/>
        <v>31.5</v>
      </c>
    </row>
    <row r="70" spans="4:45" x14ac:dyDescent="0.25">
      <c r="D70">
        <v>67</v>
      </c>
      <c r="E70" s="77">
        <v>83000</v>
      </c>
      <c r="F70" s="37">
        <v>27</v>
      </c>
      <c r="G70" s="37">
        <v>27.500000000000004</v>
      </c>
      <c r="H70" s="37">
        <v>28.000000000000004</v>
      </c>
      <c r="I70" s="37">
        <v>28.500000000000004</v>
      </c>
      <c r="J70" s="37">
        <v>29.000000000000004</v>
      </c>
      <c r="K70" s="37">
        <v>29.5</v>
      </c>
      <c r="L70" s="37">
        <v>30</v>
      </c>
      <c r="M70" s="37">
        <v>30</v>
      </c>
      <c r="N70" s="37">
        <v>30.5</v>
      </c>
      <c r="O70" s="37">
        <v>31</v>
      </c>
      <c r="P70" s="37">
        <v>31</v>
      </c>
      <c r="Q70" s="37">
        <v>31.5</v>
      </c>
      <c r="S70" t="str">
        <f t="shared" ref="S70:S97" si="6">IF(E70&lt;&gt;T70,"x","")</f>
        <v/>
      </c>
      <c r="T70">
        <v>83000</v>
      </c>
      <c r="U70">
        <v>0.27</v>
      </c>
      <c r="V70">
        <v>0.27500000000000002</v>
      </c>
      <c r="W70">
        <v>0.28000000000000003</v>
      </c>
      <c r="X70">
        <v>0.28500000000000003</v>
      </c>
      <c r="Y70">
        <v>0.29000000000000004</v>
      </c>
      <c r="Z70">
        <v>0.29499999999999998</v>
      </c>
      <c r="AA70">
        <v>0.3</v>
      </c>
      <c r="AB70">
        <v>0.3</v>
      </c>
      <c r="AC70">
        <v>0.30499999999999999</v>
      </c>
      <c r="AD70">
        <v>0.31</v>
      </c>
      <c r="AE70">
        <v>0.31</v>
      </c>
      <c r="AF70">
        <v>0.315</v>
      </c>
      <c r="AH70" s="37">
        <f t="shared" si="5"/>
        <v>27</v>
      </c>
      <c r="AI70" s="37">
        <f t="shared" si="5"/>
        <v>27.500000000000004</v>
      </c>
      <c r="AJ70" s="37">
        <f t="shared" si="5"/>
        <v>28.000000000000004</v>
      </c>
      <c r="AK70" s="37">
        <f t="shared" si="5"/>
        <v>28.500000000000004</v>
      </c>
      <c r="AL70" s="37">
        <f t="shared" si="5"/>
        <v>29.000000000000004</v>
      </c>
      <c r="AM70" s="37">
        <f t="shared" si="5"/>
        <v>29.5</v>
      </c>
      <c r="AN70" s="37">
        <f t="shared" si="4"/>
        <v>30</v>
      </c>
      <c r="AO70" s="37">
        <f t="shared" si="4"/>
        <v>30</v>
      </c>
      <c r="AP70" s="37">
        <f t="shared" si="4"/>
        <v>30.5</v>
      </c>
      <c r="AQ70" s="37">
        <f t="shared" si="4"/>
        <v>31</v>
      </c>
      <c r="AR70" s="37">
        <f t="shared" si="4"/>
        <v>31</v>
      </c>
      <c r="AS70" s="37">
        <f t="shared" si="4"/>
        <v>31.5</v>
      </c>
    </row>
    <row r="71" spans="4:45" x14ac:dyDescent="0.25">
      <c r="D71">
        <v>68</v>
      </c>
      <c r="E71" s="77">
        <v>84000</v>
      </c>
      <c r="F71" s="37">
        <v>27</v>
      </c>
      <c r="G71" s="37">
        <v>27.500000000000004</v>
      </c>
      <c r="H71" s="37">
        <v>28.000000000000004</v>
      </c>
      <c r="I71" s="37">
        <v>28.500000000000004</v>
      </c>
      <c r="J71" s="37">
        <v>29.000000000000004</v>
      </c>
      <c r="K71" s="37">
        <v>29.5</v>
      </c>
      <c r="L71" s="37">
        <v>30</v>
      </c>
      <c r="M71" s="37">
        <v>30</v>
      </c>
      <c r="N71" s="37">
        <v>30.5</v>
      </c>
      <c r="O71" s="37">
        <v>31</v>
      </c>
      <c r="P71" s="37">
        <v>31</v>
      </c>
      <c r="Q71" s="37">
        <v>31.5</v>
      </c>
      <c r="S71" t="str">
        <f t="shared" si="6"/>
        <v/>
      </c>
      <c r="T71">
        <v>84000</v>
      </c>
      <c r="U71">
        <v>0.27</v>
      </c>
      <c r="V71">
        <v>0.27500000000000002</v>
      </c>
      <c r="W71">
        <v>0.28000000000000003</v>
      </c>
      <c r="X71">
        <v>0.28500000000000003</v>
      </c>
      <c r="Y71">
        <v>0.29000000000000004</v>
      </c>
      <c r="Z71">
        <v>0.29499999999999998</v>
      </c>
      <c r="AA71">
        <v>0.3</v>
      </c>
      <c r="AB71">
        <v>0.3</v>
      </c>
      <c r="AC71">
        <v>0.30499999999999999</v>
      </c>
      <c r="AD71">
        <v>0.31</v>
      </c>
      <c r="AE71">
        <v>0.31</v>
      </c>
      <c r="AF71">
        <v>0.315</v>
      </c>
      <c r="AH71" s="37">
        <f t="shared" si="5"/>
        <v>27</v>
      </c>
      <c r="AI71" s="37">
        <f t="shared" si="5"/>
        <v>27.500000000000004</v>
      </c>
      <c r="AJ71" s="37">
        <f t="shared" si="5"/>
        <v>28.000000000000004</v>
      </c>
      <c r="AK71" s="37">
        <f t="shared" si="5"/>
        <v>28.500000000000004</v>
      </c>
      <c r="AL71" s="37">
        <f t="shared" si="5"/>
        <v>29.000000000000004</v>
      </c>
      <c r="AM71" s="37">
        <f t="shared" si="5"/>
        <v>29.5</v>
      </c>
      <c r="AN71" s="37">
        <f t="shared" si="4"/>
        <v>30</v>
      </c>
      <c r="AO71" s="37">
        <f t="shared" si="4"/>
        <v>30</v>
      </c>
      <c r="AP71" s="37">
        <f t="shared" si="4"/>
        <v>30.5</v>
      </c>
      <c r="AQ71" s="37">
        <f t="shared" si="4"/>
        <v>31</v>
      </c>
      <c r="AR71" s="37">
        <f t="shared" si="4"/>
        <v>31</v>
      </c>
      <c r="AS71" s="37">
        <f t="shared" si="4"/>
        <v>31.5</v>
      </c>
    </row>
    <row r="72" spans="4:45" x14ac:dyDescent="0.25">
      <c r="D72">
        <v>69</v>
      </c>
      <c r="E72" s="77">
        <v>85000</v>
      </c>
      <c r="F72" s="37">
        <v>27</v>
      </c>
      <c r="G72" s="37">
        <v>27.500000000000004</v>
      </c>
      <c r="H72" s="37">
        <v>28.000000000000004</v>
      </c>
      <c r="I72" s="37">
        <v>28.500000000000004</v>
      </c>
      <c r="J72" s="37">
        <v>29.000000000000004</v>
      </c>
      <c r="K72" s="37">
        <v>29.5</v>
      </c>
      <c r="L72" s="37">
        <v>30</v>
      </c>
      <c r="M72" s="37">
        <v>30</v>
      </c>
      <c r="N72" s="37">
        <v>30.5</v>
      </c>
      <c r="O72" s="37">
        <v>31</v>
      </c>
      <c r="P72" s="37">
        <v>31</v>
      </c>
      <c r="Q72" s="37">
        <v>31.5</v>
      </c>
      <c r="S72" t="str">
        <f t="shared" si="6"/>
        <v/>
      </c>
      <c r="T72">
        <v>85000</v>
      </c>
      <c r="U72">
        <v>0.27</v>
      </c>
      <c r="V72">
        <v>0.27500000000000002</v>
      </c>
      <c r="W72">
        <v>0.28000000000000003</v>
      </c>
      <c r="X72">
        <v>0.28500000000000003</v>
      </c>
      <c r="Y72">
        <v>0.29000000000000004</v>
      </c>
      <c r="Z72">
        <v>0.29499999999999998</v>
      </c>
      <c r="AA72">
        <v>0.3</v>
      </c>
      <c r="AB72">
        <v>0.3</v>
      </c>
      <c r="AC72">
        <v>0.30499999999999999</v>
      </c>
      <c r="AD72">
        <v>0.31</v>
      </c>
      <c r="AE72">
        <v>0.31</v>
      </c>
      <c r="AF72">
        <v>0.315</v>
      </c>
      <c r="AH72" s="37">
        <f t="shared" si="5"/>
        <v>27</v>
      </c>
      <c r="AI72" s="37">
        <f t="shared" si="5"/>
        <v>27.500000000000004</v>
      </c>
      <c r="AJ72" s="37">
        <f t="shared" si="5"/>
        <v>28.000000000000004</v>
      </c>
      <c r="AK72" s="37">
        <f t="shared" si="5"/>
        <v>28.500000000000004</v>
      </c>
      <c r="AL72" s="37">
        <f t="shared" si="5"/>
        <v>29.000000000000004</v>
      </c>
      <c r="AM72" s="37">
        <f t="shared" si="5"/>
        <v>29.5</v>
      </c>
      <c r="AN72" s="37">
        <f t="shared" si="4"/>
        <v>30</v>
      </c>
      <c r="AO72" s="37">
        <f t="shared" si="4"/>
        <v>30</v>
      </c>
      <c r="AP72" s="37">
        <f t="shared" si="4"/>
        <v>30.5</v>
      </c>
      <c r="AQ72" s="37">
        <f t="shared" si="4"/>
        <v>31</v>
      </c>
      <c r="AR72" s="37">
        <f t="shared" si="4"/>
        <v>31</v>
      </c>
      <c r="AS72" s="37">
        <f t="shared" si="4"/>
        <v>31.5</v>
      </c>
    </row>
    <row r="73" spans="4:45" x14ac:dyDescent="0.25">
      <c r="D73">
        <v>70</v>
      </c>
      <c r="E73" s="77">
        <v>86000</v>
      </c>
      <c r="F73" s="37">
        <v>27</v>
      </c>
      <c r="G73" s="37">
        <v>27.500000000000004</v>
      </c>
      <c r="H73" s="37">
        <v>28.000000000000004</v>
      </c>
      <c r="I73" s="37">
        <v>28.500000000000004</v>
      </c>
      <c r="J73" s="37">
        <v>29.000000000000004</v>
      </c>
      <c r="K73" s="37">
        <v>29.5</v>
      </c>
      <c r="L73" s="37">
        <v>30</v>
      </c>
      <c r="M73" s="37">
        <v>30</v>
      </c>
      <c r="N73" s="37">
        <v>30.5</v>
      </c>
      <c r="O73" s="37">
        <v>31</v>
      </c>
      <c r="P73" s="37">
        <v>31</v>
      </c>
      <c r="Q73" s="37">
        <v>31.5</v>
      </c>
      <c r="S73" t="str">
        <f t="shared" si="6"/>
        <v/>
      </c>
      <c r="T73">
        <v>86000</v>
      </c>
      <c r="U73">
        <v>0.27</v>
      </c>
      <c r="V73">
        <v>0.27500000000000002</v>
      </c>
      <c r="W73">
        <v>0.28000000000000003</v>
      </c>
      <c r="X73">
        <v>0.28500000000000003</v>
      </c>
      <c r="Y73">
        <v>0.29000000000000004</v>
      </c>
      <c r="Z73">
        <v>0.29499999999999998</v>
      </c>
      <c r="AA73">
        <v>0.3</v>
      </c>
      <c r="AB73">
        <v>0.3</v>
      </c>
      <c r="AC73">
        <v>0.30499999999999999</v>
      </c>
      <c r="AD73">
        <v>0.31</v>
      </c>
      <c r="AE73">
        <v>0.31</v>
      </c>
      <c r="AF73">
        <v>0.315</v>
      </c>
      <c r="AH73" s="37">
        <f t="shared" si="5"/>
        <v>27</v>
      </c>
      <c r="AI73" s="37">
        <f t="shared" si="5"/>
        <v>27.500000000000004</v>
      </c>
      <c r="AJ73" s="37">
        <f t="shared" si="5"/>
        <v>28.000000000000004</v>
      </c>
      <c r="AK73" s="37">
        <f t="shared" si="5"/>
        <v>28.500000000000004</v>
      </c>
      <c r="AL73" s="37">
        <f t="shared" si="5"/>
        <v>29.000000000000004</v>
      </c>
      <c r="AM73" s="37">
        <f t="shared" si="5"/>
        <v>29.5</v>
      </c>
      <c r="AN73" s="37">
        <f t="shared" si="4"/>
        <v>30</v>
      </c>
      <c r="AO73" s="37">
        <f t="shared" si="4"/>
        <v>30</v>
      </c>
      <c r="AP73" s="37">
        <f t="shared" si="4"/>
        <v>30.5</v>
      </c>
      <c r="AQ73" s="37">
        <f t="shared" si="4"/>
        <v>31</v>
      </c>
      <c r="AR73" s="37">
        <f t="shared" si="4"/>
        <v>31</v>
      </c>
      <c r="AS73" s="37">
        <f t="shared" si="4"/>
        <v>31.5</v>
      </c>
    </row>
    <row r="74" spans="4:45" x14ac:dyDescent="0.25">
      <c r="D74">
        <v>71</v>
      </c>
      <c r="E74" s="77">
        <v>87000</v>
      </c>
      <c r="F74" s="37">
        <v>27</v>
      </c>
      <c r="G74" s="37">
        <v>27.500000000000004</v>
      </c>
      <c r="H74" s="37">
        <v>28.000000000000004</v>
      </c>
      <c r="I74" s="37">
        <v>28.500000000000004</v>
      </c>
      <c r="J74" s="37">
        <v>29.000000000000004</v>
      </c>
      <c r="K74" s="37">
        <v>29.5</v>
      </c>
      <c r="L74" s="37">
        <v>30</v>
      </c>
      <c r="M74" s="37">
        <v>30.5</v>
      </c>
      <c r="N74" s="37">
        <v>30.5</v>
      </c>
      <c r="O74" s="37">
        <v>31</v>
      </c>
      <c r="P74" s="37">
        <v>31</v>
      </c>
      <c r="Q74" s="37">
        <v>31.5</v>
      </c>
      <c r="S74" t="str">
        <f t="shared" si="6"/>
        <v/>
      </c>
      <c r="T74">
        <v>87000</v>
      </c>
      <c r="U74">
        <v>0.27</v>
      </c>
      <c r="V74">
        <v>0.27500000000000002</v>
      </c>
      <c r="W74">
        <v>0.28000000000000003</v>
      </c>
      <c r="X74">
        <v>0.28500000000000003</v>
      </c>
      <c r="Y74">
        <v>0.29000000000000004</v>
      </c>
      <c r="Z74">
        <v>0.29499999999999998</v>
      </c>
      <c r="AA74">
        <v>0.3</v>
      </c>
      <c r="AB74">
        <v>0.30499999999999999</v>
      </c>
      <c r="AC74">
        <v>0.30499999999999999</v>
      </c>
      <c r="AD74">
        <v>0.31</v>
      </c>
      <c r="AE74">
        <v>0.31</v>
      </c>
      <c r="AF74">
        <v>0.315</v>
      </c>
      <c r="AH74" s="37">
        <f t="shared" si="5"/>
        <v>27</v>
      </c>
      <c r="AI74" s="37">
        <f t="shared" si="5"/>
        <v>27.500000000000004</v>
      </c>
      <c r="AJ74" s="37">
        <f t="shared" si="5"/>
        <v>28.000000000000004</v>
      </c>
      <c r="AK74" s="37">
        <f t="shared" si="5"/>
        <v>28.500000000000004</v>
      </c>
      <c r="AL74" s="37">
        <f t="shared" si="5"/>
        <v>29.000000000000004</v>
      </c>
      <c r="AM74" s="37">
        <f t="shared" si="5"/>
        <v>29.5</v>
      </c>
      <c r="AN74" s="37">
        <f t="shared" si="4"/>
        <v>30</v>
      </c>
      <c r="AO74" s="37">
        <f t="shared" si="4"/>
        <v>30.5</v>
      </c>
      <c r="AP74" s="37">
        <f t="shared" si="4"/>
        <v>30.5</v>
      </c>
      <c r="AQ74" s="37">
        <f t="shared" si="4"/>
        <v>31</v>
      </c>
      <c r="AR74" s="37">
        <f t="shared" si="4"/>
        <v>31</v>
      </c>
      <c r="AS74" s="37">
        <f t="shared" si="4"/>
        <v>31.5</v>
      </c>
    </row>
    <row r="75" spans="4:45" x14ac:dyDescent="0.25">
      <c r="D75">
        <v>72</v>
      </c>
      <c r="E75" s="77">
        <v>88000</v>
      </c>
      <c r="F75" s="37">
        <v>27</v>
      </c>
      <c r="G75" s="37">
        <v>27.500000000000004</v>
      </c>
      <c r="H75" s="37">
        <v>28.000000000000004</v>
      </c>
      <c r="I75" s="37">
        <v>28.500000000000004</v>
      </c>
      <c r="J75" s="37">
        <v>29.000000000000004</v>
      </c>
      <c r="K75" s="37">
        <v>29.5</v>
      </c>
      <c r="L75" s="37">
        <v>30</v>
      </c>
      <c r="M75" s="37">
        <v>30.5</v>
      </c>
      <c r="N75" s="37">
        <v>30.5</v>
      </c>
      <c r="O75" s="37">
        <v>31</v>
      </c>
      <c r="P75" s="37">
        <v>31</v>
      </c>
      <c r="Q75" s="37">
        <v>31.5</v>
      </c>
      <c r="S75" t="str">
        <f t="shared" si="6"/>
        <v/>
      </c>
      <c r="T75">
        <v>88000</v>
      </c>
      <c r="U75">
        <v>0.27</v>
      </c>
      <c r="V75">
        <v>0.27500000000000002</v>
      </c>
      <c r="W75">
        <v>0.28000000000000003</v>
      </c>
      <c r="X75">
        <v>0.28500000000000003</v>
      </c>
      <c r="Y75">
        <v>0.29000000000000004</v>
      </c>
      <c r="Z75">
        <v>0.29499999999999998</v>
      </c>
      <c r="AA75">
        <v>0.3</v>
      </c>
      <c r="AB75">
        <v>0.30499999999999999</v>
      </c>
      <c r="AC75">
        <v>0.30499999999999999</v>
      </c>
      <c r="AD75">
        <v>0.31</v>
      </c>
      <c r="AE75">
        <v>0.31</v>
      </c>
      <c r="AF75">
        <v>0.315</v>
      </c>
      <c r="AH75" s="37">
        <f t="shared" si="5"/>
        <v>27</v>
      </c>
      <c r="AI75" s="37">
        <f t="shared" si="5"/>
        <v>27.500000000000004</v>
      </c>
      <c r="AJ75" s="37">
        <f t="shared" si="5"/>
        <v>28.000000000000004</v>
      </c>
      <c r="AK75" s="37">
        <f t="shared" si="5"/>
        <v>28.500000000000004</v>
      </c>
      <c r="AL75" s="37">
        <f t="shared" si="5"/>
        <v>29.000000000000004</v>
      </c>
      <c r="AM75" s="37">
        <f t="shared" si="5"/>
        <v>29.5</v>
      </c>
      <c r="AN75" s="37">
        <f t="shared" si="4"/>
        <v>30</v>
      </c>
      <c r="AO75" s="37">
        <f t="shared" si="4"/>
        <v>30.5</v>
      </c>
      <c r="AP75" s="37">
        <f t="shared" si="4"/>
        <v>30.5</v>
      </c>
      <c r="AQ75" s="37">
        <f t="shared" si="4"/>
        <v>31</v>
      </c>
      <c r="AR75" s="37">
        <f t="shared" si="4"/>
        <v>31</v>
      </c>
      <c r="AS75" s="37">
        <f t="shared" si="4"/>
        <v>31.5</v>
      </c>
    </row>
    <row r="76" spans="4:45" x14ac:dyDescent="0.25">
      <c r="D76">
        <v>73</v>
      </c>
      <c r="E76" s="77">
        <v>89000</v>
      </c>
      <c r="F76" s="37">
        <v>27</v>
      </c>
      <c r="G76" s="37">
        <v>27.500000000000004</v>
      </c>
      <c r="H76" s="37">
        <v>28.000000000000004</v>
      </c>
      <c r="I76" s="37">
        <v>28.500000000000004</v>
      </c>
      <c r="J76" s="37">
        <v>29.000000000000004</v>
      </c>
      <c r="K76" s="37">
        <v>29.5</v>
      </c>
      <c r="L76" s="37">
        <v>30</v>
      </c>
      <c r="M76" s="37">
        <v>30.5</v>
      </c>
      <c r="N76" s="37">
        <v>30.5</v>
      </c>
      <c r="O76" s="37">
        <v>31</v>
      </c>
      <c r="P76" s="37">
        <v>31</v>
      </c>
      <c r="Q76" s="37">
        <v>31.5</v>
      </c>
      <c r="S76" t="str">
        <f t="shared" si="6"/>
        <v/>
      </c>
      <c r="T76">
        <v>89000</v>
      </c>
      <c r="U76">
        <v>0.27</v>
      </c>
      <c r="V76">
        <v>0.27500000000000002</v>
      </c>
      <c r="W76">
        <v>0.28000000000000003</v>
      </c>
      <c r="X76">
        <v>0.28500000000000003</v>
      </c>
      <c r="Y76">
        <v>0.29000000000000004</v>
      </c>
      <c r="Z76">
        <v>0.29499999999999998</v>
      </c>
      <c r="AA76">
        <v>0.3</v>
      </c>
      <c r="AB76">
        <v>0.30499999999999999</v>
      </c>
      <c r="AC76">
        <v>0.30499999999999999</v>
      </c>
      <c r="AD76">
        <v>0.31</v>
      </c>
      <c r="AE76">
        <v>0.31</v>
      </c>
      <c r="AF76">
        <v>0.315</v>
      </c>
      <c r="AH76" s="37">
        <f t="shared" si="5"/>
        <v>27</v>
      </c>
      <c r="AI76" s="37">
        <f t="shared" si="5"/>
        <v>27.500000000000004</v>
      </c>
      <c r="AJ76" s="37">
        <f t="shared" si="5"/>
        <v>28.000000000000004</v>
      </c>
      <c r="AK76" s="37">
        <f t="shared" si="5"/>
        <v>28.500000000000004</v>
      </c>
      <c r="AL76" s="37">
        <f t="shared" si="5"/>
        <v>29.000000000000004</v>
      </c>
      <c r="AM76" s="37">
        <f t="shared" si="5"/>
        <v>29.5</v>
      </c>
      <c r="AN76" s="37">
        <f t="shared" si="4"/>
        <v>30</v>
      </c>
      <c r="AO76" s="37">
        <f t="shared" si="4"/>
        <v>30.5</v>
      </c>
      <c r="AP76" s="37">
        <f t="shared" si="4"/>
        <v>30.5</v>
      </c>
      <c r="AQ76" s="37">
        <f t="shared" si="4"/>
        <v>31</v>
      </c>
      <c r="AR76" s="37">
        <f t="shared" si="4"/>
        <v>31</v>
      </c>
      <c r="AS76" s="37">
        <f t="shared" si="4"/>
        <v>31.5</v>
      </c>
    </row>
    <row r="77" spans="4:45" x14ac:dyDescent="0.25">
      <c r="D77">
        <v>74</v>
      </c>
      <c r="E77" s="77">
        <v>90000</v>
      </c>
      <c r="F77" s="37">
        <v>27</v>
      </c>
      <c r="G77" s="37">
        <v>27.500000000000004</v>
      </c>
      <c r="H77" s="37">
        <v>28.000000000000004</v>
      </c>
      <c r="I77" s="37">
        <v>28.500000000000004</v>
      </c>
      <c r="J77" s="37">
        <v>29.000000000000004</v>
      </c>
      <c r="K77" s="37">
        <v>29.5</v>
      </c>
      <c r="L77" s="37">
        <v>30</v>
      </c>
      <c r="M77" s="37">
        <v>30.5</v>
      </c>
      <c r="N77" s="37">
        <v>30.5</v>
      </c>
      <c r="O77" s="37">
        <v>31</v>
      </c>
      <c r="P77" s="37">
        <v>31</v>
      </c>
      <c r="Q77" s="37">
        <v>31.5</v>
      </c>
      <c r="S77" t="str">
        <f t="shared" si="6"/>
        <v/>
      </c>
      <c r="T77">
        <v>90000</v>
      </c>
      <c r="U77">
        <v>0.27</v>
      </c>
      <c r="V77">
        <v>0.27500000000000002</v>
      </c>
      <c r="W77">
        <v>0.28000000000000003</v>
      </c>
      <c r="X77">
        <v>0.28500000000000003</v>
      </c>
      <c r="Y77">
        <v>0.29000000000000004</v>
      </c>
      <c r="Z77">
        <v>0.29499999999999998</v>
      </c>
      <c r="AA77">
        <v>0.3</v>
      </c>
      <c r="AB77">
        <v>0.30499999999999999</v>
      </c>
      <c r="AC77">
        <v>0.30499999999999999</v>
      </c>
      <c r="AD77">
        <v>0.31</v>
      </c>
      <c r="AE77">
        <v>0.31</v>
      </c>
      <c r="AF77">
        <v>0.315</v>
      </c>
      <c r="AH77" s="37">
        <f t="shared" si="5"/>
        <v>27</v>
      </c>
      <c r="AI77" s="37">
        <f t="shared" si="5"/>
        <v>27.500000000000004</v>
      </c>
      <c r="AJ77" s="37">
        <f t="shared" si="5"/>
        <v>28.000000000000004</v>
      </c>
      <c r="AK77" s="37">
        <f t="shared" si="5"/>
        <v>28.500000000000004</v>
      </c>
      <c r="AL77" s="37">
        <f t="shared" si="5"/>
        <v>29.000000000000004</v>
      </c>
      <c r="AM77" s="37">
        <f t="shared" si="5"/>
        <v>29.5</v>
      </c>
      <c r="AN77" s="37">
        <f t="shared" si="4"/>
        <v>30</v>
      </c>
      <c r="AO77" s="37">
        <f t="shared" si="4"/>
        <v>30.5</v>
      </c>
      <c r="AP77" s="37">
        <f t="shared" si="4"/>
        <v>30.5</v>
      </c>
      <c r="AQ77" s="37">
        <f t="shared" si="4"/>
        <v>31</v>
      </c>
      <c r="AR77" s="37">
        <f t="shared" si="4"/>
        <v>31</v>
      </c>
      <c r="AS77" s="37">
        <f t="shared" si="4"/>
        <v>31.5</v>
      </c>
    </row>
    <row r="78" spans="4:45" x14ac:dyDescent="0.25">
      <c r="D78">
        <v>75</v>
      </c>
      <c r="E78" s="77">
        <v>91000</v>
      </c>
      <c r="F78" s="37">
        <v>27</v>
      </c>
      <c r="G78" s="37">
        <v>27.500000000000004</v>
      </c>
      <c r="H78" s="37">
        <v>28.000000000000004</v>
      </c>
      <c r="I78" s="37">
        <v>28.500000000000004</v>
      </c>
      <c r="J78" s="37">
        <v>29.000000000000004</v>
      </c>
      <c r="K78" s="37">
        <v>29.5</v>
      </c>
      <c r="L78" s="37">
        <v>30</v>
      </c>
      <c r="M78" s="37">
        <v>30.5</v>
      </c>
      <c r="N78" s="37">
        <v>30.5</v>
      </c>
      <c r="O78" s="37">
        <v>31</v>
      </c>
      <c r="P78" s="37">
        <v>31</v>
      </c>
      <c r="Q78" s="37">
        <v>31.5</v>
      </c>
      <c r="S78" t="str">
        <f t="shared" si="6"/>
        <v/>
      </c>
      <c r="T78">
        <v>91000</v>
      </c>
      <c r="U78">
        <v>0.27</v>
      </c>
      <c r="V78">
        <v>0.27500000000000002</v>
      </c>
      <c r="W78">
        <v>0.28000000000000003</v>
      </c>
      <c r="X78">
        <v>0.28500000000000003</v>
      </c>
      <c r="Y78">
        <v>0.29000000000000004</v>
      </c>
      <c r="Z78">
        <v>0.29499999999999998</v>
      </c>
      <c r="AA78">
        <v>0.3</v>
      </c>
      <c r="AB78">
        <v>0.30499999999999999</v>
      </c>
      <c r="AC78">
        <v>0.30499999999999999</v>
      </c>
      <c r="AD78">
        <v>0.31</v>
      </c>
      <c r="AE78">
        <v>0.31</v>
      </c>
      <c r="AF78">
        <v>0.315</v>
      </c>
      <c r="AH78" s="37">
        <f t="shared" si="5"/>
        <v>27</v>
      </c>
      <c r="AI78" s="37">
        <f t="shared" si="5"/>
        <v>27.500000000000004</v>
      </c>
      <c r="AJ78" s="37">
        <f t="shared" si="5"/>
        <v>28.000000000000004</v>
      </c>
      <c r="AK78" s="37">
        <f t="shared" si="5"/>
        <v>28.500000000000004</v>
      </c>
      <c r="AL78" s="37">
        <f t="shared" si="5"/>
        <v>29.000000000000004</v>
      </c>
      <c r="AM78" s="37">
        <f t="shared" si="5"/>
        <v>29.5</v>
      </c>
      <c r="AN78" s="37">
        <f t="shared" si="4"/>
        <v>30</v>
      </c>
      <c r="AO78" s="37">
        <f t="shared" si="4"/>
        <v>30.5</v>
      </c>
      <c r="AP78" s="37">
        <f t="shared" si="4"/>
        <v>30.5</v>
      </c>
      <c r="AQ78" s="37">
        <f t="shared" si="4"/>
        <v>31</v>
      </c>
      <c r="AR78" s="37">
        <f t="shared" si="4"/>
        <v>31</v>
      </c>
      <c r="AS78" s="37">
        <f t="shared" si="4"/>
        <v>31.5</v>
      </c>
    </row>
    <row r="79" spans="4:45" x14ac:dyDescent="0.25">
      <c r="D79">
        <v>76</v>
      </c>
      <c r="E79" s="77">
        <v>92000</v>
      </c>
      <c r="F79" s="37">
        <v>27</v>
      </c>
      <c r="G79" s="37">
        <v>27.500000000000004</v>
      </c>
      <c r="H79" s="37">
        <v>28.000000000000004</v>
      </c>
      <c r="I79" s="37">
        <v>28.500000000000004</v>
      </c>
      <c r="J79" s="37">
        <v>29.000000000000004</v>
      </c>
      <c r="K79" s="37">
        <v>29.5</v>
      </c>
      <c r="L79" s="37">
        <v>30</v>
      </c>
      <c r="M79" s="37">
        <v>30.5</v>
      </c>
      <c r="N79" s="37">
        <v>30.5</v>
      </c>
      <c r="O79" s="37">
        <v>31</v>
      </c>
      <c r="P79" s="37">
        <v>31</v>
      </c>
      <c r="Q79" s="37">
        <v>31.5</v>
      </c>
      <c r="S79" t="str">
        <f t="shared" si="6"/>
        <v/>
      </c>
      <c r="T79">
        <v>92000</v>
      </c>
      <c r="U79">
        <v>0.27</v>
      </c>
      <c r="V79">
        <v>0.27500000000000002</v>
      </c>
      <c r="W79">
        <v>0.28000000000000003</v>
      </c>
      <c r="X79">
        <v>0.28500000000000003</v>
      </c>
      <c r="Y79">
        <v>0.29000000000000004</v>
      </c>
      <c r="Z79">
        <v>0.29499999999999998</v>
      </c>
      <c r="AA79">
        <v>0.3</v>
      </c>
      <c r="AB79">
        <v>0.30499999999999999</v>
      </c>
      <c r="AC79">
        <v>0.30499999999999999</v>
      </c>
      <c r="AD79">
        <v>0.31</v>
      </c>
      <c r="AE79">
        <v>0.31</v>
      </c>
      <c r="AF79">
        <v>0.315</v>
      </c>
      <c r="AH79" s="37">
        <f t="shared" si="5"/>
        <v>27</v>
      </c>
      <c r="AI79" s="37">
        <f t="shared" si="5"/>
        <v>27.500000000000004</v>
      </c>
      <c r="AJ79" s="37">
        <f t="shared" si="5"/>
        <v>28.000000000000004</v>
      </c>
      <c r="AK79" s="37">
        <f t="shared" si="5"/>
        <v>28.500000000000004</v>
      </c>
      <c r="AL79" s="37">
        <f t="shared" si="5"/>
        <v>29.000000000000004</v>
      </c>
      <c r="AM79" s="37">
        <f t="shared" si="5"/>
        <v>29.5</v>
      </c>
      <c r="AN79" s="37">
        <f t="shared" si="4"/>
        <v>30</v>
      </c>
      <c r="AO79" s="37">
        <f t="shared" si="4"/>
        <v>30.5</v>
      </c>
      <c r="AP79" s="37">
        <f t="shared" si="4"/>
        <v>30.5</v>
      </c>
      <c r="AQ79" s="37">
        <f t="shared" si="4"/>
        <v>31</v>
      </c>
      <c r="AR79" s="37">
        <f t="shared" si="4"/>
        <v>31</v>
      </c>
      <c r="AS79" s="37">
        <f t="shared" si="4"/>
        <v>31.5</v>
      </c>
    </row>
    <row r="80" spans="4:45" x14ac:dyDescent="0.25">
      <c r="D80">
        <v>77</v>
      </c>
      <c r="E80" s="77">
        <v>93000</v>
      </c>
      <c r="F80" s="37">
        <v>27</v>
      </c>
      <c r="G80" s="37">
        <v>27.500000000000004</v>
      </c>
      <c r="H80" s="37">
        <v>28.000000000000004</v>
      </c>
      <c r="I80" s="37">
        <v>28.500000000000004</v>
      </c>
      <c r="J80" s="37">
        <v>29.000000000000004</v>
      </c>
      <c r="K80" s="37">
        <v>29.5</v>
      </c>
      <c r="L80" s="37">
        <v>30</v>
      </c>
      <c r="M80" s="37">
        <v>30.5</v>
      </c>
      <c r="N80" s="37">
        <v>30.5</v>
      </c>
      <c r="O80" s="37">
        <v>31</v>
      </c>
      <c r="P80" s="37">
        <v>31</v>
      </c>
      <c r="Q80" s="37">
        <v>31.5</v>
      </c>
      <c r="S80" t="str">
        <f t="shared" si="6"/>
        <v/>
      </c>
      <c r="T80">
        <v>93000</v>
      </c>
      <c r="U80">
        <v>0.27</v>
      </c>
      <c r="V80">
        <v>0.27500000000000002</v>
      </c>
      <c r="W80">
        <v>0.28000000000000003</v>
      </c>
      <c r="X80">
        <v>0.28500000000000003</v>
      </c>
      <c r="Y80">
        <v>0.29000000000000004</v>
      </c>
      <c r="Z80">
        <v>0.29499999999999998</v>
      </c>
      <c r="AA80">
        <v>0.3</v>
      </c>
      <c r="AB80">
        <v>0.30499999999999999</v>
      </c>
      <c r="AC80">
        <v>0.30499999999999999</v>
      </c>
      <c r="AD80">
        <v>0.31</v>
      </c>
      <c r="AE80">
        <v>0.31</v>
      </c>
      <c r="AF80">
        <v>0.315</v>
      </c>
      <c r="AH80" s="37">
        <f t="shared" si="5"/>
        <v>27</v>
      </c>
      <c r="AI80" s="37">
        <f t="shared" si="5"/>
        <v>27.500000000000004</v>
      </c>
      <c r="AJ80" s="37">
        <f t="shared" si="5"/>
        <v>28.000000000000004</v>
      </c>
      <c r="AK80" s="37">
        <f t="shared" si="5"/>
        <v>28.500000000000004</v>
      </c>
      <c r="AL80" s="37">
        <f t="shared" si="5"/>
        <v>29.000000000000004</v>
      </c>
      <c r="AM80" s="37">
        <f t="shared" si="5"/>
        <v>29.5</v>
      </c>
      <c r="AN80" s="37">
        <f t="shared" si="4"/>
        <v>30</v>
      </c>
      <c r="AO80" s="37">
        <f t="shared" si="4"/>
        <v>30.5</v>
      </c>
      <c r="AP80" s="37">
        <f t="shared" si="4"/>
        <v>30.5</v>
      </c>
      <c r="AQ80" s="37">
        <f t="shared" si="4"/>
        <v>31</v>
      </c>
      <c r="AR80" s="37">
        <f t="shared" si="4"/>
        <v>31</v>
      </c>
      <c r="AS80" s="37">
        <f t="shared" si="4"/>
        <v>31.5</v>
      </c>
    </row>
    <row r="81" spans="4:45" x14ac:dyDescent="0.25">
      <c r="D81">
        <v>78</v>
      </c>
      <c r="E81" s="77">
        <v>94000</v>
      </c>
      <c r="F81" s="37">
        <v>27</v>
      </c>
      <c r="G81" s="37">
        <v>27.500000000000004</v>
      </c>
      <c r="H81" s="37">
        <v>28.000000000000004</v>
      </c>
      <c r="I81" s="37">
        <v>28.500000000000004</v>
      </c>
      <c r="J81" s="37">
        <v>29.000000000000004</v>
      </c>
      <c r="K81" s="37">
        <v>29.5</v>
      </c>
      <c r="L81" s="37">
        <v>30</v>
      </c>
      <c r="M81" s="37">
        <v>30.5</v>
      </c>
      <c r="N81" s="37">
        <v>30.5</v>
      </c>
      <c r="O81" s="37">
        <v>31</v>
      </c>
      <c r="P81" s="37">
        <v>31</v>
      </c>
      <c r="Q81" s="37">
        <v>31.5</v>
      </c>
      <c r="S81" t="str">
        <f t="shared" si="6"/>
        <v/>
      </c>
      <c r="T81">
        <v>94000</v>
      </c>
      <c r="U81">
        <v>0.27</v>
      </c>
      <c r="V81">
        <v>0.27500000000000002</v>
      </c>
      <c r="W81">
        <v>0.28000000000000003</v>
      </c>
      <c r="X81">
        <v>0.28500000000000003</v>
      </c>
      <c r="Y81">
        <v>0.29000000000000004</v>
      </c>
      <c r="Z81">
        <v>0.29499999999999998</v>
      </c>
      <c r="AA81">
        <v>0.3</v>
      </c>
      <c r="AB81">
        <v>0.30499999999999999</v>
      </c>
      <c r="AC81">
        <v>0.30499999999999999</v>
      </c>
      <c r="AD81">
        <v>0.31</v>
      </c>
      <c r="AE81">
        <v>0.31</v>
      </c>
      <c r="AF81">
        <v>0.315</v>
      </c>
      <c r="AH81" s="37">
        <f t="shared" si="5"/>
        <v>27</v>
      </c>
      <c r="AI81" s="37">
        <f t="shared" si="5"/>
        <v>27.500000000000004</v>
      </c>
      <c r="AJ81" s="37">
        <f t="shared" si="5"/>
        <v>28.000000000000004</v>
      </c>
      <c r="AK81" s="37">
        <f t="shared" si="5"/>
        <v>28.500000000000004</v>
      </c>
      <c r="AL81" s="37">
        <f t="shared" si="5"/>
        <v>29.000000000000004</v>
      </c>
      <c r="AM81" s="37">
        <f t="shared" si="5"/>
        <v>29.5</v>
      </c>
      <c r="AN81" s="37">
        <f t="shared" si="4"/>
        <v>30</v>
      </c>
      <c r="AO81" s="37">
        <f t="shared" si="4"/>
        <v>30.5</v>
      </c>
      <c r="AP81" s="37">
        <f t="shared" si="4"/>
        <v>30.5</v>
      </c>
      <c r="AQ81" s="37">
        <f t="shared" si="4"/>
        <v>31</v>
      </c>
      <c r="AR81" s="37">
        <f t="shared" si="4"/>
        <v>31</v>
      </c>
      <c r="AS81" s="37">
        <f t="shared" si="4"/>
        <v>31.5</v>
      </c>
    </row>
    <row r="82" spans="4:45" x14ac:dyDescent="0.25">
      <c r="D82">
        <v>79</v>
      </c>
      <c r="E82" s="77">
        <v>95000</v>
      </c>
      <c r="F82" s="37">
        <v>27</v>
      </c>
      <c r="G82" s="37">
        <v>27.500000000000004</v>
      </c>
      <c r="H82" s="37">
        <v>28.000000000000004</v>
      </c>
      <c r="I82" s="37">
        <v>28.500000000000004</v>
      </c>
      <c r="J82" s="37">
        <v>29.000000000000004</v>
      </c>
      <c r="K82" s="37">
        <v>29.5</v>
      </c>
      <c r="L82" s="37">
        <v>30</v>
      </c>
      <c r="M82" s="37">
        <v>30.5</v>
      </c>
      <c r="N82" s="37">
        <v>30.5</v>
      </c>
      <c r="O82" s="37">
        <v>31</v>
      </c>
      <c r="P82" s="37">
        <v>31</v>
      </c>
      <c r="Q82" s="37">
        <v>31.5</v>
      </c>
      <c r="S82" t="str">
        <f t="shared" si="6"/>
        <v/>
      </c>
      <c r="T82">
        <v>95000</v>
      </c>
      <c r="U82">
        <v>0.27</v>
      </c>
      <c r="V82">
        <v>0.27500000000000002</v>
      </c>
      <c r="W82">
        <v>0.28000000000000003</v>
      </c>
      <c r="X82">
        <v>0.28500000000000003</v>
      </c>
      <c r="Y82">
        <v>0.29000000000000004</v>
      </c>
      <c r="Z82">
        <v>0.29499999999999998</v>
      </c>
      <c r="AA82">
        <v>0.3</v>
      </c>
      <c r="AB82">
        <v>0.30499999999999999</v>
      </c>
      <c r="AC82">
        <v>0.30499999999999999</v>
      </c>
      <c r="AD82">
        <v>0.31</v>
      </c>
      <c r="AE82">
        <v>0.31</v>
      </c>
      <c r="AF82">
        <v>0.315</v>
      </c>
      <c r="AH82" s="37">
        <f t="shared" si="5"/>
        <v>27</v>
      </c>
      <c r="AI82" s="37">
        <f t="shared" si="5"/>
        <v>27.500000000000004</v>
      </c>
      <c r="AJ82" s="37">
        <f t="shared" si="5"/>
        <v>28.000000000000004</v>
      </c>
      <c r="AK82" s="37">
        <f t="shared" si="5"/>
        <v>28.500000000000004</v>
      </c>
      <c r="AL82" s="37">
        <f t="shared" si="5"/>
        <v>29.000000000000004</v>
      </c>
      <c r="AM82" s="37">
        <f t="shared" si="5"/>
        <v>29.5</v>
      </c>
      <c r="AN82" s="37">
        <f t="shared" si="4"/>
        <v>30</v>
      </c>
      <c r="AO82" s="37">
        <f t="shared" si="4"/>
        <v>30.5</v>
      </c>
      <c r="AP82" s="37">
        <f t="shared" si="4"/>
        <v>30.5</v>
      </c>
      <c r="AQ82" s="37">
        <f t="shared" si="4"/>
        <v>31</v>
      </c>
      <c r="AR82" s="37">
        <f t="shared" si="4"/>
        <v>31</v>
      </c>
      <c r="AS82" s="37">
        <f t="shared" si="4"/>
        <v>31.5</v>
      </c>
    </row>
    <row r="83" spans="4:45" x14ac:dyDescent="0.25">
      <c r="D83">
        <v>80</v>
      </c>
      <c r="E83" s="77">
        <v>96000</v>
      </c>
      <c r="F83" s="37">
        <v>27</v>
      </c>
      <c r="G83" s="37">
        <v>27.500000000000004</v>
      </c>
      <c r="H83" s="37">
        <v>28.000000000000004</v>
      </c>
      <c r="I83" s="37">
        <v>28.500000000000004</v>
      </c>
      <c r="J83" s="37">
        <v>29.000000000000004</v>
      </c>
      <c r="K83" s="37">
        <v>29.5</v>
      </c>
      <c r="L83" s="37">
        <v>30</v>
      </c>
      <c r="M83" s="37">
        <v>30.5</v>
      </c>
      <c r="N83" s="37">
        <v>30.5</v>
      </c>
      <c r="O83" s="37">
        <v>31</v>
      </c>
      <c r="P83" s="37">
        <v>31</v>
      </c>
      <c r="Q83" s="37">
        <v>31.5</v>
      </c>
      <c r="S83" t="str">
        <f t="shared" si="6"/>
        <v/>
      </c>
      <c r="T83">
        <v>96000</v>
      </c>
      <c r="U83">
        <v>0.27</v>
      </c>
      <c r="V83">
        <v>0.27500000000000002</v>
      </c>
      <c r="W83">
        <v>0.28000000000000003</v>
      </c>
      <c r="X83">
        <v>0.28500000000000003</v>
      </c>
      <c r="Y83">
        <v>0.29000000000000004</v>
      </c>
      <c r="Z83">
        <v>0.29499999999999998</v>
      </c>
      <c r="AA83">
        <v>0.3</v>
      </c>
      <c r="AB83">
        <v>0.30499999999999999</v>
      </c>
      <c r="AC83">
        <v>0.30499999999999999</v>
      </c>
      <c r="AD83">
        <v>0.31</v>
      </c>
      <c r="AE83">
        <v>0.31</v>
      </c>
      <c r="AF83">
        <v>0.315</v>
      </c>
      <c r="AH83" s="37">
        <f t="shared" si="5"/>
        <v>27</v>
      </c>
      <c r="AI83" s="37">
        <f t="shared" si="5"/>
        <v>27.500000000000004</v>
      </c>
      <c r="AJ83" s="37">
        <f t="shared" si="5"/>
        <v>28.000000000000004</v>
      </c>
      <c r="AK83" s="37">
        <f t="shared" si="5"/>
        <v>28.500000000000004</v>
      </c>
      <c r="AL83" s="37">
        <f t="shared" si="5"/>
        <v>29.000000000000004</v>
      </c>
      <c r="AM83" s="37">
        <f t="shared" si="5"/>
        <v>29.5</v>
      </c>
      <c r="AN83" s="37">
        <f t="shared" si="4"/>
        <v>30</v>
      </c>
      <c r="AO83" s="37">
        <f t="shared" si="4"/>
        <v>30.5</v>
      </c>
      <c r="AP83" s="37">
        <f t="shared" si="4"/>
        <v>30.5</v>
      </c>
      <c r="AQ83" s="37">
        <f t="shared" si="4"/>
        <v>31</v>
      </c>
      <c r="AR83" s="37">
        <f t="shared" si="4"/>
        <v>31</v>
      </c>
      <c r="AS83" s="37">
        <f t="shared" si="4"/>
        <v>31.5</v>
      </c>
    </row>
    <row r="84" spans="4:45" x14ac:dyDescent="0.25">
      <c r="D84">
        <v>81</v>
      </c>
      <c r="E84" s="77">
        <v>97000</v>
      </c>
      <c r="F84" s="37">
        <v>27</v>
      </c>
      <c r="G84" s="37">
        <v>27.500000000000004</v>
      </c>
      <c r="H84" s="37">
        <v>28.000000000000004</v>
      </c>
      <c r="I84" s="37">
        <v>28.500000000000004</v>
      </c>
      <c r="J84" s="37">
        <v>29.000000000000004</v>
      </c>
      <c r="K84" s="37">
        <v>29.5</v>
      </c>
      <c r="L84" s="37">
        <v>30</v>
      </c>
      <c r="M84" s="37">
        <v>30.5</v>
      </c>
      <c r="N84" s="37">
        <v>30.5</v>
      </c>
      <c r="O84" s="37">
        <v>31</v>
      </c>
      <c r="P84" s="37">
        <v>31</v>
      </c>
      <c r="Q84" s="37">
        <v>31.5</v>
      </c>
      <c r="S84" t="str">
        <f t="shared" si="6"/>
        <v/>
      </c>
      <c r="T84">
        <v>97000</v>
      </c>
      <c r="U84">
        <v>0.27</v>
      </c>
      <c r="V84">
        <v>0.27500000000000002</v>
      </c>
      <c r="W84">
        <v>0.28000000000000003</v>
      </c>
      <c r="X84">
        <v>0.28500000000000003</v>
      </c>
      <c r="Y84">
        <v>0.29000000000000004</v>
      </c>
      <c r="Z84">
        <v>0.29499999999999998</v>
      </c>
      <c r="AA84">
        <v>0.3</v>
      </c>
      <c r="AB84">
        <v>0.30499999999999999</v>
      </c>
      <c r="AC84">
        <v>0.30499999999999999</v>
      </c>
      <c r="AD84">
        <v>0.31</v>
      </c>
      <c r="AE84">
        <v>0.31</v>
      </c>
      <c r="AF84">
        <v>0.315</v>
      </c>
      <c r="AH84" s="37">
        <f t="shared" si="5"/>
        <v>27</v>
      </c>
      <c r="AI84" s="37">
        <f t="shared" si="5"/>
        <v>27.500000000000004</v>
      </c>
      <c r="AJ84" s="37">
        <f t="shared" si="5"/>
        <v>28.000000000000004</v>
      </c>
      <c r="AK84" s="37">
        <f t="shared" si="5"/>
        <v>28.500000000000004</v>
      </c>
      <c r="AL84" s="37">
        <f t="shared" si="5"/>
        <v>29.000000000000004</v>
      </c>
      <c r="AM84" s="37">
        <f t="shared" si="5"/>
        <v>29.5</v>
      </c>
      <c r="AN84" s="37">
        <f t="shared" si="4"/>
        <v>30</v>
      </c>
      <c r="AO84" s="37">
        <f t="shared" si="4"/>
        <v>30.5</v>
      </c>
      <c r="AP84" s="37">
        <f t="shared" si="4"/>
        <v>30.5</v>
      </c>
      <c r="AQ84" s="37">
        <f t="shared" si="4"/>
        <v>31</v>
      </c>
      <c r="AR84" s="37">
        <f t="shared" si="4"/>
        <v>31</v>
      </c>
      <c r="AS84" s="37">
        <f t="shared" si="4"/>
        <v>31.5</v>
      </c>
    </row>
    <row r="85" spans="4:45" x14ac:dyDescent="0.25">
      <c r="D85">
        <v>82</v>
      </c>
      <c r="E85" s="77">
        <v>98000</v>
      </c>
      <c r="F85" s="37">
        <v>27</v>
      </c>
      <c r="G85" s="37">
        <v>27.500000000000004</v>
      </c>
      <c r="H85" s="37">
        <v>28.000000000000004</v>
      </c>
      <c r="I85" s="37">
        <v>28.500000000000004</v>
      </c>
      <c r="J85" s="37">
        <v>29.000000000000004</v>
      </c>
      <c r="K85" s="37">
        <v>29.5</v>
      </c>
      <c r="L85" s="37">
        <v>30</v>
      </c>
      <c r="M85" s="37">
        <v>30.5</v>
      </c>
      <c r="N85" s="37">
        <v>30.5</v>
      </c>
      <c r="O85" s="37">
        <v>31</v>
      </c>
      <c r="P85" s="37">
        <v>31</v>
      </c>
      <c r="Q85" s="37">
        <v>31.5</v>
      </c>
      <c r="S85" t="str">
        <f t="shared" si="6"/>
        <v/>
      </c>
      <c r="T85">
        <v>98000</v>
      </c>
      <c r="U85">
        <v>0.27</v>
      </c>
      <c r="V85">
        <v>0.27500000000000002</v>
      </c>
      <c r="W85">
        <v>0.28000000000000003</v>
      </c>
      <c r="X85">
        <v>0.28500000000000003</v>
      </c>
      <c r="Y85">
        <v>0.29000000000000004</v>
      </c>
      <c r="Z85">
        <v>0.29499999999999998</v>
      </c>
      <c r="AA85">
        <v>0.3</v>
      </c>
      <c r="AB85">
        <v>0.30499999999999999</v>
      </c>
      <c r="AC85">
        <v>0.30499999999999999</v>
      </c>
      <c r="AD85">
        <v>0.31</v>
      </c>
      <c r="AE85">
        <v>0.31</v>
      </c>
      <c r="AF85">
        <v>0.315</v>
      </c>
      <c r="AH85" s="37">
        <f t="shared" si="5"/>
        <v>27</v>
      </c>
      <c r="AI85" s="37">
        <f t="shared" si="5"/>
        <v>27.500000000000004</v>
      </c>
      <c r="AJ85" s="37">
        <f t="shared" si="5"/>
        <v>28.000000000000004</v>
      </c>
      <c r="AK85" s="37">
        <f t="shared" si="5"/>
        <v>28.500000000000004</v>
      </c>
      <c r="AL85" s="37">
        <f t="shared" si="5"/>
        <v>29.000000000000004</v>
      </c>
      <c r="AM85" s="37">
        <f t="shared" si="5"/>
        <v>29.5</v>
      </c>
      <c r="AN85" s="37">
        <f t="shared" si="5"/>
        <v>30</v>
      </c>
      <c r="AO85" s="37">
        <f t="shared" si="5"/>
        <v>30.5</v>
      </c>
      <c r="AP85" s="37">
        <f t="shared" si="5"/>
        <v>30.5</v>
      </c>
      <c r="AQ85" s="37">
        <f t="shared" si="5"/>
        <v>31</v>
      </c>
      <c r="AR85" s="37">
        <f t="shared" si="5"/>
        <v>31</v>
      </c>
      <c r="AS85" s="37">
        <f t="shared" si="5"/>
        <v>31.5</v>
      </c>
    </row>
    <row r="86" spans="4:45" x14ac:dyDescent="0.25">
      <c r="D86">
        <v>83</v>
      </c>
      <c r="E86" s="77">
        <v>99000</v>
      </c>
      <c r="F86" s="37">
        <v>27</v>
      </c>
      <c r="G86" s="37">
        <v>27.500000000000004</v>
      </c>
      <c r="H86" s="37">
        <v>28.000000000000004</v>
      </c>
      <c r="I86" s="37">
        <v>28.500000000000004</v>
      </c>
      <c r="J86" s="37">
        <v>29.000000000000004</v>
      </c>
      <c r="K86" s="37">
        <v>29.5</v>
      </c>
      <c r="L86" s="37">
        <v>30</v>
      </c>
      <c r="M86" s="37">
        <v>30.5</v>
      </c>
      <c r="N86" s="37">
        <v>30.5</v>
      </c>
      <c r="O86" s="37">
        <v>31</v>
      </c>
      <c r="P86" s="37">
        <v>31</v>
      </c>
      <c r="Q86" s="37">
        <v>31.5</v>
      </c>
      <c r="S86" t="str">
        <f t="shared" si="6"/>
        <v/>
      </c>
      <c r="T86">
        <v>99000</v>
      </c>
      <c r="U86">
        <v>0.27</v>
      </c>
      <c r="V86">
        <v>0.27500000000000002</v>
      </c>
      <c r="W86">
        <v>0.28000000000000003</v>
      </c>
      <c r="X86">
        <v>0.28500000000000003</v>
      </c>
      <c r="Y86">
        <v>0.29000000000000004</v>
      </c>
      <c r="Z86">
        <v>0.29499999999999998</v>
      </c>
      <c r="AA86">
        <v>0.3</v>
      </c>
      <c r="AB86">
        <v>0.30499999999999999</v>
      </c>
      <c r="AC86">
        <v>0.30499999999999999</v>
      </c>
      <c r="AD86">
        <v>0.31</v>
      </c>
      <c r="AE86">
        <v>0.31</v>
      </c>
      <c r="AF86">
        <v>0.315</v>
      </c>
      <c r="AH86" s="37">
        <f t="shared" si="5"/>
        <v>27</v>
      </c>
      <c r="AI86" s="37">
        <f t="shared" si="5"/>
        <v>27.500000000000004</v>
      </c>
      <c r="AJ86" s="37">
        <f t="shared" si="5"/>
        <v>28.000000000000004</v>
      </c>
      <c r="AK86" s="37">
        <f t="shared" si="5"/>
        <v>28.500000000000004</v>
      </c>
      <c r="AL86" s="37">
        <f t="shared" si="5"/>
        <v>29.000000000000004</v>
      </c>
      <c r="AM86" s="37">
        <f t="shared" si="5"/>
        <v>29.5</v>
      </c>
      <c r="AN86" s="37">
        <f t="shared" si="5"/>
        <v>30</v>
      </c>
      <c r="AO86" s="37">
        <f t="shared" si="5"/>
        <v>30.5</v>
      </c>
      <c r="AP86" s="37">
        <f t="shared" si="5"/>
        <v>30.5</v>
      </c>
      <c r="AQ86" s="37">
        <f t="shared" si="5"/>
        <v>31</v>
      </c>
      <c r="AR86" s="37">
        <f t="shared" si="5"/>
        <v>31</v>
      </c>
      <c r="AS86" s="37">
        <f t="shared" si="5"/>
        <v>31.5</v>
      </c>
    </row>
    <row r="87" spans="4:45" x14ac:dyDescent="0.25">
      <c r="D87">
        <v>84</v>
      </c>
      <c r="E87" s="77">
        <v>100000</v>
      </c>
      <c r="F87" s="37">
        <v>27</v>
      </c>
      <c r="G87" s="37">
        <v>27.500000000000004</v>
      </c>
      <c r="H87" s="37">
        <v>28.000000000000004</v>
      </c>
      <c r="I87" s="37">
        <v>28.500000000000004</v>
      </c>
      <c r="J87" s="37">
        <v>29.000000000000004</v>
      </c>
      <c r="K87" s="37">
        <v>29.5</v>
      </c>
      <c r="L87" s="37">
        <v>30</v>
      </c>
      <c r="M87" s="37">
        <v>30.5</v>
      </c>
      <c r="N87" s="37">
        <v>30.5</v>
      </c>
      <c r="O87" s="37">
        <v>31</v>
      </c>
      <c r="P87" s="37">
        <v>31</v>
      </c>
      <c r="Q87" s="37">
        <v>31.5</v>
      </c>
      <c r="S87" t="str">
        <f t="shared" si="6"/>
        <v/>
      </c>
      <c r="T87">
        <v>100000</v>
      </c>
      <c r="U87">
        <v>0.27</v>
      </c>
      <c r="V87">
        <v>0.27500000000000002</v>
      </c>
      <c r="W87">
        <v>0.28000000000000003</v>
      </c>
      <c r="X87">
        <v>0.28500000000000003</v>
      </c>
      <c r="Y87">
        <v>0.29000000000000004</v>
      </c>
      <c r="Z87">
        <v>0.29499999999999998</v>
      </c>
      <c r="AA87">
        <v>0.3</v>
      </c>
      <c r="AB87">
        <v>0.30499999999999999</v>
      </c>
      <c r="AC87">
        <v>0.30499999999999999</v>
      </c>
      <c r="AD87">
        <v>0.31</v>
      </c>
      <c r="AE87">
        <v>0.31</v>
      </c>
      <c r="AF87">
        <v>0.315</v>
      </c>
      <c r="AH87" s="37">
        <f t="shared" si="5"/>
        <v>27</v>
      </c>
      <c r="AI87" s="37">
        <f t="shared" si="5"/>
        <v>27.500000000000004</v>
      </c>
      <c r="AJ87" s="37">
        <f t="shared" si="5"/>
        <v>28.000000000000004</v>
      </c>
      <c r="AK87" s="37">
        <f t="shared" si="5"/>
        <v>28.500000000000004</v>
      </c>
      <c r="AL87" s="37">
        <f t="shared" si="5"/>
        <v>29.000000000000004</v>
      </c>
      <c r="AM87" s="37">
        <f t="shared" si="5"/>
        <v>29.5</v>
      </c>
      <c r="AN87" s="37">
        <f t="shared" si="5"/>
        <v>30</v>
      </c>
      <c r="AO87" s="37">
        <f t="shared" si="5"/>
        <v>30.5</v>
      </c>
      <c r="AP87" s="37">
        <f t="shared" si="5"/>
        <v>30.5</v>
      </c>
      <c r="AQ87" s="37">
        <f t="shared" si="5"/>
        <v>31</v>
      </c>
      <c r="AR87" s="37">
        <f t="shared" si="5"/>
        <v>31</v>
      </c>
      <c r="AS87" s="37">
        <f t="shared" si="5"/>
        <v>31.5</v>
      </c>
    </row>
    <row r="88" spans="4:45" x14ac:dyDescent="0.25">
      <c r="D88">
        <v>85</v>
      </c>
      <c r="E88" s="77">
        <v>101000</v>
      </c>
      <c r="F88" s="37">
        <v>27</v>
      </c>
      <c r="G88" s="37">
        <v>27.500000000000004</v>
      </c>
      <c r="H88" s="37">
        <v>28.000000000000004</v>
      </c>
      <c r="I88" s="37">
        <v>28.500000000000004</v>
      </c>
      <c r="J88" s="37">
        <v>29.000000000000004</v>
      </c>
      <c r="K88" s="37">
        <v>29.5</v>
      </c>
      <c r="L88" s="37">
        <v>30</v>
      </c>
      <c r="M88" s="37">
        <v>30.5</v>
      </c>
      <c r="N88" s="37">
        <v>30.5</v>
      </c>
      <c r="O88" s="37">
        <v>31</v>
      </c>
      <c r="P88" s="37">
        <v>31</v>
      </c>
      <c r="Q88" s="37">
        <v>31.5</v>
      </c>
      <c r="S88" t="str">
        <f t="shared" si="6"/>
        <v/>
      </c>
      <c r="T88">
        <v>101000</v>
      </c>
      <c r="U88">
        <v>0.27</v>
      </c>
      <c r="V88">
        <v>0.27500000000000002</v>
      </c>
      <c r="W88">
        <v>0.28000000000000003</v>
      </c>
      <c r="X88">
        <v>0.28500000000000003</v>
      </c>
      <c r="Y88">
        <v>0.29000000000000004</v>
      </c>
      <c r="Z88">
        <v>0.29499999999999998</v>
      </c>
      <c r="AA88">
        <v>0.3</v>
      </c>
      <c r="AB88">
        <v>0.30499999999999999</v>
      </c>
      <c r="AC88">
        <v>0.30499999999999999</v>
      </c>
      <c r="AD88">
        <v>0.31</v>
      </c>
      <c r="AE88">
        <v>0.31</v>
      </c>
      <c r="AF88">
        <v>0.315</v>
      </c>
      <c r="AH88" s="37">
        <f t="shared" si="5"/>
        <v>27</v>
      </c>
      <c r="AI88" s="37">
        <f t="shared" si="5"/>
        <v>27.500000000000004</v>
      </c>
      <c r="AJ88" s="37">
        <f t="shared" si="5"/>
        <v>28.000000000000004</v>
      </c>
      <c r="AK88" s="37">
        <f t="shared" si="5"/>
        <v>28.500000000000004</v>
      </c>
      <c r="AL88" s="37">
        <f t="shared" si="5"/>
        <v>29.000000000000004</v>
      </c>
      <c r="AM88" s="37">
        <f t="shared" si="5"/>
        <v>29.5</v>
      </c>
      <c r="AN88" s="37">
        <f t="shared" si="5"/>
        <v>30</v>
      </c>
      <c r="AO88" s="37">
        <f t="shared" si="5"/>
        <v>30.5</v>
      </c>
      <c r="AP88" s="37">
        <f t="shared" si="5"/>
        <v>30.5</v>
      </c>
      <c r="AQ88" s="37">
        <f t="shared" si="5"/>
        <v>31</v>
      </c>
      <c r="AR88" s="37">
        <f t="shared" si="5"/>
        <v>31</v>
      </c>
      <c r="AS88" s="37">
        <f t="shared" si="5"/>
        <v>31.5</v>
      </c>
    </row>
    <row r="89" spans="4:45" x14ac:dyDescent="0.25">
      <c r="D89">
        <v>86</v>
      </c>
      <c r="E89" s="77">
        <v>102000</v>
      </c>
      <c r="F89" s="37">
        <v>27</v>
      </c>
      <c r="G89" s="37">
        <v>27.500000000000004</v>
      </c>
      <c r="H89" s="37">
        <v>28.000000000000004</v>
      </c>
      <c r="I89" s="37">
        <v>28.500000000000004</v>
      </c>
      <c r="J89" s="37">
        <v>29.000000000000004</v>
      </c>
      <c r="K89" s="37">
        <v>29.5</v>
      </c>
      <c r="L89" s="37">
        <v>30</v>
      </c>
      <c r="M89" s="37">
        <v>30.5</v>
      </c>
      <c r="N89" s="37">
        <v>30.5</v>
      </c>
      <c r="O89" s="37">
        <v>31</v>
      </c>
      <c r="P89" s="37">
        <v>31</v>
      </c>
      <c r="Q89" s="37">
        <v>31.5</v>
      </c>
      <c r="S89" t="str">
        <f t="shared" si="6"/>
        <v/>
      </c>
      <c r="T89">
        <v>102000</v>
      </c>
      <c r="U89">
        <v>0.27</v>
      </c>
      <c r="V89">
        <v>0.27500000000000002</v>
      </c>
      <c r="W89">
        <v>0.28000000000000003</v>
      </c>
      <c r="X89">
        <v>0.28500000000000003</v>
      </c>
      <c r="Y89">
        <v>0.29000000000000004</v>
      </c>
      <c r="Z89">
        <v>0.29499999999999998</v>
      </c>
      <c r="AA89">
        <v>0.3</v>
      </c>
      <c r="AB89">
        <v>0.30499999999999999</v>
      </c>
      <c r="AC89">
        <v>0.30499999999999999</v>
      </c>
      <c r="AD89">
        <v>0.31</v>
      </c>
      <c r="AE89">
        <v>0.31</v>
      </c>
      <c r="AF89">
        <v>0.315</v>
      </c>
      <c r="AH89" s="37">
        <f t="shared" si="5"/>
        <v>27</v>
      </c>
      <c r="AI89" s="37">
        <f t="shared" si="5"/>
        <v>27.500000000000004</v>
      </c>
      <c r="AJ89" s="37">
        <f t="shared" si="5"/>
        <v>28.000000000000004</v>
      </c>
      <c r="AK89" s="37">
        <f t="shared" si="5"/>
        <v>28.500000000000004</v>
      </c>
      <c r="AL89" s="37">
        <f t="shared" si="5"/>
        <v>29.000000000000004</v>
      </c>
      <c r="AM89" s="37">
        <f t="shared" si="5"/>
        <v>29.5</v>
      </c>
      <c r="AN89" s="37">
        <f t="shared" si="5"/>
        <v>30</v>
      </c>
      <c r="AO89" s="37">
        <f t="shared" si="5"/>
        <v>30.5</v>
      </c>
      <c r="AP89" s="37">
        <f t="shared" si="5"/>
        <v>30.5</v>
      </c>
      <c r="AQ89" s="37">
        <f t="shared" si="5"/>
        <v>31</v>
      </c>
      <c r="AR89" s="37">
        <f t="shared" si="5"/>
        <v>31</v>
      </c>
      <c r="AS89" s="37">
        <f t="shared" si="5"/>
        <v>31.5</v>
      </c>
    </row>
    <row r="90" spans="4:45" x14ac:dyDescent="0.25">
      <c r="D90">
        <v>87</v>
      </c>
      <c r="E90" s="77">
        <v>103000</v>
      </c>
      <c r="F90" s="37">
        <v>27</v>
      </c>
      <c r="G90" s="37">
        <v>27.500000000000004</v>
      </c>
      <c r="H90" s="37">
        <v>28.000000000000004</v>
      </c>
      <c r="I90" s="37">
        <v>28.500000000000004</v>
      </c>
      <c r="J90" s="37">
        <v>29.000000000000004</v>
      </c>
      <c r="K90" s="37">
        <v>29.5</v>
      </c>
      <c r="L90" s="37">
        <v>30</v>
      </c>
      <c r="M90" s="37">
        <v>30.5</v>
      </c>
      <c r="N90" s="37">
        <v>30.5</v>
      </c>
      <c r="O90" s="37">
        <v>31</v>
      </c>
      <c r="P90" s="37">
        <v>31</v>
      </c>
      <c r="Q90" s="37">
        <v>31.5</v>
      </c>
      <c r="S90" t="str">
        <f t="shared" si="6"/>
        <v/>
      </c>
      <c r="T90">
        <v>103000</v>
      </c>
      <c r="U90">
        <v>0.27</v>
      </c>
      <c r="V90">
        <v>0.27500000000000002</v>
      </c>
      <c r="W90">
        <v>0.28000000000000003</v>
      </c>
      <c r="X90">
        <v>0.28500000000000003</v>
      </c>
      <c r="Y90">
        <v>0.29000000000000004</v>
      </c>
      <c r="Z90">
        <v>0.29499999999999998</v>
      </c>
      <c r="AA90">
        <v>0.3</v>
      </c>
      <c r="AB90">
        <v>0.30499999999999999</v>
      </c>
      <c r="AC90">
        <v>0.30499999999999999</v>
      </c>
      <c r="AD90">
        <v>0.31</v>
      </c>
      <c r="AE90">
        <v>0.31</v>
      </c>
      <c r="AF90">
        <v>0.315</v>
      </c>
      <c r="AH90" s="37">
        <f t="shared" ref="AH90:AS97" si="7">U90*$T$3</f>
        <v>27</v>
      </c>
      <c r="AI90" s="37">
        <f t="shared" si="7"/>
        <v>27.500000000000004</v>
      </c>
      <c r="AJ90" s="37">
        <f t="shared" si="7"/>
        <v>28.000000000000004</v>
      </c>
      <c r="AK90" s="37">
        <f t="shared" si="7"/>
        <v>28.500000000000004</v>
      </c>
      <c r="AL90" s="37">
        <f t="shared" si="7"/>
        <v>29.000000000000004</v>
      </c>
      <c r="AM90" s="37">
        <f t="shared" si="7"/>
        <v>29.5</v>
      </c>
      <c r="AN90" s="37">
        <f t="shared" si="7"/>
        <v>30</v>
      </c>
      <c r="AO90" s="37">
        <f t="shared" si="7"/>
        <v>30.5</v>
      </c>
      <c r="AP90" s="37">
        <f t="shared" si="7"/>
        <v>30.5</v>
      </c>
      <c r="AQ90" s="37">
        <f t="shared" si="7"/>
        <v>31</v>
      </c>
      <c r="AR90" s="37">
        <f t="shared" si="7"/>
        <v>31</v>
      </c>
      <c r="AS90" s="37">
        <f t="shared" si="7"/>
        <v>31.5</v>
      </c>
    </row>
    <row r="91" spans="4:45" x14ac:dyDescent="0.25">
      <c r="D91">
        <v>88</v>
      </c>
      <c r="E91" s="77">
        <v>104000</v>
      </c>
      <c r="F91" s="37">
        <v>27</v>
      </c>
      <c r="G91" s="37">
        <v>27.500000000000004</v>
      </c>
      <c r="H91" s="37">
        <v>28.000000000000004</v>
      </c>
      <c r="I91" s="37">
        <v>28.500000000000004</v>
      </c>
      <c r="J91" s="37">
        <v>29.000000000000004</v>
      </c>
      <c r="K91" s="37">
        <v>29.5</v>
      </c>
      <c r="L91" s="37">
        <v>30</v>
      </c>
      <c r="M91" s="37">
        <v>30.5</v>
      </c>
      <c r="N91" s="37">
        <v>30.5</v>
      </c>
      <c r="O91" s="37">
        <v>31</v>
      </c>
      <c r="P91" s="37">
        <v>31</v>
      </c>
      <c r="Q91" s="37">
        <v>31.5</v>
      </c>
      <c r="S91" t="str">
        <f t="shared" si="6"/>
        <v/>
      </c>
      <c r="T91">
        <v>104000</v>
      </c>
      <c r="U91">
        <v>0.27</v>
      </c>
      <c r="V91">
        <v>0.27500000000000002</v>
      </c>
      <c r="W91">
        <v>0.28000000000000003</v>
      </c>
      <c r="X91">
        <v>0.28500000000000003</v>
      </c>
      <c r="Y91">
        <v>0.29000000000000004</v>
      </c>
      <c r="Z91">
        <v>0.29499999999999998</v>
      </c>
      <c r="AA91">
        <v>0.3</v>
      </c>
      <c r="AB91">
        <v>0.30499999999999999</v>
      </c>
      <c r="AC91">
        <v>0.30499999999999999</v>
      </c>
      <c r="AD91">
        <v>0.31</v>
      </c>
      <c r="AE91">
        <v>0.31</v>
      </c>
      <c r="AF91">
        <v>0.315</v>
      </c>
      <c r="AH91" s="37">
        <f t="shared" si="7"/>
        <v>27</v>
      </c>
      <c r="AI91" s="37">
        <f t="shared" si="7"/>
        <v>27.500000000000004</v>
      </c>
      <c r="AJ91" s="37">
        <f t="shared" si="7"/>
        <v>28.000000000000004</v>
      </c>
      <c r="AK91" s="37">
        <f t="shared" si="7"/>
        <v>28.500000000000004</v>
      </c>
      <c r="AL91" s="37">
        <f t="shared" si="7"/>
        <v>29.000000000000004</v>
      </c>
      <c r="AM91" s="37">
        <f t="shared" si="7"/>
        <v>29.5</v>
      </c>
      <c r="AN91" s="37">
        <f t="shared" si="7"/>
        <v>30</v>
      </c>
      <c r="AO91" s="37">
        <f t="shared" si="7"/>
        <v>30.5</v>
      </c>
      <c r="AP91" s="37">
        <f t="shared" si="7"/>
        <v>30.5</v>
      </c>
      <c r="AQ91" s="37">
        <f t="shared" si="7"/>
        <v>31</v>
      </c>
      <c r="AR91" s="37">
        <f t="shared" si="7"/>
        <v>31</v>
      </c>
      <c r="AS91" s="37">
        <f t="shared" si="7"/>
        <v>31.5</v>
      </c>
    </row>
    <row r="92" spans="4:45" x14ac:dyDescent="0.25">
      <c r="D92">
        <v>89</v>
      </c>
      <c r="E92" s="77">
        <v>105000</v>
      </c>
      <c r="F92" s="37">
        <v>27</v>
      </c>
      <c r="G92" s="37">
        <v>27.500000000000004</v>
      </c>
      <c r="H92" s="37">
        <v>28.000000000000004</v>
      </c>
      <c r="I92" s="37">
        <v>28.500000000000004</v>
      </c>
      <c r="J92" s="37">
        <v>29.000000000000004</v>
      </c>
      <c r="K92" s="37">
        <v>29.5</v>
      </c>
      <c r="L92" s="37">
        <v>30</v>
      </c>
      <c r="M92" s="37">
        <v>30.5</v>
      </c>
      <c r="N92" s="37">
        <v>30.5</v>
      </c>
      <c r="O92" s="37">
        <v>31</v>
      </c>
      <c r="P92" s="37">
        <v>31</v>
      </c>
      <c r="Q92" s="37">
        <v>31.5</v>
      </c>
      <c r="S92" t="str">
        <f t="shared" si="6"/>
        <v/>
      </c>
      <c r="T92">
        <v>105000</v>
      </c>
      <c r="U92">
        <v>0.27</v>
      </c>
      <c r="V92">
        <v>0.27500000000000002</v>
      </c>
      <c r="W92">
        <v>0.28000000000000003</v>
      </c>
      <c r="X92">
        <v>0.28500000000000003</v>
      </c>
      <c r="Y92">
        <v>0.29000000000000004</v>
      </c>
      <c r="Z92">
        <v>0.29499999999999998</v>
      </c>
      <c r="AA92">
        <v>0.3</v>
      </c>
      <c r="AB92">
        <v>0.30499999999999999</v>
      </c>
      <c r="AC92">
        <v>0.30499999999999999</v>
      </c>
      <c r="AD92">
        <v>0.31</v>
      </c>
      <c r="AE92">
        <v>0.31</v>
      </c>
      <c r="AF92">
        <v>0.315</v>
      </c>
      <c r="AH92" s="37">
        <f t="shared" si="7"/>
        <v>27</v>
      </c>
      <c r="AI92" s="37">
        <f t="shared" si="7"/>
        <v>27.500000000000004</v>
      </c>
      <c r="AJ92" s="37">
        <f t="shared" si="7"/>
        <v>28.000000000000004</v>
      </c>
      <c r="AK92" s="37">
        <f t="shared" si="7"/>
        <v>28.500000000000004</v>
      </c>
      <c r="AL92" s="37">
        <f t="shared" si="7"/>
        <v>29.000000000000004</v>
      </c>
      <c r="AM92" s="37">
        <f t="shared" si="7"/>
        <v>29.5</v>
      </c>
      <c r="AN92" s="37">
        <f t="shared" si="7"/>
        <v>30</v>
      </c>
      <c r="AO92" s="37">
        <f t="shared" si="7"/>
        <v>30.5</v>
      </c>
      <c r="AP92" s="37">
        <f t="shared" si="7"/>
        <v>30.5</v>
      </c>
      <c r="AQ92" s="37">
        <f t="shared" si="7"/>
        <v>31</v>
      </c>
      <c r="AR92" s="37">
        <f t="shared" si="7"/>
        <v>31</v>
      </c>
      <c r="AS92" s="37">
        <f t="shared" si="7"/>
        <v>31.5</v>
      </c>
    </row>
    <row r="93" spans="4:45" x14ac:dyDescent="0.25">
      <c r="D93">
        <v>90</v>
      </c>
      <c r="E93" s="77">
        <v>106000</v>
      </c>
      <c r="F93" s="37">
        <v>27</v>
      </c>
      <c r="G93" s="37">
        <v>27.500000000000004</v>
      </c>
      <c r="H93" s="37">
        <v>28.000000000000004</v>
      </c>
      <c r="I93" s="37">
        <v>28.500000000000004</v>
      </c>
      <c r="J93" s="37">
        <v>29.000000000000004</v>
      </c>
      <c r="K93" s="37">
        <v>29.5</v>
      </c>
      <c r="L93" s="37">
        <v>30</v>
      </c>
      <c r="M93" s="37">
        <v>30.5</v>
      </c>
      <c r="N93" s="37">
        <v>30.5</v>
      </c>
      <c r="O93" s="37">
        <v>31</v>
      </c>
      <c r="P93" s="37">
        <v>31</v>
      </c>
      <c r="Q93" s="37">
        <v>31.5</v>
      </c>
      <c r="S93" t="str">
        <f t="shared" si="6"/>
        <v/>
      </c>
      <c r="T93">
        <v>106000</v>
      </c>
      <c r="U93">
        <v>0.27</v>
      </c>
      <c r="V93">
        <v>0.27500000000000002</v>
      </c>
      <c r="W93">
        <v>0.28000000000000003</v>
      </c>
      <c r="X93">
        <v>0.28500000000000003</v>
      </c>
      <c r="Y93">
        <v>0.29000000000000004</v>
      </c>
      <c r="Z93">
        <v>0.29499999999999998</v>
      </c>
      <c r="AA93">
        <v>0.3</v>
      </c>
      <c r="AB93">
        <v>0.30499999999999999</v>
      </c>
      <c r="AC93">
        <v>0.30499999999999999</v>
      </c>
      <c r="AD93">
        <v>0.31</v>
      </c>
      <c r="AE93">
        <v>0.31</v>
      </c>
      <c r="AF93">
        <v>0.315</v>
      </c>
      <c r="AH93" s="37">
        <f t="shared" si="7"/>
        <v>27</v>
      </c>
      <c r="AI93" s="37">
        <f t="shared" si="7"/>
        <v>27.500000000000004</v>
      </c>
      <c r="AJ93" s="37">
        <f t="shared" si="7"/>
        <v>28.000000000000004</v>
      </c>
      <c r="AK93" s="37">
        <f t="shared" si="7"/>
        <v>28.500000000000004</v>
      </c>
      <c r="AL93" s="37">
        <f t="shared" si="7"/>
        <v>29.000000000000004</v>
      </c>
      <c r="AM93" s="37">
        <f t="shared" si="7"/>
        <v>29.5</v>
      </c>
      <c r="AN93" s="37">
        <f t="shared" si="7"/>
        <v>30</v>
      </c>
      <c r="AO93" s="37">
        <f t="shared" si="7"/>
        <v>30.5</v>
      </c>
      <c r="AP93" s="37">
        <f t="shared" si="7"/>
        <v>30.5</v>
      </c>
      <c r="AQ93" s="37">
        <f t="shared" si="7"/>
        <v>31</v>
      </c>
      <c r="AR93" s="37">
        <f t="shared" si="7"/>
        <v>31</v>
      </c>
      <c r="AS93" s="37">
        <f t="shared" si="7"/>
        <v>31.5</v>
      </c>
    </row>
    <row r="94" spans="4:45" x14ac:dyDescent="0.25">
      <c r="D94">
        <v>91</v>
      </c>
      <c r="E94" s="77">
        <v>107000</v>
      </c>
      <c r="F94" s="37">
        <v>27</v>
      </c>
      <c r="G94" s="37">
        <v>27.500000000000004</v>
      </c>
      <c r="H94" s="37">
        <v>28.000000000000004</v>
      </c>
      <c r="I94" s="37">
        <v>28.500000000000004</v>
      </c>
      <c r="J94" s="37">
        <v>29.000000000000004</v>
      </c>
      <c r="K94" s="37">
        <v>29.5</v>
      </c>
      <c r="L94" s="37">
        <v>30</v>
      </c>
      <c r="M94" s="37">
        <v>30.5</v>
      </c>
      <c r="N94" s="37">
        <v>30.5</v>
      </c>
      <c r="O94" s="37">
        <v>31</v>
      </c>
      <c r="P94" s="37">
        <v>31</v>
      </c>
      <c r="Q94" s="37">
        <v>31.5</v>
      </c>
      <c r="S94" t="str">
        <f t="shared" si="6"/>
        <v/>
      </c>
      <c r="T94">
        <v>107000</v>
      </c>
      <c r="U94">
        <v>0.27</v>
      </c>
      <c r="V94">
        <v>0.27500000000000002</v>
      </c>
      <c r="W94">
        <v>0.28000000000000003</v>
      </c>
      <c r="X94">
        <v>0.28500000000000003</v>
      </c>
      <c r="Y94">
        <v>0.29000000000000004</v>
      </c>
      <c r="Z94">
        <v>0.29499999999999998</v>
      </c>
      <c r="AA94">
        <v>0.3</v>
      </c>
      <c r="AB94">
        <v>0.30499999999999999</v>
      </c>
      <c r="AC94">
        <v>0.30499999999999999</v>
      </c>
      <c r="AD94">
        <v>0.31</v>
      </c>
      <c r="AE94">
        <v>0.31</v>
      </c>
      <c r="AF94">
        <v>0.315</v>
      </c>
      <c r="AH94" s="37">
        <f t="shared" si="7"/>
        <v>27</v>
      </c>
      <c r="AI94" s="37">
        <f t="shared" si="7"/>
        <v>27.500000000000004</v>
      </c>
      <c r="AJ94" s="37">
        <f t="shared" si="7"/>
        <v>28.000000000000004</v>
      </c>
      <c r="AK94" s="37">
        <f t="shared" si="7"/>
        <v>28.500000000000004</v>
      </c>
      <c r="AL94" s="37">
        <f t="shared" si="7"/>
        <v>29.000000000000004</v>
      </c>
      <c r="AM94" s="37">
        <f t="shared" si="7"/>
        <v>29.5</v>
      </c>
      <c r="AN94" s="37">
        <f t="shared" si="7"/>
        <v>30</v>
      </c>
      <c r="AO94" s="37">
        <f t="shared" si="7"/>
        <v>30.5</v>
      </c>
      <c r="AP94" s="37">
        <f t="shared" si="7"/>
        <v>30.5</v>
      </c>
      <c r="AQ94" s="37">
        <f t="shared" si="7"/>
        <v>31</v>
      </c>
      <c r="AR94" s="37">
        <f t="shared" si="7"/>
        <v>31</v>
      </c>
      <c r="AS94" s="37">
        <f t="shared" si="7"/>
        <v>31.5</v>
      </c>
    </row>
    <row r="95" spans="4:45" x14ac:dyDescent="0.25">
      <c r="D95">
        <v>92</v>
      </c>
      <c r="E95" s="77">
        <v>108000</v>
      </c>
      <c r="F95" s="37">
        <v>27</v>
      </c>
      <c r="G95" s="37">
        <v>27.500000000000004</v>
      </c>
      <c r="H95" s="37">
        <v>28.000000000000004</v>
      </c>
      <c r="I95" s="37">
        <v>28.500000000000004</v>
      </c>
      <c r="J95" s="37">
        <v>29.000000000000004</v>
      </c>
      <c r="K95" s="37">
        <v>29.5</v>
      </c>
      <c r="L95" s="37">
        <v>30</v>
      </c>
      <c r="M95" s="37">
        <v>30.5</v>
      </c>
      <c r="N95" s="37">
        <v>30.5</v>
      </c>
      <c r="O95" s="37">
        <v>31</v>
      </c>
      <c r="P95" s="37">
        <v>31</v>
      </c>
      <c r="Q95" s="37">
        <v>31.5</v>
      </c>
      <c r="S95" t="str">
        <f t="shared" si="6"/>
        <v/>
      </c>
      <c r="T95">
        <v>108000</v>
      </c>
      <c r="U95">
        <v>0.27</v>
      </c>
      <c r="V95">
        <v>0.27500000000000002</v>
      </c>
      <c r="W95">
        <v>0.28000000000000003</v>
      </c>
      <c r="X95">
        <v>0.28500000000000003</v>
      </c>
      <c r="Y95">
        <v>0.29000000000000004</v>
      </c>
      <c r="Z95">
        <v>0.29499999999999998</v>
      </c>
      <c r="AA95">
        <v>0.3</v>
      </c>
      <c r="AB95">
        <v>0.30499999999999999</v>
      </c>
      <c r="AC95">
        <v>0.30499999999999999</v>
      </c>
      <c r="AD95">
        <v>0.31</v>
      </c>
      <c r="AE95">
        <v>0.31</v>
      </c>
      <c r="AF95">
        <v>0.315</v>
      </c>
      <c r="AH95" s="37">
        <f t="shared" si="7"/>
        <v>27</v>
      </c>
      <c r="AI95" s="37">
        <f t="shared" si="7"/>
        <v>27.500000000000004</v>
      </c>
      <c r="AJ95" s="37">
        <f t="shared" si="7"/>
        <v>28.000000000000004</v>
      </c>
      <c r="AK95" s="37">
        <f t="shared" si="7"/>
        <v>28.500000000000004</v>
      </c>
      <c r="AL95" s="37">
        <f t="shared" si="7"/>
        <v>29.000000000000004</v>
      </c>
      <c r="AM95" s="37">
        <f t="shared" si="7"/>
        <v>29.5</v>
      </c>
      <c r="AN95" s="37">
        <f t="shared" si="7"/>
        <v>30</v>
      </c>
      <c r="AO95" s="37">
        <f t="shared" si="7"/>
        <v>30.5</v>
      </c>
      <c r="AP95" s="37">
        <f t="shared" si="7"/>
        <v>30.5</v>
      </c>
      <c r="AQ95" s="37">
        <f t="shared" si="7"/>
        <v>31</v>
      </c>
      <c r="AR95" s="37">
        <f t="shared" si="7"/>
        <v>31</v>
      </c>
      <c r="AS95" s="37">
        <f t="shared" si="7"/>
        <v>31.5</v>
      </c>
    </row>
    <row r="96" spans="4:45" x14ac:dyDescent="0.25">
      <c r="D96">
        <v>93</v>
      </c>
      <c r="E96" s="77">
        <v>109000</v>
      </c>
      <c r="F96" s="37">
        <v>27</v>
      </c>
      <c r="G96" s="37">
        <v>27.500000000000004</v>
      </c>
      <c r="H96" s="37">
        <v>28.000000000000004</v>
      </c>
      <c r="I96" s="37">
        <v>28.500000000000004</v>
      </c>
      <c r="J96" s="37">
        <v>29.000000000000004</v>
      </c>
      <c r="K96" s="37">
        <v>29.5</v>
      </c>
      <c r="L96" s="37">
        <v>30</v>
      </c>
      <c r="M96" s="37">
        <v>30.5</v>
      </c>
      <c r="N96" s="37">
        <v>30.5</v>
      </c>
      <c r="O96" s="37">
        <v>31</v>
      </c>
      <c r="P96" s="37">
        <v>31</v>
      </c>
      <c r="Q96" s="37">
        <v>31.5</v>
      </c>
      <c r="S96" t="str">
        <f t="shared" si="6"/>
        <v/>
      </c>
      <c r="T96">
        <v>109000</v>
      </c>
      <c r="U96">
        <v>0.27</v>
      </c>
      <c r="V96">
        <v>0.27500000000000002</v>
      </c>
      <c r="W96">
        <v>0.28000000000000003</v>
      </c>
      <c r="X96">
        <v>0.28500000000000003</v>
      </c>
      <c r="Y96">
        <v>0.29000000000000004</v>
      </c>
      <c r="Z96">
        <v>0.29499999999999998</v>
      </c>
      <c r="AA96">
        <v>0.3</v>
      </c>
      <c r="AB96">
        <v>0.30499999999999999</v>
      </c>
      <c r="AC96">
        <v>0.30499999999999999</v>
      </c>
      <c r="AD96">
        <v>0.31</v>
      </c>
      <c r="AE96">
        <v>0.31</v>
      </c>
      <c r="AF96">
        <v>0.315</v>
      </c>
      <c r="AH96" s="37">
        <f t="shared" si="7"/>
        <v>27</v>
      </c>
      <c r="AI96" s="37">
        <f t="shared" si="7"/>
        <v>27.500000000000004</v>
      </c>
      <c r="AJ96" s="37">
        <f t="shared" si="7"/>
        <v>28.000000000000004</v>
      </c>
      <c r="AK96" s="37">
        <f t="shared" si="7"/>
        <v>28.500000000000004</v>
      </c>
      <c r="AL96" s="37">
        <f t="shared" si="7"/>
        <v>29.000000000000004</v>
      </c>
      <c r="AM96" s="37">
        <f t="shared" si="7"/>
        <v>29.5</v>
      </c>
      <c r="AN96" s="37">
        <f t="shared" si="7"/>
        <v>30</v>
      </c>
      <c r="AO96" s="37">
        <f t="shared" si="7"/>
        <v>30.5</v>
      </c>
      <c r="AP96" s="37">
        <f t="shared" si="7"/>
        <v>30.5</v>
      </c>
      <c r="AQ96" s="37">
        <f t="shared" si="7"/>
        <v>31</v>
      </c>
      <c r="AR96" s="37">
        <f t="shared" si="7"/>
        <v>31</v>
      </c>
      <c r="AS96" s="37">
        <f t="shared" si="7"/>
        <v>31.5</v>
      </c>
    </row>
    <row r="97" spans="4:45" x14ac:dyDescent="0.25">
      <c r="D97">
        <v>94</v>
      </c>
      <c r="E97" s="77">
        <v>110000</v>
      </c>
      <c r="F97" s="37">
        <v>27</v>
      </c>
      <c r="G97" s="37">
        <v>27.500000000000004</v>
      </c>
      <c r="H97" s="37">
        <v>28.000000000000004</v>
      </c>
      <c r="I97" s="37">
        <v>28.500000000000004</v>
      </c>
      <c r="J97" s="37">
        <v>29.000000000000004</v>
      </c>
      <c r="K97" s="37">
        <v>29.5</v>
      </c>
      <c r="L97" s="37">
        <v>30</v>
      </c>
      <c r="M97" s="37">
        <v>30.5</v>
      </c>
      <c r="N97" s="37">
        <v>30.5</v>
      </c>
      <c r="O97" s="37">
        <v>31</v>
      </c>
      <c r="P97" s="37">
        <v>31</v>
      </c>
      <c r="Q97" s="37">
        <v>31.5</v>
      </c>
      <c r="S97" t="str">
        <f t="shared" si="6"/>
        <v/>
      </c>
      <c r="T97">
        <v>110000</v>
      </c>
      <c r="U97">
        <v>0.27</v>
      </c>
      <c r="V97">
        <v>0.27500000000000002</v>
      </c>
      <c r="W97">
        <v>0.28000000000000003</v>
      </c>
      <c r="X97">
        <v>0.28500000000000003</v>
      </c>
      <c r="Y97">
        <v>0.29000000000000004</v>
      </c>
      <c r="Z97">
        <v>0.29499999999999998</v>
      </c>
      <c r="AA97">
        <v>0.3</v>
      </c>
      <c r="AB97">
        <v>0.30499999999999999</v>
      </c>
      <c r="AC97">
        <v>0.30499999999999999</v>
      </c>
      <c r="AD97">
        <v>0.31</v>
      </c>
      <c r="AE97">
        <v>0.31</v>
      </c>
      <c r="AF97">
        <v>0.315</v>
      </c>
      <c r="AH97" s="37">
        <f t="shared" si="7"/>
        <v>27</v>
      </c>
      <c r="AI97" s="37">
        <f t="shared" si="7"/>
        <v>27.500000000000004</v>
      </c>
      <c r="AJ97" s="37">
        <f t="shared" si="7"/>
        <v>28.000000000000004</v>
      </c>
      <c r="AK97" s="37">
        <f t="shared" si="7"/>
        <v>28.500000000000004</v>
      </c>
      <c r="AL97" s="37">
        <f t="shared" si="7"/>
        <v>29.000000000000004</v>
      </c>
      <c r="AM97" s="37">
        <f t="shared" si="7"/>
        <v>29.5</v>
      </c>
      <c r="AN97" s="37">
        <f t="shared" si="7"/>
        <v>30</v>
      </c>
      <c r="AO97" s="37">
        <f t="shared" si="7"/>
        <v>30.5</v>
      </c>
      <c r="AP97" s="37">
        <f t="shared" si="7"/>
        <v>30.5</v>
      </c>
      <c r="AQ97" s="37">
        <f t="shared" si="7"/>
        <v>31</v>
      </c>
      <c r="AR97" s="37">
        <f t="shared" si="7"/>
        <v>31</v>
      </c>
      <c r="AS97" s="37">
        <f t="shared" si="7"/>
        <v>31.5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7945F-4A53-4A19-8EF0-96D6B15C520E}">
  <dimension ref="A1:O38"/>
  <sheetViews>
    <sheetView topLeftCell="C1" zoomScale="85" zoomScaleNormal="85" workbookViewId="0">
      <selection activeCell="C1" sqref="C1"/>
    </sheetView>
  </sheetViews>
  <sheetFormatPr defaultRowHeight="15" outlineLevelRow="1" outlineLevelCol="1" x14ac:dyDescent="0.25"/>
  <cols>
    <col min="1" max="1" width="19.28515625" style="19" hidden="1" customWidth="1" outlineLevel="1"/>
    <col min="2" max="2" width="4.42578125" hidden="1" customWidth="1" outlineLevel="1"/>
    <col min="3" max="3" width="48" bestFit="1" customWidth="1" collapsed="1"/>
    <col min="4" max="4" width="12.5703125" bestFit="1" customWidth="1"/>
    <col min="7" max="7" width="29.85546875" bestFit="1" customWidth="1"/>
    <col min="8" max="9" width="10.7109375" customWidth="1"/>
    <col min="12" max="12" width="13.7109375" bestFit="1" customWidth="1"/>
    <col min="13" max="13" width="21.5703125" bestFit="1" customWidth="1"/>
    <col min="14" max="14" width="11" bestFit="1" customWidth="1"/>
    <col min="15" max="15" width="9" bestFit="1" customWidth="1"/>
  </cols>
  <sheetData>
    <row r="1" spans="1:15" x14ac:dyDescent="0.25">
      <c r="A1" s="18" t="s">
        <v>31</v>
      </c>
      <c r="C1" t="s">
        <v>214</v>
      </c>
      <c r="D1" s="48" cm="1">
        <f t="array" ref="D1:E1">'MaxHyp Light'!B6:C6</f>
        <v>0</v>
      </c>
      <c r="E1" s="122">
        <v>0</v>
      </c>
      <c r="M1" t="s">
        <v>227</v>
      </c>
      <c r="N1" t="s">
        <v>240</v>
      </c>
      <c r="O1" t="s">
        <v>241</v>
      </c>
    </row>
    <row r="2" spans="1:15" x14ac:dyDescent="0.25">
      <c r="C2" t="s">
        <v>21</v>
      </c>
      <c r="D2" s="17">
        <f>'MaxHyp Light'!B5*(1+D1)</f>
        <v>50000</v>
      </c>
      <c r="E2" s="17">
        <f>'MaxHyp Light'!B4</f>
        <v>30</v>
      </c>
      <c r="F2" t="s">
        <v>46</v>
      </c>
      <c r="G2" t="s">
        <v>47</v>
      </c>
      <c r="H2" s="5">
        <f>IF(H6="ja",D2,MAX(D2,D3))</f>
        <v>50000</v>
      </c>
      <c r="I2" s="35">
        <f>'MaxHyp Light'!B11</f>
        <v>50000</v>
      </c>
      <c r="M2" t="s">
        <v>228</v>
      </c>
      <c r="N2">
        <v>50000</v>
      </c>
      <c r="O2">
        <v>0</v>
      </c>
    </row>
    <row r="3" spans="1:15" x14ac:dyDescent="0.25">
      <c r="A3" s="19" t="s">
        <v>28</v>
      </c>
      <c r="C3" t="s">
        <v>22</v>
      </c>
      <c r="D3" s="17">
        <f>'MaxHyp Light'!C5*(1+D1)</f>
        <v>0</v>
      </c>
      <c r="E3" s="17">
        <f>'MaxHyp Light'!C4</f>
        <v>30</v>
      </c>
      <c r="F3" t="s">
        <v>46</v>
      </c>
      <c r="G3" t="s">
        <v>48</v>
      </c>
      <c r="H3" s="5">
        <f>VLOOKUP(H2,D2:E3,2,0)</f>
        <v>30</v>
      </c>
      <c r="M3" t="s">
        <v>229</v>
      </c>
      <c r="N3">
        <v>40000</v>
      </c>
      <c r="O3">
        <v>0</v>
      </c>
    </row>
    <row r="4" spans="1:15" x14ac:dyDescent="0.25">
      <c r="A4" s="19" t="s">
        <v>29</v>
      </c>
      <c r="C4" s="8" t="s">
        <v>26</v>
      </c>
      <c r="D4" s="17">
        <f>'MaxHyp Light'!B13</f>
        <v>0</v>
      </c>
      <c r="G4" t="s">
        <v>125</v>
      </c>
      <c r="H4" s="39">
        <v>67</v>
      </c>
      <c r="M4" t="s">
        <v>230</v>
      </c>
      <c r="N4">
        <v>30000</v>
      </c>
      <c r="O4">
        <v>10000</v>
      </c>
    </row>
    <row r="5" spans="1:15" x14ac:dyDescent="0.25">
      <c r="A5" s="19" t="s">
        <v>5</v>
      </c>
      <c r="G5" t="s">
        <v>124</v>
      </c>
      <c r="H5" s="5" t="str">
        <f>IF(H3&lt;H4,"NietAow","WelAow")</f>
        <v>NietAow</v>
      </c>
      <c r="M5" t="s">
        <v>231</v>
      </c>
      <c r="N5">
        <v>20000</v>
      </c>
      <c r="O5">
        <v>10000</v>
      </c>
    </row>
    <row r="6" spans="1:15" x14ac:dyDescent="0.25">
      <c r="A6" s="19" t="s">
        <v>4</v>
      </c>
      <c r="C6" t="s">
        <v>257</v>
      </c>
      <c r="D6" s="39">
        <v>5</v>
      </c>
      <c r="G6" t="s">
        <v>126</v>
      </c>
      <c r="H6" s="17" t="str">
        <f>'MaxHyp Light'!B3</f>
        <v>ja</v>
      </c>
      <c r="M6" t="s">
        <v>232</v>
      </c>
      <c r="N6">
        <v>20000</v>
      </c>
      <c r="O6">
        <v>10000</v>
      </c>
    </row>
    <row r="7" spans="1:15" x14ac:dyDescent="0.25">
      <c r="C7" t="s">
        <v>80</v>
      </c>
      <c r="D7" s="67">
        <f>'MaxHyp Light'!B17</f>
        <v>0.05</v>
      </c>
      <c r="G7" t="s">
        <v>226</v>
      </c>
      <c r="H7" s="5">
        <v>17000</v>
      </c>
      <c r="M7" t="s">
        <v>233</v>
      </c>
      <c r="N7">
        <v>10000</v>
      </c>
      <c r="O7">
        <v>10000</v>
      </c>
    </row>
    <row r="8" spans="1:15" x14ac:dyDescent="0.25">
      <c r="A8" s="20" t="s">
        <v>6</v>
      </c>
      <c r="C8" t="s">
        <v>130</v>
      </c>
      <c r="D8" s="5">
        <f>H22</f>
        <v>25.5</v>
      </c>
      <c r="M8" t="s">
        <v>234</v>
      </c>
      <c r="N8">
        <v>10000</v>
      </c>
      <c r="O8">
        <v>10000</v>
      </c>
    </row>
    <row r="9" spans="1:15" x14ac:dyDescent="0.25">
      <c r="A9" s="19" t="s">
        <v>30</v>
      </c>
      <c r="C9" t="s">
        <v>129</v>
      </c>
      <c r="D9" s="5">
        <f>H23</f>
        <v>17.5</v>
      </c>
      <c r="E9" s="8"/>
      <c r="M9" t="s">
        <v>235</v>
      </c>
      <c r="N9">
        <v>5000</v>
      </c>
      <c r="O9">
        <v>15000</v>
      </c>
    </row>
    <row r="10" spans="1:15" x14ac:dyDescent="0.25">
      <c r="A10" s="19" t="s">
        <v>5</v>
      </c>
      <c r="M10" t="s">
        <v>236</v>
      </c>
      <c r="N10">
        <v>5000</v>
      </c>
      <c r="O10">
        <v>15000</v>
      </c>
    </row>
    <row r="11" spans="1:15" x14ac:dyDescent="0.25">
      <c r="A11" s="19" t="s">
        <v>7</v>
      </c>
      <c r="C11" t="s">
        <v>19</v>
      </c>
      <c r="D11" s="5">
        <f>IF(H6="ja",(D2-D4)*D8/100,(D2+D3-D4)*D8/100)</f>
        <v>12750</v>
      </c>
      <c r="M11" t="s">
        <v>237</v>
      </c>
      <c r="N11">
        <v>0</v>
      </c>
      <c r="O11">
        <v>20000</v>
      </c>
    </row>
    <row r="12" spans="1:15" x14ac:dyDescent="0.25">
      <c r="A12" s="20" t="s">
        <v>6</v>
      </c>
      <c r="C12" s="6" t="s">
        <v>20</v>
      </c>
      <c r="D12" s="9">
        <f>D11*D9/D8</f>
        <v>8750</v>
      </c>
      <c r="M12" t="s">
        <v>238</v>
      </c>
      <c r="N12">
        <v>0</v>
      </c>
      <c r="O12">
        <v>20000</v>
      </c>
    </row>
    <row r="13" spans="1:15" x14ac:dyDescent="0.25">
      <c r="A13" s="19" t="s">
        <v>8</v>
      </c>
      <c r="C13" s="8" t="s">
        <v>27</v>
      </c>
      <c r="D13" s="17">
        <f>'MaxHyp Light'!B15</f>
        <v>0</v>
      </c>
      <c r="M13" t="s">
        <v>239</v>
      </c>
      <c r="N13">
        <v>0</v>
      </c>
      <c r="O13">
        <v>20000</v>
      </c>
    </row>
    <row r="14" spans="1:15" x14ac:dyDescent="0.25">
      <c r="C14" t="s">
        <v>32</v>
      </c>
      <c r="D14" s="5">
        <f>D11-D13</f>
        <v>12750</v>
      </c>
    </row>
    <row r="15" spans="1:15" x14ac:dyDescent="0.25">
      <c r="C15" s="6" t="s">
        <v>33</v>
      </c>
      <c r="D15" s="9">
        <f>D12-D13</f>
        <v>8750</v>
      </c>
    </row>
    <row r="16" spans="1:15" x14ac:dyDescent="0.25">
      <c r="H16" t="s">
        <v>118</v>
      </c>
      <c r="I16" t="s">
        <v>119</v>
      </c>
    </row>
    <row r="17" spans="3:9" x14ac:dyDescent="0.25">
      <c r="C17" s="1" t="s">
        <v>1</v>
      </c>
      <c r="D17" s="21">
        <f>'MaxHyp Light'!B17</f>
        <v>0.05</v>
      </c>
      <c r="G17" t="s">
        <v>51</v>
      </c>
      <c r="H17" s="5">
        <f>HLOOKUP(D17*100,'2025JR2BX1'!F2:Q3,2,1)</f>
        <v>9</v>
      </c>
    </row>
    <row r="18" spans="3:9" x14ac:dyDescent="0.25">
      <c r="C18" s="1" t="s">
        <v>2</v>
      </c>
      <c r="D18" s="22">
        <f>'MaxHyp Light'!B18</f>
        <v>30</v>
      </c>
      <c r="G18" t="s">
        <v>120</v>
      </c>
      <c r="H18" s="5">
        <f>VLOOKUP(I2,'2025JR2BX1'!E:Q,H17,1)</f>
        <v>25.5</v>
      </c>
      <c r="I18" s="5">
        <f>VLOOKUP(I2,'2025SR2BX1'!E:Q,H17,1)</f>
        <v>31</v>
      </c>
    </row>
    <row r="19" spans="3:9" x14ac:dyDescent="0.25">
      <c r="C19" s="2" t="s">
        <v>3</v>
      </c>
      <c r="D19" s="3">
        <f>PV(D17/12,D18*12,-1/12,0,0)</f>
        <v>15.523468087172983</v>
      </c>
      <c r="G19" t="s">
        <v>121</v>
      </c>
      <c r="H19" s="5">
        <f>VLOOKUP(I2,'2025JR2BX3'!E:Q,H17,1)</f>
        <v>17.5</v>
      </c>
      <c r="I19" s="5">
        <f>VLOOKUP(I2,'2025SR2BX3'!E:Q,H17,1)</f>
        <v>25</v>
      </c>
    </row>
    <row r="20" spans="3:9" x14ac:dyDescent="0.25">
      <c r="C20" t="s">
        <v>17</v>
      </c>
      <c r="D20" s="10">
        <f>D14*D19</f>
        <v>197924.21811145553</v>
      </c>
      <c r="G20" t="s">
        <v>122</v>
      </c>
      <c r="H20" s="5">
        <f>VLOOKUP(I2,'2025JR2BX1'!E:Q,H17,1)</f>
        <v>25.5</v>
      </c>
      <c r="I20" s="5">
        <f>VLOOKUP(I2,'2025SR2BX1'!E:Q,H17,1)</f>
        <v>31</v>
      </c>
    </row>
    <row r="21" spans="3:9" x14ac:dyDescent="0.25">
      <c r="C21" s="6" t="s">
        <v>18</v>
      </c>
      <c r="D21" s="11">
        <f>D20*D9/D8</f>
        <v>135830.34576276358</v>
      </c>
      <c r="G21" t="s">
        <v>123</v>
      </c>
      <c r="H21" s="5">
        <f>VLOOKUP(I2,'2025JR2BX3'!E:Q,H17,1)</f>
        <v>17.5</v>
      </c>
      <c r="I21" s="5">
        <f>VLOOKUP(I2,'2025SR2BX3'!E:Q,H17,1)</f>
        <v>25</v>
      </c>
    </row>
    <row r="22" spans="3:9" x14ac:dyDescent="0.25">
      <c r="C22" s="6"/>
      <c r="D22" s="7"/>
      <c r="G22" t="s">
        <v>116</v>
      </c>
      <c r="H22" s="5">
        <f>IF(H6="ja",IF(H5="NietAow",H20,I20),IF(H5="NietAow",H18,I18))</f>
        <v>25.5</v>
      </c>
    </row>
    <row r="23" spans="3:9" x14ac:dyDescent="0.25">
      <c r="C23" s="6" t="s">
        <v>36</v>
      </c>
      <c r="D23" s="7"/>
      <c r="G23" t="s">
        <v>117</v>
      </c>
      <c r="H23" s="5">
        <f>IF(H6="ja",IF(H5="NietAow",H21,I21),IF(H5="NietAow",H19,I19))</f>
        <v>17.5</v>
      </c>
    </row>
    <row r="24" spans="3:9" x14ac:dyDescent="0.25">
      <c r="C24" t="s">
        <v>9</v>
      </c>
      <c r="D24" s="4"/>
    </row>
    <row r="25" spans="3:9" x14ac:dyDescent="0.25">
      <c r="C25" t="s">
        <v>10</v>
      </c>
      <c r="D25" s="10">
        <f>D20-D24</f>
        <v>197924.21811145553</v>
      </c>
    </row>
    <row r="26" spans="3:9" x14ac:dyDescent="0.25">
      <c r="C26" t="s">
        <v>11</v>
      </c>
      <c r="D26" s="10">
        <f>D25*D9/D8</f>
        <v>135830.34576276358</v>
      </c>
    </row>
    <row r="27" spans="3:9" x14ac:dyDescent="0.25">
      <c r="C27" t="s">
        <v>12</v>
      </c>
      <c r="D27" s="12">
        <f>D26+D24</f>
        <v>135830.34576276358</v>
      </c>
      <c r="G27" t="s">
        <v>227</v>
      </c>
      <c r="H27" s="17" t="str" cm="1">
        <f t="array" ref="H27:I27">'MaxHyp Light'!B8:C8</f>
        <v>A+</v>
      </c>
      <c r="I27" s="122">
        <v>0</v>
      </c>
    </row>
    <row r="28" spans="3:9" x14ac:dyDescent="0.25">
      <c r="D28" s="4"/>
      <c r="G28" t="s">
        <v>243</v>
      </c>
      <c r="H28" s="5">
        <f>VLOOKUP(H27,M1:N13,2,0)</f>
        <v>20000</v>
      </c>
    </row>
    <row r="29" spans="3:9" x14ac:dyDescent="0.25">
      <c r="C29" s="6" t="s">
        <v>37</v>
      </c>
      <c r="D29" s="4"/>
      <c r="G29" t="s">
        <v>241</v>
      </c>
      <c r="H29" s="5">
        <f>VLOOKUP(H27,M1:O13,3,0)</f>
        <v>10000</v>
      </c>
    </row>
    <row r="30" spans="3:9" x14ac:dyDescent="0.25">
      <c r="C30" t="s">
        <v>34</v>
      </c>
      <c r="D30" s="23">
        <f>'MaxHyp Light'!B19</f>
        <v>0</v>
      </c>
      <c r="G30" t="s">
        <v>242</v>
      </c>
      <c r="H30" s="17" cm="1">
        <f t="array" ref="H30:I30">'MaxHyp Light'!B9:C9</f>
        <v>0</v>
      </c>
      <c r="I30" s="122">
        <v>0</v>
      </c>
    </row>
    <row r="31" spans="3:9" x14ac:dyDescent="0.25">
      <c r="C31" t="s">
        <v>55</v>
      </c>
      <c r="D31" s="10">
        <f>D30/D19</f>
        <v>0</v>
      </c>
      <c r="G31" t="s">
        <v>244</v>
      </c>
      <c r="H31" s="5">
        <f>IF(H30&gt;H29,H29,H30)</f>
        <v>0</v>
      </c>
    </row>
    <row r="32" spans="3:9" x14ac:dyDescent="0.25">
      <c r="C32" s="6" t="s">
        <v>54</v>
      </c>
      <c r="D32" s="11">
        <f>D31*D8/D9</f>
        <v>0</v>
      </c>
    </row>
    <row r="33" spans="3:8" x14ac:dyDescent="0.25">
      <c r="C33" t="s">
        <v>16</v>
      </c>
      <c r="D33" s="10">
        <f>D14-D32</f>
        <v>12750</v>
      </c>
      <c r="G33" t="s">
        <v>245</v>
      </c>
      <c r="H33" s="5">
        <f>IF(H6="ja",H7,0)</f>
        <v>17000</v>
      </c>
    </row>
    <row r="34" spans="3:8" outlineLevel="1" x14ac:dyDescent="0.25">
      <c r="C34" s="6" t="s">
        <v>13</v>
      </c>
      <c r="D34" s="11">
        <f>D31</f>
        <v>0</v>
      </c>
    </row>
    <row r="35" spans="3:8" outlineLevel="1" x14ac:dyDescent="0.25">
      <c r="C35" t="s">
        <v>14</v>
      </c>
      <c r="D35" s="10">
        <f>D33+D34</f>
        <v>12750</v>
      </c>
    </row>
    <row r="36" spans="3:8" outlineLevel="1" x14ac:dyDescent="0.25">
      <c r="C36" t="s">
        <v>15</v>
      </c>
      <c r="D36" s="12">
        <f>D35/12</f>
        <v>1062.5</v>
      </c>
    </row>
    <row r="37" spans="3:8" x14ac:dyDescent="0.25">
      <c r="C37" t="s">
        <v>45</v>
      </c>
      <c r="D37" s="10">
        <f>D33*D19</f>
        <v>197924.21811145553</v>
      </c>
    </row>
    <row r="38" spans="3:8" x14ac:dyDescent="0.25">
      <c r="C38" s="13" t="s">
        <v>246</v>
      </c>
      <c r="D38" s="12">
        <f>D30+D37+H28+H31+H33</f>
        <v>234924.21811145553</v>
      </c>
    </row>
  </sheetData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43C84-A0F7-454B-B771-49A43E74C656}">
  <dimension ref="D1:AS99"/>
  <sheetViews>
    <sheetView zoomScale="85" zoomScaleNormal="85" workbookViewId="0"/>
  </sheetViews>
  <sheetFormatPr defaultColWidth="9.140625" defaultRowHeight="15" x14ac:dyDescent="0.25"/>
  <cols>
    <col min="4" max="5" width="9.140625" style="4"/>
  </cols>
  <sheetData>
    <row r="1" spans="4:45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  <c r="U1" t="s">
        <v>163</v>
      </c>
      <c r="AH1" t="s">
        <v>168</v>
      </c>
    </row>
    <row r="2" spans="4:45" x14ac:dyDescent="0.25">
      <c r="D2" s="4" t="s">
        <v>175</v>
      </c>
      <c r="F2" s="74">
        <v>0</v>
      </c>
      <c r="G2" s="74">
        <v>1.0009999999999999</v>
      </c>
      <c r="H2" s="74">
        <v>1.5009999999999999</v>
      </c>
      <c r="I2" s="74">
        <v>2.0009999999999999</v>
      </c>
      <c r="J2" s="74">
        <v>2.5009999999999999</v>
      </c>
      <c r="K2" s="74">
        <v>3.0009999999999999</v>
      </c>
      <c r="L2" s="74">
        <v>3.5009999999999999</v>
      </c>
      <c r="M2" s="74">
        <v>4.0010000000000003</v>
      </c>
      <c r="N2" s="74">
        <v>4.5010000000000003</v>
      </c>
      <c r="O2" s="74">
        <v>5.0010000000000003</v>
      </c>
      <c r="P2" s="74">
        <v>5.5010000000000003</v>
      </c>
      <c r="Q2" s="74">
        <v>6.0010000000000003</v>
      </c>
    </row>
    <row r="3" spans="4:45" x14ac:dyDescent="0.25">
      <c r="E3" s="4" t="s">
        <v>59</v>
      </c>
      <c r="F3" s="74">
        <v>2</v>
      </c>
      <c r="G3" s="74">
        <v>3</v>
      </c>
      <c r="H3" s="74">
        <v>4</v>
      </c>
      <c r="I3" s="74">
        <v>5</v>
      </c>
      <c r="J3" s="74">
        <v>6</v>
      </c>
      <c r="K3" s="74">
        <v>7</v>
      </c>
      <c r="L3" s="74">
        <v>8</v>
      </c>
      <c r="M3" s="74">
        <v>9</v>
      </c>
      <c r="N3" s="74">
        <v>10</v>
      </c>
      <c r="O3" s="74">
        <v>11</v>
      </c>
      <c r="P3" s="74">
        <v>12</v>
      </c>
      <c r="Q3" s="74">
        <v>13</v>
      </c>
      <c r="S3" t="s">
        <v>166</v>
      </c>
      <c r="T3" s="76">
        <v>100</v>
      </c>
    </row>
    <row r="4" spans="4:45" x14ac:dyDescent="0.25">
      <c r="D4" s="4">
        <v>1</v>
      </c>
      <c r="E4" s="4">
        <v>0</v>
      </c>
      <c r="F4" s="37">
        <v>18</v>
      </c>
      <c r="G4" s="37">
        <v>18</v>
      </c>
      <c r="H4" s="37">
        <v>18.5</v>
      </c>
      <c r="I4" s="37">
        <v>19</v>
      </c>
      <c r="J4" s="37">
        <v>19</v>
      </c>
      <c r="K4" s="37">
        <v>19.5</v>
      </c>
      <c r="L4" s="37">
        <v>19.5</v>
      </c>
      <c r="M4" s="37">
        <v>20</v>
      </c>
      <c r="N4" s="37">
        <v>20</v>
      </c>
      <c r="O4" s="37">
        <v>20.5</v>
      </c>
      <c r="P4" s="37">
        <v>20.5</v>
      </c>
      <c r="Q4" s="37">
        <v>20.5</v>
      </c>
      <c r="S4" t="str">
        <f>IF(E4&lt;&gt;T4,"x","")</f>
        <v>x</v>
      </c>
      <c r="T4" s="78" t="s">
        <v>167</v>
      </c>
      <c r="U4" s="78">
        <v>0.18</v>
      </c>
      <c r="V4" s="78">
        <v>0.18</v>
      </c>
      <c r="W4" s="78">
        <v>0.185</v>
      </c>
      <c r="X4" s="78">
        <v>0.19</v>
      </c>
      <c r="Y4" s="78">
        <v>0.19</v>
      </c>
      <c r="Z4" s="78">
        <v>0.19500000000000001</v>
      </c>
      <c r="AA4" s="78">
        <v>0.19500000000000001</v>
      </c>
      <c r="AB4" s="78">
        <v>0.2</v>
      </c>
      <c r="AC4" s="78">
        <v>0.2</v>
      </c>
      <c r="AD4" s="78">
        <v>0.20500000000000002</v>
      </c>
      <c r="AE4" s="78">
        <v>0.20500000000000002</v>
      </c>
      <c r="AF4" s="78">
        <v>0.20500000000000002</v>
      </c>
      <c r="AH4" s="37">
        <f>U4*$T$3</f>
        <v>18</v>
      </c>
      <c r="AI4" s="37">
        <f t="shared" ref="AI4:AS4" si="0">V4*$T$3</f>
        <v>18</v>
      </c>
      <c r="AJ4" s="37">
        <f t="shared" si="0"/>
        <v>18.5</v>
      </c>
      <c r="AK4" s="37">
        <f t="shared" si="0"/>
        <v>19</v>
      </c>
      <c r="AL4" s="37">
        <f t="shared" si="0"/>
        <v>19</v>
      </c>
      <c r="AM4" s="37">
        <f t="shared" si="0"/>
        <v>19.5</v>
      </c>
      <c r="AN4" s="37">
        <f t="shared" si="0"/>
        <v>19.5</v>
      </c>
      <c r="AO4" s="37">
        <f t="shared" si="0"/>
        <v>20</v>
      </c>
      <c r="AP4" s="37">
        <f t="shared" si="0"/>
        <v>20</v>
      </c>
      <c r="AQ4" s="37">
        <f t="shared" si="0"/>
        <v>20.5</v>
      </c>
      <c r="AR4" s="37">
        <f t="shared" si="0"/>
        <v>20.5</v>
      </c>
      <c r="AS4" s="37">
        <f t="shared" si="0"/>
        <v>20.5</v>
      </c>
    </row>
    <row r="5" spans="4:45" x14ac:dyDescent="0.25">
      <c r="D5" s="4">
        <v>2</v>
      </c>
      <c r="E5" s="4">
        <v>21500</v>
      </c>
      <c r="F5" s="37">
        <v>21</v>
      </c>
      <c r="G5" s="37">
        <v>21</v>
      </c>
      <c r="H5" s="37">
        <v>21.5</v>
      </c>
      <c r="I5" s="37">
        <v>22</v>
      </c>
      <c r="J5" s="37">
        <v>22</v>
      </c>
      <c r="K5" s="37">
        <v>22.5</v>
      </c>
      <c r="L5" s="37">
        <v>22.5</v>
      </c>
      <c r="M5" s="37">
        <v>23</v>
      </c>
      <c r="N5" s="37">
        <v>23</v>
      </c>
      <c r="O5" s="37">
        <v>23.5</v>
      </c>
      <c r="P5" s="37">
        <v>23.5</v>
      </c>
      <c r="Q5" s="37">
        <v>23.5</v>
      </c>
      <c r="S5" t="str">
        <f>IF(E5&lt;&gt;T5,"x","")</f>
        <v/>
      </c>
      <c r="T5" s="78">
        <v>21500</v>
      </c>
      <c r="U5" s="78">
        <v>0.18</v>
      </c>
      <c r="V5" s="78">
        <v>0.18</v>
      </c>
      <c r="W5" s="78">
        <v>0.185</v>
      </c>
      <c r="X5" s="78">
        <v>0.19</v>
      </c>
      <c r="Y5" s="78">
        <v>0.19</v>
      </c>
      <c r="Z5" s="78">
        <v>0.19500000000000001</v>
      </c>
      <c r="AA5" s="78">
        <v>0.19500000000000001</v>
      </c>
      <c r="AB5" s="78">
        <v>0.2</v>
      </c>
      <c r="AC5" s="78">
        <v>0.2</v>
      </c>
      <c r="AD5" s="78">
        <v>0.20500000000000002</v>
      </c>
      <c r="AE5" s="78">
        <v>0.20500000000000002</v>
      </c>
      <c r="AF5" s="78">
        <v>0.20500000000000002</v>
      </c>
      <c r="AH5" s="66">
        <f t="shared" ref="AH5:AS17" si="1">IF(U5*$T$3+3&lt;AH$18,U5*$T$3+3,AH$18)</f>
        <v>21</v>
      </c>
      <c r="AI5" s="66">
        <f t="shared" si="1"/>
        <v>21</v>
      </c>
      <c r="AJ5" s="66">
        <f t="shared" si="1"/>
        <v>21.5</v>
      </c>
      <c r="AK5" s="66">
        <f t="shared" si="1"/>
        <v>22</v>
      </c>
      <c r="AL5" s="66">
        <f t="shared" si="1"/>
        <v>22</v>
      </c>
      <c r="AM5" s="66">
        <f t="shared" si="1"/>
        <v>22.5</v>
      </c>
      <c r="AN5" s="66">
        <f t="shared" si="1"/>
        <v>22.5</v>
      </c>
      <c r="AO5" s="66">
        <f t="shared" si="1"/>
        <v>23</v>
      </c>
      <c r="AP5" s="66">
        <f t="shared" si="1"/>
        <v>23</v>
      </c>
      <c r="AQ5" s="66">
        <f t="shared" si="1"/>
        <v>23.5</v>
      </c>
      <c r="AR5" s="66">
        <f t="shared" si="1"/>
        <v>23.5</v>
      </c>
      <c r="AS5" s="66">
        <f t="shared" si="1"/>
        <v>23.5</v>
      </c>
    </row>
    <row r="6" spans="4:45" x14ac:dyDescent="0.25">
      <c r="D6" s="4">
        <v>3</v>
      </c>
      <c r="E6" s="4">
        <v>22000</v>
      </c>
      <c r="F6" s="37">
        <v>21</v>
      </c>
      <c r="G6" s="37">
        <v>21</v>
      </c>
      <c r="H6" s="37">
        <v>21.5</v>
      </c>
      <c r="I6" s="37">
        <v>22</v>
      </c>
      <c r="J6" s="37">
        <v>22</v>
      </c>
      <c r="K6" s="37">
        <v>22.5</v>
      </c>
      <c r="L6" s="37">
        <v>22.5</v>
      </c>
      <c r="M6" s="37">
        <v>23</v>
      </c>
      <c r="N6" s="37">
        <v>23</v>
      </c>
      <c r="O6" s="37">
        <v>23.5</v>
      </c>
      <c r="P6" s="37">
        <v>23.5</v>
      </c>
      <c r="Q6" s="37">
        <v>23.5</v>
      </c>
      <c r="S6" t="str">
        <f t="shared" ref="S6:S69" si="2">IF(E6&lt;&gt;T6,"x","")</f>
        <v/>
      </c>
      <c r="T6">
        <v>22000</v>
      </c>
      <c r="U6">
        <v>0.18</v>
      </c>
      <c r="V6">
        <v>0.18</v>
      </c>
      <c r="W6">
        <v>0.185</v>
      </c>
      <c r="X6">
        <v>0.19</v>
      </c>
      <c r="Y6">
        <v>0.19</v>
      </c>
      <c r="Z6">
        <v>0.19500000000000001</v>
      </c>
      <c r="AA6">
        <v>0.19500000000000001</v>
      </c>
      <c r="AB6">
        <v>0.2</v>
      </c>
      <c r="AC6">
        <v>0.2</v>
      </c>
      <c r="AD6">
        <v>0.20500000000000002</v>
      </c>
      <c r="AE6">
        <v>0.20500000000000002</v>
      </c>
      <c r="AF6">
        <v>0.20500000000000002</v>
      </c>
      <c r="AH6" s="66">
        <f t="shared" si="1"/>
        <v>21</v>
      </c>
      <c r="AI6" s="66">
        <f t="shared" si="1"/>
        <v>21</v>
      </c>
      <c r="AJ6" s="66">
        <f t="shared" si="1"/>
        <v>21.5</v>
      </c>
      <c r="AK6" s="66">
        <f t="shared" si="1"/>
        <v>22</v>
      </c>
      <c r="AL6" s="66">
        <f t="shared" si="1"/>
        <v>22</v>
      </c>
      <c r="AM6" s="66">
        <f t="shared" si="1"/>
        <v>22.5</v>
      </c>
      <c r="AN6" s="66">
        <f t="shared" si="1"/>
        <v>22.5</v>
      </c>
      <c r="AO6" s="66">
        <f t="shared" si="1"/>
        <v>23</v>
      </c>
      <c r="AP6" s="66">
        <f t="shared" si="1"/>
        <v>23</v>
      </c>
      <c r="AQ6" s="66">
        <f t="shared" si="1"/>
        <v>23.5</v>
      </c>
      <c r="AR6" s="66">
        <f t="shared" si="1"/>
        <v>23.5</v>
      </c>
      <c r="AS6" s="66">
        <f t="shared" si="1"/>
        <v>23.5</v>
      </c>
    </row>
    <row r="7" spans="4:45" x14ac:dyDescent="0.25">
      <c r="D7" s="4">
        <v>4</v>
      </c>
      <c r="E7" s="4">
        <v>22500</v>
      </c>
      <c r="F7" s="37">
        <v>21</v>
      </c>
      <c r="G7" s="37">
        <v>21</v>
      </c>
      <c r="H7" s="37">
        <v>21.5</v>
      </c>
      <c r="I7" s="37">
        <v>22</v>
      </c>
      <c r="J7" s="37">
        <v>22</v>
      </c>
      <c r="K7" s="37">
        <v>22.5</v>
      </c>
      <c r="L7" s="37">
        <v>22.5</v>
      </c>
      <c r="M7" s="37">
        <v>23</v>
      </c>
      <c r="N7" s="37">
        <v>23</v>
      </c>
      <c r="O7" s="37">
        <v>23.5</v>
      </c>
      <c r="P7" s="37">
        <v>23.5</v>
      </c>
      <c r="Q7" s="37">
        <v>23.5</v>
      </c>
      <c r="S7" t="str">
        <f t="shared" si="2"/>
        <v/>
      </c>
      <c r="T7">
        <v>22500</v>
      </c>
      <c r="U7">
        <v>0.18</v>
      </c>
      <c r="V7">
        <v>0.18</v>
      </c>
      <c r="W7">
        <v>0.185</v>
      </c>
      <c r="X7">
        <v>0.19</v>
      </c>
      <c r="Y7">
        <v>0.19</v>
      </c>
      <c r="Z7">
        <v>0.19500000000000001</v>
      </c>
      <c r="AA7">
        <v>0.19500000000000001</v>
      </c>
      <c r="AB7">
        <v>0.2</v>
      </c>
      <c r="AC7">
        <v>0.2</v>
      </c>
      <c r="AD7">
        <v>0.20500000000000002</v>
      </c>
      <c r="AE7">
        <v>0.20500000000000002</v>
      </c>
      <c r="AF7">
        <v>0.20500000000000002</v>
      </c>
      <c r="AH7" s="66">
        <f t="shared" si="1"/>
        <v>21</v>
      </c>
      <c r="AI7" s="66">
        <f t="shared" si="1"/>
        <v>21</v>
      </c>
      <c r="AJ7" s="66">
        <f t="shared" si="1"/>
        <v>21.5</v>
      </c>
      <c r="AK7" s="66">
        <f t="shared" si="1"/>
        <v>22</v>
      </c>
      <c r="AL7" s="66">
        <f t="shared" si="1"/>
        <v>22</v>
      </c>
      <c r="AM7" s="66">
        <f t="shared" si="1"/>
        <v>22.5</v>
      </c>
      <c r="AN7" s="66">
        <f t="shared" si="1"/>
        <v>22.5</v>
      </c>
      <c r="AO7" s="66">
        <f t="shared" si="1"/>
        <v>23</v>
      </c>
      <c r="AP7" s="66">
        <f t="shared" si="1"/>
        <v>23</v>
      </c>
      <c r="AQ7" s="66">
        <f t="shared" si="1"/>
        <v>23.5</v>
      </c>
      <c r="AR7" s="66">
        <f t="shared" si="1"/>
        <v>23.5</v>
      </c>
      <c r="AS7" s="66">
        <f t="shared" si="1"/>
        <v>23.5</v>
      </c>
    </row>
    <row r="8" spans="4:45" x14ac:dyDescent="0.25">
      <c r="D8" s="4">
        <v>5</v>
      </c>
      <c r="E8" s="4">
        <v>23000</v>
      </c>
      <c r="F8" s="37">
        <v>21.499999999999996</v>
      </c>
      <c r="G8" s="37">
        <v>21.999999999999996</v>
      </c>
      <c r="H8" s="37">
        <v>22.499999999999996</v>
      </c>
      <c r="I8" s="37">
        <v>23</v>
      </c>
      <c r="J8" s="37">
        <v>23</v>
      </c>
      <c r="K8" s="37">
        <v>23.5</v>
      </c>
      <c r="L8" s="37">
        <v>23.5</v>
      </c>
      <c r="M8" s="37">
        <v>24</v>
      </c>
      <c r="N8" s="37">
        <v>24.000000000000004</v>
      </c>
      <c r="O8" s="37">
        <v>24.5</v>
      </c>
      <c r="P8" s="37">
        <v>24.499999999999996</v>
      </c>
      <c r="Q8" s="37">
        <v>24.499999999999996</v>
      </c>
      <c r="S8" t="str">
        <f t="shared" si="2"/>
        <v/>
      </c>
      <c r="T8">
        <v>23000</v>
      </c>
      <c r="U8">
        <v>0.19</v>
      </c>
      <c r="V8">
        <v>0.19</v>
      </c>
      <c r="W8">
        <v>0.19500000000000001</v>
      </c>
      <c r="X8">
        <v>0.2</v>
      </c>
      <c r="Y8">
        <v>0.2</v>
      </c>
      <c r="Z8">
        <v>0.20500000000000002</v>
      </c>
      <c r="AA8">
        <v>0.20500000000000002</v>
      </c>
      <c r="AB8">
        <v>0.21000000000000002</v>
      </c>
      <c r="AC8">
        <v>0.21000000000000002</v>
      </c>
      <c r="AD8">
        <v>0.21499999999999997</v>
      </c>
      <c r="AE8">
        <v>0.21499999999999997</v>
      </c>
      <c r="AF8">
        <v>0.21499999999999997</v>
      </c>
      <c r="AH8" s="66">
        <f t="shared" si="1"/>
        <v>21.499999999999996</v>
      </c>
      <c r="AI8" s="66">
        <f t="shared" si="1"/>
        <v>21.999999999999996</v>
      </c>
      <c r="AJ8" s="66">
        <f t="shared" si="1"/>
        <v>22.499999999999996</v>
      </c>
      <c r="AK8" s="66">
        <f t="shared" si="1"/>
        <v>23</v>
      </c>
      <c r="AL8" s="66">
        <f t="shared" si="1"/>
        <v>23</v>
      </c>
      <c r="AM8" s="66">
        <f t="shared" si="1"/>
        <v>23.5</v>
      </c>
      <c r="AN8" s="66">
        <f t="shared" si="1"/>
        <v>23.5</v>
      </c>
      <c r="AO8" s="66">
        <f t="shared" si="1"/>
        <v>24</v>
      </c>
      <c r="AP8" s="66">
        <f t="shared" si="1"/>
        <v>24.000000000000004</v>
      </c>
      <c r="AQ8" s="66">
        <f t="shared" si="1"/>
        <v>24.5</v>
      </c>
      <c r="AR8" s="66">
        <f t="shared" si="1"/>
        <v>24.499999999999996</v>
      </c>
      <c r="AS8" s="66">
        <f t="shared" si="1"/>
        <v>24.499999999999996</v>
      </c>
    </row>
    <row r="9" spans="4:45" x14ac:dyDescent="0.25">
      <c r="D9" s="4">
        <v>6</v>
      </c>
      <c r="E9" s="4">
        <v>23500</v>
      </c>
      <c r="F9" s="37">
        <v>21.499999999999996</v>
      </c>
      <c r="G9" s="37">
        <v>21.999999999999996</v>
      </c>
      <c r="H9" s="37">
        <v>22.499999999999996</v>
      </c>
      <c r="I9" s="37">
        <v>23</v>
      </c>
      <c r="J9" s="37">
        <v>23</v>
      </c>
      <c r="K9" s="37">
        <v>23.5</v>
      </c>
      <c r="L9" s="37">
        <v>24</v>
      </c>
      <c r="M9" s="37">
        <v>24</v>
      </c>
      <c r="N9" s="37">
        <v>24.5</v>
      </c>
      <c r="O9" s="37">
        <v>24.5</v>
      </c>
      <c r="P9" s="37">
        <v>25</v>
      </c>
      <c r="Q9" s="37">
        <v>25</v>
      </c>
      <c r="S9" t="str">
        <f t="shared" si="2"/>
        <v/>
      </c>
      <c r="T9">
        <v>23500</v>
      </c>
      <c r="U9">
        <v>0.19500000000000001</v>
      </c>
      <c r="V9">
        <v>0.2</v>
      </c>
      <c r="W9">
        <v>0.2</v>
      </c>
      <c r="X9">
        <v>0.20500000000000002</v>
      </c>
      <c r="Y9">
        <v>0.20500000000000002</v>
      </c>
      <c r="Z9">
        <v>0.21000000000000002</v>
      </c>
      <c r="AA9">
        <v>0.21499999999999997</v>
      </c>
      <c r="AB9">
        <v>0.21499999999999997</v>
      </c>
      <c r="AC9">
        <v>0.21999999999999997</v>
      </c>
      <c r="AD9">
        <v>0.21999999999999997</v>
      </c>
      <c r="AE9">
        <v>0.21999999999999997</v>
      </c>
      <c r="AF9">
        <v>0.22499999999999998</v>
      </c>
      <c r="AH9" s="66">
        <f t="shared" si="1"/>
        <v>21.499999999999996</v>
      </c>
      <c r="AI9" s="66">
        <f t="shared" si="1"/>
        <v>21.999999999999996</v>
      </c>
      <c r="AJ9" s="66">
        <f t="shared" si="1"/>
        <v>22.499999999999996</v>
      </c>
      <c r="AK9" s="66">
        <f t="shared" si="1"/>
        <v>23</v>
      </c>
      <c r="AL9" s="66">
        <f t="shared" si="1"/>
        <v>23</v>
      </c>
      <c r="AM9" s="66">
        <f t="shared" si="1"/>
        <v>23.5</v>
      </c>
      <c r="AN9" s="66">
        <f t="shared" si="1"/>
        <v>24</v>
      </c>
      <c r="AO9" s="66">
        <f t="shared" si="1"/>
        <v>24</v>
      </c>
      <c r="AP9" s="66">
        <f t="shared" si="1"/>
        <v>24.5</v>
      </c>
      <c r="AQ9" s="66">
        <f t="shared" si="1"/>
        <v>24.5</v>
      </c>
      <c r="AR9" s="66">
        <f t="shared" si="1"/>
        <v>25</v>
      </c>
      <c r="AS9" s="66">
        <f t="shared" si="1"/>
        <v>25</v>
      </c>
    </row>
    <row r="10" spans="4:45" x14ac:dyDescent="0.25">
      <c r="D10" s="4">
        <v>7</v>
      </c>
      <c r="E10" s="4">
        <v>24000</v>
      </c>
      <c r="F10" s="37">
        <v>21.499999999999996</v>
      </c>
      <c r="G10" s="37">
        <v>21.999999999999996</v>
      </c>
      <c r="H10" s="37">
        <v>22.499999999999996</v>
      </c>
      <c r="I10" s="37">
        <v>23</v>
      </c>
      <c r="J10" s="37">
        <v>23</v>
      </c>
      <c r="K10" s="37">
        <v>23.5</v>
      </c>
      <c r="L10" s="37">
        <v>24</v>
      </c>
      <c r="M10" s="37">
        <v>24</v>
      </c>
      <c r="N10" s="37">
        <v>24.5</v>
      </c>
      <c r="O10" s="37">
        <v>24.5</v>
      </c>
      <c r="P10" s="37">
        <v>25</v>
      </c>
      <c r="Q10" s="37">
        <v>25</v>
      </c>
      <c r="S10" t="str">
        <f t="shared" si="2"/>
        <v/>
      </c>
      <c r="T10">
        <v>24000</v>
      </c>
      <c r="U10">
        <v>0.19500000000000001</v>
      </c>
      <c r="V10">
        <v>0.2</v>
      </c>
      <c r="W10">
        <v>0.20500000000000002</v>
      </c>
      <c r="X10">
        <v>0.21000000000000002</v>
      </c>
      <c r="Y10">
        <v>0.21000000000000002</v>
      </c>
      <c r="Z10">
        <v>0.21499999999999997</v>
      </c>
      <c r="AA10">
        <v>0.21499999999999997</v>
      </c>
      <c r="AB10">
        <v>0.21999999999999997</v>
      </c>
      <c r="AC10">
        <v>0.21999999999999997</v>
      </c>
      <c r="AD10">
        <v>0.22499999999999998</v>
      </c>
      <c r="AE10">
        <v>0.22499999999999998</v>
      </c>
      <c r="AF10">
        <v>0.22999999999999998</v>
      </c>
      <c r="AH10" s="66">
        <f t="shared" si="1"/>
        <v>21.499999999999996</v>
      </c>
      <c r="AI10" s="66">
        <f t="shared" si="1"/>
        <v>21.999999999999996</v>
      </c>
      <c r="AJ10" s="66">
        <f t="shared" si="1"/>
        <v>22.499999999999996</v>
      </c>
      <c r="AK10" s="66">
        <f t="shared" si="1"/>
        <v>23</v>
      </c>
      <c r="AL10" s="66">
        <f t="shared" si="1"/>
        <v>23</v>
      </c>
      <c r="AM10" s="66">
        <f t="shared" si="1"/>
        <v>23.5</v>
      </c>
      <c r="AN10" s="66">
        <f t="shared" si="1"/>
        <v>24</v>
      </c>
      <c r="AO10" s="66">
        <f t="shared" si="1"/>
        <v>24</v>
      </c>
      <c r="AP10" s="66">
        <f t="shared" si="1"/>
        <v>24.5</v>
      </c>
      <c r="AQ10" s="66">
        <f t="shared" si="1"/>
        <v>24.5</v>
      </c>
      <c r="AR10" s="66">
        <f t="shared" si="1"/>
        <v>25</v>
      </c>
      <c r="AS10" s="66">
        <f t="shared" si="1"/>
        <v>25</v>
      </c>
    </row>
    <row r="11" spans="4:45" x14ac:dyDescent="0.25">
      <c r="D11" s="4">
        <v>8</v>
      </c>
      <c r="E11" s="4">
        <v>24500</v>
      </c>
      <c r="F11" s="37">
        <v>21.499999999999996</v>
      </c>
      <c r="G11" s="37">
        <v>21.999999999999996</v>
      </c>
      <c r="H11" s="37">
        <v>22.499999999999996</v>
      </c>
      <c r="I11" s="37">
        <v>23</v>
      </c>
      <c r="J11" s="37">
        <v>23</v>
      </c>
      <c r="K11" s="37">
        <v>23.5</v>
      </c>
      <c r="L11" s="37">
        <v>24</v>
      </c>
      <c r="M11" s="37">
        <v>24</v>
      </c>
      <c r="N11" s="37">
        <v>24.5</v>
      </c>
      <c r="O11" s="37">
        <v>24.5</v>
      </c>
      <c r="P11" s="37">
        <v>25</v>
      </c>
      <c r="Q11" s="37">
        <v>25</v>
      </c>
      <c r="S11" t="str">
        <f t="shared" si="2"/>
        <v/>
      </c>
      <c r="T11">
        <v>24500</v>
      </c>
      <c r="U11">
        <v>0.2</v>
      </c>
      <c r="V11">
        <v>0.20500000000000002</v>
      </c>
      <c r="W11">
        <v>0.20500000000000002</v>
      </c>
      <c r="X11">
        <v>0.21000000000000002</v>
      </c>
      <c r="Y11">
        <v>0.21499999999999997</v>
      </c>
      <c r="Z11">
        <v>0.21499999999999997</v>
      </c>
      <c r="AA11">
        <v>0.21999999999999997</v>
      </c>
      <c r="AB11">
        <v>0.21999999999999997</v>
      </c>
      <c r="AC11">
        <v>0.22499999999999998</v>
      </c>
      <c r="AD11">
        <v>0.22499999999999998</v>
      </c>
      <c r="AE11">
        <v>0.22999999999999998</v>
      </c>
      <c r="AF11">
        <v>0.22999999999999998</v>
      </c>
      <c r="AH11" s="66">
        <f t="shared" si="1"/>
        <v>21.499999999999996</v>
      </c>
      <c r="AI11" s="66">
        <f t="shared" si="1"/>
        <v>21.999999999999996</v>
      </c>
      <c r="AJ11" s="66">
        <f t="shared" si="1"/>
        <v>22.499999999999996</v>
      </c>
      <c r="AK11" s="66">
        <f t="shared" si="1"/>
        <v>23</v>
      </c>
      <c r="AL11" s="66">
        <f t="shared" si="1"/>
        <v>23</v>
      </c>
      <c r="AM11" s="66">
        <f t="shared" si="1"/>
        <v>23.5</v>
      </c>
      <c r="AN11" s="66">
        <f t="shared" si="1"/>
        <v>24</v>
      </c>
      <c r="AO11" s="66">
        <f t="shared" si="1"/>
        <v>24</v>
      </c>
      <c r="AP11" s="66">
        <f t="shared" si="1"/>
        <v>24.5</v>
      </c>
      <c r="AQ11" s="66">
        <f t="shared" si="1"/>
        <v>24.5</v>
      </c>
      <c r="AR11" s="66">
        <f t="shared" si="1"/>
        <v>25</v>
      </c>
      <c r="AS11" s="66">
        <f t="shared" si="1"/>
        <v>25</v>
      </c>
    </row>
    <row r="12" spans="4:45" x14ac:dyDescent="0.25">
      <c r="D12" s="4">
        <v>9</v>
      </c>
      <c r="E12" s="4">
        <v>25000</v>
      </c>
      <c r="F12" s="37">
        <v>21.499999999999996</v>
      </c>
      <c r="G12" s="37">
        <v>21.999999999999996</v>
      </c>
      <c r="H12" s="37">
        <v>22.499999999999996</v>
      </c>
      <c r="I12" s="37">
        <v>23</v>
      </c>
      <c r="J12" s="37">
        <v>23</v>
      </c>
      <c r="K12" s="37">
        <v>23.5</v>
      </c>
      <c r="L12" s="37">
        <v>24</v>
      </c>
      <c r="M12" s="37">
        <v>24</v>
      </c>
      <c r="N12" s="37">
        <v>24.5</v>
      </c>
      <c r="O12" s="37">
        <v>24.5</v>
      </c>
      <c r="P12" s="37">
        <v>25</v>
      </c>
      <c r="Q12" s="37">
        <v>25</v>
      </c>
      <c r="S12" t="str">
        <f t="shared" si="2"/>
        <v/>
      </c>
      <c r="T12">
        <v>25000</v>
      </c>
      <c r="U12">
        <v>0.2</v>
      </c>
      <c r="V12">
        <v>0.20500000000000002</v>
      </c>
      <c r="W12">
        <v>0.21000000000000002</v>
      </c>
      <c r="X12">
        <v>0.21499999999999997</v>
      </c>
      <c r="Y12">
        <v>0.21499999999999997</v>
      </c>
      <c r="Z12">
        <v>0.21999999999999997</v>
      </c>
      <c r="AA12">
        <v>0.21999999999999997</v>
      </c>
      <c r="AB12">
        <v>0.22499999999999998</v>
      </c>
      <c r="AC12">
        <v>0.22499999999999998</v>
      </c>
      <c r="AD12">
        <v>0.22999999999999998</v>
      </c>
      <c r="AE12">
        <v>0.22999999999999998</v>
      </c>
      <c r="AF12">
        <v>0.23499999999999999</v>
      </c>
      <c r="AH12" s="66">
        <f t="shared" si="1"/>
        <v>21.499999999999996</v>
      </c>
      <c r="AI12" s="66">
        <f t="shared" si="1"/>
        <v>21.999999999999996</v>
      </c>
      <c r="AJ12" s="66">
        <f t="shared" si="1"/>
        <v>22.499999999999996</v>
      </c>
      <c r="AK12" s="66">
        <f t="shared" si="1"/>
        <v>23</v>
      </c>
      <c r="AL12" s="66">
        <f t="shared" si="1"/>
        <v>23</v>
      </c>
      <c r="AM12" s="66">
        <f t="shared" si="1"/>
        <v>23.5</v>
      </c>
      <c r="AN12" s="66">
        <f t="shared" si="1"/>
        <v>24</v>
      </c>
      <c r="AO12" s="66">
        <f t="shared" si="1"/>
        <v>24</v>
      </c>
      <c r="AP12" s="66">
        <f t="shared" si="1"/>
        <v>24.5</v>
      </c>
      <c r="AQ12" s="66">
        <f t="shared" si="1"/>
        <v>24.5</v>
      </c>
      <c r="AR12" s="66">
        <f t="shared" si="1"/>
        <v>25</v>
      </c>
      <c r="AS12" s="66">
        <f t="shared" si="1"/>
        <v>25</v>
      </c>
    </row>
    <row r="13" spans="4:45" x14ac:dyDescent="0.25">
      <c r="D13" s="4">
        <v>10</v>
      </c>
      <c r="E13" s="4">
        <v>26000</v>
      </c>
      <c r="F13" s="37">
        <v>21.499999999999996</v>
      </c>
      <c r="G13" s="37">
        <v>21.999999999999996</v>
      </c>
      <c r="H13" s="37">
        <v>22.499999999999996</v>
      </c>
      <c r="I13" s="37">
        <v>23</v>
      </c>
      <c r="J13" s="37">
        <v>23</v>
      </c>
      <c r="K13" s="37">
        <v>23.5</v>
      </c>
      <c r="L13" s="37">
        <v>24</v>
      </c>
      <c r="M13" s="37">
        <v>24</v>
      </c>
      <c r="N13" s="37">
        <v>24.5</v>
      </c>
      <c r="O13" s="37">
        <v>24.5</v>
      </c>
      <c r="P13" s="37">
        <v>25</v>
      </c>
      <c r="Q13" s="37">
        <v>25</v>
      </c>
      <c r="S13" t="str">
        <f t="shared" si="2"/>
        <v/>
      </c>
      <c r="T13">
        <v>26000</v>
      </c>
      <c r="U13">
        <v>0.20500000000000002</v>
      </c>
      <c r="V13">
        <v>0.21000000000000002</v>
      </c>
      <c r="W13">
        <v>0.21499999999999997</v>
      </c>
      <c r="X13">
        <v>0.21999999999999997</v>
      </c>
      <c r="Y13">
        <v>0.21999999999999997</v>
      </c>
      <c r="Z13">
        <v>0.22499999999999998</v>
      </c>
      <c r="AA13">
        <v>0.22499999999999998</v>
      </c>
      <c r="AB13">
        <v>0.22999999999999998</v>
      </c>
      <c r="AC13">
        <v>0.22999999999999998</v>
      </c>
      <c r="AD13">
        <v>0.23499999999999999</v>
      </c>
      <c r="AE13">
        <v>0.23499999999999999</v>
      </c>
      <c r="AF13">
        <v>0.24</v>
      </c>
      <c r="AH13" s="66">
        <f t="shared" si="1"/>
        <v>21.499999999999996</v>
      </c>
      <c r="AI13" s="66">
        <f t="shared" si="1"/>
        <v>21.999999999999996</v>
      </c>
      <c r="AJ13" s="66">
        <f t="shared" si="1"/>
        <v>22.499999999999996</v>
      </c>
      <c r="AK13" s="66">
        <f t="shared" si="1"/>
        <v>23</v>
      </c>
      <c r="AL13" s="66">
        <f t="shared" si="1"/>
        <v>23</v>
      </c>
      <c r="AM13" s="66">
        <f t="shared" si="1"/>
        <v>23.5</v>
      </c>
      <c r="AN13" s="66">
        <f t="shared" si="1"/>
        <v>24</v>
      </c>
      <c r="AO13" s="66">
        <f t="shared" si="1"/>
        <v>24</v>
      </c>
      <c r="AP13" s="66">
        <f t="shared" si="1"/>
        <v>24.5</v>
      </c>
      <c r="AQ13" s="66">
        <f t="shared" si="1"/>
        <v>24.5</v>
      </c>
      <c r="AR13" s="66">
        <f t="shared" si="1"/>
        <v>25</v>
      </c>
      <c r="AS13" s="66">
        <f t="shared" si="1"/>
        <v>25</v>
      </c>
    </row>
    <row r="14" spans="4:45" x14ac:dyDescent="0.25">
      <c r="D14" s="4">
        <v>11</v>
      </c>
      <c r="E14" s="4">
        <v>27000</v>
      </c>
      <c r="F14" s="37">
        <v>21.499999999999996</v>
      </c>
      <c r="G14" s="37">
        <v>21.999999999999996</v>
      </c>
      <c r="H14" s="37">
        <v>22.499999999999996</v>
      </c>
      <c r="I14" s="37">
        <v>23</v>
      </c>
      <c r="J14" s="37">
        <v>23</v>
      </c>
      <c r="K14" s="37">
        <v>23.5</v>
      </c>
      <c r="L14" s="37">
        <v>24</v>
      </c>
      <c r="M14" s="37">
        <v>24</v>
      </c>
      <c r="N14" s="37">
        <v>24.5</v>
      </c>
      <c r="O14" s="37">
        <v>24.5</v>
      </c>
      <c r="P14" s="37">
        <v>25</v>
      </c>
      <c r="Q14" s="37">
        <v>25</v>
      </c>
      <c r="S14" t="str">
        <f t="shared" si="2"/>
        <v/>
      </c>
      <c r="T14">
        <v>27000</v>
      </c>
      <c r="U14">
        <v>0.21000000000000002</v>
      </c>
      <c r="V14">
        <v>0.21499999999999997</v>
      </c>
      <c r="W14">
        <v>0.21499999999999997</v>
      </c>
      <c r="X14">
        <v>0.21999999999999997</v>
      </c>
      <c r="Y14">
        <v>0.22499999999999998</v>
      </c>
      <c r="Z14">
        <v>0.22499999999999998</v>
      </c>
      <c r="AA14">
        <v>0.22999999999999998</v>
      </c>
      <c r="AB14">
        <v>0.23499999999999999</v>
      </c>
      <c r="AC14">
        <v>0.23499999999999999</v>
      </c>
      <c r="AD14">
        <v>0.24</v>
      </c>
      <c r="AE14">
        <v>0.24</v>
      </c>
      <c r="AF14">
        <v>0.24</v>
      </c>
      <c r="AH14" s="66">
        <f t="shared" si="1"/>
        <v>21.499999999999996</v>
      </c>
      <c r="AI14" s="66">
        <f t="shared" si="1"/>
        <v>21.999999999999996</v>
      </c>
      <c r="AJ14" s="66">
        <f t="shared" si="1"/>
        <v>22.499999999999996</v>
      </c>
      <c r="AK14" s="66">
        <f t="shared" si="1"/>
        <v>23</v>
      </c>
      <c r="AL14" s="66">
        <f t="shared" si="1"/>
        <v>23</v>
      </c>
      <c r="AM14" s="66">
        <f t="shared" si="1"/>
        <v>23.5</v>
      </c>
      <c r="AN14" s="66">
        <f t="shared" si="1"/>
        <v>24</v>
      </c>
      <c r="AO14" s="66">
        <f t="shared" si="1"/>
        <v>24</v>
      </c>
      <c r="AP14" s="66">
        <f t="shared" si="1"/>
        <v>24.5</v>
      </c>
      <c r="AQ14" s="66">
        <f t="shared" si="1"/>
        <v>24.5</v>
      </c>
      <c r="AR14" s="66">
        <f t="shared" si="1"/>
        <v>25</v>
      </c>
      <c r="AS14" s="66">
        <f t="shared" si="1"/>
        <v>25</v>
      </c>
    </row>
    <row r="15" spans="4:45" x14ac:dyDescent="0.25">
      <c r="D15" s="4">
        <v>12</v>
      </c>
      <c r="E15" s="4">
        <v>28000</v>
      </c>
      <c r="F15" s="37">
        <v>21.499999999999996</v>
      </c>
      <c r="G15" s="37">
        <v>21.999999999999996</v>
      </c>
      <c r="H15" s="37">
        <v>22.499999999999996</v>
      </c>
      <c r="I15" s="37">
        <v>23</v>
      </c>
      <c r="J15" s="37">
        <v>23</v>
      </c>
      <c r="K15" s="37">
        <v>23.5</v>
      </c>
      <c r="L15" s="37">
        <v>24</v>
      </c>
      <c r="M15" s="37">
        <v>24</v>
      </c>
      <c r="N15" s="37">
        <v>24.5</v>
      </c>
      <c r="O15" s="37">
        <v>24.5</v>
      </c>
      <c r="P15" s="37">
        <v>25</v>
      </c>
      <c r="Q15" s="37">
        <v>25</v>
      </c>
      <c r="S15" t="str">
        <f t="shared" si="2"/>
        <v/>
      </c>
      <c r="T15">
        <v>28000</v>
      </c>
      <c r="U15">
        <v>0.21000000000000002</v>
      </c>
      <c r="V15">
        <v>0.21499999999999997</v>
      </c>
      <c r="W15">
        <v>0.21999999999999997</v>
      </c>
      <c r="X15">
        <v>0.22499999999999998</v>
      </c>
      <c r="Y15">
        <v>0.22499999999999998</v>
      </c>
      <c r="Z15">
        <v>0.22999999999999998</v>
      </c>
      <c r="AA15">
        <v>0.23499999999999999</v>
      </c>
      <c r="AB15">
        <v>0.23499999999999999</v>
      </c>
      <c r="AC15">
        <v>0.24</v>
      </c>
      <c r="AD15">
        <v>0.24</v>
      </c>
      <c r="AE15">
        <v>0.245</v>
      </c>
      <c r="AF15">
        <v>0.245</v>
      </c>
      <c r="AH15" s="66">
        <f t="shared" si="1"/>
        <v>21.499999999999996</v>
      </c>
      <c r="AI15" s="66">
        <f t="shared" si="1"/>
        <v>21.999999999999996</v>
      </c>
      <c r="AJ15" s="66">
        <f t="shared" si="1"/>
        <v>22.499999999999996</v>
      </c>
      <c r="AK15" s="66">
        <f t="shared" si="1"/>
        <v>23</v>
      </c>
      <c r="AL15" s="66">
        <f t="shared" si="1"/>
        <v>23</v>
      </c>
      <c r="AM15" s="66">
        <f t="shared" si="1"/>
        <v>23.5</v>
      </c>
      <c r="AN15" s="66">
        <f t="shared" si="1"/>
        <v>24</v>
      </c>
      <c r="AO15" s="66">
        <f t="shared" si="1"/>
        <v>24</v>
      </c>
      <c r="AP15" s="66">
        <f t="shared" si="1"/>
        <v>24.5</v>
      </c>
      <c r="AQ15" s="66">
        <f t="shared" si="1"/>
        <v>24.5</v>
      </c>
      <c r="AR15" s="66">
        <f t="shared" si="1"/>
        <v>25</v>
      </c>
      <c r="AS15" s="66">
        <f t="shared" si="1"/>
        <v>25</v>
      </c>
    </row>
    <row r="16" spans="4:45" x14ac:dyDescent="0.25">
      <c r="D16" s="4">
        <v>13</v>
      </c>
      <c r="E16" s="4">
        <v>29000</v>
      </c>
      <c r="F16" s="37">
        <v>21.499999999999996</v>
      </c>
      <c r="G16" s="37">
        <v>21.999999999999996</v>
      </c>
      <c r="H16" s="37">
        <v>22.499999999999996</v>
      </c>
      <c r="I16" s="37">
        <v>23</v>
      </c>
      <c r="J16" s="37">
        <v>23</v>
      </c>
      <c r="K16" s="37">
        <v>23.5</v>
      </c>
      <c r="L16" s="37">
        <v>24</v>
      </c>
      <c r="M16" s="37">
        <v>24</v>
      </c>
      <c r="N16" s="37">
        <v>24.5</v>
      </c>
      <c r="O16" s="37">
        <v>24.5</v>
      </c>
      <c r="P16" s="37">
        <v>25</v>
      </c>
      <c r="Q16" s="37">
        <v>25</v>
      </c>
      <c r="S16" t="str">
        <f t="shared" si="2"/>
        <v/>
      </c>
      <c r="T16">
        <v>29000</v>
      </c>
      <c r="U16">
        <v>0.21499999999999997</v>
      </c>
      <c r="V16">
        <v>0.21999999999999997</v>
      </c>
      <c r="W16">
        <v>0.21999999999999997</v>
      </c>
      <c r="X16">
        <v>0.22499999999999998</v>
      </c>
      <c r="Y16">
        <v>0.22999999999999998</v>
      </c>
      <c r="Z16">
        <v>0.22999999999999998</v>
      </c>
      <c r="AA16">
        <v>0.23499999999999999</v>
      </c>
      <c r="AB16">
        <v>0.23499999999999999</v>
      </c>
      <c r="AC16">
        <v>0.24</v>
      </c>
      <c r="AD16">
        <v>0.24</v>
      </c>
      <c r="AE16">
        <v>0.245</v>
      </c>
      <c r="AF16">
        <v>0.245</v>
      </c>
      <c r="AH16" s="66">
        <f t="shared" si="1"/>
        <v>21.499999999999996</v>
      </c>
      <c r="AI16" s="66">
        <f t="shared" si="1"/>
        <v>21.999999999999996</v>
      </c>
      <c r="AJ16" s="66">
        <f t="shared" si="1"/>
        <v>22.499999999999996</v>
      </c>
      <c r="AK16" s="66">
        <f t="shared" si="1"/>
        <v>23</v>
      </c>
      <c r="AL16" s="66">
        <f t="shared" si="1"/>
        <v>23</v>
      </c>
      <c r="AM16" s="66">
        <f t="shared" si="1"/>
        <v>23.5</v>
      </c>
      <c r="AN16" s="66">
        <f t="shared" si="1"/>
        <v>24</v>
      </c>
      <c r="AO16" s="66">
        <f t="shared" si="1"/>
        <v>24</v>
      </c>
      <c r="AP16" s="66">
        <f t="shared" si="1"/>
        <v>24.5</v>
      </c>
      <c r="AQ16" s="66">
        <f t="shared" si="1"/>
        <v>24.5</v>
      </c>
      <c r="AR16" s="66">
        <f t="shared" si="1"/>
        <v>25</v>
      </c>
      <c r="AS16" s="66">
        <f t="shared" si="1"/>
        <v>25</v>
      </c>
    </row>
    <row r="17" spans="4:45" x14ac:dyDescent="0.25">
      <c r="D17" s="4">
        <v>14</v>
      </c>
      <c r="E17" s="4">
        <v>30000</v>
      </c>
      <c r="F17" s="37">
        <v>21.499999999999996</v>
      </c>
      <c r="G17" s="37">
        <v>21.999999999999996</v>
      </c>
      <c r="H17" s="37">
        <v>22.499999999999996</v>
      </c>
      <c r="I17" s="37">
        <v>23</v>
      </c>
      <c r="J17" s="37">
        <v>23</v>
      </c>
      <c r="K17" s="37">
        <v>23.5</v>
      </c>
      <c r="L17" s="37">
        <v>24</v>
      </c>
      <c r="M17" s="37">
        <v>24</v>
      </c>
      <c r="N17" s="37">
        <v>24.5</v>
      </c>
      <c r="O17" s="37">
        <v>24.5</v>
      </c>
      <c r="P17" s="37">
        <v>25</v>
      </c>
      <c r="Q17" s="37">
        <v>25</v>
      </c>
      <c r="S17" t="str">
        <f t="shared" si="2"/>
        <v/>
      </c>
      <c r="T17">
        <v>30000</v>
      </c>
      <c r="U17">
        <v>0.21499999999999997</v>
      </c>
      <c r="V17">
        <v>0.21999999999999997</v>
      </c>
      <c r="W17">
        <v>0.22499999999999998</v>
      </c>
      <c r="X17">
        <v>0.22499999999999998</v>
      </c>
      <c r="Y17">
        <v>0.22999999999999998</v>
      </c>
      <c r="Z17">
        <v>0.23499999999999999</v>
      </c>
      <c r="AA17">
        <v>0.23499999999999999</v>
      </c>
      <c r="AB17">
        <v>0.24</v>
      </c>
      <c r="AC17">
        <v>0.24</v>
      </c>
      <c r="AD17">
        <v>0.245</v>
      </c>
      <c r="AE17">
        <v>0.245</v>
      </c>
      <c r="AF17">
        <v>0.25</v>
      </c>
      <c r="AH17" s="66">
        <f t="shared" si="1"/>
        <v>21.499999999999996</v>
      </c>
      <c r="AI17" s="66">
        <f t="shared" si="1"/>
        <v>21.999999999999996</v>
      </c>
      <c r="AJ17" s="66">
        <f t="shared" si="1"/>
        <v>22.499999999999996</v>
      </c>
      <c r="AK17" s="66">
        <f t="shared" si="1"/>
        <v>23</v>
      </c>
      <c r="AL17" s="66">
        <f t="shared" si="1"/>
        <v>23</v>
      </c>
      <c r="AM17" s="66">
        <f t="shared" si="1"/>
        <v>23.5</v>
      </c>
      <c r="AN17" s="66">
        <f t="shared" si="1"/>
        <v>24</v>
      </c>
      <c r="AO17" s="66">
        <f t="shared" si="1"/>
        <v>24</v>
      </c>
      <c r="AP17" s="66">
        <f t="shared" si="1"/>
        <v>24.5</v>
      </c>
      <c r="AQ17" s="66">
        <f t="shared" si="1"/>
        <v>24.5</v>
      </c>
      <c r="AR17" s="66">
        <f t="shared" si="1"/>
        <v>25</v>
      </c>
      <c r="AS17" s="66">
        <f t="shared" si="1"/>
        <v>25</v>
      </c>
    </row>
    <row r="18" spans="4:45" x14ac:dyDescent="0.25">
      <c r="D18" s="4">
        <v>15</v>
      </c>
      <c r="E18" s="4">
        <v>31000</v>
      </c>
      <c r="F18" s="37">
        <v>21.499999999999996</v>
      </c>
      <c r="G18" s="37">
        <v>21.999999999999996</v>
      </c>
      <c r="H18" s="37">
        <v>22.499999999999996</v>
      </c>
      <c r="I18" s="37">
        <v>23</v>
      </c>
      <c r="J18" s="37">
        <v>23</v>
      </c>
      <c r="K18" s="37">
        <v>23.5</v>
      </c>
      <c r="L18" s="37">
        <v>24</v>
      </c>
      <c r="M18" s="37">
        <v>24</v>
      </c>
      <c r="N18" s="37">
        <v>24.5</v>
      </c>
      <c r="O18" s="37">
        <v>24.5</v>
      </c>
      <c r="P18" s="37">
        <v>25</v>
      </c>
      <c r="Q18" s="37">
        <v>25</v>
      </c>
      <c r="S18" t="str">
        <f t="shared" si="2"/>
        <v/>
      </c>
      <c r="T18">
        <v>31000</v>
      </c>
      <c r="U18">
        <v>0.21499999999999997</v>
      </c>
      <c r="V18">
        <v>0.21999999999999997</v>
      </c>
      <c r="W18">
        <v>0.22499999999999998</v>
      </c>
      <c r="X18">
        <v>0.22999999999999998</v>
      </c>
      <c r="Y18">
        <v>0.22999999999999998</v>
      </c>
      <c r="Z18">
        <v>0.23499999999999999</v>
      </c>
      <c r="AA18">
        <v>0.24</v>
      </c>
      <c r="AB18">
        <v>0.24</v>
      </c>
      <c r="AC18">
        <v>0.245</v>
      </c>
      <c r="AD18">
        <v>0.245</v>
      </c>
      <c r="AE18">
        <v>0.25</v>
      </c>
      <c r="AF18">
        <v>0.25</v>
      </c>
      <c r="AH18" s="51">
        <f>U18*$T$3</f>
        <v>21.499999999999996</v>
      </c>
      <c r="AI18" s="51">
        <f t="shared" ref="AI18:AS33" si="3">V18*$T$3</f>
        <v>21.999999999999996</v>
      </c>
      <c r="AJ18" s="51">
        <f t="shared" si="3"/>
        <v>22.499999999999996</v>
      </c>
      <c r="AK18" s="51">
        <f t="shared" si="3"/>
        <v>23</v>
      </c>
      <c r="AL18" s="51">
        <f t="shared" si="3"/>
        <v>23</v>
      </c>
      <c r="AM18" s="51">
        <f t="shared" si="3"/>
        <v>23.5</v>
      </c>
      <c r="AN18" s="51">
        <f t="shared" si="3"/>
        <v>24</v>
      </c>
      <c r="AO18" s="51">
        <f t="shared" si="3"/>
        <v>24</v>
      </c>
      <c r="AP18" s="51">
        <f t="shared" si="3"/>
        <v>24.5</v>
      </c>
      <c r="AQ18" s="51">
        <f t="shared" si="3"/>
        <v>24.5</v>
      </c>
      <c r="AR18" s="51">
        <f t="shared" si="3"/>
        <v>25</v>
      </c>
      <c r="AS18" s="51">
        <f t="shared" si="3"/>
        <v>25</v>
      </c>
    </row>
    <row r="19" spans="4:45" x14ac:dyDescent="0.25">
      <c r="D19" s="4">
        <v>16</v>
      </c>
      <c r="E19" s="4">
        <v>32000</v>
      </c>
      <c r="F19" s="37">
        <v>21.499999999999996</v>
      </c>
      <c r="G19" s="37">
        <v>21.999999999999996</v>
      </c>
      <c r="H19" s="37">
        <v>22.499999999999996</v>
      </c>
      <c r="I19" s="37">
        <v>23</v>
      </c>
      <c r="J19" s="37">
        <v>23</v>
      </c>
      <c r="K19" s="37">
        <v>23.5</v>
      </c>
      <c r="L19" s="37">
        <v>24</v>
      </c>
      <c r="M19" s="37">
        <v>24</v>
      </c>
      <c r="N19" s="37">
        <v>24.5</v>
      </c>
      <c r="O19" s="37">
        <v>24.5</v>
      </c>
      <c r="P19" s="37">
        <v>25</v>
      </c>
      <c r="Q19" s="37">
        <v>25</v>
      </c>
      <c r="S19" t="str">
        <f t="shared" si="2"/>
        <v/>
      </c>
      <c r="T19">
        <v>32000</v>
      </c>
      <c r="U19">
        <v>0.21499999999999997</v>
      </c>
      <c r="V19">
        <v>0.21999999999999997</v>
      </c>
      <c r="W19">
        <v>0.22499999999999998</v>
      </c>
      <c r="X19">
        <v>0.22999999999999998</v>
      </c>
      <c r="Y19">
        <v>0.22999999999999998</v>
      </c>
      <c r="Z19">
        <v>0.23499999999999999</v>
      </c>
      <c r="AA19">
        <v>0.24</v>
      </c>
      <c r="AB19">
        <v>0.24</v>
      </c>
      <c r="AC19">
        <v>0.245</v>
      </c>
      <c r="AD19">
        <v>0.245</v>
      </c>
      <c r="AE19">
        <v>0.25</v>
      </c>
      <c r="AF19">
        <v>0.25</v>
      </c>
      <c r="AH19" s="37">
        <f>U19*$T$3</f>
        <v>21.499999999999996</v>
      </c>
      <c r="AI19" s="37">
        <f t="shared" si="3"/>
        <v>21.999999999999996</v>
      </c>
      <c r="AJ19" s="37">
        <f t="shared" si="3"/>
        <v>22.499999999999996</v>
      </c>
      <c r="AK19" s="37">
        <f t="shared" si="3"/>
        <v>23</v>
      </c>
      <c r="AL19" s="37">
        <f t="shared" si="3"/>
        <v>23</v>
      </c>
      <c r="AM19" s="37">
        <f t="shared" si="3"/>
        <v>23.5</v>
      </c>
      <c r="AN19" s="37">
        <f t="shared" si="3"/>
        <v>24</v>
      </c>
      <c r="AO19" s="37">
        <f t="shared" si="3"/>
        <v>24</v>
      </c>
      <c r="AP19" s="37">
        <f t="shared" si="3"/>
        <v>24.5</v>
      </c>
      <c r="AQ19" s="37">
        <f t="shared" si="3"/>
        <v>24.5</v>
      </c>
      <c r="AR19" s="37">
        <f t="shared" si="3"/>
        <v>25</v>
      </c>
      <c r="AS19" s="37">
        <f t="shared" si="3"/>
        <v>25</v>
      </c>
    </row>
    <row r="20" spans="4:45" x14ac:dyDescent="0.25">
      <c r="D20" s="4">
        <v>17</v>
      </c>
      <c r="E20" s="4">
        <v>33000</v>
      </c>
      <c r="F20" s="37">
        <v>21.499999999999996</v>
      </c>
      <c r="G20" s="37">
        <v>21.999999999999996</v>
      </c>
      <c r="H20" s="37">
        <v>22.499999999999996</v>
      </c>
      <c r="I20" s="37">
        <v>23</v>
      </c>
      <c r="J20" s="37">
        <v>23.5</v>
      </c>
      <c r="K20" s="37">
        <v>23.5</v>
      </c>
      <c r="L20" s="37">
        <v>24</v>
      </c>
      <c r="M20" s="37">
        <v>24</v>
      </c>
      <c r="N20" s="37">
        <v>24.5</v>
      </c>
      <c r="O20" s="37">
        <v>24.5</v>
      </c>
      <c r="P20" s="37">
        <v>25</v>
      </c>
      <c r="Q20" s="37">
        <v>25</v>
      </c>
      <c r="S20" t="str">
        <f t="shared" si="2"/>
        <v/>
      </c>
      <c r="T20">
        <v>33000</v>
      </c>
      <c r="U20">
        <v>0.21499999999999997</v>
      </c>
      <c r="V20">
        <v>0.21999999999999997</v>
      </c>
      <c r="W20">
        <v>0.22499999999999998</v>
      </c>
      <c r="X20">
        <v>0.22999999999999998</v>
      </c>
      <c r="Y20">
        <v>0.23499999999999999</v>
      </c>
      <c r="Z20">
        <v>0.23499999999999999</v>
      </c>
      <c r="AA20">
        <v>0.24</v>
      </c>
      <c r="AB20">
        <v>0.24</v>
      </c>
      <c r="AC20">
        <v>0.245</v>
      </c>
      <c r="AD20">
        <v>0.245</v>
      </c>
      <c r="AE20">
        <v>0.25</v>
      </c>
      <c r="AF20">
        <v>0.25</v>
      </c>
      <c r="AH20" s="37">
        <f t="shared" ref="AH20:AS54" si="4">U20*$T$3</f>
        <v>21.499999999999996</v>
      </c>
      <c r="AI20" s="37">
        <f t="shared" si="3"/>
        <v>21.999999999999996</v>
      </c>
      <c r="AJ20" s="37">
        <f t="shared" si="3"/>
        <v>22.499999999999996</v>
      </c>
      <c r="AK20" s="37">
        <f t="shared" si="3"/>
        <v>23</v>
      </c>
      <c r="AL20" s="37">
        <f t="shared" si="3"/>
        <v>23.5</v>
      </c>
      <c r="AM20" s="37">
        <f t="shared" si="3"/>
        <v>23.5</v>
      </c>
      <c r="AN20" s="37">
        <f t="shared" si="3"/>
        <v>24</v>
      </c>
      <c r="AO20" s="37">
        <f t="shared" si="3"/>
        <v>24</v>
      </c>
      <c r="AP20" s="37">
        <f t="shared" si="3"/>
        <v>24.5</v>
      </c>
      <c r="AQ20" s="37">
        <f t="shared" si="3"/>
        <v>24.5</v>
      </c>
      <c r="AR20" s="37">
        <f t="shared" si="3"/>
        <v>25</v>
      </c>
      <c r="AS20" s="37">
        <f t="shared" si="3"/>
        <v>25</v>
      </c>
    </row>
    <row r="21" spans="4:45" x14ac:dyDescent="0.25">
      <c r="D21" s="4">
        <v>18</v>
      </c>
      <c r="E21" s="4">
        <v>34000</v>
      </c>
      <c r="F21" s="37">
        <v>21.499999999999996</v>
      </c>
      <c r="G21" s="37">
        <v>21.999999999999996</v>
      </c>
      <c r="H21" s="37">
        <v>22.499999999999996</v>
      </c>
      <c r="I21" s="37">
        <v>23</v>
      </c>
      <c r="J21" s="37">
        <v>23.5</v>
      </c>
      <c r="K21" s="37">
        <v>23.5</v>
      </c>
      <c r="L21" s="37">
        <v>24</v>
      </c>
      <c r="M21" s="37">
        <v>24</v>
      </c>
      <c r="N21" s="37">
        <v>24.5</v>
      </c>
      <c r="O21" s="37">
        <v>24.5</v>
      </c>
      <c r="P21" s="37">
        <v>25</v>
      </c>
      <c r="Q21" s="37">
        <v>25</v>
      </c>
      <c r="S21" t="str">
        <f t="shared" si="2"/>
        <v/>
      </c>
      <c r="T21">
        <v>34000</v>
      </c>
      <c r="U21">
        <v>0.21499999999999997</v>
      </c>
      <c r="V21">
        <v>0.21999999999999997</v>
      </c>
      <c r="W21">
        <v>0.22499999999999998</v>
      </c>
      <c r="X21">
        <v>0.22999999999999998</v>
      </c>
      <c r="Y21">
        <v>0.23499999999999999</v>
      </c>
      <c r="Z21">
        <v>0.23499999999999999</v>
      </c>
      <c r="AA21">
        <v>0.24</v>
      </c>
      <c r="AB21">
        <v>0.24</v>
      </c>
      <c r="AC21">
        <v>0.245</v>
      </c>
      <c r="AD21">
        <v>0.245</v>
      </c>
      <c r="AE21">
        <v>0.25</v>
      </c>
      <c r="AF21">
        <v>0.25</v>
      </c>
      <c r="AH21" s="37">
        <f t="shared" si="4"/>
        <v>21.499999999999996</v>
      </c>
      <c r="AI21" s="37">
        <f t="shared" si="3"/>
        <v>21.999999999999996</v>
      </c>
      <c r="AJ21" s="37">
        <f t="shared" si="3"/>
        <v>22.499999999999996</v>
      </c>
      <c r="AK21" s="37">
        <f t="shared" si="3"/>
        <v>23</v>
      </c>
      <c r="AL21" s="37">
        <f t="shared" si="3"/>
        <v>23.5</v>
      </c>
      <c r="AM21" s="37">
        <f t="shared" si="3"/>
        <v>23.5</v>
      </c>
      <c r="AN21" s="37">
        <f t="shared" si="3"/>
        <v>24</v>
      </c>
      <c r="AO21" s="37">
        <f t="shared" si="3"/>
        <v>24</v>
      </c>
      <c r="AP21" s="37">
        <f t="shared" si="3"/>
        <v>24.5</v>
      </c>
      <c r="AQ21" s="37">
        <f t="shared" si="3"/>
        <v>24.5</v>
      </c>
      <c r="AR21" s="37">
        <f t="shared" si="3"/>
        <v>25</v>
      </c>
      <c r="AS21" s="37">
        <f t="shared" si="3"/>
        <v>25</v>
      </c>
    </row>
    <row r="22" spans="4:45" x14ac:dyDescent="0.25">
      <c r="D22" s="4">
        <v>19</v>
      </c>
      <c r="E22" s="4">
        <v>35000</v>
      </c>
      <c r="F22" s="37">
        <v>21.999999999999996</v>
      </c>
      <c r="G22" s="37">
        <v>21.999999999999996</v>
      </c>
      <c r="H22" s="37">
        <v>22.499999999999996</v>
      </c>
      <c r="I22" s="37">
        <v>23</v>
      </c>
      <c r="J22" s="37">
        <v>23.5</v>
      </c>
      <c r="K22" s="37">
        <v>23.5</v>
      </c>
      <c r="L22" s="37">
        <v>24</v>
      </c>
      <c r="M22" s="37">
        <v>24.5</v>
      </c>
      <c r="N22" s="37">
        <v>24.5</v>
      </c>
      <c r="O22" s="37">
        <v>25</v>
      </c>
      <c r="P22" s="37">
        <v>25</v>
      </c>
      <c r="Q22" s="37">
        <v>25</v>
      </c>
      <c r="S22" t="str">
        <f t="shared" si="2"/>
        <v/>
      </c>
      <c r="T22">
        <v>35000</v>
      </c>
      <c r="U22">
        <v>0.21999999999999997</v>
      </c>
      <c r="V22">
        <v>0.21999999999999997</v>
      </c>
      <c r="W22">
        <v>0.22499999999999998</v>
      </c>
      <c r="X22">
        <v>0.22999999999999998</v>
      </c>
      <c r="Y22">
        <v>0.23499999999999999</v>
      </c>
      <c r="Z22">
        <v>0.23499999999999999</v>
      </c>
      <c r="AA22">
        <v>0.24</v>
      </c>
      <c r="AB22">
        <v>0.245</v>
      </c>
      <c r="AC22">
        <v>0.245</v>
      </c>
      <c r="AD22">
        <v>0.25</v>
      </c>
      <c r="AE22">
        <v>0.25</v>
      </c>
      <c r="AF22">
        <v>0.25</v>
      </c>
      <c r="AH22" s="37">
        <f t="shared" si="4"/>
        <v>21.999999999999996</v>
      </c>
      <c r="AI22" s="37">
        <f t="shared" si="3"/>
        <v>21.999999999999996</v>
      </c>
      <c r="AJ22" s="37">
        <f t="shared" si="3"/>
        <v>22.499999999999996</v>
      </c>
      <c r="AK22" s="37">
        <f t="shared" si="3"/>
        <v>23</v>
      </c>
      <c r="AL22" s="37">
        <f t="shared" si="3"/>
        <v>23.5</v>
      </c>
      <c r="AM22" s="37">
        <f t="shared" si="3"/>
        <v>23.5</v>
      </c>
      <c r="AN22" s="37">
        <f t="shared" si="3"/>
        <v>24</v>
      </c>
      <c r="AO22" s="37">
        <f t="shared" si="3"/>
        <v>24.5</v>
      </c>
      <c r="AP22" s="37">
        <f t="shared" si="3"/>
        <v>24.5</v>
      </c>
      <c r="AQ22" s="37">
        <f t="shared" si="3"/>
        <v>25</v>
      </c>
      <c r="AR22" s="37">
        <f t="shared" si="3"/>
        <v>25</v>
      </c>
      <c r="AS22" s="37">
        <f t="shared" si="3"/>
        <v>25</v>
      </c>
    </row>
    <row r="23" spans="4:45" x14ac:dyDescent="0.25">
      <c r="D23" s="4">
        <v>20</v>
      </c>
      <c r="E23" s="4">
        <v>36000</v>
      </c>
      <c r="F23" s="37">
        <v>21.999999999999996</v>
      </c>
      <c r="G23" s="37">
        <v>22.499999999999996</v>
      </c>
      <c r="H23" s="37">
        <v>22.499999999999996</v>
      </c>
      <c r="I23" s="37">
        <v>23</v>
      </c>
      <c r="J23" s="37">
        <v>23.5</v>
      </c>
      <c r="K23" s="37">
        <v>24</v>
      </c>
      <c r="L23" s="37">
        <v>24</v>
      </c>
      <c r="M23" s="37">
        <v>24.5</v>
      </c>
      <c r="N23" s="37">
        <v>24.5</v>
      </c>
      <c r="O23" s="37">
        <v>25</v>
      </c>
      <c r="P23" s="37">
        <v>25</v>
      </c>
      <c r="Q23" s="37">
        <v>25.5</v>
      </c>
      <c r="S23" t="str">
        <f t="shared" si="2"/>
        <v/>
      </c>
      <c r="T23">
        <v>36000</v>
      </c>
      <c r="U23">
        <v>0.21999999999999997</v>
      </c>
      <c r="V23">
        <v>0.22499999999999998</v>
      </c>
      <c r="W23">
        <v>0.22499999999999998</v>
      </c>
      <c r="X23">
        <v>0.22999999999999998</v>
      </c>
      <c r="Y23">
        <v>0.23499999999999999</v>
      </c>
      <c r="Z23">
        <v>0.24</v>
      </c>
      <c r="AA23">
        <v>0.24</v>
      </c>
      <c r="AB23">
        <v>0.245</v>
      </c>
      <c r="AC23">
        <v>0.245</v>
      </c>
      <c r="AD23">
        <v>0.25</v>
      </c>
      <c r="AE23">
        <v>0.25</v>
      </c>
      <c r="AF23">
        <v>0.255</v>
      </c>
      <c r="AH23" s="37">
        <f t="shared" si="4"/>
        <v>21.999999999999996</v>
      </c>
      <c r="AI23" s="37">
        <f t="shared" si="3"/>
        <v>22.499999999999996</v>
      </c>
      <c r="AJ23" s="37">
        <f t="shared" si="3"/>
        <v>22.499999999999996</v>
      </c>
      <c r="AK23" s="37">
        <f t="shared" si="3"/>
        <v>23</v>
      </c>
      <c r="AL23" s="37">
        <f t="shared" si="3"/>
        <v>23.5</v>
      </c>
      <c r="AM23" s="37">
        <f t="shared" si="3"/>
        <v>24</v>
      </c>
      <c r="AN23" s="37">
        <f t="shared" si="3"/>
        <v>24</v>
      </c>
      <c r="AO23" s="37">
        <f t="shared" si="3"/>
        <v>24.5</v>
      </c>
      <c r="AP23" s="37">
        <f t="shared" si="3"/>
        <v>24.5</v>
      </c>
      <c r="AQ23" s="37">
        <f t="shared" si="3"/>
        <v>25</v>
      </c>
      <c r="AR23" s="37">
        <f t="shared" si="3"/>
        <v>25</v>
      </c>
      <c r="AS23" s="37">
        <f t="shared" si="3"/>
        <v>25.5</v>
      </c>
    </row>
    <row r="24" spans="4:45" x14ac:dyDescent="0.25">
      <c r="D24" s="4">
        <v>21</v>
      </c>
      <c r="E24" s="4">
        <v>37000</v>
      </c>
      <c r="F24" s="37">
        <v>21.999999999999996</v>
      </c>
      <c r="G24" s="37">
        <v>22.499999999999996</v>
      </c>
      <c r="H24" s="37">
        <v>23</v>
      </c>
      <c r="I24" s="37">
        <v>23</v>
      </c>
      <c r="J24" s="37">
        <v>23.5</v>
      </c>
      <c r="K24" s="37">
        <v>24</v>
      </c>
      <c r="L24" s="37">
        <v>24</v>
      </c>
      <c r="M24" s="37">
        <v>24.5</v>
      </c>
      <c r="N24" s="37">
        <v>25</v>
      </c>
      <c r="O24" s="37">
        <v>25</v>
      </c>
      <c r="P24" s="37">
        <v>25.5</v>
      </c>
      <c r="Q24" s="37">
        <v>25.5</v>
      </c>
      <c r="S24" t="str">
        <f t="shared" si="2"/>
        <v/>
      </c>
      <c r="T24">
        <v>37000</v>
      </c>
      <c r="U24">
        <v>0.21999999999999997</v>
      </c>
      <c r="V24">
        <v>0.22499999999999998</v>
      </c>
      <c r="W24">
        <v>0.22999999999999998</v>
      </c>
      <c r="X24">
        <v>0.22999999999999998</v>
      </c>
      <c r="Y24">
        <v>0.23499999999999999</v>
      </c>
      <c r="Z24">
        <v>0.24</v>
      </c>
      <c r="AA24">
        <v>0.24</v>
      </c>
      <c r="AB24">
        <v>0.245</v>
      </c>
      <c r="AC24">
        <v>0.25</v>
      </c>
      <c r="AD24">
        <v>0.25</v>
      </c>
      <c r="AE24">
        <v>0.255</v>
      </c>
      <c r="AF24">
        <v>0.255</v>
      </c>
      <c r="AH24" s="37">
        <f t="shared" si="4"/>
        <v>21.999999999999996</v>
      </c>
      <c r="AI24" s="37">
        <f t="shared" si="3"/>
        <v>22.499999999999996</v>
      </c>
      <c r="AJ24" s="37">
        <f t="shared" si="3"/>
        <v>23</v>
      </c>
      <c r="AK24" s="37">
        <f t="shared" si="3"/>
        <v>23</v>
      </c>
      <c r="AL24" s="37">
        <f t="shared" si="3"/>
        <v>23.5</v>
      </c>
      <c r="AM24" s="37">
        <f t="shared" si="3"/>
        <v>24</v>
      </c>
      <c r="AN24" s="37">
        <f t="shared" si="3"/>
        <v>24</v>
      </c>
      <c r="AO24" s="37">
        <f t="shared" si="3"/>
        <v>24.5</v>
      </c>
      <c r="AP24" s="37">
        <f t="shared" si="3"/>
        <v>25</v>
      </c>
      <c r="AQ24" s="37">
        <f t="shared" si="3"/>
        <v>25</v>
      </c>
      <c r="AR24" s="37">
        <f t="shared" si="3"/>
        <v>25.5</v>
      </c>
      <c r="AS24" s="37">
        <f t="shared" si="3"/>
        <v>25.5</v>
      </c>
    </row>
    <row r="25" spans="4:45" x14ac:dyDescent="0.25">
      <c r="D25" s="4">
        <v>22</v>
      </c>
      <c r="E25" s="4">
        <v>38000</v>
      </c>
      <c r="F25" s="37">
        <v>21.999999999999996</v>
      </c>
      <c r="G25" s="37">
        <v>22.499999999999996</v>
      </c>
      <c r="H25" s="37">
        <v>23</v>
      </c>
      <c r="I25" s="37">
        <v>23.5</v>
      </c>
      <c r="J25" s="37">
        <v>23.5</v>
      </c>
      <c r="K25" s="37">
        <v>24</v>
      </c>
      <c r="L25" s="37">
        <v>24.5</v>
      </c>
      <c r="M25" s="37">
        <v>24.5</v>
      </c>
      <c r="N25" s="37">
        <v>25</v>
      </c>
      <c r="O25" s="37">
        <v>25</v>
      </c>
      <c r="P25" s="37">
        <v>25.5</v>
      </c>
      <c r="Q25" s="37">
        <v>25.5</v>
      </c>
      <c r="S25" t="str">
        <f t="shared" si="2"/>
        <v/>
      </c>
      <c r="T25">
        <v>38000</v>
      </c>
      <c r="U25">
        <v>0.21999999999999997</v>
      </c>
      <c r="V25">
        <v>0.22499999999999998</v>
      </c>
      <c r="W25">
        <v>0.22999999999999998</v>
      </c>
      <c r="X25">
        <v>0.23499999999999999</v>
      </c>
      <c r="Y25">
        <v>0.23499999999999999</v>
      </c>
      <c r="Z25">
        <v>0.24</v>
      </c>
      <c r="AA25">
        <v>0.245</v>
      </c>
      <c r="AB25">
        <v>0.245</v>
      </c>
      <c r="AC25">
        <v>0.25</v>
      </c>
      <c r="AD25">
        <v>0.25</v>
      </c>
      <c r="AE25">
        <v>0.255</v>
      </c>
      <c r="AF25">
        <v>0.255</v>
      </c>
      <c r="AH25" s="37">
        <f t="shared" si="4"/>
        <v>21.999999999999996</v>
      </c>
      <c r="AI25" s="37">
        <f t="shared" si="3"/>
        <v>22.499999999999996</v>
      </c>
      <c r="AJ25" s="37">
        <f t="shared" si="3"/>
        <v>23</v>
      </c>
      <c r="AK25" s="37">
        <f t="shared" si="3"/>
        <v>23.5</v>
      </c>
      <c r="AL25" s="37">
        <f t="shared" si="3"/>
        <v>23.5</v>
      </c>
      <c r="AM25" s="37">
        <f t="shared" si="3"/>
        <v>24</v>
      </c>
      <c r="AN25" s="37">
        <f t="shared" si="3"/>
        <v>24.5</v>
      </c>
      <c r="AO25" s="37">
        <f t="shared" si="3"/>
        <v>24.5</v>
      </c>
      <c r="AP25" s="37">
        <f t="shared" si="3"/>
        <v>25</v>
      </c>
      <c r="AQ25" s="37">
        <f t="shared" si="3"/>
        <v>25</v>
      </c>
      <c r="AR25" s="37">
        <f t="shared" si="3"/>
        <v>25.5</v>
      </c>
      <c r="AS25" s="37">
        <f t="shared" si="3"/>
        <v>25.5</v>
      </c>
    </row>
    <row r="26" spans="4:45" x14ac:dyDescent="0.25">
      <c r="D26" s="4">
        <v>23</v>
      </c>
      <c r="E26" s="4">
        <v>39000</v>
      </c>
      <c r="F26" s="37">
        <v>22.499999999999996</v>
      </c>
      <c r="G26" s="37">
        <v>22.499999999999996</v>
      </c>
      <c r="H26" s="37">
        <v>23</v>
      </c>
      <c r="I26" s="37">
        <v>23.5</v>
      </c>
      <c r="J26" s="37">
        <v>24</v>
      </c>
      <c r="K26" s="37">
        <v>24</v>
      </c>
      <c r="L26" s="37">
        <v>24.5</v>
      </c>
      <c r="M26" s="37">
        <v>25</v>
      </c>
      <c r="N26" s="37">
        <v>25</v>
      </c>
      <c r="O26" s="37">
        <v>25.5</v>
      </c>
      <c r="P26" s="37">
        <v>25.5</v>
      </c>
      <c r="Q26" s="37">
        <v>26</v>
      </c>
      <c r="S26" t="str">
        <f t="shared" si="2"/>
        <v/>
      </c>
      <c r="T26">
        <v>39000</v>
      </c>
      <c r="U26">
        <v>0.22499999999999998</v>
      </c>
      <c r="V26">
        <v>0.22499999999999998</v>
      </c>
      <c r="W26">
        <v>0.22999999999999998</v>
      </c>
      <c r="X26">
        <v>0.23499999999999999</v>
      </c>
      <c r="Y26">
        <v>0.24</v>
      </c>
      <c r="Z26">
        <v>0.24</v>
      </c>
      <c r="AA26">
        <v>0.245</v>
      </c>
      <c r="AB26">
        <v>0.25</v>
      </c>
      <c r="AC26">
        <v>0.25</v>
      </c>
      <c r="AD26">
        <v>0.255</v>
      </c>
      <c r="AE26">
        <v>0.255</v>
      </c>
      <c r="AF26">
        <v>0.26</v>
      </c>
      <c r="AH26" s="37">
        <f t="shared" si="4"/>
        <v>22.499999999999996</v>
      </c>
      <c r="AI26" s="37">
        <f t="shared" si="3"/>
        <v>22.499999999999996</v>
      </c>
      <c r="AJ26" s="37">
        <f t="shared" si="3"/>
        <v>23</v>
      </c>
      <c r="AK26" s="37">
        <f t="shared" si="3"/>
        <v>23.5</v>
      </c>
      <c r="AL26" s="37">
        <f t="shared" si="3"/>
        <v>24</v>
      </c>
      <c r="AM26" s="37">
        <f t="shared" si="3"/>
        <v>24</v>
      </c>
      <c r="AN26" s="37">
        <f t="shared" si="3"/>
        <v>24.5</v>
      </c>
      <c r="AO26" s="37">
        <f t="shared" si="3"/>
        <v>25</v>
      </c>
      <c r="AP26" s="37">
        <f t="shared" si="3"/>
        <v>25</v>
      </c>
      <c r="AQ26" s="37">
        <f t="shared" si="3"/>
        <v>25.5</v>
      </c>
      <c r="AR26" s="37">
        <f t="shared" si="3"/>
        <v>25.5</v>
      </c>
      <c r="AS26" s="37">
        <f t="shared" si="3"/>
        <v>26</v>
      </c>
    </row>
    <row r="27" spans="4:45" x14ac:dyDescent="0.25">
      <c r="D27" s="4">
        <v>24</v>
      </c>
      <c r="E27" s="4">
        <v>40000</v>
      </c>
      <c r="F27" s="37">
        <v>22.499999999999996</v>
      </c>
      <c r="G27" s="37">
        <v>23</v>
      </c>
      <c r="H27" s="37">
        <v>23.5</v>
      </c>
      <c r="I27" s="37">
        <v>23.5</v>
      </c>
      <c r="J27" s="37">
        <v>24</v>
      </c>
      <c r="K27" s="37">
        <v>24.5</v>
      </c>
      <c r="L27" s="37">
        <v>24.5</v>
      </c>
      <c r="M27" s="37">
        <v>25</v>
      </c>
      <c r="N27" s="37">
        <v>25.5</v>
      </c>
      <c r="O27" s="37">
        <v>25.5</v>
      </c>
      <c r="P27" s="37">
        <v>26</v>
      </c>
      <c r="Q27" s="37">
        <v>26</v>
      </c>
      <c r="S27" t="str">
        <f t="shared" si="2"/>
        <v/>
      </c>
      <c r="T27">
        <v>40000</v>
      </c>
      <c r="U27">
        <v>0.22499999999999998</v>
      </c>
      <c r="V27">
        <v>0.22999999999999998</v>
      </c>
      <c r="W27">
        <v>0.23499999999999999</v>
      </c>
      <c r="X27">
        <v>0.23499999999999999</v>
      </c>
      <c r="Y27">
        <v>0.24</v>
      </c>
      <c r="Z27">
        <v>0.245</v>
      </c>
      <c r="AA27">
        <v>0.245</v>
      </c>
      <c r="AB27">
        <v>0.25</v>
      </c>
      <c r="AC27">
        <v>0.255</v>
      </c>
      <c r="AD27">
        <v>0.255</v>
      </c>
      <c r="AE27">
        <v>0.26</v>
      </c>
      <c r="AF27">
        <v>0.26</v>
      </c>
      <c r="AH27" s="37">
        <f t="shared" si="4"/>
        <v>22.499999999999996</v>
      </c>
      <c r="AI27" s="37">
        <f t="shared" si="3"/>
        <v>23</v>
      </c>
      <c r="AJ27" s="37">
        <f t="shared" si="3"/>
        <v>23.5</v>
      </c>
      <c r="AK27" s="37">
        <f t="shared" si="3"/>
        <v>23.5</v>
      </c>
      <c r="AL27" s="37">
        <f t="shared" si="3"/>
        <v>24</v>
      </c>
      <c r="AM27" s="37">
        <f t="shared" si="3"/>
        <v>24.5</v>
      </c>
      <c r="AN27" s="37">
        <f t="shared" si="3"/>
        <v>24.5</v>
      </c>
      <c r="AO27" s="37">
        <f t="shared" si="3"/>
        <v>25</v>
      </c>
      <c r="AP27" s="37">
        <f t="shared" si="3"/>
        <v>25.5</v>
      </c>
      <c r="AQ27" s="37">
        <f t="shared" si="3"/>
        <v>25.5</v>
      </c>
      <c r="AR27" s="37">
        <f t="shared" si="3"/>
        <v>26</v>
      </c>
      <c r="AS27" s="37">
        <f t="shared" si="3"/>
        <v>26</v>
      </c>
    </row>
    <row r="28" spans="4:45" x14ac:dyDescent="0.25">
      <c r="D28" s="4">
        <v>25</v>
      </c>
      <c r="E28" s="4">
        <v>41000</v>
      </c>
      <c r="F28" s="37">
        <v>22.499999999999996</v>
      </c>
      <c r="G28" s="37">
        <v>23</v>
      </c>
      <c r="H28" s="37">
        <v>23.5</v>
      </c>
      <c r="I28" s="37">
        <v>24</v>
      </c>
      <c r="J28" s="37">
        <v>24</v>
      </c>
      <c r="K28" s="37">
        <v>24.5</v>
      </c>
      <c r="L28" s="37">
        <v>25</v>
      </c>
      <c r="M28" s="37">
        <v>25</v>
      </c>
      <c r="N28" s="37">
        <v>25.5</v>
      </c>
      <c r="O28" s="37">
        <v>25.5</v>
      </c>
      <c r="P28" s="37">
        <v>26</v>
      </c>
      <c r="Q28" s="37">
        <v>26</v>
      </c>
      <c r="S28" t="str">
        <f t="shared" si="2"/>
        <v/>
      </c>
      <c r="T28">
        <v>41000</v>
      </c>
      <c r="U28">
        <v>0.22499999999999998</v>
      </c>
      <c r="V28">
        <v>0.22999999999999998</v>
      </c>
      <c r="W28">
        <v>0.23499999999999999</v>
      </c>
      <c r="X28">
        <v>0.24</v>
      </c>
      <c r="Y28">
        <v>0.24</v>
      </c>
      <c r="Z28">
        <v>0.245</v>
      </c>
      <c r="AA28">
        <v>0.25</v>
      </c>
      <c r="AB28">
        <v>0.25</v>
      </c>
      <c r="AC28">
        <v>0.255</v>
      </c>
      <c r="AD28">
        <v>0.255</v>
      </c>
      <c r="AE28">
        <v>0.26</v>
      </c>
      <c r="AF28">
        <v>0.26</v>
      </c>
      <c r="AH28" s="37">
        <f t="shared" si="4"/>
        <v>22.499999999999996</v>
      </c>
      <c r="AI28" s="37">
        <f t="shared" si="3"/>
        <v>23</v>
      </c>
      <c r="AJ28" s="37">
        <f t="shared" si="3"/>
        <v>23.5</v>
      </c>
      <c r="AK28" s="37">
        <f t="shared" si="3"/>
        <v>24</v>
      </c>
      <c r="AL28" s="37">
        <f t="shared" si="3"/>
        <v>24</v>
      </c>
      <c r="AM28" s="37">
        <f t="shared" si="3"/>
        <v>24.5</v>
      </c>
      <c r="AN28" s="37">
        <f t="shared" si="3"/>
        <v>25</v>
      </c>
      <c r="AO28" s="37">
        <f t="shared" si="3"/>
        <v>25</v>
      </c>
      <c r="AP28" s="37">
        <f t="shared" si="3"/>
        <v>25.5</v>
      </c>
      <c r="AQ28" s="37">
        <f t="shared" si="3"/>
        <v>25.5</v>
      </c>
      <c r="AR28" s="37">
        <f t="shared" si="3"/>
        <v>26</v>
      </c>
      <c r="AS28" s="37">
        <f t="shared" si="3"/>
        <v>26</v>
      </c>
    </row>
    <row r="29" spans="4:45" x14ac:dyDescent="0.25">
      <c r="D29" s="4">
        <v>26</v>
      </c>
      <c r="E29" s="4">
        <v>42000</v>
      </c>
      <c r="F29" s="37">
        <v>23</v>
      </c>
      <c r="G29" s="37">
        <v>23.5</v>
      </c>
      <c r="H29" s="37">
        <v>23.5</v>
      </c>
      <c r="I29" s="37">
        <v>24</v>
      </c>
      <c r="J29" s="37">
        <v>24.5</v>
      </c>
      <c r="K29" s="37">
        <v>25</v>
      </c>
      <c r="L29" s="37">
        <v>25</v>
      </c>
      <c r="M29" s="37">
        <v>25.5</v>
      </c>
      <c r="N29" s="37">
        <v>26</v>
      </c>
      <c r="O29" s="37">
        <v>26</v>
      </c>
      <c r="P29" s="37">
        <v>26.5</v>
      </c>
      <c r="Q29" s="37">
        <v>26.5</v>
      </c>
      <c r="S29" t="str">
        <f t="shared" si="2"/>
        <v/>
      </c>
      <c r="T29">
        <v>42000</v>
      </c>
      <c r="U29">
        <v>0.22999999999999998</v>
      </c>
      <c r="V29">
        <v>0.23499999999999999</v>
      </c>
      <c r="W29">
        <v>0.23499999999999999</v>
      </c>
      <c r="X29">
        <v>0.24</v>
      </c>
      <c r="Y29">
        <v>0.245</v>
      </c>
      <c r="Z29">
        <v>0.25</v>
      </c>
      <c r="AA29">
        <v>0.25</v>
      </c>
      <c r="AB29">
        <v>0.255</v>
      </c>
      <c r="AC29">
        <v>0.26</v>
      </c>
      <c r="AD29">
        <v>0.26</v>
      </c>
      <c r="AE29">
        <v>0.26500000000000001</v>
      </c>
      <c r="AF29">
        <v>0.26500000000000001</v>
      </c>
      <c r="AH29" s="37">
        <f t="shared" si="4"/>
        <v>23</v>
      </c>
      <c r="AI29" s="37">
        <f t="shared" si="3"/>
        <v>23.5</v>
      </c>
      <c r="AJ29" s="37">
        <f t="shared" si="3"/>
        <v>23.5</v>
      </c>
      <c r="AK29" s="37">
        <f t="shared" si="3"/>
        <v>24</v>
      </c>
      <c r="AL29" s="37">
        <f t="shared" si="3"/>
        <v>24.5</v>
      </c>
      <c r="AM29" s="37">
        <f t="shared" si="3"/>
        <v>25</v>
      </c>
      <c r="AN29" s="37">
        <f t="shared" si="3"/>
        <v>25</v>
      </c>
      <c r="AO29" s="37">
        <f t="shared" si="3"/>
        <v>25.5</v>
      </c>
      <c r="AP29" s="37">
        <f t="shared" si="3"/>
        <v>26</v>
      </c>
      <c r="AQ29" s="37">
        <f t="shared" si="3"/>
        <v>26</v>
      </c>
      <c r="AR29" s="37">
        <f t="shared" si="3"/>
        <v>26.5</v>
      </c>
      <c r="AS29" s="37">
        <f t="shared" si="3"/>
        <v>26.5</v>
      </c>
    </row>
    <row r="30" spans="4:45" x14ac:dyDescent="0.25">
      <c r="D30" s="4">
        <v>27</v>
      </c>
      <c r="E30" s="4">
        <v>43000</v>
      </c>
      <c r="F30" s="37">
        <v>23</v>
      </c>
      <c r="G30" s="37">
        <v>23.5</v>
      </c>
      <c r="H30" s="37">
        <v>24</v>
      </c>
      <c r="I30" s="37">
        <v>24.5</v>
      </c>
      <c r="J30" s="37">
        <v>25</v>
      </c>
      <c r="K30" s="37">
        <v>25</v>
      </c>
      <c r="L30" s="37">
        <v>25.5</v>
      </c>
      <c r="M30" s="37">
        <v>26</v>
      </c>
      <c r="N30" s="37">
        <v>26</v>
      </c>
      <c r="O30" s="37">
        <v>26.5</v>
      </c>
      <c r="P30" s="37">
        <v>26.5</v>
      </c>
      <c r="Q30" s="37">
        <v>27</v>
      </c>
      <c r="S30" t="str">
        <f t="shared" si="2"/>
        <v/>
      </c>
      <c r="T30">
        <v>43000</v>
      </c>
      <c r="U30">
        <v>0.22999999999999998</v>
      </c>
      <c r="V30">
        <v>0.23499999999999999</v>
      </c>
      <c r="W30">
        <v>0.24</v>
      </c>
      <c r="X30">
        <v>0.245</v>
      </c>
      <c r="Y30">
        <v>0.25</v>
      </c>
      <c r="Z30">
        <v>0.25</v>
      </c>
      <c r="AA30">
        <v>0.255</v>
      </c>
      <c r="AB30">
        <v>0.26</v>
      </c>
      <c r="AC30">
        <v>0.26</v>
      </c>
      <c r="AD30">
        <v>0.26500000000000001</v>
      </c>
      <c r="AE30">
        <v>0.26500000000000001</v>
      </c>
      <c r="AF30">
        <v>0.27</v>
      </c>
      <c r="AH30" s="37">
        <f t="shared" si="4"/>
        <v>23</v>
      </c>
      <c r="AI30" s="37">
        <f t="shared" si="3"/>
        <v>23.5</v>
      </c>
      <c r="AJ30" s="37">
        <f t="shared" si="3"/>
        <v>24</v>
      </c>
      <c r="AK30" s="37">
        <f t="shared" si="3"/>
        <v>24.5</v>
      </c>
      <c r="AL30" s="37">
        <f t="shared" si="3"/>
        <v>25</v>
      </c>
      <c r="AM30" s="37">
        <f t="shared" si="3"/>
        <v>25</v>
      </c>
      <c r="AN30" s="37">
        <f t="shared" si="3"/>
        <v>25.5</v>
      </c>
      <c r="AO30" s="37">
        <f t="shared" si="3"/>
        <v>26</v>
      </c>
      <c r="AP30" s="37">
        <f t="shared" si="3"/>
        <v>26</v>
      </c>
      <c r="AQ30" s="37">
        <f t="shared" si="3"/>
        <v>26.5</v>
      </c>
      <c r="AR30" s="37">
        <f t="shared" si="3"/>
        <v>26.5</v>
      </c>
      <c r="AS30" s="37">
        <f t="shared" si="3"/>
        <v>27</v>
      </c>
    </row>
    <row r="31" spans="4:45" x14ac:dyDescent="0.25">
      <c r="D31" s="4">
        <v>28</v>
      </c>
      <c r="E31" s="4">
        <v>44000</v>
      </c>
      <c r="F31" s="37">
        <v>23.5</v>
      </c>
      <c r="G31" s="37">
        <v>24</v>
      </c>
      <c r="H31" s="37">
        <v>24.5</v>
      </c>
      <c r="I31" s="37">
        <v>25</v>
      </c>
      <c r="J31" s="37">
        <v>25.5</v>
      </c>
      <c r="K31" s="37">
        <v>25.5</v>
      </c>
      <c r="L31" s="37">
        <v>26</v>
      </c>
      <c r="M31" s="37">
        <v>26.5</v>
      </c>
      <c r="N31" s="37">
        <v>26.5</v>
      </c>
      <c r="O31" s="37">
        <v>27</v>
      </c>
      <c r="P31" s="37">
        <v>27</v>
      </c>
      <c r="Q31" s="37">
        <v>27.500000000000004</v>
      </c>
      <c r="S31" t="str">
        <f t="shared" si="2"/>
        <v/>
      </c>
      <c r="T31">
        <v>44000</v>
      </c>
      <c r="U31">
        <v>0.23499999999999999</v>
      </c>
      <c r="V31">
        <v>0.24</v>
      </c>
      <c r="W31">
        <v>0.245</v>
      </c>
      <c r="X31">
        <v>0.25</v>
      </c>
      <c r="Y31">
        <v>0.255</v>
      </c>
      <c r="Z31">
        <v>0.255</v>
      </c>
      <c r="AA31">
        <v>0.26</v>
      </c>
      <c r="AB31">
        <v>0.26500000000000001</v>
      </c>
      <c r="AC31">
        <v>0.26500000000000001</v>
      </c>
      <c r="AD31">
        <v>0.27</v>
      </c>
      <c r="AE31">
        <v>0.27</v>
      </c>
      <c r="AF31">
        <v>0.27500000000000002</v>
      </c>
      <c r="AH31" s="37">
        <f t="shared" si="4"/>
        <v>23.5</v>
      </c>
      <c r="AI31" s="37">
        <f t="shared" si="3"/>
        <v>24</v>
      </c>
      <c r="AJ31" s="37">
        <f t="shared" si="3"/>
        <v>24.5</v>
      </c>
      <c r="AK31" s="37">
        <f t="shared" si="3"/>
        <v>25</v>
      </c>
      <c r="AL31" s="37">
        <f t="shared" si="3"/>
        <v>25.5</v>
      </c>
      <c r="AM31" s="37">
        <f t="shared" si="3"/>
        <v>25.5</v>
      </c>
      <c r="AN31" s="37">
        <f t="shared" si="3"/>
        <v>26</v>
      </c>
      <c r="AO31" s="37">
        <f t="shared" si="3"/>
        <v>26.5</v>
      </c>
      <c r="AP31" s="37">
        <f t="shared" si="3"/>
        <v>26.5</v>
      </c>
      <c r="AQ31" s="37">
        <f t="shared" si="3"/>
        <v>27</v>
      </c>
      <c r="AR31" s="37">
        <f t="shared" si="3"/>
        <v>27</v>
      </c>
      <c r="AS31" s="37">
        <f t="shared" si="3"/>
        <v>27.500000000000004</v>
      </c>
    </row>
    <row r="32" spans="4:45" x14ac:dyDescent="0.25">
      <c r="D32" s="4">
        <v>29</v>
      </c>
      <c r="E32" s="4">
        <v>45000</v>
      </c>
      <c r="F32" s="37">
        <v>24</v>
      </c>
      <c r="G32" s="37">
        <v>24.5</v>
      </c>
      <c r="H32" s="37">
        <v>25</v>
      </c>
      <c r="I32" s="37">
        <v>25.5</v>
      </c>
      <c r="J32" s="37">
        <v>25.5</v>
      </c>
      <c r="K32" s="37">
        <v>26</v>
      </c>
      <c r="L32" s="37">
        <v>26.5</v>
      </c>
      <c r="M32" s="37">
        <v>26.5</v>
      </c>
      <c r="N32" s="37">
        <v>27</v>
      </c>
      <c r="O32" s="37">
        <v>27</v>
      </c>
      <c r="P32" s="37">
        <v>27.500000000000004</v>
      </c>
      <c r="Q32" s="37">
        <v>28.000000000000004</v>
      </c>
      <c r="S32" t="str">
        <f t="shared" si="2"/>
        <v/>
      </c>
      <c r="T32">
        <v>45000</v>
      </c>
      <c r="U32">
        <v>0.24</v>
      </c>
      <c r="V32">
        <v>0.245</v>
      </c>
      <c r="W32">
        <v>0.25</v>
      </c>
      <c r="X32">
        <v>0.255</v>
      </c>
      <c r="Y32">
        <v>0.255</v>
      </c>
      <c r="Z32">
        <v>0.26</v>
      </c>
      <c r="AA32">
        <v>0.26500000000000001</v>
      </c>
      <c r="AB32">
        <v>0.26500000000000001</v>
      </c>
      <c r="AC32">
        <v>0.27</v>
      </c>
      <c r="AD32">
        <v>0.27</v>
      </c>
      <c r="AE32">
        <v>0.27500000000000002</v>
      </c>
      <c r="AF32">
        <v>0.28000000000000003</v>
      </c>
      <c r="AH32" s="37">
        <f t="shared" si="4"/>
        <v>24</v>
      </c>
      <c r="AI32" s="37">
        <f t="shared" si="3"/>
        <v>24.5</v>
      </c>
      <c r="AJ32" s="37">
        <f t="shared" si="3"/>
        <v>25</v>
      </c>
      <c r="AK32" s="37">
        <f t="shared" si="3"/>
        <v>25.5</v>
      </c>
      <c r="AL32" s="37">
        <f t="shared" si="3"/>
        <v>25.5</v>
      </c>
      <c r="AM32" s="37">
        <f t="shared" si="3"/>
        <v>26</v>
      </c>
      <c r="AN32" s="37">
        <f t="shared" si="3"/>
        <v>26.5</v>
      </c>
      <c r="AO32" s="37">
        <f t="shared" si="3"/>
        <v>26.5</v>
      </c>
      <c r="AP32" s="37">
        <f t="shared" si="3"/>
        <v>27</v>
      </c>
      <c r="AQ32" s="37">
        <f t="shared" si="3"/>
        <v>27</v>
      </c>
      <c r="AR32" s="37">
        <f t="shared" si="3"/>
        <v>27.500000000000004</v>
      </c>
      <c r="AS32" s="37">
        <f t="shared" si="3"/>
        <v>28.000000000000004</v>
      </c>
    </row>
    <row r="33" spans="4:45" x14ac:dyDescent="0.25">
      <c r="D33" s="4">
        <v>30</v>
      </c>
      <c r="E33" s="4">
        <v>46000</v>
      </c>
      <c r="F33" s="37">
        <v>24</v>
      </c>
      <c r="G33" s="37">
        <v>24.5</v>
      </c>
      <c r="H33" s="37">
        <v>25</v>
      </c>
      <c r="I33" s="37">
        <v>25.5</v>
      </c>
      <c r="J33" s="37">
        <v>25.5</v>
      </c>
      <c r="K33" s="37">
        <v>26</v>
      </c>
      <c r="L33" s="37">
        <v>26.5</v>
      </c>
      <c r="M33" s="37">
        <v>26.5</v>
      </c>
      <c r="N33" s="37">
        <v>27</v>
      </c>
      <c r="O33" s="37">
        <v>27</v>
      </c>
      <c r="P33" s="37">
        <v>27.500000000000004</v>
      </c>
      <c r="Q33" s="37">
        <v>28.000000000000004</v>
      </c>
      <c r="S33" t="str">
        <f t="shared" si="2"/>
        <v/>
      </c>
      <c r="T33">
        <v>46000</v>
      </c>
      <c r="U33">
        <v>0.24</v>
      </c>
      <c r="V33">
        <v>0.245</v>
      </c>
      <c r="W33">
        <v>0.25</v>
      </c>
      <c r="X33">
        <v>0.255</v>
      </c>
      <c r="Y33">
        <v>0.255</v>
      </c>
      <c r="Z33">
        <v>0.26</v>
      </c>
      <c r="AA33">
        <v>0.26500000000000001</v>
      </c>
      <c r="AB33">
        <v>0.26500000000000001</v>
      </c>
      <c r="AC33">
        <v>0.27</v>
      </c>
      <c r="AD33">
        <v>0.27</v>
      </c>
      <c r="AE33">
        <v>0.27500000000000002</v>
      </c>
      <c r="AF33">
        <v>0.28000000000000003</v>
      </c>
      <c r="AH33" s="37">
        <f t="shared" si="4"/>
        <v>24</v>
      </c>
      <c r="AI33" s="37">
        <f t="shared" si="3"/>
        <v>24.5</v>
      </c>
      <c r="AJ33" s="37">
        <f t="shared" si="3"/>
        <v>25</v>
      </c>
      <c r="AK33" s="37">
        <f t="shared" si="3"/>
        <v>25.5</v>
      </c>
      <c r="AL33" s="37">
        <f t="shared" si="3"/>
        <v>25.5</v>
      </c>
      <c r="AM33" s="37">
        <f t="shared" si="3"/>
        <v>26</v>
      </c>
      <c r="AN33" s="37">
        <f t="shared" si="3"/>
        <v>26.5</v>
      </c>
      <c r="AO33" s="37">
        <f t="shared" si="3"/>
        <v>26.5</v>
      </c>
      <c r="AP33" s="37">
        <f t="shared" si="3"/>
        <v>27</v>
      </c>
      <c r="AQ33" s="37">
        <f t="shared" si="3"/>
        <v>27</v>
      </c>
      <c r="AR33" s="37">
        <f t="shared" si="3"/>
        <v>27.500000000000004</v>
      </c>
      <c r="AS33" s="37">
        <f t="shared" si="3"/>
        <v>28.000000000000004</v>
      </c>
    </row>
    <row r="34" spans="4:45" x14ac:dyDescent="0.25">
      <c r="D34" s="4">
        <v>31</v>
      </c>
      <c r="E34" s="4">
        <v>47000</v>
      </c>
      <c r="F34" s="37">
        <v>24</v>
      </c>
      <c r="G34" s="37">
        <v>24.5</v>
      </c>
      <c r="H34" s="37">
        <v>25</v>
      </c>
      <c r="I34" s="37">
        <v>25.5</v>
      </c>
      <c r="J34" s="37">
        <v>25.5</v>
      </c>
      <c r="K34" s="37">
        <v>26</v>
      </c>
      <c r="L34" s="37">
        <v>26.5</v>
      </c>
      <c r="M34" s="37">
        <v>26.5</v>
      </c>
      <c r="N34" s="37">
        <v>27</v>
      </c>
      <c r="O34" s="37">
        <v>27</v>
      </c>
      <c r="P34" s="37">
        <v>27.500000000000004</v>
      </c>
      <c r="Q34" s="37">
        <v>28.000000000000004</v>
      </c>
      <c r="S34" t="str">
        <f t="shared" si="2"/>
        <v/>
      </c>
      <c r="T34">
        <v>47000</v>
      </c>
      <c r="U34">
        <v>0.24</v>
      </c>
      <c r="V34">
        <v>0.245</v>
      </c>
      <c r="W34">
        <v>0.25</v>
      </c>
      <c r="X34">
        <v>0.255</v>
      </c>
      <c r="Y34">
        <v>0.255</v>
      </c>
      <c r="Z34">
        <v>0.26</v>
      </c>
      <c r="AA34">
        <v>0.26500000000000001</v>
      </c>
      <c r="AB34">
        <v>0.26500000000000001</v>
      </c>
      <c r="AC34">
        <v>0.27</v>
      </c>
      <c r="AD34">
        <v>0.27</v>
      </c>
      <c r="AE34">
        <v>0.27500000000000002</v>
      </c>
      <c r="AF34">
        <v>0.28000000000000003</v>
      </c>
      <c r="AH34" s="37">
        <f t="shared" si="4"/>
        <v>24</v>
      </c>
      <c r="AI34" s="37">
        <f t="shared" si="4"/>
        <v>24.5</v>
      </c>
      <c r="AJ34" s="37">
        <f t="shared" si="4"/>
        <v>25</v>
      </c>
      <c r="AK34" s="37">
        <f t="shared" si="4"/>
        <v>25.5</v>
      </c>
      <c r="AL34" s="37">
        <f t="shared" si="4"/>
        <v>25.5</v>
      </c>
      <c r="AM34" s="37">
        <f t="shared" si="4"/>
        <v>26</v>
      </c>
      <c r="AN34" s="37">
        <f t="shared" si="4"/>
        <v>26.5</v>
      </c>
      <c r="AO34" s="37">
        <f t="shared" si="4"/>
        <v>26.5</v>
      </c>
      <c r="AP34" s="37">
        <f t="shared" si="4"/>
        <v>27</v>
      </c>
      <c r="AQ34" s="37">
        <f t="shared" si="4"/>
        <v>27</v>
      </c>
      <c r="AR34" s="37">
        <f t="shared" si="4"/>
        <v>27.500000000000004</v>
      </c>
      <c r="AS34" s="37">
        <f t="shared" si="4"/>
        <v>28.000000000000004</v>
      </c>
    </row>
    <row r="35" spans="4:45" x14ac:dyDescent="0.25">
      <c r="D35" s="4">
        <v>32</v>
      </c>
      <c r="E35" s="4">
        <v>48000</v>
      </c>
      <c r="F35" s="37">
        <v>24</v>
      </c>
      <c r="G35" s="37">
        <v>24.5</v>
      </c>
      <c r="H35" s="37">
        <v>25</v>
      </c>
      <c r="I35" s="37">
        <v>25.5</v>
      </c>
      <c r="J35" s="37">
        <v>25.5</v>
      </c>
      <c r="K35" s="37">
        <v>26</v>
      </c>
      <c r="L35" s="37">
        <v>26.5</v>
      </c>
      <c r="M35" s="37">
        <v>26.5</v>
      </c>
      <c r="N35" s="37">
        <v>27</v>
      </c>
      <c r="O35" s="37">
        <v>27</v>
      </c>
      <c r="P35" s="37">
        <v>27.500000000000004</v>
      </c>
      <c r="Q35" s="37">
        <v>28.000000000000004</v>
      </c>
      <c r="S35" t="str">
        <f t="shared" si="2"/>
        <v/>
      </c>
      <c r="T35">
        <v>48000</v>
      </c>
      <c r="U35">
        <v>0.24</v>
      </c>
      <c r="V35">
        <v>0.245</v>
      </c>
      <c r="W35">
        <v>0.25</v>
      </c>
      <c r="X35">
        <v>0.255</v>
      </c>
      <c r="Y35">
        <v>0.255</v>
      </c>
      <c r="Z35">
        <v>0.26</v>
      </c>
      <c r="AA35">
        <v>0.26500000000000001</v>
      </c>
      <c r="AB35">
        <v>0.26500000000000001</v>
      </c>
      <c r="AC35">
        <v>0.27</v>
      </c>
      <c r="AD35">
        <v>0.27</v>
      </c>
      <c r="AE35">
        <v>0.27500000000000002</v>
      </c>
      <c r="AF35">
        <v>0.28000000000000003</v>
      </c>
      <c r="AH35" s="37">
        <f t="shared" si="4"/>
        <v>24</v>
      </c>
      <c r="AI35" s="37">
        <f t="shared" si="4"/>
        <v>24.5</v>
      </c>
      <c r="AJ35" s="37">
        <f t="shared" si="4"/>
        <v>25</v>
      </c>
      <c r="AK35" s="37">
        <f t="shared" si="4"/>
        <v>25.5</v>
      </c>
      <c r="AL35" s="37">
        <f t="shared" si="4"/>
        <v>25.5</v>
      </c>
      <c r="AM35" s="37">
        <f t="shared" si="4"/>
        <v>26</v>
      </c>
      <c r="AN35" s="37">
        <f t="shared" si="4"/>
        <v>26.5</v>
      </c>
      <c r="AO35" s="37">
        <f t="shared" si="4"/>
        <v>26.5</v>
      </c>
      <c r="AP35" s="37">
        <f t="shared" si="4"/>
        <v>27</v>
      </c>
      <c r="AQ35" s="37">
        <f t="shared" si="4"/>
        <v>27</v>
      </c>
      <c r="AR35" s="37">
        <f t="shared" si="4"/>
        <v>27.500000000000004</v>
      </c>
      <c r="AS35" s="37">
        <f t="shared" si="4"/>
        <v>28.000000000000004</v>
      </c>
    </row>
    <row r="36" spans="4:45" x14ac:dyDescent="0.25">
      <c r="D36" s="4">
        <v>33</v>
      </c>
      <c r="E36" s="4">
        <v>49000</v>
      </c>
      <c r="F36" s="37">
        <v>24</v>
      </c>
      <c r="G36" s="37">
        <v>24.5</v>
      </c>
      <c r="H36" s="37">
        <v>25</v>
      </c>
      <c r="I36" s="37">
        <v>25.5</v>
      </c>
      <c r="J36" s="37">
        <v>25.5</v>
      </c>
      <c r="K36" s="37">
        <v>26.5</v>
      </c>
      <c r="L36" s="37">
        <v>26.5</v>
      </c>
      <c r="M36" s="37">
        <v>26.5</v>
      </c>
      <c r="N36" s="37">
        <v>27</v>
      </c>
      <c r="O36" s="37">
        <v>27</v>
      </c>
      <c r="P36" s="37">
        <v>28.000000000000004</v>
      </c>
      <c r="Q36" s="37">
        <v>28.000000000000004</v>
      </c>
      <c r="S36" t="str">
        <f t="shared" si="2"/>
        <v/>
      </c>
      <c r="T36">
        <v>49000</v>
      </c>
      <c r="U36">
        <v>0.24</v>
      </c>
      <c r="V36">
        <v>0.245</v>
      </c>
      <c r="W36">
        <v>0.25</v>
      </c>
      <c r="X36">
        <v>0.255</v>
      </c>
      <c r="Y36">
        <v>0.255</v>
      </c>
      <c r="Z36">
        <v>0.26500000000000001</v>
      </c>
      <c r="AA36">
        <v>0.26500000000000001</v>
      </c>
      <c r="AB36">
        <v>0.26500000000000001</v>
      </c>
      <c r="AC36">
        <v>0.27</v>
      </c>
      <c r="AD36">
        <v>0.27</v>
      </c>
      <c r="AE36">
        <v>0.28000000000000003</v>
      </c>
      <c r="AF36">
        <v>0.28000000000000003</v>
      </c>
      <c r="AH36" s="37">
        <f t="shared" si="4"/>
        <v>24</v>
      </c>
      <c r="AI36" s="37">
        <f t="shared" si="4"/>
        <v>24.5</v>
      </c>
      <c r="AJ36" s="37">
        <f t="shared" si="4"/>
        <v>25</v>
      </c>
      <c r="AK36" s="37">
        <f t="shared" si="4"/>
        <v>25.5</v>
      </c>
      <c r="AL36" s="37">
        <f t="shared" si="4"/>
        <v>25.5</v>
      </c>
      <c r="AM36" s="37">
        <f t="shared" si="4"/>
        <v>26.5</v>
      </c>
      <c r="AN36" s="37">
        <f t="shared" si="4"/>
        <v>26.5</v>
      </c>
      <c r="AO36" s="37">
        <f t="shared" si="4"/>
        <v>26.5</v>
      </c>
      <c r="AP36" s="37">
        <f t="shared" si="4"/>
        <v>27</v>
      </c>
      <c r="AQ36" s="37">
        <f t="shared" si="4"/>
        <v>27</v>
      </c>
      <c r="AR36" s="37">
        <f t="shared" si="4"/>
        <v>28.000000000000004</v>
      </c>
      <c r="AS36" s="37">
        <f t="shared" si="4"/>
        <v>28.000000000000004</v>
      </c>
    </row>
    <row r="37" spans="4:45" x14ac:dyDescent="0.25">
      <c r="D37" s="4">
        <v>34</v>
      </c>
      <c r="E37" s="4">
        <v>50000</v>
      </c>
      <c r="F37" s="37">
        <v>24</v>
      </c>
      <c r="G37" s="37">
        <v>24.5</v>
      </c>
      <c r="H37" s="37">
        <v>25</v>
      </c>
      <c r="I37" s="37">
        <v>25.5</v>
      </c>
      <c r="J37" s="37">
        <v>25.5</v>
      </c>
      <c r="K37" s="37">
        <v>26.5</v>
      </c>
      <c r="L37" s="37">
        <v>26.5</v>
      </c>
      <c r="M37" s="37">
        <v>27</v>
      </c>
      <c r="N37" s="37">
        <v>27</v>
      </c>
      <c r="O37" s="37">
        <v>27.500000000000004</v>
      </c>
      <c r="P37" s="37">
        <v>28.000000000000004</v>
      </c>
      <c r="Q37" s="37">
        <v>28.000000000000004</v>
      </c>
      <c r="S37" t="str">
        <f t="shared" si="2"/>
        <v/>
      </c>
      <c r="T37">
        <v>50000</v>
      </c>
      <c r="U37">
        <v>0.24</v>
      </c>
      <c r="V37">
        <v>0.245</v>
      </c>
      <c r="W37">
        <v>0.25</v>
      </c>
      <c r="X37">
        <v>0.255</v>
      </c>
      <c r="Y37">
        <v>0.255</v>
      </c>
      <c r="Z37">
        <v>0.26500000000000001</v>
      </c>
      <c r="AA37">
        <v>0.26500000000000001</v>
      </c>
      <c r="AB37">
        <v>0.27</v>
      </c>
      <c r="AC37">
        <v>0.27</v>
      </c>
      <c r="AD37">
        <v>0.27500000000000002</v>
      </c>
      <c r="AE37">
        <v>0.28000000000000003</v>
      </c>
      <c r="AF37">
        <v>0.28000000000000003</v>
      </c>
      <c r="AH37" s="37">
        <f t="shared" si="4"/>
        <v>24</v>
      </c>
      <c r="AI37" s="37">
        <f t="shared" si="4"/>
        <v>24.5</v>
      </c>
      <c r="AJ37" s="37">
        <f t="shared" si="4"/>
        <v>25</v>
      </c>
      <c r="AK37" s="37">
        <f t="shared" si="4"/>
        <v>25.5</v>
      </c>
      <c r="AL37" s="37">
        <f t="shared" si="4"/>
        <v>25.5</v>
      </c>
      <c r="AM37" s="37">
        <f t="shared" si="4"/>
        <v>26.5</v>
      </c>
      <c r="AN37" s="37">
        <f t="shared" si="4"/>
        <v>26.5</v>
      </c>
      <c r="AO37" s="37">
        <f t="shared" si="4"/>
        <v>27</v>
      </c>
      <c r="AP37" s="37">
        <f t="shared" si="4"/>
        <v>27</v>
      </c>
      <c r="AQ37" s="37">
        <f t="shared" si="4"/>
        <v>27.500000000000004</v>
      </c>
      <c r="AR37" s="37">
        <f t="shared" si="4"/>
        <v>28.000000000000004</v>
      </c>
      <c r="AS37" s="37">
        <f t="shared" si="4"/>
        <v>28.000000000000004</v>
      </c>
    </row>
    <row r="38" spans="4:45" x14ac:dyDescent="0.25">
      <c r="D38" s="4">
        <v>35</v>
      </c>
      <c r="E38" s="4">
        <v>51000</v>
      </c>
      <c r="F38" s="37">
        <v>24</v>
      </c>
      <c r="G38" s="37">
        <v>24.5</v>
      </c>
      <c r="H38" s="37">
        <v>25</v>
      </c>
      <c r="I38" s="37">
        <v>25.5</v>
      </c>
      <c r="J38" s="37">
        <v>25.5</v>
      </c>
      <c r="K38" s="37">
        <v>26.5</v>
      </c>
      <c r="L38" s="37">
        <v>26.5</v>
      </c>
      <c r="M38" s="37">
        <v>27</v>
      </c>
      <c r="N38" s="37">
        <v>27</v>
      </c>
      <c r="O38" s="37">
        <v>27.500000000000004</v>
      </c>
      <c r="P38" s="37">
        <v>28.000000000000004</v>
      </c>
      <c r="Q38" s="37">
        <v>28.000000000000004</v>
      </c>
      <c r="S38" t="str">
        <f t="shared" si="2"/>
        <v/>
      </c>
      <c r="T38">
        <v>51000</v>
      </c>
      <c r="U38">
        <v>0.24</v>
      </c>
      <c r="V38">
        <v>0.245</v>
      </c>
      <c r="W38">
        <v>0.25</v>
      </c>
      <c r="X38">
        <v>0.255</v>
      </c>
      <c r="Y38">
        <v>0.255</v>
      </c>
      <c r="Z38">
        <v>0.26500000000000001</v>
      </c>
      <c r="AA38">
        <v>0.26500000000000001</v>
      </c>
      <c r="AB38">
        <v>0.27</v>
      </c>
      <c r="AC38">
        <v>0.27</v>
      </c>
      <c r="AD38">
        <v>0.27500000000000002</v>
      </c>
      <c r="AE38">
        <v>0.28000000000000003</v>
      </c>
      <c r="AF38">
        <v>0.28000000000000003</v>
      </c>
      <c r="AH38" s="37">
        <f t="shared" si="4"/>
        <v>24</v>
      </c>
      <c r="AI38" s="37">
        <f t="shared" si="4"/>
        <v>24.5</v>
      </c>
      <c r="AJ38" s="37">
        <f t="shared" si="4"/>
        <v>25</v>
      </c>
      <c r="AK38" s="37">
        <f t="shared" si="4"/>
        <v>25.5</v>
      </c>
      <c r="AL38" s="37">
        <f t="shared" si="4"/>
        <v>25.5</v>
      </c>
      <c r="AM38" s="37">
        <f t="shared" si="4"/>
        <v>26.5</v>
      </c>
      <c r="AN38" s="37">
        <f t="shared" si="4"/>
        <v>26.5</v>
      </c>
      <c r="AO38" s="37">
        <f t="shared" si="4"/>
        <v>27</v>
      </c>
      <c r="AP38" s="37">
        <f t="shared" si="4"/>
        <v>27</v>
      </c>
      <c r="AQ38" s="37">
        <f t="shared" si="4"/>
        <v>27.500000000000004</v>
      </c>
      <c r="AR38" s="37">
        <f t="shared" si="4"/>
        <v>28.000000000000004</v>
      </c>
      <c r="AS38" s="37">
        <f t="shared" si="4"/>
        <v>28.000000000000004</v>
      </c>
    </row>
    <row r="39" spans="4:45" x14ac:dyDescent="0.25">
      <c r="D39" s="4">
        <v>36</v>
      </c>
      <c r="E39" s="4">
        <v>52000</v>
      </c>
      <c r="F39" s="37">
        <v>24</v>
      </c>
      <c r="G39" s="37">
        <v>24.5</v>
      </c>
      <c r="H39" s="37">
        <v>25</v>
      </c>
      <c r="I39" s="37">
        <v>25.5</v>
      </c>
      <c r="J39" s="37">
        <v>25.5</v>
      </c>
      <c r="K39" s="37">
        <v>26.5</v>
      </c>
      <c r="L39" s="37">
        <v>26.5</v>
      </c>
      <c r="M39" s="37">
        <v>27</v>
      </c>
      <c r="N39" s="37">
        <v>27</v>
      </c>
      <c r="O39" s="37">
        <v>27.500000000000004</v>
      </c>
      <c r="P39" s="37">
        <v>28.000000000000004</v>
      </c>
      <c r="Q39" s="37">
        <v>28.000000000000004</v>
      </c>
      <c r="S39" t="str">
        <f t="shared" si="2"/>
        <v/>
      </c>
      <c r="T39">
        <v>52000</v>
      </c>
      <c r="U39">
        <v>0.24</v>
      </c>
      <c r="V39">
        <v>0.245</v>
      </c>
      <c r="W39">
        <v>0.25</v>
      </c>
      <c r="X39">
        <v>0.255</v>
      </c>
      <c r="Y39">
        <v>0.255</v>
      </c>
      <c r="Z39">
        <v>0.26500000000000001</v>
      </c>
      <c r="AA39">
        <v>0.26500000000000001</v>
      </c>
      <c r="AB39">
        <v>0.27</v>
      </c>
      <c r="AC39">
        <v>0.27</v>
      </c>
      <c r="AD39">
        <v>0.27500000000000002</v>
      </c>
      <c r="AE39">
        <v>0.28000000000000003</v>
      </c>
      <c r="AF39">
        <v>0.28000000000000003</v>
      </c>
      <c r="AH39" s="37">
        <f t="shared" si="4"/>
        <v>24</v>
      </c>
      <c r="AI39" s="37">
        <f t="shared" si="4"/>
        <v>24.5</v>
      </c>
      <c r="AJ39" s="37">
        <f t="shared" si="4"/>
        <v>25</v>
      </c>
      <c r="AK39" s="37">
        <f t="shared" si="4"/>
        <v>25.5</v>
      </c>
      <c r="AL39" s="37">
        <f t="shared" si="4"/>
        <v>25.5</v>
      </c>
      <c r="AM39" s="37">
        <f t="shared" si="4"/>
        <v>26.5</v>
      </c>
      <c r="AN39" s="37">
        <f t="shared" si="4"/>
        <v>26.5</v>
      </c>
      <c r="AO39" s="37">
        <f t="shared" si="4"/>
        <v>27</v>
      </c>
      <c r="AP39" s="37">
        <f t="shared" si="4"/>
        <v>27</v>
      </c>
      <c r="AQ39" s="37">
        <f t="shared" si="4"/>
        <v>27.500000000000004</v>
      </c>
      <c r="AR39" s="37">
        <f t="shared" si="4"/>
        <v>28.000000000000004</v>
      </c>
      <c r="AS39" s="37">
        <f t="shared" si="4"/>
        <v>28.000000000000004</v>
      </c>
    </row>
    <row r="40" spans="4:45" x14ac:dyDescent="0.25">
      <c r="D40" s="4">
        <v>37</v>
      </c>
      <c r="E40" s="4">
        <v>53000</v>
      </c>
      <c r="F40" s="37">
        <v>24</v>
      </c>
      <c r="G40" s="37">
        <v>24.5</v>
      </c>
      <c r="H40" s="37">
        <v>25</v>
      </c>
      <c r="I40" s="37">
        <v>25.5</v>
      </c>
      <c r="J40" s="37">
        <v>25.5</v>
      </c>
      <c r="K40" s="37">
        <v>26.5</v>
      </c>
      <c r="L40" s="37">
        <v>26.5</v>
      </c>
      <c r="M40" s="37">
        <v>27</v>
      </c>
      <c r="N40" s="37">
        <v>27</v>
      </c>
      <c r="O40" s="37">
        <v>27.500000000000004</v>
      </c>
      <c r="P40" s="37">
        <v>28.000000000000004</v>
      </c>
      <c r="Q40" s="37">
        <v>28.000000000000004</v>
      </c>
      <c r="S40" t="str">
        <f t="shared" si="2"/>
        <v/>
      </c>
      <c r="T40">
        <v>53000</v>
      </c>
      <c r="U40">
        <v>0.24</v>
      </c>
      <c r="V40">
        <v>0.245</v>
      </c>
      <c r="W40">
        <v>0.25</v>
      </c>
      <c r="X40">
        <v>0.255</v>
      </c>
      <c r="Y40">
        <v>0.255</v>
      </c>
      <c r="Z40">
        <v>0.26500000000000001</v>
      </c>
      <c r="AA40">
        <v>0.26500000000000001</v>
      </c>
      <c r="AB40">
        <v>0.27</v>
      </c>
      <c r="AC40">
        <v>0.27</v>
      </c>
      <c r="AD40">
        <v>0.27500000000000002</v>
      </c>
      <c r="AE40">
        <v>0.28000000000000003</v>
      </c>
      <c r="AF40">
        <v>0.28000000000000003</v>
      </c>
      <c r="AH40" s="37">
        <f t="shared" si="4"/>
        <v>24</v>
      </c>
      <c r="AI40" s="37">
        <f t="shared" si="4"/>
        <v>24.5</v>
      </c>
      <c r="AJ40" s="37">
        <f t="shared" si="4"/>
        <v>25</v>
      </c>
      <c r="AK40" s="37">
        <f t="shared" si="4"/>
        <v>25.5</v>
      </c>
      <c r="AL40" s="37">
        <f t="shared" si="4"/>
        <v>25.5</v>
      </c>
      <c r="AM40" s="37">
        <f t="shared" si="4"/>
        <v>26.5</v>
      </c>
      <c r="AN40" s="37">
        <f t="shared" si="4"/>
        <v>26.5</v>
      </c>
      <c r="AO40" s="37">
        <f t="shared" si="4"/>
        <v>27</v>
      </c>
      <c r="AP40" s="37">
        <f t="shared" si="4"/>
        <v>27</v>
      </c>
      <c r="AQ40" s="37">
        <f t="shared" si="4"/>
        <v>27.500000000000004</v>
      </c>
      <c r="AR40" s="37">
        <f t="shared" si="4"/>
        <v>28.000000000000004</v>
      </c>
      <c r="AS40" s="37">
        <f t="shared" si="4"/>
        <v>28.000000000000004</v>
      </c>
    </row>
    <row r="41" spans="4:45" x14ac:dyDescent="0.25">
      <c r="D41" s="4">
        <v>38</v>
      </c>
      <c r="E41" s="4">
        <v>54000</v>
      </c>
      <c r="F41" s="37">
        <v>24</v>
      </c>
      <c r="G41" s="37">
        <v>24.5</v>
      </c>
      <c r="H41" s="37">
        <v>25</v>
      </c>
      <c r="I41" s="37">
        <v>25.5</v>
      </c>
      <c r="J41" s="37">
        <v>26</v>
      </c>
      <c r="K41" s="37">
        <v>26.5</v>
      </c>
      <c r="L41" s="37">
        <v>26.5</v>
      </c>
      <c r="M41" s="37">
        <v>27</v>
      </c>
      <c r="N41" s="37">
        <v>27</v>
      </c>
      <c r="O41" s="37">
        <v>27.500000000000004</v>
      </c>
      <c r="P41" s="37">
        <v>28.000000000000004</v>
      </c>
      <c r="Q41" s="37">
        <v>28.000000000000004</v>
      </c>
      <c r="S41" t="str">
        <f t="shared" si="2"/>
        <v/>
      </c>
      <c r="T41">
        <v>54000</v>
      </c>
      <c r="U41">
        <v>0.24</v>
      </c>
      <c r="V41">
        <v>0.245</v>
      </c>
      <c r="W41">
        <v>0.25</v>
      </c>
      <c r="X41">
        <v>0.255</v>
      </c>
      <c r="Y41">
        <v>0.26</v>
      </c>
      <c r="Z41">
        <v>0.26500000000000001</v>
      </c>
      <c r="AA41">
        <v>0.26500000000000001</v>
      </c>
      <c r="AB41">
        <v>0.27</v>
      </c>
      <c r="AC41">
        <v>0.27</v>
      </c>
      <c r="AD41">
        <v>0.27500000000000002</v>
      </c>
      <c r="AE41">
        <v>0.28000000000000003</v>
      </c>
      <c r="AF41">
        <v>0.28000000000000003</v>
      </c>
      <c r="AH41" s="37">
        <f t="shared" si="4"/>
        <v>24</v>
      </c>
      <c r="AI41" s="37">
        <f t="shared" si="4"/>
        <v>24.5</v>
      </c>
      <c r="AJ41" s="37">
        <f t="shared" si="4"/>
        <v>25</v>
      </c>
      <c r="AK41" s="37">
        <f t="shared" si="4"/>
        <v>25.5</v>
      </c>
      <c r="AL41" s="37">
        <f t="shared" si="4"/>
        <v>26</v>
      </c>
      <c r="AM41" s="37">
        <f t="shared" si="4"/>
        <v>26.5</v>
      </c>
      <c r="AN41" s="37">
        <f t="shared" si="4"/>
        <v>26.5</v>
      </c>
      <c r="AO41" s="37">
        <f t="shared" si="4"/>
        <v>27</v>
      </c>
      <c r="AP41" s="37">
        <f t="shared" si="4"/>
        <v>27</v>
      </c>
      <c r="AQ41" s="37">
        <f t="shared" si="4"/>
        <v>27.500000000000004</v>
      </c>
      <c r="AR41" s="37">
        <f t="shared" si="4"/>
        <v>28.000000000000004</v>
      </c>
      <c r="AS41" s="37">
        <f t="shared" si="4"/>
        <v>28.000000000000004</v>
      </c>
    </row>
    <row r="42" spans="4:45" x14ac:dyDescent="0.25">
      <c r="D42" s="4">
        <v>39</v>
      </c>
      <c r="E42" s="4">
        <v>55000</v>
      </c>
      <c r="F42" s="37">
        <v>24</v>
      </c>
      <c r="G42" s="37">
        <v>24.5</v>
      </c>
      <c r="H42" s="37">
        <v>25</v>
      </c>
      <c r="I42" s="37">
        <v>25.5</v>
      </c>
      <c r="J42" s="37">
        <v>26</v>
      </c>
      <c r="K42" s="37">
        <v>26.5</v>
      </c>
      <c r="L42" s="37">
        <v>26.5</v>
      </c>
      <c r="M42" s="37">
        <v>27</v>
      </c>
      <c r="N42" s="37">
        <v>27</v>
      </c>
      <c r="O42" s="37">
        <v>27.500000000000004</v>
      </c>
      <c r="P42" s="37">
        <v>28.000000000000004</v>
      </c>
      <c r="Q42" s="37">
        <v>28.000000000000004</v>
      </c>
      <c r="S42" t="str">
        <f t="shared" si="2"/>
        <v/>
      </c>
      <c r="T42">
        <v>55000</v>
      </c>
      <c r="U42">
        <v>0.24</v>
      </c>
      <c r="V42">
        <v>0.245</v>
      </c>
      <c r="W42">
        <v>0.25</v>
      </c>
      <c r="X42">
        <v>0.255</v>
      </c>
      <c r="Y42">
        <v>0.26</v>
      </c>
      <c r="Z42">
        <v>0.26500000000000001</v>
      </c>
      <c r="AA42">
        <v>0.26500000000000001</v>
      </c>
      <c r="AB42">
        <v>0.27</v>
      </c>
      <c r="AC42">
        <v>0.27</v>
      </c>
      <c r="AD42">
        <v>0.27500000000000002</v>
      </c>
      <c r="AE42">
        <v>0.28000000000000003</v>
      </c>
      <c r="AF42">
        <v>0.28000000000000003</v>
      </c>
      <c r="AH42" s="37">
        <f t="shared" si="4"/>
        <v>24</v>
      </c>
      <c r="AI42" s="37">
        <f t="shared" si="4"/>
        <v>24.5</v>
      </c>
      <c r="AJ42" s="37">
        <f t="shared" si="4"/>
        <v>25</v>
      </c>
      <c r="AK42" s="37">
        <f t="shared" si="4"/>
        <v>25.5</v>
      </c>
      <c r="AL42" s="37">
        <f t="shared" si="4"/>
        <v>26</v>
      </c>
      <c r="AM42" s="37">
        <f t="shared" si="4"/>
        <v>26.5</v>
      </c>
      <c r="AN42" s="37">
        <f t="shared" si="4"/>
        <v>26.5</v>
      </c>
      <c r="AO42" s="37">
        <f t="shared" si="4"/>
        <v>27</v>
      </c>
      <c r="AP42" s="37">
        <f t="shared" si="4"/>
        <v>27</v>
      </c>
      <c r="AQ42" s="37">
        <f t="shared" si="4"/>
        <v>27.500000000000004</v>
      </c>
      <c r="AR42" s="37">
        <f t="shared" si="4"/>
        <v>28.000000000000004</v>
      </c>
      <c r="AS42" s="37">
        <f t="shared" si="4"/>
        <v>28.000000000000004</v>
      </c>
    </row>
    <row r="43" spans="4:45" x14ac:dyDescent="0.25">
      <c r="D43" s="4">
        <v>40</v>
      </c>
      <c r="E43" s="4">
        <v>56000</v>
      </c>
      <c r="F43" s="37">
        <v>24</v>
      </c>
      <c r="G43" s="37">
        <v>24.5</v>
      </c>
      <c r="H43" s="37">
        <v>25</v>
      </c>
      <c r="I43" s="37">
        <v>25.5</v>
      </c>
      <c r="J43" s="37">
        <v>26</v>
      </c>
      <c r="K43" s="37">
        <v>26.5</v>
      </c>
      <c r="L43" s="37">
        <v>26.5</v>
      </c>
      <c r="M43" s="37">
        <v>27</v>
      </c>
      <c r="N43" s="37">
        <v>27.500000000000004</v>
      </c>
      <c r="O43" s="37">
        <v>27.500000000000004</v>
      </c>
      <c r="P43" s="37">
        <v>28.000000000000004</v>
      </c>
      <c r="Q43" s="37">
        <v>28.000000000000004</v>
      </c>
      <c r="S43" t="str">
        <f t="shared" si="2"/>
        <v/>
      </c>
      <c r="T43">
        <v>56000</v>
      </c>
      <c r="U43">
        <v>0.24</v>
      </c>
      <c r="V43">
        <v>0.245</v>
      </c>
      <c r="W43">
        <v>0.25</v>
      </c>
      <c r="X43">
        <v>0.255</v>
      </c>
      <c r="Y43">
        <v>0.26</v>
      </c>
      <c r="Z43">
        <v>0.26500000000000001</v>
      </c>
      <c r="AA43">
        <v>0.26500000000000001</v>
      </c>
      <c r="AB43">
        <v>0.27</v>
      </c>
      <c r="AC43">
        <v>0.27500000000000002</v>
      </c>
      <c r="AD43">
        <v>0.27500000000000002</v>
      </c>
      <c r="AE43">
        <v>0.28000000000000003</v>
      </c>
      <c r="AF43">
        <v>0.28000000000000003</v>
      </c>
      <c r="AH43" s="37">
        <f t="shared" si="4"/>
        <v>24</v>
      </c>
      <c r="AI43" s="37">
        <f t="shared" si="4"/>
        <v>24.5</v>
      </c>
      <c r="AJ43" s="37">
        <f t="shared" si="4"/>
        <v>25</v>
      </c>
      <c r="AK43" s="37">
        <f t="shared" si="4"/>
        <v>25.5</v>
      </c>
      <c r="AL43" s="37">
        <f t="shared" si="4"/>
        <v>26</v>
      </c>
      <c r="AM43" s="37">
        <f t="shared" si="4"/>
        <v>26.5</v>
      </c>
      <c r="AN43" s="37">
        <f t="shared" si="4"/>
        <v>26.5</v>
      </c>
      <c r="AO43" s="37">
        <f t="shared" si="4"/>
        <v>27</v>
      </c>
      <c r="AP43" s="37">
        <f t="shared" si="4"/>
        <v>27.500000000000004</v>
      </c>
      <c r="AQ43" s="37">
        <f t="shared" si="4"/>
        <v>27.500000000000004</v>
      </c>
      <c r="AR43" s="37">
        <f t="shared" si="4"/>
        <v>28.000000000000004</v>
      </c>
      <c r="AS43" s="37">
        <f t="shared" si="4"/>
        <v>28.000000000000004</v>
      </c>
    </row>
    <row r="44" spans="4:45" x14ac:dyDescent="0.25">
      <c r="D44" s="4">
        <v>41</v>
      </c>
      <c r="E44" s="4">
        <v>57000</v>
      </c>
      <c r="F44" s="37">
        <v>24.5</v>
      </c>
      <c r="G44" s="37">
        <v>24.5</v>
      </c>
      <c r="H44" s="37">
        <v>25</v>
      </c>
      <c r="I44" s="37">
        <v>25.5</v>
      </c>
      <c r="J44" s="37">
        <v>26</v>
      </c>
      <c r="K44" s="37">
        <v>26.5</v>
      </c>
      <c r="L44" s="37">
        <v>26.5</v>
      </c>
      <c r="M44" s="37">
        <v>27</v>
      </c>
      <c r="N44" s="37">
        <v>27.500000000000004</v>
      </c>
      <c r="O44" s="37">
        <v>27.500000000000004</v>
      </c>
      <c r="P44" s="37">
        <v>28.000000000000004</v>
      </c>
      <c r="Q44" s="37">
        <v>28.000000000000004</v>
      </c>
      <c r="S44" t="str">
        <f t="shared" si="2"/>
        <v/>
      </c>
      <c r="T44">
        <v>57000</v>
      </c>
      <c r="U44">
        <v>0.245</v>
      </c>
      <c r="V44">
        <v>0.245</v>
      </c>
      <c r="W44">
        <v>0.25</v>
      </c>
      <c r="X44">
        <v>0.255</v>
      </c>
      <c r="Y44">
        <v>0.26</v>
      </c>
      <c r="Z44">
        <v>0.26500000000000001</v>
      </c>
      <c r="AA44">
        <v>0.26500000000000001</v>
      </c>
      <c r="AB44">
        <v>0.27</v>
      </c>
      <c r="AC44">
        <v>0.27500000000000002</v>
      </c>
      <c r="AD44">
        <v>0.27500000000000002</v>
      </c>
      <c r="AE44">
        <v>0.28000000000000003</v>
      </c>
      <c r="AF44">
        <v>0.28000000000000003</v>
      </c>
      <c r="AH44" s="37">
        <f t="shared" si="4"/>
        <v>24.5</v>
      </c>
      <c r="AI44" s="37">
        <f t="shared" si="4"/>
        <v>24.5</v>
      </c>
      <c r="AJ44" s="37">
        <f t="shared" si="4"/>
        <v>25</v>
      </c>
      <c r="AK44" s="37">
        <f t="shared" si="4"/>
        <v>25.5</v>
      </c>
      <c r="AL44" s="37">
        <f t="shared" si="4"/>
        <v>26</v>
      </c>
      <c r="AM44" s="37">
        <f t="shared" si="4"/>
        <v>26.5</v>
      </c>
      <c r="AN44" s="37">
        <f t="shared" si="4"/>
        <v>26.5</v>
      </c>
      <c r="AO44" s="37">
        <f t="shared" si="4"/>
        <v>27</v>
      </c>
      <c r="AP44" s="37">
        <f t="shared" si="4"/>
        <v>27.500000000000004</v>
      </c>
      <c r="AQ44" s="37">
        <f t="shared" si="4"/>
        <v>27.500000000000004</v>
      </c>
      <c r="AR44" s="37">
        <f t="shared" si="4"/>
        <v>28.000000000000004</v>
      </c>
      <c r="AS44" s="37">
        <f t="shared" si="4"/>
        <v>28.000000000000004</v>
      </c>
    </row>
    <row r="45" spans="4:45" x14ac:dyDescent="0.25">
      <c r="D45" s="4">
        <v>42</v>
      </c>
      <c r="E45" s="4">
        <v>58000</v>
      </c>
      <c r="F45" s="37">
        <v>24.5</v>
      </c>
      <c r="G45" s="37">
        <v>25</v>
      </c>
      <c r="H45" s="37">
        <v>25</v>
      </c>
      <c r="I45" s="37">
        <v>25.5</v>
      </c>
      <c r="J45" s="37">
        <v>26</v>
      </c>
      <c r="K45" s="37">
        <v>26.5</v>
      </c>
      <c r="L45" s="37">
        <v>27</v>
      </c>
      <c r="M45" s="37">
        <v>27</v>
      </c>
      <c r="N45" s="37">
        <v>27.500000000000004</v>
      </c>
      <c r="O45" s="37">
        <v>27.500000000000004</v>
      </c>
      <c r="P45" s="37">
        <v>28.000000000000004</v>
      </c>
      <c r="Q45" s="37">
        <v>28.000000000000004</v>
      </c>
      <c r="S45" t="str">
        <f t="shared" si="2"/>
        <v/>
      </c>
      <c r="T45">
        <v>58000</v>
      </c>
      <c r="U45">
        <v>0.245</v>
      </c>
      <c r="V45">
        <v>0.25</v>
      </c>
      <c r="W45">
        <v>0.25</v>
      </c>
      <c r="X45">
        <v>0.255</v>
      </c>
      <c r="Y45">
        <v>0.26</v>
      </c>
      <c r="Z45">
        <v>0.26500000000000001</v>
      </c>
      <c r="AA45">
        <v>0.27</v>
      </c>
      <c r="AB45">
        <v>0.27</v>
      </c>
      <c r="AC45">
        <v>0.27500000000000002</v>
      </c>
      <c r="AD45">
        <v>0.27500000000000002</v>
      </c>
      <c r="AE45">
        <v>0.28000000000000003</v>
      </c>
      <c r="AF45">
        <v>0.28000000000000003</v>
      </c>
      <c r="AH45" s="37">
        <f t="shared" si="4"/>
        <v>24.5</v>
      </c>
      <c r="AI45" s="37">
        <f t="shared" si="4"/>
        <v>25</v>
      </c>
      <c r="AJ45" s="37">
        <f t="shared" si="4"/>
        <v>25</v>
      </c>
      <c r="AK45" s="37">
        <f t="shared" si="4"/>
        <v>25.5</v>
      </c>
      <c r="AL45" s="37">
        <f t="shared" si="4"/>
        <v>26</v>
      </c>
      <c r="AM45" s="37">
        <f t="shared" si="4"/>
        <v>26.5</v>
      </c>
      <c r="AN45" s="37">
        <f t="shared" si="4"/>
        <v>27</v>
      </c>
      <c r="AO45" s="37">
        <f t="shared" si="4"/>
        <v>27</v>
      </c>
      <c r="AP45" s="37">
        <f t="shared" si="4"/>
        <v>27.500000000000004</v>
      </c>
      <c r="AQ45" s="37">
        <f t="shared" si="4"/>
        <v>27.500000000000004</v>
      </c>
      <c r="AR45" s="37">
        <f t="shared" si="4"/>
        <v>28.000000000000004</v>
      </c>
      <c r="AS45" s="37">
        <f t="shared" si="4"/>
        <v>28.000000000000004</v>
      </c>
    </row>
    <row r="46" spans="4:45" x14ac:dyDescent="0.25">
      <c r="D46" s="4">
        <v>43</v>
      </c>
      <c r="E46" s="4">
        <v>59000</v>
      </c>
      <c r="F46" s="37">
        <v>24.5</v>
      </c>
      <c r="G46" s="37">
        <v>25</v>
      </c>
      <c r="H46" s="37">
        <v>25.5</v>
      </c>
      <c r="I46" s="37">
        <v>25.5</v>
      </c>
      <c r="J46" s="37">
        <v>26</v>
      </c>
      <c r="K46" s="37">
        <v>26.5</v>
      </c>
      <c r="L46" s="37">
        <v>27</v>
      </c>
      <c r="M46" s="37">
        <v>27</v>
      </c>
      <c r="N46" s="37">
        <v>27.500000000000004</v>
      </c>
      <c r="O46" s="37">
        <v>28.000000000000004</v>
      </c>
      <c r="P46" s="37">
        <v>28.000000000000004</v>
      </c>
      <c r="Q46" s="37">
        <v>28.500000000000004</v>
      </c>
      <c r="S46" t="str">
        <f t="shared" si="2"/>
        <v/>
      </c>
      <c r="T46">
        <v>59000</v>
      </c>
      <c r="U46">
        <v>0.245</v>
      </c>
      <c r="V46">
        <v>0.25</v>
      </c>
      <c r="W46">
        <v>0.255</v>
      </c>
      <c r="X46">
        <v>0.255</v>
      </c>
      <c r="Y46">
        <v>0.26</v>
      </c>
      <c r="Z46">
        <v>0.26500000000000001</v>
      </c>
      <c r="AA46">
        <v>0.27</v>
      </c>
      <c r="AB46">
        <v>0.27</v>
      </c>
      <c r="AC46">
        <v>0.27500000000000002</v>
      </c>
      <c r="AD46">
        <v>0.28000000000000003</v>
      </c>
      <c r="AE46">
        <v>0.28000000000000003</v>
      </c>
      <c r="AF46">
        <v>0.28500000000000003</v>
      </c>
      <c r="AH46" s="37">
        <f t="shared" si="4"/>
        <v>24.5</v>
      </c>
      <c r="AI46" s="37">
        <f t="shared" si="4"/>
        <v>25</v>
      </c>
      <c r="AJ46" s="37">
        <f t="shared" si="4"/>
        <v>25.5</v>
      </c>
      <c r="AK46" s="37">
        <f t="shared" si="4"/>
        <v>25.5</v>
      </c>
      <c r="AL46" s="37">
        <f t="shared" si="4"/>
        <v>26</v>
      </c>
      <c r="AM46" s="37">
        <f t="shared" si="4"/>
        <v>26.5</v>
      </c>
      <c r="AN46" s="37">
        <f t="shared" si="4"/>
        <v>27</v>
      </c>
      <c r="AO46" s="37">
        <f t="shared" si="4"/>
        <v>27</v>
      </c>
      <c r="AP46" s="37">
        <f t="shared" si="4"/>
        <v>27.500000000000004</v>
      </c>
      <c r="AQ46" s="37">
        <f t="shared" si="4"/>
        <v>28.000000000000004</v>
      </c>
      <c r="AR46" s="37">
        <f t="shared" si="4"/>
        <v>28.000000000000004</v>
      </c>
      <c r="AS46" s="37">
        <f t="shared" si="4"/>
        <v>28.500000000000004</v>
      </c>
    </row>
    <row r="47" spans="4:45" x14ac:dyDescent="0.25">
      <c r="D47" s="4">
        <v>44</v>
      </c>
      <c r="E47" s="4">
        <v>60000</v>
      </c>
      <c r="F47" s="37">
        <v>24.5</v>
      </c>
      <c r="G47" s="37">
        <v>25</v>
      </c>
      <c r="H47" s="37">
        <v>25.5</v>
      </c>
      <c r="I47" s="37">
        <v>26</v>
      </c>
      <c r="J47" s="37">
        <v>26.5</v>
      </c>
      <c r="K47" s="37">
        <v>26.5</v>
      </c>
      <c r="L47" s="37">
        <v>27</v>
      </c>
      <c r="M47" s="37">
        <v>27.500000000000004</v>
      </c>
      <c r="N47" s="37">
        <v>27.500000000000004</v>
      </c>
      <c r="O47" s="37">
        <v>28.000000000000004</v>
      </c>
      <c r="P47" s="37">
        <v>28.000000000000004</v>
      </c>
      <c r="Q47" s="37">
        <v>28.500000000000004</v>
      </c>
      <c r="S47" t="str">
        <f t="shared" si="2"/>
        <v/>
      </c>
      <c r="T47">
        <v>60000</v>
      </c>
      <c r="U47">
        <v>0.245</v>
      </c>
      <c r="V47">
        <v>0.25</v>
      </c>
      <c r="W47">
        <v>0.255</v>
      </c>
      <c r="X47">
        <v>0.26</v>
      </c>
      <c r="Y47">
        <v>0.26500000000000001</v>
      </c>
      <c r="Z47">
        <v>0.26500000000000001</v>
      </c>
      <c r="AA47">
        <v>0.27</v>
      </c>
      <c r="AB47">
        <v>0.27500000000000002</v>
      </c>
      <c r="AC47">
        <v>0.27500000000000002</v>
      </c>
      <c r="AD47">
        <v>0.28000000000000003</v>
      </c>
      <c r="AE47">
        <v>0.28000000000000003</v>
      </c>
      <c r="AF47">
        <v>0.28500000000000003</v>
      </c>
      <c r="AH47" s="37">
        <f t="shared" si="4"/>
        <v>24.5</v>
      </c>
      <c r="AI47" s="37">
        <f t="shared" si="4"/>
        <v>25</v>
      </c>
      <c r="AJ47" s="37">
        <f t="shared" si="4"/>
        <v>25.5</v>
      </c>
      <c r="AK47" s="37">
        <f t="shared" si="4"/>
        <v>26</v>
      </c>
      <c r="AL47" s="37">
        <f t="shared" si="4"/>
        <v>26.5</v>
      </c>
      <c r="AM47" s="37">
        <f t="shared" si="4"/>
        <v>26.5</v>
      </c>
      <c r="AN47" s="37">
        <f t="shared" si="4"/>
        <v>27</v>
      </c>
      <c r="AO47" s="37">
        <f t="shared" si="4"/>
        <v>27.500000000000004</v>
      </c>
      <c r="AP47" s="37">
        <f t="shared" si="4"/>
        <v>27.500000000000004</v>
      </c>
      <c r="AQ47" s="37">
        <f t="shared" si="4"/>
        <v>28.000000000000004</v>
      </c>
      <c r="AR47" s="37">
        <f t="shared" si="4"/>
        <v>28.000000000000004</v>
      </c>
      <c r="AS47" s="37">
        <f t="shared" si="4"/>
        <v>28.500000000000004</v>
      </c>
    </row>
    <row r="48" spans="4:45" x14ac:dyDescent="0.25">
      <c r="D48" s="4">
        <v>45</v>
      </c>
      <c r="E48" s="4">
        <v>61000</v>
      </c>
      <c r="F48" s="37">
        <v>24.5</v>
      </c>
      <c r="G48" s="37">
        <v>25</v>
      </c>
      <c r="H48" s="37">
        <v>25.5</v>
      </c>
      <c r="I48" s="37">
        <v>26</v>
      </c>
      <c r="J48" s="37">
        <v>26.5</v>
      </c>
      <c r="K48" s="37">
        <v>27</v>
      </c>
      <c r="L48" s="37">
        <v>27</v>
      </c>
      <c r="M48" s="37">
        <v>27.500000000000004</v>
      </c>
      <c r="N48" s="37">
        <v>28.000000000000004</v>
      </c>
      <c r="O48" s="37">
        <v>28.000000000000004</v>
      </c>
      <c r="P48" s="37">
        <v>28.500000000000004</v>
      </c>
      <c r="Q48" s="37">
        <v>28.500000000000004</v>
      </c>
      <c r="S48" t="str">
        <f t="shared" si="2"/>
        <v/>
      </c>
      <c r="T48">
        <v>61000</v>
      </c>
      <c r="U48">
        <v>0.245</v>
      </c>
      <c r="V48">
        <v>0.25</v>
      </c>
      <c r="W48">
        <v>0.255</v>
      </c>
      <c r="X48">
        <v>0.26</v>
      </c>
      <c r="Y48">
        <v>0.26500000000000001</v>
      </c>
      <c r="Z48">
        <v>0.27</v>
      </c>
      <c r="AA48">
        <v>0.27</v>
      </c>
      <c r="AB48">
        <v>0.27500000000000002</v>
      </c>
      <c r="AC48">
        <v>0.28000000000000003</v>
      </c>
      <c r="AD48">
        <v>0.28000000000000003</v>
      </c>
      <c r="AE48">
        <v>0.28500000000000003</v>
      </c>
      <c r="AF48">
        <v>0.28500000000000003</v>
      </c>
      <c r="AH48" s="37">
        <f t="shared" si="4"/>
        <v>24.5</v>
      </c>
      <c r="AI48" s="37">
        <f t="shared" si="4"/>
        <v>25</v>
      </c>
      <c r="AJ48" s="37">
        <f t="shared" si="4"/>
        <v>25.5</v>
      </c>
      <c r="AK48" s="37">
        <f t="shared" si="4"/>
        <v>26</v>
      </c>
      <c r="AL48" s="37">
        <f t="shared" si="4"/>
        <v>26.5</v>
      </c>
      <c r="AM48" s="37">
        <f t="shared" si="4"/>
        <v>27</v>
      </c>
      <c r="AN48" s="37">
        <f t="shared" si="4"/>
        <v>27</v>
      </c>
      <c r="AO48" s="37">
        <f t="shared" si="4"/>
        <v>27.500000000000004</v>
      </c>
      <c r="AP48" s="37">
        <f t="shared" si="4"/>
        <v>28.000000000000004</v>
      </c>
      <c r="AQ48" s="37">
        <f t="shared" si="4"/>
        <v>28.000000000000004</v>
      </c>
      <c r="AR48" s="37">
        <f t="shared" si="4"/>
        <v>28.500000000000004</v>
      </c>
      <c r="AS48" s="37">
        <f t="shared" si="4"/>
        <v>28.500000000000004</v>
      </c>
    </row>
    <row r="49" spans="4:45" x14ac:dyDescent="0.25">
      <c r="D49" s="4">
        <v>46</v>
      </c>
      <c r="E49" s="4">
        <v>62000</v>
      </c>
      <c r="F49" s="37">
        <v>25</v>
      </c>
      <c r="G49" s="37">
        <v>25.5</v>
      </c>
      <c r="H49" s="37">
        <v>25.5</v>
      </c>
      <c r="I49" s="37">
        <v>26</v>
      </c>
      <c r="J49" s="37">
        <v>26.5</v>
      </c>
      <c r="K49" s="37">
        <v>27</v>
      </c>
      <c r="L49" s="37">
        <v>27.500000000000004</v>
      </c>
      <c r="M49" s="37">
        <v>27.500000000000004</v>
      </c>
      <c r="N49" s="37">
        <v>28.000000000000004</v>
      </c>
      <c r="O49" s="37">
        <v>28.000000000000004</v>
      </c>
      <c r="P49" s="37">
        <v>28.500000000000004</v>
      </c>
      <c r="Q49" s="37">
        <v>28.500000000000004</v>
      </c>
      <c r="S49" t="str">
        <f t="shared" si="2"/>
        <v/>
      </c>
      <c r="T49">
        <v>62000</v>
      </c>
      <c r="U49">
        <v>0.25</v>
      </c>
      <c r="V49">
        <v>0.255</v>
      </c>
      <c r="W49">
        <v>0.255</v>
      </c>
      <c r="X49">
        <v>0.26</v>
      </c>
      <c r="Y49">
        <v>0.26500000000000001</v>
      </c>
      <c r="Z49">
        <v>0.27</v>
      </c>
      <c r="AA49">
        <v>0.27500000000000002</v>
      </c>
      <c r="AB49">
        <v>0.27500000000000002</v>
      </c>
      <c r="AC49">
        <v>0.28000000000000003</v>
      </c>
      <c r="AD49">
        <v>0.28000000000000003</v>
      </c>
      <c r="AE49">
        <v>0.28500000000000003</v>
      </c>
      <c r="AF49">
        <v>0.28500000000000003</v>
      </c>
      <c r="AH49" s="37">
        <f t="shared" si="4"/>
        <v>25</v>
      </c>
      <c r="AI49" s="37">
        <f t="shared" si="4"/>
        <v>25.5</v>
      </c>
      <c r="AJ49" s="37">
        <f t="shared" si="4"/>
        <v>25.5</v>
      </c>
      <c r="AK49" s="37">
        <f t="shared" si="4"/>
        <v>26</v>
      </c>
      <c r="AL49" s="37">
        <f t="shared" si="4"/>
        <v>26.5</v>
      </c>
      <c r="AM49" s="37">
        <f t="shared" si="4"/>
        <v>27</v>
      </c>
      <c r="AN49" s="37">
        <f t="shared" si="4"/>
        <v>27.500000000000004</v>
      </c>
      <c r="AO49" s="37">
        <f t="shared" si="4"/>
        <v>27.500000000000004</v>
      </c>
      <c r="AP49" s="37">
        <f t="shared" si="4"/>
        <v>28.000000000000004</v>
      </c>
      <c r="AQ49" s="37">
        <f t="shared" si="4"/>
        <v>28.000000000000004</v>
      </c>
      <c r="AR49" s="37">
        <f t="shared" si="4"/>
        <v>28.500000000000004</v>
      </c>
      <c r="AS49" s="37">
        <f t="shared" si="4"/>
        <v>28.500000000000004</v>
      </c>
    </row>
    <row r="50" spans="4:45" x14ac:dyDescent="0.25">
      <c r="D50" s="4">
        <v>47</v>
      </c>
      <c r="E50" s="4">
        <v>63000</v>
      </c>
      <c r="F50" s="37">
        <v>25</v>
      </c>
      <c r="G50" s="37">
        <v>25.5</v>
      </c>
      <c r="H50" s="37">
        <v>26</v>
      </c>
      <c r="I50" s="37">
        <v>26.5</v>
      </c>
      <c r="J50" s="37">
        <v>26.5</v>
      </c>
      <c r="K50" s="37">
        <v>27</v>
      </c>
      <c r="L50" s="37">
        <v>27.500000000000004</v>
      </c>
      <c r="M50" s="37">
        <v>28.000000000000004</v>
      </c>
      <c r="N50" s="37">
        <v>28.000000000000004</v>
      </c>
      <c r="O50" s="37">
        <v>28.500000000000004</v>
      </c>
      <c r="P50" s="37">
        <v>28.500000000000004</v>
      </c>
      <c r="Q50" s="37">
        <v>29.000000000000004</v>
      </c>
      <c r="S50" t="str">
        <f t="shared" si="2"/>
        <v/>
      </c>
      <c r="T50">
        <v>63000</v>
      </c>
      <c r="U50">
        <v>0.25</v>
      </c>
      <c r="V50">
        <v>0.255</v>
      </c>
      <c r="W50">
        <v>0.26</v>
      </c>
      <c r="X50">
        <v>0.26500000000000001</v>
      </c>
      <c r="Y50">
        <v>0.26500000000000001</v>
      </c>
      <c r="Z50">
        <v>0.27</v>
      </c>
      <c r="AA50">
        <v>0.27500000000000002</v>
      </c>
      <c r="AB50">
        <v>0.28000000000000003</v>
      </c>
      <c r="AC50">
        <v>0.28000000000000003</v>
      </c>
      <c r="AD50">
        <v>0.28500000000000003</v>
      </c>
      <c r="AE50">
        <v>0.28500000000000003</v>
      </c>
      <c r="AF50">
        <v>0.29000000000000004</v>
      </c>
      <c r="AH50" s="37">
        <f t="shared" si="4"/>
        <v>25</v>
      </c>
      <c r="AI50" s="37">
        <f t="shared" si="4"/>
        <v>25.5</v>
      </c>
      <c r="AJ50" s="37">
        <f t="shared" si="4"/>
        <v>26</v>
      </c>
      <c r="AK50" s="37">
        <f t="shared" si="4"/>
        <v>26.5</v>
      </c>
      <c r="AL50" s="37">
        <f t="shared" si="4"/>
        <v>26.5</v>
      </c>
      <c r="AM50" s="37">
        <f t="shared" si="4"/>
        <v>27</v>
      </c>
      <c r="AN50" s="37">
        <f t="shared" si="4"/>
        <v>27.500000000000004</v>
      </c>
      <c r="AO50" s="37">
        <f t="shared" si="4"/>
        <v>28.000000000000004</v>
      </c>
      <c r="AP50" s="37">
        <f t="shared" si="4"/>
        <v>28.000000000000004</v>
      </c>
      <c r="AQ50" s="37">
        <f t="shared" si="4"/>
        <v>28.500000000000004</v>
      </c>
      <c r="AR50" s="37">
        <f t="shared" si="4"/>
        <v>28.500000000000004</v>
      </c>
      <c r="AS50" s="37">
        <f t="shared" si="4"/>
        <v>29.000000000000004</v>
      </c>
    </row>
    <row r="51" spans="4:45" x14ac:dyDescent="0.25">
      <c r="D51" s="4">
        <v>48</v>
      </c>
      <c r="E51" s="4">
        <v>64000</v>
      </c>
      <c r="F51" s="37">
        <v>25</v>
      </c>
      <c r="G51" s="37">
        <v>25.5</v>
      </c>
      <c r="H51" s="37">
        <v>26</v>
      </c>
      <c r="I51" s="37">
        <v>26.5</v>
      </c>
      <c r="J51" s="37">
        <v>27</v>
      </c>
      <c r="K51" s="37">
        <v>27</v>
      </c>
      <c r="L51" s="37">
        <v>27.500000000000004</v>
      </c>
      <c r="M51" s="37">
        <v>28.000000000000004</v>
      </c>
      <c r="N51" s="37">
        <v>28.000000000000004</v>
      </c>
      <c r="O51" s="37">
        <v>28.500000000000004</v>
      </c>
      <c r="P51" s="37">
        <v>28.500000000000004</v>
      </c>
      <c r="Q51" s="37">
        <v>29.000000000000004</v>
      </c>
      <c r="S51" t="str">
        <f t="shared" si="2"/>
        <v/>
      </c>
      <c r="T51">
        <v>64000</v>
      </c>
      <c r="U51">
        <v>0.25</v>
      </c>
      <c r="V51">
        <v>0.255</v>
      </c>
      <c r="W51">
        <v>0.26</v>
      </c>
      <c r="X51">
        <v>0.26500000000000001</v>
      </c>
      <c r="Y51">
        <v>0.27</v>
      </c>
      <c r="Z51">
        <v>0.27</v>
      </c>
      <c r="AA51">
        <v>0.27500000000000002</v>
      </c>
      <c r="AB51">
        <v>0.28000000000000003</v>
      </c>
      <c r="AC51">
        <v>0.28000000000000003</v>
      </c>
      <c r="AD51">
        <v>0.28500000000000003</v>
      </c>
      <c r="AE51">
        <v>0.28500000000000003</v>
      </c>
      <c r="AF51">
        <v>0.29000000000000004</v>
      </c>
      <c r="AH51" s="37">
        <f t="shared" si="4"/>
        <v>25</v>
      </c>
      <c r="AI51" s="37">
        <f t="shared" si="4"/>
        <v>25.5</v>
      </c>
      <c r="AJ51" s="37">
        <f t="shared" si="4"/>
        <v>26</v>
      </c>
      <c r="AK51" s="37">
        <f t="shared" si="4"/>
        <v>26.5</v>
      </c>
      <c r="AL51" s="37">
        <f t="shared" si="4"/>
        <v>27</v>
      </c>
      <c r="AM51" s="37">
        <f t="shared" si="4"/>
        <v>27</v>
      </c>
      <c r="AN51" s="37">
        <f t="shared" si="4"/>
        <v>27.500000000000004</v>
      </c>
      <c r="AO51" s="37">
        <f t="shared" si="4"/>
        <v>28.000000000000004</v>
      </c>
      <c r="AP51" s="37">
        <f t="shared" si="4"/>
        <v>28.000000000000004</v>
      </c>
      <c r="AQ51" s="37">
        <f t="shared" si="4"/>
        <v>28.500000000000004</v>
      </c>
      <c r="AR51" s="37">
        <f t="shared" si="4"/>
        <v>28.500000000000004</v>
      </c>
      <c r="AS51" s="37">
        <f t="shared" si="4"/>
        <v>29.000000000000004</v>
      </c>
    </row>
    <row r="52" spans="4:45" x14ac:dyDescent="0.25">
      <c r="D52" s="4">
        <v>49</v>
      </c>
      <c r="E52" s="4">
        <v>65000</v>
      </c>
      <c r="F52" s="37">
        <v>25</v>
      </c>
      <c r="G52" s="37">
        <v>25.5</v>
      </c>
      <c r="H52" s="37">
        <v>26</v>
      </c>
      <c r="I52" s="37">
        <v>26.5</v>
      </c>
      <c r="J52" s="37">
        <v>27</v>
      </c>
      <c r="K52" s="37">
        <v>27.500000000000004</v>
      </c>
      <c r="L52" s="37">
        <v>27.500000000000004</v>
      </c>
      <c r="M52" s="37">
        <v>28.000000000000004</v>
      </c>
      <c r="N52" s="37">
        <v>28.500000000000004</v>
      </c>
      <c r="O52" s="37">
        <v>28.500000000000004</v>
      </c>
      <c r="P52" s="37">
        <v>29.000000000000004</v>
      </c>
      <c r="Q52" s="37">
        <v>29.000000000000004</v>
      </c>
      <c r="S52" t="str">
        <f t="shared" si="2"/>
        <v/>
      </c>
      <c r="T52">
        <v>65000</v>
      </c>
      <c r="U52">
        <v>0.25</v>
      </c>
      <c r="V52">
        <v>0.255</v>
      </c>
      <c r="W52">
        <v>0.26</v>
      </c>
      <c r="X52">
        <v>0.26500000000000001</v>
      </c>
      <c r="Y52">
        <v>0.27</v>
      </c>
      <c r="Z52">
        <v>0.27500000000000002</v>
      </c>
      <c r="AA52">
        <v>0.27500000000000002</v>
      </c>
      <c r="AB52">
        <v>0.28000000000000003</v>
      </c>
      <c r="AC52">
        <v>0.28500000000000003</v>
      </c>
      <c r="AD52">
        <v>0.28500000000000003</v>
      </c>
      <c r="AE52">
        <v>0.29000000000000004</v>
      </c>
      <c r="AF52">
        <v>0.29000000000000004</v>
      </c>
      <c r="AH52" s="37">
        <f t="shared" si="4"/>
        <v>25</v>
      </c>
      <c r="AI52" s="37">
        <f t="shared" si="4"/>
        <v>25.5</v>
      </c>
      <c r="AJ52" s="37">
        <f t="shared" si="4"/>
        <v>26</v>
      </c>
      <c r="AK52" s="37">
        <f t="shared" si="4"/>
        <v>26.5</v>
      </c>
      <c r="AL52" s="37">
        <f t="shared" si="4"/>
        <v>27</v>
      </c>
      <c r="AM52" s="37">
        <f t="shared" si="4"/>
        <v>27.500000000000004</v>
      </c>
      <c r="AN52" s="37">
        <f t="shared" si="4"/>
        <v>27.500000000000004</v>
      </c>
      <c r="AO52" s="37">
        <f t="shared" si="4"/>
        <v>28.000000000000004</v>
      </c>
      <c r="AP52" s="37">
        <f t="shared" si="4"/>
        <v>28.500000000000004</v>
      </c>
      <c r="AQ52" s="37">
        <f t="shared" si="4"/>
        <v>28.500000000000004</v>
      </c>
      <c r="AR52" s="37">
        <f t="shared" si="4"/>
        <v>29.000000000000004</v>
      </c>
      <c r="AS52" s="37">
        <f t="shared" si="4"/>
        <v>29.000000000000004</v>
      </c>
    </row>
    <row r="53" spans="4:45" x14ac:dyDescent="0.25">
      <c r="D53" s="4">
        <v>50</v>
      </c>
      <c r="E53" s="4">
        <v>66000</v>
      </c>
      <c r="F53" s="37">
        <v>25.5</v>
      </c>
      <c r="G53" s="37">
        <v>26</v>
      </c>
      <c r="H53" s="37">
        <v>26</v>
      </c>
      <c r="I53" s="37">
        <v>26.5</v>
      </c>
      <c r="J53" s="37">
        <v>27</v>
      </c>
      <c r="K53" s="37">
        <v>27.500000000000004</v>
      </c>
      <c r="L53" s="37">
        <v>28.000000000000004</v>
      </c>
      <c r="M53" s="37">
        <v>28.000000000000004</v>
      </c>
      <c r="N53" s="37">
        <v>28.500000000000004</v>
      </c>
      <c r="O53" s="37">
        <v>29.000000000000004</v>
      </c>
      <c r="P53" s="37">
        <v>29.000000000000004</v>
      </c>
      <c r="Q53" s="37">
        <v>29.5</v>
      </c>
      <c r="S53" t="str">
        <f t="shared" si="2"/>
        <v/>
      </c>
      <c r="T53">
        <v>66000</v>
      </c>
      <c r="U53">
        <v>0.255</v>
      </c>
      <c r="V53">
        <v>0.26</v>
      </c>
      <c r="W53">
        <v>0.26</v>
      </c>
      <c r="X53">
        <v>0.26500000000000001</v>
      </c>
      <c r="Y53">
        <v>0.27</v>
      </c>
      <c r="Z53">
        <v>0.27500000000000002</v>
      </c>
      <c r="AA53">
        <v>0.28000000000000003</v>
      </c>
      <c r="AB53">
        <v>0.28000000000000003</v>
      </c>
      <c r="AC53">
        <v>0.28500000000000003</v>
      </c>
      <c r="AD53">
        <v>0.29000000000000004</v>
      </c>
      <c r="AE53">
        <v>0.29000000000000004</v>
      </c>
      <c r="AF53">
        <v>0.29499999999999998</v>
      </c>
      <c r="AH53" s="37">
        <f t="shared" si="4"/>
        <v>25.5</v>
      </c>
      <c r="AI53" s="37">
        <f t="shared" si="4"/>
        <v>26</v>
      </c>
      <c r="AJ53" s="37">
        <f t="shared" si="4"/>
        <v>26</v>
      </c>
      <c r="AK53" s="37">
        <f t="shared" si="4"/>
        <v>26.5</v>
      </c>
      <c r="AL53" s="37">
        <f t="shared" si="4"/>
        <v>27</v>
      </c>
      <c r="AM53" s="37">
        <f t="shared" si="4"/>
        <v>27.500000000000004</v>
      </c>
      <c r="AN53" s="37">
        <f t="shared" si="4"/>
        <v>28.000000000000004</v>
      </c>
      <c r="AO53" s="37">
        <f t="shared" si="4"/>
        <v>28.000000000000004</v>
      </c>
      <c r="AP53" s="37">
        <f t="shared" si="4"/>
        <v>28.500000000000004</v>
      </c>
      <c r="AQ53" s="37">
        <f t="shared" si="4"/>
        <v>29.000000000000004</v>
      </c>
      <c r="AR53" s="37">
        <f t="shared" si="4"/>
        <v>29.000000000000004</v>
      </c>
      <c r="AS53" s="37">
        <f t="shared" si="4"/>
        <v>29.5</v>
      </c>
    </row>
    <row r="54" spans="4:45" x14ac:dyDescent="0.25">
      <c r="D54" s="4">
        <v>51</v>
      </c>
      <c r="E54" s="4">
        <v>67000</v>
      </c>
      <c r="F54" s="37">
        <v>25.5</v>
      </c>
      <c r="G54" s="37">
        <v>26</v>
      </c>
      <c r="H54" s="37">
        <v>26.5</v>
      </c>
      <c r="I54" s="37">
        <v>27</v>
      </c>
      <c r="J54" s="37">
        <v>27</v>
      </c>
      <c r="K54" s="37">
        <v>27.500000000000004</v>
      </c>
      <c r="L54" s="37">
        <v>28.000000000000004</v>
      </c>
      <c r="M54" s="37">
        <v>28.500000000000004</v>
      </c>
      <c r="N54" s="37">
        <v>28.500000000000004</v>
      </c>
      <c r="O54" s="37">
        <v>29.000000000000004</v>
      </c>
      <c r="P54" s="37">
        <v>29.000000000000004</v>
      </c>
      <c r="Q54" s="37">
        <v>29.5</v>
      </c>
      <c r="S54" t="str">
        <f t="shared" si="2"/>
        <v/>
      </c>
      <c r="T54">
        <v>67000</v>
      </c>
      <c r="U54">
        <v>0.255</v>
      </c>
      <c r="V54">
        <v>0.26</v>
      </c>
      <c r="W54">
        <v>0.26500000000000001</v>
      </c>
      <c r="X54">
        <v>0.27</v>
      </c>
      <c r="Y54">
        <v>0.27</v>
      </c>
      <c r="Z54">
        <v>0.27500000000000002</v>
      </c>
      <c r="AA54">
        <v>0.28000000000000003</v>
      </c>
      <c r="AB54">
        <v>0.28500000000000003</v>
      </c>
      <c r="AC54">
        <v>0.28500000000000003</v>
      </c>
      <c r="AD54">
        <v>0.29000000000000004</v>
      </c>
      <c r="AE54">
        <v>0.29000000000000004</v>
      </c>
      <c r="AF54">
        <v>0.29499999999999998</v>
      </c>
      <c r="AH54" s="37">
        <f t="shared" si="4"/>
        <v>25.5</v>
      </c>
      <c r="AI54" s="37">
        <f t="shared" ref="AI54:AS77" si="5">V54*$T$3</f>
        <v>26</v>
      </c>
      <c r="AJ54" s="37">
        <f t="shared" si="5"/>
        <v>26.5</v>
      </c>
      <c r="AK54" s="37">
        <f t="shared" si="5"/>
        <v>27</v>
      </c>
      <c r="AL54" s="37">
        <f t="shared" si="5"/>
        <v>27</v>
      </c>
      <c r="AM54" s="37">
        <f t="shared" si="5"/>
        <v>27.500000000000004</v>
      </c>
      <c r="AN54" s="37">
        <f t="shared" si="5"/>
        <v>28.000000000000004</v>
      </c>
      <c r="AO54" s="37">
        <f t="shared" si="5"/>
        <v>28.500000000000004</v>
      </c>
      <c r="AP54" s="37">
        <f t="shared" si="5"/>
        <v>28.500000000000004</v>
      </c>
      <c r="AQ54" s="37">
        <f t="shared" si="5"/>
        <v>29.000000000000004</v>
      </c>
      <c r="AR54" s="37">
        <f t="shared" si="5"/>
        <v>29.000000000000004</v>
      </c>
      <c r="AS54" s="37">
        <f t="shared" si="5"/>
        <v>29.5</v>
      </c>
    </row>
    <row r="55" spans="4:45" x14ac:dyDescent="0.25">
      <c r="D55" s="4">
        <v>52</v>
      </c>
      <c r="E55" s="4">
        <v>68000</v>
      </c>
      <c r="F55" s="37">
        <v>25.5</v>
      </c>
      <c r="G55" s="37">
        <v>26</v>
      </c>
      <c r="H55" s="37">
        <v>26.5</v>
      </c>
      <c r="I55" s="37">
        <v>27</v>
      </c>
      <c r="J55" s="37">
        <v>27.500000000000004</v>
      </c>
      <c r="K55" s="37">
        <v>28.000000000000004</v>
      </c>
      <c r="L55" s="37">
        <v>28.000000000000004</v>
      </c>
      <c r="M55" s="37">
        <v>28.500000000000004</v>
      </c>
      <c r="N55" s="37">
        <v>29.000000000000004</v>
      </c>
      <c r="O55" s="37">
        <v>29.000000000000004</v>
      </c>
      <c r="P55" s="37">
        <v>29.5</v>
      </c>
      <c r="Q55" s="37">
        <v>29.5</v>
      </c>
      <c r="S55" t="str">
        <f t="shared" si="2"/>
        <v/>
      </c>
      <c r="T55">
        <v>68000</v>
      </c>
      <c r="U55">
        <v>0.255</v>
      </c>
      <c r="V55">
        <v>0.26</v>
      </c>
      <c r="W55">
        <v>0.26500000000000001</v>
      </c>
      <c r="X55">
        <v>0.27</v>
      </c>
      <c r="Y55">
        <v>0.27500000000000002</v>
      </c>
      <c r="Z55">
        <v>0.28000000000000003</v>
      </c>
      <c r="AA55">
        <v>0.28000000000000003</v>
      </c>
      <c r="AB55">
        <v>0.28500000000000003</v>
      </c>
      <c r="AC55">
        <v>0.29000000000000004</v>
      </c>
      <c r="AD55">
        <v>0.29000000000000004</v>
      </c>
      <c r="AE55">
        <v>0.29499999999999998</v>
      </c>
      <c r="AF55">
        <v>0.29499999999999998</v>
      </c>
      <c r="AH55" s="37">
        <f t="shared" ref="AH55:AJ97" si="6">U55*$T$3</f>
        <v>25.5</v>
      </c>
      <c r="AI55" s="37">
        <f t="shared" si="5"/>
        <v>26</v>
      </c>
      <c r="AJ55" s="37">
        <f t="shared" si="5"/>
        <v>26.5</v>
      </c>
      <c r="AK55" s="37">
        <f t="shared" si="5"/>
        <v>27</v>
      </c>
      <c r="AL55" s="37">
        <f t="shared" si="5"/>
        <v>27.500000000000004</v>
      </c>
      <c r="AM55" s="37">
        <f t="shared" si="5"/>
        <v>28.000000000000004</v>
      </c>
      <c r="AN55" s="37">
        <f t="shared" si="5"/>
        <v>28.000000000000004</v>
      </c>
      <c r="AO55" s="37">
        <f t="shared" si="5"/>
        <v>28.500000000000004</v>
      </c>
      <c r="AP55" s="37">
        <f t="shared" si="5"/>
        <v>29.000000000000004</v>
      </c>
      <c r="AQ55" s="37">
        <f t="shared" si="5"/>
        <v>29.000000000000004</v>
      </c>
      <c r="AR55" s="37">
        <f t="shared" si="5"/>
        <v>29.5</v>
      </c>
      <c r="AS55" s="37">
        <f t="shared" si="5"/>
        <v>29.5</v>
      </c>
    </row>
    <row r="56" spans="4:45" x14ac:dyDescent="0.25">
      <c r="D56" s="4">
        <v>53</v>
      </c>
      <c r="E56" s="4">
        <v>69000</v>
      </c>
      <c r="F56" s="37">
        <v>25.5</v>
      </c>
      <c r="G56" s="37">
        <v>26</v>
      </c>
      <c r="H56" s="37">
        <v>26.5</v>
      </c>
      <c r="I56" s="37">
        <v>27</v>
      </c>
      <c r="J56" s="37">
        <v>27.500000000000004</v>
      </c>
      <c r="K56" s="37">
        <v>28.000000000000004</v>
      </c>
      <c r="L56" s="37">
        <v>28.500000000000004</v>
      </c>
      <c r="M56" s="37">
        <v>28.500000000000004</v>
      </c>
      <c r="N56" s="37">
        <v>29.000000000000004</v>
      </c>
      <c r="O56" s="37">
        <v>29.000000000000004</v>
      </c>
      <c r="P56" s="37">
        <v>29.5</v>
      </c>
      <c r="Q56" s="37">
        <v>30</v>
      </c>
      <c r="S56" t="str">
        <f t="shared" si="2"/>
        <v/>
      </c>
      <c r="T56">
        <v>69000</v>
      </c>
      <c r="U56">
        <v>0.255</v>
      </c>
      <c r="V56">
        <v>0.26</v>
      </c>
      <c r="W56">
        <v>0.26500000000000001</v>
      </c>
      <c r="X56">
        <v>0.27</v>
      </c>
      <c r="Y56">
        <v>0.27500000000000002</v>
      </c>
      <c r="Z56">
        <v>0.28000000000000003</v>
      </c>
      <c r="AA56">
        <v>0.28500000000000003</v>
      </c>
      <c r="AB56">
        <v>0.28500000000000003</v>
      </c>
      <c r="AC56">
        <v>0.29000000000000004</v>
      </c>
      <c r="AD56">
        <v>0.29000000000000004</v>
      </c>
      <c r="AE56">
        <v>0.29499999999999998</v>
      </c>
      <c r="AF56">
        <v>0.3</v>
      </c>
      <c r="AH56" s="37">
        <f t="shared" si="6"/>
        <v>25.5</v>
      </c>
      <c r="AI56" s="37">
        <f t="shared" si="5"/>
        <v>26</v>
      </c>
      <c r="AJ56" s="37">
        <f t="shared" si="5"/>
        <v>26.5</v>
      </c>
      <c r="AK56" s="37">
        <f t="shared" si="5"/>
        <v>27</v>
      </c>
      <c r="AL56" s="37">
        <f t="shared" si="5"/>
        <v>27.500000000000004</v>
      </c>
      <c r="AM56" s="37">
        <f t="shared" si="5"/>
        <v>28.000000000000004</v>
      </c>
      <c r="AN56" s="37">
        <f t="shared" si="5"/>
        <v>28.500000000000004</v>
      </c>
      <c r="AO56" s="37">
        <f t="shared" si="5"/>
        <v>28.500000000000004</v>
      </c>
      <c r="AP56" s="37">
        <f t="shared" si="5"/>
        <v>29.000000000000004</v>
      </c>
      <c r="AQ56" s="37">
        <f t="shared" si="5"/>
        <v>29.000000000000004</v>
      </c>
      <c r="AR56" s="37">
        <f t="shared" si="5"/>
        <v>29.5</v>
      </c>
      <c r="AS56" s="37">
        <f t="shared" si="5"/>
        <v>30</v>
      </c>
    </row>
    <row r="57" spans="4:45" x14ac:dyDescent="0.25">
      <c r="D57" s="4">
        <v>54</v>
      </c>
      <c r="E57" s="4">
        <v>70000</v>
      </c>
      <c r="F57" s="37">
        <v>26</v>
      </c>
      <c r="G57" s="37">
        <v>26.5</v>
      </c>
      <c r="H57" s="37">
        <v>27</v>
      </c>
      <c r="I57" s="37">
        <v>27</v>
      </c>
      <c r="J57" s="37">
        <v>27.500000000000004</v>
      </c>
      <c r="K57" s="37">
        <v>28.000000000000004</v>
      </c>
      <c r="L57" s="37">
        <v>28.500000000000004</v>
      </c>
      <c r="M57" s="37">
        <v>29.000000000000004</v>
      </c>
      <c r="N57" s="37">
        <v>29.000000000000004</v>
      </c>
      <c r="O57" s="37">
        <v>29.5</v>
      </c>
      <c r="P57" s="37">
        <v>29.5</v>
      </c>
      <c r="Q57" s="37">
        <v>30</v>
      </c>
      <c r="S57" t="str">
        <f t="shared" si="2"/>
        <v/>
      </c>
      <c r="T57">
        <v>70000</v>
      </c>
      <c r="U57">
        <v>0.26</v>
      </c>
      <c r="V57">
        <v>0.26500000000000001</v>
      </c>
      <c r="W57">
        <v>0.27</v>
      </c>
      <c r="X57">
        <v>0.27</v>
      </c>
      <c r="Y57">
        <v>0.27500000000000002</v>
      </c>
      <c r="Z57">
        <v>0.28000000000000003</v>
      </c>
      <c r="AA57">
        <v>0.28500000000000003</v>
      </c>
      <c r="AB57">
        <v>0.29000000000000004</v>
      </c>
      <c r="AC57">
        <v>0.29000000000000004</v>
      </c>
      <c r="AD57">
        <v>0.29499999999999998</v>
      </c>
      <c r="AE57">
        <v>0.29499999999999998</v>
      </c>
      <c r="AF57">
        <v>0.3</v>
      </c>
      <c r="AH57" s="37">
        <f t="shared" si="6"/>
        <v>26</v>
      </c>
      <c r="AI57" s="37">
        <f t="shared" si="5"/>
        <v>26.5</v>
      </c>
      <c r="AJ57" s="37">
        <f t="shared" si="5"/>
        <v>27</v>
      </c>
      <c r="AK57" s="37">
        <f t="shared" si="5"/>
        <v>27</v>
      </c>
      <c r="AL57" s="37">
        <f t="shared" si="5"/>
        <v>27.500000000000004</v>
      </c>
      <c r="AM57" s="37">
        <f t="shared" si="5"/>
        <v>28.000000000000004</v>
      </c>
      <c r="AN57" s="37">
        <f t="shared" si="5"/>
        <v>28.500000000000004</v>
      </c>
      <c r="AO57" s="37">
        <f t="shared" si="5"/>
        <v>29.000000000000004</v>
      </c>
      <c r="AP57" s="37">
        <f t="shared" si="5"/>
        <v>29.000000000000004</v>
      </c>
      <c r="AQ57" s="37">
        <f t="shared" si="5"/>
        <v>29.5</v>
      </c>
      <c r="AR57" s="37">
        <f t="shared" si="5"/>
        <v>29.5</v>
      </c>
      <c r="AS57" s="37">
        <f t="shared" si="5"/>
        <v>30</v>
      </c>
    </row>
    <row r="58" spans="4:45" x14ac:dyDescent="0.25">
      <c r="D58" s="4">
        <v>55</v>
      </c>
      <c r="E58" s="4">
        <v>71000</v>
      </c>
      <c r="F58" s="37">
        <v>26</v>
      </c>
      <c r="G58" s="37">
        <v>26.5</v>
      </c>
      <c r="H58" s="37">
        <v>27</v>
      </c>
      <c r="I58" s="37">
        <v>27.500000000000004</v>
      </c>
      <c r="J58" s="37">
        <v>28.000000000000004</v>
      </c>
      <c r="K58" s="37">
        <v>28.000000000000004</v>
      </c>
      <c r="L58" s="37">
        <v>28.500000000000004</v>
      </c>
      <c r="M58" s="37">
        <v>29.000000000000004</v>
      </c>
      <c r="N58" s="37">
        <v>29.000000000000004</v>
      </c>
      <c r="O58" s="37">
        <v>29.5</v>
      </c>
      <c r="P58" s="37">
        <v>30</v>
      </c>
      <c r="Q58" s="37">
        <v>30</v>
      </c>
      <c r="S58" t="str">
        <f t="shared" si="2"/>
        <v/>
      </c>
      <c r="T58">
        <v>71000</v>
      </c>
      <c r="U58">
        <v>0.26</v>
      </c>
      <c r="V58">
        <v>0.26500000000000001</v>
      </c>
      <c r="W58">
        <v>0.27</v>
      </c>
      <c r="X58">
        <v>0.27500000000000002</v>
      </c>
      <c r="Y58">
        <v>0.28000000000000003</v>
      </c>
      <c r="Z58">
        <v>0.28000000000000003</v>
      </c>
      <c r="AA58">
        <v>0.28500000000000003</v>
      </c>
      <c r="AB58">
        <v>0.29000000000000004</v>
      </c>
      <c r="AC58">
        <v>0.29000000000000004</v>
      </c>
      <c r="AD58">
        <v>0.29499999999999998</v>
      </c>
      <c r="AE58">
        <v>0.3</v>
      </c>
      <c r="AF58">
        <v>0.3</v>
      </c>
      <c r="AH58" s="37">
        <f t="shared" si="6"/>
        <v>26</v>
      </c>
      <c r="AI58" s="37">
        <f t="shared" si="5"/>
        <v>26.5</v>
      </c>
      <c r="AJ58" s="37">
        <f t="shared" si="5"/>
        <v>27</v>
      </c>
      <c r="AK58" s="37">
        <f t="shared" si="5"/>
        <v>27.500000000000004</v>
      </c>
      <c r="AL58" s="37">
        <f t="shared" si="5"/>
        <v>28.000000000000004</v>
      </c>
      <c r="AM58" s="37">
        <f t="shared" si="5"/>
        <v>28.000000000000004</v>
      </c>
      <c r="AN58" s="37">
        <f t="shared" si="5"/>
        <v>28.500000000000004</v>
      </c>
      <c r="AO58" s="37">
        <f t="shared" si="5"/>
        <v>29.000000000000004</v>
      </c>
      <c r="AP58" s="37">
        <f t="shared" si="5"/>
        <v>29.000000000000004</v>
      </c>
      <c r="AQ58" s="37">
        <f t="shared" si="5"/>
        <v>29.5</v>
      </c>
      <c r="AR58" s="37">
        <f t="shared" si="5"/>
        <v>30</v>
      </c>
      <c r="AS58" s="37">
        <f t="shared" si="5"/>
        <v>30</v>
      </c>
    </row>
    <row r="59" spans="4:45" x14ac:dyDescent="0.25">
      <c r="D59" s="4">
        <v>56</v>
      </c>
      <c r="E59" s="4">
        <v>72000</v>
      </c>
      <c r="F59" s="37">
        <v>26</v>
      </c>
      <c r="G59" s="37">
        <v>26.5</v>
      </c>
      <c r="H59" s="37">
        <v>27</v>
      </c>
      <c r="I59" s="37">
        <v>27.500000000000004</v>
      </c>
      <c r="J59" s="37">
        <v>28.000000000000004</v>
      </c>
      <c r="K59" s="37">
        <v>28.500000000000004</v>
      </c>
      <c r="L59" s="37">
        <v>28.500000000000004</v>
      </c>
      <c r="M59" s="37">
        <v>29.000000000000004</v>
      </c>
      <c r="N59" s="37">
        <v>29.5</v>
      </c>
      <c r="O59" s="37">
        <v>29.5</v>
      </c>
      <c r="P59" s="37">
        <v>30</v>
      </c>
      <c r="Q59" s="37">
        <v>30.5</v>
      </c>
      <c r="S59" t="str">
        <f t="shared" si="2"/>
        <v/>
      </c>
      <c r="T59">
        <v>72000</v>
      </c>
      <c r="U59">
        <v>0.26</v>
      </c>
      <c r="V59">
        <v>0.26500000000000001</v>
      </c>
      <c r="W59">
        <v>0.27</v>
      </c>
      <c r="X59">
        <v>0.27500000000000002</v>
      </c>
      <c r="Y59">
        <v>0.28000000000000003</v>
      </c>
      <c r="Z59">
        <v>0.28500000000000003</v>
      </c>
      <c r="AA59">
        <v>0.28500000000000003</v>
      </c>
      <c r="AB59">
        <v>0.29000000000000004</v>
      </c>
      <c r="AC59">
        <v>0.29499999999999998</v>
      </c>
      <c r="AD59">
        <v>0.29499999999999998</v>
      </c>
      <c r="AE59">
        <v>0.3</v>
      </c>
      <c r="AF59">
        <v>0.30499999999999999</v>
      </c>
      <c r="AH59" s="37">
        <f t="shared" si="6"/>
        <v>26</v>
      </c>
      <c r="AI59" s="37">
        <f t="shared" si="5"/>
        <v>26.5</v>
      </c>
      <c r="AJ59" s="37">
        <f t="shared" si="5"/>
        <v>27</v>
      </c>
      <c r="AK59" s="37">
        <f t="shared" si="5"/>
        <v>27.500000000000004</v>
      </c>
      <c r="AL59" s="37">
        <f t="shared" si="5"/>
        <v>28.000000000000004</v>
      </c>
      <c r="AM59" s="37">
        <f t="shared" si="5"/>
        <v>28.500000000000004</v>
      </c>
      <c r="AN59" s="37">
        <f t="shared" si="5"/>
        <v>28.500000000000004</v>
      </c>
      <c r="AO59" s="37">
        <f t="shared" si="5"/>
        <v>29.000000000000004</v>
      </c>
      <c r="AP59" s="37">
        <f t="shared" si="5"/>
        <v>29.5</v>
      </c>
      <c r="AQ59" s="37">
        <f t="shared" si="5"/>
        <v>29.5</v>
      </c>
      <c r="AR59" s="37">
        <f t="shared" si="5"/>
        <v>30</v>
      </c>
      <c r="AS59" s="37">
        <f t="shared" si="5"/>
        <v>30.5</v>
      </c>
    </row>
    <row r="60" spans="4:45" x14ac:dyDescent="0.25">
      <c r="D60" s="4">
        <v>57</v>
      </c>
      <c r="E60" s="4">
        <v>73000</v>
      </c>
      <c r="F60" s="37">
        <v>26.5</v>
      </c>
      <c r="G60" s="37">
        <v>27</v>
      </c>
      <c r="H60" s="37">
        <v>27</v>
      </c>
      <c r="I60" s="37">
        <v>27.500000000000004</v>
      </c>
      <c r="J60" s="37">
        <v>28.000000000000004</v>
      </c>
      <c r="K60" s="37">
        <v>28.500000000000004</v>
      </c>
      <c r="L60" s="37">
        <v>29.000000000000004</v>
      </c>
      <c r="M60" s="37">
        <v>29.000000000000004</v>
      </c>
      <c r="N60" s="37">
        <v>29.5</v>
      </c>
      <c r="O60" s="37">
        <v>30</v>
      </c>
      <c r="P60" s="37">
        <v>30</v>
      </c>
      <c r="Q60" s="37">
        <v>30.5</v>
      </c>
      <c r="S60" t="str">
        <f t="shared" si="2"/>
        <v/>
      </c>
      <c r="T60">
        <v>73000</v>
      </c>
      <c r="U60">
        <v>0.26500000000000001</v>
      </c>
      <c r="V60">
        <v>0.27</v>
      </c>
      <c r="W60">
        <v>0.27</v>
      </c>
      <c r="X60">
        <v>0.27500000000000002</v>
      </c>
      <c r="Y60">
        <v>0.28000000000000003</v>
      </c>
      <c r="Z60">
        <v>0.28500000000000003</v>
      </c>
      <c r="AA60">
        <v>0.29000000000000004</v>
      </c>
      <c r="AB60">
        <v>0.29000000000000004</v>
      </c>
      <c r="AC60">
        <v>0.29499999999999998</v>
      </c>
      <c r="AD60">
        <v>0.3</v>
      </c>
      <c r="AE60">
        <v>0.3</v>
      </c>
      <c r="AF60">
        <v>0.30499999999999999</v>
      </c>
      <c r="AH60" s="37">
        <f t="shared" si="6"/>
        <v>26.5</v>
      </c>
      <c r="AI60" s="37">
        <f t="shared" si="5"/>
        <v>27</v>
      </c>
      <c r="AJ60" s="37">
        <f t="shared" si="5"/>
        <v>27</v>
      </c>
      <c r="AK60" s="37">
        <f t="shared" si="5"/>
        <v>27.500000000000004</v>
      </c>
      <c r="AL60" s="37">
        <f t="shared" si="5"/>
        <v>28.000000000000004</v>
      </c>
      <c r="AM60" s="37">
        <f t="shared" si="5"/>
        <v>28.500000000000004</v>
      </c>
      <c r="AN60" s="37">
        <f t="shared" si="5"/>
        <v>29.000000000000004</v>
      </c>
      <c r="AO60" s="37">
        <f t="shared" si="5"/>
        <v>29.000000000000004</v>
      </c>
      <c r="AP60" s="37">
        <f t="shared" si="5"/>
        <v>29.5</v>
      </c>
      <c r="AQ60" s="37">
        <f t="shared" si="5"/>
        <v>30</v>
      </c>
      <c r="AR60" s="37">
        <f t="shared" si="5"/>
        <v>30</v>
      </c>
      <c r="AS60" s="37">
        <f t="shared" si="5"/>
        <v>30.5</v>
      </c>
    </row>
    <row r="61" spans="4:45" x14ac:dyDescent="0.25">
      <c r="D61" s="4">
        <v>58</v>
      </c>
      <c r="E61" s="4">
        <v>74000</v>
      </c>
      <c r="F61" s="37">
        <v>26.5</v>
      </c>
      <c r="G61" s="37">
        <v>27</v>
      </c>
      <c r="H61" s="37">
        <v>27.500000000000004</v>
      </c>
      <c r="I61" s="37">
        <v>28.000000000000004</v>
      </c>
      <c r="J61" s="37">
        <v>28.000000000000004</v>
      </c>
      <c r="K61" s="37">
        <v>28.500000000000004</v>
      </c>
      <c r="L61" s="37">
        <v>29.000000000000004</v>
      </c>
      <c r="M61" s="37">
        <v>29.5</v>
      </c>
      <c r="N61" s="37">
        <v>29.5</v>
      </c>
      <c r="O61" s="37">
        <v>30</v>
      </c>
      <c r="P61" s="37">
        <v>30.5</v>
      </c>
      <c r="Q61" s="37">
        <v>30.5</v>
      </c>
      <c r="S61" t="str">
        <f t="shared" si="2"/>
        <v/>
      </c>
      <c r="T61">
        <v>74000</v>
      </c>
      <c r="U61">
        <v>0.26500000000000001</v>
      </c>
      <c r="V61">
        <v>0.27</v>
      </c>
      <c r="W61">
        <v>0.27500000000000002</v>
      </c>
      <c r="X61">
        <v>0.28000000000000003</v>
      </c>
      <c r="Y61">
        <v>0.28000000000000003</v>
      </c>
      <c r="Z61">
        <v>0.28500000000000003</v>
      </c>
      <c r="AA61">
        <v>0.29000000000000004</v>
      </c>
      <c r="AB61">
        <v>0.29499999999999998</v>
      </c>
      <c r="AC61">
        <v>0.29499999999999998</v>
      </c>
      <c r="AD61">
        <v>0.3</v>
      </c>
      <c r="AE61">
        <v>0.30499999999999999</v>
      </c>
      <c r="AF61">
        <v>0.30499999999999999</v>
      </c>
      <c r="AH61" s="37">
        <f t="shared" si="6"/>
        <v>26.5</v>
      </c>
      <c r="AI61" s="37">
        <f t="shared" si="5"/>
        <v>27</v>
      </c>
      <c r="AJ61" s="37">
        <f t="shared" si="5"/>
        <v>27.500000000000004</v>
      </c>
      <c r="AK61" s="37">
        <f t="shared" si="5"/>
        <v>28.000000000000004</v>
      </c>
      <c r="AL61" s="37">
        <f t="shared" si="5"/>
        <v>28.000000000000004</v>
      </c>
      <c r="AM61" s="37">
        <f t="shared" si="5"/>
        <v>28.500000000000004</v>
      </c>
      <c r="AN61" s="37">
        <f t="shared" si="5"/>
        <v>29.000000000000004</v>
      </c>
      <c r="AO61" s="37">
        <f t="shared" si="5"/>
        <v>29.5</v>
      </c>
      <c r="AP61" s="37">
        <f t="shared" si="5"/>
        <v>29.5</v>
      </c>
      <c r="AQ61" s="37">
        <f t="shared" si="5"/>
        <v>30</v>
      </c>
      <c r="AR61" s="37">
        <f t="shared" si="5"/>
        <v>30.5</v>
      </c>
      <c r="AS61" s="37">
        <f t="shared" si="5"/>
        <v>30.5</v>
      </c>
    </row>
    <row r="62" spans="4:45" x14ac:dyDescent="0.25">
      <c r="D62" s="4">
        <v>59</v>
      </c>
      <c r="E62" s="4">
        <v>75000</v>
      </c>
      <c r="F62" s="37">
        <v>26.5</v>
      </c>
      <c r="G62" s="37">
        <v>27</v>
      </c>
      <c r="H62" s="37">
        <v>27.500000000000004</v>
      </c>
      <c r="I62" s="37">
        <v>28.000000000000004</v>
      </c>
      <c r="J62" s="37">
        <v>28.500000000000004</v>
      </c>
      <c r="K62" s="37">
        <v>29.000000000000004</v>
      </c>
      <c r="L62" s="37">
        <v>29.000000000000004</v>
      </c>
      <c r="M62" s="37">
        <v>29.5</v>
      </c>
      <c r="N62" s="37">
        <v>30</v>
      </c>
      <c r="O62" s="37">
        <v>30</v>
      </c>
      <c r="P62" s="37">
        <v>30.5</v>
      </c>
      <c r="Q62" s="37">
        <v>30.5</v>
      </c>
      <c r="S62" t="str">
        <f t="shared" si="2"/>
        <v/>
      </c>
      <c r="T62">
        <v>75000</v>
      </c>
      <c r="U62">
        <v>0.26500000000000001</v>
      </c>
      <c r="V62">
        <v>0.27</v>
      </c>
      <c r="W62">
        <v>0.27500000000000002</v>
      </c>
      <c r="X62">
        <v>0.28000000000000003</v>
      </c>
      <c r="Y62">
        <v>0.28500000000000003</v>
      </c>
      <c r="Z62">
        <v>0.29000000000000004</v>
      </c>
      <c r="AA62">
        <v>0.29000000000000004</v>
      </c>
      <c r="AB62">
        <v>0.29499999999999998</v>
      </c>
      <c r="AC62">
        <v>0.3</v>
      </c>
      <c r="AD62">
        <v>0.3</v>
      </c>
      <c r="AE62">
        <v>0.30499999999999999</v>
      </c>
      <c r="AF62">
        <v>0.30499999999999999</v>
      </c>
      <c r="AH62" s="37">
        <f t="shared" si="6"/>
        <v>26.5</v>
      </c>
      <c r="AI62" s="37">
        <f t="shared" si="5"/>
        <v>27</v>
      </c>
      <c r="AJ62" s="37">
        <f t="shared" si="5"/>
        <v>27.500000000000004</v>
      </c>
      <c r="AK62" s="37">
        <f t="shared" si="5"/>
        <v>28.000000000000004</v>
      </c>
      <c r="AL62" s="37">
        <f t="shared" si="5"/>
        <v>28.500000000000004</v>
      </c>
      <c r="AM62" s="37">
        <f t="shared" si="5"/>
        <v>29.000000000000004</v>
      </c>
      <c r="AN62" s="37">
        <f t="shared" si="5"/>
        <v>29.000000000000004</v>
      </c>
      <c r="AO62" s="37">
        <f t="shared" si="5"/>
        <v>29.5</v>
      </c>
      <c r="AP62" s="37">
        <f t="shared" si="5"/>
        <v>30</v>
      </c>
      <c r="AQ62" s="37">
        <f t="shared" si="5"/>
        <v>30</v>
      </c>
      <c r="AR62" s="37">
        <f t="shared" si="5"/>
        <v>30.5</v>
      </c>
      <c r="AS62" s="37">
        <f t="shared" si="5"/>
        <v>30.5</v>
      </c>
    </row>
    <row r="63" spans="4:45" x14ac:dyDescent="0.25">
      <c r="D63" s="4">
        <v>60</v>
      </c>
      <c r="E63" s="4">
        <v>76000</v>
      </c>
      <c r="F63" s="37">
        <v>26.5</v>
      </c>
      <c r="G63" s="37">
        <v>27</v>
      </c>
      <c r="H63" s="37">
        <v>27.500000000000004</v>
      </c>
      <c r="I63" s="37">
        <v>28.000000000000004</v>
      </c>
      <c r="J63" s="37">
        <v>28.500000000000004</v>
      </c>
      <c r="K63" s="37">
        <v>29.000000000000004</v>
      </c>
      <c r="L63" s="37">
        <v>29.5</v>
      </c>
      <c r="M63" s="37">
        <v>29.5</v>
      </c>
      <c r="N63" s="37">
        <v>30</v>
      </c>
      <c r="O63" s="37">
        <v>30.5</v>
      </c>
      <c r="P63" s="37">
        <v>30.5</v>
      </c>
      <c r="Q63" s="37">
        <v>31</v>
      </c>
      <c r="S63" t="str">
        <f t="shared" si="2"/>
        <v/>
      </c>
      <c r="T63">
        <v>76000</v>
      </c>
      <c r="U63">
        <v>0.26500000000000001</v>
      </c>
      <c r="V63">
        <v>0.27</v>
      </c>
      <c r="W63">
        <v>0.27500000000000002</v>
      </c>
      <c r="X63">
        <v>0.28000000000000003</v>
      </c>
      <c r="Y63">
        <v>0.28500000000000003</v>
      </c>
      <c r="Z63">
        <v>0.29000000000000004</v>
      </c>
      <c r="AA63">
        <v>0.29499999999999998</v>
      </c>
      <c r="AB63">
        <v>0.29499999999999998</v>
      </c>
      <c r="AC63">
        <v>0.3</v>
      </c>
      <c r="AD63">
        <v>0.30499999999999999</v>
      </c>
      <c r="AE63">
        <v>0.30499999999999999</v>
      </c>
      <c r="AF63">
        <v>0.31</v>
      </c>
      <c r="AH63" s="37">
        <f t="shared" si="6"/>
        <v>26.5</v>
      </c>
      <c r="AI63" s="37">
        <f t="shared" si="5"/>
        <v>27</v>
      </c>
      <c r="AJ63" s="37">
        <f t="shared" si="5"/>
        <v>27.500000000000004</v>
      </c>
      <c r="AK63" s="37">
        <f t="shared" si="5"/>
        <v>28.000000000000004</v>
      </c>
      <c r="AL63" s="37">
        <f t="shared" si="5"/>
        <v>28.500000000000004</v>
      </c>
      <c r="AM63" s="37">
        <f t="shared" si="5"/>
        <v>29.000000000000004</v>
      </c>
      <c r="AN63" s="37">
        <f t="shared" si="5"/>
        <v>29.5</v>
      </c>
      <c r="AO63" s="37">
        <f t="shared" si="5"/>
        <v>29.5</v>
      </c>
      <c r="AP63" s="37">
        <f t="shared" si="5"/>
        <v>30</v>
      </c>
      <c r="AQ63" s="37">
        <f t="shared" si="5"/>
        <v>30.5</v>
      </c>
      <c r="AR63" s="37">
        <f t="shared" si="5"/>
        <v>30.5</v>
      </c>
      <c r="AS63" s="37">
        <f t="shared" si="5"/>
        <v>31</v>
      </c>
    </row>
    <row r="64" spans="4:45" x14ac:dyDescent="0.25">
      <c r="D64" s="4">
        <v>61</v>
      </c>
      <c r="E64" s="4">
        <v>77000</v>
      </c>
      <c r="F64" s="37">
        <v>26.5</v>
      </c>
      <c r="G64" s="37">
        <v>27.500000000000004</v>
      </c>
      <c r="H64" s="37">
        <v>27.500000000000004</v>
      </c>
      <c r="I64" s="37">
        <v>28.000000000000004</v>
      </c>
      <c r="J64" s="37">
        <v>28.500000000000004</v>
      </c>
      <c r="K64" s="37">
        <v>29.000000000000004</v>
      </c>
      <c r="L64" s="37">
        <v>29.5</v>
      </c>
      <c r="M64" s="37">
        <v>30</v>
      </c>
      <c r="N64" s="37">
        <v>30</v>
      </c>
      <c r="O64" s="37">
        <v>30.5</v>
      </c>
      <c r="P64" s="37">
        <v>30.5</v>
      </c>
      <c r="Q64" s="37">
        <v>31</v>
      </c>
      <c r="S64" t="str">
        <f t="shared" si="2"/>
        <v/>
      </c>
      <c r="T64">
        <v>77000</v>
      </c>
      <c r="U64">
        <v>0.26500000000000001</v>
      </c>
      <c r="V64">
        <v>0.27500000000000002</v>
      </c>
      <c r="W64">
        <v>0.27500000000000002</v>
      </c>
      <c r="X64">
        <v>0.28000000000000003</v>
      </c>
      <c r="Y64">
        <v>0.28500000000000003</v>
      </c>
      <c r="Z64">
        <v>0.29000000000000004</v>
      </c>
      <c r="AA64">
        <v>0.29499999999999998</v>
      </c>
      <c r="AB64">
        <v>0.3</v>
      </c>
      <c r="AC64">
        <v>0.3</v>
      </c>
      <c r="AD64">
        <v>0.30499999999999999</v>
      </c>
      <c r="AE64">
        <v>0.30499999999999999</v>
      </c>
      <c r="AF64">
        <v>0.31</v>
      </c>
      <c r="AH64" s="37">
        <f t="shared" si="6"/>
        <v>26.5</v>
      </c>
      <c r="AI64" s="37">
        <f t="shared" si="5"/>
        <v>27.500000000000004</v>
      </c>
      <c r="AJ64" s="37">
        <f t="shared" si="5"/>
        <v>27.500000000000004</v>
      </c>
      <c r="AK64" s="37">
        <f t="shared" si="5"/>
        <v>28.000000000000004</v>
      </c>
      <c r="AL64" s="37">
        <f t="shared" si="5"/>
        <v>28.500000000000004</v>
      </c>
      <c r="AM64" s="37">
        <f t="shared" si="5"/>
        <v>29.000000000000004</v>
      </c>
      <c r="AN64" s="37">
        <f t="shared" si="5"/>
        <v>29.5</v>
      </c>
      <c r="AO64" s="37">
        <f t="shared" si="5"/>
        <v>30</v>
      </c>
      <c r="AP64" s="37">
        <f t="shared" si="5"/>
        <v>30</v>
      </c>
      <c r="AQ64" s="37">
        <f t="shared" si="5"/>
        <v>30.5</v>
      </c>
      <c r="AR64" s="37">
        <f t="shared" si="5"/>
        <v>30.5</v>
      </c>
      <c r="AS64" s="37">
        <f t="shared" si="5"/>
        <v>31</v>
      </c>
    </row>
    <row r="65" spans="4:45" x14ac:dyDescent="0.25">
      <c r="D65" s="4">
        <v>62</v>
      </c>
      <c r="E65" s="4">
        <v>78000</v>
      </c>
      <c r="F65" s="37">
        <v>27</v>
      </c>
      <c r="G65" s="37">
        <v>27.500000000000004</v>
      </c>
      <c r="H65" s="37">
        <v>28.000000000000004</v>
      </c>
      <c r="I65" s="37">
        <v>28.500000000000004</v>
      </c>
      <c r="J65" s="37">
        <v>28.500000000000004</v>
      </c>
      <c r="K65" s="37">
        <v>29.000000000000004</v>
      </c>
      <c r="L65" s="37">
        <v>29.5</v>
      </c>
      <c r="M65" s="37">
        <v>30</v>
      </c>
      <c r="N65" s="37">
        <v>30</v>
      </c>
      <c r="O65" s="37">
        <v>30.5</v>
      </c>
      <c r="P65" s="37">
        <v>31</v>
      </c>
      <c r="Q65" s="37">
        <v>31</v>
      </c>
      <c r="S65" t="str">
        <f t="shared" si="2"/>
        <v/>
      </c>
      <c r="T65">
        <v>78000</v>
      </c>
      <c r="U65">
        <v>0.27</v>
      </c>
      <c r="V65">
        <v>0.27500000000000002</v>
      </c>
      <c r="W65">
        <v>0.28000000000000003</v>
      </c>
      <c r="X65">
        <v>0.28500000000000003</v>
      </c>
      <c r="Y65">
        <v>0.28500000000000003</v>
      </c>
      <c r="Z65">
        <v>0.29000000000000004</v>
      </c>
      <c r="AA65">
        <v>0.29499999999999998</v>
      </c>
      <c r="AB65">
        <v>0.3</v>
      </c>
      <c r="AC65">
        <v>0.3</v>
      </c>
      <c r="AD65">
        <v>0.30499999999999999</v>
      </c>
      <c r="AE65">
        <v>0.31</v>
      </c>
      <c r="AF65">
        <v>0.31</v>
      </c>
      <c r="AH65" s="37">
        <f t="shared" si="6"/>
        <v>27</v>
      </c>
      <c r="AI65" s="37">
        <f t="shared" si="5"/>
        <v>27.500000000000004</v>
      </c>
      <c r="AJ65" s="37">
        <f t="shared" si="5"/>
        <v>28.000000000000004</v>
      </c>
      <c r="AK65" s="37">
        <f t="shared" si="5"/>
        <v>28.500000000000004</v>
      </c>
      <c r="AL65" s="37">
        <f t="shared" si="5"/>
        <v>28.500000000000004</v>
      </c>
      <c r="AM65" s="37">
        <f t="shared" si="5"/>
        <v>29.000000000000004</v>
      </c>
      <c r="AN65" s="37">
        <f t="shared" si="5"/>
        <v>29.5</v>
      </c>
      <c r="AO65" s="37">
        <f t="shared" si="5"/>
        <v>30</v>
      </c>
      <c r="AP65" s="37">
        <f t="shared" si="5"/>
        <v>30</v>
      </c>
      <c r="AQ65" s="37">
        <f t="shared" si="5"/>
        <v>30.5</v>
      </c>
      <c r="AR65" s="37">
        <f t="shared" si="5"/>
        <v>31</v>
      </c>
      <c r="AS65" s="37">
        <f t="shared" si="5"/>
        <v>31</v>
      </c>
    </row>
    <row r="66" spans="4:45" x14ac:dyDescent="0.25">
      <c r="D66" s="4">
        <v>63</v>
      </c>
      <c r="E66" s="4">
        <v>79000</v>
      </c>
      <c r="F66" s="37">
        <v>27</v>
      </c>
      <c r="G66" s="37">
        <v>27.500000000000004</v>
      </c>
      <c r="H66" s="37">
        <v>28.000000000000004</v>
      </c>
      <c r="I66" s="37">
        <v>28.500000000000004</v>
      </c>
      <c r="J66" s="37">
        <v>29.000000000000004</v>
      </c>
      <c r="K66" s="37">
        <v>29.000000000000004</v>
      </c>
      <c r="L66" s="37">
        <v>29.5</v>
      </c>
      <c r="M66" s="37">
        <v>30</v>
      </c>
      <c r="N66" s="37">
        <v>30.5</v>
      </c>
      <c r="O66" s="37">
        <v>30.5</v>
      </c>
      <c r="P66" s="37">
        <v>31</v>
      </c>
      <c r="Q66" s="37">
        <v>31</v>
      </c>
      <c r="S66" t="str">
        <f t="shared" si="2"/>
        <v/>
      </c>
      <c r="T66">
        <v>79000</v>
      </c>
      <c r="U66">
        <v>0.27</v>
      </c>
      <c r="V66">
        <v>0.27500000000000002</v>
      </c>
      <c r="W66">
        <v>0.28000000000000003</v>
      </c>
      <c r="X66">
        <v>0.28500000000000003</v>
      </c>
      <c r="Y66">
        <v>0.29000000000000004</v>
      </c>
      <c r="Z66">
        <v>0.29000000000000004</v>
      </c>
      <c r="AA66">
        <v>0.29499999999999998</v>
      </c>
      <c r="AB66">
        <v>0.3</v>
      </c>
      <c r="AC66">
        <v>0.30499999999999999</v>
      </c>
      <c r="AD66">
        <v>0.30499999999999999</v>
      </c>
      <c r="AE66">
        <v>0.31</v>
      </c>
      <c r="AF66">
        <v>0.31</v>
      </c>
      <c r="AH66" s="37">
        <f t="shared" si="6"/>
        <v>27</v>
      </c>
      <c r="AI66" s="37">
        <f t="shared" si="5"/>
        <v>27.500000000000004</v>
      </c>
      <c r="AJ66" s="37">
        <f t="shared" si="5"/>
        <v>28.000000000000004</v>
      </c>
      <c r="AK66" s="37">
        <f t="shared" si="5"/>
        <v>28.500000000000004</v>
      </c>
      <c r="AL66" s="37">
        <f t="shared" si="5"/>
        <v>29.000000000000004</v>
      </c>
      <c r="AM66" s="37">
        <f t="shared" si="5"/>
        <v>29.000000000000004</v>
      </c>
      <c r="AN66" s="37">
        <f t="shared" si="5"/>
        <v>29.5</v>
      </c>
      <c r="AO66" s="37">
        <f t="shared" si="5"/>
        <v>30</v>
      </c>
      <c r="AP66" s="37">
        <f t="shared" si="5"/>
        <v>30.5</v>
      </c>
      <c r="AQ66" s="37">
        <f t="shared" si="5"/>
        <v>30.5</v>
      </c>
      <c r="AR66" s="37">
        <f t="shared" si="5"/>
        <v>31</v>
      </c>
      <c r="AS66" s="37">
        <f t="shared" si="5"/>
        <v>31</v>
      </c>
    </row>
    <row r="67" spans="4:45" x14ac:dyDescent="0.25">
      <c r="D67" s="4">
        <v>64</v>
      </c>
      <c r="E67" s="4">
        <v>80000</v>
      </c>
      <c r="F67" s="37">
        <v>27</v>
      </c>
      <c r="G67" s="37">
        <v>27.500000000000004</v>
      </c>
      <c r="H67" s="37">
        <v>28.000000000000004</v>
      </c>
      <c r="I67" s="37">
        <v>28.500000000000004</v>
      </c>
      <c r="J67" s="37">
        <v>29.000000000000004</v>
      </c>
      <c r="K67" s="37">
        <v>29.5</v>
      </c>
      <c r="L67" s="37">
        <v>29.5</v>
      </c>
      <c r="M67" s="37">
        <v>30</v>
      </c>
      <c r="N67" s="37">
        <v>30.5</v>
      </c>
      <c r="O67" s="37">
        <v>30.5</v>
      </c>
      <c r="P67" s="37">
        <v>31</v>
      </c>
      <c r="Q67" s="37">
        <v>31</v>
      </c>
      <c r="S67" t="str">
        <f t="shared" si="2"/>
        <v/>
      </c>
      <c r="T67">
        <v>80000</v>
      </c>
      <c r="U67">
        <v>0.27</v>
      </c>
      <c r="V67">
        <v>0.27500000000000002</v>
      </c>
      <c r="W67">
        <v>0.28000000000000003</v>
      </c>
      <c r="X67">
        <v>0.28500000000000003</v>
      </c>
      <c r="Y67">
        <v>0.29000000000000004</v>
      </c>
      <c r="Z67">
        <v>0.29499999999999998</v>
      </c>
      <c r="AA67">
        <v>0.29499999999999998</v>
      </c>
      <c r="AB67">
        <v>0.3</v>
      </c>
      <c r="AC67">
        <v>0.30499999999999999</v>
      </c>
      <c r="AD67">
        <v>0.30499999999999999</v>
      </c>
      <c r="AE67">
        <v>0.31</v>
      </c>
      <c r="AF67">
        <v>0.31</v>
      </c>
      <c r="AH67" s="37">
        <f t="shared" si="6"/>
        <v>27</v>
      </c>
      <c r="AI67" s="37">
        <f t="shared" si="5"/>
        <v>27.500000000000004</v>
      </c>
      <c r="AJ67" s="37">
        <f t="shared" si="5"/>
        <v>28.000000000000004</v>
      </c>
      <c r="AK67" s="37">
        <f t="shared" si="5"/>
        <v>28.500000000000004</v>
      </c>
      <c r="AL67" s="37">
        <f t="shared" si="5"/>
        <v>29.000000000000004</v>
      </c>
      <c r="AM67" s="37">
        <f t="shared" si="5"/>
        <v>29.5</v>
      </c>
      <c r="AN67" s="37">
        <f t="shared" si="5"/>
        <v>29.5</v>
      </c>
      <c r="AO67" s="37">
        <f t="shared" si="5"/>
        <v>30</v>
      </c>
      <c r="AP67" s="37">
        <f t="shared" si="5"/>
        <v>30.5</v>
      </c>
      <c r="AQ67" s="37">
        <f t="shared" si="5"/>
        <v>30.5</v>
      </c>
      <c r="AR67" s="37">
        <f t="shared" si="5"/>
        <v>31</v>
      </c>
      <c r="AS67" s="37">
        <f t="shared" si="5"/>
        <v>31</v>
      </c>
    </row>
    <row r="68" spans="4:45" x14ac:dyDescent="0.25">
      <c r="D68" s="4">
        <v>65</v>
      </c>
      <c r="E68" s="4">
        <v>81000</v>
      </c>
      <c r="F68" s="37">
        <v>27</v>
      </c>
      <c r="G68" s="37">
        <v>27.500000000000004</v>
      </c>
      <c r="H68" s="37">
        <v>28.000000000000004</v>
      </c>
      <c r="I68" s="37">
        <v>28.500000000000004</v>
      </c>
      <c r="J68" s="37">
        <v>29.000000000000004</v>
      </c>
      <c r="K68" s="37">
        <v>29.5</v>
      </c>
      <c r="L68" s="37">
        <v>29.5</v>
      </c>
      <c r="M68" s="37">
        <v>30</v>
      </c>
      <c r="N68" s="37">
        <v>30.5</v>
      </c>
      <c r="O68" s="37">
        <v>30.5</v>
      </c>
      <c r="P68" s="37">
        <v>31</v>
      </c>
      <c r="Q68" s="37">
        <v>31.5</v>
      </c>
      <c r="S68" t="str">
        <f t="shared" si="2"/>
        <v/>
      </c>
      <c r="T68">
        <v>81000</v>
      </c>
      <c r="U68">
        <v>0.27</v>
      </c>
      <c r="V68">
        <v>0.27500000000000002</v>
      </c>
      <c r="W68">
        <v>0.28000000000000003</v>
      </c>
      <c r="X68">
        <v>0.28500000000000003</v>
      </c>
      <c r="Y68">
        <v>0.29000000000000004</v>
      </c>
      <c r="Z68">
        <v>0.29499999999999998</v>
      </c>
      <c r="AA68">
        <v>0.29499999999999998</v>
      </c>
      <c r="AB68">
        <v>0.3</v>
      </c>
      <c r="AC68">
        <v>0.30499999999999999</v>
      </c>
      <c r="AD68">
        <v>0.30499999999999999</v>
      </c>
      <c r="AE68">
        <v>0.31</v>
      </c>
      <c r="AF68">
        <v>0.315</v>
      </c>
      <c r="AH68" s="37">
        <f t="shared" si="6"/>
        <v>27</v>
      </c>
      <c r="AI68" s="37">
        <f t="shared" si="5"/>
        <v>27.500000000000004</v>
      </c>
      <c r="AJ68" s="37">
        <f t="shared" si="5"/>
        <v>28.000000000000004</v>
      </c>
      <c r="AK68" s="37">
        <f t="shared" si="5"/>
        <v>28.500000000000004</v>
      </c>
      <c r="AL68" s="37">
        <f t="shared" si="5"/>
        <v>29.000000000000004</v>
      </c>
      <c r="AM68" s="37">
        <f t="shared" si="5"/>
        <v>29.5</v>
      </c>
      <c r="AN68" s="37">
        <f t="shared" si="5"/>
        <v>29.5</v>
      </c>
      <c r="AO68" s="37">
        <f t="shared" si="5"/>
        <v>30</v>
      </c>
      <c r="AP68" s="37">
        <f t="shared" si="5"/>
        <v>30.5</v>
      </c>
      <c r="AQ68" s="37">
        <f t="shared" si="5"/>
        <v>30.5</v>
      </c>
      <c r="AR68" s="37">
        <f t="shared" si="5"/>
        <v>31</v>
      </c>
      <c r="AS68" s="37">
        <f t="shared" si="5"/>
        <v>31.5</v>
      </c>
    </row>
    <row r="69" spans="4:45" x14ac:dyDescent="0.25">
      <c r="D69" s="4">
        <v>66</v>
      </c>
      <c r="E69" s="4">
        <v>82000</v>
      </c>
      <c r="F69" s="37">
        <v>27</v>
      </c>
      <c r="G69" s="37">
        <v>27.500000000000004</v>
      </c>
      <c r="H69" s="37">
        <v>28.000000000000004</v>
      </c>
      <c r="I69" s="37">
        <v>28.500000000000004</v>
      </c>
      <c r="J69" s="37">
        <v>29.000000000000004</v>
      </c>
      <c r="K69" s="37">
        <v>29.5</v>
      </c>
      <c r="L69" s="37">
        <v>29.5</v>
      </c>
      <c r="M69" s="37">
        <v>30</v>
      </c>
      <c r="N69" s="37">
        <v>30.5</v>
      </c>
      <c r="O69" s="37">
        <v>30.5</v>
      </c>
      <c r="P69" s="37">
        <v>31</v>
      </c>
      <c r="Q69" s="37">
        <v>31.5</v>
      </c>
      <c r="S69" t="str">
        <f t="shared" si="2"/>
        <v/>
      </c>
      <c r="T69">
        <v>82000</v>
      </c>
      <c r="U69">
        <v>0.27</v>
      </c>
      <c r="V69">
        <v>0.27500000000000002</v>
      </c>
      <c r="W69">
        <v>0.28000000000000003</v>
      </c>
      <c r="X69">
        <v>0.28500000000000003</v>
      </c>
      <c r="Y69">
        <v>0.29000000000000004</v>
      </c>
      <c r="Z69">
        <v>0.29499999999999998</v>
      </c>
      <c r="AA69">
        <v>0.29499999999999998</v>
      </c>
      <c r="AB69">
        <v>0.3</v>
      </c>
      <c r="AC69">
        <v>0.30499999999999999</v>
      </c>
      <c r="AD69">
        <v>0.30499999999999999</v>
      </c>
      <c r="AE69">
        <v>0.31</v>
      </c>
      <c r="AF69">
        <v>0.315</v>
      </c>
      <c r="AH69" s="37">
        <f t="shared" si="6"/>
        <v>27</v>
      </c>
      <c r="AI69" s="37">
        <f t="shared" si="5"/>
        <v>27.500000000000004</v>
      </c>
      <c r="AJ69" s="37">
        <f t="shared" si="5"/>
        <v>28.000000000000004</v>
      </c>
      <c r="AK69" s="37">
        <f t="shared" si="5"/>
        <v>28.500000000000004</v>
      </c>
      <c r="AL69" s="37">
        <f t="shared" si="5"/>
        <v>29.000000000000004</v>
      </c>
      <c r="AM69" s="37">
        <f t="shared" si="5"/>
        <v>29.5</v>
      </c>
      <c r="AN69" s="37">
        <f t="shared" si="5"/>
        <v>29.5</v>
      </c>
      <c r="AO69" s="37">
        <f t="shared" si="5"/>
        <v>30</v>
      </c>
      <c r="AP69" s="37">
        <f t="shared" si="5"/>
        <v>30.5</v>
      </c>
      <c r="AQ69" s="37">
        <f t="shared" si="5"/>
        <v>30.5</v>
      </c>
      <c r="AR69" s="37">
        <f t="shared" si="5"/>
        <v>31</v>
      </c>
      <c r="AS69" s="37">
        <f t="shared" si="5"/>
        <v>31.5</v>
      </c>
    </row>
    <row r="70" spans="4:45" x14ac:dyDescent="0.25">
      <c r="D70" s="4">
        <v>67</v>
      </c>
      <c r="E70" s="4">
        <v>83000</v>
      </c>
      <c r="F70" s="37">
        <v>27</v>
      </c>
      <c r="G70" s="37">
        <v>27.500000000000004</v>
      </c>
      <c r="H70" s="37">
        <v>28.000000000000004</v>
      </c>
      <c r="I70" s="37">
        <v>28.500000000000004</v>
      </c>
      <c r="J70" s="37">
        <v>29.000000000000004</v>
      </c>
      <c r="K70" s="37">
        <v>29.5</v>
      </c>
      <c r="L70" s="37">
        <v>30</v>
      </c>
      <c r="M70" s="37">
        <v>30</v>
      </c>
      <c r="N70" s="37">
        <v>30.5</v>
      </c>
      <c r="O70" s="37">
        <v>31</v>
      </c>
      <c r="P70" s="37">
        <v>31</v>
      </c>
      <c r="Q70" s="37">
        <v>31.5</v>
      </c>
      <c r="S70" t="str">
        <f t="shared" ref="S70:S97" si="7">IF(E70&lt;&gt;T70,"x","")</f>
        <v/>
      </c>
      <c r="T70">
        <v>83000</v>
      </c>
      <c r="U70">
        <v>0.27</v>
      </c>
      <c r="V70">
        <v>0.27500000000000002</v>
      </c>
      <c r="W70">
        <v>0.28000000000000003</v>
      </c>
      <c r="X70">
        <v>0.28500000000000003</v>
      </c>
      <c r="Y70">
        <v>0.29000000000000004</v>
      </c>
      <c r="Z70">
        <v>0.29499999999999998</v>
      </c>
      <c r="AA70">
        <v>0.3</v>
      </c>
      <c r="AB70">
        <v>0.3</v>
      </c>
      <c r="AC70">
        <v>0.30499999999999999</v>
      </c>
      <c r="AD70">
        <v>0.31</v>
      </c>
      <c r="AE70">
        <v>0.31</v>
      </c>
      <c r="AF70">
        <v>0.315</v>
      </c>
      <c r="AH70" s="37">
        <f t="shared" si="6"/>
        <v>27</v>
      </c>
      <c r="AI70" s="37">
        <f t="shared" si="5"/>
        <v>27.500000000000004</v>
      </c>
      <c r="AJ70" s="37">
        <f t="shared" si="5"/>
        <v>28.000000000000004</v>
      </c>
      <c r="AK70" s="37">
        <f t="shared" si="5"/>
        <v>28.500000000000004</v>
      </c>
      <c r="AL70" s="37">
        <f t="shared" si="5"/>
        <v>29.000000000000004</v>
      </c>
      <c r="AM70" s="37">
        <f t="shared" si="5"/>
        <v>29.5</v>
      </c>
      <c r="AN70" s="37">
        <f t="shared" si="5"/>
        <v>30</v>
      </c>
      <c r="AO70" s="37">
        <f t="shared" si="5"/>
        <v>30</v>
      </c>
      <c r="AP70" s="37">
        <f t="shared" si="5"/>
        <v>30.5</v>
      </c>
      <c r="AQ70" s="37">
        <f t="shared" si="5"/>
        <v>31</v>
      </c>
      <c r="AR70" s="37">
        <f t="shared" si="5"/>
        <v>31</v>
      </c>
      <c r="AS70" s="37">
        <f t="shared" si="5"/>
        <v>31.5</v>
      </c>
    </row>
    <row r="71" spans="4:45" x14ac:dyDescent="0.25">
      <c r="D71" s="4">
        <v>68</v>
      </c>
      <c r="E71" s="4">
        <v>84000</v>
      </c>
      <c r="F71" s="37">
        <v>27</v>
      </c>
      <c r="G71" s="37">
        <v>27.500000000000004</v>
      </c>
      <c r="H71" s="37">
        <v>28.000000000000004</v>
      </c>
      <c r="I71" s="37">
        <v>28.500000000000004</v>
      </c>
      <c r="J71" s="37">
        <v>29.000000000000004</v>
      </c>
      <c r="K71" s="37">
        <v>29.5</v>
      </c>
      <c r="L71" s="37">
        <v>30</v>
      </c>
      <c r="M71" s="37">
        <v>30</v>
      </c>
      <c r="N71" s="37">
        <v>30.5</v>
      </c>
      <c r="O71" s="37">
        <v>31</v>
      </c>
      <c r="P71" s="37">
        <v>31</v>
      </c>
      <c r="Q71" s="37">
        <v>31.5</v>
      </c>
      <c r="S71" t="str">
        <f t="shared" si="7"/>
        <v/>
      </c>
      <c r="T71">
        <v>84000</v>
      </c>
      <c r="U71">
        <v>0.27</v>
      </c>
      <c r="V71">
        <v>0.27500000000000002</v>
      </c>
      <c r="W71">
        <v>0.28000000000000003</v>
      </c>
      <c r="X71">
        <v>0.28500000000000003</v>
      </c>
      <c r="Y71">
        <v>0.29000000000000004</v>
      </c>
      <c r="Z71">
        <v>0.29499999999999998</v>
      </c>
      <c r="AA71">
        <v>0.3</v>
      </c>
      <c r="AB71">
        <v>0.3</v>
      </c>
      <c r="AC71">
        <v>0.30499999999999999</v>
      </c>
      <c r="AD71">
        <v>0.31</v>
      </c>
      <c r="AE71">
        <v>0.31</v>
      </c>
      <c r="AF71">
        <v>0.315</v>
      </c>
      <c r="AH71" s="37">
        <f t="shared" si="6"/>
        <v>27</v>
      </c>
      <c r="AI71" s="37">
        <f t="shared" si="5"/>
        <v>27.500000000000004</v>
      </c>
      <c r="AJ71" s="37">
        <f t="shared" si="5"/>
        <v>28.000000000000004</v>
      </c>
      <c r="AK71" s="37">
        <f t="shared" si="5"/>
        <v>28.500000000000004</v>
      </c>
      <c r="AL71" s="37">
        <f t="shared" si="5"/>
        <v>29.000000000000004</v>
      </c>
      <c r="AM71" s="37">
        <f t="shared" si="5"/>
        <v>29.5</v>
      </c>
      <c r="AN71" s="37">
        <f t="shared" si="5"/>
        <v>30</v>
      </c>
      <c r="AO71" s="37">
        <f t="shared" si="5"/>
        <v>30</v>
      </c>
      <c r="AP71" s="37">
        <f t="shared" si="5"/>
        <v>30.5</v>
      </c>
      <c r="AQ71" s="37">
        <f t="shared" si="5"/>
        <v>31</v>
      </c>
      <c r="AR71" s="37">
        <f t="shared" si="5"/>
        <v>31</v>
      </c>
      <c r="AS71" s="37">
        <f t="shared" si="5"/>
        <v>31.5</v>
      </c>
    </row>
    <row r="72" spans="4:45" x14ac:dyDescent="0.25">
      <c r="D72" s="4">
        <v>69</v>
      </c>
      <c r="E72" s="4">
        <v>85000</v>
      </c>
      <c r="F72" s="37">
        <v>27</v>
      </c>
      <c r="G72" s="37">
        <v>27.500000000000004</v>
      </c>
      <c r="H72" s="37">
        <v>28.000000000000004</v>
      </c>
      <c r="I72" s="37">
        <v>28.500000000000004</v>
      </c>
      <c r="J72" s="37">
        <v>29.000000000000004</v>
      </c>
      <c r="K72" s="37">
        <v>29.5</v>
      </c>
      <c r="L72" s="37">
        <v>30</v>
      </c>
      <c r="M72" s="37">
        <v>30</v>
      </c>
      <c r="N72" s="37">
        <v>30.5</v>
      </c>
      <c r="O72" s="37">
        <v>31</v>
      </c>
      <c r="P72" s="37">
        <v>31</v>
      </c>
      <c r="Q72" s="37">
        <v>31.5</v>
      </c>
      <c r="S72" t="str">
        <f t="shared" si="7"/>
        <v/>
      </c>
      <c r="T72">
        <v>85000</v>
      </c>
      <c r="U72">
        <v>0.27</v>
      </c>
      <c r="V72">
        <v>0.27500000000000002</v>
      </c>
      <c r="W72">
        <v>0.28000000000000003</v>
      </c>
      <c r="X72">
        <v>0.28500000000000003</v>
      </c>
      <c r="Y72">
        <v>0.29000000000000004</v>
      </c>
      <c r="Z72">
        <v>0.29499999999999998</v>
      </c>
      <c r="AA72">
        <v>0.3</v>
      </c>
      <c r="AB72">
        <v>0.3</v>
      </c>
      <c r="AC72">
        <v>0.30499999999999999</v>
      </c>
      <c r="AD72">
        <v>0.31</v>
      </c>
      <c r="AE72">
        <v>0.31</v>
      </c>
      <c r="AF72">
        <v>0.315</v>
      </c>
      <c r="AH72" s="37">
        <f t="shared" si="6"/>
        <v>27</v>
      </c>
      <c r="AI72" s="37">
        <f t="shared" si="5"/>
        <v>27.500000000000004</v>
      </c>
      <c r="AJ72" s="37">
        <f t="shared" si="5"/>
        <v>28.000000000000004</v>
      </c>
      <c r="AK72" s="37">
        <f t="shared" si="5"/>
        <v>28.500000000000004</v>
      </c>
      <c r="AL72" s="37">
        <f t="shared" si="5"/>
        <v>29.000000000000004</v>
      </c>
      <c r="AM72" s="37">
        <f t="shared" si="5"/>
        <v>29.5</v>
      </c>
      <c r="AN72" s="37">
        <f t="shared" si="5"/>
        <v>30</v>
      </c>
      <c r="AO72" s="37">
        <f t="shared" si="5"/>
        <v>30</v>
      </c>
      <c r="AP72" s="37">
        <f t="shared" si="5"/>
        <v>30.5</v>
      </c>
      <c r="AQ72" s="37">
        <f t="shared" si="5"/>
        <v>31</v>
      </c>
      <c r="AR72" s="37">
        <f t="shared" si="5"/>
        <v>31</v>
      </c>
      <c r="AS72" s="37">
        <f t="shared" si="5"/>
        <v>31.5</v>
      </c>
    </row>
    <row r="73" spans="4:45" x14ac:dyDescent="0.25">
      <c r="D73" s="4">
        <v>70</v>
      </c>
      <c r="E73" s="4">
        <v>86000</v>
      </c>
      <c r="F73" s="37">
        <v>27</v>
      </c>
      <c r="G73" s="37">
        <v>27.500000000000004</v>
      </c>
      <c r="H73" s="37">
        <v>28.000000000000004</v>
      </c>
      <c r="I73" s="37">
        <v>28.500000000000004</v>
      </c>
      <c r="J73" s="37">
        <v>29.000000000000004</v>
      </c>
      <c r="K73" s="37">
        <v>29.5</v>
      </c>
      <c r="L73" s="37">
        <v>30</v>
      </c>
      <c r="M73" s="37">
        <v>30</v>
      </c>
      <c r="N73" s="37">
        <v>30.5</v>
      </c>
      <c r="O73" s="37">
        <v>31</v>
      </c>
      <c r="P73" s="37">
        <v>31</v>
      </c>
      <c r="Q73" s="37">
        <v>31.5</v>
      </c>
      <c r="S73" t="str">
        <f t="shared" si="7"/>
        <v/>
      </c>
      <c r="T73">
        <v>86000</v>
      </c>
      <c r="U73">
        <v>0.27</v>
      </c>
      <c r="V73">
        <v>0.27500000000000002</v>
      </c>
      <c r="W73">
        <v>0.28000000000000003</v>
      </c>
      <c r="X73">
        <v>0.28500000000000003</v>
      </c>
      <c r="Y73">
        <v>0.29000000000000004</v>
      </c>
      <c r="Z73">
        <v>0.29499999999999998</v>
      </c>
      <c r="AA73">
        <v>0.3</v>
      </c>
      <c r="AB73">
        <v>0.3</v>
      </c>
      <c r="AC73">
        <v>0.30499999999999999</v>
      </c>
      <c r="AD73">
        <v>0.31</v>
      </c>
      <c r="AE73">
        <v>0.31</v>
      </c>
      <c r="AF73">
        <v>0.315</v>
      </c>
      <c r="AH73" s="37">
        <f t="shared" si="6"/>
        <v>27</v>
      </c>
      <c r="AI73" s="37">
        <f t="shared" si="5"/>
        <v>27.500000000000004</v>
      </c>
      <c r="AJ73" s="37">
        <f t="shared" si="5"/>
        <v>28.000000000000004</v>
      </c>
      <c r="AK73" s="37">
        <f t="shared" si="5"/>
        <v>28.500000000000004</v>
      </c>
      <c r="AL73" s="37">
        <f t="shared" si="5"/>
        <v>29.000000000000004</v>
      </c>
      <c r="AM73" s="37">
        <f t="shared" si="5"/>
        <v>29.5</v>
      </c>
      <c r="AN73" s="37">
        <f t="shared" si="5"/>
        <v>30</v>
      </c>
      <c r="AO73" s="37">
        <f t="shared" si="5"/>
        <v>30</v>
      </c>
      <c r="AP73" s="37">
        <f t="shared" si="5"/>
        <v>30.5</v>
      </c>
      <c r="AQ73" s="37">
        <f t="shared" si="5"/>
        <v>31</v>
      </c>
      <c r="AR73" s="37">
        <f t="shared" si="5"/>
        <v>31</v>
      </c>
      <c r="AS73" s="37">
        <f t="shared" si="5"/>
        <v>31.5</v>
      </c>
    </row>
    <row r="74" spans="4:45" x14ac:dyDescent="0.25">
      <c r="D74" s="4">
        <v>71</v>
      </c>
      <c r="E74" s="4">
        <v>87000</v>
      </c>
      <c r="F74" s="37">
        <v>27</v>
      </c>
      <c r="G74" s="37">
        <v>27.500000000000004</v>
      </c>
      <c r="H74" s="37">
        <v>28.000000000000004</v>
      </c>
      <c r="I74" s="37">
        <v>28.500000000000004</v>
      </c>
      <c r="J74" s="37">
        <v>29.000000000000004</v>
      </c>
      <c r="K74" s="37">
        <v>29.5</v>
      </c>
      <c r="L74" s="37">
        <v>30</v>
      </c>
      <c r="M74" s="37">
        <v>30.5</v>
      </c>
      <c r="N74" s="37">
        <v>30.5</v>
      </c>
      <c r="O74" s="37">
        <v>31</v>
      </c>
      <c r="P74" s="37">
        <v>31</v>
      </c>
      <c r="Q74" s="37">
        <v>31.5</v>
      </c>
      <c r="S74" t="str">
        <f t="shared" si="7"/>
        <v/>
      </c>
      <c r="T74">
        <v>87000</v>
      </c>
      <c r="U74">
        <v>0.27</v>
      </c>
      <c r="V74">
        <v>0.27500000000000002</v>
      </c>
      <c r="W74">
        <v>0.28000000000000003</v>
      </c>
      <c r="X74">
        <v>0.28500000000000003</v>
      </c>
      <c r="Y74">
        <v>0.29000000000000004</v>
      </c>
      <c r="Z74">
        <v>0.29499999999999998</v>
      </c>
      <c r="AA74">
        <v>0.3</v>
      </c>
      <c r="AB74">
        <v>0.30499999999999999</v>
      </c>
      <c r="AC74">
        <v>0.30499999999999999</v>
      </c>
      <c r="AD74">
        <v>0.31</v>
      </c>
      <c r="AE74">
        <v>0.31</v>
      </c>
      <c r="AF74">
        <v>0.315</v>
      </c>
      <c r="AH74" s="37">
        <f t="shared" si="6"/>
        <v>27</v>
      </c>
      <c r="AI74" s="37">
        <f t="shared" si="5"/>
        <v>27.500000000000004</v>
      </c>
      <c r="AJ74" s="37">
        <f t="shared" si="5"/>
        <v>28.000000000000004</v>
      </c>
      <c r="AK74" s="37">
        <f t="shared" si="5"/>
        <v>28.500000000000004</v>
      </c>
      <c r="AL74" s="37">
        <f t="shared" si="5"/>
        <v>29.000000000000004</v>
      </c>
      <c r="AM74" s="37">
        <f t="shared" si="5"/>
        <v>29.5</v>
      </c>
      <c r="AN74" s="37">
        <f t="shared" si="5"/>
        <v>30</v>
      </c>
      <c r="AO74" s="37">
        <f t="shared" si="5"/>
        <v>30.5</v>
      </c>
      <c r="AP74" s="37">
        <f t="shared" si="5"/>
        <v>30.5</v>
      </c>
      <c r="AQ74" s="37">
        <f t="shared" si="5"/>
        <v>31</v>
      </c>
      <c r="AR74" s="37">
        <f t="shared" si="5"/>
        <v>31</v>
      </c>
      <c r="AS74" s="37">
        <f t="shared" si="5"/>
        <v>31.5</v>
      </c>
    </row>
    <row r="75" spans="4:45" x14ac:dyDescent="0.25">
      <c r="D75" s="4">
        <v>72</v>
      </c>
      <c r="E75" s="4">
        <v>88000</v>
      </c>
      <c r="F75" s="37">
        <v>27</v>
      </c>
      <c r="G75" s="37">
        <v>27.500000000000004</v>
      </c>
      <c r="H75" s="37">
        <v>28.000000000000004</v>
      </c>
      <c r="I75" s="37">
        <v>28.500000000000004</v>
      </c>
      <c r="J75" s="37">
        <v>29.000000000000004</v>
      </c>
      <c r="K75" s="37">
        <v>29.5</v>
      </c>
      <c r="L75" s="37">
        <v>30</v>
      </c>
      <c r="M75" s="37">
        <v>30.5</v>
      </c>
      <c r="N75" s="37">
        <v>30.5</v>
      </c>
      <c r="O75" s="37">
        <v>31</v>
      </c>
      <c r="P75" s="37">
        <v>31</v>
      </c>
      <c r="Q75" s="37">
        <v>31.5</v>
      </c>
      <c r="S75" t="str">
        <f t="shared" si="7"/>
        <v/>
      </c>
      <c r="T75">
        <v>88000</v>
      </c>
      <c r="U75">
        <v>0.27</v>
      </c>
      <c r="V75">
        <v>0.27500000000000002</v>
      </c>
      <c r="W75">
        <v>0.28000000000000003</v>
      </c>
      <c r="X75">
        <v>0.28500000000000003</v>
      </c>
      <c r="Y75">
        <v>0.29000000000000004</v>
      </c>
      <c r="Z75">
        <v>0.29499999999999998</v>
      </c>
      <c r="AA75">
        <v>0.3</v>
      </c>
      <c r="AB75">
        <v>0.30499999999999999</v>
      </c>
      <c r="AC75">
        <v>0.30499999999999999</v>
      </c>
      <c r="AD75">
        <v>0.31</v>
      </c>
      <c r="AE75">
        <v>0.31</v>
      </c>
      <c r="AF75">
        <v>0.315</v>
      </c>
      <c r="AH75" s="37">
        <f t="shared" si="6"/>
        <v>27</v>
      </c>
      <c r="AI75" s="37">
        <f t="shared" si="5"/>
        <v>27.500000000000004</v>
      </c>
      <c r="AJ75" s="37">
        <f t="shared" si="5"/>
        <v>28.000000000000004</v>
      </c>
      <c r="AK75" s="37">
        <f t="shared" si="5"/>
        <v>28.500000000000004</v>
      </c>
      <c r="AL75" s="37">
        <f t="shared" si="5"/>
        <v>29.000000000000004</v>
      </c>
      <c r="AM75" s="37">
        <f t="shared" si="5"/>
        <v>29.5</v>
      </c>
      <c r="AN75" s="37">
        <f t="shared" si="5"/>
        <v>30</v>
      </c>
      <c r="AO75" s="37">
        <f t="shared" si="5"/>
        <v>30.5</v>
      </c>
      <c r="AP75" s="37">
        <f t="shared" si="5"/>
        <v>30.5</v>
      </c>
      <c r="AQ75" s="37">
        <f t="shared" si="5"/>
        <v>31</v>
      </c>
      <c r="AR75" s="37">
        <f t="shared" si="5"/>
        <v>31</v>
      </c>
      <c r="AS75" s="37">
        <f t="shared" si="5"/>
        <v>31.5</v>
      </c>
    </row>
    <row r="76" spans="4:45" x14ac:dyDescent="0.25">
      <c r="D76" s="4">
        <v>73</v>
      </c>
      <c r="E76" s="4">
        <v>89000</v>
      </c>
      <c r="F76" s="37">
        <v>27</v>
      </c>
      <c r="G76" s="37">
        <v>27.500000000000004</v>
      </c>
      <c r="H76" s="37">
        <v>28.000000000000004</v>
      </c>
      <c r="I76" s="37">
        <v>28.500000000000004</v>
      </c>
      <c r="J76" s="37">
        <v>29.000000000000004</v>
      </c>
      <c r="K76" s="37">
        <v>29.5</v>
      </c>
      <c r="L76" s="37">
        <v>30</v>
      </c>
      <c r="M76" s="37">
        <v>30.5</v>
      </c>
      <c r="N76" s="37">
        <v>30.5</v>
      </c>
      <c r="O76" s="37">
        <v>31</v>
      </c>
      <c r="P76" s="37">
        <v>31</v>
      </c>
      <c r="Q76" s="37">
        <v>31.5</v>
      </c>
      <c r="S76" t="str">
        <f t="shared" si="7"/>
        <v/>
      </c>
      <c r="T76">
        <v>89000</v>
      </c>
      <c r="U76">
        <v>0.27</v>
      </c>
      <c r="V76">
        <v>0.27500000000000002</v>
      </c>
      <c r="W76">
        <v>0.28000000000000003</v>
      </c>
      <c r="X76">
        <v>0.28500000000000003</v>
      </c>
      <c r="Y76">
        <v>0.29000000000000004</v>
      </c>
      <c r="Z76">
        <v>0.29499999999999998</v>
      </c>
      <c r="AA76">
        <v>0.3</v>
      </c>
      <c r="AB76">
        <v>0.30499999999999999</v>
      </c>
      <c r="AC76">
        <v>0.30499999999999999</v>
      </c>
      <c r="AD76">
        <v>0.31</v>
      </c>
      <c r="AE76">
        <v>0.31</v>
      </c>
      <c r="AF76">
        <v>0.315</v>
      </c>
      <c r="AH76" s="37">
        <f t="shared" si="6"/>
        <v>27</v>
      </c>
      <c r="AI76" s="37">
        <f t="shared" si="5"/>
        <v>27.500000000000004</v>
      </c>
      <c r="AJ76" s="37">
        <f t="shared" si="5"/>
        <v>28.000000000000004</v>
      </c>
      <c r="AK76" s="37">
        <f t="shared" si="5"/>
        <v>28.500000000000004</v>
      </c>
      <c r="AL76" s="37">
        <f t="shared" si="5"/>
        <v>29.000000000000004</v>
      </c>
      <c r="AM76" s="37">
        <f t="shared" si="5"/>
        <v>29.5</v>
      </c>
      <c r="AN76" s="37">
        <f t="shared" si="5"/>
        <v>30</v>
      </c>
      <c r="AO76" s="37">
        <f t="shared" si="5"/>
        <v>30.5</v>
      </c>
      <c r="AP76" s="37">
        <f t="shared" si="5"/>
        <v>30.5</v>
      </c>
      <c r="AQ76" s="37">
        <f t="shared" si="5"/>
        <v>31</v>
      </c>
      <c r="AR76" s="37">
        <f t="shared" si="5"/>
        <v>31</v>
      </c>
      <c r="AS76" s="37">
        <f t="shared" si="5"/>
        <v>31.5</v>
      </c>
    </row>
    <row r="77" spans="4:45" x14ac:dyDescent="0.25">
      <c r="D77" s="4">
        <v>74</v>
      </c>
      <c r="E77" s="4">
        <v>90000</v>
      </c>
      <c r="F77" s="37">
        <v>27</v>
      </c>
      <c r="G77" s="37">
        <v>27.500000000000004</v>
      </c>
      <c r="H77" s="37">
        <v>28.000000000000004</v>
      </c>
      <c r="I77" s="37">
        <v>28.500000000000004</v>
      </c>
      <c r="J77" s="37">
        <v>29.000000000000004</v>
      </c>
      <c r="K77" s="37">
        <v>29.5</v>
      </c>
      <c r="L77" s="37">
        <v>30</v>
      </c>
      <c r="M77" s="37">
        <v>30.5</v>
      </c>
      <c r="N77" s="37">
        <v>30.5</v>
      </c>
      <c r="O77" s="37">
        <v>31</v>
      </c>
      <c r="P77" s="37">
        <v>31</v>
      </c>
      <c r="Q77" s="37">
        <v>31.5</v>
      </c>
      <c r="S77" t="str">
        <f t="shared" si="7"/>
        <v/>
      </c>
      <c r="T77">
        <v>90000</v>
      </c>
      <c r="U77">
        <v>0.27</v>
      </c>
      <c r="V77">
        <v>0.27500000000000002</v>
      </c>
      <c r="W77">
        <v>0.28000000000000003</v>
      </c>
      <c r="X77">
        <v>0.28500000000000003</v>
      </c>
      <c r="Y77">
        <v>0.29000000000000004</v>
      </c>
      <c r="Z77">
        <v>0.29499999999999998</v>
      </c>
      <c r="AA77">
        <v>0.3</v>
      </c>
      <c r="AB77">
        <v>0.30499999999999999</v>
      </c>
      <c r="AC77">
        <v>0.30499999999999999</v>
      </c>
      <c r="AD77">
        <v>0.31</v>
      </c>
      <c r="AE77">
        <v>0.31</v>
      </c>
      <c r="AF77">
        <v>0.315</v>
      </c>
      <c r="AH77" s="37">
        <f t="shared" si="6"/>
        <v>27</v>
      </c>
      <c r="AI77" s="37">
        <f t="shared" si="5"/>
        <v>27.500000000000004</v>
      </c>
      <c r="AJ77" s="37">
        <f t="shared" si="5"/>
        <v>28.000000000000004</v>
      </c>
      <c r="AK77" s="37">
        <f t="shared" ref="AK77:AS97" si="8">X77*$T$3</f>
        <v>28.500000000000004</v>
      </c>
      <c r="AL77" s="37">
        <f t="shared" si="8"/>
        <v>29.000000000000004</v>
      </c>
      <c r="AM77" s="37">
        <f t="shared" si="8"/>
        <v>29.5</v>
      </c>
      <c r="AN77" s="37">
        <f t="shared" si="8"/>
        <v>30</v>
      </c>
      <c r="AO77" s="37">
        <f t="shared" si="8"/>
        <v>30.5</v>
      </c>
      <c r="AP77" s="37">
        <f t="shared" si="8"/>
        <v>30.5</v>
      </c>
      <c r="AQ77" s="37">
        <f t="shared" si="8"/>
        <v>31</v>
      </c>
      <c r="AR77" s="37">
        <f t="shared" si="8"/>
        <v>31</v>
      </c>
      <c r="AS77" s="37">
        <f t="shared" si="8"/>
        <v>31.5</v>
      </c>
    </row>
    <row r="78" spans="4:45" x14ac:dyDescent="0.25">
      <c r="D78" s="4">
        <v>75</v>
      </c>
      <c r="E78" s="4">
        <v>91000</v>
      </c>
      <c r="F78" s="37">
        <v>27</v>
      </c>
      <c r="G78" s="37">
        <v>27.500000000000004</v>
      </c>
      <c r="H78" s="37">
        <v>28.000000000000004</v>
      </c>
      <c r="I78" s="37">
        <v>28.500000000000004</v>
      </c>
      <c r="J78" s="37">
        <v>29.000000000000004</v>
      </c>
      <c r="K78" s="37">
        <v>29.5</v>
      </c>
      <c r="L78" s="37">
        <v>30</v>
      </c>
      <c r="M78" s="37">
        <v>30.5</v>
      </c>
      <c r="N78" s="37">
        <v>30.5</v>
      </c>
      <c r="O78" s="37">
        <v>31</v>
      </c>
      <c r="P78" s="37">
        <v>31</v>
      </c>
      <c r="Q78" s="37">
        <v>31.5</v>
      </c>
      <c r="S78" t="str">
        <f t="shared" si="7"/>
        <v/>
      </c>
      <c r="T78">
        <v>91000</v>
      </c>
      <c r="U78">
        <v>0.27</v>
      </c>
      <c r="V78">
        <v>0.27500000000000002</v>
      </c>
      <c r="W78">
        <v>0.28000000000000003</v>
      </c>
      <c r="X78">
        <v>0.28500000000000003</v>
      </c>
      <c r="Y78">
        <v>0.29000000000000004</v>
      </c>
      <c r="Z78">
        <v>0.29499999999999998</v>
      </c>
      <c r="AA78">
        <v>0.3</v>
      </c>
      <c r="AB78">
        <v>0.30499999999999999</v>
      </c>
      <c r="AC78">
        <v>0.30499999999999999</v>
      </c>
      <c r="AD78">
        <v>0.31</v>
      </c>
      <c r="AE78">
        <v>0.31</v>
      </c>
      <c r="AF78">
        <v>0.315</v>
      </c>
      <c r="AH78" s="37">
        <f t="shared" si="6"/>
        <v>27</v>
      </c>
      <c r="AI78" s="37">
        <f t="shared" si="6"/>
        <v>27.500000000000004</v>
      </c>
      <c r="AJ78" s="37">
        <f t="shared" si="6"/>
        <v>28.000000000000004</v>
      </c>
      <c r="AK78" s="37">
        <f t="shared" si="8"/>
        <v>28.500000000000004</v>
      </c>
      <c r="AL78" s="37">
        <f t="shared" si="8"/>
        <v>29.000000000000004</v>
      </c>
      <c r="AM78" s="37">
        <f t="shared" si="8"/>
        <v>29.5</v>
      </c>
      <c r="AN78" s="37">
        <f t="shared" si="8"/>
        <v>30</v>
      </c>
      <c r="AO78" s="37">
        <f t="shared" si="8"/>
        <v>30.5</v>
      </c>
      <c r="AP78" s="37">
        <f t="shared" si="8"/>
        <v>30.5</v>
      </c>
      <c r="AQ78" s="37">
        <f t="shared" si="8"/>
        <v>31</v>
      </c>
      <c r="AR78" s="37">
        <f t="shared" si="8"/>
        <v>31</v>
      </c>
      <c r="AS78" s="37">
        <f t="shared" si="8"/>
        <v>31.5</v>
      </c>
    </row>
    <row r="79" spans="4:45" x14ac:dyDescent="0.25">
      <c r="D79" s="4">
        <v>76</v>
      </c>
      <c r="E79" s="4">
        <v>92000</v>
      </c>
      <c r="F79" s="37">
        <v>27</v>
      </c>
      <c r="G79" s="37">
        <v>27.500000000000004</v>
      </c>
      <c r="H79" s="37">
        <v>28.000000000000004</v>
      </c>
      <c r="I79" s="37">
        <v>28.500000000000004</v>
      </c>
      <c r="J79" s="37">
        <v>29.000000000000004</v>
      </c>
      <c r="K79" s="37">
        <v>29.5</v>
      </c>
      <c r="L79" s="37">
        <v>30</v>
      </c>
      <c r="M79" s="37">
        <v>30.5</v>
      </c>
      <c r="N79" s="37">
        <v>30.5</v>
      </c>
      <c r="O79" s="37">
        <v>31</v>
      </c>
      <c r="P79" s="37">
        <v>31</v>
      </c>
      <c r="Q79" s="37">
        <v>31.5</v>
      </c>
      <c r="S79" t="str">
        <f t="shared" si="7"/>
        <v/>
      </c>
      <c r="T79">
        <v>92000</v>
      </c>
      <c r="U79">
        <v>0.27</v>
      </c>
      <c r="V79">
        <v>0.27500000000000002</v>
      </c>
      <c r="W79">
        <v>0.28000000000000003</v>
      </c>
      <c r="X79">
        <v>0.28500000000000003</v>
      </c>
      <c r="Y79">
        <v>0.29000000000000004</v>
      </c>
      <c r="Z79">
        <v>0.29499999999999998</v>
      </c>
      <c r="AA79">
        <v>0.3</v>
      </c>
      <c r="AB79">
        <v>0.30499999999999999</v>
      </c>
      <c r="AC79">
        <v>0.30499999999999999</v>
      </c>
      <c r="AD79">
        <v>0.31</v>
      </c>
      <c r="AE79">
        <v>0.31</v>
      </c>
      <c r="AF79">
        <v>0.315</v>
      </c>
      <c r="AH79" s="37">
        <f t="shared" si="6"/>
        <v>27</v>
      </c>
      <c r="AI79" s="37">
        <f t="shared" si="6"/>
        <v>27.500000000000004</v>
      </c>
      <c r="AJ79" s="37">
        <f t="shared" si="6"/>
        <v>28.000000000000004</v>
      </c>
      <c r="AK79" s="37">
        <f t="shared" si="8"/>
        <v>28.500000000000004</v>
      </c>
      <c r="AL79" s="37">
        <f t="shared" si="8"/>
        <v>29.000000000000004</v>
      </c>
      <c r="AM79" s="37">
        <f t="shared" si="8"/>
        <v>29.5</v>
      </c>
      <c r="AN79" s="37">
        <f t="shared" si="8"/>
        <v>30</v>
      </c>
      <c r="AO79" s="37">
        <f t="shared" si="8"/>
        <v>30.5</v>
      </c>
      <c r="AP79" s="37">
        <f t="shared" si="8"/>
        <v>30.5</v>
      </c>
      <c r="AQ79" s="37">
        <f t="shared" si="8"/>
        <v>31</v>
      </c>
      <c r="AR79" s="37">
        <f t="shared" si="8"/>
        <v>31</v>
      </c>
      <c r="AS79" s="37">
        <f t="shared" si="8"/>
        <v>31.5</v>
      </c>
    </row>
    <row r="80" spans="4:45" x14ac:dyDescent="0.25">
      <c r="D80" s="4">
        <v>77</v>
      </c>
      <c r="E80" s="4">
        <v>93000</v>
      </c>
      <c r="F80" s="37">
        <v>27</v>
      </c>
      <c r="G80" s="37">
        <v>27.500000000000004</v>
      </c>
      <c r="H80" s="37">
        <v>28.000000000000004</v>
      </c>
      <c r="I80" s="37">
        <v>28.500000000000004</v>
      </c>
      <c r="J80" s="37">
        <v>29.000000000000004</v>
      </c>
      <c r="K80" s="37">
        <v>29.5</v>
      </c>
      <c r="L80" s="37">
        <v>30</v>
      </c>
      <c r="M80" s="37">
        <v>30.5</v>
      </c>
      <c r="N80" s="37">
        <v>30.5</v>
      </c>
      <c r="O80" s="37">
        <v>31</v>
      </c>
      <c r="P80" s="37">
        <v>31</v>
      </c>
      <c r="Q80" s="37">
        <v>31.5</v>
      </c>
      <c r="S80" t="str">
        <f t="shared" si="7"/>
        <v/>
      </c>
      <c r="T80">
        <v>93000</v>
      </c>
      <c r="U80">
        <v>0.27</v>
      </c>
      <c r="V80">
        <v>0.27500000000000002</v>
      </c>
      <c r="W80">
        <v>0.28000000000000003</v>
      </c>
      <c r="X80">
        <v>0.28500000000000003</v>
      </c>
      <c r="Y80">
        <v>0.29000000000000004</v>
      </c>
      <c r="Z80">
        <v>0.29499999999999998</v>
      </c>
      <c r="AA80">
        <v>0.3</v>
      </c>
      <c r="AB80">
        <v>0.30499999999999999</v>
      </c>
      <c r="AC80">
        <v>0.30499999999999999</v>
      </c>
      <c r="AD80">
        <v>0.31</v>
      </c>
      <c r="AE80">
        <v>0.31</v>
      </c>
      <c r="AF80">
        <v>0.315</v>
      </c>
      <c r="AH80" s="37">
        <f t="shared" si="6"/>
        <v>27</v>
      </c>
      <c r="AI80" s="37">
        <f t="shared" si="6"/>
        <v>27.500000000000004</v>
      </c>
      <c r="AJ80" s="37">
        <f t="shared" si="6"/>
        <v>28.000000000000004</v>
      </c>
      <c r="AK80" s="37">
        <f t="shared" si="8"/>
        <v>28.500000000000004</v>
      </c>
      <c r="AL80" s="37">
        <f t="shared" si="8"/>
        <v>29.000000000000004</v>
      </c>
      <c r="AM80" s="37">
        <f t="shared" si="8"/>
        <v>29.5</v>
      </c>
      <c r="AN80" s="37">
        <f t="shared" si="8"/>
        <v>30</v>
      </c>
      <c r="AO80" s="37">
        <f t="shared" si="8"/>
        <v>30.5</v>
      </c>
      <c r="AP80" s="37">
        <f t="shared" si="8"/>
        <v>30.5</v>
      </c>
      <c r="AQ80" s="37">
        <f t="shared" si="8"/>
        <v>31</v>
      </c>
      <c r="AR80" s="37">
        <f t="shared" si="8"/>
        <v>31</v>
      </c>
      <c r="AS80" s="37">
        <f t="shared" si="8"/>
        <v>31.5</v>
      </c>
    </row>
    <row r="81" spans="4:45" x14ac:dyDescent="0.25">
      <c r="D81" s="4">
        <v>78</v>
      </c>
      <c r="E81" s="4">
        <v>94000</v>
      </c>
      <c r="F81" s="37">
        <v>27</v>
      </c>
      <c r="G81" s="37">
        <v>27.500000000000004</v>
      </c>
      <c r="H81" s="37">
        <v>28.000000000000004</v>
      </c>
      <c r="I81" s="37">
        <v>28.500000000000004</v>
      </c>
      <c r="J81" s="37">
        <v>29.000000000000004</v>
      </c>
      <c r="K81" s="37">
        <v>29.5</v>
      </c>
      <c r="L81" s="37">
        <v>30</v>
      </c>
      <c r="M81" s="37">
        <v>30.5</v>
      </c>
      <c r="N81" s="37">
        <v>30.5</v>
      </c>
      <c r="O81" s="37">
        <v>31</v>
      </c>
      <c r="P81" s="37">
        <v>31</v>
      </c>
      <c r="Q81" s="37">
        <v>31.5</v>
      </c>
      <c r="S81" t="str">
        <f t="shared" si="7"/>
        <v/>
      </c>
      <c r="T81">
        <v>94000</v>
      </c>
      <c r="U81">
        <v>0.27</v>
      </c>
      <c r="V81">
        <v>0.27500000000000002</v>
      </c>
      <c r="W81">
        <v>0.28000000000000003</v>
      </c>
      <c r="X81">
        <v>0.28500000000000003</v>
      </c>
      <c r="Y81">
        <v>0.29000000000000004</v>
      </c>
      <c r="Z81">
        <v>0.29499999999999998</v>
      </c>
      <c r="AA81">
        <v>0.3</v>
      </c>
      <c r="AB81">
        <v>0.30499999999999999</v>
      </c>
      <c r="AC81">
        <v>0.30499999999999999</v>
      </c>
      <c r="AD81">
        <v>0.31</v>
      </c>
      <c r="AE81">
        <v>0.31</v>
      </c>
      <c r="AF81">
        <v>0.315</v>
      </c>
      <c r="AH81" s="37">
        <f t="shared" si="6"/>
        <v>27</v>
      </c>
      <c r="AI81" s="37">
        <f t="shared" si="6"/>
        <v>27.500000000000004</v>
      </c>
      <c r="AJ81" s="37">
        <f t="shared" si="6"/>
        <v>28.000000000000004</v>
      </c>
      <c r="AK81" s="37">
        <f t="shared" si="8"/>
        <v>28.500000000000004</v>
      </c>
      <c r="AL81" s="37">
        <f t="shared" si="8"/>
        <v>29.000000000000004</v>
      </c>
      <c r="AM81" s="37">
        <f t="shared" si="8"/>
        <v>29.5</v>
      </c>
      <c r="AN81" s="37">
        <f t="shared" si="8"/>
        <v>30</v>
      </c>
      <c r="AO81" s="37">
        <f t="shared" si="8"/>
        <v>30.5</v>
      </c>
      <c r="AP81" s="37">
        <f t="shared" si="8"/>
        <v>30.5</v>
      </c>
      <c r="AQ81" s="37">
        <f t="shared" si="8"/>
        <v>31</v>
      </c>
      <c r="AR81" s="37">
        <f t="shared" si="8"/>
        <v>31</v>
      </c>
      <c r="AS81" s="37">
        <f t="shared" si="8"/>
        <v>31.5</v>
      </c>
    </row>
    <row r="82" spans="4:45" x14ac:dyDescent="0.25">
      <c r="D82" s="4">
        <v>79</v>
      </c>
      <c r="E82" s="4">
        <v>95000</v>
      </c>
      <c r="F82" s="37">
        <v>27</v>
      </c>
      <c r="G82" s="37">
        <v>27.500000000000004</v>
      </c>
      <c r="H82" s="37">
        <v>28.000000000000004</v>
      </c>
      <c r="I82" s="37">
        <v>28.500000000000004</v>
      </c>
      <c r="J82" s="37">
        <v>29.000000000000004</v>
      </c>
      <c r="K82" s="37">
        <v>29.5</v>
      </c>
      <c r="L82" s="37">
        <v>30</v>
      </c>
      <c r="M82" s="37">
        <v>30.5</v>
      </c>
      <c r="N82" s="37">
        <v>30.5</v>
      </c>
      <c r="O82" s="37">
        <v>31</v>
      </c>
      <c r="P82" s="37">
        <v>31</v>
      </c>
      <c r="Q82" s="37">
        <v>31.5</v>
      </c>
      <c r="S82" t="str">
        <f t="shared" si="7"/>
        <v/>
      </c>
      <c r="T82">
        <v>95000</v>
      </c>
      <c r="U82">
        <v>0.27</v>
      </c>
      <c r="V82">
        <v>0.27500000000000002</v>
      </c>
      <c r="W82">
        <v>0.28000000000000003</v>
      </c>
      <c r="X82">
        <v>0.28500000000000003</v>
      </c>
      <c r="Y82">
        <v>0.29000000000000004</v>
      </c>
      <c r="Z82">
        <v>0.29499999999999998</v>
      </c>
      <c r="AA82">
        <v>0.3</v>
      </c>
      <c r="AB82">
        <v>0.30499999999999999</v>
      </c>
      <c r="AC82">
        <v>0.30499999999999999</v>
      </c>
      <c r="AD82">
        <v>0.31</v>
      </c>
      <c r="AE82">
        <v>0.31</v>
      </c>
      <c r="AF82">
        <v>0.315</v>
      </c>
      <c r="AH82" s="37">
        <f t="shared" si="6"/>
        <v>27</v>
      </c>
      <c r="AI82" s="37">
        <f t="shared" si="6"/>
        <v>27.500000000000004</v>
      </c>
      <c r="AJ82" s="37">
        <f t="shared" si="6"/>
        <v>28.000000000000004</v>
      </c>
      <c r="AK82" s="37">
        <f t="shared" si="8"/>
        <v>28.500000000000004</v>
      </c>
      <c r="AL82" s="37">
        <f t="shared" si="8"/>
        <v>29.000000000000004</v>
      </c>
      <c r="AM82" s="37">
        <f t="shared" si="8"/>
        <v>29.5</v>
      </c>
      <c r="AN82" s="37">
        <f t="shared" si="8"/>
        <v>30</v>
      </c>
      <c r="AO82" s="37">
        <f t="shared" si="8"/>
        <v>30.5</v>
      </c>
      <c r="AP82" s="37">
        <f t="shared" si="8"/>
        <v>30.5</v>
      </c>
      <c r="AQ82" s="37">
        <f t="shared" si="8"/>
        <v>31</v>
      </c>
      <c r="AR82" s="37">
        <f t="shared" si="8"/>
        <v>31</v>
      </c>
      <c r="AS82" s="37">
        <f t="shared" si="8"/>
        <v>31.5</v>
      </c>
    </row>
    <row r="83" spans="4:45" x14ac:dyDescent="0.25">
      <c r="D83" s="4">
        <v>80</v>
      </c>
      <c r="E83" s="4">
        <v>96000</v>
      </c>
      <c r="F83" s="37">
        <v>27</v>
      </c>
      <c r="G83" s="37">
        <v>27.500000000000004</v>
      </c>
      <c r="H83" s="37">
        <v>28.000000000000004</v>
      </c>
      <c r="I83" s="37">
        <v>28.500000000000004</v>
      </c>
      <c r="J83" s="37">
        <v>29.000000000000004</v>
      </c>
      <c r="K83" s="37">
        <v>29.5</v>
      </c>
      <c r="L83" s="37">
        <v>30</v>
      </c>
      <c r="M83" s="37">
        <v>30.5</v>
      </c>
      <c r="N83" s="37">
        <v>30.5</v>
      </c>
      <c r="O83" s="37">
        <v>31</v>
      </c>
      <c r="P83" s="37">
        <v>31</v>
      </c>
      <c r="Q83" s="37">
        <v>31.5</v>
      </c>
      <c r="S83" t="str">
        <f t="shared" si="7"/>
        <v/>
      </c>
      <c r="T83">
        <v>96000</v>
      </c>
      <c r="U83">
        <v>0.27</v>
      </c>
      <c r="V83">
        <v>0.27500000000000002</v>
      </c>
      <c r="W83">
        <v>0.28000000000000003</v>
      </c>
      <c r="X83">
        <v>0.28500000000000003</v>
      </c>
      <c r="Y83">
        <v>0.29000000000000004</v>
      </c>
      <c r="Z83">
        <v>0.29499999999999998</v>
      </c>
      <c r="AA83">
        <v>0.3</v>
      </c>
      <c r="AB83">
        <v>0.30499999999999999</v>
      </c>
      <c r="AC83">
        <v>0.30499999999999999</v>
      </c>
      <c r="AD83">
        <v>0.31</v>
      </c>
      <c r="AE83">
        <v>0.31</v>
      </c>
      <c r="AF83">
        <v>0.315</v>
      </c>
      <c r="AH83" s="37">
        <f t="shared" si="6"/>
        <v>27</v>
      </c>
      <c r="AI83" s="37">
        <f t="shared" si="6"/>
        <v>27.500000000000004</v>
      </c>
      <c r="AJ83" s="37">
        <f t="shared" si="6"/>
        <v>28.000000000000004</v>
      </c>
      <c r="AK83" s="37">
        <f t="shared" si="8"/>
        <v>28.500000000000004</v>
      </c>
      <c r="AL83" s="37">
        <f t="shared" si="8"/>
        <v>29.000000000000004</v>
      </c>
      <c r="AM83" s="37">
        <f t="shared" si="8"/>
        <v>29.5</v>
      </c>
      <c r="AN83" s="37">
        <f t="shared" si="8"/>
        <v>30</v>
      </c>
      <c r="AO83" s="37">
        <f t="shared" si="8"/>
        <v>30.5</v>
      </c>
      <c r="AP83" s="37">
        <f t="shared" si="8"/>
        <v>30.5</v>
      </c>
      <c r="AQ83" s="37">
        <f t="shared" si="8"/>
        <v>31</v>
      </c>
      <c r="AR83" s="37">
        <f t="shared" si="8"/>
        <v>31</v>
      </c>
      <c r="AS83" s="37">
        <f t="shared" si="8"/>
        <v>31.5</v>
      </c>
    </row>
    <row r="84" spans="4:45" x14ac:dyDescent="0.25">
      <c r="D84" s="4">
        <v>81</v>
      </c>
      <c r="E84" s="4">
        <v>97000</v>
      </c>
      <c r="F84" s="37">
        <v>27</v>
      </c>
      <c r="G84" s="37">
        <v>27.500000000000004</v>
      </c>
      <c r="H84" s="37">
        <v>28.000000000000004</v>
      </c>
      <c r="I84" s="37">
        <v>28.500000000000004</v>
      </c>
      <c r="J84" s="37">
        <v>29.000000000000004</v>
      </c>
      <c r="K84" s="37">
        <v>29.5</v>
      </c>
      <c r="L84" s="37">
        <v>30</v>
      </c>
      <c r="M84" s="37">
        <v>30.5</v>
      </c>
      <c r="N84" s="37">
        <v>30.5</v>
      </c>
      <c r="O84" s="37">
        <v>31</v>
      </c>
      <c r="P84" s="37">
        <v>31</v>
      </c>
      <c r="Q84" s="37">
        <v>31.5</v>
      </c>
      <c r="S84" t="str">
        <f t="shared" si="7"/>
        <v/>
      </c>
      <c r="T84">
        <v>97000</v>
      </c>
      <c r="U84">
        <v>0.27</v>
      </c>
      <c r="V84">
        <v>0.27500000000000002</v>
      </c>
      <c r="W84">
        <v>0.28000000000000003</v>
      </c>
      <c r="X84">
        <v>0.28500000000000003</v>
      </c>
      <c r="Y84">
        <v>0.29000000000000004</v>
      </c>
      <c r="Z84">
        <v>0.29499999999999998</v>
      </c>
      <c r="AA84">
        <v>0.3</v>
      </c>
      <c r="AB84">
        <v>0.30499999999999999</v>
      </c>
      <c r="AC84">
        <v>0.30499999999999999</v>
      </c>
      <c r="AD84">
        <v>0.31</v>
      </c>
      <c r="AE84">
        <v>0.31</v>
      </c>
      <c r="AF84">
        <v>0.315</v>
      </c>
      <c r="AH84" s="37">
        <f t="shared" si="6"/>
        <v>27</v>
      </c>
      <c r="AI84" s="37">
        <f t="shared" si="6"/>
        <v>27.500000000000004</v>
      </c>
      <c r="AJ84" s="37">
        <f t="shared" si="6"/>
        <v>28.000000000000004</v>
      </c>
      <c r="AK84" s="37">
        <f t="shared" si="8"/>
        <v>28.500000000000004</v>
      </c>
      <c r="AL84" s="37">
        <f t="shared" si="8"/>
        <v>29.000000000000004</v>
      </c>
      <c r="AM84" s="37">
        <f t="shared" si="8"/>
        <v>29.5</v>
      </c>
      <c r="AN84" s="37">
        <f t="shared" si="8"/>
        <v>30</v>
      </c>
      <c r="AO84" s="37">
        <f t="shared" si="8"/>
        <v>30.5</v>
      </c>
      <c r="AP84" s="37">
        <f t="shared" si="8"/>
        <v>30.5</v>
      </c>
      <c r="AQ84" s="37">
        <f t="shared" si="8"/>
        <v>31</v>
      </c>
      <c r="AR84" s="37">
        <f t="shared" si="8"/>
        <v>31</v>
      </c>
      <c r="AS84" s="37">
        <f t="shared" si="8"/>
        <v>31.5</v>
      </c>
    </row>
    <row r="85" spans="4:45" x14ac:dyDescent="0.25">
      <c r="D85" s="4">
        <v>82</v>
      </c>
      <c r="E85" s="4">
        <v>98000</v>
      </c>
      <c r="F85" s="37">
        <v>27</v>
      </c>
      <c r="G85" s="37">
        <v>27.500000000000004</v>
      </c>
      <c r="H85" s="37">
        <v>28.000000000000004</v>
      </c>
      <c r="I85" s="37">
        <v>28.500000000000004</v>
      </c>
      <c r="J85" s="37">
        <v>29.000000000000004</v>
      </c>
      <c r="K85" s="37">
        <v>29.5</v>
      </c>
      <c r="L85" s="37">
        <v>30</v>
      </c>
      <c r="M85" s="37">
        <v>30.5</v>
      </c>
      <c r="N85" s="37">
        <v>30.5</v>
      </c>
      <c r="O85" s="37">
        <v>31</v>
      </c>
      <c r="P85" s="37">
        <v>31</v>
      </c>
      <c r="Q85" s="37">
        <v>31.5</v>
      </c>
      <c r="S85" t="str">
        <f t="shared" si="7"/>
        <v/>
      </c>
      <c r="T85">
        <v>98000</v>
      </c>
      <c r="U85">
        <v>0.27</v>
      </c>
      <c r="V85">
        <v>0.27500000000000002</v>
      </c>
      <c r="W85">
        <v>0.28000000000000003</v>
      </c>
      <c r="X85">
        <v>0.28500000000000003</v>
      </c>
      <c r="Y85">
        <v>0.29000000000000004</v>
      </c>
      <c r="Z85">
        <v>0.29499999999999998</v>
      </c>
      <c r="AA85">
        <v>0.3</v>
      </c>
      <c r="AB85">
        <v>0.30499999999999999</v>
      </c>
      <c r="AC85">
        <v>0.30499999999999999</v>
      </c>
      <c r="AD85">
        <v>0.31</v>
      </c>
      <c r="AE85">
        <v>0.31</v>
      </c>
      <c r="AF85">
        <v>0.315</v>
      </c>
      <c r="AH85" s="37">
        <f t="shared" si="6"/>
        <v>27</v>
      </c>
      <c r="AI85" s="37">
        <f t="shared" si="6"/>
        <v>27.500000000000004</v>
      </c>
      <c r="AJ85" s="37">
        <f t="shared" si="6"/>
        <v>28.000000000000004</v>
      </c>
      <c r="AK85" s="37">
        <f t="shared" si="8"/>
        <v>28.500000000000004</v>
      </c>
      <c r="AL85" s="37">
        <f t="shared" si="8"/>
        <v>29.000000000000004</v>
      </c>
      <c r="AM85" s="37">
        <f t="shared" si="8"/>
        <v>29.5</v>
      </c>
      <c r="AN85" s="37">
        <f t="shared" si="8"/>
        <v>30</v>
      </c>
      <c r="AO85" s="37">
        <f t="shared" si="8"/>
        <v>30.5</v>
      </c>
      <c r="AP85" s="37">
        <f t="shared" si="8"/>
        <v>30.5</v>
      </c>
      <c r="AQ85" s="37">
        <f t="shared" si="8"/>
        <v>31</v>
      </c>
      <c r="AR85" s="37">
        <f t="shared" si="8"/>
        <v>31</v>
      </c>
      <c r="AS85" s="37">
        <f t="shared" si="8"/>
        <v>31.5</v>
      </c>
    </row>
    <row r="86" spans="4:45" x14ac:dyDescent="0.25">
      <c r="D86" s="4">
        <v>83</v>
      </c>
      <c r="E86" s="4">
        <v>99000</v>
      </c>
      <c r="F86" s="37">
        <v>27</v>
      </c>
      <c r="G86" s="37">
        <v>27.500000000000004</v>
      </c>
      <c r="H86" s="37">
        <v>28.000000000000004</v>
      </c>
      <c r="I86" s="37">
        <v>28.500000000000004</v>
      </c>
      <c r="J86" s="37">
        <v>29.000000000000004</v>
      </c>
      <c r="K86" s="37">
        <v>29.5</v>
      </c>
      <c r="L86" s="37">
        <v>30</v>
      </c>
      <c r="M86" s="37">
        <v>30.5</v>
      </c>
      <c r="N86" s="37">
        <v>30.5</v>
      </c>
      <c r="O86" s="37">
        <v>31</v>
      </c>
      <c r="P86" s="37">
        <v>31</v>
      </c>
      <c r="Q86" s="37">
        <v>31.5</v>
      </c>
      <c r="S86" t="str">
        <f t="shared" si="7"/>
        <v/>
      </c>
      <c r="T86">
        <v>99000</v>
      </c>
      <c r="U86">
        <v>0.27</v>
      </c>
      <c r="V86">
        <v>0.27500000000000002</v>
      </c>
      <c r="W86">
        <v>0.28000000000000003</v>
      </c>
      <c r="X86">
        <v>0.28500000000000003</v>
      </c>
      <c r="Y86">
        <v>0.29000000000000004</v>
      </c>
      <c r="Z86">
        <v>0.29499999999999998</v>
      </c>
      <c r="AA86">
        <v>0.3</v>
      </c>
      <c r="AB86">
        <v>0.30499999999999999</v>
      </c>
      <c r="AC86">
        <v>0.30499999999999999</v>
      </c>
      <c r="AD86">
        <v>0.31</v>
      </c>
      <c r="AE86">
        <v>0.31</v>
      </c>
      <c r="AF86">
        <v>0.315</v>
      </c>
      <c r="AH86" s="37">
        <f t="shared" si="6"/>
        <v>27</v>
      </c>
      <c r="AI86" s="37">
        <f t="shared" si="6"/>
        <v>27.500000000000004</v>
      </c>
      <c r="AJ86" s="37">
        <f t="shared" si="6"/>
        <v>28.000000000000004</v>
      </c>
      <c r="AK86" s="37">
        <f t="shared" si="8"/>
        <v>28.500000000000004</v>
      </c>
      <c r="AL86" s="37">
        <f t="shared" si="8"/>
        <v>29.000000000000004</v>
      </c>
      <c r="AM86" s="37">
        <f t="shared" si="8"/>
        <v>29.5</v>
      </c>
      <c r="AN86" s="37">
        <f t="shared" si="8"/>
        <v>30</v>
      </c>
      <c r="AO86" s="37">
        <f t="shared" si="8"/>
        <v>30.5</v>
      </c>
      <c r="AP86" s="37">
        <f t="shared" si="8"/>
        <v>30.5</v>
      </c>
      <c r="AQ86" s="37">
        <f t="shared" si="8"/>
        <v>31</v>
      </c>
      <c r="AR86" s="37">
        <f t="shared" si="8"/>
        <v>31</v>
      </c>
      <c r="AS86" s="37">
        <f t="shared" si="8"/>
        <v>31.5</v>
      </c>
    </row>
    <row r="87" spans="4:45" x14ac:dyDescent="0.25">
      <c r="D87" s="4">
        <v>84</v>
      </c>
      <c r="E87" s="4">
        <v>100000</v>
      </c>
      <c r="F87" s="37">
        <v>27</v>
      </c>
      <c r="G87" s="37">
        <v>27.500000000000004</v>
      </c>
      <c r="H87" s="37">
        <v>28.000000000000004</v>
      </c>
      <c r="I87" s="37">
        <v>28.500000000000004</v>
      </c>
      <c r="J87" s="37">
        <v>29.000000000000004</v>
      </c>
      <c r="K87" s="37">
        <v>29.5</v>
      </c>
      <c r="L87" s="37">
        <v>30</v>
      </c>
      <c r="M87" s="37">
        <v>30.5</v>
      </c>
      <c r="N87" s="37">
        <v>30.5</v>
      </c>
      <c r="O87" s="37">
        <v>31</v>
      </c>
      <c r="P87" s="37">
        <v>31</v>
      </c>
      <c r="Q87" s="37">
        <v>31.5</v>
      </c>
      <c r="S87" t="str">
        <f t="shared" si="7"/>
        <v/>
      </c>
      <c r="T87">
        <v>100000</v>
      </c>
      <c r="U87">
        <v>0.27</v>
      </c>
      <c r="V87">
        <v>0.27500000000000002</v>
      </c>
      <c r="W87">
        <v>0.28000000000000003</v>
      </c>
      <c r="X87">
        <v>0.28500000000000003</v>
      </c>
      <c r="Y87">
        <v>0.29000000000000004</v>
      </c>
      <c r="Z87">
        <v>0.29499999999999998</v>
      </c>
      <c r="AA87">
        <v>0.3</v>
      </c>
      <c r="AB87">
        <v>0.30499999999999999</v>
      </c>
      <c r="AC87">
        <v>0.30499999999999999</v>
      </c>
      <c r="AD87">
        <v>0.31</v>
      </c>
      <c r="AE87">
        <v>0.31</v>
      </c>
      <c r="AF87">
        <v>0.315</v>
      </c>
      <c r="AH87" s="37">
        <f t="shared" si="6"/>
        <v>27</v>
      </c>
      <c r="AI87" s="37">
        <f t="shared" si="6"/>
        <v>27.500000000000004</v>
      </c>
      <c r="AJ87" s="37">
        <f t="shared" si="6"/>
        <v>28.000000000000004</v>
      </c>
      <c r="AK87" s="37">
        <f t="shared" si="8"/>
        <v>28.500000000000004</v>
      </c>
      <c r="AL87" s="37">
        <f t="shared" si="8"/>
        <v>29.000000000000004</v>
      </c>
      <c r="AM87" s="37">
        <f t="shared" si="8"/>
        <v>29.5</v>
      </c>
      <c r="AN87" s="37">
        <f t="shared" si="8"/>
        <v>30</v>
      </c>
      <c r="AO87" s="37">
        <f t="shared" si="8"/>
        <v>30.5</v>
      </c>
      <c r="AP87" s="37">
        <f t="shared" si="8"/>
        <v>30.5</v>
      </c>
      <c r="AQ87" s="37">
        <f t="shared" si="8"/>
        <v>31</v>
      </c>
      <c r="AR87" s="37">
        <f t="shared" si="8"/>
        <v>31</v>
      </c>
      <c r="AS87" s="37">
        <f t="shared" si="8"/>
        <v>31.5</v>
      </c>
    </row>
    <row r="88" spans="4:45" x14ac:dyDescent="0.25">
      <c r="D88" s="4">
        <v>85</v>
      </c>
      <c r="E88" s="4">
        <v>101000</v>
      </c>
      <c r="F88" s="37">
        <v>27</v>
      </c>
      <c r="G88" s="37">
        <v>27.500000000000004</v>
      </c>
      <c r="H88" s="37">
        <v>28.000000000000004</v>
      </c>
      <c r="I88" s="37">
        <v>28.500000000000004</v>
      </c>
      <c r="J88" s="37">
        <v>29.000000000000004</v>
      </c>
      <c r="K88" s="37">
        <v>29.5</v>
      </c>
      <c r="L88" s="37">
        <v>30</v>
      </c>
      <c r="M88" s="37">
        <v>30.5</v>
      </c>
      <c r="N88" s="37">
        <v>30.5</v>
      </c>
      <c r="O88" s="37">
        <v>31</v>
      </c>
      <c r="P88" s="37">
        <v>31</v>
      </c>
      <c r="Q88" s="37">
        <v>31.5</v>
      </c>
      <c r="S88" t="str">
        <f t="shared" si="7"/>
        <v/>
      </c>
      <c r="T88">
        <v>101000</v>
      </c>
      <c r="U88">
        <v>0.27</v>
      </c>
      <c r="V88">
        <v>0.27500000000000002</v>
      </c>
      <c r="W88">
        <v>0.28000000000000003</v>
      </c>
      <c r="X88">
        <v>0.28500000000000003</v>
      </c>
      <c r="Y88">
        <v>0.29000000000000004</v>
      </c>
      <c r="Z88">
        <v>0.29499999999999998</v>
      </c>
      <c r="AA88">
        <v>0.3</v>
      </c>
      <c r="AB88">
        <v>0.30499999999999999</v>
      </c>
      <c r="AC88">
        <v>0.30499999999999999</v>
      </c>
      <c r="AD88">
        <v>0.31</v>
      </c>
      <c r="AE88">
        <v>0.31</v>
      </c>
      <c r="AF88">
        <v>0.315</v>
      </c>
      <c r="AH88" s="37">
        <f t="shared" si="6"/>
        <v>27</v>
      </c>
      <c r="AI88" s="37">
        <f t="shared" si="6"/>
        <v>27.500000000000004</v>
      </c>
      <c r="AJ88" s="37">
        <f t="shared" si="6"/>
        <v>28.000000000000004</v>
      </c>
      <c r="AK88" s="37">
        <f t="shared" si="8"/>
        <v>28.500000000000004</v>
      </c>
      <c r="AL88" s="37">
        <f t="shared" si="8"/>
        <v>29.000000000000004</v>
      </c>
      <c r="AM88" s="37">
        <f t="shared" si="8"/>
        <v>29.5</v>
      </c>
      <c r="AN88" s="37">
        <f t="shared" si="8"/>
        <v>30</v>
      </c>
      <c r="AO88" s="37">
        <f t="shared" si="8"/>
        <v>30.5</v>
      </c>
      <c r="AP88" s="37">
        <f t="shared" si="8"/>
        <v>30.5</v>
      </c>
      <c r="AQ88" s="37">
        <f t="shared" si="8"/>
        <v>31</v>
      </c>
      <c r="AR88" s="37">
        <f t="shared" si="8"/>
        <v>31</v>
      </c>
      <c r="AS88" s="37">
        <f t="shared" si="8"/>
        <v>31.5</v>
      </c>
    </row>
    <row r="89" spans="4:45" x14ac:dyDescent="0.25">
      <c r="D89" s="4">
        <v>86</v>
      </c>
      <c r="E89" s="4">
        <v>102000</v>
      </c>
      <c r="F89" s="37">
        <v>27</v>
      </c>
      <c r="G89" s="37">
        <v>27.500000000000004</v>
      </c>
      <c r="H89" s="37">
        <v>28.000000000000004</v>
      </c>
      <c r="I89" s="37">
        <v>28.500000000000004</v>
      </c>
      <c r="J89" s="37">
        <v>29.000000000000004</v>
      </c>
      <c r="K89" s="37">
        <v>29.5</v>
      </c>
      <c r="L89" s="37">
        <v>30</v>
      </c>
      <c r="M89" s="37">
        <v>30.5</v>
      </c>
      <c r="N89" s="37">
        <v>30.5</v>
      </c>
      <c r="O89" s="37">
        <v>31</v>
      </c>
      <c r="P89" s="37">
        <v>31</v>
      </c>
      <c r="Q89" s="37">
        <v>31.5</v>
      </c>
      <c r="S89" t="str">
        <f t="shared" si="7"/>
        <v/>
      </c>
      <c r="T89">
        <v>102000</v>
      </c>
      <c r="U89">
        <v>0.27</v>
      </c>
      <c r="V89">
        <v>0.27500000000000002</v>
      </c>
      <c r="W89">
        <v>0.28000000000000003</v>
      </c>
      <c r="X89">
        <v>0.28500000000000003</v>
      </c>
      <c r="Y89">
        <v>0.29000000000000004</v>
      </c>
      <c r="Z89">
        <v>0.29499999999999998</v>
      </c>
      <c r="AA89">
        <v>0.3</v>
      </c>
      <c r="AB89">
        <v>0.30499999999999999</v>
      </c>
      <c r="AC89">
        <v>0.30499999999999999</v>
      </c>
      <c r="AD89">
        <v>0.31</v>
      </c>
      <c r="AE89">
        <v>0.31</v>
      </c>
      <c r="AF89">
        <v>0.315</v>
      </c>
      <c r="AH89" s="37">
        <f t="shared" si="6"/>
        <v>27</v>
      </c>
      <c r="AI89" s="37">
        <f t="shared" si="6"/>
        <v>27.500000000000004</v>
      </c>
      <c r="AJ89" s="37">
        <f t="shared" si="6"/>
        <v>28.000000000000004</v>
      </c>
      <c r="AK89" s="37">
        <f t="shared" si="8"/>
        <v>28.500000000000004</v>
      </c>
      <c r="AL89" s="37">
        <f t="shared" si="8"/>
        <v>29.000000000000004</v>
      </c>
      <c r="AM89" s="37">
        <f t="shared" si="8"/>
        <v>29.5</v>
      </c>
      <c r="AN89" s="37">
        <f t="shared" si="8"/>
        <v>30</v>
      </c>
      <c r="AO89" s="37">
        <f t="shared" si="8"/>
        <v>30.5</v>
      </c>
      <c r="AP89" s="37">
        <f t="shared" si="8"/>
        <v>30.5</v>
      </c>
      <c r="AQ89" s="37">
        <f t="shared" si="8"/>
        <v>31</v>
      </c>
      <c r="AR89" s="37">
        <f t="shared" si="8"/>
        <v>31</v>
      </c>
      <c r="AS89" s="37">
        <f t="shared" si="8"/>
        <v>31.5</v>
      </c>
    </row>
    <row r="90" spans="4:45" x14ac:dyDescent="0.25">
      <c r="D90" s="4">
        <v>87</v>
      </c>
      <c r="E90" s="4">
        <v>103000</v>
      </c>
      <c r="F90" s="37">
        <v>27</v>
      </c>
      <c r="G90" s="37">
        <v>27.500000000000004</v>
      </c>
      <c r="H90" s="37">
        <v>28.000000000000004</v>
      </c>
      <c r="I90" s="37">
        <v>28.500000000000004</v>
      </c>
      <c r="J90" s="37">
        <v>29.000000000000004</v>
      </c>
      <c r="K90" s="37">
        <v>29.5</v>
      </c>
      <c r="L90" s="37">
        <v>30</v>
      </c>
      <c r="M90" s="37">
        <v>30.5</v>
      </c>
      <c r="N90" s="37">
        <v>30.5</v>
      </c>
      <c r="O90" s="37">
        <v>31</v>
      </c>
      <c r="P90" s="37">
        <v>31</v>
      </c>
      <c r="Q90" s="37">
        <v>31.5</v>
      </c>
      <c r="S90" t="str">
        <f t="shared" si="7"/>
        <v/>
      </c>
      <c r="T90">
        <v>103000</v>
      </c>
      <c r="U90">
        <v>0.27</v>
      </c>
      <c r="V90">
        <v>0.27500000000000002</v>
      </c>
      <c r="W90">
        <v>0.28000000000000003</v>
      </c>
      <c r="X90">
        <v>0.28500000000000003</v>
      </c>
      <c r="Y90">
        <v>0.29000000000000004</v>
      </c>
      <c r="Z90">
        <v>0.29499999999999998</v>
      </c>
      <c r="AA90">
        <v>0.3</v>
      </c>
      <c r="AB90">
        <v>0.30499999999999999</v>
      </c>
      <c r="AC90">
        <v>0.30499999999999999</v>
      </c>
      <c r="AD90">
        <v>0.31</v>
      </c>
      <c r="AE90">
        <v>0.31</v>
      </c>
      <c r="AF90">
        <v>0.315</v>
      </c>
      <c r="AH90" s="37">
        <f t="shared" si="6"/>
        <v>27</v>
      </c>
      <c r="AI90" s="37">
        <f t="shared" si="6"/>
        <v>27.500000000000004</v>
      </c>
      <c r="AJ90" s="37">
        <f t="shared" si="6"/>
        <v>28.000000000000004</v>
      </c>
      <c r="AK90" s="37">
        <f t="shared" si="8"/>
        <v>28.500000000000004</v>
      </c>
      <c r="AL90" s="37">
        <f t="shared" si="8"/>
        <v>29.000000000000004</v>
      </c>
      <c r="AM90" s="37">
        <f t="shared" si="8"/>
        <v>29.5</v>
      </c>
      <c r="AN90" s="37">
        <f t="shared" si="8"/>
        <v>30</v>
      </c>
      <c r="AO90" s="37">
        <f t="shared" si="8"/>
        <v>30.5</v>
      </c>
      <c r="AP90" s="37">
        <f t="shared" si="8"/>
        <v>30.5</v>
      </c>
      <c r="AQ90" s="37">
        <f t="shared" si="8"/>
        <v>31</v>
      </c>
      <c r="AR90" s="37">
        <f t="shared" si="8"/>
        <v>31</v>
      </c>
      <c r="AS90" s="37">
        <f t="shared" si="8"/>
        <v>31.5</v>
      </c>
    </row>
    <row r="91" spans="4:45" x14ac:dyDescent="0.25">
      <c r="D91" s="4">
        <v>88</v>
      </c>
      <c r="E91" s="4">
        <v>104000</v>
      </c>
      <c r="F91" s="37">
        <v>27</v>
      </c>
      <c r="G91" s="37">
        <v>27.500000000000004</v>
      </c>
      <c r="H91" s="37">
        <v>28.000000000000004</v>
      </c>
      <c r="I91" s="37">
        <v>28.500000000000004</v>
      </c>
      <c r="J91" s="37">
        <v>29.000000000000004</v>
      </c>
      <c r="K91" s="37">
        <v>29.5</v>
      </c>
      <c r="L91" s="37">
        <v>30</v>
      </c>
      <c r="M91" s="37">
        <v>30.5</v>
      </c>
      <c r="N91" s="37">
        <v>30.5</v>
      </c>
      <c r="O91" s="37">
        <v>31</v>
      </c>
      <c r="P91" s="37">
        <v>31</v>
      </c>
      <c r="Q91" s="37">
        <v>31.5</v>
      </c>
      <c r="S91" t="str">
        <f t="shared" si="7"/>
        <v/>
      </c>
      <c r="T91">
        <v>104000</v>
      </c>
      <c r="U91">
        <v>0.27</v>
      </c>
      <c r="V91">
        <v>0.27500000000000002</v>
      </c>
      <c r="W91">
        <v>0.28000000000000003</v>
      </c>
      <c r="X91">
        <v>0.28500000000000003</v>
      </c>
      <c r="Y91">
        <v>0.29000000000000004</v>
      </c>
      <c r="Z91">
        <v>0.29499999999999998</v>
      </c>
      <c r="AA91">
        <v>0.3</v>
      </c>
      <c r="AB91">
        <v>0.30499999999999999</v>
      </c>
      <c r="AC91">
        <v>0.30499999999999999</v>
      </c>
      <c r="AD91">
        <v>0.31</v>
      </c>
      <c r="AE91">
        <v>0.31</v>
      </c>
      <c r="AF91">
        <v>0.315</v>
      </c>
      <c r="AH91" s="37">
        <f t="shared" si="6"/>
        <v>27</v>
      </c>
      <c r="AI91" s="37">
        <f t="shared" si="6"/>
        <v>27.500000000000004</v>
      </c>
      <c r="AJ91" s="37">
        <f t="shared" si="6"/>
        <v>28.000000000000004</v>
      </c>
      <c r="AK91" s="37">
        <f t="shared" si="8"/>
        <v>28.500000000000004</v>
      </c>
      <c r="AL91" s="37">
        <f t="shared" si="8"/>
        <v>29.000000000000004</v>
      </c>
      <c r="AM91" s="37">
        <f t="shared" si="8"/>
        <v>29.5</v>
      </c>
      <c r="AN91" s="37">
        <f t="shared" si="8"/>
        <v>30</v>
      </c>
      <c r="AO91" s="37">
        <f t="shared" si="8"/>
        <v>30.5</v>
      </c>
      <c r="AP91" s="37">
        <f t="shared" si="8"/>
        <v>30.5</v>
      </c>
      <c r="AQ91" s="37">
        <f t="shared" si="8"/>
        <v>31</v>
      </c>
      <c r="AR91" s="37">
        <f t="shared" si="8"/>
        <v>31</v>
      </c>
      <c r="AS91" s="37">
        <f t="shared" si="8"/>
        <v>31.5</v>
      </c>
    </row>
    <row r="92" spans="4:45" x14ac:dyDescent="0.25">
      <c r="D92" s="4">
        <v>89</v>
      </c>
      <c r="E92" s="4">
        <v>105000</v>
      </c>
      <c r="F92" s="37">
        <v>27</v>
      </c>
      <c r="G92" s="37">
        <v>27.500000000000004</v>
      </c>
      <c r="H92" s="37">
        <v>28.000000000000004</v>
      </c>
      <c r="I92" s="37">
        <v>28.500000000000004</v>
      </c>
      <c r="J92" s="37">
        <v>29.000000000000004</v>
      </c>
      <c r="K92" s="37">
        <v>29.5</v>
      </c>
      <c r="L92" s="37">
        <v>30</v>
      </c>
      <c r="M92" s="37">
        <v>30.5</v>
      </c>
      <c r="N92" s="37">
        <v>30.5</v>
      </c>
      <c r="O92" s="37">
        <v>31</v>
      </c>
      <c r="P92" s="37">
        <v>31</v>
      </c>
      <c r="Q92" s="37">
        <v>31.5</v>
      </c>
      <c r="S92" t="str">
        <f t="shared" si="7"/>
        <v/>
      </c>
      <c r="T92">
        <v>105000</v>
      </c>
      <c r="U92">
        <v>0.27</v>
      </c>
      <c r="V92">
        <v>0.27500000000000002</v>
      </c>
      <c r="W92">
        <v>0.28000000000000003</v>
      </c>
      <c r="X92">
        <v>0.28500000000000003</v>
      </c>
      <c r="Y92">
        <v>0.29000000000000004</v>
      </c>
      <c r="Z92">
        <v>0.29499999999999998</v>
      </c>
      <c r="AA92">
        <v>0.3</v>
      </c>
      <c r="AB92">
        <v>0.30499999999999999</v>
      </c>
      <c r="AC92">
        <v>0.30499999999999999</v>
      </c>
      <c r="AD92">
        <v>0.31</v>
      </c>
      <c r="AE92">
        <v>0.31</v>
      </c>
      <c r="AF92">
        <v>0.315</v>
      </c>
      <c r="AH92" s="37">
        <f t="shared" si="6"/>
        <v>27</v>
      </c>
      <c r="AI92" s="37">
        <f t="shared" si="6"/>
        <v>27.500000000000004</v>
      </c>
      <c r="AJ92" s="37">
        <f t="shared" si="6"/>
        <v>28.000000000000004</v>
      </c>
      <c r="AK92" s="37">
        <f t="shared" si="8"/>
        <v>28.500000000000004</v>
      </c>
      <c r="AL92" s="37">
        <f t="shared" si="8"/>
        <v>29.000000000000004</v>
      </c>
      <c r="AM92" s="37">
        <f t="shared" si="8"/>
        <v>29.5</v>
      </c>
      <c r="AN92" s="37">
        <f t="shared" si="8"/>
        <v>30</v>
      </c>
      <c r="AO92" s="37">
        <f t="shared" si="8"/>
        <v>30.5</v>
      </c>
      <c r="AP92" s="37">
        <f t="shared" si="8"/>
        <v>30.5</v>
      </c>
      <c r="AQ92" s="37">
        <f t="shared" si="8"/>
        <v>31</v>
      </c>
      <c r="AR92" s="37">
        <f t="shared" si="8"/>
        <v>31</v>
      </c>
      <c r="AS92" s="37">
        <f t="shared" si="8"/>
        <v>31.5</v>
      </c>
    </row>
    <row r="93" spans="4:45" x14ac:dyDescent="0.25">
      <c r="D93" s="4">
        <v>90</v>
      </c>
      <c r="E93" s="4">
        <v>106000</v>
      </c>
      <c r="F93" s="37">
        <v>27</v>
      </c>
      <c r="G93" s="37">
        <v>27.500000000000004</v>
      </c>
      <c r="H93" s="37">
        <v>28.000000000000004</v>
      </c>
      <c r="I93" s="37">
        <v>28.500000000000004</v>
      </c>
      <c r="J93" s="37">
        <v>29.000000000000004</v>
      </c>
      <c r="K93" s="37">
        <v>29.5</v>
      </c>
      <c r="L93" s="37">
        <v>30</v>
      </c>
      <c r="M93" s="37">
        <v>30.5</v>
      </c>
      <c r="N93" s="37">
        <v>30.5</v>
      </c>
      <c r="O93" s="37">
        <v>31</v>
      </c>
      <c r="P93" s="37">
        <v>31</v>
      </c>
      <c r="Q93" s="37">
        <v>31.5</v>
      </c>
      <c r="S93" t="str">
        <f t="shared" si="7"/>
        <v/>
      </c>
      <c r="T93">
        <v>106000</v>
      </c>
      <c r="U93">
        <v>0.27</v>
      </c>
      <c r="V93">
        <v>0.27500000000000002</v>
      </c>
      <c r="W93">
        <v>0.28000000000000003</v>
      </c>
      <c r="X93">
        <v>0.28500000000000003</v>
      </c>
      <c r="Y93">
        <v>0.29000000000000004</v>
      </c>
      <c r="Z93">
        <v>0.29499999999999998</v>
      </c>
      <c r="AA93">
        <v>0.3</v>
      </c>
      <c r="AB93">
        <v>0.30499999999999999</v>
      </c>
      <c r="AC93">
        <v>0.30499999999999999</v>
      </c>
      <c r="AD93">
        <v>0.31</v>
      </c>
      <c r="AE93">
        <v>0.31</v>
      </c>
      <c r="AF93">
        <v>0.315</v>
      </c>
      <c r="AH93" s="37">
        <f t="shared" si="6"/>
        <v>27</v>
      </c>
      <c r="AI93" s="37">
        <f t="shared" si="6"/>
        <v>27.500000000000004</v>
      </c>
      <c r="AJ93" s="37">
        <f t="shared" si="6"/>
        <v>28.000000000000004</v>
      </c>
      <c r="AK93" s="37">
        <f t="shared" si="8"/>
        <v>28.500000000000004</v>
      </c>
      <c r="AL93" s="37">
        <f t="shared" si="8"/>
        <v>29.000000000000004</v>
      </c>
      <c r="AM93" s="37">
        <f t="shared" si="8"/>
        <v>29.5</v>
      </c>
      <c r="AN93" s="37">
        <f t="shared" si="8"/>
        <v>30</v>
      </c>
      <c r="AO93" s="37">
        <f t="shared" si="8"/>
        <v>30.5</v>
      </c>
      <c r="AP93" s="37">
        <f t="shared" si="8"/>
        <v>30.5</v>
      </c>
      <c r="AQ93" s="37">
        <f t="shared" si="8"/>
        <v>31</v>
      </c>
      <c r="AR93" s="37">
        <f t="shared" si="8"/>
        <v>31</v>
      </c>
      <c r="AS93" s="37">
        <f t="shared" si="8"/>
        <v>31.5</v>
      </c>
    </row>
    <row r="94" spans="4:45" x14ac:dyDescent="0.25">
      <c r="D94" s="4">
        <v>91</v>
      </c>
      <c r="E94" s="4">
        <v>107000</v>
      </c>
      <c r="F94" s="37">
        <v>27</v>
      </c>
      <c r="G94" s="37">
        <v>27.500000000000004</v>
      </c>
      <c r="H94" s="37">
        <v>28.000000000000004</v>
      </c>
      <c r="I94" s="37">
        <v>28.500000000000004</v>
      </c>
      <c r="J94" s="37">
        <v>29.000000000000004</v>
      </c>
      <c r="K94" s="37">
        <v>29.5</v>
      </c>
      <c r="L94" s="37">
        <v>30</v>
      </c>
      <c r="M94" s="37">
        <v>30.5</v>
      </c>
      <c r="N94" s="37">
        <v>30.5</v>
      </c>
      <c r="O94" s="37">
        <v>31</v>
      </c>
      <c r="P94" s="37">
        <v>31</v>
      </c>
      <c r="Q94" s="37">
        <v>31.5</v>
      </c>
      <c r="S94" t="str">
        <f t="shared" si="7"/>
        <v/>
      </c>
      <c r="T94">
        <v>107000</v>
      </c>
      <c r="U94">
        <v>0.27</v>
      </c>
      <c r="V94">
        <v>0.27500000000000002</v>
      </c>
      <c r="W94">
        <v>0.28000000000000003</v>
      </c>
      <c r="X94">
        <v>0.28500000000000003</v>
      </c>
      <c r="Y94">
        <v>0.29000000000000004</v>
      </c>
      <c r="Z94">
        <v>0.29499999999999998</v>
      </c>
      <c r="AA94">
        <v>0.3</v>
      </c>
      <c r="AB94">
        <v>0.30499999999999999</v>
      </c>
      <c r="AC94">
        <v>0.30499999999999999</v>
      </c>
      <c r="AD94">
        <v>0.31</v>
      </c>
      <c r="AE94">
        <v>0.31</v>
      </c>
      <c r="AF94">
        <v>0.315</v>
      </c>
      <c r="AH94" s="37">
        <f t="shared" si="6"/>
        <v>27</v>
      </c>
      <c r="AI94" s="37">
        <f t="shared" si="6"/>
        <v>27.500000000000004</v>
      </c>
      <c r="AJ94" s="37">
        <f t="shared" si="6"/>
        <v>28.000000000000004</v>
      </c>
      <c r="AK94" s="37">
        <f t="shared" si="8"/>
        <v>28.500000000000004</v>
      </c>
      <c r="AL94" s="37">
        <f t="shared" si="8"/>
        <v>29.000000000000004</v>
      </c>
      <c r="AM94" s="37">
        <f t="shared" si="8"/>
        <v>29.5</v>
      </c>
      <c r="AN94" s="37">
        <f t="shared" si="8"/>
        <v>30</v>
      </c>
      <c r="AO94" s="37">
        <f t="shared" si="8"/>
        <v>30.5</v>
      </c>
      <c r="AP94" s="37">
        <f t="shared" si="8"/>
        <v>30.5</v>
      </c>
      <c r="AQ94" s="37">
        <f t="shared" si="8"/>
        <v>31</v>
      </c>
      <c r="AR94" s="37">
        <f t="shared" si="8"/>
        <v>31</v>
      </c>
      <c r="AS94" s="37">
        <f t="shared" si="8"/>
        <v>31.5</v>
      </c>
    </row>
    <row r="95" spans="4:45" x14ac:dyDescent="0.25">
      <c r="D95" s="4">
        <v>92</v>
      </c>
      <c r="E95" s="4">
        <v>108000</v>
      </c>
      <c r="F95" s="37">
        <v>27</v>
      </c>
      <c r="G95" s="37">
        <v>27.500000000000004</v>
      </c>
      <c r="H95" s="37">
        <v>28.000000000000004</v>
      </c>
      <c r="I95" s="37">
        <v>28.500000000000004</v>
      </c>
      <c r="J95" s="37">
        <v>29.000000000000004</v>
      </c>
      <c r="K95" s="37">
        <v>29.5</v>
      </c>
      <c r="L95" s="37">
        <v>30</v>
      </c>
      <c r="M95" s="37">
        <v>30.5</v>
      </c>
      <c r="N95" s="37">
        <v>30.5</v>
      </c>
      <c r="O95" s="37">
        <v>31</v>
      </c>
      <c r="P95" s="37">
        <v>31</v>
      </c>
      <c r="Q95" s="37">
        <v>31.5</v>
      </c>
      <c r="S95" t="str">
        <f t="shared" si="7"/>
        <v/>
      </c>
      <c r="T95">
        <v>108000</v>
      </c>
      <c r="U95">
        <v>0.27</v>
      </c>
      <c r="V95">
        <v>0.27500000000000002</v>
      </c>
      <c r="W95">
        <v>0.28000000000000003</v>
      </c>
      <c r="X95">
        <v>0.28500000000000003</v>
      </c>
      <c r="Y95">
        <v>0.29000000000000004</v>
      </c>
      <c r="Z95">
        <v>0.29499999999999998</v>
      </c>
      <c r="AA95">
        <v>0.3</v>
      </c>
      <c r="AB95">
        <v>0.30499999999999999</v>
      </c>
      <c r="AC95">
        <v>0.30499999999999999</v>
      </c>
      <c r="AD95">
        <v>0.31</v>
      </c>
      <c r="AE95">
        <v>0.31</v>
      </c>
      <c r="AF95">
        <v>0.315</v>
      </c>
      <c r="AH95" s="37">
        <f t="shared" si="6"/>
        <v>27</v>
      </c>
      <c r="AI95" s="37">
        <f t="shared" si="6"/>
        <v>27.500000000000004</v>
      </c>
      <c r="AJ95" s="37">
        <f t="shared" si="6"/>
        <v>28.000000000000004</v>
      </c>
      <c r="AK95" s="37">
        <f t="shared" si="8"/>
        <v>28.500000000000004</v>
      </c>
      <c r="AL95" s="37">
        <f t="shared" si="8"/>
        <v>29.000000000000004</v>
      </c>
      <c r="AM95" s="37">
        <f t="shared" si="8"/>
        <v>29.5</v>
      </c>
      <c r="AN95" s="37">
        <f t="shared" si="8"/>
        <v>30</v>
      </c>
      <c r="AO95" s="37">
        <f t="shared" si="8"/>
        <v>30.5</v>
      </c>
      <c r="AP95" s="37">
        <f t="shared" si="8"/>
        <v>30.5</v>
      </c>
      <c r="AQ95" s="37">
        <f t="shared" si="8"/>
        <v>31</v>
      </c>
      <c r="AR95" s="37">
        <f t="shared" si="8"/>
        <v>31</v>
      </c>
      <c r="AS95" s="37">
        <f t="shared" si="8"/>
        <v>31.5</v>
      </c>
    </row>
    <row r="96" spans="4:45" x14ac:dyDescent="0.25">
      <c r="D96" s="4">
        <v>93</v>
      </c>
      <c r="E96" s="4">
        <v>109000</v>
      </c>
      <c r="F96" s="37">
        <v>27</v>
      </c>
      <c r="G96" s="37">
        <v>27.500000000000004</v>
      </c>
      <c r="H96" s="37">
        <v>28.000000000000004</v>
      </c>
      <c r="I96" s="37">
        <v>28.500000000000004</v>
      </c>
      <c r="J96" s="37">
        <v>29.000000000000004</v>
      </c>
      <c r="K96" s="37">
        <v>29.5</v>
      </c>
      <c r="L96" s="37">
        <v>30</v>
      </c>
      <c r="M96" s="37">
        <v>30.5</v>
      </c>
      <c r="N96" s="37">
        <v>30.5</v>
      </c>
      <c r="O96" s="37">
        <v>31</v>
      </c>
      <c r="P96" s="37">
        <v>31</v>
      </c>
      <c r="Q96" s="37">
        <v>31.5</v>
      </c>
      <c r="S96" t="str">
        <f t="shared" si="7"/>
        <v/>
      </c>
      <c r="T96">
        <v>109000</v>
      </c>
      <c r="U96">
        <v>0.27</v>
      </c>
      <c r="V96">
        <v>0.27500000000000002</v>
      </c>
      <c r="W96">
        <v>0.28000000000000003</v>
      </c>
      <c r="X96">
        <v>0.28500000000000003</v>
      </c>
      <c r="Y96">
        <v>0.29000000000000004</v>
      </c>
      <c r="Z96">
        <v>0.29499999999999998</v>
      </c>
      <c r="AA96">
        <v>0.3</v>
      </c>
      <c r="AB96">
        <v>0.30499999999999999</v>
      </c>
      <c r="AC96">
        <v>0.30499999999999999</v>
      </c>
      <c r="AD96">
        <v>0.31</v>
      </c>
      <c r="AE96">
        <v>0.31</v>
      </c>
      <c r="AF96">
        <v>0.315</v>
      </c>
      <c r="AH96" s="37">
        <f t="shared" si="6"/>
        <v>27</v>
      </c>
      <c r="AI96" s="37">
        <f t="shared" si="6"/>
        <v>27.500000000000004</v>
      </c>
      <c r="AJ96" s="37">
        <f t="shared" si="6"/>
        <v>28.000000000000004</v>
      </c>
      <c r="AK96" s="37">
        <f t="shared" si="8"/>
        <v>28.500000000000004</v>
      </c>
      <c r="AL96" s="37">
        <f t="shared" si="8"/>
        <v>29.000000000000004</v>
      </c>
      <c r="AM96" s="37">
        <f t="shared" si="8"/>
        <v>29.5</v>
      </c>
      <c r="AN96" s="37">
        <f t="shared" si="8"/>
        <v>30</v>
      </c>
      <c r="AO96" s="37">
        <f t="shared" si="8"/>
        <v>30.5</v>
      </c>
      <c r="AP96" s="37">
        <f t="shared" si="8"/>
        <v>30.5</v>
      </c>
      <c r="AQ96" s="37">
        <f t="shared" si="8"/>
        <v>31</v>
      </c>
      <c r="AR96" s="37">
        <f t="shared" si="8"/>
        <v>31</v>
      </c>
      <c r="AS96" s="37">
        <f t="shared" si="8"/>
        <v>31.5</v>
      </c>
    </row>
    <row r="97" spans="4:45" x14ac:dyDescent="0.25">
      <c r="D97" s="4">
        <v>94</v>
      </c>
      <c r="E97" s="4">
        <v>110000</v>
      </c>
      <c r="F97" s="37">
        <v>27</v>
      </c>
      <c r="G97" s="37">
        <v>27.500000000000004</v>
      </c>
      <c r="H97" s="37">
        <v>28.000000000000004</v>
      </c>
      <c r="I97" s="37">
        <v>28.500000000000004</v>
      </c>
      <c r="J97" s="37">
        <v>29.000000000000004</v>
      </c>
      <c r="K97" s="37">
        <v>29.5</v>
      </c>
      <c r="L97" s="37">
        <v>30</v>
      </c>
      <c r="M97" s="37">
        <v>30.5</v>
      </c>
      <c r="N97" s="37">
        <v>30.5</v>
      </c>
      <c r="O97" s="37">
        <v>31</v>
      </c>
      <c r="P97" s="37">
        <v>31</v>
      </c>
      <c r="Q97" s="37">
        <v>31.5</v>
      </c>
      <c r="S97" t="str">
        <f t="shared" si="7"/>
        <v/>
      </c>
      <c r="T97">
        <v>110000</v>
      </c>
      <c r="U97">
        <v>0.27</v>
      </c>
      <c r="V97">
        <v>0.27500000000000002</v>
      </c>
      <c r="W97">
        <v>0.28000000000000003</v>
      </c>
      <c r="X97">
        <v>0.28500000000000003</v>
      </c>
      <c r="Y97">
        <v>0.29000000000000004</v>
      </c>
      <c r="Z97">
        <v>0.29499999999999998</v>
      </c>
      <c r="AA97">
        <v>0.3</v>
      </c>
      <c r="AB97">
        <v>0.30499999999999999</v>
      </c>
      <c r="AC97">
        <v>0.30499999999999999</v>
      </c>
      <c r="AD97">
        <v>0.31</v>
      </c>
      <c r="AE97">
        <v>0.31</v>
      </c>
      <c r="AF97">
        <v>0.315</v>
      </c>
      <c r="AH97" s="37">
        <f t="shared" si="6"/>
        <v>27</v>
      </c>
      <c r="AI97" s="37">
        <f t="shared" si="6"/>
        <v>27.500000000000004</v>
      </c>
      <c r="AJ97" s="37">
        <f t="shared" si="6"/>
        <v>28.000000000000004</v>
      </c>
      <c r="AK97" s="37">
        <f t="shared" si="8"/>
        <v>28.500000000000004</v>
      </c>
      <c r="AL97" s="37">
        <f t="shared" si="8"/>
        <v>29.000000000000004</v>
      </c>
      <c r="AM97" s="37">
        <f t="shared" si="8"/>
        <v>29.5</v>
      </c>
      <c r="AN97" s="37">
        <f t="shared" si="8"/>
        <v>30</v>
      </c>
      <c r="AO97" s="37">
        <f t="shared" si="8"/>
        <v>30.5</v>
      </c>
      <c r="AP97" s="37">
        <f t="shared" si="8"/>
        <v>30.5</v>
      </c>
      <c r="AQ97" s="37">
        <f t="shared" si="8"/>
        <v>31</v>
      </c>
      <c r="AR97" s="37">
        <f t="shared" si="8"/>
        <v>31</v>
      </c>
      <c r="AS97" s="37">
        <f t="shared" si="8"/>
        <v>31.5</v>
      </c>
    </row>
    <row r="98" spans="4:45" x14ac:dyDescent="0.25"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</row>
    <row r="99" spans="4:45" x14ac:dyDescent="0.25"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</row>
  </sheetData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38"/>
  <sheetViews>
    <sheetView topLeftCell="C1" zoomScale="80" zoomScaleNormal="80" workbookViewId="0">
      <selection activeCell="D11" sqref="D11"/>
    </sheetView>
  </sheetViews>
  <sheetFormatPr defaultRowHeight="15" outlineLevelRow="1" outlineLevelCol="1" x14ac:dyDescent="0.25"/>
  <cols>
    <col min="1" max="1" width="19.28515625" style="19" hidden="1" customWidth="1" outlineLevel="1"/>
    <col min="2" max="2" width="4.42578125" hidden="1" customWidth="1" outlineLevel="1"/>
    <col min="3" max="3" width="48" bestFit="1" customWidth="1" collapsed="1"/>
    <col min="4" max="4" width="12.5703125" bestFit="1" customWidth="1"/>
    <col min="7" max="7" width="29.85546875" bestFit="1" customWidth="1"/>
    <col min="8" max="9" width="10.7109375" customWidth="1"/>
  </cols>
  <sheetData>
    <row r="1" spans="1:9" x14ac:dyDescent="0.25">
      <c r="A1" s="18" t="s">
        <v>31</v>
      </c>
    </row>
    <row r="2" spans="1:9" x14ac:dyDescent="0.25">
      <c r="C2" t="s">
        <v>21</v>
      </c>
      <c r="D2" s="17">
        <f>'MaxHyp Light'!B5</f>
        <v>50000</v>
      </c>
      <c r="E2" s="17">
        <f>'MaxHyp Light'!B4</f>
        <v>30</v>
      </c>
      <c r="F2" t="s">
        <v>46</v>
      </c>
      <c r="G2" t="s">
        <v>47</v>
      </c>
      <c r="H2" s="5">
        <f>IF(H6="ja",D2,MAX(D2,D3))</f>
        <v>50000</v>
      </c>
      <c r="I2" s="35">
        <f>'MaxHyp Light'!K11</f>
        <v>50000</v>
      </c>
    </row>
    <row r="3" spans="1:9" x14ac:dyDescent="0.25">
      <c r="A3" s="19" t="s">
        <v>28</v>
      </c>
      <c r="C3" t="s">
        <v>22</v>
      </c>
      <c r="D3" s="17">
        <f>'MaxHyp Light'!C5</f>
        <v>0</v>
      </c>
      <c r="E3" s="17">
        <f>'MaxHyp Light'!C4</f>
        <v>30</v>
      </c>
      <c r="F3" t="s">
        <v>46</v>
      </c>
      <c r="G3" t="s">
        <v>48</v>
      </c>
      <c r="H3" s="5">
        <f>VLOOKUP(H2,D2:E3,2,0)</f>
        <v>30</v>
      </c>
    </row>
    <row r="4" spans="1:9" x14ac:dyDescent="0.25">
      <c r="A4" s="19" t="s">
        <v>29</v>
      </c>
      <c r="C4" s="8" t="s">
        <v>26</v>
      </c>
      <c r="D4" s="17">
        <f>'MaxHyp Light'!B13</f>
        <v>0</v>
      </c>
      <c r="G4" t="s">
        <v>125</v>
      </c>
      <c r="H4" s="39">
        <v>67</v>
      </c>
    </row>
    <row r="5" spans="1:9" x14ac:dyDescent="0.25">
      <c r="A5" s="19" t="s">
        <v>5</v>
      </c>
      <c r="G5" t="s">
        <v>124</v>
      </c>
      <c r="H5" s="5" t="str">
        <f>IF(H3&lt;H4,"NietAow","WelAow")</f>
        <v>NietAow</v>
      </c>
    </row>
    <row r="6" spans="1:9" x14ac:dyDescent="0.25">
      <c r="A6" s="19" t="s">
        <v>4</v>
      </c>
      <c r="C6" t="s">
        <v>162</v>
      </c>
      <c r="D6" s="39">
        <v>5</v>
      </c>
      <c r="G6" t="s">
        <v>126</v>
      </c>
      <c r="H6" s="5" t="str">
        <f>'MaxHyp Light'!B3</f>
        <v>ja</v>
      </c>
    </row>
    <row r="7" spans="1:9" x14ac:dyDescent="0.25">
      <c r="C7" t="s">
        <v>80</v>
      </c>
      <c r="D7" s="67">
        <f>'MaxHyp Light'!B17</f>
        <v>0.05</v>
      </c>
    </row>
    <row r="8" spans="1:9" x14ac:dyDescent="0.25">
      <c r="A8" s="20" t="s">
        <v>6</v>
      </c>
      <c r="C8" t="s">
        <v>130</v>
      </c>
      <c r="D8" s="5">
        <f>H22</f>
        <v>26.5</v>
      </c>
    </row>
    <row r="9" spans="1:9" x14ac:dyDescent="0.25">
      <c r="A9" s="19" t="s">
        <v>30</v>
      </c>
      <c r="C9" t="s">
        <v>129</v>
      </c>
      <c r="D9" s="5">
        <f>H23</f>
        <v>19.5</v>
      </c>
      <c r="E9" s="8"/>
    </row>
    <row r="10" spans="1:9" x14ac:dyDescent="0.25">
      <c r="A10" s="19" t="s">
        <v>5</v>
      </c>
    </row>
    <row r="11" spans="1:9" x14ac:dyDescent="0.25">
      <c r="A11" s="19" t="s">
        <v>7</v>
      </c>
      <c r="C11" t="s">
        <v>19</v>
      </c>
      <c r="D11" s="5">
        <f>IF(H6="ja",(D2-D4)*D8/100,(D2+D3-D4)*D8/100)</f>
        <v>13250</v>
      </c>
    </row>
    <row r="12" spans="1:9" x14ac:dyDescent="0.25">
      <c r="A12" s="20" t="s">
        <v>6</v>
      </c>
      <c r="C12" s="6" t="s">
        <v>20</v>
      </c>
      <c r="D12" s="9">
        <f>D11*D9/D8</f>
        <v>9750</v>
      </c>
    </row>
    <row r="13" spans="1:9" x14ac:dyDescent="0.25">
      <c r="A13" s="19" t="s">
        <v>8</v>
      </c>
      <c r="C13" s="8" t="s">
        <v>27</v>
      </c>
      <c r="D13" s="17">
        <f>'MaxHyp Light'!B15</f>
        <v>0</v>
      </c>
    </row>
    <row r="14" spans="1:9" x14ac:dyDescent="0.25">
      <c r="C14" t="s">
        <v>32</v>
      </c>
      <c r="D14" s="5">
        <f>D11-D13</f>
        <v>13250</v>
      </c>
    </row>
    <row r="15" spans="1:9" x14ac:dyDescent="0.25">
      <c r="C15" s="6" t="s">
        <v>33</v>
      </c>
      <c r="D15" s="9">
        <f>D12-D13</f>
        <v>9750</v>
      </c>
    </row>
    <row r="16" spans="1:9" x14ac:dyDescent="0.25">
      <c r="H16" t="s">
        <v>118</v>
      </c>
      <c r="I16" t="s">
        <v>119</v>
      </c>
    </row>
    <row r="17" spans="3:9" x14ac:dyDescent="0.25">
      <c r="C17" s="1" t="s">
        <v>1</v>
      </c>
      <c r="D17" s="21">
        <f>'MaxHyp Light'!B17</f>
        <v>0.05</v>
      </c>
      <c r="G17" t="s">
        <v>51</v>
      </c>
      <c r="H17" s="5">
        <f>HLOOKUP(D17*100,'2020JR2BX1'!F2:Q3,2,1)</f>
        <v>10</v>
      </c>
    </row>
    <row r="18" spans="3:9" x14ac:dyDescent="0.25">
      <c r="C18" s="1" t="s">
        <v>2</v>
      </c>
      <c r="D18" s="22">
        <f>'MaxHyp Light'!B18</f>
        <v>30</v>
      </c>
      <c r="G18" t="s">
        <v>120</v>
      </c>
      <c r="H18" s="5">
        <f>VLOOKUP(I2,'2020JR2BX1'!E:Q,H17,1)</f>
        <v>26.5</v>
      </c>
      <c r="I18" s="5">
        <f>VLOOKUP(I2,'2020SR2BX1'!E:Q,H17,1)</f>
        <v>34.5</v>
      </c>
    </row>
    <row r="19" spans="3:9" x14ac:dyDescent="0.25">
      <c r="C19" s="2" t="s">
        <v>3</v>
      </c>
      <c r="D19" s="3">
        <f>PV(D17/12,D18*12,-1/12,0,0)</f>
        <v>15.523468087172983</v>
      </c>
      <c r="G19" t="s">
        <v>121</v>
      </c>
      <c r="H19" s="5">
        <f>VLOOKUP(I2,'2020JR2BX3'!E:Q,H17,1)</f>
        <v>19.5</v>
      </c>
      <c r="I19" s="5">
        <f>VLOOKUP(I2,'2020SR2BX3'!E:Q,H17,1)</f>
        <v>27</v>
      </c>
    </row>
    <row r="20" spans="3:9" x14ac:dyDescent="0.25">
      <c r="C20" t="s">
        <v>17</v>
      </c>
      <c r="D20" s="10">
        <f>D14*D19</f>
        <v>205685.95215504203</v>
      </c>
      <c r="G20" t="s">
        <v>122</v>
      </c>
      <c r="H20" s="5">
        <f>VLOOKUP(I2,'2020JR1BX1'!E:Q,H17,1)</f>
        <v>26.5</v>
      </c>
      <c r="I20" s="5">
        <f>VLOOKUP(I2,'2020SR1BX1'!E:Q,H17,1)</f>
        <v>34.5</v>
      </c>
    </row>
    <row r="21" spans="3:9" x14ac:dyDescent="0.25">
      <c r="C21" s="6" t="s">
        <v>18</v>
      </c>
      <c r="D21" s="11">
        <f>D20*D9/D8</f>
        <v>151353.81384993659</v>
      </c>
      <c r="G21" t="s">
        <v>123</v>
      </c>
      <c r="H21" s="5">
        <f>VLOOKUP(I2,'2020JR1BX3'!E:Q,H17,1)</f>
        <v>19.5</v>
      </c>
      <c r="I21" s="5">
        <f>VLOOKUP(I2,'2020SR1BX3'!E:Q,H17,1)</f>
        <v>27</v>
      </c>
    </row>
    <row r="22" spans="3:9" x14ac:dyDescent="0.25">
      <c r="C22" s="6"/>
      <c r="D22" s="7"/>
      <c r="G22" t="s">
        <v>116</v>
      </c>
      <c r="H22" s="5">
        <f>IF(H6="ja",IF(H5="NietAow",H20,I20),IF(H5="NietAow",H18,I18))</f>
        <v>26.5</v>
      </c>
    </row>
    <row r="23" spans="3:9" x14ac:dyDescent="0.25">
      <c r="C23" s="6" t="s">
        <v>36</v>
      </c>
      <c r="D23" s="7"/>
      <c r="G23" t="s">
        <v>117</v>
      </c>
      <c r="H23" s="5">
        <f>IF(H6="ja",IF(H5="NietAow",H21,I21),IF(H5="NietAow",H19,I19))</f>
        <v>19.5</v>
      </c>
    </row>
    <row r="24" spans="3:9" x14ac:dyDescent="0.25">
      <c r="C24" t="s">
        <v>9</v>
      </c>
      <c r="D24" s="4"/>
    </row>
    <row r="25" spans="3:9" x14ac:dyDescent="0.25">
      <c r="C25" t="s">
        <v>10</v>
      </c>
      <c r="D25" s="10">
        <f>D20-D24</f>
        <v>205685.95215504203</v>
      </c>
    </row>
    <row r="26" spans="3:9" x14ac:dyDescent="0.25">
      <c r="C26" t="s">
        <v>11</v>
      </c>
      <c r="D26" s="10">
        <f>D25*D9/D8</f>
        <v>151353.81384993659</v>
      </c>
    </row>
    <row r="27" spans="3:9" x14ac:dyDescent="0.25">
      <c r="C27" t="s">
        <v>12</v>
      </c>
      <c r="D27" s="12">
        <f>D26+D24</f>
        <v>151353.81384993659</v>
      </c>
    </row>
    <row r="28" spans="3:9" x14ac:dyDescent="0.25">
      <c r="D28" s="4"/>
    </row>
    <row r="29" spans="3:9" x14ac:dyDescent="0.25">
      <c r="C29" s="6" t="s">
        <v>37</v>
      </c>
      <c r="D29" s="4"/>
    </row>
    <row r="30" spans="3:9" x14ac:dyDescent="0.25">
      <c r="C30" t="s">
        <v>34</v>
      </c>
      <c r="D30" s="23">
        <f>'MaxHyp Light'!B19</f>
        <v>0</v>
      </c>
    </row>
    <row r="31" spans="3:9" x14ac:dyDescent="0.25">
      <c r="C31" t="s">
        <v>55</v>
      </c>
      <c r="D31" s="10">
        <f>D30/D19</f>
        <v>0</v>
      </c>
    </row>
    <row r="32" spans="3:9" x14ac:dyDescent="0.25">
      <c r="C32" s="6" t="s">
        <v>54</v>
      </c>
      <c r="D32" s="11">
        <f>D31*D8/D9</f>
        <v>0</v>
      </c>
    </row>
    <row r="33" spans="3:4" x14ac:dyDescent="0.25">
      <c r="C33" t="s">
        <v>16</v>
      </c>
      <c r="D33" s="10">
        <f>D14-D32</f>
        <v>13250</v>
      </c>
    </row>
    <row r="34" spans="3:4" hidden="1" outlineLevel="1" x14ac:dyDescent="0.25">
      <c r="C34" s="6" t="s">
        <v>13</v>
      </c>
      <c r="D34" s="11">
        <f>D31</f>
        <v>0</v>
      </c>
    </row>
    <row r="35" spans="3:4" hidden="1" outlineLevel="1" x14ac:dyDescent="0.25">
      <c r="C35" t="s">
        <v>14</v>
      </c>
      <c r="D35" s="10">
        <f>D33+D34</f>
        <v>13250</v>
      </c>
    </row>
    <row r="36" spans="3:4" hidden="1" outlineLevel="1" x14ac:dyDescent="0.25">
      <c r="C36" t="s">
        <v>15</v>
      </c>
      <c r="D36" s="12">
        <f>D35/12</f>
        <v>1104.1666666666667</v>
      </c>
    </row>
    <row r="37" spans="3:4" collapsed="1" x14ac:dyDescent="0.25">
      <c r="C37" t="s">
        <v>45</v>
      </c>
      <c r="D37" s="10">
        <f>D33*D19</f>
        <v>205685.95215504203</v>
      </c>
    </row>
    <row r="38" spans="3:4" x14ac:dyDescent="0.25">
      <c r="C38" s="13" t="s">
        <v>35</v>
      </c>
      <c r="D38" s="12">
        <f>D30+D37</f>
        <v>205685.95215504203</v>
      </c>
    </row>
  </sheetData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AE97"/>
  <sheetViews>
    <sheetView zoomScale="85" zoomScaleNormal="85" workbookViewId="0">
      <selection activeCell="C1" sqref="C1"/>
    </sheetView>
  </sheetViews>
  <sheetFormatPr defaultRowHeight="15" x14ac:dyDescent="0.25"/>
  <cols>
    <col min="5" max="5" width="9.7109375" bestFit="1" customWidth="1"/>
  </cols>
  <sheetData>
    <row r="1" spans="2:31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</row>
    <row r="2" spans="2:31" x14ac:dyDescent="0.25">
      <c r="B2" s="61"/>
      <c r="D2" t="s">
        <v>154</v>
      </c>
      <c r="F2" s="62">
        <v>0</v>
      </c>
      <c r="G2" s="62">
        <v>1.0009999999999999</v>
      </c>
      <c r="H2" s="62">
        <v>1.5009999999999999</v>
      </c>
      <c r="I2" s="62">
        <v>2.0009999999999999</v>
      </c>
      <c r="J2" s="62">
        <v>2.5009999999999999</v>
      </c>
      <c r="K2" s="62">
        <v>3.0009999999999999</v>
      </c>
      <c r="L2" s="62">
        <v>3.5009999999999999</v>
      </c>
      <c r="M2" s="62">
        <v>4.0010000000000003</v>
      </c>
      <c r="N2" s="62">
        <v>4.5010000000000003</v>
      </c>
      <c r="O2" s="62">
        <v>5.0010000000000003</v>
      </c>
      <c r="P2" s="62">
        <v>5.5010000000000003</v>
      </c>
      <c r="Q2" s="62">
        <v>6.0010000000000003</v>
      </c>
      <c r="T2" s="63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2:31" x14ac:dyDescent="0.25">
      <c r="B3" s="64"/>
      <c r="E3" t="s">
        <v>59</v>
      </c>
      <c r="F3" s="62">
        <v>2</v>
      </c>
      <c r="G3" s="62">
        <v>3</v>
      </c>
      <c r="H3" s="62">
        <v>4</v>
      </c>
      <c r="I3" s="62">
        <v>5</v>
      </c>
      <c r="J3" s="62">
        <v>6</v>
      </c>
      <c r="K3" s="62">
        <v>7</v>
      </c>
      <c r="L3" s="62">
        <v>8</v>
      </c>
      <c r="M3" s="62">
        <v>9</v>
      </c>
      <c r="N3" s="62">
        <v>10</v>
      </c>
      <c r="O3" s="62">
        <v>11</v>
      </c>
      <c r="P3" s="62">
        <v>12</v>
      </c>
      <c r="Q3" s="62">
        <v>13</v>
      </c>
    </row>
    <row r="4" spans="2:31" x14ac:dyDescent="0.25">
      <c r="D4">
        <v>1</v>
      </c>
      <c r="E4" s="69">
        <v>0</v>
      </c>
      <c r="F4" s="37">
        <v>13.5</v>
      </c>
      <c r="G4" s="37">
        <v>14</v>
      </c>
      <c r="H4" s="37">
        <v>15</v>
      </c>
      <c r="I4" s="37">
        <v>15.5</v>
      </c>
      <c r="J4" s="37">
        <v>16.5</v>
      </c>
      <c r="K4" s="37">
        <v>17</v>
      </c>
      <c r="L4" s="37">
        <v>17.5</v>
      </c>
      <c r="M4" s="37">
        <v>18.5</v>
      </c>
      <c r="N4" s="37">
        <v>19</v>
      </c>
      <c r="O4" s="37">
        <v>19.5</v>
      </c>
      <c r="P4" s="37">
        <v>20</v>
      </c>
      <c r="Q4" s="37">
        <v>20.5</v>
      </c>
    </row>
    <row r="5" spans="2:31" x14ac:dyDescent="0.25">
      <c r="D5">
        <v>2</v>
      </c>
      <c r="E5" s="69">
        <v>21500</v>
      </c>
      <c r="F5" s="37">
        <v>13.5</v>
      </c>
      <c r="G5" s="37">
        <v>14</v>
      </c>
      <c r="H5" s="37">
        <v>15</v>
      </c>
      <c r="I5" s="37">
        <v>15.5</v>
      </c>
      <c r="J5" s="37">
        <v>16.5</v>
      </c>
      <c r="K5" s="37">
        <v>17</v>
      </c>
      <c r="L5" s="37">
        <v>17.5</v>
      </c>
      <c r="M5" s="37">
        <v>18.5</v>
      </c>
      <c r="N5" s="37">
        <v>19</v>
      </c>
      <c r="O5" s="37">
        <v>19.5</v>
      </c>
      <c r="P5" s="37">
        <v>20</v>
      </c>
      <c r="Q5" s="37">
        <v>20.5</v>
      </c>
    </row>
    <row r="6" spans="2:31" x14ac:dyDescent="0.25">
      <c r="D6">
        <v>3</v>
      </c>
      <c r="E6" s="69">
        <v>22000</v>
      </c>
      <c r="F6" s="37">
        <v>13.5</v>
      </c>
      <c r="G6" s="37">
        <v>14.5</v>
      </c>
      <c r="H6" s="37">
        <v>15.5</v>
      </c>
      <c r="I6" s="37">
        <v>16</v>
      </c>
      <c r="J6" s="37">
        <v>17</v>
      </c>
      <c r="K6" s="37">
        <v>18</v>
      </c>
      <c r="L6" s="37">
        <v>18.5</v>
      </c>
      <c r="M6" s="37">
        <v>19</v>
      </c>
      <c r="N6" s="37">
        <v>20</v>
      </c>
      <c r="O6" s="37">
        <v>20.5</v>
      </c>
      <c r="P6" s="37">
        <v>21</v>
      </c>
      <c r="Q6" s="37">
        <v>21.5</v>
      </c>
    </row>
    <row r="7" spans="2:31" x14ac:dyDescent="0.25">
      <c r="D7">
        <v>4</v>
      </c>
      <c r="E7" s="69">
        <v>22500</v>
      </c>
      <c r="F7" s="37">
        <v>14</v>
      </c>
      <c r="G7" s="37">
        <v>14.5</v>
      </c>
      <c r="H7" s="37">
        <v>15.5</v>
      </c>
      <c r="I7" s="37">
        <v>16.5</v>
      </c>
      <c r="J7" s="37">
        <v>17.5</v>
      </c>
      <c r="K7" s="37">
        <v>18.5</v>
      </c>
      <c r="L7" s="37">
        <v>19.5</v>
      </c>
      <c r="M7" s="37">
        <v>20</v>
      </c>
      <c r="N7" s="37">
        <v>20.5</v>
      </c>
      <c r="O7" s="37">
        <v>21.5</v>
      </c>
      <c r="P7" s="37">
        <v>22</v>
      </c>
      <c r="Q7" s="37">
        <v>22.5</v>
      </c>
    </row>
    <row r="8" spans="2:31" x14ac:dyDescent="0.25">
      <c r="D8">
        <v>5</v>
      </c>
      <c r="E8" s="69">
        <v>23000</v>
      </c>
      <c r="F8" s="37">
        <v>14</v>
      </c>
      <c r="G8" s="37">
        <v>15</v>
      </c>
      <c r="H8" s="37">
        <v>16</v>
      </c>
      <c r="I8" s="37">
        <v>17</v>
      </c>
      <c r="J8" s="37">
        <v>18</v>
      </c>
      <c r="K8" s="37">
        <v>19</v>
      </c>
      <c r="L8" s="37">
        <v>20</v>
      </c>
      <c r="M8" s="37">
        <v>21</v>
      </c>
      <c r="N8" s="37">
        <v>21.5</v>
      </c>
      <c r="O8" s="37">
        <v>22</v>
      </c>
      <c r="P8" s="37">
        <v>22.5</v>
      </c>
      <c r="Q8" s="37">
        <v>23.5</v>
      </c>
    </row>
    <row r="9" spans="2:31" x14ac:dyDescent="0.25">
      <c r="D9">
        <v>6</v>
      </c>
      <c r="E9" s="69">
        <v>23500</v>
      </c>
      <c r="F9" s="37">
        <v>14.5</v>
      </c>
      <c r="G9" s="37">
        <v>15.5</v>
      </c>
      <c r="H9" s="37">
        <v>16.5</v>
      </c>
      <c r="I9" s="37">
        <v>17.5</v>
      </c>
      <c r="J9" s="37">
        <v>18.5</v>
      </c>
      <c r="K9" s="37">
        <v>19.5</v>
      </c>
      <c r="L9" s="37">
        <v>20.5</v>
      </c>
      <c r="M9" s="37">
        <v>21.5</v>
      </c>
      <c r="N9" s="37">
        <v>22</v>
      </c>
      <c r="O9" s="37">
        <v>23</v>
      </c>
      <c r="P9" s="37">
        <v>23.5</v>
      </c>
      <c r="Q9" s="37">
        <v>24</v>
      </c>
    </row>
    <row r="10" spans="2:31" x14ac:dyDescent="0.25">
      <c r="D10">
        <v>7</v>
      </c>
      <c r="E10" s="69">
        <v>24000</v>
      </c>
      <c r="F10" s="37">
        <v>14.5</v>
      </c>
      <c r="G10" s="37">
        <v>16</v>
      </c>
      <c r="H10" s="37">
        <v>17</v>
      </c>
      <c r="I10" s="37">
        <v>18</v>
      </c>
      <c r="J10" s="37">
        <v>19</v>
      </c>
      <c r="K10" s="37">
        <v>20</v>
      </c>
      <c r="L10" s="37">
        <v>21</v>
      </c>
      <c r="M10" s="37">
        <v>22</v>
      </c>
      <c r="N10" s="37">
        <v>23</v>
      </c>
      <c r="O10" s="37">
        <v>23.5</v>
      </c>
      <c r="P10" s="37">
        <v>24.5</v>
      </c>
      <c r="Q10" s="37">
        <v>25</v>
      </c>
    </row>
    <row r="11" spans="2:31" x14ac:dyDescent="0.25">
      <c r="D11">
        <v>8</v>
      </c>
      <c r="E11" s="69">
        <v>24500</v>
      </c>
      <c r="F11" s="37">
        <v>15</v>
      </c>
      <c r="G11" s="37">
        <v>16</v>
      </c>
      <c r="H11" s="37">
        <v>17</v>
      </c>
      <c r="I11" s="37">
        <v>18</v>
      </c>
      <c r="J11" s="37">
        <v>19.5</v>
      </c>
      <c r="K11" s="37">
        <v>20.5</v>
      </c>
      <c r="L11" s="37">
        <v>21.5</v>
      </c>
      <c r="M11" s="37">
        <v>22.5</v>
      </c>
      <c r="N11" s="37">
        <v>23.5</v>
      </c>
      <c r="O11" s="37">
        <v>24.5</v>
      </c>
      <c r="P11" s="37">
        <v>25</v>
      </c>
      <c r="Q11" s="37">
        <v>25.5</v>
      </c>
    </row>
    <row r="12" spans="2:31" x14ac:dyDescent="0.25">
      <c r="D12">
        <v>9</v>
      </c>
      <c r="E12" s="69">
        <v>25000</v>
      </c>
      <c r="F12" s="37">
        <v>15</v>
      </c>
      <c r="G12" s="37">
        <v>16.5</v>
      </c>
      <c r="H12" s="37">
        <v>17.5</v>
      </c>
      <c r="I12" s="37">
        <v>18.5</v>
      </c>
      <c r="J12" s="37">
        <v>20</v>
      </c>
      <c r="K12" s="37">
        <v>21</v>
      </c>
      <c r="L12" s="37">
        <v>22</v>
      </c>
      <c r="M12" s="37">
        <v>23</v>
      </c>
      <c r="N12" s="37">
        <v>24</v>
      </c>
      <c r="O12" s="37">
        <v>25</v>
      </c>
      <c r="P12" s="37">
        <v>26</v>
      </c>
      <c r="Q12" s="37">
        <v>26.5</v>
      </c>
    </row>
    <row r="13" spans="2:31" x14ac:dyDescent="0.25">
      <c r="D13">
        <v>10</v>
      </c>
      <c r="E13" s="69">
        <v>26000</v>
      </c>
      <c r="F13" s="37">
        <v>16</v>
      </c>
      <c r="G13" s="37">
        <v>17</v>
      </c>
      <c r="H13" s="37">
        <v>18</v>
      </c>
      <c r="I13" s="37">
        <v>19</v>
      </c>
      <c r="J13" s="37">
        <v>20.5</v>
      </c>
      <c r="K13" s="37">
        <v>21.5</v>
      </c>
      <c r="L13" s="37">
        <v>23</v>
      </c>
      <c r="M13" s="37">
        <v>24</v>
      </c>
      <c r="N13" s="37">
        <v>25</v>
      </c>
      <c r="O13" s="37">
        <v>26</v>
      </c>
      <c r="P13" s="37">
        <v>27</v>
      </c>
      <c r="Q13" s="37">
        <v>28</v>
      </c>
    </row>
    <row r="14" spans="2:31" x14ac:dyDescent="0.25">
      <c r="D14">
        <v>11</v>
      </c>
      <c r="E14" s="69">
        <v>27000</v>
      </c>
      <c r="F14" s="37">
        <v>16.5</v>
      </c>
      <c r="G14" s="37">
        <v>17.5</v>
      </c>
      <c r="H14" s="37">
        <v>18.5</v>
      </c>
      <c r="I14" s="37">
        <v>19.5</v>
      </c>
      <c r="J14" s="37">
        <v>21</v>
      </c>
      <c r="K14" s="37">
        <v>22.5</v>
      </c>
      <c r="L14" s="37">
        <v>23.5</v>
      </c>
      <c r="M14" s="37">
        <v>25</v>
      </c>
      <c r="N14" s="37">
        <v>26</v>
      </c>
      <c r="O14" s="37">
        <v>27</v>
      </c>
      <c r="P14" s="37">
        <v>28</v>
      </c>
      <c r="Q14" s="37">
        <v>29</v>
      </c>
    </row>
    <row r="15" spans="2:31" x14ac:dyDescent="0.25">
      <c r="D15">
        <v>12</v>
      </c>
      <c r="E15" s="69">
        <v>28000</v>
      </c>
      <c r="F15" s="37">
        <v>16.5</v>
      </c>
      <c r="G15" s="37">
        <v>18</v>
      </c>
      <c r="H15" s="37">
        <v>19</v>
      </c>
      <c r="I15" s="37">
        <v>20</v>
      </c>
      <c r="J15" s="37">
        <v>21.5</v>
      </c>
      <c r="K15" s="37">
        <v>22.5</v>
      </c>
      <c r="L15" s="37">
        <v>24</v>
      </c>
      <c r="M15" s="37">
        <v>25.5</v>
      </c>
      <c r="N15" s="37">
        <v>26.5</v>
      </c>
      <c r="O15" s="37">
        <v>27.5</v>
      </c>
      <c r="P15" s="37">
        <v>28.5</v>
      </c>
      <c r="Q15" s="37">
        <v>29.5</v>
      </c>
    </row>
    <row r="16" spans="2:31" x14ac:dyDescent="0.25">
      <c r="D16">
        <v>13</v>
      </c>
      <c r="E16" s="69">
        <v>29000</v>
      </c>
      <c r="F16" s="37">
        <v>16.5</v>
      </c>
      <c r="G16" s="37">
        <v>18</v>
      </c>
      <c r="H16" s="37">
        <v>19</v>
      </c>
      <c r="I16" s="37">
        <v>20</v>
      </c>
      <c r="J16" s="37">
        <v>21.5</v>
      </c>
      <c r="K16" s="37">
        <v>23</v>
      </c>
      <c r="L16" s="37">
        <v>24</v>
      </c>
      <c r="M16" s="37">
        <v>25.5</v>
      </c>
      <c r="N16" s="37">
        <v>26.5</v>
      </c>
      <c r="O16" s="37">
        <v>27.5</v>
      </c>
      <c r="P16" s="37">
        <v>28.5</v>
      </c>
      <c r="Q16" s="37">
        <v>29.5</v>
      </c>
    </row>
    <row r="17" spans="4:17" x14ac:dyDescent="0.25">
      <c r="D17">
        <v>14</v>
      </c>
      <c r="E17" s="69">
        <v>30000</v>
      </c>
      <c r="F17" s="37">
        <v>16.5</v>
      </c>
      <c r="G17" s="37">
        <v>18</v>
      </c>
      <c r="H17" s="37">
        <v>19</v>
      </c>
      <c r="I17" s="37">
        <v>20</v>
      </c>
      <c r="J17" s="37">
        <v>21.5</v>
      </c>
      <c r="K17" s="37">
        <v>23</v>
      </c>
      <c r="L17" s="37">
        <v>24</v>
      </c>
      <c r="M17" s="37">
        <v>25.5</v>
      </c>
      <c r="N17" s="37">
        <v>26.5</v>
      </c>
      <c r="O17" s="37">
        <v>27.5</v>
      </c>
      <c r="P17" s="37">
        <v>28.5</v>
      </c>
      <c r="Q17" s="37">
        <v>29.5</v>
      </c>
    </row>
    <row r="18" spans="4:17" x14ac:dyDescent="0.25">
      <c r="D18">
        <v>15</v>
      </c>
      <c r="E18" s="69">
        <v>31000</v>
      </c>
      <c r="F18" s="37">
        <v>17</v>
      </c>
      <c r="G18" s="37">
        <v>18.5</v>
      </c>
      <c r="H18" s="37">
        <v>19.5</v>
      </c>
      <c r="I18" s="37">
        <v>20.5</v>
      </c>
      <c r="J18" s="37">
        <v>22</v>
      </c>
      <c r="K18" s="37">
        <v>23</v>
      </c>
      <c r="L18" s="37">
        <v>24</v>
      </c>
      <c r="M18" s="37">
        <v>25.5</v>
      </c>
      <c r="N18" s="37">
        <v>26.5</v>
      </c>
      <c r="O18" s="37">
        <v>27.5</v>
      </c>
      <c r="P18" s="37">
        <v>28.5</v>
      </c>
      <c r="Q18" s="37">
        <v>29.5</v>
      </c>
    </row>
    <row r="19" spans="4:17" x14ac:dyDescent="0.25">
      <c r="D19">
        <v>16</v>
      </c>
      <c r="E19" s="69">
        <v>32000</v>
      </c>
      <c r="F19" s="37">
        <v>17</v>
      </c>
      <c r="G19" s="37">
        <v>18.5</v>
      </c>
      <c r="H19" s="37">
        <v>19.5</v>
      </c>
      <c r="I19" s="37">
        <v>20.5</v>
      </c>
      <c r="J19" s="37">
        <v>22</v>
      </c>
      <c r="K19" s="37">
        <v>23</v>
      </c>
      <c r="L19" s="37">
        <v>24</v>
      </c>
      <c r="M19" s="37">
        <v>25.5</v>
      </c>
      <c r="N19" s="37">
        <v>26.5</v>
      </c>
      <c r="O19" s="37">
        <v>27.5</v>
      </c>
      <c r="P19" s="37">
        <v>28.5</v>
      </c>
      <c r="Q19" s="37">
        <v>29.5</v>
      </c>
    </row>
    <row r="20" spans="4:17" x14ac:dyDescent="0.25">
      <c r="D20">
        <v>17</v>
      </c>
      <c r="E20" s="69">
        <v>33000</v>
      </c>
      <c r="F20" s="37">
        <v>17</v>
      </c>
      <c r="G20" s="37">
        <v>18.5</v>
      </c>
      <c r="H20" s="37">
        <v>19.5</v>
      </c>
      <c r="I20" s="37">
        <v>20.5</v>
      </c>
      <c r="J20" s="37">
        <v>22</v>
      </c>
      <c r="K20" s="37">
        <v>23</v>
      </c>
      <c r="L20" s="37">
        <v>24</v>
      </c>
      <c r="M20" s="37">
        <v>25.5</v>
      </c>
      <c r="N20" s="37">
        <v>26.5</v>
      </c>
      <c r="O20" s="37">
        <v>27.5</v>
      </c>
      <c r="P20" s="37">
        <v>28.5</v>
      </c>
      <c r="Q20" s="37">
        <v>29.5</v>
      </c>
    </row>
    <row r="21" spans="4:17" x14ac:dyDescent="0.25">
      <c r="D21">
        <v>18</v>
      </c>
      <c r="E21" s="69">
        <v>34000</v>
      </c>
      <c r="F21" s="37">
        <v>17</v>
      </c>
      <c r="G21" s="37">
        <v>18.5</v>
      </c>
      <c r="H21" s="37">
        <v>19.5</v>
      </c>
      <c r="I21" s="37">
        <v>20.5</v>
      </c>
      <c r="J21" s="37">
        <v>22</v>
      </c>
      <c r="K21" s="37">
        <v>23</v>
      </c>
      <c r="L21" s="37">
        <v>24</v>
      </c>
      <c r="M21" s="37">
        <v>25.5</v>
      </c>
      <c r="N21" s="37">
        <v>26.5</v>
      </c>
      <c r="O21" s="37">
        <v>27.5</v>
      </c>
      <c r="P21" s="37">
        <v>28.5</v>
      </c>
      <c r="Q21" s="37">
        <v>29.5</v>
      </c>
    </row>
    <row r="22" spans="4:17" x14ac:dyDescent="0.25">
      <c r="D22">
        <v>19</v>
      </c>
      <c r="E22" s="69">
        <v>35000</v>
      </c>
      <c r="F22" s="37">
        <v>17</v>
      </c>
      <c r="G22" s="37">
        <v>18.5</v>
      </c>
      <c r="H22" s="37">
        <v>19.5</v>
      </c>
      <c r="I22" s="37">
        <v>20.5</v>
      </c>
      <c r="J22" s="37">
        <v>22</v>
      </c>
      <c r="K22" s="37">
        <v>23</v>
      </c>
      <c r="L22" s="37">
        <v>24</v>
      </c>
      <c r="M22" s="37">
        <v>25.5</v>
      </c>
      <c r="N22" s="37">
        <v>26.5</v>
      </c>
      <c r="O22" s="37">
        <v>27.5</v>
      </c>
      <c r="P22" s="37">
        <v>28.5</v>
      </c>
      <c r="Q22" s="37">
        <v>29.5</v>
      </c>
    </row>
    <row r="23" spans="4:17" x14ac:dyDescent="0.25">
      <c r="D23">
        <v>20</v>
      </c>
      <c r="E23" s="69">
        <v>36000</v>
      </c>
      <c r="F23" s="37">
        <v>17</v>
      </c>
      <c r="G23" s="37">
        <v>18.5</v>
      </c>
      <c r="H23" s="37">
        <v>19.5</v>
      </c>
      <c r="I23" s="37">
        <v>20.5</v>
      </c>
      <c r="J23" s="37">
        <v>22</v>
      </c>
      <c r="K23" s="37">
        <v>23</v>
      </c>
      <c r="L23" s="37">
        <v>24</v>
      </c>
      <c r="M23" s="37">
        <v>25.5</v>
      </c>
      <c r="N23" s="37">
        <v>26.5</v>
      </c>
      <c r="O23" s="37">
        <v>27.5</v>
      </c>
      <c r="P23" s="37">
        <v>28.5</v>
      </c>
      <c r="Q23" s="37">
        <v>29.5</v>
      </c>
    </row>
    <row r="24" spans="4:17" x14ac:dyDescent="0.25">
      <c r="D24">
        <v>21</v>
      </c>
      <c r="E24" s="69">
        <v>37000</v>
      </c>
      <c r="F24" s="37">
        <v>17</v>
      </c>
      <c r="G24" s="37">
        <v>18.5</v>
      </c>
      <c r="H24" s="37">
        <v>19.5</v>
      </c>
      <c r="I24" s="37">
        <v>20.5</v>
      </c>
      <c r="J24" s="37">
        <v>22</v>
      </c>
      <c r="K24" s="37">
        <v>23</v>
      </c>
      <c r="L24" s="37">
        <v>24</v>
      </c>
      <c r="M24" s="37">
        <v>25.5</v>
      </c>
      <c r="N24" s="37">
        <v>26.5</v>
      </c>
      <c r="O24" s="37">
        <v>27.5</v>
      </c>
      <c r="P24" s="37">
        <v>28.5</v>
      </c>
      <c r="Q24" s="37">
        <v>29.5</v>
      </c>
    </row>
    <row r="25" spans="4:17" x14ac:dyDescent="0.25">
      <c r="D25">
        <v>22</v>
      </c>
      <c r="E25" s="69">
        <v>38000</v>
      </c>
      <c r="F25" s="37">
        <v>17</v>
      </c>
      <c r="G25" s="37">
        <v>18.5</v>
      </c>
      <c r="H25" s="37">
        <v>19.5</v>
      </c>
      <c r="I25" s="37">
        <v>20.5</v>
      </c>
      <c r="J25" s="37">
        <v>22</v>
      </c>
      <c r="K25" s="37">
        <v>23</v>
      </c>
      <c r="L25" s="37">
        <v>24</v>
      </c>
      <c r="M25" s="37">
        <v>25.5</v>
      </c>
      <c r="N25" s="37">
        <v>26.5</v>
      </c>
      <c r="O25" s="37">
        <v>27.5</v>
      </c>
      <c r="P25" s="37">
        <v>28.5</v>
      </c>
      <c r="Q25" s="37">
        <v>29.5</v>
      </c>
    </row>
    <row r="26" spans="4:17" x14ac:dyDescent="0.25">
      <c r="D26">
        <v>23</v>
      </c>
      <c r="E26" s="69">
        <v>39000</v>
      </c>
      <c r="F26" s="37">
        <v>17</v>
      </c>
      <c r="G26" s="37">
        <v>18.5</v>
      </c>
      <c r="H26" s="37">
        <v>19.5</v>
      </c>
      <c r="I26" s="37">
        <v>20.5</v>
      </c>
      <c r="J26" s="37">
        <v>22</v>
      </c>
      <c r="K26" s="37">
        <v>23</v>
      </c>
      <c r="L26" s="37">
        <v>24</v>
      </c>
      <c r="M26" s="37">
        <v>25.5</v>
      </c>
      <c r="N26" s="37">
        <v>26.5</v>
      </c>
      <c r="O26" s="37">
        <v>27.5</v>
      </c>
      <c r="P26" s="37">
        <v>28.5</v>
      </c>
      <c r="Q26" s="37">
        <v>29.5</v>
      </c>
    </row>
    <row r="27" spans="4:17" x14ac:dyDescent="0.25">
      <c r="D27">
        <v>24</v>
      </c>
      <c r="E27" s="69">
        <v>40000</v>
      </c>
      <c r="F27" s="37">
        <v>17</v>
      </c>
      <c r="G27" s="37">
        <v>18.5</v>
      </c>
      <c r="H27" s="37">
        <v>19.5</v>
      </c>
      <c r="I27" s="37">
        <v>20.5</v>
      </c>
      <c r="J27" s="37">
        <v>22</v>
      </c>
      <c r="K27" s="37">
        <v>23</v>
      </c>
      <c r="L27" s="37">
        <v>24</v>
      </c>
      <c r="M27" s="37">
        <v>25.5</v>
      </c>
      <c r="N27" s="37">
        <v>26.5</v>
      </c>
      <c r="O27" s="37">
        <v>27.5</v>
      </c>
      <c r="P27" s="37">
        <v>28.5</v>
      </c>
      <c r="Q27" s="37">
        <v>29.5</v>
      </c>
    </row>
    <row r="28" spans="4:17" x14ac:dyDescent="0.25">
      <c r="D28">
        <v>25</v>
      </c>
      <c r="E28" s="69">
        <v>41000</v>
      </c>
      <c r="F28" s="37">
        <v>17</v>
      </c>
      <c r="G28" s="37">
        <v>18.5</v>
      </c>
      <c r="H28" s="37">
        <v>19.5</v>
      </c>
      <c r="I28" s="37">
        <v>20.5</v>
      </c>
      <c r="J28" s="37">
        <v>22</v>
      </c>
      <c r="K28" s="37">
        <v>23</v>
      </c>
      <c r="L28" s="37">
        <v>24</v>
      </c>
      <c r="M28" s="37">
        <v>25.5</v>
      </c>
      <c r="N28" s="37">
        <v>26.5</v>
      </c>
      <c r="O28" s="37">
        <v>27.5</v>
      </c>
      <c r="P28" s="37">
        <v>28.5</v>
      </c>
      <c r="Q28" s="37">
        <v>29.5</v>
      </c>
    </row>
    <row r="29" spans="4:17" x14ac:dyDescent="0.25">
      <c r="D29">
        <v>26</v>
      </c>
      <c r="E29" s="69">
        <v>42000</v>
      </c>
      <c r="F29" s="37">
        <v>17</v>
      </c>
      <c r="G29" s="37">
        <v>18.5</v>
      </c>
      <c r="H29" s="37">
        <v>19.5</v>
      </c>
      <c r="I29" s="37">
        <v>20.5</v>
      </c>
      <c r="J29" s="37">
        <v>22</v>
      </c>
      <c r="K29" s="37">
        <v>23</v>
      </c>
      <c r="L29" s="37">
        <v>24</v>
      </c>
      <c r="M29" s="37">
        <v>25.5</v>
      </c>
      <c r="N29" s="37">
        <v>26.5</v>
      </c>
      <c r="O29" s="37">
        <v>27.5</v>
      </c>
      <c r="P29" s="37">
        <v>28.5</v>
      </c>
      <c r="Q29" s="37">
        <v>29.5</v>
      </c>
    </row>
    <row r="30" spans="4:17" x14ac:dyDescent="0.25">
      <c r="D30">
        <v>27</v>
      </c>
      <c r="E30" s="69">
        <v>43000</v>
      </c>
      <c r="F30" s="37">
        <v>17</v>
      </c>
      <c r="G30" s="37">
        <v>18.5</v>
      </c>
      <c r="H30" s="37">
        <v>19.5</v>
      </c>
      <c r="I30" s="37">
        <v>20.5</v>
      </c>
      <c r="J30" s="37">
        <v>22</v>
      </c>
      <c r="K30" s="37">
        <v>23</v>
      </c>
      <c r="L30" s="37">
        <v>24</v>
      </c>
      <c r="M30" s="37">
        <v>25.5</v>
      </c>
      <c r="N30" s="37">
        <v>26.5</v>
      </c>
      <c r="O30" s="37">
        <v>27.5</v>
      </c>
      <c r="P30" s="37">
        <v>28.5</v>
      </c>
      <c r="Q30" s="37">
        <v>29.5</v>
      </c>
    </row>
    <row r="31" spans="4:17" x14ac:dyDescent="0.25">
      <c r="D31">
        <v>28</v>
      </c>
      <c r="E31" s="69">
        <v>44000</v>
      </c>
      <c r="F31" s="37">
        <v>17</v>
      </c>
      <c r="G31" s="37">
        <v>18.5</v>
      </c>
      <c r="H31" s="37">
        <v>19.5</v>
      </c>
      <c r="I31" s="37">
        <v>20.5</v>
      </c>
      <c r="J31" s="37">
        <v>22</v>
      </c>
      <c r="K31" s="37">
        <v>23</v>
      </c>
      <c r="L31" s="37">
        <v>24</v>
      </c>
      <c r="M31" s="37">
        <v>25.5</v>
      </c>
      <c r="N31" s="37">
        <v>26.5</v>
      </c>
      <c r="O31" s="37">
        <v>27.5</v>
      </c>
      <c r="P31" s="37">
        <v>28.5</v>
      </c>
      <c r="Q31" s="37">
        <v>29.5</v>
      </c>
    </row>
    <row r="32" spans="4:17" x14ac:dyDescent="0.25">
      <c r="D32">
        <v>29</v>
      </c>
      <c r="E32" s="69">
        <v>45000</v>
      </c>
      <c r="F32" s="37">
        <v>17.5</v>
      </c>
      <c r="G32" s="37">
        <v>18.5</v>
      </c>
      <c r="H32" s="37">
        <v>19.5</v>
      </c>
      <c r="I32" s="37">
        <v>20.5</v>
      </c>
      <c r="J32" s="37">
        <v>22</v>
      </c>
      <c r="K32" s="37">
        <v>23</v>
      </c>
      <c r="L32" s="37">
        <v>24</v>
      </c>
      <c r="M32" s="37">
        <v>25.5</v>
      </c>
      <c r="N32" s="37">
        <v>26.5</v>
      </c>
      <c r="O32" s="37">
        <v>27.5</v>
      </c>
      <c r="P32" s="37">
        <v>28.5</v>
      </c>
      <c r="Q32" s="37">
        <v>29.5</v>
      </c>
    </row>
    <row r="33" spans="4:17" x14ac:dyDescent="0.25">
      <c r="D33">
        <v>30</v>
      </c>
      <c r="E33" s="69">
        <v>46000</v>
      </c>
      <c r="F33" s="37">
        <v>17.5</v>
      </c>
      <c r="G33" s="37">
        <v>18.5</v>
      </c>
      <c r="H33" s="37">
        <v>19.5</v>
      </c>
      <c r="I33" s="37">
        <v>20.5</v>
      </c>
      <c r="J33" s="37">
        <v>22</v>
      </c>
      <c r="K33" s="37">
        <v>23</v>
      </c>
      <c r="L33" s="37">
        <v>24</v>
      </c>
      <c r="M33" s="37">
        <v>25.5</v>
      </c>
      <c r="N33" s="37">
        <v>26.5</v>
      </c>
      <c r="O33" s="37">
        <v>27.5</v>
      </c>
      <c r="P33" s="37">
        <v>28.5</v>
      </c>
      <c r="Q33" s="37">
        <v>29.5</v>
      </c>
    </row>
    <row r="34" spans="4:17" x14ac:dyDescent="0.25">
      <c r="D34">
        <v>31</v>
      </c>
      <c r="E34" s="69">
        <v>47000</v>
      </c>
      <c r="F34" s="37">
        <v>17.5</v>
      </c>
      <c r="G34" s="37">
        <v>18.5</v>
      </c>
      <c r="H34" s="37">
        <v>19.5</v>
      </c>
      <c r="I34" s="37">
        <v>20.5</v>
      </c>
      <c r="J34" s="37">
        <v>22</v>
      </c>
      <c r="K34" s="37">
        <v>23</v>
      </c>
      <c r="L34" s="37">
        <v>24</v>
      </c>
      <c r="M34" s="37">
        <v>25.5</v>
      </c>
      <c r="N34" s="37">
        <v>26.5</v>
      </c>
      <c r="O34" s="37">
        <v>27.5</v>
      </c>
      <c r="P34" s="37">
        <v>28.5</v>
      </c>
      <c r="Q34" s="37">
        <v>29.5</v>
      </c>
    </row>
    <row r="35" spans="4:17" x14ac:dyDescent="0.25">
      <c r="D35">
        <v>32</v>
      </c>
      <c r="E35" s="69">
        <v>48000</v>
      </c>
      <c r="F35" s="37">
        <v>17.5</v>
      </c>
      <c r="G35" s="37">
        <v>18.5</v>
      </c>
      <c r="H35" s="37">
        <v>19.5</v>
      </c>
      <c r="I35" s="37">
        <v>20.5</v>
      </c>
      <c r="J35" s="37">
        <v>22</v>
      </c>
      <c r="K35" s="37">
        <v>23.5</v>
      </c>
      <c r="L35" s="37">
        <v>24.5</v>
      </c>
      <c r="M35" s="37">
        <v>25.5</v>
      </c>
      <c r="N35" s="37">
        <v>26.5</v>
      </c>
      <c r="O35" s="37">
        <v>27.5</v>
      </c>
      <c r="P35" s="37">
        <v>28.5</v>
      </c>
      <c r="Q35" s="37">
        <v>29.5</v>
      </c>
    </row>
    <row r="36" spans="4:17" x14ac:dyDescent="0.25">
      <c r="D36">
        <v>33</v>
      </c>
      <c r="E36" s="69">
        <v>49000</v>
      </c>
      <c r="F36" s="37">
        <v>17.5</v>
      </c>
      <c r="G36" s="37">
        <v>18.5</v>
      </c>
      <c r="H36" s="37">
        <v>19.5</v>
      </c>
      <c r="I36" s="37">
        <v>20.5</v>
      </c>
      <c r="J36" s="37">
        <v>22</v>
      </c>
      <c r="K36" s="37">
        <v>23.5</v>
      </c>
      <c r="L36" s="37">
        <v>24.5</v>
      </c>
      <c r="M36" s="37">
        <v>25.5</v>
      </c>
      <c r="N36" s="37">
        <v>26.5</v>
      </c>
      <c r="O36" s="37">
        <v>27.5</v>
      </c>
      <c r="P36" s="37">
        <v>28.5</v>
      </c>
      <c r="Q36" s="37">
        <v>29.5</v>
      </c>
    </row>
    <row r="37" spans="4:17" x14ac:dyDescent="0.25">
      <c r="D37">
        <v>34</v>
      </c>
      <c r="E37" s="69">
        <v>50000</v>
      </c>
      <c r="F37" s="37">
        <v>17.5</v>
      </c>
      <c r="G37" s="37">
        <v>19</v>
      </c>
      <c r="H37" s="37">
        <v>20</v>
      </c>
      <c r="I37" s="37">
        <v>21</v>
      </c>
      <c r="J37" s="37">
        <v>22</v>
      </c>
      <c r="K37" s="37">
        <v>23.5</v>
      </c>
      <c r="L37" s="37">
        <v>24.5</v>
      </c>
      <c r="M37" s="37">
        <v>25.5</v>
      </c>
      <c r="N37" s="37">
        <v>26.5</v>
      </c>
      <c r="O37" s="37">
        <v>27.5</v>
      </c>
      <c r="P37" s="37">
        <v>28.5</v>
      </c>
      <c r="Q37" s="37">
        <v>29.5</v>
      </c>
    </row>
    <row r="38" spans="4:17" x14ac:dyDescent="0.25">
      <c r="D38">
        <v>35</v>
      </c>
      <c r="E38" s="69">
        <v>51000</v>
      </c>
      <c r="F38" s="37">
        <v>18</v>
      </c>
      <c r="G38" s="37">
        <v>19</v>
      </c>
      <c r="H38" s="37">
        <v>20</v>
      </c>
      <c r="I38" s="37">
        <v>21</v>
      </c>
      <c r="J38" s="37">
        <v>22</v>
      </c>
      <c r="K38" s="37">
        <v>23.5</v>
      </c>
      <c r="L38" s="37">
        <v>24.5</v>
      </c>
      <c r="M38" s="37">
        <v>25.5</v>
      </c>
      <c r="N38" s="37">
        <v>26.5</v>
      </c>
      <c r="O38" s="37">
        <v>27.5</v>
      </c>
      <c r="P38" s="37">
        <v>28.5</v>
      </c>
      <c r="Q38" s="37">
        <v>29.5</v>
      </c>
    </row>
    <row r="39" spans="4:17" x14ac:dyDescent="0.25">
      <c r="D39">
        <v>36</v>
      </c>
      <c r="E39" s="69">
        <v>52000</v>
      </c>
      <c r="F39" s="37">
        <v>18</v>
      </c>
      <c r="G39" s="37">
        <v>19</v>
      </c>
      <c r="H39" s="37">
        <v>20</v>
      </c>
      <c r="I39" s="37">
        <v>21</v>
      </c>
      <c r="J39" s="37">
        <v>22</v>
      </c>
      <c r="K39" s="37">
        <v>23.5</v>
      </c>
      <c r="L39" s="37">
        <v>24.5</v>
      </c>
      <c r="M39" s="37">
        <v>25.5</v>
      </c>
      <c r="N39" s="37">
        <v>26.5</v>
      </c>
      <c r="O39" s="37">
        <v>27.5</v>
      </c>
      <c r="P39" s="37">
        <v>28.5</v>
      </c>
      <c r="Q39" s="37">
        <v>29.5</v>
      </c>
    </row>
    <row r="40" spans="4:17" x14ac:dyDescent="0.25">
      <c r="D40">
        <v>37</v>
      </c>
      <c r="E40" s="69">
        <v>53000</v>
      </c>
      <c r="F40" s="37">
        <v>18</v>
      </c>
      <c r="G40" s="37">
        <v>19</v>
      </c>
      <c r="H40" s="37">
        <v>20</v>
      </c>
      <c r="I40" s="37">
        <v>21</v>
      </c>
      <c r="J40" s="37">
        <v>22.5</v>
      </c>
      <c r="K40" s="37">
        <v>23.5</v>
      </c>
      <c r="L40" s="37">
        <v>24.5</v>
      </c>
      <c r="M40" s="37">
        <v>26</v>
      </c>
      <c r="N40" s="37">
        <v>26.5</v>
      </c>
      <c r="O40" s="37">
        <v>27.5</v>
      </c>
      <c r="P40" s="37">
        <v>28.5</v>
      </c>
      <c r="Q40" s="37">
        <v>29.5</v>
      </c>
    </row>
    <row r="41" spans="4:17" x14ac:dyDescent="0.25">
      <c r="D41">
        <v>38</v>
      </c>
      <c r="E41" s="69">
        <v>54000</v>
      </c>
      <c r="F41" s="37">
        <v>18</v>
      </c>
      <c r="G41" s="37">
        <v>19</v>
      </c>
      <c r="H41" s="37">
        <v>20</v>
      </c>
      <c r="I41" s="37">
        <v>21</v>
      </c>
      <c r="J41" s="37">
        <v>22.5</v>
      </c>
      <c r="K41" s="37">
        <v>23.5</v>
      </c>
      <c r="L41" s="37">
        <v>24.5</v>
      </c>
      <c r="M41" s="37">
        <v>26</v>
      </c>
      <c r="N41" s="37">
        <v>27</v>
      </c>
      <c r="O41" s="37">
        <v>27.5</v>
      </c>
      <c r="P41" s="37">
        <v>28.5</v>
      </c>
      <c r="Q41" s="37">
        <v>30</v>
      </c>
    </row>
    <row r="42" spans="4:17" x14ac:dyDescent="0.25">
      <c r="D42">
        <v>39</v>
      </c>
      <c r="E42" s="69">
        <v>55000</v>
      </c>
      <c r="F42" s="37">
        <v>18</v>
      </c>
      <c r="G42" s="37">
        <v>19</v>
      </c>
      <c r="H42" s="37">
        <v>20</v>
      </c>
      <c r="I42" s="37">
        <v>21</v>
      </c>
      <c r="J42" s="37">
        <v>22.5</v>
      </c>
      <c r="K42" s="37">
        <v>23.5</v>
      </c>
      <c r="L42" s="37">
        <v>24.5</v>
      </c>
      <c r="M42" s="37">
        <v>26</v>
      </c>
      <c r="N42" s="37">
        <v>27</v>
      </c>
      <c r="O42" s="37">
        <v>28</v>
      </c>
      <c r="P42" s="37">
        <v>28.5</v>
      </c>
      <c r="Q42" s="37">
        <v>30</v>
      </c>
    </row>
    <row r="43" spans="4:17" x14ac:dyDescent="0.25">
      <c r="D43">
        <v>40</v>
      </c>
      <c r="E43" s="69">
        <v>56000</v>
      </c>
      <c r="F43" s="37">
        <v>18</v>
      </c>
      <c r="G43" s="37">
        <v>19.5</v>
      </c>
      <c r="H43" s="37">
        <v>20.5</v>
      </c>
      <c r="I43" s="37">
        <v>21.5</v>
      </c>
      <c r="J43" s="37">
        <v>22.5</v>
      </c>
      <c r="K43" s="37">
        <v>23.5</v>
      </c>
      <c r="L43" s="37">
        <v>24.5</v>
      </c>
      <c r="M43" s="37">
        <v>26</v>
      </c>
      <c r="N43" s="37">
        <v>27</v>
      </c>
      <c r="O43" s="37">
        <v>28</v>
      </c>
      <c r="P43" s="37">
        <v>29</v>
      </c>
      <c r="Q43" s="37">
        <v>30</v>
      </c>
    </row>
    <row r="44" spans="4:17" x14ac:dyDescent="0.25">
      <c r="D44">
        <v>41</v>
      </c>
      <c r="E44" s="69">
        <v>57000</v>
      </c>
      <c r="F44" s="37">
        <v>18.5</v>
      </c>
      <c r="G44" s="37">
        <v>19.5</v>
      </c>
      <c r="H44" s="37">
        <v>20.5</v>
      </c>
      <c r="I44" s="37">
        <v>21.5</v>
      </c>
      <c r="J44" s="37">
        <v>23</v>
      </c>
      <c r="K44" s="37">
        <v>24</v>
      </c>
      <c r="L44" s="37">
        <v>25</v>
      </c>
      <c r="M44" s="37">
        <v>26</v>
      </c>
      <c r="N44" s="37">
        <v>27.5</v>
      </c>
      <c r="O44" s="37">
        <v>28.5</v>
      </c>
      <c r="P44" s="37">
        <v>29</v>
      </c>
      <c r="Q44" s="37">
        <v>30</v>
      </c>
    </row>
    <row r="45" spans="4:17" x14ac:dyDescent="0.25">
      <c r="D45">
        <v>42</v>
      </c>
      <c r="E45" s="69">
        <v>58000</v>
      </c>
      <c r="F45" s="37">
        <v>18.5</v>
      </c>
      <c r="G45" s="37">
        <v>20</v>
      </c>
      <c r="H45" s="37">
        <v>21</v>
      </c>
      <c r="I45" s="37">
        <v>22</v>
      </c>
      <c r="J45" s="37">
        <v>23</v>
      </c>
      <c r="K45" s="37">
        <v>24</v>
      </c>
      <c r="L45" s="37">
        <v>25</v>
      </c>
      <c r="M45" s="37">
        <v>26.5</v>
      </c>
      <c r="N45" s="37">
        <v>27.5</v>
      </c>
      <c r="O45" s="37">
        <v>28.5</v>
      </c>
      <c r="P45" s="37">
        <v>29.5</v>
      </c>
      <c r="Q45" s="37">
        <v>30.5</v>
      </c>
    </row>
    <row r="46" spans="4:17" x14ac:dyDescent="0.25">
      <c r="D46">
        <v>43</v>
      </c>
      <c r="E46" s="69">
        <v>59000</v>
      </c>
      <c r="F46" s="37">
        <v>19</v>
      </c>
      <c r="G46" s="37">
        <v>20</v>
      </c>
      <c r="H46" s="37">
        <v>21</v>
      </c>
      <c r="I46" s="37">
        <v>22</v>
      </c>
      <c r="J46" s="37">
        <v>23.5</v>
      </c>
      <c r="K46" s="37">
        <v>24.5</v>
      </c>
      <c r="L46" s="37">
        <v>25.5</v>
      </c>
      <c r="M46" s="37">
        <v>26.5</v>
      </c>
      <c r="N46" s="37">
        <v>27.5</v>
      </c>
      <c r="O46" s="37">
        <v>28.5</v>
      </c>
      <c r="P46" s="37">
        <v>29.5</v>
      </c>
      <c r="Q46" s="37">
        <v>30.5</v>
      </c>
    </row>
    <row r="47" spans="4:17" x14ac:dyDescent="0.25">
      <c r="D47">
        <v>44</v>
      </c>
      <c r="E47" s="69">
        <v>60000</v>
      </c>
      <c r="F47" s="37">
        <v>19</v>
      </c>
      <c r="G47" s="37">
        <v>20</v>
      </c>
      <c r="H47" s="37">
        <v>21</v>
      </c>
      <c r="I47" s="37">
        <v>22</v>
      </c>
      <c r="J47" s="37">
        <v>23.5</v>
      </c>
      <c r="K47" s="37">
        <v>24.5</v>
      </c>
      <c r="L47" s="37">
        <v>25.5</v>
      </c>
      <c r="M47" s="37">
        <v>27</v>
      </c>
      <c r="N47" s="37">
        <v>27.5</v>
      </c>
      <c r="O47" s="37">
        <v>28.5</v>
      </c>
      <c r="P47" s="37">
        <v>29.5</v>
      </c>
      <c r="Q47" s="37">
        <v>31</v>
      </c>
    </row>
    <row r="48" spans="4:17" x14ac:dyDescent="0.25">
      <c r="D48">
        <v>45</v>
      </c>
      <c r="E48" s="69">
        <v>61000</v>
      </c>
      <c r="F48" s="37">
        <v>19</v>
      </c>
      <c r="G48" s="37">
        <v>20.5</v>
      </c>
      <c r="H48" s="37">
        <v>21.5</v>
      </c>
      <c r="I48" s="37">
        <v>22.5</v>
      </c>
      <c r="J48" s="37">
        <v>23.5</v>
      </c>
      <c r="K48" s="37">
        <v>25</v>
      </c>
      <c r="L48" s="37">
        <v>26</v>
      </c>
      <c r="M48" s="37">
        <v>27</v>
      </c>
      <c r="N48" s="37">
        <v>28</v>
      </c>
      <c r="O48" s="37">
        <v>29</v>
      </c>
      <c r="P48" s="37">
        <v>30</v>
      </c>
      <c r="Q48" s="37">
        <v>31</v>
      </c>
    </row>
    <row r="49" spans="4:17" x14ac:dyDescent="0.25">
      <c r="D49">
        <v>46</v>
      </c>
      <c r="E49" s="69">
        <v>62000</v>
      </c>
      <c r="F49" s="37">
        <v>19.5</v>
      </c>
      <c r="G49" s="37">
        <v>20.5</v>
      </c>
      <c r="H49" s="37">
        <v>21.5</v>
      </c>
      <c r="I49" s="37">
        <v>23</v>
      </c>
      <c r="J49" s="37">
        <v>24</v>
      </c>
      <c r="K49" s="37">
        <v>25</v>
      </c>
      <c r="L49" s="37">
        <v>26</v>
      </c>
      <c r="M49" s="37">
        <v>27</v>
      </c>
      <c r="N49" s="37">
        <v>28</v>
      </c>
      <c r="O49" s="37">
        <v>29</v>
      </c>
      <c r="P49" s="37">
        <v>30</v>
      </c>
      <c r="Q49" s="37">
        <v>31</v>
      </c>
    </row>
    <row r="50" spans="4:17" x14ac:dyDescent="0.25">
      <c r="D50">
        <v>47</v>
      </c>
      <c r="E50" s="69">
        <v>63000</v>
      </c>
      <c r="F50" s="37">
        <v>19.5</v>
      </c>
      <c r="G50" s="37">
        <v>20.5</v>
      </c>
      <c r="H50" s="37">
        <v>21.5</v>
      </c>
      <c r="I50" s="37">
        <v>23</v>
      </c>
      <c r="J50" s="37">
        <v>24</v>
      </c>
      <c r="K50" s="37">
        <v>25.5</v>
      </c>
      <c r="L50" s="37">
        <v>26.5</v>
      </c>
      <c r="M50" s="37">
        <v>27.5</v>
      </c>
      <c r="N50" s="37">
        <v>28.5</v>
      </c>
      <c r="O50" s="37">
        <v>29.5</v>
      </c>
      <c r="P50" s="37">
        <v>30.5</v>
      </c>
      <c r="Q50" s="37">
        <v>31</v>
      </c>
    </row>
    <row r="51" spans="4:17" x14ac:dyDescent="0.25">
      <c r="D51">
        <v>48</v>
      </c>
      <c r="E51" s="69">
        <v>64000</v>
      </c>
      <c r="F51" s="37">
        <v>19.5</v>
      </c>
      <c r="G51" s="37">
        <v>21</v>
      </c>
      <c r="H51" s="37">
        <v>22</v>
      </c>
      <c r="I51" s="37">
        <v>23</v>
      </c>
      <c r="J51" s="37">
        <v>24.5</v>
      </c>
      <c r="K51" s="37">
        <v>25.5</v>
      </c>
      <c r="L51" s="37">
        <v>26.5</v>
      </c>
      <c r="M51" s="37">
        <v>27.5</v>
      </c>
      <c r="N51" s="37">
        <v>28.5</v>
      </c>
      <c r="O51" s="37">
        <v>29.5</v>
      </c>
      <c r="P51" s="37">
        <v>30.5</v>
      </c>
      <c r="Q51" s="37">
        <v>31.5</v>
      </c>
    </row>
    <row r="52" spans="4:17" x14ac:dyDescent="0.25">
      <c r="D52">
        <v>49</v>
      </c>
      <c r="E52" s="69">
        <v>65000</v>
      </c>
      <c r="F52" s="37">
        <v>20</v>
      </c>
      <c r="G52" s="37">
        <v>21</v>
      </c>
      <c r="H52" s="37">
        <v>22</v>
      </c>
      <c r="I52" s="37">
        <v>23.5</v>
      </c>
      <c r="J52" s="37">
        <v>24.5</v>
      </c>
      <c r="K52" s="37">
        <v>25.5</v>
      </c>
      <c r="L52" s="37">
        <v>27</v>
      </c>
      <c r="M52" s="37">
        <v>28</v>
      </c>
      <c r="N52" s="37">
        <v>29</v>
      </c>
      <c r="O52" s="37">
        <v>30</v>
      </c>
      <c r="P52" s="37">
        <v>31</v>
      </c>
      <c r="Q52" s="37">
        <v>31.5</v>
      </c>
    </row>
    <row r="53" spans="4:17" x14ac:dyDescent="0.25">
      <c r="D53">
        <v>50</v>
      </c>
      <c r="E53" s="69">
        <v>66000</v>
      </c>
      <c r="F53" s="37">
        <v>20</v>
      </c>
      <c r="G53" s="37">
        <v>21</v>
      </c>
      <c r="H53" s="37">
        <v>22</v>
      </c>
      <c r="I53" s="37">
        <v>23.5</v>
      </c>
      <c r="J53" s="37">
        <v>24.5</v>
      </c>
      <c r="K53" s="37">
        <v>26</v>
      </c>
      <c r="L53" s="37">
        <v>27</v>
      </c>
      <c r="M53" s="37">
        <v>28</v>
      </c>
      <c r="N53" s="37">
        <v>29</v>
      </c>
      <c r="O53" s="37">
        <v>30</v>
      </c>
      <c r="P53" s="37">
        <v>31</v>
      </c>
      <c r="Q53" s="37">
        <v>32</v>
      </c>
    </row>
    <row r="54" spans="4:17" x14ac:dyDescent="0.25">
      <c r="D54">
        <v>51</v>
      </c>
      <c r="E54" s="69">
        <v>67000</v>
      </c>
      <c r="F54" s="37">
        <v>20</v>
      </c>
      <c r="G54" s="37">
        <v>21</v>
      </c>
      <c r="H54" s="37">
        <v>22.5</v>
      </c>
      <c r="I54" s="37">
        <v>23.5</v>
      </c>
      <c r="J54" s="37">
        <v>25</v>
      </c>
      <c r="K54" s="37">
        <v>26</v>
      </c>
      <c r="L54" s="37">
        <v>27</v>
      </c>
      <c r="M54" s="37">
        <v>28.5</v>
      </c>
      <c r="N54" s="37">
        <v>29.5</v>
      </c>
      <c r="O54" s="37">
        <v>30.5</v>
      </c>
      <c r="P54" s="37">
        <v>31</v>
      </c>
      <c r="Q54" s="37">
        <v>32</v>
      </c>
    </row>
    <row r="55" spans="4:17" x14ac:dyDescent="0.25">
      <c r="D55">
        <v>52</v>
      </c>
      <c r="E55" s="69">
        <v>68000</v>
      </c>
      <c r="F55" s="37">
        <v>20.5</v>
      </c>
      <c r="G55" s="37">
        <v>21.5</v>
      </c>
      <c r="H55" s="37">
        <v>22.5</v>
      </c>
      <c r="I55" s="37">
        <v>24</v>
      </c>
      <c r="J55" s="37">
        <v>25</v>
      </c>
      <c r="K55" s="37">
        <v>26</v>
      </c>
      <c r="L55" s="37">
        <v>27.5</v>
      </c>
      <c r="M55" s="37">
        <v>28.5</v>
      </c>
      <c r="N55" s="37">
        <v>29.5</v>
      </c>
      <c r="O55" s="37">
        <v>30.5</v>
      </c>
      <c r="P55" s="37">
        <v>31.5</v>
      </c>
      <c r="Q55" s="37">
        <v>32.5</v>
      </c>
    </row>
    <row r="56" spans="4:17" x14ac:dyDescent="0.25">
      <c r="D56">
        <v>53</v>
      </c>
      <c r="E56" s="69">
        <v>69000</v>
      </c>
      <c r="F56" s="37">
        <v>20.5</v>
      </c>
      <c r="G56" s="37">
        <v>21.5</v>
      </c>
      <c r="H56" s="37">
        <v>22.5</v>
      </c>
      <c r="I56" s="37">
        <v>24</v>
      </c>
      <c r="J56" s="37">
        <v>25</v>
      </c>
      <c r="K56" s="37">
        <v>26.5</v>
      </c>
      <c r="L56" s="37">
        <v>27.5</v>
      </c>
      <c r="M56" s="37">
        <v>28.5</v>
      </c>
      <c r="N56" s="37">
        <v>29.5</v>
      </c>
      <c r="O56" s="37">
        <v>30.5</v>
      </c>
      <c r="P56" s="37">
        <v>31.5</v>
      </c>
      <c r="Q56" s="37">
        <v>32.5</v>
      </c>
    </row>
    <row r="57" spans="4:17" x14ac:dyDescent="0.25">
      <c r="D57">
        <v>54</v>
      </c>
      <c r="E57" s="69">
        <v>70000</v>
      </c>
      <c r="F57" s="37">
        <v>20.5</v>
      </c>
      <c r="G57" s="37">
        <v>21.5</v>
      </c>
      <c r="H57" s="37">
        <v>23</v>
      </c>
      <c r="I57" s="37">
        <v>24</v>
      </c>
      <c r="J57" s="37">
        <v>25.5</v>
      </c>
      <c r="K57" s="37">
        <v>26.5</v>
      </c>
      <c r="L57" s="37">
        <v>27.5</v>
      </c>
      <c r="M57" s="37">
        <v>29</v>
      </c>
      <c r="N57" s="37">
        <v>30</v>
      </c>
      <c r="O57" s="37">
        <v>31</v>
      </c>
      <c r="P57" s="37">
        <v>32</v>
      </c>
      <c r="Q57" s="37">
        <v>32.5</v>
      </c>
    </row>
    <row r="58" spans="4:17" x14ac:dyDescent="0.25">
      <c r="D58">
        <v>55</v>
      </c>
      <c r="E58" s="69">
        <v>71000</v>
      </c>
      <c r="F58" s="37">
        <v>20.5</v>
      </c>
      <c r="G58" s="37">
        <v>21.5</v>
      </c>
      <c r="H58" s="37">
        <v>23</v>
      </c>
      <c r="I58" s="37">
        <v>24</v>
      </c>
      <c r="J58" s="37">
        <v>25.5</v>
      </c>
      <c r="K58" s="37">
        <v>26.5</v>
      </c>
      <c r="L58" s="37">
        <v>28</v>
      </c>
      <c r="M58" s="37">
        <v>29</v>
      </c>
      <c r="N58" s="37">
        <v>30</v>
      </c>
      <c r="O58" s="37">
        <v>31</v>
      </c>
      <c r="P58" s="37">
        <v>32</v>
      </c>
      <c r="Q58" s="37">
        <v>33</v>
      </c>
    </row>
    <row r="59" spans="4:17" x14ac:dyDescent="0.25">
      <c r="D59">
        <v>56</v>
      </c>
      <c r="E59" s="69">
        <v>72000</v>
      </c>
      <c r="F59" s="37">
        <v>20.5</v>
      </c>
      <c r="G59" s="37">
        <v>21.5</v>
      </c>
      <c r="H59" s="37">
        <v>23</v>
      </c>
      <c r="I59" s="37">
        <v>24.5</v>
      </c>
      <c r="J59" s="37">
        <v>25.5</v>
      </c>
      <c r="K59" s="37">
        <v>27</v>
      </c>
      <c r="L59" s="37">
        <v>28</v>
      </c>
      <c r="M59" s="37">
        <v>29</v>
      </c>
      <c r="N59" s="37">
        <v>30</v>
      </c>
      <c r="O59" s="37">
        <v>31</v>
      </c>
      <c r="P59" s="37">
        <v>32</v>
      </c>
      <c r="Q59" s="37">
        <v>33</v>
      </c>
    </row>
    <row r="60" spans="4:17" x14ac:dyDescent="0.25">
      <c r="D60">
        <v>57</v>
      </c>
      <c r="E60" s="69">
        <v>73000</v>
      </c>
      <c r="F60" s="37">
        <v>20.5</v>
      </c>
      <c r="G60" s="37">
        <v>22</v>
      </c>
      <c r="H60" s="37">
        <v>23</v>
      </c>
      <c r="I60" s="37">
        <v>24.5</v>
      </c>
      <c r="J60" s="37">
        <v>25.5</v>
      </c>
      <c r="K60" s="37">
        <v>27</v>
      </c>
      <c r="L60" s="37">
        <v>28</v>
      </c>
      <c r="M60" s="37">
        <v>29</v>
      </c>
      <c r="N60" s="37">
        <v>30.5</v>
      </c>
      <c r="O60" s="37">
        <v>31.5</v>
      </c>
      <c r="P60" s="37">
        <v>32.5</v>
      </c>
      <c r="Q60" s="37">
        <v>33</v>
      </c>
    </row>
    <row r="61" spans="4:17" x14ac:dyDescent="0.25">
      <c r="D61">
        <v>58</v>
      </c>
      <c r="E61" s="69">
        <v>74000</v>
      </c>
      <c r="F61" s="37">
        <v>20.5</v>
      </c>
      <c r="G61" s="37">
        <v>22</v>
      </c>
      <c r="H61" s="37">
        <v>23</v>
      </c>
      <c r="I61" s="37">
        <v>24.5</v>
      </c>
      <c r="J61" s="37">
        <v>26</v>
      </c>
      <c r="K61" s="37">
        <v>27</v>
      </c>
      <c r="L61" s="37">
        <v>28</v>
      </c>
      <c r="M61" s="37">
        <v>29.5</v>
      </c>
      <c r="N61" s="37">
        <v>30.5</v>
      </c>
      <c r="O61" s="37">
        <v>31.5</v>
      </c>
      <c r="P61" s="37">
        <v>32.5</v>
      </c>
      <c r="Q61" s="37">
        <v>33.5</v>
      </c>
    </row>
    <row r="62" spans="4:17" x14ac:dyDescent="0.25">
      <c r="D62">
        <v>59</v>
      </c>
      <c r="E62" s="69">
        <v>75000</v>
      </c>
      <c r="F62" s="37">
        <v>20.5</v>
      </c>
      <c r="G62" s="37">
        <v>22</v>
      </c>
      <c r="H62" s="37">
        <v>23.5</v>
      </c>
      <c r="I62" s="37">
        <v>24.5</v>
      </c>
      <c r="J62" s="37">
        <v>26</v>
      </c>
      <c r="K62" s="37">
        <v>27</v>
      </c>
      <c r="L62" s="37">
        <v>28.5</v>
      </c>
      <c r="M62" s="37">
        <v>29.5</v>
      </c>
      <c r="N62" s="37">
        <v>30.5</v>
      </c>
      <c r="O62" s="37">
        <v>31.5</v>
      </c>
      <c r="P62" s="37">
        <v>32.5</v>
      </c>
      <c r="Q62" s="37">
        <v>33.5</v>
      </c>
    </row>
    <row r="63" spans="4:17" x14ac:dyDescent="0.25">
      <c r="D63">
        <v>60</v>
      </c>
      <c r="E63" s="69">
        <v>76000</v>
      </c>
      <c r="F63" s="37">
        <v>20.5</v>
      </c>
      <c r="G63" s="37">
        <v>22</v>
      </c>
      <c r="H63" s="37">
        <v>23.5</v>
      </c>
      <c r="I63" s="37">
        <v>24.5</v>
      </c>
      <c r="J63" s="37">
        <v>26</v>
      </c>
      <c r="K63" s="37">
        <v>27</v>
      </c>
      <c r="L63" s="37">
        <v>28.5</v>
      </c>
      <c r="M63" s="37">
        <v>29.5</v>
      </c>
      <c r="N63" s="37">
        <v>30.5</v>
      </c>
      <c r="O63" s="37">
        <v>31.5</v>
      </c>
      <c r="P63" s="37">
        <v>32.5</v>
      </c>
      <c r="Q63" s="37">
        <v>33.5</v>
      </c>
    </row>
    <row r="64" spans="4:17" x14ac:dyDescent="0.25">
      <c r="D64">
        <v>61</v>
      </c>
      <c r="E64" s="69">
        <v>77000</v>
      </c>
      <c r="F64" s="37">
        <v>20.5</v>
      </c>
      <c r="G64" s="37">
        <v>22</v>
      </c>
      <c r="H64" s="37">
        <v>23.5</v>
      </c>
      <c r="I64" s="37">
        <v>25</v>
      </c>
      <c r="J64" s="37">
        <v>26</v>
      </c>
      <c r="K64" s="37">
        <v>27.5</v>
      </c>
      <c r="L64" s="37">
        <v>28.5</v>
      </c>
      <c r="M64" s="37">
        <v>29.5</v>
      </c>
      <c r="N64" s="37">
        <v>31</v>
      </c>
      <c r="O64" s="37">
        <v>32</v>
      </c>
      <c r="P64" s="37">
        <v>33</v>
      </c>
      <c r="Q64" s="37">
        <v>34</v>
      </c>
    </row>
    <row r="65" spans="4:17" x14ac:dyDescent="0.25">
      <c r="D65">
        <v>62</v>
      </c>
      <c r="E65" s="69">
        <v>78000</v>
      </c>
      <c r="F65" s="37">
        <v>21</v>
      </c>
      <c r="G65" s="37">
        <v>22</v>
      </c>
      <c r="H65" s="37">
        <v>23.5</v>
      </c>
      <c r="I65" s="37">
        <v>25</v>
      </c>
      <c r="J65" s="37">
        <v>26</v>
      </c>
      <c r="K65" s="37">
        <v>27.5</v>
      </c>
      <c r="L65" s="37">
        <v>28.5</v>
      </c>
      <c r="M65" s="37">
        <v>30</v>
      </c>
      <c r="N65" s="37">
        <v>31</v>
      </c>
      <c r="O65" s="37">
        <v>32</v>
      </c>
      <c r="P65" s="37">
        <v>33</v>
      </c>
      <c r="Q65" s="37">
        <v>34</v>
      </c>
    </row>
    <row r="66" spans="4:17" x14ac:dyDescent="0.25">
      <c r="D66">
        <v>63</v>
      </c>
      <c r="E66" s="69">
        <v>79000</v>
      </c>
      <c r="F66" s="37">
        <v>21</v>
      </c>
      <c r="G66" s="37">
        <v>22</v>
      </c>
      <c r="H66" s="37">
        <v>23.5</v>
      </c>
      <c r="I66" s="37">
        <v>25</v>
      </c>
      <c r="J66" s="37">
        <v>26.5</v>
      </c>
      <c r="K66" s="37">
        <v>27.5</v>
      </c>
      <c r="L66" s="37">
        <v>29</v>
      </c>
      <c r="M66" s="37">
        <v>30</v>
      </c>
      <c r="N66" s="37">
        <v>31</v>
      </c>
      <c r="O66" s="37">
        <v>32</v>
      </c>
      <c r="P66" s="37">
        <v>33</v>
      </c>
      <c r="Q66" s="37">
        <v>34</v>
      </c>
    </row>
    <row r="67" spans="4:17" x14ac:dyDescent="0.25">
      <c r="D67">
        <v>64</v>
      </c>
      <c r="E67" s="69">
        <v>80000</v>
      </c>
      <c r="F67" s="37">
        <v>21</v>
      </c>
      <c r="G67" s="37">
        <v>22</v>
      </c>
      <c r="H67" s="37">
        <v>23.5</v>
      </c>
      <c r="I67" s="37">
        <v>25</v>
      </c>
      <c r="J67" s="37">
        <v>26.5</v>
      </c>
      <c r="K67" s="37">
        <v>27.5</v>
      </c>
      <c r="L67" s="37">
        <v>29</v>
      </c>
      <c r="M67" s="37">
        <v>30</v>
      </c>
      <c r="N67" s="37">
        <v>31</v>
      </c>
      <c r="O67" s="37">
        <v>32</v>
      </c>
      <c r="P67" s="37">
        <v>33</v>
      </c>
      <c r="Q67" s="37">
        <v>34</v>
      </c>
    </row>
    <row r="68" spans="4:17" x14ac:dyDescent="0.25">
      <c r="D68">
        <v>65</v>
      </c>
      <c r="E68" s="69">
        <v>81000</v>
      </c>
      <c r="F68" s="37">
        <v>21</v>
      </c>
      <c r="G68" s="37">
        <v>22</v>
      </c>
      <c r="H68" s="37">
        <v>23.5</v>
      </c>
      <c r="I68" s="37">
        <v>25</v>
      </c>
      <c r="J68" s="37">
        <v>26.5</v>
      </c>
      <c r="K68" s="37">
        <v>28</v>
      </c>
      <c r="L68" s="37">
        <v>29</v>
      </c>
      <c r="M68" s="37">
        <v>30</v>
      </c>
      <c r="N68" s="37">
        <v>31.5</v>
      </c>
      <c r="O68" s="37">
        <v>32.5</v>
      </c>
      <c r="P68" s="37">
        <v>33.5</v>
      </c>
      <c r="Q68" s="37">
        <v>34.5</v>
      </c>
    </row>
    <row r="69" spans="4:17" x14ac:dyDescent="0.25">
      <c r="D69">
        <v>66</v>
      </c>
      <c r="E69" s="69">
        <v>82000</v>
      </c>
      <c r="F69" s="37">
        <v>21</v>
      </c>
      <c r="G69" s="37">
        <v>22</v>
      </c>
      <c r="H69" s="37">
        <v>23.5</v>
      </c>
      <c r="I69" s="37">
        <v>25</v>
      </c>
      <c r="J69" s="37">
        <v>26.5</v>
      </c>
      <c r="K69" s="37">
        <v>28</v>
      </c>
      <c r="L69" s="37">
        <v>29</v>
      </c>
      <c r="M69" s="37">
        <v>30.5</v>
      </c>
      <c r="N69" s="37">
        <v>31.5</v>
      </c>
      <c r="O69" s="37">
        <v>32.5</v>
      </c>
      <c r="P69" s="37">
        <v>33.5</v>
      </c>
      <c r="Q69" s="37">
        <v>34.5</v>
      </c>
    </row>
    <row r="70" spans="4:17" x14ac:dyDescent="0.25">
      <c r="D70">
        <v>67</v>
      </c>
      <c r="E70" s="69">
        <v>83000</v>
      </c>
      <c r="F70" s="37">
        <v>21</v>
      </c>
      <c r="G70" s="37">
        <v>22</v>
      </c>
      <c r="H70" s="37">
        <v>23.5</v>
      </c>
      <c r="I70" s="37">
        <v>25</v>
      </c>
      <c r="J70" s="37">
        <v>26.5</v>
      </c>
      <c r="K70" s="37">
        <v>28</v>
      </c>
      <c r="L70" s="37">
        <v>29</v>
      </c>
      <c r="M70" s="37">
        <v>30.5</v>
      </c>
      <c r="N70" s="37">
        <v>31.5</v>
      </c>
      <c r="O70" s="37">
        <v>32.5</v>
      </c>
      <c r="P70" s="37">
        <v>33.5</v>
      </c>
      <c r="Q70" s="37">
        <v>34.5</v>
      </c>
    </row>
    <row r="71" spans="4:17" x14ac:dyDescent="0.25">
      <c r="D71">
        <v>68</v>
      </c>
      <c r="E71" s="69">
        <v>84000</v>
      </c>
      <c r="F71" s="37">
        <v>21</v>
      </c>
      <c r="G71" s="37">
        <v>22</v>
      </c>
      <c r="H71" s="37">
        <v>23.5</v>
      </c>
      <c r="I71" s="37">
        <v>25</v>
      </c>
      <c r="J71" s="37">
        <v>26.5</v>
      </c>
      <c r="K71" s="37">
        <v>28</v>
      </c>
      <c r="L71" s="37">
        <v>29.5</v>
      </c>
      <c r="M71" s="37">
        <v>30.5</v>
      </c>
      <c r="N71" s="37">
        <v>31.5</v>
      </c>
      <c r="O71" s="37">
        <v>32.5</v>
      </c>
      <c r="P71" s="37">
        <v>33.5</v>
      </c>
      <c r="Q71" s="37">
        <v>34.5</v>
      </c>
    </row>
    <row r="72" spans="4:17" x14ac:dyDescent="0.25">
      <c r="D72">
        <v>69</v>
      </c>
      <c r="E72" s="69">
        <v>85000</v>
      </c>
      <c r="F72" s="37">
        <v>21</v>
      </c>
      <c r="G72" s="37">
        <v>22</v>
      </c>
      <c r="H72" s="37">
        <v>23.5</v>
      </c>
      <c r="I72" s="37">
        <v>25</v>
      </c>
      <c r="J72" s="37">
        <v>26.5</v>
      </c>
      <c r="K72" s="37">
        <v>28</v>
      </c>
      <c r="L72" s="37">
        <v>29.5</v>
      </c>
      <c r="M72" s="37">
        <v>30.5</v>
      </c>
      <c r="N72" s="37">
        <v>31.5</v>
      </c>
      <c r="O72" s="37">
        <v>33</v>
      </c>
      <c r="P72" s="37">
        <v>34</v>
      </c>
      <c r="Q72" s="37">
        <v>35</v>
      </c>
    </row>
    <row r="73" spans="4:17" x14ac:dyDescent="0.25">
      <c r="D73">
        <v>70</v>
      </c>
      <c r="E73" s="69">
        <v>86000</v>
      </c>
      <c r="F73" s="37">
        <v>21</v>
      </c>
      <c r="G73" s="37">
        <v>22</v>
      </c>
      <c r="H73" s="37">
        <v>23.5</v>
      </c>
      <c r="I73" s="37">
        <v>25</v>
      </c>
      <c r="J73" s="37">
        <v>26.5</v>
      </c>
      <c r="K73" s="37">
        <v>28</v>
      </c>
      <c r="L73" s="37">
        <v>29.5</v>
      </c>
      <c r="M73" s="37">
        <v>30.5</v>
      </c>
      <c r="N73" s="37">
        <v>32</v>
      </c>
      <c r="O73" s="37">
        <v>33</v>
      </c>
      <c r="P73" s="37">
        <v>34</v>
      </c>
      <c r="Q73" s="37">
        <v>35</v>
      </c>
    </row>
    <row r="74" spans="4:17" x14ac:dyDescent="0.25">
      <c r="D74">
        <v>71</v>
      </c>
      <c r="E74" s="69">
        <v>87000</v>
      </c>
      <c r="F74" s="37">
        <v>21</v>
      </c>
      <c r="G74" s="37">
        <v>22</v>
      </c>
      <c r="H74" s="37">
        <v>23.5</v>
      </c>
      <c r="I74" s="37">
        <v>25</v>
      </c>
      <c r="J74" s="37">
        <v>26.5</v>
      </c>
      <c r="K74" s="37">
        <v>28</v>
      </c>
      <c r="L74" s="37">
        <v>29.5</v>
      </c>
      <c r="M74" s="37">
        <v>31</v>
      </c>
      <c r="N74" s="37">
        <v>32</v>
      </c>
      <c r="O74" s="37">
        <v>33</v>
      </c>
      <c r="P74" s="37">
        <v>34</v>
      </c>
      <c r="Q74" s="37">
        <v>35</v>
      </c>
    </row>
    <row r="75" spans="4:17" x14ac:dyDescent="0.25">
      <c r="D75">
        <v>72</v>
      </c>
      <c r="E75" s="69">
        <v>88000</v>
      </c>
      <c r="F75" s="37">
        <v>21</v>
      </c>
      <c r="G75" s="37">
        <v>22</v>
      </c>
      <c r="H75" s="37">
        <v>23.5</v>
      </c>
      <c r="I75" s="37">
        <v>25</v>
      </c>
      <c r="J75" s="37">
        <v>26.5</v>
      </c>
      <c r="K75" s="37">
        <v>28</v>
      </c>
      <c r="L75" s="37">
        <v>29.5</v>
      </c>
      <c r="M75" s="37">
        <v>31</v>
      </c>
      <c r="N75" s="37">
        <v>32</v>
      </c>
      <c r="O75" s="37">
        <v>33</v>
      </c>
      <c r="P75" s="37">
        <v>34</v>
      </c>
      <c r="Q75" s="37">
        <v>35</v>
      </c>
    </row>
    <row r="76" spans="4:17" x14ac:dyDescent="0.25">
      <c r="D76">
        <v>73</v>
      </c>
      <c r="E76" s="69">
        <v>89000</v>
      </c>
      <c r="F76" s="37">
        <v>21.5</v>
      </c>
      <c r="G76" s="37">
        <v>22</v>
      </c>
      <c r="H76" s="37">
        <v>23.5</v>
      </c>
      <c r="I76" s="37">
        <v>25</v>
      </c>
      <c r="J76" s="37">
        <v>26.5</v>
      </c>
      <c r="K76" s="37">
        <v>28</v>
      </c>
      <c r="L76" s="37">
        <v>29.5</v>
      </c>
      <c r="M76" s="37">
        <v>31</v>
      </c>
      <c r="N76" s="37">
        <v>32</v>
      </c>
      <c r="O76" s="37">
        <v>33</v>
      </c>
      <c r="P76" s="37">
        <v>34</v>
      </c>
      <c r="Q76" s="37">
        <v>35</v>
      </c>
    </row>
    <row r="77" spans="4:17" x14ac:dyDescent="0.25">
      <c r="D77">
        <v>74</v>
      </c>
      <c r="E77" s="69">
        <v>90000</v>
      </c>
      <c r="F77" s="37">
        <v>21.5</v>
      </c>
      <c r="G77" s="37">
        <v>22.5</v>
      </c>
      <c r="H77" s="37">
        <v>23.5</v>
      </c>
      <c r="I77" s="37">
        <v>25</v>
      </c>
      <c r="J77" s="37">
        <v>26.5</v>
      </c>
      <c r="K77" s="37">
        <v>28</v>
      </c>
      <c r="L77" s="37">
        <v>29.5</v>
      </c>
      <c r="M77" s="37">
        <v>31</v>
      </c>
      <c r="N77" s="37">
        <v>32</v>
      </c>
      <c r="O77" s="37">
        <v>33.5</v>
      </c>
      <c r="P77" s="37">
        <v>34.5</v>
      </c>
      <c r="Q77" s="37">
        <v>35.5</v>
      </c>
    </row>
    <row r="78" spans="4:17" x14ac:dyDescent="0.25">
      <c r="D78">
        <v>75</v>
      </c>
      <c r="E78" s="69">
        <v>91000</v>
      </c>
      <c r="F78" s="37">
        <v>21.5</v>
      </c>
      <c r="G78" s="37">
        <v>22.5</v>
      </c>
      <c r="H78" s="37">
        <v>24</v>
      </c>
      <c r="I78" s="37">
        <v>25</v>
      </c>
      <c r="J78" s="37">
        <v>26.5</v>
      </c>
      <c r="K78" s="37">
        <v>28</v>
      </c>
      <c r="L78" s="37">
        <v>29.5</v>
      </c>
      <c r="M78" s="37">
        <v>31</v>
      </c>
      <c r="N78" s="37">
        <v>32.5</v>
      </c>
      <c r="O78" s="37">
        <v>33.5</v>
      </c>
      <c r="P78" s="37">
        <v>34.5</v>
      </c>
      <c r="Q78" s="37">
        <v>35.5</v>
      </c>
    </row>
    <row r="79" spans="4:17" x14ac:dyDescent="0.25">
      <c r="D79">
        <v>76</v>
      </c>
      <c r="E79" s="69">
        <v>92000</v>
      </c>
      <c r="F79" s="37">
        <v>21.5</v>
      </c>
      <c r="G79" s="37">
        <v>22.5</v>
      </c>
      <c r="H79" s="37">
        <v>24</v>
      </c>
      <c r="I79" s="37">
        <v>25.5</v>
      </c>
      <c r="J79" s="37">
        <v>26.5</v>
      </c>
      <c r="K79" s="37">
        <v>28</v>
      </c>
      <c r="L79" s="37">
        <v>29.5</v>
      </c>
      <c r="M79" s="37">
        <v>31</v>
      </c>
      <c r="N79" s="37">
        <v>32.5</v>
      </c>
      <c r="O79" s="37">
        <v>33.5</v>
      </c>
      <c r="P79" s="37">
        <v>34.5</v>
      </c>
      <c r="Q79" s="37">
        <v>35.5</v>
      </c>
    </row>
    <row r="80" spans="4:17" x14ac:dyDescent="0.25">
      <c r="D80">
        <v>77</v>
      </c>
      <c r="E80" s="69">
        <v>93000</v>
      </c>
      <c r="F80" s="37">
        <v>21.5</v>
      </c>
      <c r="G80" s="37">
        <v>22.5</v>
      </c>
      <c r="H80" s="37">
        <v>24</v>
      </c>
      <c r="I80" s="37">
        <v>25.5</v>
      </c>
      <c r="J80" s="37">
        <v>26.5</v>
      </c>
      <c r="K80" s="37">
        <v>28</v>
      </c>
      <c r="L80" s="37">
        <v>29.5</v>
      </c>
      <c r="M80" s="37">
        <v>31</v>
      </c>
      <c r="N80" s="37">
        <v>32.5</v>
      </c>
      <c r="O80" s="37">
        <v>33.5</v>
      </c>
      <c r="P80" s="37">
        <v>34.5</v>
      </c>
      <c r="Q80" s="37">
        <v>35.5</v>
      </c>
    </row>
    <row r="81" spans="4:17" x14ac:dyDescent="0.25">
      <c r="D81">
        <v>78</v>
      </c>
      <c r="E81" s="69">
        <v>94000</v>
      </c>
      <c r="F81" s="37">
        <v>21.5</v>
      </c>
      <c r="G81" s="37">
        <v>22.5</v>
      </c>
      <c r="H81" s="37">
        <v>24</v>
      </c>
      <c r="I81" s="37">
        <v>25.5</v>
      </c>
      <c r="J81" s="37">
        <v>27</v>
      </c>
      <c r="K81" s="37">
        <v>28</v>
      </c>
      <c r="L81" s="37">
        <v>29.5</v>
      </c>
      <c r="M81" s="37">
        <v>31</v>
      </c>
      <c r="N81" s="37">
        <v>32.5</v>
      </c>
      <c r="O81" s="37">
        <v>33.5</v>
      </c>
      <c r="P81" s="37">
        <v>34.5</v>
      </c>
      <c r="Q81" s="37">
        <v>35.5</v>
      </c>
    </row>
    <row r="82" spans="4:17" x14ac:dyDescent="0.25">
      <c r="D82">
        <v>79</v>
      </c>
      <c r="E82" s="69">
        <v>95000</v>
      </c>
      <c r="F82" s="37">
        <v>21.5</v>
      </c>
      <c r="G82" s="37">
        <v>22.5</v>
      </c>
      <c r="H82" s="37">
        <v>24</v>
      </c>
      <c r="I82" s="37">
        <v>25.5</v>
      </c>
      <c r="J82" s="37">
        <v>27</v>
      </c>
      <c r="K82" s="37">
        <v>28</v>
      </c>
      <c r="L82" s="37">
        <v>29.5</v>
      </c>
      <c r="M82" s="37">
        <v>31</v>
      </c>
      <c r="N82" s="37">
        <v>32.5</v>
      </c>
      <c r="O82" s="37">
        <v>33.5</v>
      </c>
      <c r="P82" s="37">
        <v>35</v>
      </c>
      <c r="Q82" s="37">
        <v>36</v>
      </c>
    </row>
    <row r="83" spans="4:17" x14ac:dyDescent="0.25">
      <c r="D83">
        <v>80</v>
      </c>
      <c r="E83" s="69">
        <v>96000</v>
      </c>
      <c r="F83" s="37">
        <v>21.5</v>
      </c>
      <c r="G83" s="37">
        <v>22.5</v>
      </c>
      <c r="H83" s="37">
        <v>24</v>
      </c>
      <c r="I83" s="37">
        <v>25.5</v>
      </c>
      <c r="J83" s="37">
        <v>27</v>
      </c>
      <c r="K83" s="37">
        <v>28</v>
      </c>
      <c r="L83" s="37">
        <v>29.5</v>
      </c>
      <c r="M83" s="37">
        <v>31</v>
      </c>
      <c r="N83" s="37">
        <v>32.5</v>
      </c>
      <c r="O83" s="37">
        <v>34</v>
      </c>
      <c r="P83" s="37">
        <v>35</v>
      </c>
      <c r="Q83" s="37">
        <v>36</v>
      </c>
    </row>
    <row r="84" spans="4:17" x14ac:dyDescent="0.25">
      <c r="D84">
        <v>81</v>
      </c>
      <c r="E84" s="69">
        <v>97000</v>
      </c>
      <c r="F84" s="37">
        <v>21.5</v>
      </c>
      <c r="G84" s="37">
        <v>22.5</v>
      </c>
      <c r="H84" s="37">
        <v>24</v>
      </c>
      <c r="I84" s="37">
        <v>25.5</v>
      </c>
      <c r="J84" s="37">
        <v>27</v>
      </c>
      <c r="K84" s="37">
        <v>28.5</v>
      </c>
      <c r="L84" s="37">
        <v>29.5</v>
      </c>
      <c r="M84" s="37">
        <v>31</v>
      </c>
      <c r="N84" s="37">
        <v>32.5</v>
      </c>
      <c r="O84" s="37">
        <v>34</v>
      </c>
      <c r="P84" s="37">
        <v>35</v>
      </c>
      <c r="Q84" s="37">
        <v>36</v>
      </c>
    </row>
    <row r="85" spans="4:17" x14ac:dyDescent="0.25">
      <c r="D85">
        <v>82</v>
      </c>
      <c r="E85" s="69">
        <v>98000</v>
      </c>
      <c r="F85" s="37">
        <v>21.5</v>
      </c>
      <c r="G85" s="37">
        <v>22.5</v>
      </c>
      <c r="H85" s="37">
        <v>24</v>
      </c>
      <c r="I85" s="37">
        <v>25.5</v>
      </c>
      <c r="J85" s="37">
        <v>27</v>
      </c>
      <c r="K85" s="37">
        <v>28.5</v>
      </c>
      <c r="L85" s="37">
        <v>29.5</v>
      </c>
      <c r="M85" s="37">
        <v>31</v>
      </c>
      <c r="N85" s="37">
        <v>32.5</v>
      </c>
      <c r="O85" s="37">
        <v>34</v>
      </c>
      <c r="P85" s="37">
        <v>35</v>
      </c>
      <c r="Q85" s="37">
        <v>36</v>
      </c>
    </row>
    <row r="86" spans="4:17" x14ac:dyDescent="0.25">
      <c r="D86">
        <v>83</v>
      </c>
      <c r="E86" s="69">
        <v>99000</v>
      </c>
      <c r="F86" s="37">
        <v>21.5</v>
      </c>
      <c r="G86" s="37">
        <v>22.5</v>
      </c>
      <c r="H86" s="37">
        <v>24</v>
      </c>
      <c r="I86" s="37">
        <v>25.5</v>
      </c>
      <c r="J86" s="37">
        <v>27</v>
      </c>
      <c r="K86" s="37">
        <v>28.5</v>
      </c>
      <c r="L86" s="37">
        <v>30</v>
      </c>
      <c r="M86" s="37">
        <v>31</v>
      </c>
      <c r="N86" s="37">
        <v>32.5</v>
      </c>
      <c r="O86" s="37">
        <v>34</v>
      </c>
      <c r="P86" s="37">
        <v>35</v>
      </c>
      <c r="Q86" s="37">
        <v>36</v>
      </c>
    </row>
    <row r="87" spans="4:17" x14ac:dyDescent="0.25">
      <c r="D87">
        <v>84</v>
      </c>
      <c r="E87" s="69">
        <v>100000</v>
      </c>
      <c r="F87" s="37">
        <v>21.5</v>
      </c>
      <c r="G87" s="37">
        <v>22.5</v>
      </c>
      <c r="H87" s="37">
        <v>24</v>
      </c>
      <c r="I87" s="37">
        <v>25.5</v>
      </c>
      <c r="J87" s="37">
        <v>27</v>
      </c>
      <c r="K87" s="37">
        <v>28.5</v>
      </c>
      <c r="L87" s="37">
        <v>30</v>
      </c>
      <c r="M87" s="37">
        <v>31</v>
      </c>
      <c r="N87" s="37">
        <v>32.5</v>
      </c>
      <c r="O87" s="37">
        <v>34</v>
      </c>
      <c r="P87" s="37">
        <v>35</v>
      </c>
      <c r="Q87" s="37">
        <v>36.5</v>
      </c>
    </row>
    <row r="88" spans="4:17" x14ac:dyDescent="0.25">
      <c r="D88">
        <v>85</v>
      </c>
      <c r="E88" s="69">
        <v>101000</v>
      </c>
      <c r="F88" s="37">
        <v>22</v>
      </c>
      <c r="G88" s="37">
        <v>23</v>
      </c>
      <c r="H88" s="37">
        <v>24</v>
      </c>
      <c r="I88" s="37">
        <v>25.5</v>
      </c>
      <c r="J88" s="37">
        <v>27</v>
      </c>
      <c r="K88" s="37">
        <v>28.5</v>
      </c>
      <c r="L88" s="37">
        <v>30</v>
      </c>
      <c r="M88" s="37">
        <v>31</v>
      </c>
      <c r="N88" s="37">
        <v>32.5</v>
      </c>
      <c r="O88" s="37">
        <v>34</v>
      </c>
      <c r="P88" s="37">
        <v>35.5</v>
      </c>
      <c r="Q88" s="37">
        <v>36.5</v>
      </c>
    </row>
    <row r="89" spans="4:17" x14ac:dyDescent="0.25">
      <c r="D89">
        <v>86</v>
      </c>
      <c r="E89" s="69">
        <v>102000</v>
      </c>
      <c r="F89" s="37">
        <v>22</v>
      </c>
      <c r="G89" s="37">
        <v>23</v>
      </c>
      <c r="H89" s="37">
        <v>24.5</v>
      </c>
      <c r="I89" s="37">
        <v>25.5</v>
      </c>
      <c r="J89" s="37">
        <v>27</v>
      </c>
      <c r="K89" s="37">
        <v>28.5</v>
      </c>
      <c r="L89" s="37">
        <v>30</v>
      </c>
      <c r="M89" s="37">
        <v>31</v>
      </c>
      <c r="N89" s="37">
        <v>32.5</v>
      </c>
      <c r="O89" s="37">
        <v>34</v>
      </c>
      <c r="P89" s="37">
        <v>35.5</v>
      </c>
      <c r="Q89" s="37">
        <v>36.5</v>
      </c>
    </row>
    <row r="90" spans="4:17" x14ac:dyDescent="0.25">
      <c r="D90">
        <v>87</v>
      </c>
      <c r="E90" s="69">
        <v>103000</v>
      </c>
      <c r="F90" s="37">
        <v>22</v>
      </c>
      <c r="G90" s="37">
        <v>23</v>
      </c>
      <c r="H90" s="37">
        <v>24.5</v>
      </c>
      <c r="I90" s="37">
        <v>26</v>
      </c>
      <c r="J90" s="37">
        <v>27</v>
      </c>
      <c r="K90" s="37">
        <v>28.5</v>
      </c>
      <c r="L90" s="37">
        <v>30</v>
      </c>
      <c r="M90" s="37">
        <v>31.5</v>
      </c>
      <c r="N90" s="37">
        <v>33</v>
      </c>
      <c r="O90" s="37">
        <v>34.5</v>
      </c>
      <c r="P90" s="37">
        <v>35.5</v>
      </c>
      <c r="Q90" s="37">
        <v>36.5</v>
      </c>
    </row>
    <row r="91" spans="4:17" x14ac:dyDescent="0.25">
      <c r="D91">
        <v>88</v>
      </c>
      <c r="E91" s="69">
        <v>104000</v>
      </c>
      <c r="F91" s="37">
        <v>22</v>
      </c>
      <c r="G91" s="37">
        <v>23</v>
      </c>
      <c r="H91" s="37">
        <v>24.5</v>
      </c>
      <c r="I91" s="37">
        <v>26</v>
      </c>
      <c r="J91" s="37">
        <v>27.5</v>
      </c>
      <c r="K91" s="37">
        <v>28.5</v>
      </c>
      <c r="L91" s="37">
        <v>30</v>
      </c>
      <c r="M91" s="37">
        <v>31.5</v>
      </c>
      <c r="N91" s="37">
        <v>33</v>
      </c>
      <c r="O91" s="37">
        <v>34.5</v>
      </c>
      <c r="P91" s="37">
        <v>35.5</v>
      </c>
      <c r="Q91" s="37">
        <v>36.5</v>
      </c>
    </row>
    <row r="92" spans="4:17" x14ac:dyDescent="0.25">
      <c r="D92">
        <v>89</v>
      </c>
      <c r="E92" s="69">
        <v>105000</v>
      </c>
      <c r="F92" s="37">
        <v>22</v>
      </c>
      <c r="G92" s="37">
        <v>23</v>
      </c>
      <c r="H92" s="37">
        <v>24.5</v>
      </c>
      <c r="I92" s="37">
        <v>26</v>
      </c>
      <c r="J92" s="37">
        <v>27.5</v>
      </c>
      <c r="K92" s="37">
        <v>28.5</v>
      </c>
      <c r="L92" s="37">
        <v>30</v>
      </c>
      <c r="M92" s="37">
        <v>31.5</v>
      </c>
      <c r="N92" s="37">
        <v>33</v>
      </c>
      <c r="O92" s="37">
        <v>34.5</v>
      </c>
      <c r="P92" s="37">
        <v>35.5</v>
      </c>
      <c r="Q92" s="37">
        <v>36.5</v>
      </c>
    </row>
    <row r="93" spans="4:17" x14ac:dyDescent="0.25">
      <c r="D93">
        <v>90</v>
      </c>
      <c r="E93" s="69">
        <v>106000</v>
      </c>
      <c r="F93" s="37">
        <v>22</v>
      </c>
      <c r="G93" s="37">
        <v>23</v>
      </c>
      <c r="H93" s="37">
        <v>24.5</v>
      </c>
      <c r="I93" s="37">
        <v>26</v>
      </c>
      <c r="J93" s="37">
        <v>27.5</v>
      </c>
      <c r="K93" s="37">
        <v>29</v>
      </c>
      <c r="L93" s="37">
        <v>30</v>
      </c>
      <c r="M93" s="37">
        <v>31.5</v>
      </c>
      <c r="N93" s="37">
        <v>33</v>
      </c>
      <c r="O93" s="37">
        <v>34.5</v>
      </c>
      <c r="P93" s="37">
        <v>35.5</v>
      </c>
      <c r="Q93" s="37">
        <v>36.5</v>
      </c>
    </row>
    <row r="94" spans="4:17" x14ac:dyDescent="0.25">
      <c r="D94">
        <v>91</v>
      </c>
      <c r="E94" s="69">
        <v>107000</v>
      </c>
      <c r="F94" s="37">
        <v>22</v>
      </c>
      <c r="G94" s="37">
        <v>23</v>
      </c>
      <c r="H94" s="37">
        <v>24.5</v>
      </c>
      <c r="I94" s="37">
        <v>26</v>
      </c>
      <c r="J94" s="37">
        <v>27.5</v>
      </c>
      <c r="K94" s="37">
        <v>29</v>
      </c>
      <c r="L94" s="37">
        <v>30</v>
      </c>
      <c r="M94" s="37">
        <v>31.5</v>
      </c>
      <c r="N94" s="37">
        <v>33</v>
      </c>
      <c r="O94" s="37">
        <v>34.5</v>
      </c>
      <c r="P94" s="37">
        <v>35.5</v>
      </c>
      <c r="Q94" s="37">
        <v>36.5</v>
      </c>
    </row>
    <row r="95" spans="4:17" x14ac:dyDescent="0.25">
      <c r="D95">
        <v>92</v>
      </c>
      <c r="E95" s="69">
        <v>108000</v>
      </c>
      <c r="F95" s="37">
        <v>22</v>
      </c>
      <c r="G95" s="37">
        <v>23</v>
      </c>
      <c r="H95" s="37">
        <v>24.5</v>
      </c>
      <c r="I95" s="37">
        <v>26</v>
      </c>
      <c r="J95" s="37">
        <v>27.5</v>
      </c>
      <c r="K95" s="37">
        <v>29</v>
      </c>
      <c r="L95" s="37">
        <v>30</v>
      </c>
      <c r="M95" s="37">
        <v>31.5</v>
      </c>
      <c r="N95" s="37">
        <v>33</v>
      </c>
      <c r="O95" s="37">
        <v>34.5</v>
      </c>
      <c r="P95" s="37">
        <v>35.5</v>
      </c>
      <c r="Q95" s="37">
        <v>37</v>
      </c>
    </row>
    <row r="96" spans="4:17" x14ac:dyDescent="0.25">
      <c r="D96">
        <v>93</v>
      </c>
      <c r="E96" s="69">
        <v>109000</v>
      </c>
      <c r="F96" s="37">
        <v>22</v>
      </c>
      <c r="G96" s="37">
        <v>23</v>
      </c>
      <c r="H96" s="37">
        <v>24.5</v>
      </c>
      <c r="I96" s="37">
        <v>26</v>
      </c>
      <c r="J96" s="37">
        <v>27.5</v>
      </c>
      <c r="K96" s="37">
        <v>29</v>
      </c>
      <c r="L96" s="37">
        <v>30.5</v>
      </c>
      <c r="M96" s="37">
        <v>31.5</v>
      </c>
      <c r="N96" s="37">
        <v>33</v>
      </c>
      <c r="O96" s="37">
        <v>34.5</v>
      </c>
      <c r="P96" s="37">
        <v>36</v>
      </c>
      <c r="Q96" s="37">
        <v>37</v>
      </c>
    </row>
    <row r="97" spans="4:17" x14ac:dyDescent="0.25">
      <c r="D97">
        <v>94</v>
      </c>
      <c r="E97" s="69">
        <v>110000</v>
      </c>
      <c r="F97" s="37">
        <v>22</v>
      </c>
      <c r="G97" s="37">
        <v>23</v>
      </c>
      <c r="H97" s="37">
        <v>24.5</v>
      </c>
      <c r="I97" s="37">
        <v>26</v>
      </c>
      <c r="J97" s="37">
        <v>27.5</v>
      </c>
      <c r="K97" s="37">
        <v>29</v>
      </c>
      <c r="L97" s="37">
        <v>30.5</v>
      </c>
      <c r="M97" s="37">
        <v>31.5</v>
      </c>
      <c r="N97" s="37">
        <v>33</v>
      </c>
      <c r="O97" s="37">
        <v>34.5</v>
      </c>
      <c r="P97" s="37">
        <v>36</v>
      </c>
      <c r="Q97" s="37">
        <v>37</v>
      </c>
    </row>
  </sheetData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Q99"/>
  <sheetViews>
    <sheetView zoomScale="85" zoomScaleNormal="85" workbookViewId="0">
      <selection activeCell="C1" sqref="C1"/>
    </sheetView>
  </sheetViews>
  <sheetFormatPr defaultRowHeight="15" x14ac:dyDescent="0.25"/>
  <cols>
    <col min="4" max="5" width="9.140625" style="4"/>
  </cols>
  <sheetData>
    <row r="1" spans="2:17" x14ac:dyDescent="0.25">
      <c r="F1" s="70" t="s">
        <v>52</v>
      </c>
      <c r="G1" s="70" t="s">
        <v>52</v>
      </c>
      <c r="H1" s="70" t="s">
        <v>52</v>
      </c>
      <c r="I1" s="70" t="s">
        <v>52</v>
      </c>
      <c r="J1" s="70" t="s">
        <v>52</v>
      </c>
      <c r="K1" s="70" t="s">
        <v>52</v>
      </c>
      <c r="L1" s="70" t="s">
        <v>52</v>
      </c>
      <c r="M1" s="70" t="s">
        <v>52</v>
      </c>
      <c r="N1" s="70" t="s">
        <v>52</v>
      </c>
      <c r="O1" s="70" t="s">
        <v>52</v>
      </c>
      <c r="P1" s="70" t="s">
        <v>52</v>
      </c>
      <c r="Q1" s="70" t="s">
        <v>52</v>
      </c>
    </row>
    <row r="2" spans="2:17" x14ac:dyDescent="0.25">
      <c r="B2" s="61"/>
      <c r="D2" s="4" t="s">
        <v>155</v>
      </c>
      <c r="F2" s="71">
        <v>0</v>
      </c>
      <c r="G2" s="71">
        <v>1.0009999999999999</v>
      </c>
      <c r="H2" s="71">
        <v>1.5009999999999999</v>
      </c>
      <c r="I2" s="71">
        <v>2.0009999999999999</v>
      </c>
      <c r="J2" s="71">
        <v>2.5009999999999999</v>
      </c>
      <c r="K2" s="71">
        <v>3.0009999999999999</v>
      </c>
      <c r="L2" s="71">
        <v>3.5009999999999999</v>
      </c>
      <c r="M2" s="71">
        <v>4.0010000000000003</v>
      </c>
      <c r="N2" s="71">
        <v>4.5010000000000003</v>
      </c>
      <c r="O2" s="71">
        <v>5.0010000000000003</v>
      </c>
      <c r="P2" s="71">
        <v>5.5010000000000003</v>
      </c>
      <c r="Q2" s="71">
        <v>6.0010000000000003</v>
      </c>
    </row>
    <row r="3" spans="2:17" x14ac:dyDescent="0.25">
      <c r="B3" s="64"/>
      <c r="E3" s="4" t="s">
        <v>59</v>
      </c>
      <c r="F3" s="72">
        <v>2</v>
      </c>
      <c r="G3" s="72">
        <v>3</v>
      </c>
      <c r="H3" s="72">
        <v>4</v>
      </c>
      <c r="I3" s="72">
        <v>5</v>
      </c>
      <c r="J3" s="72">
        <v>6</v>
      </c>
      <c r="K3" s="72">
        <v>7</v>
      </c>
      <c r="L3" s="72">
        <v>8</v>
      </c>
      <c r="M3" s="72">
        <v>9</v>
      </c>
      <c r="N3" s="72">
        <v>10</v>
      </c>
      <c r="O3" s="72">
        <v>11</v>
      </c>
      <c r="P3" s="72">
        <v>12</v>
      </c>
      <c r="Q3" s="72">
        <v>13</v>
      </c>
    </row>
    <row r="4" spans="2:17" x14ac:dyDescent="0.25">
      <c r="D4" s="4">
        <v>1</v>
      </c>
      <c r="E4" s="4">
        <v>0</v>
      </c>
      <c r="F4" s="37">
        <v>13.5</v>
      </c>
      <c r="G4" s="37">
        <v>14</v>
      </c>
      <c r="H4" s="37">
        <v>15</v>
      </c>
      <c r="I4" s="37">
        <v>15.5</v>
      </c>
      <c r="J4" s="37">
        <v>16.5</v>
      </c>
      <c r="K4" s="37">
        <v>17</v>
      </c>
      <c r="L4" s="37">
        <v>17.5</v>
      </c>
      <c r="M4" s="37">
        <v>18.5</v>
      </c>
      <c r="N4" s="37">
        <v>19</v>
      </c>
      <c r="O4" s="37">
        <v>19.5</v>
      </c>
      <c r="P4" s="37">
        <v>20</v>
      </c>
      <c r="Q4" s="37">
        <v>20.5</v>
      </c>
    </row>
    <row r="5" spans="2:17" x14ac:dyDescent="0.25">
      <c r="D5" s="4">
        <v>2</v>
      </c>
      <c r="E5" s="73">
        <v>21500</v>
      </c>
      <c r="F5" s="66">
        <v>16.5</v>
      </c>
      <c r="G5" s="66">
        <v>17</v>
      </c>
      <c r="H5" s="66">
        <v>18</v>
      </c>
      <c r="I5" s="66">
        <v>18.5</v>
      </c>
      <c r="J5" s="66">
        <v>19.5</v>
      </c>
      <c r="K5" s="66">
        <v>20</v>
      </c>
      <c r="L5" s="66">
        <v>20.5</v>
      </c>
      <c r="M5" s="66">
        <v>21.5</v>
      </c>
      <c r="N5" s="66">
        <v>22</v>
      </c>
      <c r="O5" s="66">
        <v>22.5</v>
      </c>
      <c r="P5" s="66">
        <v>23</v>
      </c>
      <c r="Q5" s="66">
        <v>23.5</v>
      </c>
    </row>
    <row r="6" spans="2:17" x14ac:dyDescent="0.25">
      <c r="D6" s="4">
        <v>3</v>
      </c>
      <c r="E6" s="73">
        <v>22000</v>
      </c>
      <c r="F6" s="66">
        <v>16.5</v>
      </c>
      <c r="G6" s="66">
        <v>17.5</v>
      </c>
      <c r="H6" s="66">
        <v>18.5</v>
      </c>
      <c r="I6" s="66">
        <v>19</v>
      </c>
      <c r="J6" s="66">
        <v>20</v>
      </c>
      <c r="K6" s="66">
        <v>21</v>
      </c>
      <c r="L6" s="66">
        <v>21.5</v>
      </c>
      <c r="M6" s="66">
        <v>22</v>
      </c>
      <c r="N6" s="66">
        <v>23</v>
      </c>
      <c r="O6" s="66">
        <v>23.5</v>
      </c>
      <c r="P6" s="66">
        <v>24</v>
      </c>
      <c r="Q6" s="66">
        <v>24.5</v>
      </c>
    </row>
    <row r="7" spans="2:17" x14ac:dyDescent="0.25">
      <c r="D7" s="4">
        <v>4</v>
      </c>
      <c r="E7" s="73">
        <v>22500</v>
      </c>
      <c r="F7" s="66">
        <v>17</v>
      </c>
      <c r="G7" s="66">
        <v>17.5</v>
      </c>
      <c r="H7" s="66">
        <v>18.5</v>
      </c>
      <c r="I7" s="66">
        <v>19.5</v>
      </c>
      <c r="J7" s="66">
        <v>20.5</v>
      </c>
      <c r="K7" s="66">
        <v>21.5</v>
      </c>
      <c r="L7" s="66">
        <v>22.5</v>
      </c>
      <c r="M7" s="66">
        <v>23</v>
      </c>
      <c r="N7" s="66">
        <v>23.5</v>
      </c>
      <c r="O7" s="66">
        <v>24.5</v>
      </c>
      <c r="P7" s="66">
        <v>25</v>
      </c>
      <c r="Q7" s="66">
        <v>25.5</v>
      </c>
    </row>
    <row r="8" spans="2:17" x14ac:dyDescent="0.25">
      <c r="D8" s="4">
        <v>5</v>
      </c>
      <c r="E8" s="73">
        <v>23000</v>
      </c>
      <c r="F8" s="66">
        <v>17</v>
      </c>
      <c r="G8" s="66">
        <v>18</v>
      </c>
      <c r="H8" s="66">
        <v>19</v>
      </c>
      <c r="I8" s="66">
        <v>20</v>
      </c>
      <c r="J8" s="66">
        <v>21</v>
      </c>
      <c r="K8" s="66">
        <v>22</v>
      </c>
      <c r="L8" s="66">
        <v>23</v>
      </c>
      <c r="M8" s="66">
        <v>24</v>
      </c>
      <c r="N8" s="66">
        <v>24.5</v>
      </c>
      <c r="O8" s="66">
        <v>25</v>
      </c>
      <c r="P8" s="66">
        <v>25.5</v>
      </c>
      <c r="Q8" s="66">
        <v>26.5</v>
      </c>
    </row>
    <row r="9" spans="2:17" x14ac:dyDescent="0.25">
      <c r="D9" s="4">
        <v>6</v>
      </c>
      <c r="E9" s="73">
        <v>23500</v>
      </c>
      <c r="F9" s="66">
        <v>17</v>
      </c>
      <c r="G9" s="66">
        <v>18.5</v>
      </c>
      <c r="H9" s="66">
        <v>19.5</v>
      </c>
      <c r="I9" s="66">
        <v>20.5</v>
      </c>
      <c r="J9" s="66">
        <v>21.5</v>
      </c>
      <c r="K9" s="66">
        <v>22.5</v>
      </c>
      <c r="L9" s="66">
        <v>23.5</v>
      </c>
      <c r="M9" s="66">
        <v>24.5</v>
      </c>
      <c r="N9" s="66">
        <v>25</v>
      </c>
      <c r="O9" s="66">
        <v>26</v>
      </c>
      <c r="P9" s="66">
        <v>26.5</v>
      </c>
      <c r="Q9" s="66">
        <v>27</v>
      </c>
    </row>
    <row r="10" spans="2:17" x14ac:dyDescent="0.25">
      <c r="D10" s="4">
        <v>7</v>
      </c>
      <c r="E10" s="73">
        <v>24000</v>
      </c>
      <c r="F10" s="66">
        <v>17</v>
      </c>
      <c r="G10" s="66">
        <v>18.5</v>
      </c>
      <c r="H10" s="66">
        <v>19.5</v>
      </c>
      <c r="I10" s="66">
        <v>20.5</v>
      </c>
      <c r="J10" s="66">
        <v>22</v>
      </c>
      <c r="K10" s="66">
        <v>23</v>
      </c>
      <c r="L10" s="66">
        <v>24</v>
      </c>
      <c r="M10" s="66">
        <v>25</v>
      </c>
      <c r="N10" s="66">
        <v>26</v>
      </c>
      <c r="O10" s="66">
        <v>26.5</v>
      </c>
      <c r="P10" s="66">
        <v>27.5</v>
      </c>
      <c r="Q10" s="66">
        <v>28</v>
      </c>
    </row>
    <row r="11" spans="2:17" x14ac:dyDescent="0.25">
      <c r="D11" s="4">
        <v>8</v>
      </c>
      <c r="E11" s="73">
        <v>24500</v>
      </c>
      <c r="F11" s="66">
        <v>17</v>
      </c>
      <c r="G11" s="66">
        <v>18.5</v>
      </c>
      <c r="H11" s="66">
        <v>19.5</v>
      </c>
      <c r="I11" s="66">
        <v>20.5</v>
      </c>
      <c r="J11" s="66">
        <v>22</v>
      </c>
      <c r="K11" s="66">
        <v>23</v>
      </c>
      <c r="L11" s="66">
        <v>24</v>
      </c>
      <c r="M11" s="66">
        <v>25.5</v>
      </c>
      <c r="N11" s="66">
        <v>26.5</v>
      </c>
      <c r="O11" s="66">
        <v>27.5</v>
      </c>
      <c r="P11" s="66">
        <v>28</v>
      </c>
      <c r="Q11" s="66">
        <v>28.5</v>
      </c>
    </row>
    <row r="12" spans="2:17" x14ac:dyDescent="0.25">
      <c r="D12" s="4">
        <v>9</v>
      </c>
      <c r="E12" s="73">
        <v>25000</v>
      </c>
      <c r="F12" s="66">
        <v>17</v>
      </c>
      <c r="G12" s="66">
        <v>18.5</v>
      </c>
      <c r="H12" s="66">
        <v>19.5</v>
      </c>
      <c r="I12" s="66">
        <v>20.5</v>
      </c>
      <c r="J12" s="66">
        <v>22</v>
      </c>
      <c r="K12" s="66">
        <v>23</v>
      </c>
      <c r="L12" s="66">
        <v>24</v>
      </c>
      <c r="M12" s="66">
        <v>25.5</v>
      </c>
      <c r="N12" s="66">
        <v>26.5</v>
      </c>
      <c r="O12" s="66">
        <v>27.5</v>
      </c>
      <c r="P12" s="66">
        <v>28.5</v>
      </c>
      <c r="Q12" s="66">
        <v>29.5</v>
      </c>
    </row>
    <row r="13" spans="2:17" x14ac:dyDescent="0.25">
      <c r="D13" s="4">
        <v>10</v>
      </c>
      <c r="E13" s="73">
        <v>26000</v>
      </c>
      <c r="F13" s="66">
        <v>17</v>
      </c>
      <c r="G13" s="66">
        <v>18.5</v>
      </c>
      <c r="H13" s="66">
        <v>19.5</v>
      </c>
      <c r="I13" s="66">
        <v>20.5</v>
      </c>
      <c r="J13" s="66">
        <v>22</v>
      </c>
      <c r="K13" s="66">
        <v>23</v>
      </c>
      <c r="L13" s="66">
        <v>24</v>
      </c>
      <c r="M13" s="66">
        <v>25.5</v>
      </c>
      <c r="N13" s="66">
        <v>26.5</v>
      </c>
      <c r="O13" s="66">
        <v>27.5</v>
      </c>
      <c r="P13" s="66">
        <v>28.5</v>
      </c>
      <c r="Q13" s="66">
        <v>29.5</v>
      </c>
    </row>
    <row r="14" spans="2:17" x14ac:dyDescent="0.25">
      <c r="D14" s="4">
        <v>11</v>
      </c>
      <c r="E14" s="73">
        <v>27000</v>
      </c>
      <c r="F14" s="66">
        <v>17</v>
      </c>
      <c r="G14" s="66">
        <v>18.5</v>
      </c>
      <c r="H14" s="66">
        <v>19.5</v>
      </c>
      <c r="I14" s="66">
        <v>20.5</v>
      </c>
      <c r="J14" s="66">
        <v>22</v>
      </c>
      <c r="K14" s="66">
        <v>23</v>
      </c>
      <c r="L14" s="66">
        <v>24</v>
      </c>
      <c r="M14" s="66">
        <v>25.5</v>
      </c>
      <c r="N14" s="66">
        <v>26.5</v>
      </c>
      <c r="O14" s="66">
        <v>27.5</v>
      </c>
      <c r="P14" s="66">
        <v>28.5</v>
      </c>
      <c r="Q14" s="66">
        <v>29.5</v>
      </c>
    </row>
    <row r="15" spans="2:17" x14ac:dyDescent="0.25">
      <c r="D15" s="4">
        <v>12</v>
      </c>
      <c r="E15" s="73">
        <v>28000</v>
      </c>
      <c r="F15" s="66">
        <v>17</v>
      </c>
      <c r="G15" s="66">
        <v>18.5</v>
      </c>
      <c r="H15" s="66">
        <v>19.5</v>
      </c>
      <c r="I15" s="66">
        <v>20.5</v>
      </c>
      <c r="J15" s="66">
        <v>22</v>
      </c>
      <c r="K15" s="66">
        <v>23</v>
      </c>
      <c r="L15" s="66">
        <v>24</v>
      </c>
      <c r="M15" s="66">
        <v>25.5</v>
      </c>
      <c r="N15" s="66">
        <v>26.5</v>
      </c>
      <c r="O15" s="66">
        <v>27.5</v>
      </c>
      <c r="P15" s="66">
        <v>28.5</v>
      </c>
      <c r="Q15" s="66">
        <v>29.5</v>
      </c>
    </row>
    <row r="16" spans="2:17" x14ac:dyDescent="0.25">
      <c r="D16" s="4">
        <v>13</v>
      </c>
      <c r="E16" s="73">
        <v>29000</v>
      </c>
      <c r="F16" s="66">
        <v>17</v>
      </c>
      <c r="G16" s="66">
        <v>18.5</v>
      </c>
      <c r="H16" s="66">
        <v>19.5</v>
      </c>
      <c r="I16" s="66">
        <v>20.5</v>
      </c>
      <c r="J16" s="66">
        <v>22</v>
      </c>
      <c r="K16" s="66">
        <v>23</v>
      </c>
      <c r="L16" s="66">
        <v>24</v>
      </c>
      <c r="M16" s="66">
        <v>25.5</v>
      </c>
      <c r="N16" s="66">
        <v>26.5</v>
      </c>
      <c r="O16" s="66">
        <v>27.5</v>
      </c>
      <c r="P16" s="66">
        <v>28.5</v>
      </c>
      <c r="Q16" s="66">
        <v>29.5</v>
      </c>
    </row>
    <row r="17" spans="4:17" x14ac:dyDescent="0.25">
      <c r="D17" s="4">
        <v>14</v>
      </c>
      <c r="E17" s="73">
        <v>30000</v>
      </c>
      <c r="F17" s="66">
        <v>17</v>
      </c>
      <c r="G17" s="66">
        <v>18.5</v>
      </c>
      <c r="H17" s="66">
        <v>19.5</v>
      </c>
      <c r="I17" s="66">
        <v>20.5</v>
      </c>
      <c r="J17" s="66">
        <v>22</v>
      </c>
      <c r="K17" s="66">
        <v>23</v>
      </c>
      <c r="L17" s="66">
        <v>24</v>
      </c>
      <c r="M17" s="66">
        <v>25.5</v>
      </c>
      <c r="N17" s="66">
        <v>26.5</v>
      </c>
      <c r="O17" s="66">
        <v>27.5</v>
      </c>
      <c r="P17" s="66">
        <v>28.5</v>
      </c>
      <c r="Q17" s="66">
        <v>29.5</v>
      </c>
    </row>
    <row r="18" spans="4:17" x14ac:dyDescent="0.25">
      <c r="D18" s="4">
        <v>15</v>
      </c>
      <c r="E18" s="23">
        <v>31000</v>
      </c>
      <c r="F18" s="51">
        <v>17</v>
      </c>
      <c r="G18" s="51">
        <v>18.5</v>
      </c>
      <c r="H18" s="51">
        <v>19.5</v>
      </c>
      <c r="I18" s="51">
        <v>20.5</v>
      </c>
      <c r="J18" s="51">
        <v>22</v>
      </c>
      <c r="K18" s="51">
        <v>23</v>
      </c>
      <c r="L18" s="51">
        <v>24</v>
      </c>
      <c r="M18" s="51">
        <v>25.5</v>
      </c>
      <c r="N18" s="51">
        <v>26.5</v>
      </c>
      <c r="O18" s="51">
        <v>27.5</v>
      </c>
      <c r="P18" s="51">
        <v>28.5</v>
      </c>
      <c r="Q18" s="51">
        <v>29.5</v>
      </c>
    </row>
    <row r="19" spans="4:17" x14ac:dyDescent="0.25">
      <c r="D19" s="4">
        <v>16</v>
      </c>
      <c r="E19" s="4">
        <v>32000</v>
      </c>
      <c r="F19" s="37">
        <v>17</v>
      </c>
      <c r="G19" s="37">
        <v>18.5</v>
      </c>
      <c r="H19" s="37">
        <v>19.5</v>
      </c>
      <c r="I19" s="37">
        <v>20.5</v>
      </c>
      <c r="J19" s="37">
        <v>22</v>
      </c>
      <c r="K19" s="37">
        <v>23</v>
      </c>
      <c r="L19" s="37">
        <v>24</v>
      </c>
      <c r="M19" s="37">
        <v>25.5</v>
      </c>
      <c r="N19" s="37">
        <v>26.5</v>
      </c>
      <c r="O19" s="37">
        <v>27.5</v>
      </c>
      <c r="P19" s="37">
        <v>28.5</v>
      </c>
      <c r="Q19" s="37">
        <v>29.5</v>
      </c>
    </row>
    <row r="20" spans="4:17" x14ac:dyDescent="0.25">
      <c r="D20" s="4">
        <v>17</v>
      </c>
      <c r="E20" s="4">
        <v>33000</v>
      </c>
      <c r="F20" s="37">
        <v>17</v>
      </c>
      <c r="G20" s="37">
        <v>18.5</v>
      </c>
      <c r="H20" s="37">
        <v>19.5</v>
      </c>
      <c r="I20" s="37">
        <v>20.5</v>
      </c>
      <c r="J20" s="37">
        <v>22</v>
      </c>
      <c r="K20" s="37">
        <v>23</v>
      </c>
      <c r="L20" s="37">
        <v>24</v>
      </c>
      <c r="M20" s="37">
        <v>25.5</v>
      </c>
      <c r="N20" s="37">
        <v>26.5</v>
      </c>
      <c r="O20" s="37">
        <v>27.5</v>
      </c>
      <c r="P20" s="37">
        <v>28.5</v>
      </c>
      <c r="Q20" s="37">
        <v>29.5</v>
      </c>
    </row>
    <row r="21" spans="4:17" x14ac:dyDescent="0.25">
      <c r="D21" s="4">
        <v>18</v>
      </c>
      <c r="E21" s="4">
        <v>34000</v>
      </c>
      <c r="F21" s="37">
        <v>17</v>
      </c>
      <c r="G21" s="37">
        <v>18.5</v>
      </c>
      <c r="H21" s="37">
        <v>19.5</v>
      </c>
      <c r="I21" s="37">
        <v>20.5</v>
      </c>
      <c r="J21" s="37">
        <v>22</v>
      </c>
      <c r="K21" s="37">
        <v>23</v>
      </c>
      <c r="L21" s="37">
        <v>24</v>
      </c>
      <c r="M21" s="37">
        <v>25.5</v>
      </c>
      <c r="N21" s="37">
        <v>26.5</v>
      </c>
      <c r="O21" s="37">
        <v>27.5</v>
      </c>
      <c r="P21" s="37">
        <v>28.5</v>
      </c>
      <c r="Q21" s="37">
        <v>29.5</v>
      </c>
    </row>
    <row r="22" spans="4:17" x14ac:dyDescent="0.25">
      <c r="D22" s="4">
        <v>19</v>
      </c>
      <c r="E22" s="4">
        <v>35000</v>
      </c>
      <c r="F22" s="37">
        <v>17</v>
      </c>
      <c r="G22" s="37">
        <v>18.5</v>
      </c>
      <c r="H22" s="37">
        <v>19.5</v>
      </c>
      <c r="I22" s="37">
        <v>20.5</v>
      </c>
      <c r="J22" s="37">
        <v>22</v>
      </c>
      <c r="K22" s="37">
        <v>23</v>
      </c>
      <c r="L22" s="37">
        <v>24</v>
      </c>
      <c r="M22" s="37">
        <v>25.5</v>
      </c>
      <c r="N22" s="37">
        <v>26.5</v>
      </c>
      <c r="O22" s="37">
        <v>27.5</v>
      </c>
      <c r="P22" s="37">
        <v>28.5</v>
      </c>
      <c r="Q22" s="37">
        <v>29.5</v>
      </c>
    </row>
    <row r="23" spans="4:17" x14ac:dyDescent="0.25">
      <c r="D23" s="4">
        <v>20</v>
      </c>
      <c r="E23" s="4">
        <v>36000</v>
      </c>
      <c r="F23" s="37">
        <v>17</v>
      </c>
      <c r="G23" s="37">
        <v>18.5</v>
      </c>
      <c r="H23" s="37">
        <v>19.5</v>
      </c>
      <c r="I23" s="37">
        <v>20.5</v>
      </c>
      <c r="J23" s="37">
        <v>22</v>
      </c>
      <c r="K23" s="37">
        <v>23</v>
      </c>
      <c r="L23" s="37">
        <v>24</v>
      </c>
      <c r="M23" s="37">
        <v>25.5</v>
      </c>
      <c r="N23" s="37">
        <v>26.5</v>
      </c>
      <c r="O23" s="37">
        <v>27.5</v>
      </c>
      <c r="P23" s="37">
        <v>28.5</v>
      </c>
      <c r="Q23" s="37">
        <v>29.5</v>
      </c>
    </row>
    <row r="24" spans="4:17" x14ac:dyDescent="0.25">
      <c r="D24" s="4">
        <v>21</v>
      </c>
      <c r="E24" s="4">
        <v>37000</v>
      </c>
      <c r="F24" s="37">
        <v>17</v>
      </c>
      <c r="G24" s="37">
        <v>18.5</v>
      </c>
      <c r="H24" s="37">
        <v>19.5</v>
      </c>
      <c r="I24" s="37">
        <v>20.5</v>
      </c>
      <c r="J24" s="37">
        <v>22</v>
      </c>
      <c r="K24" s="37">
        <v>23</v>
      </c>
      <c r="L24" s="37">
        <v>24</v>
      </c>
      <c r="M24" s="37">
        <v>25.5</v>
      </c>
      <c r="N24" s="37">
        <v>26.5</v>
      </c>
      <c r="O24" s="37">
        <v>27.5</v>
      </c>
      <c r="P24" s="37">
        <v>28.5</v>
      </c>
      <c r="Q24" s="37">
        <v>29.5</v>
      </c>
    </row>
    <row r="25" spans="4:17" x14ac:dyDescent="0.25">
      <c r="D25" s="4">
        <v>22</v>
      </c>
      <c r="E25" s="4">
        <v>38000</v>
      </c>
      <c r="F25" s="37">
        <v>17</v>
      </c>
      <c r="G25" s="37">
        <v>18.5</v>
      </c>
      <c r="H25" s="37">
        <v>19.5</v>
      </c>
      <c r="I25" s="37">
        <v>20.5</v>
      </c>
      <c r="J25" s="37">
        <v>22</v>
      </c>
      <c r="K25" s="37">
        <v>23</v>
      </c>
      <c r="L25" s="37">
        <v>24</v>
      </c>
      <c r="M25" s="37">
        <v>25.5</v>
      </c>
      <c r="N25" s="37">
        <v>26.5</v>
      </c>
      <c r="O25" s="37">
        <v>27.5</v>
      </c>
      <c r="P25" s="37">
        <v>28.5</v>
      </c>
      <c r="Q25" s="37">
        <v>29.5</v>
      </c>
    </row>
    <row r="26" spans="4:17" x14ac:dyDescent="0.25">
      <c r="D26" s="4">
        <v>23</v>
      </c>
      <c r="E26" s="4">
        <v>39000</v>
      </c>
      <c r="F26" s="37">
        <v>17</v>
      </c>
      <c r="G26" s="37">
        <v>18.5</v>
      </c>
      <c r="H26" s="37">
        <v>19.5</v>
      </c>
      <c r="I26" s="37">
        <v>20.5</v>
      </c>
      <c r="J26" s="37">
        <v>22</v>
      </c>
      <c r="K26" s="37">
        <v>23</v>
      </c>
      <c r="L26" s="37">
        <v>24</v>
      </c>
      <c r="M26" s="37">
        <v>25.5</v>
      </c>
      <c r="N26" s="37">
        <v>26.5</v>
      </c>
      <c r="O26" s="37">
        <v>27.5</v>
      </c>
      <c r="P26" s="37">
        <v>28.5</v>
      </c>
      <c r="Q26" s="37">
        <v>29.5</v>
      </c>
    </row>
    <row r="27" spans="4:17" x14ac:dyDescent="0.25">
      <c r="D27" s="4">
        <v>24</v>
      </c>
      <c r="E27" s="4">
        <v>40000</v>
      </c>
      <c r="F27" s="37">
        <v>17</v>
      </c>
      <c r="G27" s="37">
        <v>18.5</v>
      </c>
      <c r="H27" s="37">
        <v>19.5</v>
      </c>
      <c r="I27" s="37">
        <v>20.5</v>
      </c>
      <c r="J27" s="37">
        <v>22</v>
      </c>
      <c r="K27" s="37">
        <v>23</v>
      </c>
      <c r="L27" s="37">
        <v>24</v>
      </c>
      <c r="M27" s="37">
        <v>25.5</v>
      </c>
      <c r="N27" s="37">
        <v>26.5</v>
      </c>
      <c r="O27" s="37">
        <v>27.5</v>
      </c>
      <c r="P27" s="37">
        <v>28.5</v>
      </c>
      <c r="Q27" s="37">
        <v>29.5</v>
      </c>
    </row>
    <row r="28" spans="4:17" x14ac:dyDescent="0.25">
      <c r="D28" s="4">
        <v>25</v>
      </c>
      <c r="E28" s="4">
        <v>41000</v>
      </c>
      <c r="F28" s="37">
        <v>17</v>
      </c>
      <c r="G28" s="37">
        <v>18.5</v>
      </c>
      <c r="H28" s="37">
        <v>19.5</v>
      </c>
      <c r="I28" s="37">
        <v>20.5</v>
      </c>
      <c r="J28" s="37">
        <v>22</v>
      </c>
      <c r="K28" s="37">
        <v>23</v>
      </c>
      <c r="L28" s="37">
        <v>24</v>
      </c>
      <c r="M28" s="37">
        <v>25.5</v>
      </c>
      <c r="N28" s="37">
        <v>26.5</v>
      </c>
      <c r="O28" s="37">
        <v>27.5</v>
      </c>
      <c r="P28" s="37">
        <v>28.5</v>
      </c>
      <c r="Q28" s="37">
        <v>29.5</v>
      </c>
    </row>
    <row r="29" spans="4:17" x14ac:dyDescent="0.25">
      <c r="D29" s="4">
        <v>26</v>
      </c>
      <c r="E29" s="4">
        <v>42000</v>
      </c>
      <c r="F29" s="37">
        <v>17</v>
      </c>
      <c r="G29" s="37">
        <v>18.5</v>
      </c>
      <c r="H29" s="37">
        <v>19.5</v>
      </c>
      <c r="I29" s="37">
        <v>20.5</v>
      </c>
      <c r="J29" s="37">
        <v>22</v>
      </c>
      <c r="K29" s="37">
        <v>23</v>
      </c>
      <c r="L29" s="37">
        <v>24</v>
      </c>
      <c r="M29" s="37">
        <v>25.5</v>
      </c>
      <c r="N29" s="37">
        <v>26.5</v>
      </c>
      <c r="O29" s="37">
        <v>27.5</v>
      </c>
      <c r="P29" s="37">
        <v>28.5</v>
      </c>
      <c r="Q29" s="37">
        <v>29.5</v>
      </c>
    </row>
    <row r="30" spans="4:17" x14ac:dyDescent="0.25">
      <c r="D30" s="4">
        <v>27</v>
      </c>
      <c r="E30" s="4">
        <v>43000</v>
      </c>
      <c r="F30" s="37">
        <v>17</v>
      </c>
      <c r="G30" s="37">
        <v>18.5</v>
      </c>
      <c r="H30" s="37">
        <v>19.5</v>
      </c>
      <c r="I30" s="37">
        <v>20.5</v>
      </c>
      <c r="J30" s="37">
        <v>22</v>
      </c>
      <c r="K30" s="37">
        <v>23</v>
      </c>
      <c r="L30" s="37">
        <v>24</v>
      </c>
      <c r="M30" s="37">
        <v>25.5</v>
      </c>
      <c r="N30" s="37">
        <v>26.5</v>
      </c>
      <c r="O30" s="37">
        <v>27.5</v>
      </c>
      <c r="P30" s="37">
        <v>28.5</v>
      </c>
      <c r="Q30" s="37">
        <v>29.5</v>
      </c>
    </row>
    <row r="31" spans="4:17" x14ac:dyDescent="0.25">
      <c r="D31" s="4">
        <v>28</v>
      </c>
      <c r="E31" s="4">
        <v>44000</v>
      </c>
      <c r="F31" s="37">
        <v>17</v>
      </c>
      <c r="G31" s="37">
        <v>18.5</v>
      </c>
      <c r="H31" s="37">
        <v>19.5</v>
      </c>
      <c r="I31" s="37">
        <v>20.5</v>
      </c>
      <c r="J31" s="37">
        <v>22</v>
      </c>
      <c r="K31" s="37">
        <v>23</v>
      </c>
      <c r="L31" s="37">
        <v>24</v>
      </c>
      <c r="M31" s="37">
        <v>25.5</v>
      </c>
      <c r="N31" s="37">
        <v>26.5</v>
      </c>
      <c r="O31" s="37">
        <v>27.5</v>
      </c>
      <c r="P31" s="37">
        <v>28.5</v>
      </c>
      <c r="Q31" s="37">
        <v>29.5</v>
      </c>
    </row>
    <row r="32" spans="4:17" x14ac:dyDescent="0.25">
      <c r="D32" s="4">
        <v>29</v>
      </c>
      <c r="E32" s="4">
        <v>45000</v>
      </c>
      <c r="F32" s="37">
        <v>17.5</v>
      </c>
      <c r="G32" s="37">
        <v>18.5</v>
      </c>
      <c r="H32" s="37">
        <v>19.5</v>
      </c>
      <c r="I32" s="37">
        <v>20.5</v>
      </c>
      <c r="J32" s="37">
        <v>22</v>
      </c>
      <c r="K32" s="37">
        <v>23</v>
      </c>
      <c r="L32" s="37">
        <v>24</v>
      </c>
      <c r="M32" s="37">
        <v>25.5</v>
      </c>
      <c r="N32" s="37">
        <v>26.5</v>
      </c>
      <c r="O32" s="37">
        <v>27.5</v>
      </c>
      <c r="P32" s="37">
        <v>28.5</v>
      </c>
      <c r="Q32" s="37">
        <v>29.5</v>
      </c>
    </row>
    <row r="33" spans="4:17" x14ac:dyDescent="0.25">
      <c r="D33" s="4">
        <v>30</v>
      </c>
      <c r="E33" s="4">
        <v>46000</v>
      </c>
      <c r="F33" s="37">
        <v>17.5</v>
      </c>
      <c r="G33" s="37">
        <v>18.5</v>
      </c>
      <c r="H33" s="37">
        <v>19.5</v>
      </c>
      <c r="I33" s="37">
        <v>20.5</v>
      </c>
      <c r="J33" s="37">
        <v>22</v>
      </c>
      <c r="K33" s="37">
        <v>23</v>
      </c>
      <c r="L33" s="37">
        <v>24</v>
      </c>
      <c r="M33" s="37">
        <v>25.5</v>
      </c>
      <c r="N33" s="37">
        <v>26.5</v>
      </c>
      <c r="O33" s="37">
        <v>27.5</v>
      </c>
      <c r="P33" s="37">
        <v>28.5</v>
      </c>
      <c r="Q33" s="37">
        <v>29.5</v>
      </c>
    </row>
    <row r="34" spans="4:17" x14ac:dyDescent="0.25">
      <c r="D34" s="4">
        <v>31</v>
      </c>
      <c r="E34" s="4">
        <v>47000</v>
      </c>
      <c r="F34" s="37">
        <v>17.5</v>
      </c>
      <c r="G34" s="37">
        <v>18.5</v>
      </c>
      <c r="H34" s="37">
        <v>19.5</v>
      </c>
      <c r="I34" s="37">
        <v>20.5</v>
      </c>
      <c r="J34" s="37">
        <v>22</v>
      </c>
      <c r="K34" s="37">
        <v>23</v>
      </c>
      <c r="L34" s="37">
        <v>24</v>
      </c>
      <c r="M34" s="37">
        <v>25.5</v>
      </c>
      <c r="N34" s="37">
        <v>26.5</v>
      </c>
      <c r="O34" s="37">
        <v>27.5</v>
      </c>
      <c r="P34" s="37">
        <v>28.5</v>
      </c>
      <c r="Q34" s="37">
        <v>29.5</v>
      </c>
    </row>
    <row r="35" spans="4:17" x14ac:dyDescent="0.25">
      <c r="D35" s="4">
        <v>32</v>
      </c>
      <c r="E35" s="4">
        <v>48000</v>
      </c>
      <c r="F35" s="37">
        <v>17.5</v>
      </c>
      <c r="G35" s="37">
        <v>18.5</v>
      </c>
      <c r="H35" s="37">
        <v>19.5</v>
      </c>
      <c r="I35" s="37">
        <v>20.5</v>
      </c>
      <c r="J35" s="37">
        <v>22</v>
      </c>
      <c r="K35" s="37">
        <v>23.5</v>
      </c>
      <c r="L35" s="37">
        <v>24.5</v>
      </c>
      <c r="M35" s="37">
        <v>25.5</v>
      </c>
      <c r="N35" s="37">
        <v>26.5</v>
      </c>
      <c r="O35" s="37">
        <v>27.5</v>
      </c>
      <c r="P35" s="37">
        <v>28.5</v>
      </c>
      <c r="Q35" s="37">
        <v>29.5</v>
      </c>
    </row>
    <row r="36" spans="4:17" x14ac:dyDescent="0.25">
      <c r="D36" s="4">
        <v>33</v>
      </c>
      <c r="E36" s="4">
        <v>49000</v>
      </c>
      <c r="F36" s="37">
        <v>17.5</v>
      </c>
      <c r="G36" s="37">
        <v>18.5</v>
      </c>
      <c r="H36" s="37">
        <v>19.5</v>
      </c>
      <c r="I36" s="37">
        <v>20.5</v>
      </c>
      <c r="J36" s="37">
        <v>22</v>
      </c>
      <c r="K36" s="37">
        <v>23.5</v>
      </c>
      <c r="L36" s="37">
        <v>24.5</v>
      </c>
      <c r="M36" s="37">
        <v>25.5</v>
      </c>
      <c r="N36" s="37">
        <v>26.5</v>
      </c>
      <c r="O36" s="37">
        <v>27.5</v>
      </c>
      <c r="P36" s="37">
        <v>28.5</v>
      </c>
      <c r="Q36" s="37">
        <v>29.5</v>
      </c>
    </row>
    <row r="37" spans="4:17" x14ac:dyDescent="0.25">
      <c r="D37" s="4">
        <v>34</v>
      </c>
      <c r="E37" s="4">
        <v>50000</v>
      </c>
      <c r="F37" s="37">
        <v>17.5</v>
      </c>
      <c r="G37" s="37">
        <v>19</v>
      </c>
      <c r="H37" s="37">
        <v>20</v>
      </c>
      <c r="I37" s="37">
        <v>21</v>
      </c>
      <c r="J37" s="37">
        <v>22</v>
      </c>
      <c r="K37" s="37">
        <v>23.5</v>
      </c>
      <c r="L37" s="37">
        <v>24.5</v>
      </c>
      <c r="M37" s="37">
        <v>25.5</v>
      </c>
      <c r="N37" s="37">
        <v>26.5</v>
      </c>
      <c r="O37" s="37">
        <v>27.5</v>
      </c>
      <c r="P37" s="37">
        <v>28.5</v>
      </c>
      <c r="Q37" s="37">
        <v>29.5</v>
      </c>
    </row>
    <row r="38" spans="4:17" x14ac:dyDescent="0.25">
      <c r="D38" s="4">
        <v>35</v>
      </c>
      <c r="E38" s="4">
        <v>51000</v>
      </c>
      <c r="F38" s="37">
        <v>18</v>
      </c>
      <c r="G38" s="37">
        <v>19</v>
      </c>
      <c r="H38" s="37">
        <v>20</v>
      </c>
      <c r="I38" s="37">
        <v>21</v>
      </c>
      <c r="J38" s="37">
        <v>22</v>
      </c>
      <c r="K38" s="37">
        <v>23.5</v>
      </c>
      <c r="L38" s="37">
        <v>24.5</v>
      </c>
      <c r="M38" s="37">
        <v>25.5</v>
      </c>
      <c r="N38" s="37">
        <v>26.5</v>
      </c>
      <c r="O38" s="37">
        <v>27.5</v>
      </c>
      <c r="P38" s="37">
        <v>28.5</v>
      </c>
      <c r="Q38" s="37">
        <v>29.5</v>
      </c>
    </row>
    <row r="39" spans="4:17" x14ac:dyDescent="0.25">
      <c r="D39" s="4">
        <v>36</v>
      </c>
      <c r="E39" s="4">
        <v>52000</v>
      </c>
      <c r="F39" s="37">
        <v>18</v>
      </c>
      <c r="G39" s="37">
        <v>19</v>
      </c>
      <c r="H39" s="37">
        <v>20</v>
      </c>
      <c r="I39" s="37">
        <v>21</v>
      </c>
      <c r="J39" s="37">
        <v>22</v>
      </c>
      <c r="K39" s="37">
        <v>23.5</v>
      </c>
      <c r="L39" s="37">
        <v>24.5</v>
      </c>
      <c r="M39" s="37">
        <v>25.5</v>
      </c>
      <c r="N39" s="37">
        <v>26.5</v>
      </c>
      <c r="O39" s="37">
        <v>27.5</v>
      </c>
      <c r="P39" s="37">
        <v>28.5</v>
      </c>
      <c r="Q39" s="37">
        <v>29.5</v>
      </c>
    </row>
    <row r="40" spans="4:17" x14ac:dyDescent="0.25">
      <c r="D40" s="4">
        <v>37</v>
      </c>
      <c r="E40" s="4">
        <v>53000</v>
      </c>
      <c r="F40" s="37">
        <v>18</v>
      </c>
      <c r="G40" s="37">
        <v>19</v>
      </c>
      <c r="H40" s="37">
        <v>20</v>
      </c>
      <c r="I40" s="37">
        <v>21</v>
      </c>
      <c r="J40" s="37">
        <v>22.5</v>
      </c>
      <c r="K40" s="37">
        <v>23.5</v>
      </c>
      <c r="L40" s="37">
        <v>24.5</v>
      </c>
      <c r="M40" s="37">
        <v>26</v>
      </c>
      <c r="N40" s="37">
        <v>26.5</v>
      </c>
      <c r="O40" s="37">
        <v>27.5</v>
      </c>
      <c r="P40" s="37">
        <v>28.5</v>
      </c>
      <c r="Q40" s="37">
        <v>29.5</v>
      </c>
    </row>
    <row r="41" spans="4:17" x14ac:dyDescent="0.25">
      <c r="D41" s="4">
        <v>38</v>
      </c>
      <c r="E41" s="4">
        <v>54000</v>
      </c>
      <c r="F41" s="37">
        <v>18</v>
      </c>
      <c r="G41" s="37">
        <v>19</v>
      </c>
      <c r="H41" s="37">
        <v>20</v>
      </c>
      <c r="I41" s="37">
        <v>21</v>
      </c>
      <c r="J41" s="37">
        <v>22.5</v>
      </c>
      <c r="K41" s="37">
        <v>23.5</v>
      </c>
      <c r="L41" s="37">
        <v>24.5</v>
      </c>
      <c r="M41" s="37">
        <v>26</v>
      </c>
      <c r="N41" s="37">
        <v>27</v>
      </c>
      <c r="O41" s="37">
        <v>27.5</v>
      </c>
      <c r="P41" s="37">
        <v>28.5</v>
      </c>
      <c r="Q41" s="37">
        <v>30</v>
      </c>
    </row>
    <row r="42" spans="4:17" x14ac:dyDescent="0.25">
      <c r="D42" s="4">
        <v>39</v>
      </c>
      <c r="E42" s="4">
        <v>55000</v>
      </c>
      <c r="F42" s="37">
        <v>18</v>
      </c>
      <c r="G42" s="37">
        <v>19</v>
      </c>
      <c r="H42" s="37">
        <v>20</v>
      </c>
      <c r="I42" s="37">
        <v>21</v>
      </c>
      <c r="J42" s="37">
        <v>22.5</v>
      </c>
      <c r="K42" s="37">
        <v>23.5</v>
      </c>
      <c r="L42" s="37">
        <v>24.5</v>
      </c>
      <c r="M42" s="37">
        <v>26</v>
      </c>
      <c r="N42" s="37">
        <v>27</v>
      </c>
      <c r="O42" s="37">
        <v>28</v>
      </c>
      <c r="P42" s="37">
        <v>28.5</v>
      </c>
      <c r="Q42" s="37">
        <v>30</v>
      </c>
    </row>
    <row r="43" spans="4:17" x14ac:dyDescent="0.25">
      <c r="D43" s="4">
        <v>40</v>
      </c>
      <c r="E43" s="4">
        <v>56000</v>
      </c>
      <c r="F43" s="37">
        <v>18</v>
      </c>
      <c r="G43" s="37">
        <v>19.5</v>
      </c>
      <c r="H43" s="37">
        <v>20.5</v>
      </c>
      <c r="I43" s="37">
        <v>21.5</v>
      </c>
      <c r="J43" s="37">
        <v>22.5</v>
      </c>
      <c r="K43" s="37">
        <v>23.5</v>
      </c>
      <c r="L43" s="37">
        <v>24.5</v>
      </c>
      <c r="M43" s="37">
        <v>26</v>
      </c>
      <c r="N43" s="37">
        <v>27</v>
      </c>
      <c r="O43" s="37">
        <v>28</v>
      </c>
      <c r="P43" s="37">
        <v>29</v>
      </c>
      <c r="Q43" s="37">
        <v>30</v>
      </c>
    </row>
    <row r="44" spans="4:17" x14ac:dyDescent="0.25">
      <c r="D44" s="4">
        <v>41</v>
      </c>
      <c r="E44" s="4">
        <v>57000</v>
      </c>
      <c r="F44" s="37">
        <v>18.5</v>
      </c>
      <c r="G44" s="37">
        <v>19.5</v>
      </c>
      <c r="H44" s="37">
        <v>20.5</v>
      </c>
      <c r="I44" s="37">
        <v>21.5</v>
      </c>
      <c r="J44" s="37">
        <v>23</v>
      </c>
      <c r="K44" s="37">
        <v>24</v>
      </c>
      <c r="L44" s="37">
        <v>25</v>
      </c>
      <c r="M44" s="37">
        <v>26</v>
      </c>
      <c r="N44" s="37">
        <v>27.5</v>
      </c>
      <c r="O44" s="37">
        <v>28.5</v>
      </c>
      <c r="P44" s="37">
        <v>29</v>
      </c>
      <c r="Q44" s="37">
        <v>30</v>
      </c>
    </row>
    <row r="45" spans="4:17" x14ac:dyDescent="0.25">
      <c r="D45" s="4">
        <v>42</v>
      </c>
      <c r="E45" s="4">
        <v>58000</v>
      </c>
      <c r="F45" s="37">
        <v>18.5</v>
      </c>
      <c r="G45" s="37">
        <v>20</v>
      </c>
      <c r="H45" s="37">
        <v>21</v>
      </c>
      <c r="I45" s="37">
        <v>22</v>
      </c>
      <c r="J45" s="37">
        <v>23</v>
      </c>
      <c r="K45" s="37">
        <v>24</v>
      </c>
      <c r="L45" s="37">
        <v>25</v>
      </c>
      <c r="M45" s="37">
        <v>26.5</v>
      </c>
      <c r="N45" s="37">
        <v>27.5</v>
      </c>
      <c r="O45" s="37">
        <v>28.5</v>
      </c>
      <c r="P45" s="37">
        <v>29.5</v>
      </c>
      <c r="Q45" s="37">
        <v>30.5</v>
      </c>
    </row>
    <row r="46" spans="4:17" x14ac:dyDescent="0.25">
      <c r="D46" s="4">
        <v>43</v>
      </c>
      <c r="E46" s="4">
        <v>59000</v>
      </c>
      <c r="F46" s="37">
        <v>19</v>
      </c>
      <c r="G46" s="37">
        <v>20</v>
      </c>
      <c r="H46" s="37">
        <v>21</v>
      </c>
      <c r="I46" s="37">
        <v>22</v>
      </c>
      <c r="J46" s="37">
        <v>23.5</v>
      </c>
      <c r="K46" s="37">
        <v>24.5</v>
      </c>
      <c r="L46" s="37">
        <v>25.5</v>
      </c>
      <c r="M46" s="37">
        <v>26.5</v>
      </c>
      <c r="N46" s="37">
        <v>27.5</v>
      </c>
      <c r="O46" s="37">
        <v>28.5</v>
      </c>
      <c r="P46" s="37">
        <v>29.5</v>
      </c>
      <c r="Q46" s="37">
        <v>30.5</v>
      </c>
    </row>
    <row r="47" spans="4:17" x14ac:dyDescent="0.25">
      <c r="D47" s="4">
        <v>44</v>
      </c>
      <c r="E47" s="4">
        <v>60000</v>
      </c>
      <c r="F47" s="37">
        <v>19</v>
      </c>
      <c r="G47" s="37">
        <v>20</v>
      </c>
      <c r="H47" s="37">
        <v>21</v>
      </c>
      <c r="I47" s="37">
        <v>22</v>
      </c>
      <c r="J47" s="37">
        <v>23.5</v>
      </c>
      <c r="K47" s="37">
        <v>24.5</v>
      </c>
      <c r="L47" s="37">
        <v>25.5</v>
      </c>
      <c r="M47" s="37">
        <v>27</v>
      </c>
      <c r="N47" s="37">
        <v>27.5</v>
      </c>
      <c r="O47" s="37">
        <v>28.5</v>
      </c>
      <c r="P47" s="37">
        <v>29.5</v>
      </c>
      <c r="Q47" s="37">
        <v>31</v>
      </c>
    </row>
    <row r="48" spans="4:17" x14ac:dyDescent="0.25">
      <c r="D48" s="4">
        <v>45</v>
      </c>
      <c r="E48" s="4">
        <v>61000</v>
      </c>
      <c r="F48" s="37">
        <v>19</v>
      </c>
      <c r="G48" s="37">
        <v>20.5</v>
      </c>
      <c r="H48" s="37">
        <v>21.5</v>
      </c>
      <c r="I48" s="37">
        <v>22.5</v>
      </c>
      <c r="J48" s="37">
        <v>23.5</v>
      </c>
      <c r="K48" s="37">
        <v>25</v>
      </c>
      <c r="L48" s="37">
        <v>26</v>
      </c>
      <c r="M48" s="37">
        <v>27</v>
      </c>
      <c r="N48" s="37">
        <v>28</v>
      </c>
      <c r="O48" s="37">
        <v>29</v>
      </c>
      <c r="P48" s="37">
        <v>30</v>
      </c>
      <c r="Q48" s="37">
        <v>31</v>
      </c>
    </row>
    <row r="49" spans="4:17" x14ac:dyDescent="0.25">
      <c r="D49" s="4">
        <v>46</v>
      </c>
      <c r="E49" s="4">
        <v>62000</v>
      </c>
      <c r="F49" s="37">
        <v>19.5</v>
      </c>
      <c r="G49" s="37">
        <v>20.5</v>
      </c>
      <c r="H49" s="37">
        <v>21.5</v>
      </c>
      <c r="I49" s="37">
        <v>23</v>
      </c>
      <c r="J49" s="37">
        <v>24</v>
      </c>
      <c r="K49" s="37">
        <v>25</v>
      </c>
      <c r="L49" s="37">
        <v>26</v>
      </c>
      <c r="M49" s="37">
        <v>27</v>
      </c>
      <c r="N49" s="37">
        <v>28</v>
      </c>
      <c r="O49" s="37">
        <v>29</v>
      </c>
      <c r="P49" s="37">
        <v>30</v>
      </c>
      <c r="Q49" s="37">
        <v>31</v>
      </c>
    </row>
    <row r="50" spans="4:17" x14ac:dyDescent="0.25">
      <c r="D50" s="4">
        <v>47</v>
      </c>
      <c r="E50" s="4">
        <v>63000</v>
      </c>
      <c r="F50" s="37">
        <v>19.5</v>
      </c>
      <c r="G50" s="37">
        <v>20.5</v>
      </c>
      <c r="H50" s="37">
        <v>21.5</v>
      </c>
      <c r="I50" s="37">
        <v>23</v>
      </c>
      <c r="J50" s="37">
        <v>24</v>
      </c>
      <c r="K50" s="37">
        <v>25.5</v>
      </c>
      <c r="L50" s="37">
        <v>26.5</v>
      </c>
      <c r="M50" s="37">
        <v>27.5</v>
      </c>
      <c r="N50" s="37">
        <v>28.5</v>
      </c>
      <c r="O50" s="37">
        <v>29.5</v>
      </c>
      <c r="P50" s="37">
        <v>30.5</v>
      </c>
      <c r="Q50" s="37">
        <v>31</v>
      </c>
    </row>
    <row r="51" spans="4:17" x14ac:dyDescent="0.25">
      <c r="D51" s="4">
        <v>48</v>
      </c>
      <c r="E51" s="4">
        <v>64000</v>
      </c>
      <c r="F51" s="37">
        <v>19.5</v>
      </c>
      <c r="G51" s="37">
        <v>21</v>
      </c>
      <c r="H51" s="37">
        <v>22</v>
      </c>
      <c r="I51" s="37">
        <v>23</v>
      </c>
      <c r="J51" s="37">
        <v>24.5</v>
      </c>
      <c r="K51" s="37">
        <v>25.5</v>
      </c>
      <c r="L51" s="37">
        <v>26.5</v>
      </c>
      <c r="M51" s="37">
        <v>27.5</v>
      </c>
      <c r="N51" s="37">
        <v>28.5</v>
      </c>
      <c r="O51" s="37">
        <v>29.5</v>
      </c>
      <c r="P51" s="37">
        <v>30.5</v>
      </c>
      <c r="Q51" s="37">
        <v>31.5</v>
      </c>
    </row>
    <row r="52" spans="4:17" x14ac:dyDescent="0.25">
      <c r="D52" s="4">
        <v>49</v>
      </c>
      <c r="E52" s="4">
        <v>65000</v>
      </c>
      <c r="F52" s="37">
        <v>20</v>
      </c>
      <c r="G52" s="37">
        <v>21</v>
      </c>
      <c r="H52" s="37">
        <v>22</v>
      </c>
      <c r="I52" s="37">
        <v>23.5</v>
      </c>
      <c r="J52" s="37">
        <v>24.5</v>
      </c>
      <c r="K52" s="37">
        <v>25.5</v>
      </c>
      <c r="L52" s="37">
        <v>27</v>
      </c>
      <c r="M52" s="37">
        <v>28</v>
      </c>
      <c r="N52" s="37">
        <v>29</v>
      </c>
      <c r="O52" s="37">
        <v>30</v>
      </c>
      <c r="P52" s="37">
        <v>31</v>
      </c>
      <c r="Q52" s="37">
        <v>31.5</v>
      </c>
    </row>
    <row r="53" spans="4:17" x14ac:dyDescent="0.25">
      <c r="D53" s="4">
        <v>50</v>
      </c>
      <c r="E53" s="4">
        <v>66000</v>
      </c>
      <c r="F53" s="37">
        <v>20</v>
      </c>
      <c r="G53" s="37">
        <v>21</v>
      </c>
      <c r="H53" s="37">
        <v>22</v>
      </c>
      <c r="I53" s="37">
        <v>23.5</v>
      </c>
      <c r="J53" s="37">
        <v>24.5</v>
      </c>
      <c r="K53" s="37">
        <v>26</v>
      </c>
      <c r="L53" s="37">
        <v>27</v>
      </c>
      <c r="M53" s="37">
        <v>28</v>
      </c>
      <c r="N53" s="37">
        <v>29</v>
      </c>
      <c r="O53" s="37">
        <v>30</v>
      </c>
      <c r="P53" s="37">
        <v>31</v>
      </c>
      <c r="Q53" s="37">
        <v>32</v>
      </c>
    </row>
    <row r="54" spans="4:17" x14ac:dyDescent="0.25">
      <c r="D54" s="4">
        <v>51</v>
      </c>
      <c r="E54" s="4">
        <v>67000</v>
      </c>
      <c r="F54" s="37">
        <v>20</v>
      </c>
      <c r="G54" s="37">
        <v>21</v>
      </c>
      <c r="H54" s="37">
        <v>22.5</v>
      </c>
      <c r="I54" s="37">
        <v>23.5</v>
      </c>
      <c r="J54" s="37">
        <v>25</v>
      </c>
      <c r="K54" s="37">
        <v>26</v>
      </c>
      <c r="L54" s="37">
        <v>27</v>
      </c>
      <c r="M54" s="37">
        <v>28.5</v>
      </c>
      <c r="N54" s="37">
        <v>29.5</v>
      </c>
      <c r="O54" s="37">
        <v>30.5</v>
      </c>
      <c r="P54" s="37">
        <v>31</v>
      </c>
      <c r="Q54" s="37">
        <v>32</v>
      </c>
    </row>
    <row r="55" spans="4:17" x14ac:dyDescent="0.25">
      <c r="D55" s="4">
        <v>52</v>
      </c>
      <c r="E55" s="4">
        <v>68000</v>
      </c>
      <c r="F55" s="37">
        <v>20.5</v>
      </c>
      <c r="G55" s="37">
        <v>21.5</v>
      </c>
      <c r="H55" s="37">
        <v>22.5</v>
      </c>
      <c r="I55" s="37">
        <v>24</v>
      </c>
      <c r="J55" s="37">
        <v>25</v>
      </c>
      <c r="K55" s="37">
        <v>26</v>
      </c>
      <c r="L55" s="37">
        <v>27.5</v>
      </c>
      <c r="M55" s="37">
        <v>28.5</v>
      </c>
      <c r="N55" s="37">
        <v>29.5</v>
      </c>
      <c r="O55" s="37">
        <v>30.5</v>
      </c>
      <c r="P55" s="37">
        <v>31.5</v>
      </c>
      <c r="Q55" s="37">
        <v>32.5</v>
      </c>
    </row>
    <row r="56" spans="4:17" x14ac:dyDescent="0.25">
      <c r="D56" s="4">
        <v>53</v>
      </c>
      <c r="E56" s="4">
        <v>69000</v>
      </c>
      <c r="F56" s="37">
        <v>20.5</v>
      </c>
      <c r="G56" s="37">
        <v>21.5</v>
      </c>
      <c r="H56" s="37">
        <v>22.5</v>
      </c>
      <c r="I56" s="37">
        <v>24</v>
      </c>
      <c r="J56" s="37">
        <v>25</v>
      </c>
      <c r="K56" s="37">
        <v>26.5</v>
      </c>
      <c r="L56" s="37">
        <v>27.5</v>
      </c>
      <c r="M56" s="37">
        <v>28.5</v>
      </c>
      <c r="N56" s="37">
        <v>29.5</v>
      </c>
      <c r="O56" s="37">
        <v>30.5</v>
      </c>
      <c r="P56" s="37">
        <v>31.5</v>
      </c>
      <c r="Q56" s="37">
        <v>32.5</v>
      </c>
    </row>
    <row r="57" spans="4:17" x14ac:dyDescent="0.25">
      <c r="D57" s="4">
        <v>54</v>
      </c>
      <c r="E57" s="4">
        <v>70000</v>
      </c>
      <c r="F57" s="37">
        <v>20.5</v>
      </c>
      <c r="G57" s="37">
        <v>21.5</v>
      </c>
      <c r="H57" s="37">
        <v>23</v>
      </c>
      <c r="I57" s="37">
        <v>24</v>
      </c>
      <c r="J57" s="37">
        <v>25.5</v>
      </c>
      <c r="K57" s="37">
        <v>26.5</v>
      </c>
      <c r="L57" s="37">
        <v>27.5</v>
      </c>
      <c r="M57" s="37">
        <v>29</v>
      </c>
      <c r="N57" s="37">
        <v>30</v>
      </c>
      <c r="O57" s="37">
        <v>31</v>
      </c>
      <c r="P57" s="37">
        <v>32</v>
      </c>
      <c r="Q57" s="37">
        <v>32.5</v>
      </c>
    </row>
    <row r="58" spans="4:17" x14ac:dyDescent="0.25">
      <c r="D58" s="4">
        <v>55</v>
      </c>
      <c r="E58" s="4">
        <v>71000</v>
      </c>
      <c r="F58" s="37">
        <v>20.5</v>
      </c>
      <c r="G58" s="37">
        <v>21.5</v>
      </c>
      <c r="H58" s="37">
        <v>23</v>
      </c>
      <c r="I58" s="37">
        <v>24</v>
      </c>
      <c r="J58" s="37">
        <v>25.5</v>
      </c>
      <c r="K58" s="37">
        <v>26.5</v>
      </c>
      <c r="L58" s="37">
        <v>28</v>
      </c>
      <c r="M58" s="37">
        <v>29</v>
      </c>
      <c r="N58" s="37">
        <v>30</v>
      </c>
      <c r="O58" s="37">
        <v>31</v>
      </c>
      <c r="P58" s="37">
        <v>32</v>
      </c>
      <c r="Q58" s="37">
        <v>33</v>
      </c>
    </row>
    <row r="59" spans="4:17" x14ac:dyDescent="0.25">
      <c r="D59" s="4">
        <v>56</v>
      </c>
      <c r="E59" s="4">
        <v>72000</v>
      </c>
      <c r="F59" s="37">
        <v>20.5</v>
      </c>
      <c r="G59" s="37">
        <v>21.5</v>
      </c>
      <c r="H59" s="37">
        <v>23</v>
      </c>
      <c r="I59" s="37">
        <v>24.5</v>
      </c>
      <c r="J59" s="37">
        <v>25.5</v>
      </c>
      <c r="K59" s="37">
        <v>27</v>
      </c>
      <c r="L59" s="37">
        <v>28</v>
      </c>
      <c r="M59" s="37">
        <v>29</v>
      </c>
      <c r="N59" s="37">
        <v>30</v>
      </c>
      <c r="O59" s="37">
        <v>31</v>
      </c>
      <c r="P59" s="37">
        <v>32</v>
      </c>
      <c r="Q59" s="37">
        <v>33</v>
      </c>
    </row>
    <row r="60" spans="4:17" x14ac:dyDescent="0.25">
      <c r="D60" s="4">
        <v>57</v>
      </c>
      <c r="E60" s="4">
        <v>73000</v>
      </c>
      <c r="F60" s="37">
        <v>20.5</v>
      </c>
      <c r="G60" s="37">
        <v>22</v>
      </c>
      <c r="H60" s="37">
        <v>23</v>
      </c>
      <c r="I60" s="37">
        <v>24.5</v>
      </c>
      <c r="J60" s="37">
        <v>25.5</v>
      </c>
      <c r="K60" s="37">
        <v>27</v>
      </c>
      <c r="L60" s="37">
        <v>28</v>
      </c>
      <c r="M60" s="37">
        <v>29</v>
      </c>
      <c r="N60" s="37">
        <v>30.5</v>
      </c>
      <c r="O60" s="37">
        <v>31.5</v>
      </c>
      <c r="P60" s="37">
        <v>32.5</v>
      </c>
      <c r="Q60" s="37">
        <v>33</v>
      </c>
    </row>
    <row r="61" spans="4:17" x14ac:dyDescent="0.25">
      <c r="D61" s="4">
        <v>58</v>
      </c>
      <c r="E61" s="4">
        <v>74000</v>
      </c>
      <c r="F61" s="37">
        <v>20.5</v>
      </c>
      <c r="G61" s="37">
        <v>22</v>
      </c>
      <c r="H61" s="37">
        <v>23</v>
      </c>
      <c r="I61" s="37">
        <v>24.5</v>
      </c>
      <c r="J61" s="37">
        <v>26</v>
      </c>
      <c r="K61" s="37">
        <v>27</v>
      </c>
      <c r="L61" s="37">
        <v>28</v>
      </c>
      <c r="M61" s="37">
        <v>29.5</v>
      </c>
      <c r="N61" s="37">
        <v>30.5</v>
      </c>
      <c r="O61" s="37">
        <v>31.5</v>
      </c>
      <c r="P61" s="37">
        <v>32.5</v>
      </c>
      <c r="Q61" s="37">
        <v>33.5</v>
      </c>
    </row>
    <row r="62" spans="4:17" x14ac:dyDescent="0.25">
      <c r="D62" s="4">
        <v>59</v>
      </c>
      <c r="E62" s="4">
        <v>75000</v>
      </c>
      <c r="F62" s="37">
        <v>20.5</v>
      </c>
      <c r="G62" s="37">
        <v>22</v>
      </c>
      <c r="H62" s="37">
        <v>23.5</v>
      </c>
      <c r="I62" s="37">
        <v>24.5</v>
      </c>
      <c r="J62" s="37">
        <v>26</v>
      </c>
      <c r="K62" s="37">
        <v>27</v>
      </c>
      <c r="L62" s="37">
        <v>28.5</v>
      </c>
      <c r="M62" s="37">
        <v>29.5</v>
      </c>
      <c r="N62" s="37">
        <v>30.5</v>
      </c>
      <c r="O62" s="37">
        <v>31.5</v>
      </c>
      <c r="P62" s="37">
        <v>32.5</v>
      </c>
      <c r="Q62" s="37">
        <v>33.5</v>
      </c>
    </row>
    <row r="63" spans="4:17" x14ac:dyDescent="0.25">
      <c r="D63" s="4">
        <v>60</v>
      </c>
      <c r="E63" s="4">
        <v>76000</v>
      </c>
      <c r="F63" s="37">
        <v>20.5</v>
      </c>
      <c r="G63" s="37">
        <v>22</v>
      </c>
      <c r="H63" s="37">
        <v>23.5</v>
      </c>
      <c r="I63" s="37">
        <v>24.5</v>
      </c>
      <c r="J63" s="37">
        <v>26</v>
      </c>
      <c r="K63" s="37">
        <v>27</v>
      </c>
      <c r="L63" s="37">
        <v>28.5</v>
      </c>
      <c r="M63" s="37">
        <v>29.5</v>
      </c>
      <c r="N63" s="37">
        <v>30.5</v>
      </c>
      <c r="O63" s="37">
        <v>31.5</v>
      </c>
      <c r="P63" s="37">
        <v>32.5</v>
      </c>
      <c r="Q63" s="37">
        <v>33.5</v>
      </c>
    </row>
    <row r="64" spans="4:17" x14ac:dyDescent="0.25">
      <c r="D64" s="4">
        <v>61</v>
      </c>
      <c r="E64" s="4">
        <v>77000</v>
      </c>
      <c r="F64" s="37">
        <v>20.5</v>
      </c>
      <c r="G64" s="37">
        <v>22</v>
      </c>
      <c r="H64" s="37">
        <v>23.5</v>
      </c>
      <c r="I64" s="37">
        <v>25</v>
      </c>
      <c r="J64" s="37">
        <v>26</v>
      </c>
      <c r="K64" s="37">
        <v>27.5</v>
      </c>
      <c r="L64" s="37">
        <v>28.5</v>
      </c>
      <c r="M64" s="37">
        <v>29.5</v>
      </c>
      <c r="N64" s="37">
        <v>31</v>
      </c>
      <c r="O64" s="37">
        <v>32</v>
      </c>
      <c r="P64" s="37">
        <v>33</v>
      </c>
      <c r="Q64" s="37">
        <v>34</v>
      </c>
    </row>
    <row r="65" spans="4:17" x14ac:dyDescent="0.25">
      <c r="D65" s="4">
        <v>62</v>
      </c>
      <c r="E65" s="4">
        <v>78000</v>
      </c>
      <c r="F65" s="37">
        <v>21</v>
      </c>
      <c r="G65" s="37">
        <v>22</v>
      </c>
      <c r="H65" s="37">
        <v>23.5</v>
      </c>
      <c r="I65" s="37">
        <v>25</v>
      </c>
      <c r="J65" s="37">
        <v>26</v>
      </c>
      <c r="K65" s="37">
        <v>27.5</v>
      </c>
      <c r="L65" s="37">
        <v>28.5</v>
      </c>
      <c r="M65" s="37">
        <v>30</v>
      </c>
      <c r="N65" s="37">
        <v>31</v>
      </c>
      <c r="O65" s="37">
        <v>32</v>
      </c>
      <c r="P65" s="37">
        <v>33</v>
      </c>
      <c r="Q65" s="37">
        <v>34</v>
      </c>
    </row>
    <row r="66" spans="4:17" x14ac:dyDescent="0.25">
      <c r="D66" s="4">
        <v>63</v>
      </c>
      <c r="E66" s="4">
        <v>79000</v>
      </c>
      <c r="F66" s="37">
        <v>21</v>
      </c>
      <c r="G66" s="37">
        <v>22</v>
      </c>
      <c r="H66" s="37">
        <v>23.5</v>
      </c>
      <c r="I66" s="37">
        <v>25</v>
      </c>
      <c r="J66" s="37">
        <v>26.5</v>
      </c>
      <c r="K66" s="37">
        <v>27.5</v>
      </c>
      <c r="L66" s="37">
        <v>29</v>
      </c>
      <c r="M66" s="37">
        <v>30</v>
      </c>
      <c r="N66" s="37">
        <v>31</v>
      </c>
      <c r="O66" s="37">
        <v>32</v>
      </c>
      <c r="P66" s="37">
        <v>33</v>
      </c>
      <c r="Q66" s="37">
        <v>34</v>
      </c>
    </row>
    <row r="67" spans="4:17" x14ac:dyDescent="0.25">
      <c r="D67" s="4">
        <v>64</v>
      </c>
      <c r="E67" s="4">
        <v>80000</v>
      </c>
      <c r="F67" s="37">
        <v>21</v>
      </c>
      <c r="G67" s="37">
        <v>22</v>
      </c>
      <c r="H67" s="37">
        <v>23.5</v>
      </c>
      <c r="I67" s="37">
        <v>25</v>
      </c>
      <c r="J67" s="37">
        <v>26.5</v>
      </c>
      <c r="K67" s="37">
        <v>27.5</v>
      </c>
      <c r="L67" s="37">
        <v>29</v>
      </c>
      <c r="M67" s="37">
        <v>30</v>
      </c>
      <c r="N67" s="37">
        <v>31</v>
      </c>
      <c r="O67" s="37">
        <v>32</v>
      </c>
      <c r="P67" s="37">
        <v>33</v>
      </c>
      <c r="Q67" s="37">
        <v>34</v>
      </c>
    </row>
    <row r="68" spans="4:17" x14ac:dyDescent="0.25">
      <c r="D68" s="4">
        <v>65</v>
      </c>
      <c r="E68" s="4">
        <v>81000</v>
      </c>
      <c r="F68" s="37">
        <v>21</v>
      </c>
      <c r="G68" s="37">
        <v>22</v>
      </c>
      <c r="H68" s="37">
        <v>23.5</v>
      </c>
      <c r="I68" s="37">
        <v>25</v>
      </c>
      <c r="J68" s="37">
        <v>26.5</v>
      </c>
      <c r="K68" s="37">
        <v>28</v>
      </c>
      <c r="L68" s="37">
        <v>29</v>
      </c>
      <c r="M68" s="37">
        <v>30</v>
      </c>
      <c r="N68" s="37">
        <v>31.5</v>
      </c>
      <c r="O68" s="37">
        <v>32.5</v>
      </c>
      <c r="P68" s="37">
        <v>33.5</v>
      </c>
      <c r="Q68" s="37">
        <v>34.5</v>
      </c>
    </row>
    <row r="69" spans="4:17" x14ac:dyDescent="0.25">
      <c r="D69" s="4">
        <v>66</v>
      </c>
      <c r="E69" s="4">
        <v>82000</v>
      </c>
      <c r="F69" s="37">
        <v>21</v>
      </c>
      <c r="G69" s="37">
        <v>22</v>
      </c>
      <c r="H69" s="37">
        <v>23.5</v>
      </c>
      <c r="I69" s="37">
        <v>25</v>
      </c>
      <c r="J69" s="37">
        <v>26.5</v>
      </c>
      <c r="K69" s="37">
        <v>28</v>
      </c>
      <c r="L69" s="37">
        <v>29</v>
      </c>
      <c r="M69" s="37">
        <v>30.5</v>
      </c>
      <c r="N69" s="37">
        <v>31.5</v>
      </c>
      <c r="O69" s="37">
        <v>32.5</v>
      </c>
      <c r="P69" s="37">
        <v>33.5</v>
      </c>
      <c r="Q69" s="37">
        <v>34.5</v>
      </c>
    </row>
    <row r="70" spans="4:17" x14ac:dyDescent="0.25">
      <c r="D70" s="4">
        <v>67</v>
      </c>
      <c r="E70" s="4">
        <v>83000</v>
      </c>
      <c r="F70" s="37">
        <v>21</v>
      </c>
      <c r="G70" s="37">
        <v>22</v>
      </c>
      <c r="H70" s="37">
        <v>23.5</v>
      </c>
      <c r="I70" s="37">
        <v>25</v>
      </c>
      <c r="J70" s="37">
        <v>26.5</v>
      </c>
      <c r="K70" s="37">
        <v>28</v>
      </c>
      <c r="L70" s="37">
        <v>29</v>
      </c>
      <c r="M70" s="37">
        <v>30.5</v>
      </c>
      <c r="N70" s="37">
        <v>31.5</v>
      </c>
      <c r="O70" s="37">
        <v>32.5</v>
      </c>
      <c r="P70" s="37">
        <v>33.5</v>
      </c>
      <c r="Q70" s="37">
        <v>34.5</v>
      </c>
    </row>
    <row r="71" spans="4:17" x14ac:dyDescent="0.25">
      <c r="D71" s="4">
        <v>68</v>
      </c>
      <c r="E71" s="4">
        <v>84000</v>
      </c>
      <c r="F71" s="37">
        <v>21</v>
      </c>
      <c r="G71" s="37">
        <v>22</v>
      </c>
      <c r="H71" s="37">
        <v>23.5</v>
      </c>
      <c r="I71" s="37">
        <v>25</v>
      </c>
      <c r="J71" s="37">
        <v>26.5</v>
      </c>
      <c r="K71" s="37">
        <v>28</v>
      </c>
      <c r="L71" s="37">
        <v>29.5</v>
      </c>
      <c r="M71" s="37">
        <v>30.5</v>
      </c>
      <c r="N71" s="37">
        <v>31.5</v>
      </c>
      <c r="O71" s="37">
        <v>32.5</v>
      </c>
      <c r="P71" s="37">
        <v>33.5</v>
      </c>
      <c r="Q71" s="37">
        <v>34.5</v>
      </c>
    </row>
    <row r="72" spans="4:17" x14ac:dyDescent="0.25">
      <c r="D72" s="4">
        <v>69</v>
      </c>
      <c r="E72" s="4">
        <v>85000</v>
      </c>
      <c r="F72" s="37">
        <v>21</v>
      </c>
      <c r="G72" s="37">
        <v>22</v>
      </c>
      <c r="H72" s="37">
        <v>23.5</v>
      </c>
      <c r="I72" s="37">
        <v>25</v>
      </c>
      <c r="J72" s="37">
        <v>26.5</v>
      </c>
      <c r="K72" s="37">
        <v>28</v>
      </c>
      <c r="L72" s="37">
        <v>29.5</v>
      </c>
      <c r="M72" s="37">
        <v>30.5</v>
      </c>
      <c r="N72" s="37">
        <v>31.5</v>
      </c>
      <c r="O72" s="37">
        <v>33</v>
      </c>
      <c r="P72" s="37">
        <v>34</v>
      </c>
      <c r="Q72" s="37">
        <v>35</v>
      </c>
    </row>
    <row r="73" spans="4:17" x14ac:dyDescent="0.25">
      <c r="D73" s="4">
        <v>70</v>
      </c>
      <c r="E73" s="4">
        <v>86000</v>
      </c>
      <c r="F73" s="37">
        <v>21</v>
      </c>
      <c r="G73" s="37">
        <v>22</v>
      </c>
      <c r="H73" s="37">
        <v>23.5</v>
      </c>
      <c r="I73" s="37">
        <v>25</v>
      </c>
      <c r="J73" s="37">
        <v>26.5</v>
      </c>
      <c r="K73" s="37">
        <v>28</v>
      </c>
      <c r="L73" s="37">
        <v>29.5</v>
      </c>
      <c r="M73" s="37">
        <v>30.5</v>
      </c>
      <c r="N73" s="37">
        <v>32</v>
      </c>
      <c r="O73" s="37">
        <v>33</v>
      </c>
      <c r="P73" s="37">
        <v>34</v>
      </c>
      <c r="Q73" s="37">
        <v>35</v>
      </c>
    </row>
    <row r="74" spans="4:17" x14ac:dyDescent="0.25">
      <c r="D74" s="4">
        <v>71</v>
      </c>
      <c r="E74" s="4">
        <v>87000</v>
      </c>
      <c r="F74" s="37">
        <v>21</v>
      </c>
      <c r="G74" s="37">
        <v>22</v>
      </c>
      <c r="H74" s="37">
        <v>23.5</v>
      </c>
      <c r="I74" s="37">
        <v>25</v>
      </c>
      <c r="J74" s="37">
        <v>26.5</v>
      </c>
      <c r="K74" s="37">
        <v>28</v>
      </c>
      <c r="L74" s="37">
        <v>29.5</v>
      </c>
      <c r="M74" s="37">
        <v>31</v>
      </c>
      <c r="N74" s="37">
        <v>32</v>
      </c>
      <c r="O74" s="37">
        <v>33</v>
      </c>
      <c r="P74" s="37">
        <v>34</v>
      </c>
      <c r="Q74" s="37">
        <v>35</v>
      </c>
    </row>
    <row r="75" spans="4:17" x14ac:dyDescent="0.25">
      <c r="D75" s="4">
        <v>72</v>
      </c>
      <c r="E75" s="4">
        <v>88000</v>
      </c>
      <c r="F75" s="37">
        <v>21</v>
      </c>
      <c r="G75" s="37">
        <v>22</v>
      </c>
      <c r="H75" s="37">
        <v>23.5</v>
      </c>
      <c r="I75" s="37">
        <v>25</v>
      </c>
      <c r="J75" s="37">
        <v>26.5</v>
      </c>
      <c r="K75" s="37">
        <v>28</v>
      </c>
      <c r="L75" s="37">
        <v>29.5</v>
      </c>
      <c r="M75" s="37">
        <v>31</v>
      </c>
      <c r="N75" s="37">
        <v>32</v>
      </c>
      <c r="O75" s="37">
        <v>33</v>
      </c>
      <c r="P75" s="37">
        <v>34</v>
      </c>
      <c r="Q75" s="37">
        <v>35</v>
      </c>
    </row>
    <row r="76" spans="4:17" x14ac:dyDescent="0.25">
      <c r="D76" s="4">
        <v>73</v>
      </c>
      <c r="E76" s="4">
        <v>89000</v>
      </c>
      <c r="F76" s="37">
        <v>21.5</v>
      </c>
      <c r="G76" s="37">
        <v>22</v>
      </c>
      <c r="H76" s="37">
        <v>23.5</v>
      </c>
      <c r="I76" s="37">
        <v>25</v>
      </c>
      <c r="J76" s="37">
        <v>26.5</v>
      </c>
      <c r="K76" s="37">
        <v>28</v>
      </c>
      <c r="L76" s="37">
        <v>29.5</v>
      </c>
      <c r="M76" s="37">
        <v>31</v>
      </c>
      <c r="N76" s="37">
        <v>32</v>
      </c>
      <c r="O76" s="37">
        <v>33</v>
      </c>
      <c r="P76" s="37">
        <v>34</v>
      </c>
      <c r="Q76" s="37">
        <v>35</v>
      </c>
    </row>
    <row r="77" spans="4:17" x14ac:dyDescent="0.25">
      <c r="D77" s="4">
        <v>74</v>
      </c>
      <c r="E77" s="4">
        <v>90000</v>
      </c>
      <c r="F77" s="37">
        <v>21.5</v>
      </c>
      <c r="G77" s="37">
        <v>22.5</v>
      </c>
      <c r="H77" s="37">
        <v>23.5</v>
      </c>
      <c r="I77" s="37">
        <v>25</v>
      </c>
      <c r="J77" s="37">
        <v>26.5</v>
      </c>
      <c r="K77" s="37">
        <v>28</v>
      </c>
      <c r="L77" s="37">
        <v>29.5</v>
      </c>
      <c r="M77" s="37">
        <v>31</v>
      </c>
      <c r="N77" s="37">
        <v>32</v>
      </c>
      <c r="O77" s="37">
        <v>33.5</v>
      </c>
      <c r="P77" s="37">
        <v>34.5</v>
      </c>
      <c r="Q77" s="37">
        <v>35.5</v>
      </c>
    </row>
    <row r="78" spans="4:17" x14ac:dyDescent="0.25">
      <c r="D78" s="4">
        <v>75</v>
      </c>
      <c r="E78" s="4">
        <v>91000</v>
      </c>
      <c r="F78" s="37">
        <v>21.5</v>
      </c>
      <c r="G78" s="37">
        <v>22.5</v>
      </c>
      <c r="H78" s="37">
        <v>24</v>
      </c>
      <c r="I78" s="37">
        <v>25</v>
      </c>
      <c r="J78" s="37">
        <v>26.5</v>
      </c>
      <c r="K78" s="37">
        <v>28</v>
      </c>
      <c r="L78" s="37">
        <v>29.5</v>
      </c>
      <c r="M78" s="37">
        <v>31</v>
      </c>
      <c r="N78" s="37">
        <v>32.5</v>
      </c>
      <c r="O78" s="37">
        <v>33.5</v>
      </c>
      <c r="P78" s="37">
        <v>34.5</v>
      </c>
      <c r="Q78" s="37">
        <v>35.5</v>
      </c>
    </row>
    <row r="79" spans="4:17" x14ac:dyDescent="0.25">
      <c r="D79" s="4">
        <v>76</v>
      </c>
      <c r="E79" s="4">
        <v>92000</v>
      </c>
      <c r="F79" s="37">
        <v>21.5</v>
      </c>
      <c r="G79" s="37">
        <v>22.5</v>
      </c>
      <c r="H79" s="37">
        <v>24</v>
      </c>
      <c r="I79" s="37">
        <v>25.5</v>
      </c>
      <c r="J79" s="37">
        <v>26.5</v>
      </c>
      <c r="K79" s="37">
        <v>28</v>
      </c>
      <c r="L79" s="37">
        <v>29.5</v>
      </c>
      <c r="M79" s="37">
        <v>31</v>
      </c>
      <c r="N79" s="37">
        <v>32.5</v>
      </c>
      <c r="O79" s="37">
        <v>33.5</v>
      </c>
      <c r="P79" s="37">
        <v>34.5</v>
      </c>
      <c r="Q79" s="37">
        <v>35.5</v>
      </c>
    </row>
    <row r="80" spans="4:17" x14ac:dyDescent="0.25">
      <c r="D80" s="4">
        <v>77</v>
      </c>
      <c r="E80" s="4">
        <v>93000</v>
      </c>
      <c r="F80" s="37">
        <v>21.5</v>
      </c>
      <c r="G80" s="37">
        <v>22.5</v>
      </c>
      <c r="H80" s="37">
        <v>24</v>
      </c>
      <c r="I80" s="37">
        <v>25.5</v>
      </c>
      <c r="J80" s="37">
        <v>26.5</v>
      </c>
      <c r="K80" s="37">
        <v>28</v>
      </c>
      <c r="L80" s="37">
        <v>29.5</v>
      </c>
      <c r="M80" s="37">
        <v>31</v>
      </c>
      <c r="N80" s="37">
        <v>32.5</v>
      </c>
      <c r="O80" s="37">
        <v>33.5</v>
      </c>
      <c r="P80" s="37">
        <v>34.5</v>
      </c>
      <c r="Q80" s="37">
        <v>35.5</v>
      </c>
    </row>
    <row r="81" spans="4:17" x14ac:dyDescent="0.25">
      <c r="D81" s="4">
        <v>78</v>
      </c>
      <c r="E81" s="4">
        <v>94000</v>
      </c>
      <c r="F81" s="37">
        <v>21.5</v>
      </c>
      <c r="G81" s="37">
        <v>22.5</v>
      </c>
      <c r="H81" s="37">
        <v>24</v>
      </c>
      <c r="I81" s="37">
        <v>25.5</v>
      </c>
      <c r="J81" s="37">
        <v>27</v>
      </c>
      <c r="K81" s="37">
        <v>28</v>
      </c>
      <c r="L81" s="37">
        <v>29.5</v>
      </c>
      <c r="M81" s="37">
        <v>31</v>
      </c>
      <c r="N81" s="37">
        <v>32.5</v>
      </c>
      <c r="O81" s="37">
        <v>33.5</v>
      </c>
      <c r="P81" s="37">
        <v>34.5</v>
      </c>
      <c r="Q81" s="37">
        <v>35.5</v>
      </c>
    </row>
    <row r="82" spans="4:17" x14ac:dyDescent="0.25">
      <c r="D82" s="4">
        <v>79</v>
      </c>
      <c r="E82" s="4">
        <v>95000</v>
      </c>
      <c r="F82" s="37">
        <v>21.5</v>
      </c>
      <c r="G82" s="37">
        <v>22.5</v>
      </c>
      <c r="H82" s="37">
        <v>24</v>
      </c>
      <c r="I82" s="37">
        <v>25.5</v>
      </c>
      <c r="J82" s="37">
        <v>27</v>
      </c>
      <c r="K82" s="37">
        <v>28</v>
      </c>
      <c r="L82" s="37">
        <v>29.5</v>
      </c>
      <c r="M82" s="37">
        <v>31</v>
      </c>
      <c r="N82" s="37">
        <v>32.5</v>
      </c>
      <c r="O82" s="37">
        <v>33.5</v>
      </c>
      <c r="P82" s="37">
        <v>35</v>
      </c>
      <c r="Q82" s="37">
        <v>36</v>
      </c>
    </row>
    <row r="83" spans="4:17" x14ac:dyDescent="0.25">
      <c r="D83" s="4">
        <v>80</v>
      </c>
      <c r="E83" s="4">
        <v>96000</v>
      </c>
      <c r="F83" s="37">
        <v>21.5</v>
      </c>
      <c r="G83" s="37">
        <v>22.5</v>
      </c>
      <c r="H83" s="37">
        <v>24</v>
      </c>
      <c r="I83" s="37">
        <v>25.5</v>
      </c>
      <c r="J83" s="37">
        <v>27</v>
      </c>
      <c r="K83" s="37">
        <v>28</v>
      </c>
      <c r="L83" s="37">
        <v>29.5</v>
      </c>
      <c r="M83" s="37">
        <v>31</v>
      </c>
      <c r="N83" s="37">
        <v>32.5</v>
      </c>
      <c r="O83" s="37">
        <v>34</v>
      </c>
      <c r="P83" s="37">
        <v>35</v>
      </c>
      <c r="Q83" s="37">
        <v>36</v>
      </c>
    </row>
    <row r="84" spans="4:17" x14ac:dyDescent="0.25">
      <c r="D84" s="4">
        <v>81</v>
      </c>
      <c r="E84" s="4">
        <v>97000</v>
      </c>
      <c r="F84" s="37">
        <v>21.5</v>
      </c>
      <c r="G84" s="37">
        <v>22.5</v>
      </c>
      <c r="H84" s="37">
        <v>24</v>
      </c>
      <c r="I84" s="37">
        <v>25.5</v>
      </c>
      <c r="J84" s="37">
        <v>27</v>
      </c>
      <c r="K84" s="37">
        <v>28.5</v>
      </c>
      <c r="L84" s="37">
        <v>29.5</v>
      </c>
      <c r="M84" s="37">
        <v>31</v>
      </c>
      <c r="N84" s="37">
        <v>32.5</v>
      </c>
      <c r="O84" s="37">
        <v>34</v>
      </c>
      <c r="P84" s="37">
        <v>35</v>
      </c>
      <c r="Q84" s="37">
        <v>36</v>
      </c>
    </row>
    <row r="85" spans="4:17" x14ac:dyDescent="0.25">
      <c r="D85" s="4">
        <v>82</v>
      </c>
      <c r="E85" s="4">
        <v>98000</v>
      </c>
      <c r="F85" s="37">
        <v>21.5</v>
      </c>
      <c r="G85" s="37">
        <v>22.5</v>
      </c>
      <c r="H85" s="37">
        <v>24</v>
      </c>
      <c r="I85" s="37">
        <v>25.5</v>
      </c>
      <c r="J85" s="37">
        <v>27</v>
      </c>
      <c r="K85" s="37">
        <v>28.5</v>
      </c>
      <c r="L85" s="37">
        <v>29.5</v>
      </c>
      <c r="M85" s="37">
        <v>31</v>
      </c>
      <c r="N85" s="37">
        <v>32.5</v>
      </c>
      <c r="O85" s="37">
        <v>34</v>
      </c>
      <c r="P85" s="37">
        <v>35</v>
      </c>
      <c r="Q85" s="37">
        <v>36</v>
      </c>
    </row>
    <row r="86" spans="4:17" x14ac:dyDescent="0.25">
      <c r="D86" s="4">
        <v>83</v>
      </c>
      <c r="E86" s="4">
        <v>99000</v>
      </c>
      <c r="F86" s="37">
        <v>21.5</v>
      </c>
      <c r="G86" s="37">
        <v>22.5</v>
      </c>
      <c r="H86" s="37">
        <v>24</v>
      </c>
      <c r="I86" s="37">
        <v>25.5</v>
      </c>
      <c r="J86" s="37">
        <v>27</v>
      </c>
      <c r="K86" s="37">
        <v>28.5</v>
      </c>
      <c r="L86" s="37">
        <v>30</v>
      </c>
      <c r="M86" s="37">
        <v>31</v>
      </c>
      <c r="N86" s="37">
        <v>32.5</v>
      </c>
      <c r="O86" s="37">
        <v>34</v>
      </c>
      <c r="P86" s="37">
        <v>35</v>
      </c>
      <c r="Q86" s="37">
        <v>36</v>
      </c>
    </row>
    <row r="87" spans="4:17" x14ac:dyDescent="0.25">
      <c r="D87" s="4">
        <v>84</v>
      </c>
      <c r="E87" s="4">
        <v>100000</v>
      </c>
      <c r="F87" s="37">
        <v>21.5</v>
      </c>
      <c r="G87" s="37">
        <v>22.5</v>
      </c>
      <c r="H87" s="37">
        <v>24</v>
      </c>
      <c r="I87" s="37">
        <v>25.5</v>
      </c>
      <c r="J87" s="37">
        <v>27</v>
      </c>
      <c r="K87" s="37">
        <v>28.5</v>
      </c>
      <c r="L87" s="37">
        <v>30</v>
      </c>
      <c r="M87" s="37">
        <v>31</v>
      </c>
      <c r="N87" s="37">
        <v>32.5</v>
      </c>
      <c r="O87" s="37">
        <v>34</v>
      </c>
      <c r="P87" s="37">
        <v>35</v>
      </c>
      <c r="Q87" s="37">
        <v>36.5</v>
      </c>
    </row>
    <row r="88" spans="4:17" x14ac:dyDescent="0.25">
      <c r="D88" s="4">
        <v>85</v>
      </c>
      <c r="E88" s="4">
        <v>101000</v>
      </c>
      <c r="F88" s="37">
        <v>22</v>
      </c>
      <c r="G88" s="37">
        <v>23</v>
      </c>
      <c r="H88" s="37">
        <v>24</v>
      </c>
      <c r="I88" s="37">
        <v>25.5</v>
      </c>
      <c r="J88" s="37">
        <v>27</v>
      </c>
      <c r="K88" s="37">
        <v>28.5</v>
      </c>
      <c r="L88" s="37">
        <v>30</v>
      </c>
      <c r="M88" s="37">
        <v>31</v>
      </c>
      <c r="N88" s="37">
        <v>32.5</v>
      </c>
      <c r="O88" s="37">
        <v>34</v>
      </c>
      <c r="P88" s="37">
        <v>35.5</v>
      </c>
      <c r="Q88" s="37">
        <v>36.5</v>
      </c>
    </row>
    <row r="89" spans="4:17" x14ac:dyDescent="0.25">
      <c r="D89" s="4">
        <v>86</v>
      </c>
      <c r="E89" s="4">
        <v>102000</v>
      </c>
      <c r="F89" s="37">
        <v>22</v>
      </c>
      <c r="G89" s="37">
        <v>23</v>
      </c>
      <c r="H89" s="37">
        <v>24.5</v>
      </c>
      <c r="I89" s="37">
        <v>25.5</v>
      </c>
      <c r="J89" s="37">
        <v>27</v>
      </c>
      <c r="K89" s="37">
        <v>28.5</v>
      </c>
      <c r="L89" s="37">
        <v>30</v>
      </c>
      <c r="M89" s="37">
        <v>31</v>
      </c>
      <c r="N89" s="37">
        <v>32.5</v>
      </c>
      <c r="O89" s="37">
        <v>34</v>
      </c>
      <c r="P89" s="37">
        <v>35.5</v>
      </c>
      <c r="Q89" s="37">
        <v>36.5</v>
      </c>
    </row>
    <row r="90" spans="4:17" x14ac:dyDescent="0.25">
      <c r="D90" s="4">
        <v>87</v>
      </c>
      <c r="E90" s="4">
        <v>103000</v>
      </c>
      <c r="F90" s="37">
        <v>22</v>
      </c>
      <c r="G90" s="37">
        <v>23</v>
      </c>
      <c r="H90" s="37">
        <v>24.5</v>
      </c>
      <c r="I90" s="37">
        <v>26</v>
      </c>
      <c r="J90" s="37">
        <v>27</v>
      </c>
      <c r="K90" s="37">
        <v>28.5</v>
      </c>
      <c r="L90" s="37">
        <v>30</v>
      </c>
      <c r="M90" s="37">
        <v>31.5</v>
      </c>
      <c r="N90" s="37">
        <v>33</v>
      </c>
      <c r="O90" s="37">
        <v>34.5</v>
      </c>
      <c r="P90" s="37">
        <v>35.5</v>
      </c>
      <c r="Q90" s="37">
        <v>36.5</v>
      </c>
    </row>
    <row r="91" spans="4:17" x14ac:dyDescent="0.25">
      <c r="D91" s="4">
        <v>88</v>
      </c>
      <c r="E91" s="4">
        <v>104000</v>
      </c>
      <c r="F91" s="37">
        <v>22</v>
      </c>
      <c r="G91" s="37">
        <v>23</v>
      </c>
      <c r="H91" s="37">
        <v>24.5</v>
      </c>
      <c r="I91" s="37">
        <v>26</v>
      </c>
      <c r="J91" s="37">
        <v>27.5</v>
      </c>
      <c r="K91" s="37">
        <v>28.5</v>
      </c>
      <c r="L91" s="37">
        <v>30</v>
      </c>
      <c r="M91" s="37">
        <v>31.5</v>
      </c>
      <c r="N91" s="37">
        <v>33</v>
      </c>
      <c r="O91" s="37">
        <v>34.5</v>
      </c>
      <c r="P91" s="37">
        <v>35.5</v>
      </c>
      <c r="Q91" s="37">
        <v>36.5</v>
      </c>
    </row>
    <row r="92" spans="4:17" x14ac:dyDescent="0.25">
      <c r="D92" s="4">
        <v>89</v>
      </c>
      <c r="E92" s="4">
        <v>105000</v>
      </c>
      <c r="F92" s="37">
        <v>22</v>
      </c>
      <c r="G92" s="37">
        <v>23</v>
      </c>
      <c r="H92" s="37">
        <v>24.5</v>
      </c>
      <c r="I92" s="37">
        <v>26</v>
      </c>
      <c r="J92" s="37">
        <v>27.5</v>
      </c>
      <c r="K92" s="37">
        <v>28.5</v>
      </c>
      <c r="L92" s="37">
        <v>30</v>
      </c>
      <c r="M92" s="37">
        <v>31.5</v>
      </c>
      <c r="N92" s="37">
        <v>33</v>
      </c>
      <c r="O92" s="37">
        <v>34.5</v>
      </c>
      <c r="P92" s="37">
        <v>35.5</v>
      </c>
      <c r="Q92" s="37">
        <v>36.5</v>
      </c>
    </row>
    <row r="93" spans="4:17" x14ac:dyDescent="0.25">
      <c r="D93" s="4">
        <v>90</v>
      </c>
      <c r="E93" s="4">
        <v>106000</v>
      </c>
      <c r="F93" s="37">
        <v>22</v>
      </c>
      <c r="G93" s="37">
        <v>23</v>
      </c>
      <c r="H93" s="37">
        <v>24.5</v>
      </c>
      <c r="I93" s="37">
        <v>26</v>
      </c>
      <c r="J93" s="37">
        <v>27.5</v>
      </c>
      <c r="K93" s="37">
        <v>29</v>
      </c>
      <c r="L93" s="37">
        <v>30</v>
      </c>
      <c r="M93" s="37">
        <v>31.5</v>
      </c>
      <c r="N93" s="37">
        <v>33</v>
      </c>
      <c r="O93" s="37">
        <v>34.5</v>
      </c>
      <c r="P93" s="37">
        <v>35.5</v>
      </c>
      <c r="Q93" s="37">
        <v>36.5</v>
      </c>
    </row>
    <row r="94" spans="4:17" x14ac:dyDescent="0.25">
      <c r="D94" s="4">
        <v>91</v>
      </c>
      <c r="E94" s="4">
        <v>107000</v>
      </c>
      <c r="F94" s="37">
        <v>22</v>
      </c>
      <c r="G94" s="37">
        <v>23</v>
      </c>
      <c r="H94" s="37">
        <v>24.5</v>
      </c>
      <c r="I94" s="37">
        <v>26</v>
      </c>
      <c r="J94" s="37">
        <v>27.5</v>
      </c>
      <c r="K94" s="37">
        <v>29</v>
      </c>
      <c r="L94" s="37">
        <v>30</v>
      </c>
      <c r="M94" s="37">
        <v>31.5</v>
      </c>
      <c r="N94" s="37">
        <v>33</v>
      </c>
      <c r="O94" s="37">
        <v>34.5</v>
      </c>
      <c r="P94" s="37">
        <v>35.5</v>
      </c>
      <c r="Q94" s="37">
        <v>36.5</v>
      </c>
    </row>
    <row r="95" spans="4:17" x14ac:dyDescent="0.25">
      <c r="D95" s="4">
        <v>92</v>
      </c>
      <c r="E95" s="4">
        <v>108000</v>
      </c>
      <c r="F95" s="37">
        <v>22</v>
      </c>
      <c r="G95" s="37">
        <v>23</v>
      </c>
      <c r="H95" s="37">
        <v>24.5</v>
      </c>
      <c r="I95" s="37">
        <v>26</v>
      </c>
      <c r="J95" s="37">
        <v>27.5</v>
      </c>
      <c r="K95" s="37">
        <v>29</v>
      </c>
      <c r="L95" s="37">
        <v>30</v>
      </c>
      <c r="M95" s="37">
        <v>31.5</v>
      </c>
      <c r="N95" s="37">
        <v>33</v>
      </c>
      <c r="O95" s="37">
        <v>34.5</v>
      </c>
      <c r="P95" s="37">
        <v>35.5</v>
      </c>
      <c r="Q95" s="37">
        <v>37</v>
      </c>
    </row>
    <row r="96" spans="4:17" x14ac:dyDescent="0.25">
      <c r="D96" s="4">
        <v>93</v>
      </c>
      <c r="E96" s="4">
        <v>109000</v>
      </c>
      <c r="F96" s="37">
        <v>22</v>
      </c>
      <c r="G96" s="37">
        <v>23</v>
      </c>
      <c r="H96" s="37">
        <v>24.5</v>
      </c>
      <c r="I96" s="37">
        <v>26</v>
      </c>
      <c r="J96" s="37">
        <v>27.5</v>
      </c>
      <c r="K96" s="37">
        <v>29</v>
      </c>
      <c r="L96" s="37">
        <v>30.5</v>
      </c>
      <c r="M96" s="37">
        <v>31.5</v>
      </c>
      <c r="N96" s="37">
        <v>33</v>
      </c>
      <c r="O96" s="37">
        <v>34.5</v>
      </c>
      <c r="P96" s="37">
        <v>36</v>
      </c>
      <c r="Q96" s="37">
        <v>37</v>
      </c>
    </row>
    <row r="97" spans="4:17" x14ac:dyDescent="0.25">
      <c r="D97" s="4">
        <v>94</v>
      </c>
      <c r="E97" s="4">
        <v>110000</v>
      </c>
      <c r="F97" s="37">
        <v>22</v>
      </c>
      <c r="G97" s="37">
        <v>23</v>
      </c>
      <c r="H97" s="37">
        <v>24.5</v>
      </c>
      <c r="I97" s="37">
        <v>26</v>
      </c>
      <c r="J97" s="37">
        <v>27.5</v>
      </c>
      <c r="K97" s="37">
        <v>29</v>
      </c>
      <c r="L97" s="37">
        <v>30.5</v>
      </c>
      <c r="M97" s="37">
        <v>31.5</v>
      </c>
      <c r="N97" s="37">
        <v>33</v>
      </c>
      <c r="O97" s="37">
        <v>34.5</v>
      </c>
      <c r="P97" s="37">
        <v>36</v>
      </c>
      <c r="Q97" s="37">
        <v>37</v>
      </c>
    </row>
    <row r="98" spans="4:17" x14ac:dyDescent="0.25"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</row>
    <row r="99" spans="4:17" x14ac:dyDescent="0.25"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</row>
  </sheetData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D1:Q97"/>
  <sheetViews>
    <sheetView zoomScale="85" zoomScaleNormal="85" workbookViewId="0">
      <selection activeCell="C1" sqref="C1"/>
    </sheetView>
  </sheetViews>
  <sheetFormatPr defaultRowHeight="15" x14ac:dyDescent="0.25"/>
  <cols>
    <col min="5" max="5" width="9.7109375" bestFit="1" customWidth="1"/>
  </cols>
  <sheetData>
    <row r="1" spans="4:17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</row>
    <row r="2" spans="4:17" x14ac:dyDescent="0.25">
      <c r="D2" t="s">
        <v>156</v>
      </c>
      <c r="F2" s="62">
        <v>0</v>
      </c>
      <c r="G2" s="62">
        <v>1.0009999999999999</v>
      </c>
      <c r="H2" s="62">
        <v>1.5009999999999999</v>
      </c>
      <c r="I2" s="62">
        <v>2.0009999999999999</v>
      </c>
      <c r="J2" s="62">
        <v>2.5009999999999999</v>
      </c>
      <c r="K2" s="62">
        <v>3.0009999999999999</v>
      </c>
      <c r="L2" s="62">
        <v>3.5009999999999999</v>
      </c>
      <c r="M2" s="62">
        <v>4.0010000000000003</v>
      </c>
      <c r="N2" s="62">
        <v>4.5010000000000003</v>
      </c>
      <c r="O2" s="62">
        <v>5.0010000000000003</v>
      </c>
      <c r="P2" s="62">
        <v>5.5010000000000003</v>
      </c>
      <c r="Q2" s="62">
        <v>6.0010000000000003</v>
      </c>
    </row>
    <row r="3" spans="4:17" x14ac:dyDescent="0.25">
      <c r="E3" t="s">
        <v>59</v>
      </c>
      <c r="F3" s="62">
        <v>2</v>
      </c>
      <c r="G3" s="62">
        <v>3</v>
      </c>
      <c r="H3" s="62">
        <v>4</v>
      </c>
      <c r="I3" s="62">
        <v>5</v>
      </c>
      <c r="J3" s="62">
        <v>6</v>
      </c>
      <c r="K3" s="62">
        <v>7</v>
      </c>
      <c r="L3" s="62">
        <v>8</v>
      </c>
      <c r="M3" s="62">
        <v>9</v>
      </c>
      <c r="N3" s="62">
        <v>10</v>
      </c>
      <c r="O3" s="62">
        <v>11</v>
      </c>
      <c r="P3" s="62">
        <v>12</v>
      </c>
      <c r="Q3" s="62">
        <v>13</v>
      </c>
    </row>
    <row r="4" spans="4:17" x14ac:dyDescent="0.25">
      <c r="D4">
        <v>1</v>
      </c>
      <c r="E4" s="69">
        <v>0</v>
      </c>
      <c r="F4" s="37">
        <v>15.5</v>
      </c>
      <c r="G4" s="37">
        <v>16</v>
      </c>
      <c r="H4" s="37">
        <v>16.5</v>
      </c>
      <c r="I4" s="37">
        <v>16.5</v>
      </c>
      <c r="J4" s="37">
        <v>17</v>
      </c>
      <c r="K4" s="37">
        <v>17</v>
      </c>
      <c r="L4" s="37">
        <v>17.5</v>
      </c>
      <c r="M4" s="37">
        <v>17.5</v>
      </c>
      <c r="N4" s="37">
        <v>17.5</v>
      </c>
      <c r="O4" s="37">
        <v>18</v>
      </c>
      <c r="P4" s="37">
        <v>18</v>
      </c>
      <c r="Q4" s="37">
        <v>18</v>
      </c>
    </row>
    <row r="5" spans="4:17" x14ac:dyDescent="0.25">
      <c r="D5">
        <v>2</v>
      </c>
      <c r="E5" s="69">
        <v>21500</v>
      </c>
      <c r="F5" s="37">
        <v>15.5</v>
      </c>
      <c r="G5" s="37">
        <v>16</v>
      </c>
      <c r="H5" s="37">
        <v>16.5</v>
      </c>
      <c r="I5" s="37">
        <v>16.5</v>
      </c>
      <c r="J5" s="37">
        <v>17</v>
      </c>
      <c r="K5" s="37">
        <v>17</v>
      </c>
      <c r="L5" s="37">
        <v>17.5</v>
      </c>
      <c r="M5" s="37">
        <v>17.5</v>
      </c>
      <c r="N5" s="37">
        <v>17.5</v>
      </c>
      <c r="O5" s="37">
        <v>18</v>
      </c>
      <c r="P5" s="37">
        <v>18</v>
      </c>
      <c r="Q5" s="37">
        <v>18</v>
      </c>
    </row>
    <row r="6" spans="4:17" x14ac:dyDescent="0.25">
      <c r="D6">
        <v>3</v>
      </c>
      <c r="E6" s="69">
        <v>22000</v>
      </c>
      <c r="F6" s="37">
        <v>16.5</v>
      </c>
      <c r="G6" s="37">
        <v>17</v>
      </c>
      <c r="H6" s="37">
        <v>17.5</v>
      </c>
      <c r="I6" s="37">
        <v>18</v>
      </c>
      <c r="J6" s="37">
        <v>18</v>
      </c>
      <c r="K6" s="37">
        <v>18.5</v>
      </c>
      <c r="L6" s="37">
        <v>18.5</v>
      </c>
      <c r="M6" s="37">
        <v>19</v>
      </c>
      <c r="N6" s="37">
        <v>19</v>
      </c>
      <c r="O6" s="37">
        <v>19</v>
      </c>
      <c r="P6" s="37">
        <v>19.5</v>
      </c>
      <c r="Q6" s="37">
        <v>19.5</v>
      </c>
    </row>
    <row r="7" spans="4:17" x14ac:dyDescent="0.25">
      <c r="D7">
        <v>4</v>
      </c>
      <c r="E7" s="69">
        <v>22500</v>
      </c>
      <c r="F7" s="37">
        <v>17.5</v>
      </c>
      <c r="G7" s="37">
        <v>18</v>
      </c>
      <c r="H7" s="37">
        <v>18.5</v>
      </c>
      <c r="I7" s="37">
        <v>19</v>
      </c>
      <c r="J7" s="37">
        <v>19.5</v>
      </c>
      <c r="K7" s="37">
        <v>19.5</v>
      </c>
      <c r="L7" s="37">
        <v>20</v>
      </c>
      <c r="M7" s="37">
        <v>20</v>
      </c>
      <c r="N7" s="37">
        <v>20.5</v>
      </c>
      <c r="O7" s="37">
        <v>20.5</v>
      </c>
      <c r="P7" s="37">
        <v>20.5</v>
      </c>
      <c r="Q7" s="37">
        <v>21</v>
      </c>
    </row>
    <row r="8" spans="4:17" x14ac:dyDescent="0.25">
      <c r="D8">
        <v>5</v>
      </c>
      <c r="E8" s="69">
        <v>23000</v>
      </c>
      <c r="F8" s="37">
        <v>18</v>
      </c>
      <c r="G8" s="37">
        <v>19</v>
      </c>
      <c r="H8" s="37">
        <v>19.5</v>
      </c>
      <c r="I8" s="37">
        <v>20</v>
      </c>
      <c r="J8" s="37">
        <v>20.5</v>
      </c>
      <c r="K8" s="37">
        <v>21</v>
      </c>
      <c r="L8" s="37">
        <v>21</v>
      </c>
      <c r="M8" s="37">
        <v>21.5</v>
      </c>
      <c r="N8" s="37">
        <v>21.5</v>
      </c>
      <c r="O8" s="37">
        <v>22</v>
      </c>
      <c r="P8" s="37">
        <v>22</v>
      </c>
      <c r="Q8" s="37">
        <v>22</v>
      </c>
    </row>
    <row r="9" spans="4:17" x14ac:dyDescent="0.25">
      <c r="D9">
        <v>6</v>
      </c>
      <c r="E9" s="69">
        <v>23500</v>
      </c>
      <c r="F9" s="37">
        <v>19</v>
      </c>
      <c r="G9" s="37">
        <v>19.5</v>
      </c>
      <c r="H9" s="37">
        <v>20.5</v>
      </c>
      <c r="I9" s="37">
        <v>21</v>
      </c>
      <c r="J9" s="37">
        <v>21.5</v>
      </c>
      <c r="K9" s="37">
        <v>22</v>
      </c>
      <c r="L9" s="37">
        <v>22</v>
      </c>
      <c r="M9" s="37">
        <v>22.5</v>
      </c>
      <c r="N9" s="37">
        <v>23</v>
      </c>
      <c r="O9" s="37">
        <v>23</v>
      </c>
      <c r="P9" s="37">
        <v>23</v>
      </c>
      <c r="Q9" s="37">
        <v>23.5</v>
      </c>
    </row>
    <row r="10" spans="4:17" x14ac:dyDescent="0.25">
      <c r="D10">
        <v>7</v>
      </c>
      <c r="E10" s="69">
        <v>24000</v>
      </c>
      <c r="F10" s="37">
        <v>19.5</v>
      </c>
      <c r="G10" s="37">
        <v>20</v>
      </c>
      <c r="H10" s="37">
        <v>21</v>
      </c>
      <c r="I10" s="37">
        <v>21.5</v>
      </c>
      <c r="J10" s="37">
        <v>22</v>
      </c>
      <c r="K10" s="37">
        <v>22.5</v>
      </c>
      <c r="L10" s="37">
        <v>23</v>
      </c>
      <c r="M10" s="37">
        <v>23.5</v>
      </c>
      <c r="N10" s="37">
        <v>23.5</v>
      </c>
      <c r="O10" s="37">
        <v>24</v>
      </c>
      <c r="P10" s="37">
        <v>24</v>
      </c>
      <c r="Q10" s="37">
        <v>24.5</v>
      </c>
    </row>
    <row r="11" spans="4:17" x14ac:dyDescent="0.25">
      <c r="D11">
        <v>8</v>
      </c>
      <c r="E11" s="69">
        <v>24500</v>
      </c>
      <c r="F11" s="37">
        <v>19.5</v>
      </c>
      <c r="G11" s="37">
        <v>20.5</v>
      </c>
      <c r="H11" s="37">
        <v>21</v>
      </c>
      <c r="I11" s="37">
        <v>22</v>
      </c>
      <c r="J11" s="37">
        <v>22.5</v>
      </c>
      <c r="K11" s="37">
        <v>23</v>
      </c>
      <c r="L11" s="37">
        <v>23.5</v>
      </c>
      <c r="M11" s="37">
        <v>24</v>
      </c>
      <c r="N11" s="37">
        <v>24</v>
      </c>
      <c r="O11" s="37">
        <v>24.5</v>
      </c>
      <c r="P11" s="37">
        <v>25</v>
      </c>
      <c r="Q11" s="37">
        <v>25</v>
      </c>
    </row>
    <row r="12" spans="4:17" x14ac:dyDescent="0.25">
      <c r="D12">
        <v>9</v>
      </c>
      <c r="E12" s="69">
        <v>25000</v>
      </c>
      <c r="F12" s="37">
        <v>20</v>
      </c>
      <c r="G12" s="37">
        <v>20.5</v>
      </c>
      <c r="H12" s="37">
        <v>21.5</v>
      </c>
      <c r="I12" s="37">
        <v>22</v>
      </c>
      <c r="J12" s="37">
        <v>23</v>
      </c>
      <c r="K12" s="37">
        <v>23.5</v>
      </c>
      <c r="L12" s="37">
        <v>24</v>
      </c>
      <c r="M12" s="37">
        <v>24.5</v>
      </c>
      <c r="N12" s="37">
        <v>24.5</v>
      </c>
      <c r="O12" s="37">
        <v>25</v>
      </c>
      <c r="P12" s="37">
        <v>25.5</v>
      </c>
      <c r="Q12" s="37">
        <v>25.5</v>
      </c>
    </row>
    <row r="13" spans="4:17" x14ac:dyDescent="0.25">
      <c r="D13">
        <v>10</v>
      </c>
      <c r="E13" s="69">
        <v>26000</v>
      </c>
      <c r="F13" s="37">
        <v>20</v>
      </c>
      <c r="G13" s="37">
        <v>21</v>
      </c>
      <c r="H13" s="37">
        <v>22</v>
      </c>
      <c r="I13" s="37">
        <v>23</v>
      </c>
      <c r="J13" s="37">
        <v>23.5</v>
      </c>
      <c r="K13" s="37">
        <v>24</v>
      </c>
      <c r="L13" s="37">
        <v>24.5</v>
      </c>
      <c r="M13" s="37">
        <v>25</v>
      </c>
      <c r="N13" s="37">
        <v>25.5</v>
      </c>
      <c r="O13" s="37">
        <v>26</v>
      </c>
      <c r="P13" s="37">
        <v>26.5</v>
      </c>
      <c r="Q13" s="37">
        <v>26.5</v>
      </c>
    </row>
    <row r="14" spans="4:17" x14ac:dyDescent="0.25">
      <c r="D14">
        <v>11</v>
      </c>
      <c r="E14" s="69">
        <v>27000</v>
      </c>
      <c r="F14" s="37">
        <v>20.5</v>
      </c>
      <c r="G14" s="37">
        <v>21.5</v>
      </c>
      <c r="H14" s="37">
        <v>22.5</v>
      </c>
      <c r="I14" s="37">
        <v>23.5</v>
      </c>
      <c r="J14" s="37">
        <v>24</v>
      </c>
      <c r="K14" s="37">
        <v>25</v>
      </c>
      <c r="L14" s="37">
        <v>25.5</v>
      </c>
      <c r="M14" s="37">
        <v>26</v>
      </c>
      <c r="N14" s="37">
        <v>26.5</v>
      </c>
      <c r="O14" s="37">
        <v>27</v>
      </c>
      <c r="P14" s="37">
        <v>27.5</v>
      </c>
      <c r="Q14" s="37">
        <v>27.5</v>
      </c>
    </row>
    <row r="15" spans="4:17" x14ac:dyDescent="0.25">
      <c r="D15">
        <v>12</v>
      </c>
      <c r="E15" s="69">
        <v>28000</v>
      </c>
      <c r="F15" s="37">
        <v>20.5</v>
      </c>
      <c r="G15" s="37">
        <v>21.5</v>
      </c>
      <c r="H15" s="37">
        <v>22.5</v>
      </c>
      <c r="I15" s="37">
        <v>23.5</v>
      </c>
      <c r="J15" s="37">
        <v>24.5</v>
      </c>
      <c r="K15" s="37">
        <v>25.5</v>
      </c>
      <c r="L15" s="37">
        <v>26</v>
      </c>
      <c r="M15" s="37">
        <v>26.5</v>
      </c>
      <c r="N15" s="37">
        <v>27</v>
      </c>
      <c r="O15" s="37">
        <v>27.5</v>
      </c>
      <c r="P15" s="37">
        <v>28</v>
      </c>
      <c r="Q15" s="37">
        <v>28.5</v>
      </c>
    </row>
    <row r="16" spans="4:17" x14ac:dyDescent="0.25">
      <c r="D16">
        <v>13</v>
      </c>
      <c r="E16" s="69">
        <v>29000</v>
      </c>
      <c r="F16" s="37">
        <v>21</v>
      </c>
      <c r="G16" s="37">
        <v>22</v>
      </c>
      <c r="H16" s="37">
        <v>23</v>
      </c>
      <c r="I16" s="37">
        <v>24</v>
      </c>
      <c r="J16" s="37">
        <v>25</v>
      </c>
      <c r="K16" s="37">
        <v>25.5</v>
      </c>
      <c r="L16" s="37">
        <v>26.5</v>
      </c>
      <c r="M16" s="37">
        <v>27</v>
      </c>
      <c r="N16" s="37">
        <v>28</v>
      </c>
      <c r="O16" s="37">
        <v>28.5</v>
      </c>
      <c r="P16" s="37">
        <v>29</v>
      </c>
      <c r="Q16" s="37">
        <v>29.5</v>
      </c>
    </row>
    <row r="17" spans="4:17" x14ac:dyDescent="0.25">
      <c r="D17">
        <v>14</v>
      </c>
      <c r="E17" s="69">
        <v>30000</v>
      </c>
      <c r="F17" s="37">
        <v>21</v>
      </c>
      <c r="G17" s="37">
        <v>22</v>
      </c>
      <c r="H17" s="37">
        <v>23</v>
      </c>
      <c r="I17" s="37">
        <v>24</v>
      </c>
      <c r="J17" s="37">
        <v>25</v>
      </c>
      <c r="K17" s="37">
        <v>26</v>
      </c>
      <c r="L17" s="37">
        <v>27</v>
      </c>
      <c r="M17" s="37">
        <v>27.5</v>
      </c>
      <c r="N17" s="37">
        <v>28</v>
      </c>
      <c r="O17" s="37">
        <v>29</v>
      </c>
      <c r="P17" s="37">
        <v>29.5</v>
      </c>
      <c r="Q17" s="37">
        <v>30</v>
      </c>
    </row>
    <row r="18" spans="4:17" x14ac:dyDescent="0.25">
      <c r="D18">
        <v>15</v>
      </c>
      <c r="E18" s="69">
        <v>31000</v>
      </c>
      <c r="F18" s="37">
        <v>21.5</v>
      </c>
      <c r="G18" s="37">
        <v>22.5</v>
      </c>
      <c r="H18" s="37">
        <v>23.5</v>
      </c>
      <c r="I18" s="37">
        <v>24.5</v>
      </c>
      <c r="J18" s="37">
        <v>25.5</v>
      </c>
      <c r="K18" s="37">
        <v>26.5</v>
      </c>
      <c r="L18" s="37">
        <v>27.5</v>
      </c>
      <c r="M18" s="37">
        <v>28.5</v>
      </c>
      <c r="N18" s="37">
        <v>29</v>
      </c>
      <c r="O18" s="37">
        <v>30</v>
      </c>
      <c r="P18" s="37">
        <v>30.5</v>
      </c>
      <c r="Q18" s="37">
        <v>31</v>
      </c>
    </row>
    <row r="19" spans="4:17" x14ac:dyDescent="0.25">
      <c r="D19">
        <v>16</v>
      </c>
      <c r="E19" s="69">
        <v>32000</v>
      </c>
      <c r="F19" s="37">
        <v>21.5</v>
      </c>
      <c r="G19" s="37">
        <v>22.5</v>
      </c>
      <c r="H19" s="37">
        <v>24</v>
      </c>
      <c r="I19" s="37">
        <v>25</v>
      </c>
      <c r="J19" s="37">
        <v>26</v>
      </c>
      <c r="K19" s="37">
        <v>27</v>
      </c>
      <c r="L19" s="37">
        <v>28</v>
      </c>
      <c r="M19" s="37">
        <v>28.5</v>
      </c>
      <c r="N19" s="37">
        <v>29.5</v>
      </c>
      <c r="O19" s="37">
        <v>30</v>
      </c>
      <c r="P19" s="37">
        <v>31</v>
      </c>
      <c r="Q19" s="37">
        <v>31.5</v>
      </c>
    </row>
    <row r="20" spans="4:17" x14ac:dyDescent="0.25">
      <c r="D20">
        <v>17</v>
      </c>
      <c r="E20" s="69">
        <v>33000</v>
      </c>
      <c r="F20" s="37">
        <v>21.5</v>
      </c>
      <c r="G20" s="37">
        <v>23</v>
      </c>
      <c r="H20" s="37">
        <v>24</v>
      </c>
      <c r="I20" s="37">
        <v>25</v>
      </c>
      <c r="J20" s="37">
        <v>26</v>
      </c>
      <c r="K20" s="37">
        <v>27</v>
      </c>
      <c r="L20" s="37">
        <v>28</v>
      </c>
      <c r="M20" s="37">
        <v>29</v>
      </c>
      <c r="N20" s="37">
        <v>29.5</v>
      </c>
      <c r="O20" s="37">
        <v>30.5</v>
      </c>
      <c r="P20" s="37">
        <v>31</v>
      </c>
      <c r="Q20" s="37">
        <v>31.5</v>
      </c>
    </row>
    <row r="21" spans="4:17" x14ac:dyDescent="0.25">
      <c r="D21">
        <v>18</v>
      </c>
      <c r="E21" s="69">
        <v>34000</v>
      </c>
      <c r="F21" s="37">
        <v>21.5</v>
      </c>
      <c r="G21" s="37">
        <v>23</v>
      </c>
      <c r="H21" s="37">
        <v>24</v>
      </c>
      <c r="I21" s="37">
        <v>25</v>
      </c>
      <c r="J21" s="37">
        <v>26.5</v>
      </c>
      <c r="K21" s="37">
        <v>27.5</v>
      </c>
      <c r="L21" s="37">
        <v>28</v>
      </c>
      <c r="M21" s="37">
        <v>29</v>
      </c>
      <c r="N21" s="37">
        <v>30</v>
      </c>
      <c r="O21" s="37">
        <v>30.5</v>
      </c>
      <c r="P21" s="37">
        <v>31.5</v>
      </c>
      <c r="Q21" s="37">
        <v>32</v>
      </c>
    </row>
    <row r="22" spans="4:17" x14ac:dyDescent="0.25">
      <c r="D22">
        <v>19</v>
      </c>
      <c r="E22" s="69">
        <v>35000</v>
      </c>
      <c r="F22" s="37">
        <v>21.5</v>
      </c>
      <c r="G22" s="37">
        <v>23</v>
      </c>
      <c r="H22" s="37">
        <v>24</v>
      </c>
      <c r="I22" s="37">
        <v>25</v>
      </c>
      <c r="J22" s="37">
        <v>26.5</v>
      </c>
      <c r="K22" s="37">
        <v>27.5</v>
      </c>
      <c r="L22" s="37">
        <v>28.5</v>
      </c>
      <c r="M22" s="37">
        <v>29.5</v>
      </c>
      <c r="N22" s="37">
        <v>30</v>
      </c>
      <c r="O22" s="37">
        <v>31</v>
      </c>
      <c r="P22" s="37">
        <v>31.5</v>
      </c>
      <c r="Q22" s="37">
        <v>32.5</v>
      </c>
    </row>
    <row r="23" spans="4:17" x14ac:dyDescent="0.25">
      <c r="D23">
        <v>20</v>
      </c>
      <c r="E23" s="69">
        <v>36000</v>
      </c>
      <c r="F23" s="37">
        <v>22</v>
      </c>
      <c r="G23" s="37">
        <v>23</v>
      </c>
      <c r="H23" s="37">
        <v>24</v>
      </c>
      <c r="I23" s="37">
        <v>25.5</v>
      </c>
      <c r="J23" s="37">
        <v>26.5</v>
      </c>
      <c r="K23" s="37">
        <v>27.5</v>
      </c>
      <c r="L23" s="37">
        <v>28.5</v>
      </c>
      <c r="M23" s="37">
        <v>29.5</v>
      </c>
      <c r="N23" s="37">
        <v>30.5</v>
      </c>
      <c r="O23" s="37">
        <v>31</v>
      </c>
      <c r="P23" s="37">
        <v>32</v>
      </c>
      <c r="Q23" s="37">
        <v>32.5</v>
      </c>
    </row>
    <row r="24" spans="4:17" x14ac:dyDescent="0.25">
      <c r="D24">
        <v>21</v>
      </c>
      <c r="E24" s="69">
        <v>37000</v>
      </c>
      <c r="F24" s="37">
        <v>22</v>
      </c>
      <c r="G24" s="37">
        <v>23</v>
      </c>
      <c r="H24" s="37">
        <v>24</v>
      </c>
      <c r="I24" s="37">
        <v>25.5</v>
      </c>
      <c r="J24" s="37">
        <v>26.5</v>
      </c>
      <c r="K24" s="37">
        <v>27.5</v>
      </c>
      <c r="L24" s="37">
        <v>28.5</v>
      </c>
      <c r="M24" s="37">
        <v>29.5</v>
      </c>
      <c r="N24" s="37">
        <v>30.5</v>
      </c>
      <c r="O24" s="37">
        <v>31.5</v>
      </c>
      <c r="P24" s="37">
        <v>32</v>
      </c>
      <c r="Q24" s="37">
        <v>32.5</v>
      </c>
    </row>
    <row r="25" spans="4:17" x14ac:dyDescent="0.25">
      <c r="D25">
        <v>22</v>
      </c>
      <c r="E25" s="69">
        <v>38000</v>
      </c>
      <c r="F25" s="37">
        <v>22.5</v>
      </c>
      <c r="G25" s="37">
        <v>23.5</v>
      </c>
      <c r="H25" s="37">
        <v>24.5</v>
      </c>
      <c r="I25" s="37">
        <v>25.5</v>
      </c>
      <c r="J25" s="37">
        <v>26.5</v>
      </c>
      <c r="K25" s="37">
        <v>27.5</v>
      </c>
      <c r="L25" s="37">
        <v>28.5</v>
      </c>
      <c r="M25" s="37">
        <v>29.5</v>
      </c>
      <c r="N25" s="37">
        <v>30.5</v>
      </c>
      <c r="O25" s="37">
        <v>31.5</v>
      </c>
      <c r="P25" s="37">
        <v>32</v>
      </c>
      <c r="Q25" s="37">
        <v>33</v>
      </c>
    </row>
    <row r="26" spans="4:17" x14ac:dyDescent="0.25">
      <c r="D26">
        <v>23</v>
      </c>
      <c r="E26" s="69">
        <v>39000</v>
      </c>
      <c r="F26" s="37">
        <v>22.5</v>
      </c>
      <c r="G26" s="37">
        <v>23.5</v>
      </c>
      <c r="H26" s="37">
        <v>24.5</v>
      </c>
      <c r="I26" s="37">
        <v>25.5</v>
      </c>
      <c r="J26" s="37">
        <v>26.5</v>
      </c>
      <c r="K26" s="37">
        <v>27.5</v>
      </c>
      <c r="L26" s="37">
        <v>28.5</v>
      </c>
      <c r="M26" s="37">
        <v>29.5</v>
      </c>
      <c r="N26" s="37">
        <v>30.5</v>
      </c>
      <c r="O26" s="37">
        <v>31.5</v>
      </c>
      <c r="P26" s="37">
        <v>32.5</v>
      </c>
      <c r="Q26" s="37">
        <v>33</v>
      </c>
    </row>
    <row r="27" spans="4:17" x14ac:dyDescent="0.25">
      <c r="D27">
        <v>24</v>
      </c>
      <c r="E27" s="69">
        <v>40000</v>
      </c>
      <c r="F27" s="37">
        <v>22.5</v>
      </c>
      <c r="G27" s="37">
        <v>23.5</v>
      </c>
      <c r="H27" s="37">
        <v>24.5</v>
      </c>
      <c r="I27" s="37">
        <v>25.5</v>
      </c>
      <c r="J27" s="37">
        <v>26.5</v>
      </c>
      <c r="K27" s="37">
        <v>27.5</v>
      </c>
      <c r="L27" s="37">
        <v>28.5</v>
      </c>
      <c r="M27" s="37">
        <v>29.5</v>
      </c>
      <c r="N27" s="37">
        <v>30.5</v>
      </c>
      <c r="O27" s="37">
        <v>31.5</v>
      </c>
      <c r="P27" s="37">
        <v>32.5</v>
      </c>
      <c r="Q27" s="37">
        <v>33</v>
      </c>
    </row>
    <row r="28" spans="4:17" x14ac:dyDescent="0.25">
      <c r="D28">
        <v>25</v>
      </c>
      <c r="E28" s="69">
        <v>41000</v>
      </c>
      <c r="F28" s="37">
        <v>23</v>
      </c>
      <c r="G28" s="37">
        <v>24</v>
      </c>
      <c r="H28" s="37">
        <v>25</v>
      </c>
      <c r="I28" s="37">
        <v>26</v>
      </c>
      <c r="J28" s="37">
        <v>27</v>
      </c>
      <c r="K28" s="37">
        <v>27.5</v>
      </c>
      <c r="L28" s="37">
        <v>28.5</v>
      </c>
      <c r="M28" s="37">
        <v>29.5</v>
      </c>
      <c r="N28" s="37">
        <v>30.5</v>
      </c>
      <c r="O28" s="37">
        <v>31.5</v>
      </c>
      <c r="P28" s="37">
        <v>32.5</v>
      </c>
      <c r="Q28" s="37">
        <v>33</v>
      </c>
    </row>
    <row r="29" spans="4:17" x14ac:dyDescent="0.25">
      <c r="D29">
        <v>26</v>
      </c>
      <c r="E29" s="69">
        <v>42000</v>
      </c>
      <c r="F29" s="37">
        <v>23</v>
      </c>
      <c r="G29" s="37">
        <v>24</v>
      </c>
      <c r="H29" s="37">
        <v>25</v>
      </c>
      <c r="I29" s="37">
        <v>26</v>
      </c>
      <c r="J29" s="37">
        <v>27</v>
      </c>
      <c r="K29" s="37">
        <v>28</v>
      </c>
      <c r="L29" s="37">
        <v>29</v>
      </c>
      <c r="M29" s="37">
        <v>29.5</v>
      </c>
      <c r="N29" s="37">
        <v>30.5</v>
      </c>
      <c r="O29" s="37">
        <v>31.5</v>
      </c>
      <c r="P29" s="37">
        <v>32.5</v>
      </c>
      <c r="Q29" s="37">
        <v>33</v>
      </c>
    </row>
    <row r="30" spans="4:17" x14ac:dyDescent="0.25">
      <c r="D30">
        <v>27</v>
      </c>
      <c r="E30" s="69">
        <v>43000</v>
      </c>
      <c r="F30" s="37">
        <v>23.5</v>
      </c>
      <c r="G30" s="37">
        <v>24.5</v>
      </c>
      <c r="H30" s="37">
        <v>25.5</v>
      </c>
      <c r="I30" s="37">
        <v>26.5</v>
      </c>
      <c r="J30" s="37">
        <v>27.5</v>
      </c>
      <c r="K30" s="37">
        <v>28</v>
      </c>
      <c r="L30" s="37">
        <v>29</v>
      </c>
      <c r="M30" s="37">
        <v>30</v>
      </c>
      <c r="N30" s="37">
        <v>31</v>
      </c>
      <c r="O30" s="37">
        <v>31.5</v>
      </c>
      <c r="P30" s="37">
        <v>32.5</v>
      </c>
      <c r="Q30" s="37">
        <v>33.5</v>
      </c>
    </row>
    <row r="31" spans="4:17" x14ac:dyDescent="0.25">
      <c r="D31">
        <v>28</v>
      </c>
      <c r="E31" s="69">
        <v>44000</v>
      </c>
      <c r="F31" s="37">
        <v>24</v>
      </c>
      <c r="G31" s="37">
        <v>25</v>
      </c>
      <c r="H31" s="37">
        <v>26</v>
      </c>
      <c r="I31" s="37">
        <v>27</v>
      </c>
      <c r="J31" s="37">
        <v>28</v>
      </c>
      <c r="K31" s="37">
        <v>28.5</v>
      </c>
      <c r="L31" s="37">
        <v>29.5</v>
      </c>
      <c r="M31" s="37">
        <v>30.5</v>
      </c>
      <c r="N31" s="37">
        <v>31</v>
      </c>
      <c r="O31" s="37">
        <v>32</v>
      </c>
      <c r="P31" s="37">
        <v>33</v>
      </c>
      <c r="Q31" s="37">
        <v>33.5</v>
      </c>
    </row>
    <row r="32" spans="4:17" x14ac:dyDescent="0.25">
      <c r="D32">
        <v>29</v>
      </c>
      <c r="E32" s="69">
        <v>45000</v>
      </c>
      <c r="F32" s="37">
        <v>24</v>
      </c>
      <c r="G32" s="37">
        <v>25.5</v>
      </c>
      <c r="H32" s="37">
        <v>26.5</v>
      </c>
      <c r="I32" s="37">
        <v>27.5</v>
      </c>
      <c r="J32" s="37">
        <v>28.5</v>
      </c>
      <c r="K32" s="37">
        <v>29</v>
      </c>
      <c r="L32" s="37">
        <v>30</v>
      </c>
      <c r="M32" s="37">
        <v>31</v>
      </c>
      <c r="N32" s="37">
        <v>31.5</v>
      </c>
      <c r="O32" s="37">
        <v>32.5</v>
      </c>
      <c r="P32" s="37">
        <v>33.5</v>
      </c>
      <c r="Q32" s="37">
        <v>34</v>
      </c>
    </row>
    <row r="33" spans="4:17" x14ac:dyDescent="0.25">
      <c r="D33">
        <v>30</v>
      </c>
      <c r="E33" s="69">
        <v>46000</v>
      </c>
      <c r="F33" s="37">
        <v>24</v>
      </c>
      <c r="G33" s="37">
        <v>25.5</v>
      </c>
      <c r="H33" s="37">
        <v>27</v>
      </c>
      <c r="I33" s="37">
        <v>28</v>
      </c>
      <c r="J33" s="37">
        <v>29</v>
      </c>
      <c r="K33" s="37">
        <v>30</v>
      </c>
      <c r="L33" s="37">
        <v>30.5</v>
      </c>
      <c r="M33" s="37">
        <v>31.5</v>
      </c>
      <c r="N33" s="37">
        <v>32.5</v>
      </c>
      <c r="O33" s="37">
        <v>33</v>
      </c>
      <c r="P33" s="37">
        <v>34</v>
      </c>
      <c r="Q33" s="37">
        <v>34.5</v>
      </c>
    </row>
    <row r="34" spans="4:17" x14ac:dyDescent="0.25">
      <c r="D34">
        <v>31</v>
      </c>
      <c r="E34" s="69">
        <v>47000</v>
      </c>
      <c r="F34" s="37">
        <v>24</v>
      </c>
      <c r="G34" s="37">
        <v>25.5</v>
      </c>
      <c r="H34" s="37">
        <v>27</v>
      </c>
      <c r="I34" s="37">
        <v>28.5</v>
      </c>
      <c r="J34" s="37">
        <v>29.5</v>
      </c>
      <c r="K34" s="37">
        <v>30.5</v>
      </c>
      <c r="L34" s="37">
        <v>31.5</v>
      </c>
      <c r="M34" s="37">
        <v>32</v>
      </c>
      <c r="N34" s="37">
        <v>33</v>
      </c>
      <c r="O34" s="37">
        <v>34</v>
      </c>
      <c r="P34" s="37">
        <v>34.5</v>
      </c>
      <c r="Q34" s="37">
        <v>35.5</v>
      </c>
    </row>
    <row r="35" spans="4:17" x14ac:dyDescent="0.25">
      <c r="D35">
        <v>32</v>
      </c>
      <c r="E35" s="69">
        <v>48000</v>
      </c>
      <c r="F35" s="37">
        <v>24.5</v>
      </c>
      <c r="G35" s="37">
        <v>26</v>
      </c>
      <c r="H35" s="37">
        <v>27.5</v>
      </c>
      <c r="I35" s="37">
        <v>29</v>
      </c>
      <c r="J35" s="37">
        <v>30</v>
      </c>
      <c r="K35" s="37">
        <v>31</v>
      </c>
      <c r="L35" s="37">
        <v>32</v>
      </c>
      <c r="M35" s="37">
        <v>32.5</v>
      </c>
      <c r="N35" s="37">
        <v>33.5</v>
      </c>
      <c r="O35" s="37">
        <v>34</v>
      </c>
      <c r="P35" s="37">
        <v>35</v>
      </c>
      <c r="Q35" s="37">
        <v>36</v>
      </c>
    </row>
    <row r="36" spans="4:17" x14ac:dyDescent="0.25">
      <c r="D36">
        <v>33</v>
      </c>
      <c r="E36" s="69">
        <v>49000</v>
      </c>
      <c r="F36" s="37">
        <v>24.5</v>
      </c>
      <c r="G36" s="37">
        <v>26</v>
      </c>
      <c r="H36" s="37">
        <v>27.5</v>
      </c>
      <c r="I36" s="37">
        <v>29</v>
      </c>
      <c r="J36" s="37">
        <v>30.5</v>
      </c>
      <c r="K36" s="37">
        <v>31.5</v>
      </c>
      <c r="L36" s="37">
        <v>32.5</v>
      </c>
      <c r="M36" s="37">
        <v>33</v>
      </c>
      <c r="N36" s="37">
        <v>34</v>
      </c>
      <c r="O36" s="37">
        <v>34.5</v>
      </c>
      <c r="P36" s="37">
        <v>35.5</v>
      </c>
      <c r="Q36" s="37">
        <v>36</v>
      </c>
    </row>
    <row r="37" spans="4:17" x14ac:dyDescent="0.25">
      <c r="D37">
        <v>34</v>
      </c>
      <c r="E37" s="69">
        <v>50000</v>
      </c>
      <c r="F37" s="37">
        <v>24.5</v>
      </c>
      <c r="G37" s="37">
        <v>26</v>
      </c>
      <c r="H37" s="37">
        <v>27.5</v>
      </c>
      <c r="I37" s="37">
        <v>29</v>
      </c>
      <c r="J37" s="37">
        <v>30.5</v>
      </c>
      <c r="K37" s="37">
        <v>32</v>
      </c>
      <c r="L37" s="37">
        <v>33</v>
      </c>
      <c r="M37" s="37">
        <v>33.5</v>
      </c>
      <c r="N37" s="37">
        <v>34.5</v>
      </c>
      <c r="O37" s="37">
        <v>35</v>
      </c>
      <c r="P37" s="37">
        <v>36</v>
      </c>
      <c r="Q37" s="37">
        <v>36.5</v>
      </c>
    </row>
    <row r="38" spans="4:17" x14ac:dyDescent="0.25">
      <c r="D38">
        <v>35</v>
      </c>
      <c r="E38" s="69">
        <v>51000</v>
      </c>
      <c r="F38" s="37">
        <v>24.5</v>
      </c>
      <c r="G38" s="37">
        <v>26</v>
      </c>
      <c r="H38" s="37">
        <v>27.5</v>
      </c>
      <c r="I38" s="37">
        <v>29</v>
      </c>
      <c r="J38" s="37">
        <v>30.5</v>
      </c>
      <c r="K38" s="37">
        <v>32</v>
      </c>
      <c r="L38" s="37">
        <v>33</v>
      </c>
      <c r="M38" s="37">
        <v>34</v>
      </c>
      <c r="N38" s="37">
        <v>35</v>
      </c>
      <c r="O38" s="37">
        <v>35.5</v>
      </c>
      <c r="P38" s="37">
        <v>36.5</v>
      </c>
      <c r="Q38" s="37">
        <v>37</v>
      </c>
    </row>
    <row r="39" spans="4:17" x14ac:dyDescent="0.25">
      <c r="D39">
        <v>36</v>
      </c>
      <c r="E39" s="69">
        <v>52000</v>
      </c>
      <c r="F39" s="37">
        <v>24.5</v>
      </c>
      <c r="G39" s="37">
        <v>26</v>
      </c>
      <c r="H39" s="37">
        <v>27.5</v>
      </c>
      <c r="I39" s="37">
        <v>29</v>
      </c>
      <c r="J39" s="37">
        <v>30.5</v>
      </c>
      <c r="K39" s="37">
        <v>32</v>
      </c>
      <c r="L39" s="37">
        <v>33.5</v>
      </c>
      <c r="M39" s="37">
        <v>34.5</v>
      </c>
      <c r="N39" s="37">
        <v>35.5</v>
      </c>
      <c r="O39" s="37">
        <v>36</v>
      </c>
      <c r="P39" s="37">
        <v>37</v>
      </c>
      <c r="Q39" s="37">
        <v>37.5</v>
      </c>
    </row>
    <row r="40" spans="4:17" x14ac:dyDescent="0.25">
      <c r="D40">
        <v>37</v>
      </c>
      <c r="E40" s="69">
        <v>53000</v>
      </c>
      <c r="F40" s="37">
        <v>24.5</v>
      </c>
      <c r="G40" s="37">
        <v>26</v>
      </c>
      <c r="H40" s="37">
        <v>27.5</v>
      </c>
      <c r="I40" s="37">
        <v>29</v>
      </c>
      <c r="J40" s="37">
        <v>30.5</v>
      </c>
      <c r="K40" s="37">
        <v>32</v>
      </c>
      <c r="L40" s="37">
        <v>33.5</v>
      </c>
      <c r="M40" s="37">
        <v>35</v>
      </c>
      <c r="N40" s="37">
        <v>36</v>
      </c>
      <c r="O40" s="37">
        <v>36.5</v>
      </c>
      <c r="P40" s="37">
        <v>37.5</v>
      </c>
      <c r="Q40" s="37">
        <v>38</v>
      </c>
    </row>
    <row r="41" spans="4:17" x14ac:dyDescent="0.25">
      <c r="D41">
        <v>38</v>
      </c>
      <c r="E41" s="69">
        <v>54000</v>
      </c>
      <c r="F41" s="37">
        <v>25</v>
      </c>
      <c r="G41" s="37">
        <v>26.5</v>
      </c>
      <c r="H41" s="37">
        <v>28</v>
      </c>
      <c r="I41" s="37">
        <v>29.5</v>
      </c>
      <c r="J41" s="37">
        <v>31</v>
      </c>
      <c r="K41" s="37">
        <v>32.5</v>
      </c>
      <c r="L41" s="37">
        <v>34.5</v>
      </c>
      <c r="M41" s="37">
        <v>35.5</v>
      </c>
      <c r="N41" s="37">
        <v>36</v>
      </c>
      <c r="O41" s="37">
        <v>37</v>
      </c>
      <c r="P41" s="37">
        <v>37.5</v>
      </c>
      <c r="Q41" s="37">
        <v>38.5</v>
      </c>
    </row>
    <row r="42" spans="4:17" x14ac:dyDescent="0.25">
      <c r="D42">
        <v>39</v>
      </c>
      <c r="E42" s="69">
        <v>55000</v>
      </c>
      <c r="F42" s="37">
        <v>25</v>
      </c>
      <c r="G42" s="37">
        <v>26.5</v>
      </c>
      <c r="H42" s="37">
        <v>28</v>
      </c>
      <c r="I42" s="37">
        <v>29.5</v>
      </c>
      <c r="J42" s="37">
        <v>31</v>
      </c>
      <c r="K42" s="37">
        <v>32.5</v>
      </c>
      <c r="L42" s="37">
        <v>34.5</v>
      </c>
      <c r="M42" s="37">
        <v>36</v>
      </c>
      <c r="N42" s="37">
        <v>36.5</v>
      </c>
      <c r="O42" s="37">
        <v>37.5</v>
      </c>
      <c r="P42" s="37">
        <v>38</v>
      </c>
      <c r="Q42" s="37">
        <v>39</v>
      </c>
    </row>
    <row r="43" spans="4:17" x14ac:dyDescent="0.25">
      <c r="D43">
        <v>40</v>
      </c>
      <c r="E43" s="69">
        <v>56000</v>
      </c>
      <c r="F43" s="37">
        <v>25</v>
      </c>
      <c r="G43" s="37">
        <v>26.5</v>
      </c>
      <c r="H43" s="37">
        <v>28</v>
      </c>
      <c r="I43" s="37">
        <v>29.5</v>
      </c>
      <c r="J43" s="37">
        <v>31</v>
      </c>
      <c r="K43" s="37">
        <v>32.5</v>
      </c>
      <c r="L43" s="37">
        <v>34.5</v>
      </c>
      <c r="M43" s="37">
        <v>36</v>
      </c>
      <c r="N43" s="37">
        <v>37</v>
      </c>
      <c r="O43" s="37">
        <v>38</v>
      </c>
      <c r="P43" s="37">
        <v>38.5</v>
      </c>
      <c r="Q43" s="37">
        <v>39</v>
      </c>
    </row>
    <row r="44" spans="4:17" x14ac:dyDescent="0.25">
      <c r="D44">
        <v>41</v>
      </c>
      <c r="E44" s="69">
        <v>57000</v>
      </c>
      <c r="F44" s="37">
        <v>25</v>
      </c>
      <c r="G44" s="37">
        <v>26.5</v>
      </c>
      <c r="H44" s="37">
        <v>28</v>
      </c>
      <c r="I44" s="37">
        <v>29.5</v>
      </c>
      <c r="J44" s="37">
        <v>31</v>
      </c>
      <c r="K44" s="37">
        <v>32.5</v>
      </c>
      <c r="L44" s="37">
        <v>34.5</v>
      </c>
      <c r="M44" s="37">
        <v>36</v>
      </c>
      <c r="N44" s="37">
        <v>37.5</v>
      </c>
      <c r="O44" s="37">
        <v>38</v>
      </c>
      <c r="P44" s="37">
        <v>39</v>
      </c>
      <c r="Q44" s="37">
        <v>39.5</v>
      </c>
    </row>
    <row r="45" spans="4:17" x14ac:dyDescent="0.25">
      <c r="D45">
        <v>42</v>
      </c>
      <c r="E45" s="69">
        <v>58000</v>
      </c>
      <c r="F45" s="37">
        <v>25</v>
      </c>
      <c r="G45" s="37">
        <v>27</v>
      </c>
      <c r="H45" s="37">
        <v>28.5</v>
      </c>
      <c r="I45" s="37">
        <v>30</v>
      </c>
      <c r="J45" s="37">
        <v>31.5</v>
      </c>
      <c r="K45" s="37">
        <v>33</v>
      </c>
      <c r="L45" s="37">
        <v>34.5</v>
      </c>
      <c r="M45" s="37">
        <v>36</v>
      </c>
      <c r="N45" s="37">
        <v>37.5</v>
      </c>
      <c r="O45" s="37">
        <v>38.5</v>
      </c>
      <c r="P45" s="37">
        <v>39.5</v>
      </c>
      <c r="Q45" s="37">
        <v>40</v>
      </c>
    </row>
    <row r="46" spans="4:17" x14ac:dyDescent="0.25">
      <c r="D46">
        <v>43</v>
      </c>
      <c r="E46" s="69">
        <v>59000</v>
      </c>
      <c r="F46" s="37">
        <v>25</v>
      </c>
      <c r="G46" s="37">
        <v>27</v>
      </c>
      <c r="H46" s="37">
        <v>28.5</v>
      </c>
      <c r="I46" s="37">
        <v>30</v>
      </c>
      <c r="J46" s="37">
        <v>31.5</v>
      </c>
      <c r="K46" s="37">
        <v>33</v>
      </c>
      <c r="L46" s="37">
        <v>34.5</v>
      </c>
      <c r="M46" s="37">
        <v>36</v>
      </c>
      <c r="N46" s="37">
        <v>37.5</v>
      </c>
      <c r="O46" s="37">
        <v>39</v>
      </c>
      <c r="P46" s="37">
        <v>39.5</v>
      </c>
      <c r="Q46" s="37">
        <v>40.5</v>
      </c>
    </row>
    <row r="47" spans="4:17" x14ac:dyDescent="0.25">
      <c r="D47">
        <v>44</v>
      </c>
      <c r="E47" s="69">
        <v>60000</v>
      </c>
      <c r="F47" s="37">
        <v>25.5</v>
      </c>
      <c r="G47" s="37">
        <v>27</v>
      </c>
      <c r="H47" s="37">
        <v>28.5</v>
      </c>
      <c r="I47" s="37">
        <v>30</v>
      </c>
      <c r="J47" s="37">
        <v>31.5</v>
      </c>
      <c r="K47" s="37">
        <v>33</v>
      </c>
      <c r="L47" s="37">
        <v>34.5</v>
      </c>
      <c r="M47" s="37">
        <v>36</v>
      </c>
      <c r="N47" s="37">
        <v>37.5</v>
      </c>
      <c r="O47" s="37">
        <v>39</v>
      </c>
      <c r="P47" s="37">
        <v>40</v>
      </c>
      <c r="Q47" s="37">
        <v>40.5</v>
      </c>
    </row>
    <row r="48" spans="4:17" x14ac:dyDescent="0.25">
      <c r="D48">
        <v>45</v>
      </c>
      <c r="E48" s="69">
        <v>61000</v>
      </c>
      <c r="F48" s="37">
        <v>25.5</v>
      </c>
      <c r="G48" s="37">
        <v>27</v>
      </c>
      <c r="H48" s="37">
        <v>28.5</v>
      </c>
      <c r="I48" s="37">
        <v>30</v>
      </c>
      <c r="J48" s="37">
        <v>31.5</v>
      </c>
      <c r="K48" s="37">
        <v>33</v>
      </c>
      <c r="L48" s="37">
        <v>34.5</v>
      </c>
      <c r="M48" s="37">
        <v>36</v>
      </c>
      <c r="N48" s="37">
        <v>37.5</v>
      </c>
      <c r="O48" s="37">
        <v>39</v>
      </c>
      <c r="P48" s="37">
        <v>40.5</v>
      </c>
      <c r="Q48" s="37">
        <v>41</v>
      </c>
    </row>
    <row r="49" spans="4:17" x14ac:dyDescent="0.25">
      <c r="D49">
        <v>46</v>
      </c>
      <c r="E49" s="69">
        <v>62000</v>
      </c>
      <c r="F49" s="37">
        <v>25.5</v>
      </c>
      <c r="G49" s="37">
        <v>27</v>
      </c>
      <c r="H49" s="37">
        <v>28.5</v>
      </c>
      <c r="I49" s="37">
        <v>30</v>
      </c>
      <c r="J49" s="37">
        <v>31.5</v>
      </c>
      <c r="K49" s="37">
        <v>33</v>
      </c>
      <c r="L49" s="37">
        <v>34.5</v>
      </c>
      <c r="M49" s="37">
        <v>36</v>
      </c>
      <c r="N49" s="37">
        <v>37.5</v>
      </c>
      <c r="O49" s="37">
        <v>39</v>
      </c>
      <c r="P49" s="37">
        <v>40.5</v>
      </c>
      <c r="Q49" s="37">
        <v>41.5</v>
      </c>
    </row>
    <row r="50" spans="4:17" x14ac:dyDescent="0.25">
      <c r="D50">
        <v>47</v>
      </c>
      <c r="E50" s="69">
        <v>63000</v>
      </c>
      <c r="F50" s="37">
        <v>25.5</v>
      </c>
      <c r="G50" s="37">
        <v>27</v>
      </c>
      <c r="H50" s="37">
        <v>28.5</v>
      </c>
      <c r="I50" s="37">
        <v>30</v>
      </c>
      <c r="J50" s="37">
        <v>31.5</v>
      </c>
      <c r="K50" s="37">
        <v>33.5</v>
      </c>
      <c r="L50" s="37">
        <v>34.5</v>
      </c>
      <c r="M50" s="37">
        <v>36</v>
      </c>
      <c r="N50" s="37">
        <v>37.5</v>
      </c>
      <c r="O50" s="37">
        <v>39</v>
      </c>
      <c r="P50" s="37">
        <v>40.5</v>
      </c>
      <c r="Q50" s="37">
        <v>41.5</v>
      </c>
    </row>
    <row r="51" spans="4:17" x14ac:dyDescent="0.25">
      <c r="D51">
        <v>48</v>
      </c>
      <c r="E51" s="69">
        <v>64000</v>
      </c>
      <c r="F51" s="37">
        <v>25.5</v>
      </c>
      <c r="G51" s="37">
        <v>27</v>
      </c>
      <c r="H51" s="37">
        <v>28.5</v>
      </c>
      <c r="I51" s="37">
        <v>30</v>
      </c>
      <c r="J51" s="37">
        <v>31.5</v>
      </c>
      <c r="K51" s="37">
        <v>33.5</v>
      </c>
      <c r="L51" s="37">
        <v>35</v>
      </c>
      <c r="M51" s="37">
        <v>36</v>
      </c>
      <c r="N51" s="37">
        <v>37.5</v>
      </c>
      <c r="O51" s="37">
        <v>39</v>
      </c>
      <c r="P51" s="37">
        <v>40.5</v>
      </c>
      <c r="Q51" s="37">
        <v>42</v>
      </c>
    </row>
    <row r="52" spans="4:17" x14ac:dyDescent="0.25">
      <c r="D52">
        <v>49</v>
      </c>
      <c r="E52" s="69">
        <v>65000</v>
      </c>
      <c r="F52" s="37">
        <v>25.5</v>
      </c>
      <c r="G52" s="37">
        <v>27</v>
      </c>
      <c r="H52" s="37">
        <v>28.5</v>
      </c>
      <c r="I52" s="37">
        <v>30</v>
      </c>
      <c r="J52" s="37">
        <v>31.5</v>
      </c>
      <c r="K52" s="37">
        <v>33.5</v>
      </c>
      <c r="L52" s="37">
        <v>35</v>
      </c>
      <c r="M52" s="37">
        <v>36</v>
      </c>
      <c r="N52" s="37">
        <v>38</v>
      </c>
      <c r="O52" s="37">
        <v>39</v>
      </c>
      <c r="P52" s="37">
        <v>40.5</v>
      </c>
      <c r="Q52" s="37">
        <v>42.5</v>
      </c>
    </row>
    <row r="53" spans="4:17" x14ac:dyDescent="0.25">
      <c r="D53">
        <v>50</v>
      </c>
      <c r="E53" s="69">
        <v>66000</v>
      </c>
      <c r="F53" s="37">
        <v>25.5</v>
      </c>
      <c r="G53" s="37">
        <v>27</v>
      </c>
      <c r="H53" s="37">
        <v>28.5</v>
      </c>
      <c r="I53" s="37">
        <v>30</v>
      </c>
      <c r="J53" s="37">
        <v>31.5</v>
      </c>
      <c r="K53" s="37">
        <v>33.5</v>
      </c>
      <c r="L53" s="37">
        <v>35</v>
      </c>
      <c r="M53" s="37">
        <v>36</v>
      </c>
      <c r="N53" s="37">
        <v>38</v>
      </c>
      <c r="O53" s="37">
        <v>39</v>
      </c>
      <c r="P53" s="37">
        <v>40.5</v>
      </c>
      <c r="Q53" s="37">
        <v>42.5</v>
      </c>
    </row>
    <row r="54" spans="4:17" x14ac:dyDescent="0.25">
      <c r="D54">
        <v>51</v>
      </c>
      <c r="E54" s="69">
        <v>67000</v>
      </c>
      <c r="F54" s="37">
        <v>26</v>
      </c>
      <c r="G54" s="37">
        <v>27</v>
      </c>
      <c r="H54" s="37">
        <v>28.5</v>
      </c>
      <c r="I54" s="37">
        <v>30</v>
      </c>
      <c r="J54" s="37">
        <v>32</v>
      </c>
      <c r="K54" s="37">
        <v>33.5</v>
      </c>
      <c r="L54" s="37">
        <v>35</v>
      </c>
      <c r="M54" s="37">
        <v>36</v>
      </c>
      <c r="N54" s="37">
        <v>38</v>
      </c>
      <c r="O54" s="37">
        <v>39.5</v>
      </c>
      <c r="P54" s="37">
        <v>40.5</v>
      </c>
      <c r="Q54" s="37">
        <v>42.5</v>
      </c>
    </row>
    <row r="55" spans="4:17" x14ac:dyDescent="0.25">
      <c r="D55">
        <v>52</v>
      </c>
      <c r="E55" s="69">
        <v>68000</v>
      </c>
      <c r="F55" s="37">
        <v>26</v>
      </c>
      <c r="G55" s="37">
        <v>27.5</v>
      </c>
      <c r="H55" s="37">
        <v>29</v>
      </c>
      <c r="I55" s="37">
        <v>30.5</v>
      </c>
      <c r="J55" s="37">
        <v>32</v>
      </c>
      <c r="K55" s="37">
        <v>33.5</v>
      </c>
      <c r="L55" s="37">
        <v>35</v>
      </c>
      <c r="M55" s="37">
        <v>36.5</v>
      </c>
      <c r="N55" s="37">
        <v>38</v>
      </c>
      <c r="O55" s="37">
        <v>39.5</v>
      </c>
      <c r="P55" s="37">
        <v>40.5</v>
      </c>
      <c r="Q55" s="37">
        <v>42.5</v>
      </c>
    </row>
    <row r="56" spans="4:17" x14ac:dyDescent="0.25">
      <c r="D56">
        <v>53</v>
      </c>
      <c r="E56" s="69">
        <v>69000</v>
      </c>
      <c r="F56" s="37">
        <v>26</v>
      </c>
      <c r="G56" s="37">
        <v>27.5</v>
      </c>
      <c r="H56" s="37">
        <v>29</v>
      </c>
      <c r="I56" s="37">
        <v>30.5</v>
      </c>
      <c r="J56" s="37">
        <v>32</v>
      </c>
      <c r="K56" s="37">
        <v>33.5</v>
      </c>
      <c r="L56" s="37">
        <v>35</v>
      </c>
      <c r="M56" s="37">
        <v>36.5</v>
      </c>
      <c r="N56" s="37">
        <v>38.5</v>
      </c>
      <c r="O56" s="37">
        <v>39.5</v>
      </c>
      <c r="P56" s="37">
        <v>41</v>
      </c>
      <c r="Q56" s="37">
        <v>42.5</v>
      </c>
    </row>
    <row r="57" spans="4:17" x14ac:dyDescent="0.25">
      <c r="D57">
        <v>54</v>
      </c>
      <c r="E57" s="69">
        <v>70000</v>
      </c>
      <c r="F57" s="37">
        <v>26</v>
      </c>
      <c r="G57" s="37">
        <v>27.5</v>
      </c>
      <c r="H57" s="37">
        <v>29</v>
      </c>
      <c r="I57" s="37">
        <v>31</v>
      </c>
      <c r="J57" s="37">
        <v>32.5</v>
      </c>
      <c r="K57" s="37">
        <v>33.5</v>
      </c>
      <c r="L57" s="37">
        <v>35</v>
      </c>
      <c r="M57" s="37">
        <v>36.5</v>
      </c>
      <c r="N57" s="37">
        <v>38.5</v>
      </c>
      <c r="O57" s="37">
        <v>40</v>
      </c>
      <c r="P57" s="37">
        <v>41</v>
      </c>
      <c r="Q57" s="37">
        <v>42.5</v>
      </c>
    </row>
    <row r="58" spans="4:17" x14ac:dyDescent="0.25">
      <c r="D58">
        <v>55</v>
      </c>
      <c r="E58" s="69">
        <v>71000</v>
      </c>
      <c r="F58" s="37">
        <v>26.5</v>
      </c>
      <c r="G58" s="37">
        <v>28</v>
      </c>
      <c r="H58" s="37">
        <v>29.5</v>
      </c>
      <c r="I58" s="37">
        <v>31</v>
      </c>
      <c r="J58" s="37">
        <v>32.5</v>
      </c>
      <c r="K58" s="37">
        <v>34</v>
      </c>
      <c r="L58" s="37">
        <v>35.5</v>
      </c>
      <c r="M58" s="37">
        <v>37</v>
      </c>
      <c r="N58" s="37">
        <v>38.5</v>
      </c>
      <c r="O58" s="37">
        <v>40</v>
      </c>
      <c r="P58" s="37">
        <v>41.5</v>
      </c>
      <c r="Q58" s="37">
        <v>42.5</v>
      </c>
    </row>
    <row r="59" spans="4:17" x14ac:dyDescent="0.25">
      <c r="D59">
        <v>56</v>
      </c>
      <c r="E59" s="69">
        <v>72000</v>
      </c>
      <c r="F59" s="37">
        <v>26.5</v>
      </c>
      <c r="G59" s="37">
        <v>28</v>
      </c>
      <c r="H59" s="37">
        <v>29.5</v>
      </c>
      <c r="I59" s="37">
        <v>31</v>
      </c>
      <c r="J59" s="37">
        <v>32.5</v>
      </c>
      <c r="K59" s="37">
        <v>34</v>
      </c>
      <c r="L59" s="37">
        <v>35.5</v>
      </c>
      <c r="M59" s="37">
        <v>37</v>
      </c>
      <c r="N59" s="37">
        <v>38.5</v>
      </c>
      <c r="O59" s="37">
        <v>40</v>
      </c>
      <c r="P59" s="37">
        <v>41.5</v>
      </c>
      <c r="Q59" s="37">
        <v>42.5</v>
      </c>
    </row>
    <row r="60" spans="4:17" x14ac:dyDescent="0.25">
      <c r="D60">
        <v>57</v>
      </c>
      <c r="E60" s="69">
        <v>73000</v>
      </c>
      <c r="F60" s="37">
        <v>26.5</v>
      </c>
      <c r="G60" s="37">
        <v>28</v>
      </c>
      <c r="H60" s="37">
        <v>29.5</v>
      </c>
      <c r="I60" s="37">
        <v>31</v>
      </c>
      <c r="J60" s="37">
        <v>32.5</v>
      </c>
      <c r="K60" s="37">
        <v>34</v>
      </c>
      <c r="L60" s="37">
        <v>35.5</v>
      </c>
      <c r="M60" s="37">
        <v>37</v>
      </c>
      <c r="N60" s="37">
        <v>38.5</v>
      </c>
      <c r="O60" s="37">
        <v>40</v>
      </c>
      <c r="P60" s="37">
        <v>41.5</v>
      </c>
      <c r="Q60" s="37">
        <v>43</v>
      </c>
    </row>
    <row r="61" spans="4:17" x14ac:dyDescent="0.25">
      <c r="D61">
        <v>58</v>
      </c>
      <c r="E61" s="69">
        <v>74000</v>
      </c>
      <c r="F61" s="37">
        <v>26.5</v>
      </c>
      <c r="G61" s="37">
        <v>28</v>
      </c>
      <c r="H61" s="37">
        <v>30</v>
      </c>
      <c r="I61" s="37">
        <v>31.5</v>
      </c>
      <c r="J61" s="37">
        <v>33</v>
      </c>
      <c r="K61" s="37">
        <v>34.5</v>
      </c>
      <c r="L61" s="37">
        <v>36</v>
      </c>
      <c r="M61" s="37">
        <v>37</v>
      </c>
      <c r="N61" s="37">
        <v>38.5</v>
      </c>
      <c r="O61" s="37">
        <v>40</v>
      </c>
      <c r="P61" s="37">
        <v>41.5</v>
      </c>
      <c r="Q61" s="37">
        <v>43</v>
      </c>
    </row>
    <row r="62" spans="4:17" x14ac:dyDescent="0.25">
      <c r="D62">
        <v>59</v>
      </c>
      <c r="E62" s="69">
        <v>75000</v>
      </c>
      <c r="F62" s="37">
        <v>26.5</v>
      </c>
      <c r="G62" s="37">
        <v>28.5</v>
      </c>
      <c r="H62" s="37">
        <v>30</v>
      </c>
      <c r="I62" s="37">
        <v>31.5</v>
      </c>
      <c r="J62" s="37">
        <v>33</v>
      </c>
      <c r="K62" s="37">
        <v>34.5</v>
      </c>
      <c r="L62" s="37">
        <v>36</v>
      </c>
      <c r="M62" s="37">
        <v>37.5</v>
      </c>
      <c r="N62" s="37">
        <v>38.5</v>
      </c>
      <c r="O62" s="37">
        <v>40</v>
      </c>
      <c r="P62" s="37">
        <v>41.5</v>
      </c>
      <c r="Q62" s="37">
        <v>43</v>
      </c>
    </row>
    <row r="63" spans="4:17" x14ac:dyDescent="0.25">
      <c r="D63">
        <v>60</v>
      </c>
      <c r="E63" s="69">
        <v>76000</v>
      </c>
      <c r="F63" s="37">
        <v>26.5</v>
      </c>
      <c r="G63" s="37">
        <v>28.5</v>
      </c>
      <c r="H63" s="37">
        <v>30</v>
      </c>
      <c r="I63" s="37">
        <v>31.5</v>
      </c>
      <c r="J63" s="37">
        <v>33</v>
      </c>
      <c r="K63" s="37">
        <v>34.5</v>
      </c>
      <c r="L63" s="37">
        <v>36</v>
      </c>
      <c r="M63" s="37">
        <v>37.5</v>
      </c>
      <c r="N63" s="37">
        <v>39</v>
      </c>
      <c r="O63" s="37">
        <v>40</v>
      </c>
      <c r="P63" s="37">
        <v>41.5</v>
      </c>
      <c r="Q63" s="37">
        <v>43</v>
      </c>
    </row>
    <row r="64" spans="4:17" x14ac:dyDescent="0.25">
      <c r="D64">
        <v>61</v>
      </c>
      <c r="E64" s="69">
        <v>77000</v>
      </c>
      <c r="F64" s="37">
        <v>27</v>
      </c>
      <c r="G64" s="37">
        <v>28.5</v>
      </c>
      <c r="H64" s="37">
        <v>30</v>
      </c>
      <c r="I64" s="37">
        <v>31.5</v>
      </c>
      <c r="J64" s="37">
        <v>33</v>
      </c>
      <c r="K64" s="37">
        <v>34.5</v>
      </c>
      <c r="L64" s="37">
        <v>36</v>
      </c>
      <c r="M64" s="37">
        <v>37.5</v>
      </c>
      <c r="N64" s="37">
        <v>39</v>
      </c>
      <c r="O64" s="37">
        <v>40.5</v>
      </c>
      <c r="P64" s="37">
        <v>41.5</v>
      </c>
      <c r="Q64" s="37">
        <v>43</v>
      </c>
    </row>
    <row r="65" spans="4:17" x14ac:dyDescent="0.25">
      <c r="D65">
        <v>62</v>
      </c>
      <c r="E65" s="69">
        <v>78000</v>
      </c>
      <c r="F65" s="37">
        <v>27</v>
      </c>
      <c r="G65" s="37">
        <v>28.5</v>
      </c>
      <c r="H65" s="37">
        <v>30</v>
      </c>
      <c r="I65" s="37">
        <v>32</v>
      </c>
      <c r="J65" s="37">
        <v>33.5</v>
      </c>
      <c r="K65" s="37">
        <v>35</v>
      </c>
      <c r="L65" s="37">
        <v>36.5</v>
      </c>
      <c r="M65" s="37">
        <v>37.5</v>
      </c>
      <c r="N65" s="37">
        <v>39</v>
      </c>
      <c r="O65" s="37">
        <v>40.5</v>
      </c>
      <c r="P65" s="37">
        <v>41.5</v>
      </c>
      <c r="Q65" s="37">
        <v>43</v>
      </c>
    </row>
    <row r="66" spans="4:17" x14ac:dyDescent="0.25">
      <c r="D66">
        <v>63</v>
      </c>
      <c r="E66" s="69">
        <v>79000</v>
      </c>
      <c r="F66" s="37">
        <v>27</v>
      </c>
      <c r="G66" s="37">
        <v>28.5</v>
      </c>
      <c r="H66" s="37">
        <v>30.5</v>
      </c>
      <c r="I66" s="37">
        <v>32</v>
      </c>
      <c r="J66" s="37">
        <v>33.5</v>
      </c>
      <c r="K66" s="37">
        <v>35</v>
      </c>
      <c r="L66" s="37">
        <v>36.5</v>
      </c>
      <c r="M66" s="37">
        <v>38</v>
      </c>
      <c r="N66" s="37">
        <v>39</v>
      </c>
      <c r="O66" s="37">
        <v>40.5</v>
      </c>
      <c r="P66" s="37">
        <v>41.5</v>
      </c>
      <c r="Q66" s="37">
        <v>43</v>
      </c>
    </row>
    <row r="67" spans="4:17" x14ac:dyDescent="0.25">
      <c r="D67">
        <v>64</v>
      </c>
      <c r="E67" s="69">
        <v>80000</v>
      </c>
      <c r="F67" s="37">
        <v>27</v>
      </c>
      <c r="G67" s="37">
        <v>28.5</v>
      </c>
      <c r="H67" s="37">
        <v>30.5</v>
      </c>
      <c r="I67" s="37">
        <v>32</v>
      </c>
      <c r="J67" s="37">
        <v>33.5</v>
      </c>
      <c r="K67" s="37">
        <v>35</v>
      </c>
      <c r="L67" s="37">
        <v>36.5</v>
      </c>
      <c r="M67" s="37">
        <v>38</v>
      </c>
      <c r="N67" s="37">
        <v>39</v>
      </c>
      <c r="O67" s="37">
        <v>40.5</v>
      </c>
      <c r="P67" s="37">
        <v>42</v>
      </c>
      <c r="Q67" s="37">
        <v>43</v>
      </c>
    </row>
    <row r="68" spans="4:17" x14ac:dyDescent="0.25">
      <c r="D68">
        <v>65</v>
      </c>
      <c r="E68" s="69">
        <v>81000</v>
      </c>
      <c r="F68" s="37">
        <v>27</v>
      </c>
      <c r="G68" s="37">
        <v>28.5</v>
      </c>
      <c r="H68" s="37">
        <v>30.5</v>
      </c>
      <c r="I68" s="37">
        <v>32</v>
      </c>
      <c r="J68" s="37">
        <v>33.5</v>
      </c>
      <c r="K68" s="37">
        <v>35</v>
      </c>
      <c r="L68" s="37">
        <v>36.5</v>
      </c>
      <c r="M68" s="37">
        <v>38</v>
      </c>
      <c r="N68" s="37">
        <v>39.5</v>
      </c>
      <c r="O68" s="37">
        <v>40.5</v>
      </c>
      <c r="P68" s="37">
        <v>42</v>
      </c>
      <c r="Q68" s="37">
        <v>43</v>
      </c>
    </row>
    <row r="69" spans="4:17" x14ac:dyDescent="0.25">
      <c r="D69">
        <v>66</v>
      </c>
      <c r="E69" s="69">
        <v>82000</v>
      </c>
      <c r="F69" s="37">
        <v>27</v>
      </c>
      <c r="G69" s="37">
        <v>28.5</v>
      </c>
      <c r="H69" s="37">
        <v>30.5</v>
      </c>
      <c r="I69" s="37">
        <v>32</v>
      </c>
      <c r="J69" s="37">
        <v>34</v>
      </c>
      <c r="K69" s="37">
        <v>35.5</v>
      </c>
      <c r="L69" s="37">
        <v>36.5</v>
      </c>
      <c r="M69" s="37">
        <v>38</v>
      </c>
      <c r="N69" s="37">
        <v>39.5</v>
      </c>
      <c r="O69" s="37">
        <v>40.5</v>
      </c>
      <c r="P69" s="37">
        <v>42</v>
      </c>
      <c r="Q69" s="37">
        <v>43</v>
      </c>
    </row>
    <row r="70" spans="4:17" x14ac:dyDescent="0.25">
      <c r="D70">
        <v>67</v>
      </c>
      <c r="E70" s="69">
        <v>83000</v>
      </c>
      <c r="F70" s="37">
        <v>27</v>
      </c>
      <c r="G70" s="37">
        <v>28.5</v>
      </c>
      <c r="H70" s="37">
        <v>30.5</v>
      </c>
      <c r="I70" s="37">
        <v>32</v>
      </c>
      <c r="J70" s="37">
        <v>34</v>
      </c>
      <c r="K70" s="37">
        <v>35.5</v>
      </c>
      <c r="L70" s="37">
        <v>37</v>
      </c>
      <c r="M70" s="37">
        <v>38</v>
      </c>
      <c r="N70" s="37">
        <v>39.5</v>
      </c>
      <c r="O70" s="37">
        <v>41</v>
      </c>
      <c r="P70" s="37">
        <v>42</v>
      </c>
      <c r="Q70" s="37">
        <v>43.5</v>
      </c>
    </row>
    <row r="71" spans="4:17" x14ac:dyDescent="0.25">
      <c r="D71">
        <v>68</v>
      </c>
      <c r="E71" s="69">
        <v>84000</v>
      </c>
      <c r="F71" s="37">
        <v>27</v>
      </c>
      <c r="G71" s="37">
        <v>28.5</v>
      </c>
      <c r="H71" s="37">
        <v>30.5</v>
      </c>
      <c r="I71" s="37">
        <v>32</v>
      </c>
      <c r="J71" s="37">
        <v>34</v>
      </c>
      <c r="K71" s="37">
        <v>35.5</v>
      </c>
      <c r="L71" s="37">
        <v>37</v>
      </c>
      <c r="M71" s="37">
        <v>38.5</v>
      </c>
      <c r="N71" s="37">
        <v>39.5</v>
      </c>
      <c r="O71" s="37">
        <v>41</v>
      </c>
      <c r="P71" s="37">
        <v>42</v>
      </c>
      <c r="Q71" s="37">
        <v>43.5</v>
      </c>
    </row>
    <row r="72" spans="4:17" x14ac:dyDescent="0.25">
      <c r="D72">
        <v>69</v>
      </c>
      <c r="E72" s="69">
        <v>85000</v>
      </c>
      <c r="F72" s="37">
        <v>27</v>
      </c>
      <c r="G72" s="37">
        <v>28.5</v>
      </c>
      <c r="H72" s="37">
        <v>30.5</v>
      </c>
      <c r="I72" s="37">
        <v>32</v>
      </c>
      <c r="J72" s="37">
        <v>34</v>
      </c>
      <c r="K72" s="37">
        <v>35.5</v>
      </c>
      <c r="L72" s="37">
        <v>37</v>
      </c>
      <c r="M72" s="37">
        <v>38.5</v>
      </c>
      <c r="N72" s="37">
        <v>40</v>
      </c>
      <c r="O72" s="37">
        <v>41</v>
      </c>
      <c r="P72" s="37">
        <v>42.5</v>
      </c>
      <c r="Q72" s="37">
        <v>43.5</v>
      </c>
    </row>
    <row r="73" spans="4:17" x14ac:dyDescent="0.25">
      <c r="D73">
        <v>70</v>
      </c>
      <c r="E73" s="69">
        <v>86000</v>
      </c>
      <c r="F73" s="37">
        <v>27</v>
      </c>
      <c r="G73" s="37">
        <v>28.5</v>
      </c>
      <c r="H73" s="37">
        <v>30.5</v>
      </c>
      <c r="I73" s="37">
        <v>32</v>
      </c>
      <c r="J73" s="37">
        <v>34</v>
      </c>
      <c r="K73" s="37">
        <v>35.5</v>
      </c>
      <c r="L73" s="37">
        <v>37</v>
      </c>
      <c r="M73" s="37">
        <v>38.5</v>
      </c>
      <c r="N73" s="37">
        <v>40</v>
      </c>
      <c r="O73" s="37">
        <v>41</v>
      </c>
      <c r="P73" s="37">
        <v>42.5</v>
      </c>
      <c r="Q73" s="37">
        <v>43.5</v>
      </c>
    </row>
    <row r="74" spans="4:17" x14ac:dyDescent="0.25">
      <c r="D74">
        <v>71</v>
      </c>
      <c r="E74" s="69">
        <v>87000</v>
      </c>
      <c r="F74" s="37">
        <v>27</v>
      </c>
      <c r="G74" s="37">
        <v>28.5</v>
      </c>
      <c r="H74" s="37">
        <v>30.5</v>
      </c>
      <c r="I74" s="37">
        <v>32</v>
      </c>
      <c r="J74" s="37">
        <v>34</v>
      </c>
      <c r="K74" s="37">
        <v>35.5</v>
      </c>
      <c r="L74" s="37">
        <v>37</v>
      </c>
      <c r="M74" s="37">
        <v>38.5</v>
      </c>
      <c r="N74" s="37">
        <v>40</v>
      </c>
      <c r="O74" s="37">
        <v>41.5</v>
      </c>
      <c r="P74" s="37">
        <v>42.5</v>
      </c>
      <c r="Q74" s="37">
        <v>43.5</v>
      </c>
    </row>
    <row r="75" spans="4:17" x14ac:dyDescent="0.25">
      <c r="D75">
        <v>72</v>
      </c>
      <c r="E75" s="69">
        <v>88000</v>
      </c>
      <c r="F75" s="37">
        <v>27</v>
      </c>
      <c r="G75" s="37">
        <v>28.5</v>
      </c>
      <c r="H75" s="37">
        <v>30.5</v>
      </c>
      <c r="I75" s="37">
        <v>32</v>
      </c>
      <c r="J75" s="37">
        <v>34</v>
      </c>
      <c r="K75" s="37">
        <v>35.5</v>
      </c>
      <c r="L75" s="37">
        <v>37</v>
      </c>
      <c r="M75" s="37">
        <v>38.5</v>
      </c>
      <c r="N75" s="37">
        <v>40</v>
      </c>
      <c r="O75" s="37">
        <v>41.5</v>
      </c>
      <c r="P75" s="37">
        <v>42.5</v>
      </c>
      <c r="Q75" s="37">
        <v>44</v>
      </c>
    </row>
    <row r="76" spans="4:17" x14ac:dyDescent="0.25">
      <c r="D76">
        <v>73</v>
      </c>
      <c r="E76" s="69">
        <v>89000</v>
      </c>
      <c r="F76" s="37">
        <v>27</v>
      </c>
      <c r="G76" s="37">
        <v>28.5</v>
      </c>
      <c r="H76" s="37">
        <v>30.5</v>
      </c>
      <c r="I76" s="37">
        <v>32</v>
      </c>
      <c r="J76" s="37">
        <v>34</v>
      </c>
      <c r="K76" s="37">
        <v>35.5</v>
      </c>
      <c r="L76" s="37">
        <v>37</v>
      </c>
      <c r="M76" s="37">
        <v>38.5</v>
      </c>
      <c r="N76" s="37">
        <v>40</v>
      </c>
      <c r="O76" s="37">
        <v>41.5</v>
      </c>
      <c r="P76" s="37">
        <v>42.5</v>
      </c>
      <c r="Q76" s="37">
        <v>44</v>
      </c>
    </row>
    <row r="77" spans="4:17" x14ac:dyDescent="0.25">
      <c r="D77">
        <v>74</v>
      </c>
      <c r="E77" s="69">
        <v>90000</v>
      </c>
      <c r="F77" s="37">
        <v>27</v>
      </c>
      <c r="G77" s="37">
        <v>28.5</v>
      </c>
      <c r="H77" s="37">
        <v>30.5</v>
      </c>
      <c r="I77" s="37">
        <v>32</v>
      </c>
      <c r="J77" s="37">
        <v>34</v>
      </c>
      <c r="K77" s="37">
        <v>35.5</v>
      </c>
      <c r="L77" s="37">
        <v>37</v>
      </c>
      <c r="M77" s="37">
        <v>38.5</v>
      </c>
      <c r="N77" s="37">
        <v>40</v>
      </c>
      <c r="O77" s="37">
        <v>41.5</v>
      </c>
      <c r="P77" s="37">
        <v>43</v>
      </c>
      <c r="Q77" s="37">
        <v>44</v>
      </c>
    </row>
    <row r="78" spans="4:17" x14ac:dyDescent="0.25">
      <c r="D78">
        <v>75</v>
      </c>
      <c r="E78" s="69">
        <v>91000</v>
      </c>
      <c r="F78" s="37">
        <v>27.5</v>
      </c>
      <c r="G78" s="37">
        <v>28.5</v>
      </c>
      <c r="H78" s="37">
        <v>30.5</v>
      </c>
      <c r="I78" s="37">
        <v>32.5</v>
      </c>
      <c r="J78" s="37">
        <v>34</v>
      </c>
      <c r="K78" s="37">
        <v>35.5</v>
      </c>
      <c r="L78" s="37">
        <v>37</v>
      </c>
      <c r="M78" s="37">
        <v>38.5</v>
      </c>
      <c r="N78" s="37">
        <v>40</v>
      </c>
      <c r="O78" s="37">
        <v>41.5</v>
      </c>
      <c r="P78" s="37">
        <v>43</v>
      </c>
      <c r="Q78" s="37">
        <v>44</v>
      </c>
    </row>
    <row r="79" spans="4:17" x14ac:dyDescent="0.25">
      <c r="D79">
        <v>76</v>
      </c>
      <c r="E79" s="69">
        <v>92000</v>
      </c>
      <c r="F79" s="37">
        <v>27.5</v>
      </c>
      <c r="G79" s="37">
        <v>28.5</v>
      </c>
      <c r="H79" s="37">
        <v>30.5</v>
      </c>
      <c r="I79" s="37">
        <v>32.5</v>
      </c>
      <c r="J79" s="37">
        <v>34</v>
      </c>
      <c r="K79" s="37">
        <v>35.5</v>
      </c>
      <c r="L79" s="37">
        <v>37</v>
      </c>
      <c r="M79" s="37">
        <v>38.5</v>
      </c>
      <c r="N79" s="37">
        <v>40</v>
      </c>
      <c r="O79" s="37">
        <v>41.5</v>
      </c>
      <c r="P79" s="37">
        <v>43</v>
      </c>
      <c r="Q79" s="37">
        <v>44</v>
      </c>
    </row>
    <row r="80" spans="4:17" x14ac:dyDescent="0.25">
      <c r="D80">
        <v>77</v>
      </c>
      <c r="E80" s="69">
        <v>93000</v>
      </c>
      <c r="F80" s="37">
        <v>27.5</v>
      </c>
      <c r="G80" s="37">
        <v>28.5</v>
      </c>
      <c r="H80" s="37">
        <v>30.5</v>
      </c>
      <c r="I80" s="37">
        <v>32.5</v>
      </c>
      <c r="J80" s="37">
        <v>34</v>
      </c>
      <c r="K80" s="37">
        <v>35.5</v>
      </c>
      <c r="L80" s="37">
        <v>37</v>
      </c>
      <c r="M80" s="37">
        <v>38.5</v>
      </c>
      <c r="N80" s="37">
        <v>40</v>
      </c>
      <c r="O80" s="37">
        <v>41.5</v>
      </c>
      <c r="P80" s="37">
        <v>43</v>
      </c>
      <c r="Q80" s="37">
        <v>44</v>
      </c>
    </row>
    <row r="81" spans="4:17" x14ac:dyDescent="0.25">
      <c r="D81">
        <v>78</v>
      </c>
      <c r="E81" s="69">
        <v>94000</v>
      </c>
      <c r="F81" s="37">
        <v>27.5</v>
      </c>
      <c r="G81" s="37">
        <v>28.5</v>
      </c>
      <c r="H81" s="37">
        <v>30.5</v>
      </c>
      <c r="I81" s="37">
        <v>32.5</v>
      </c>
      <c r="J81" s="37">
        <v>34</v>
      </c>
      <c r="K81" s="37">
        <v>35.5</v>
      </c>
      <c r="L81" s="37">
        <v>37</v>
      </c>
      <c r="M81" s="37">
        <v>38.5</v>
      </c>
      <c r="N81" s="37">
        <v>40</v>
      </c>
      <c r="O81" s="37">
        <v>41.5</v>
      </c>
      <c r="P81" s="37">
        <v>43</v>
      </c>
      <c r="Q81" s="37">
        <v>44</v>
      </c>
    </row>
    <row r="82" spans="4:17" x14ac:dyDescent="0.25">
      <c r="D82">
        <v>79</v>
      </c>
      <c r="E82" s="69">
        <v>95000</v>
      </c>
      <c r="F82" s="37">
        <v>27.5</v>
      </c>
      <c r="G82" s="37">
        <v>28.5</v>
      </c>
      <c r="H82" s="37">
        <v>30.5</v>
      </c>
      <c r="I82" s="37">
        <v>32.5</v>
      </c>
      <c r="J82" s="37">
        <v>34</v>
      </c>
      <c r="K82" s="37">
        <v>35.5</v>
      </c>
      <c r="L82" s="37">
        <v>37</v>
      </c>
      <c r="M82" s="37">
        <v>38.5</v>
      </c>
      <c r="N82" s="37">
        <v>40</v>
      </c>
      <c r="O82" s="37">
        <v>41.5</v>
      </c>
      <c r="P82" s="37">
        <v>43</v>
      </c>
      <c r="Q82" s="37">
        <v>44</v>
      </c>
    </row>
    <row r="83" spans="4:17" x14ac:dyDescent="0.25">
      <c r="D83">
        <v>80</v>
      </c>
      <c r="E83" s="69">
        <v>96000</v>
      </c>
      <c r="F83" s="37">
        <v>27.5</v>
      </c>
      <c r="G83" s="37">
        <v>28.5</v>
      </c>
      <c r="H83" s="37">
        <v>30.5</v>
      </c>
      <c r="I83" s="37">
        <v>32.5</v>
      </c>
      <c r="J83" s="37">
        <v>34</v>
      </c>
      <c r="K83" s="37">
        <v>35.5</v>
      </c>
      <c r="L83" s="37">
        <v>37</v>
      </c>
      <c r="M83" s="37">
        <v>38.5</v>
      </c>
      <c r="N83" s="37">
        <v>40</v>
      </c>
      <c r="O83" s="37">
        <v>41.5</v>
      </c>
      <c r="P83" s="37">
        <v>43</v>
      </c>
      <c r="Q83" s="37">
        <v>44</v>
      </c>
    </row>
    <row r="84" spans="4:17" x14ac:dyDescent="0.25">
      <c r="D84">
        <v>81</v>
      </c>
      <c r="E84" s="69">
        <v>97000</v>
      </c>
      <c r="F84" s="37">
        <v>27.5</v>
      </c>
      <c r="G84" s="37">
        <v>28.5</v>
      </c>
      <c r="H84" s="37">
        <v>30.5</v>
      </c>
      <c r="I84" s="37">
        <v>32.5</v>
      </c>
      <c r="J84" s="37">
        <v>34</v>
      </c>
      <c r="K84" s="37">
        <v>35.5</v>
      </c>
      <c r="L84" s="37">
        <v>37</v>
      </c>
      <c r="M84" s="37">
        <v>38.5</v>
      </c>
      <c r="N84" s="37">
        <v>40</v>
      </c>
      <c r="O84" s="37">
        <v>41.5</v>
      </c>
      <c r="P84" s="37">
        <v>43</v>
      </c>
      <c r="Q84" s="37">
        <v>44</v>
      </c>
    </row>
    <row r="85" spans="4:17" x14ac:dyDescent="0.25">
      <c r="D85">
        <v>82</v>
      </c>
      <c r="E85" s="69">
        <v>98000</v>
      </c>
      <c r="F85" s="37">
        <v>27.5</v>
      </c>
      <c r="G85" s="37">
        <v>28.5</v>
      </c>
      <c r="H85" s="37">
        <v>30.5</v>
      </c>
      <c r="I85" s="37">
        <v>32.5</v>
      </c>
      <c r="J85" s="37">
        <v>34</v>
      </c>
      <c r="K85" s="37">
        <v>35.5</v>
      </c>
      <c r="L85" s="37">
        <v>37</v>
      </c>
      <c r="M85" s="37">
        <v>38.5</v>
      </c>
      <c r="N85" s="37">
        <v>40</v>
      </c>
      <c r="O85" s="37">
        <v>41.5</v>
      </c>
      <c r="P85" s="37">
        <v>43</v>
      </c>
      <c r="Q85" s="37">
        <v>44</v>
      </c>
    </row>
    <row r="86" spans="4:17" x14ac:dyDescent="0.25">
      <c r="D86">
        <v>83</v>
      </c>
      <c r="E86" s="69">
        <v>99000</v>
      </c>
      <c r="F86" s="37">
        <v>27.5</v>
      </c>
      <c r="G86" s="37">
        <v>28.5</v>
      </c>
      <c r="H86" s="37">
        <v>30.5</v>
      </c>
      <c r="I86" s="37">
        <v>32.5</v>
      </c>
      <c r="J86" s="37">
        <v>34</v>
      </c>
      <c r="K86" s="37">
        <v>35.5</v>
      </c>
      <c r="L86" s="37">
        <v>37</v>
      </c>
      <c r="M86" s="37">
        <v>38.5</v>
      </c>
      <c r="N86" s="37">
        <v>40</v>
      </c>
      <c r="O86" s="37">
        <v>41.5</v>
      </c>
      <c r="P86" s="37">
        <v>43</v>
      </c>
      <c r="Q86" s="37">
        <v>44</v>
      </c>
    </row>
    <row r="87" spans="4:17" x14ac:dyDescent="0.25">
      <c r="D87">
        <v>84</v>
      </c>
      <c r="E87" s="69">
        <v>100000</v>
      </c>
      <c r="F87" s="37">
        <v>27.5</v>
      </c>
      <c r="G87" s="37">
        <v>28.5</v>
      </c>
      <c r="H87" s="37">
        <v>30.5</v>
      </c>
      <c r="I87" s="37">
        <v>32.5</v>
      </c>
      <c r="J87" s="37">
        <v>34</v>
      </c>
      <c r="K87" s="37">
        <v>35.5</v>
      </c>
      <c r="L87" s="37">
        <v>37</v>
      </c>
      <c r="M87" s="37">
        <v>38.5</v>
      </c>
      <c r="N87" s="37">
        <v>40</v>
      </c>
      <c r="O87" s="37">
        <v>41.5</v>
      </c>
      <c r="P87" s="37">
        <v>43</v>
      </c>
      <c r="Q87" s="37">
        <v>44</v>
      </c>
    </row>
    <row r="88" spans="4:17" x14ac:dyDescent="0.25">
      <c r="D88">
        <v>85</v>
      </c>
      <c r="E88" s="69">
        <v>101000</v>
      </c>
      <c r="F88" s="37">
        <v>27.5</v>
      </c>
      <c r="G88" s="37">
        <v>28.5</v>
      </c>
      <c r="H88" s="37">
        <v>30.5</v>
      </c>
      <c r="I88" s="37">
        <v>32.5</v>
      </c>
      <c r="J88" s="37">
        <v>34</v>
      </c>
      <c r="K88" s="37">
        <v>35.5</v>
      </c>
      <c r="L88" s="37">
        <v>37</v>
      </c>
      <c r="M88" s="37">
        <v>38.5</v>
      </c>
      <c r="N88" s="37">
        <v>40</v>
      </c>
      <c r="O88" s="37">
        <v>41.5</v>
      </c>
      <c r="P88" s="37">
        <v>43</v>
      </c>
      <c r="Q88" s="37">
        <v>44.5</v>
      </c>
    </row>
    <row r="89" spans="4:17" x14ac:dyDescent="0.25">
      <c r="D89">
        <v>86</v>
      </c>
      <c r="E89" s="69">
        <v>102000</v>
      </c>
      <c r="F89" s="37">
        <v>27.5</v>
      </c>
      <c r="G89" s="37">
        <v>28.5</v>
      </c>
      <c r="H89" s="37">
        <v>30.5</v>
      </c>
      <c r="I89" s="37">
        <v>32.5</v>
      </c>
      <c r="J89" s="37">
        <v>34</v>
      </c>
      <c r="K89" s="37">
        <v>35.5</v>
      </c>
      <c r="L89" s="37">
        <v>37</v>
      </c>
      <c r="M89" s="37">
        <v>38.5</v>
      </c>
      <c r="N89" s="37">
        <v>40</v>
      </c>
      <c r="O89" s="37">
        <v>41.5</v>
      </c>
      <c r="P89" s="37">
        <v>43</v>
      </c>
      <c r="Q89" s="37">
        <v>44.5</v>
      </c>
    </row>
    <row r="90" spans="4:17" x14ac:dyDescent="0.25">
      <c r="D90">
        <v>87</v>
      </c>
      <c r="E90" s="69">
        <v>103000</v>
      </c>
      <c r="F90" s="37">
        <v>27.5</v>
      </c>
      <c r="G90" s="37">
        <v>28.5</v>
      </c>
      <c r="H90" s="37">
        <v>30.5</v>
      </c>
      <c r="I90" s="37">
        <v>32.5</v>
      </c>
      <c r="J90" s="37">
        <v>34</v>
      </c>
      <c r="K90" s="37">
        <v>35.5</v>
      </c>
      <c r="L90" s="37">
        <v>37</v>
      </c>
      <c r="M90" s="37">
        <v>38.5</v>
      </c>
      <c r="N90" s="37">
        <v>40</v>
      </c>
      <c r="O90" s="37">
        <v>41.5</v>
      </c>
      <c r="P90" s="37">
        <v>43</v>
      </c>
      <c r="Q90" s="37">
        <v>44.5</v>
      </c>
    </row>
    <row r="91" spans="4:17" x14ac:dyDescent="0.25">
      <c r="D91">
        <v>88</v>
      </c>
      <c r="E91" s="69">
        <v>104000</v>
      </c>
      <c r="F91" s="37">
        <v>27.5</v>
      </c>
      <c r="G91" s="37">
        <v>28.5</v>
      </c>
      <c r="H91" s="37">
        <v>30.5</v>
      </c>
      <c r="I91" s="37">
        <v>32.5</v>
      </c>
      <c r="J91" s="37">
        <v>34</v>
      </c>
      <c r="K91" s="37">
        <v>35.5</v>
      </c>
      <c r="L91" s="37">
        <v>37</v>
      </c>
      <c r="M91" s="37">
        <v>38.5</v>
      </c>
      <c r="N91" s="37">
        <v>40</v>
      </c>
      <c r="O91" s="37">
        <v>41.5</v>
      </c>
      <c r="P91" s="37">
        <v>43</v>
      </c>
      <c r="Q91" s="37">
        <v>44.5</v>
      </c>
    </row>
    <row r="92" spans="4:17" x14ac:dyDescent="0.25">
      <c r="D92">
        <v>89</v>
      </c>
      <c r="E92" s="69">
        <v>105000</v>
      </c>
      <c r="F92" s="37">
        <v>27.5</v>
      </c>
      <c r="G92" s="37">
        <v>28.5</v>
      </c>
      <c r="H92" s="37">
        <v>30.5</v>
      </c>
      <c r="I92" s="37">
        <v>32.5</v>
      </c>
      <c r="J92" s="37">
        <v>34</v>
      </c>
      <c r="K92" s="37">
        <v>35.5</v>
      </c>
      <c r="L92" s="37">
        <v>37</v>
      </c>
      <c r="M92" s="37">
        <v>38.5</v>
      </c>
      <c r="N92" s="37">
        <v>40</v>
      </c>
      <c r="O92" s="37">
        <v>41.5</v>
      </c>
      <c r="P92" s="37">
        <v>43</v>
      </c>
      <c r="Q92" s="37">
        <v>44.5</v>
      </c>
    </row>
    <row r="93" spans="4:17" x14ac:dyDescent="0.25">
      <c r="D93">
        <v>90</v>
      </c>
      <c r="E93" s="69">
        <v>106000</v>
      </c>
      <c r="F93" s="37">
        <v>27.5</v>
      </c>
      <c r="G93" s="37">
        <v>28.5</v>
      </c>
      <c r="H93" s="37">
        <v>30.5</v>
      </c>
      <c r="I93" s="37">
        <v>32.5</v>
      </c>
      <c r="J93" s="37">
        <v>34</v>
      </c>
      <c r="K93" s="37">
        <v>35.5</v>
      </c>
      <c r="L93" s="37">
        <v>37</v>
      </c>
      <c r="M93" s="37">
        <v>38.5</v>
      </c>
      <c r="N93" s="37">
        <v>40</v>
      </c>
      <c r="O93" s="37">
        <v>41.5</v>
      </c>
      <c r="P93" s="37">
        <v>43</v>
      </c>
      <c r="Q93" s="37">
        <v>44.5</v>
      </c>
    </row>
    <row r="94" spans="4:17" x14ac:dyDescent="0.25">
      <c r="D94">
        <v>91</v>
      </c>
      <c r="E94" s="69">
        <v>107000</v>
      </c>
      <c r="F94" s="37">
        <v>27.5</v>
      </c>
      <c r="G94" s="37">
        <v>28.5</v>
      </c>
      <c r="H94" s="37">
        <v>30.5</v>
      </c>
      <c r="I94" s="37">
        <v>32.5</v>
      </c>
      <c r="J94" s="37">
        <v>34</v>
      </c>
      <c r="K94" s="37">
        <v>35.5</v>
      </c>
      <c r="L94" s="37">
        <v>37</v>
      </c>
      <c r="M94" s="37">
        <v>38.5</v>
      </c>
      <c r="N94" s="37">
        <v>40</v>
      </c>
      <c r="O94" s="37">
        <v>41.5</v>
      </c>
      <c r="P94" s="37">
        <v>43</v>
      </c>
      <c r="Q94" s="37">
        <v>44.5</v>
      </c>
    </row>
    <row r="95" spans="4:17" x14ac:dyDescent="0.25">
      <c r="D95">
        <v>92</v>
      </c>
      <c r="E95" s="69">
        <v>108000</v>
      </c>
      <c r="F95" s="37">
        <v>27.5</v>
      </c>
      <c r="G95" s="37">
        <v>28.5</v>
      </c>
      <c r="H95" s="37">
        <v>30.5</v>
      </c>
      <c r="I95" s="37">
        <v>32.5</v>
      </c>
      <c r="J95" s="37">
        <v>34</v>
      </c>
      <c r="K95" s="37">
        <v>35.5</v>
      </c>
      <c r="L95" s="37">
        <v>37</v>
      </c>
      <c r="M95" s="37">
        <v>38.5</v>
      </c>
      <c r="N95" s="37">
        <v>40</v>
      </c>
      <c r="O95" s="37">
        <v>41.5</v>
      </c>
      <c r="P95" s="37">
        <v>43</v>
      </c>
      <c r="Q95" s="37">
        <v>44.5</v>
      </c>
    </row>
    <row r="96" spans="4:17" x14ac:dyDescent="0.25">
      <c r="D96">
        <v>93</v>
      </c>
      <c r="E96" s="69">
        <v>109000</v>
      </c>
      <c r="F96" s="37">
        <v>27.5</v>
      </c>
      <c r="G96" s="37">
        <v>28.5</v>
      </c>
      <c r="H96" s="37">
        <v>30.5</v>
      </c>
      <c r="I96" s="37">
        <v>32.5</v>
      </c>
      <c r="J96" s="37">
        <v>34</v>
      </c>
      <c r="K96" s="37">
        <v>35.5</v>
      </c>
      <c r="L96" s="37">
        <v>37</v>
      </c>
      <c r="M96" s="37">
        <v>38.5</v>
      </c>
      <c r="N96" s="37">
        <v>40</v>
      </c>
      <c r="O96" s="37">
        <v>41.5</v>
      </c>
      <c r="P96" s="37">
        <v>43</v>
      </c>
      <c r="Q96" s="37">
        <v>44.5</v>
      </c>
    </row>
    <row r="97" spans="4:17" x14ac:dyDescent="0.25">
      <c r="D97">
        <v>94</v>
      </c>
      <c r="E97" s="69">
        <v>110000</v>
      </c>
      <c r="F97" s="37">
        <v>27.5</v>
      </c>
      <c r="G97" s="37">
        <v>28.5</v>
      </c>
      <c r="H97" s="37">
        <v>30.5</v>
      </c>
      <c r="I97" s="37">
        <v>32.5</v>
      </c>
      <c r="J97" s="37">
        <v>34</v>
      </c>
      <c r="K97" s="37">
        <v>35.5</v>
      </c>
      <c r="L97" s="37">
        <v>37</v>
      </c>
      <c r="M97" s="37">
        <v>38.5</v>
      </c>
      <c r="N97" s="37">
        <v>40</v>
      </c>
      <c r="O97" s="37">
        <v>41.5</v>
      </c>
      <c r="P97" s="37">
        <v>43</v>
      </c>
      <c r="Q97" s="37">
        <v>44.5</v>
      </c>
    </row>
  </sheetData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D1:Q97"/>
  <sheetViews>
    <sheetView zoomScale="85" zoomScaleNormal="85" workbookViewId="0">
      <selection activeCell="C1" sqref="C1"/>
    </sheetView>
  </sheetViews>
  <sheetFormatPr defaultRowHeight="15" x14ac:dyDescent="0.25"/>
  <cols>
    <col min="12" max="17" width="9.140625" customWidth="1"/>
  </cols>
  <sheetData>
    <row r="1" spans="4:17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</row>
    <row r="2" spans="4:17" x14ac:dyDescent="0.25">
      <c r="D2" t="s">
        <v>157</v>
      </c>
      <c r="F2" s="62">
        <v>0</v>
      </c>
      <c r="G2" s="62">
        <v>1.0009999999999999</v>
      </c>
      <c r="H2" s="62">
        <v>1.5009999999999999</v>
      </c>
      <c r="I2" s="62">
        <v>2.0009999999999999</v>
      </c>
      <c r="J2" s="62">
        <v>2.5009999999999999</v>
      </c>
      <c r="K2" s="62">
        <v>3.0009999999999999</v>
      </c>
      <c r="L2" s="62">
        <v>3.5009999999999999</v>
      </c>
      <c r="M2" s="62">
        <v>4.0010000000000003</v>
      </c>
      <c r="N2" s="62">
        <v>4.5010000000000003</v>
      </c>
      <c r="O2" s="62">
        <v>5.0010000000000003</v>
      </c>
      <c r="P2" s="62">
        <v>5.5010000000000003</v>
      </c>
      <c r="Q2" s="62">
        <v>6.0010000000000003</v>
      </c>
    </row>
    <row r="3" spans="4:17" x14ac:dyDescent="0.25">
      <c r="E3" t="s">
        <v>59</v>
      </c>
      <c r="F3" s="62">
        <v>2</v>
      </c>
      <c r="G3" s="62">
        <v>3</v>
      </c>
      <c r="H3" s="62">
        <v>4</v>
      </c>
      <c r="I3" s="62">
        <v>5</v>
      </c>
      <c r="J3" s="62">
        <v>6</v>
      </c>
      <c r="K3" s="62">
        <v>7</v>
      </c>
      <c r="L3" s="62">
        <v>8</v>
      </c>
      <c r="M3" s="62">
        <v>9</v>
      </c>
      <c r="N3" s="62">
        <v>10</v>
      </c>
      <c r="O3" s="62">
        <v>11</v>
      </c>
      <c r="P3" s="62">
        <v>12</v>
      </c>
      <c r="Q3" s="62">
        <v>13</v>
      </c>
    </row>
    <row r="4" spans="4:17" x14ac:dyDescent="0.25">
      <c r="D4">
        <v>1</v>
      </c>
      <c r="E4">
        <v>0</v>
      </c>
      <c r="F4" s="37">
        <v>15.5</v>
      </c>
      <c r="G4" s="37">
        <v>16</v>
      </c>
      <c r="H4" s="37">
        <v>16.5</v>
      </c>
      <c r="I4" s="37">
        <v>16.5</v>
      </c>
      <c r="J4" s="37">
        <v>17</v>
      </c>
      <c r="K4" s="37">
        <v>17</v>
      </c>
      <c r="L4" s="37">
        <v>17.5</v>
      </c>
      <c r="M4" s="37">
        <v>17.5</v>
      </c>
      <c r="N4" s="37">
        <v>17.5</v>
      </c>
      <c r="O4" s="37">
        <v>18</v>
      </c>
      <c r="P4" s="37">
        <v>18</v>
      </c>
      <c r="Q4" s="37">
        <v>18</v>
      </c>
    </row>
    <row r="5" spans="4:17" x14ac:dyDescent="0.25">
      <c r="D5">
        <v>2</v>
      </c>
      <c r="E5" s="65">
        <v>21500</v>
      </c>
      <c r="F5" s="66">
        <v>18.5</v>
      </c>
      <c r="G5" s="66">
        <v>19</v>
      </c>
      <c r="H5" s="66">
        <v>19.5</v>
      </c>
      <c r="I5" s="66">
        <v>19.5</v>
      </c>
      <c r="J5" s="66">
        <v>20</v>
      </c>
      <c r="K5" s="66">
        <v>20</v>
      </c>
      <c r="L5" s="66">
        <v>20.5</v>
      </c>
      <c r="M5" s="66">
        <v>20.5</v>
      </c>
      <c r="N5" s="66">
        <v>20.5</v>
      </c>
      <c r="O5" s="66">
        <v>21</v>
      </c>
      <c r="P5" s="66">
        <v>21</v>
      </c>
      <c r="Q5" s="66">
        <v>21</v>
      </c>
    </row>
    <row r="6" spans="4:17" x14ac:dyDescent="0.25">
      <c r="D6">
        <v>3</v>
      </c>
      <c r="E6" s="65">
        <v>22000</v>
      </c>
      <c r="F6" s="66">
        <v>19.5</v>
      </c>
      <c r="G6" s="66">
        <v>20</v>
      </c>
      <c r="H6" s="66">
        <v>20.5</v>
      </c>
      <c r="I6" s="66">
        <v>21</v>
      </c>
      <c r="J6" s="66">
        <v>21</v>
      </c>
      <c r="K6" s="66">
        <v>21.5</v>
      </c>
      <c r="L6" s="66">
        <v>21.5</v>
      </c>
      <c r="M6" s="66">
        <v>22</v>
      </c>
      <c r="N6" s="66">
        <v>22</v>
      </c>
      <c r="O6" s="66">
        <v>22</v>
      </c>
      <c r="P6" s="66">
        <v>22.5</v>
      </c>
      <c r="Q6" s="66">
        <v>22.5</v>
      </c>
    </row>
    <row r="7" spans="4:17" x14ac:dyDescent="0.25">
      <c r="D7">
        <v>4</v>
      </c>
      <c r="E7" s="65">
        <v>22500</v>
      </c>
      <c r="F7" s="66">
        <v>20.5</v>
      </c>
      <c r="G7" s="66">
        <v>21</v>
      </c>
      <c r="H7" s="66">
        <v>21.5</v>
      </c>
      <c r="I7" s="66">
        <v>22</v>
      </c>
      <c r="J7" s="66">
        <v>22.5</v>
      </c>
      <c r="K7" s="66">
        <v>22.5</v>
      </c>
      <c r="L7" s="66">
        <v>23</v>
      </c>
      <c r="M7" s="66">
        <v>23</v>
      </c>
      <c r="N7" s="66">
        <v>23.5</v>
      </c>
      <c r="O7" s="66">
        <v>23.5</v>
      </c>
      <c r="P7" s="66">
        <v>23.5</v>
      </c>
      <c r="Q7" s="66">
        <v>24</v>
      </c>
    </row>
    <row r="8" spans="4:17" x14ac:dyDescent="0.25">
      <c r="D8">
        <v>5</v>
      </c>
      <c r="E8" s="65">
        <v>23000</v>
      </c>
      <c r="F8" s="66">
        <v>21</v>
      </c>
      <c r="G8" s="66">
        <v>22</v>
      </c>
      <c r="H8" s="66">
        <v>22.5</v>
      </c>
      <c r="I8" s="66">
        <v>23</v>
      </c>
      <c r="J8" s="66">
        <v>23.5</v>
      </c>
      <c r="K8" s="66">
        <v>24</v>
      </c>
      <c r="L8" s="66">
        <v>24</v>
      </c>
      <c r="M8" s="66">
        <v>24.5</v>
      </c>
      <c r="N8" s="66">
        <v>24.5</v>
      </c>
      <c r="O8" s="66">
        <v>25</v>
      </c>
      <c r="P8" s="66">
        <v>25</v>
      </c>
      <c r="Q8" s="66">
        <v>25</v>
      </c>
    </row>
    <row r="9" spans="4:17" x14ac:dyDescent="0.25">
      <c r="D9">
        <v>6</v>
      </c>
      <c r="E9" s="65">
        <v>23500</v>
      </c>
      <c r="F9" s="66">
        <v>21.5</v>
      </c>
      <c r="G9" s="66">
        <v>22.5</v>
      </c>
      <c r="H9" s="66">
        <v>23.5</v>
      </c>
      <c r="I9" s="66">
        <v>24</v>
      </c>
      <c r="J9" s="66">
        <v>24.5</v>
      </c>
      <c r="K9" s="66">
        <v>25</v>
      </c>
      <c r="L9" s="66">
        <v>25</v>
      </c>
      <c r="M9" s="66">
        <v>25.5</v>
      </c>
      <c r="N9" s="66">
        <v>26</v>
      </c>
      <c r="O9" s="66">
        <v>26</v>
      </c>
      <c r="P9" s="66">
        <v>26</v>
      </c>
      <c r="Q9" s="66">
        <v>26.5</v>
      </c>
    </row>
    <row r="10" spans="4:17" x14ac:dyDescent="0.25">
      <c r="D10">
        <v>7</v>
      </c>
      <c r="E10" s="65">
        <v>24000</v>
      </c>
      <c r="F10" s="66">
        <v>21.5</v>
      </c>
      <c r="G10" s="66">
        <v>22.5</v>
      </c>
      <c r="H10" s="66">
        <v>23.5</v>
      </c>
      <c r="I10" s="66">
        <v>24.5</v>
      </c>
      <c r="J10" s="66">
        <v>25</v>
      </c>
      <c r="K10" s="66">
        <v>25.5</v>
      </c>
      <c r="L10" s="66">
        <v>26</v>
      </c>
      <c r="M10" s="66">
        <v>26.5</v>
      </c>
      <c r="N10" s="66">
        <v>26.5</v>
      </c>
      <c r="O10" s="66">
        <v>27</v>
      </c>
      <c r="P10" s="66">
        <v>27</v>
      </c>
      <c r="Q10" s="66">
        <v>27.5</v>
      </c>
    </row>
    <row r="11" spans="4:17" x14ac:dyDescent="0.25">
      <c r="D11">
        <v>8</v>
      </c>
      <c r="E11" s="65">
        <v>24500</v>
      </c>
      <c r="F11" s="66">
        <v>21.5</v>
      </c>
      <c r="G11" s="66">
        <v>22.5</v>
      </c>
      <c r="H11" s="66">
        <v>23.5</v>
      </c>
      <c r="I11" s="66">
        <v>24.5</v>
      </c>
      <c r="J11" s="66">
        <v>25.5</v>
      </c>
      <c r="K11" s="66">
        <v>26</v>
      </c>
      <c r="L11" s="66">
        <v>26.5</v>
      </c>
      <c r="M11" s="66">
        <v>27</v>
      </c>
      <c r="N11" s="66">
        <v>27</v>
      </c>
      <c r="O11" s="66">
        <v>27.5</v>
      </c>
      <c r="P11" s="66">
        <v>28</v>
      </c>
      <c r="Q11" s="66">
        <v>28</v>
      </c>
    </row>
    <row r="12" spans="4:17" x14ac:dyDescent="0.25">
      <c r="D12">
        <v>9</v>
      </c>
      <c r="E12" s="65">
        <v>25000</v>
      </c>
      <c r="F12" s="66">
        <v>21.5</v>
      </c>
      <c r="G12" s="66">
        <v>22.5</v>
      </c>
      <c r="H12" s="66">
        <v>23.5</v>
      </c>
      <c r="I12" s="66">
        <v>24.5</v>
      </c>
      <c r="J12" s="66">
        <v>25.5</v>
      </c>
      <c r="K12" s="66">
        <v>26.5</v>
      </c>
      <c r="L12" s="66">
        <v>27</v>
      </c>
      <c r="M12" s="66">
        <v>27.5</v>
      </c>
      <c r="N12" s="66">
        <v>27.5</v>
      </c>
      <c r="O12" s="66">
        <v>28</v>
      </c>
      <c r="P12" s="66">
        <v>28.5</v>
      </c>
      <c r="Q12" s="66">
        <v>28.5</v>
      </c>
    </row>
    <row r="13" spans="4:17" x14ac:dyDescent="0.25">
      <c r="D13">
        <v>10</v>
      </c>
      <c r="E13" s="65">
        <v>26000</v>
      </c>
      <c r="F13" s="66">
        <v>21.5</v>
      </c>
      <c r="G13" s="66">
        <v>22.5</v>
      </c>
      <c r="H13" s="66">
        <v>23.5</v>
      </c>
      <c r="I13" s="66">
        <v>24.5</v>
      </c>
      <c r="J13" s="66">
        <v>25.5</v>
      </c>
      <c r="K13" s="66">
        <v>26.5</v>
      </c>
      <c r="L13" s="66">
        <v>27.5</v>
      </c>
      <c r="M13" s="66">
        <v>28</v>
      </c>
      <c r="N13" s="66">
        <v>28.5</v>
      </c>
      <c r="O13" s="66">
        <v>29</v>
      </c>
      <c r="P13" s="66">
        <v>29.5</v>
      </c>
      <c r="Q13" s="66">
        <v>29.5</v>
      </c>
    </row>
    <row r="14" spans="4:17" x14ac:dyDescent="0.25">
      <c r="D14">
        <v>11</v>
      </c>
      <c r="E14" s="65">
        <v>27000</v>
      </c>
      <c r="F14" s="66">
        <v>21.5</v>
      </c>
      <c r="G14" s="66">
        <v>22.5</v>
      </c>
      <c r="H14" s="66">
        <v>23.5</v>
      </c>
      <c r="I14" s="66">
        <v>24.5</v>
      </c>
      <c r="J14" s="66">
        <v>25.5</v>
      </c>
      <c r="K14" s="66">
        <v>26.5</v>
      </c>
      <c r="L14" s="66">
        <v>27.5</v>
      </c>
      <c r="M14" s="66">
        <v>28.5</v>
      </c>
      <c r="N14" s="66">
        <v>29</v>
      </c>
      <c r="O14" s="66">
        <v>30</v>
      </c>
      <c r="P14" s="66">
        <v>30.5</v>
      </c>
      <c r="Q14" s="66">
        <v>30.5</v>
      </c>
    </row>
    <row r="15" spans="4:17" x14ac:dyDescent="0.25">
      <c r="D15">
        <v>12</v>
      </c>
      <c r="E15" s="65">
        <v>28000</v>
      </c>
      <c r="F15" s="66">
        <v>21.5</v>
      </c>
      <c r="G15" s="66">
        <v>22.5</v>
      </c>
      <c r="H15" s="66">
        <v>23.5</v>
      </c>
      <c r="I15" s="66">
        <v>24.5</v>
      </c>
      <c r="J15" s="66">
        <v>25.5</v>
      </c>
      <c r="K15" s="66">
        <v>26.5</v>
      </c>
      <c r="L15" s="66">
        <v>27.5</v>
      </c>
      <c r="M15" s="66">
        <v>28.5</v>
      </c>
      <c r="N15" s="66">
        <v>29</v>
      </c>
      <c r="O15" s="66">
        <v>30</v>
      </c>
      <c r="P15" s="66">
        <v>30.5</v>
      </c>
      <c r="Q15" s="66">
        <v>31</v>
      </c>
    </row>
    <row r="16" spans="4:17" x14ac:dyDescent="0.25">
      <c r="D16">
        <v>13</v>
      </c>
      <c r="E16" s="65">
        <v>29000</v>
      </c>
      <c r="F16" s="66">
        <v>21.5</v>
      </c>
      <c r="G16" s="66">
        <v>22.5</v>
      </c>
      <c r="H16" s="66">
        <v>23.5</v>
      </c>
      <c r="I16" s="66">
        <v>24.5</v>
      </c>
      <c r="J16" s="66">
        <v>25.5</v>
      </c>
      <c r="K16" s="66">
        <v>26.5</v>
      </c>
      <c r="L16" s="66">
        <v>27.5</v>
      </c>
      <c r="M16" s="66">
        <v>28.5</v>
      </c>
      <c r="N16" s="66">
        <v>29</v>
      </c>
      <c r="O16" s="66">
        <v>30</v>
      </c>
      <c r="P16" s="66">
        <v>30.5</v>
      </c>
      <c r="Q16" s="66">
        <v>31</v>
      </c>
    </row>
    <row r="17" spans="4:17" x14ac:dyDescent="0.25">
      <c r="D17">
        <v>14</v>
      </c>
      <c r="E17" s="65">
        <v>30000</v>
      </c>
      <c r="F17" s="66">
        <v>21.5</v>
      </c>
      <c r="G17" s="66">
        <v>22.5</v>
      </c>
      <c r="H17" s="66">
        <v>23.5</v>
      </c>
      <c r="I17" s="66">
        <v>24.5</v>
      </c>
      <c r="J17" s="66">
        <v>25.5</v>
      </c>
      <c r="K17" s="66">
        <v>26.5</v>
      </c>
      <c r="L17" s="66">
        <v>27.5</v>
      </c>
      <c r="M17" s="66">
        <v>28.5</v>
      </c>
      <c r="N17" s="66">
        <v>29</v>
      </c>
      <c r="O17" s="66">
        <v>30</v>
      </c>
      <c r="P17" s="66">
        <v>30.5</v>
      </c>
      <c r="Q17" s="66">
        <v>31</v>
      </c>
    </row>
    <row r="18" spans="4:17" x14ac:dyDescent="0.25">
      <c r="D18">
        <v>15</v>
      </c>
      <c r="E18" s="17">
        <v>31000</v>
      </c>
      <c r="F18" s="51">
        <v>21.5</v>
      </c>
      <c r="G18" s="51">
        <v>22.5</v>
      </c>
      <c r="H18" s="51">
        <v>23.5</v>
      </c>
      <c r="I18" s="51">
        <v>24.5</v>
      </c>
      <c r="J18" s="51">
        <v>25.5</v>
      </c>
      <c r="K18" s="51">
        <v>26.5</v>
      </c>
      <c r="L18" s="51">
        <v>27.5</v>
      </c>
      <c r="M18" s="51">
        <v>28.5</v>
      </c>
      <c r="N18" s="51">
        <v>29</v>
      </c>
      <c r="O18" s="51">
        <v>30</v>
      </c>
      <c r="P18" s="51">
        <v>30.5</v>
      </c>
      <c r="Q18" s="51">
        <v>31</v>
      </c>
    </row>
    <row r="19" spans="4:17" x14ac:dyDescent="0.25">
      <c r="D19">
        <v>16</v>
      </c>
      <c r="E19">
        <v>32000</v>
      </c>
      <c r="F19" s="37">
        <v>21.5</v>
      </c>
      <c r="G19" s="37">
        <v>22.5</v>
      </c>
      <c r="H19" s="37">
        <v>24</v>
      </c>
      <c r="I19" s="37">
        <v>25</v>
      </c>
      <c r="J19" s="37">
        <v>26</v>
      </c>
      <c r="K19" s="37">
        <v>27</v>
      </c>
      <c r="L19" s="37">
        <v>28</v>
      </c>
      <c r="M19" s="37">
        <v>28.5</v>
      </c>
      <c r="N19" s="37">
        <v>29.5</v>
      </c>
      <c r="O19" s="37">
        <v>30</v>
      </c>
      <c r="P19" s="37">
        <v>31</v>
      </c>
      <c r="Q19" s="37">
        <v>31.5</v>
      </c>
    </row>
    <row r="20" spans="4:17" x14ac:dyDescent="0.25">
      <c r="D20">
        <v>17</v>
      </c>
      <c r="E20">
        <v>33000</v>
      </c>
      <c r="F20" s="37">
        <v>21.5</v>
      </c>
      <c r="G20" s="37">
        <v>23</v>
      </c>
      <c r="H20" s="37">
        <v>24</v>
      </c>
      <c r="I20" s="37">
        <v>25</v>
      </c>
      <c r="J20" s="37">
        <v>26</v>
      </c>
      <c r="K20" s="37">
        <v>27</v>
      </c>
      <c r="L20" s="37">
        <v>28</v>
      </c>
      <c r="M20" s="37">
        <v>29</v>
      </c>
      <c r="N20" s="37">
        <v>29.5</v>
      </c>
      <c r="O20" s="37">
        <v>30.5</v>
      </c>
      <c r="P20" s="37">
        <v>31</v>
      </c>
      <c r="Q20" s="37">
        <v>31.5</v>
      </c>
    </row>
    <row r="21" spans="4:17" x14ac:dyDescent="0.25">
      <c r="D21">
        <v>18</v>
      </c>
      <c r="E21">
        <v>34000</v>
      </c>
      <c r="F21" s="37">
        <v>21.5</v>
      </c>
      <c r="G21" s="37">
        <v>23</v>
      </c>
      <c r="H21" s="37">
        <v>24</v>
      </c>
      <c r="I21" s="37">
        <v>25</v>
      </c>
      <c r="J21" s="37">
        <v>26.5</v>
      </c>
      <c r="K21" s="37">
        <v>27.5</v>
      </c>
      <c r="L21" s="37">
        <v>28</v>
      </c>
      <c r="M21" s="37">
        <v>29</v>
      </c>
      <c r="N21" s="37">
        <v>30</v>
      </c>
      <c r="O21" s="37">
        <v>30.5</v>
      </c>
      <c r="P21" s="37">
        <v>31.5</v>
      </c>
      <c r="Q21" s="37">
        <v>32</v>
      </c>
    </row>
    <row r="22" spans="4:17" x14ac:dyDescent="0.25">
      <c r="D22">
        <v>19</v>
      </c>
      <c r="E22">
        <v>35000</v>
      </c>
      <c r="F22" s="37">
        <v>21.5</v>
      </c>
      <c r="G22" s="37">
        <v>23</v>
      </c>
      <c r="H22" s="37">
        <v>24</v>
      </c>
      <c r="I22" s="37">
        <v>25</v>
      </c>
      <c r="J22" s="37">
        <v>26.5</v>
      </c>
      <c r="K22" s="37">
        <v>27.5</v>
      </c>
      <c r="L22" s="37">
        <v>28.5</v>
      </c>
      <c r="M22" s="37">
        <v>29.5</v>
      </c>
      <c r="N22" s="37">
        <v>30</v>
      </c>
      <c r="O22" s="37">
        <v>31</v>
      </c>
      <c r="P22" s="37">
        <v>31.5</v>
      </c>
      <c r="Q22" s="37">
        <v>32.5</v>
      </c>
    </row>
    <row r="23" spans="4:17" x14ac:dyDescent="0.25">
      <c r="D23">
        <v>20</v>
      </c>
      <c r="E23">
        <v>36000</v>
      </c>
      <c r="F23" s="37">
        <v>22</v>
      </c>
      <c r="G23" s="37">
        <v>23</v>
      </c>
      <c r="H23" s="37">
        <v>24</v>
      </c>
      <c r="I23" s="37">
        <v>25.5</v>
      </c>
      <c r="J23" s="37">
        <v>26.5</v>
      </c>
      <c r="K23" s="37">
        <v>27.5</v>
      </c>
      <c r="L23" s="37">
        <v>28.5</v>
      </c>
      <c r="M23" s="37">
        <v>29.5</v>
      </c>
      <c r="N23" s="37">
        <v>30.5</v>
      </c>
      <c r="O23" s="37">
        <v>31</v>
      </c>
      <c r="P23" s="37">
        <v>32</v>
      </c>
      <c r="Q23" s="37">
        <v>32.5</v>
      </c>
    </row>
    <row r="24" spans="4:17" x14ac:dyDescent="0.25">
      <c r="D24">
        <v>21</v>
      </c>
      <c r="E24">
        <v>37000</v>
      </c>
      <c r="F24" s="37">
        <v>22</v>
      </c>
      <c r="G24" s="37">
        <v>23</v>
      </c>
      <c r="H24" s="37">
        <v>24</v>
      </c>
      <c r="I24" s="37">
        <v>25.5</v>
      </c>
      <c r="J24" s="37">
        <v>26.5</v>
      </c>
      <c r="K24" s="37">
        <v>27.5</v>
      </c>
      <c r="L24" s="37">
        <v>28.5</v>
      </c>
      <c r="M24" s="37">
        <v>29.5</v>
      </c>
      <c r="N24" s="37">
        <v>30.5</v>
      </c>
      <c r="O24" s="37">
        <v>31.5</v>
      </c>
      <c r="P24" s="37">
        <v>32</v>
      </c>
      <c r="Q24" s="37">
        <v>32.5</v>
      </c>
    </row>
    <row r="25" spans="4:17" x14ac:dyDescent="0.25">
      <c r="D25">
        <v>22</v>
      </c>
      <c r="E25">
        <v>38000</v>
      </c>
      <c r="F25" s="37">
        <v>22.5</v>
      </c>
      <c r="G25" s="37">
        <v>23.5</v>
      </c>
      <c r="H25" s="37">
        <v>24.5</v>
      </c>
      <c r="I25" s="37">
        <v>25.5</v>
      </c>
      <c r="J25" s="37">
        <v>26.5</v>
      </c>
      <c r="K25" s="37">
        <v>27.5</v>
      </c>
      <c r="L25" s="37">
        <v>28.5</v>
      </c>
      <c r="M25" s="37">
        <v>29.5</v>
      </c>
      <c r="N25" s="37">
        <v>30.5</v>
      </c>
      <c r="O25" s="37">
        <v>31.5</v>
      </c>
      <c r="P25" s="37">
        <v>32</v>
      </c>
      <c r="Q25" s="37">
        <v>33</v>
      </c>
    </row>
    <row r="26" spans="4:17" x14ac:dyDescent="0.25">
      <c r="D26">
        <v>23</v>
      </c>
      <c r="E26">
        <v>39000</v>
      </c>
      <c r="F26" s="37">
        <v>22.5</v>
      </c>
      <c r="G26" s="37">
        <v>23.5</v>
      </c>
      <c r="H26" s="37">
        <v>24.5</v>
      </c>
      <c r="I26" s="37">
        <v>25.5</v>
      </c>
      <c r="J26" s="37">
        <v>26.5</v>
      </c>
      <c r="K26" s="37">
        <v>27.5</v>
      </c>
      <c r="L26" s="37">
        <v>28.5</v>
      </c>
      <c r="M26" s="37">
        <v>29.5</v>
      </c>
      <c r="N26" s="37">
        <v>30.5</v>
      </c>
      <c r="O26" s="37">
        <v>31.5</v>
      </c>
      <c r="P26" s="37">
        <v>32.5</v>
      </c>
      <c r="Q26" s="37">
        <v>33</v>
      </c>
    </row>
    <row r="27" spans="4:17" x14ac:dyDescent="0.25">
      <c r="D27">
        <v>24</v>
      </c>
      <c r="E27">
        <v>40000</v>
      </c>
      <c r="F27" s="37">
        <v>22.5</v>
      </c>
      <c r="G27" s="37">
        <v>23.5</v>
      </c>
      <c r="H27" s="37">
        <v>24.5</v>
      </c>
      <c r="I27" s="37">
        <v>25.5</v>
      </c>
      <c r="J27" s="37">
        <v>26.5</v>
      </c>
      <c r="K27" s="37">
        <v>27.5</v>
      </c>
      <c r="L27" s="37">
        <v>28.5</v>
      </c>
      <c r="M27" s="37">
        <v>29.5</v>
      </c>
      <c r="N27" s="37">
        <v>30.5</v>
      </c>
      <c r="O27" s="37">
        <v>31.5</v>
      </c>
      <c r="P27" s="37">
        <v>32.5</v>
      </c>
      <c r="Q27" s="37">
        <v>33</v>
      </c>
    </row>
    <row r="28" spans="4:17" x14ac:dyDescent="0.25">
      <c r="D28">
        <v>25</v>
      </c>
      <c r="E28">
        <v>41000</v>
      </c>
      <c r="F28" s="37">
        <v>23</v>
      </c>
      <c r="G28" s="37">
        <v>24</v>
      </c>
      <c r="H28" s="37">
        <v>25</v>
      </c>
      <c r="I28" s="37">
        <v>26</v>
      </c>
      <c r="J28" s="37">
        <v>27</v>
      </c>
      <c r="K28" s="37">
        <v>27.5</v>
      </c>
      <c r="L28" s="37">
        <v>28.5</v>
      </c>
      <c r="M28" s="37">
        <v>29.5</v>
      </c>
      <c r="N28" s="37">
        <v>30.5</v>
      </c>
      <c r="O28" s="37">
        <v>31.5</v>
      </c>
      <c r="P28" s="37">
        <v>32.5</v>
      </c>
      <c r="Q28" s="37">
        <v>33</v>
      </c>
    </row>
    <row r="29" spans="4:17" x14ac:dyDescent="0.25">
      <c r="D29">
        <v>26</v>
      </c>
      <c r="E29">
        <v>42000</v>
      </c>
      <c r="F29" s="37">
        <v>23</v>
      </c>
      <c r="G29" s="37">
        <v>24</v>
      </c>
      <c r="H29" s="37">
        <v>25</v>
      </c>
      <c r="I29" s="37">
        <v>26</v>
      </c>
      <c r="J29" s="37">
        <v>27</v>
      </c>
      <c r="K29" s="37">
        <v>28</v>
      </c>
      <c r="L29" s="37">
        <v>29</v>
      </c>
      <c r="M29" s="37">
        <v>29.5</v>
      </c>
      <c r="N29" s="37">
        <v>30.5</v>
      </c>
      <c r="O29" s="37">
        <v>31.5</v>
      </c>
      <c r="P29" s="37">
        <v>32.5</v>
      </c>
      <c r="Q29" s="37">
        <v>33</v>
      </c>
    </row>
    <row r="30" spans="4:17" x14ac:dyDescent="0.25">
      <c r="D30">
        <v>27</v>
      </c>
      <c r="E30">
        <v>43000</v>
      </c>
      <c r="F30" s="37">
        <v>23.5</v>
      </c>
      <c r="G30" s="37">
        <v>24.5</v>
      </c>
      <c r="H30" s="37">
        <v>25.5</v>
      </c>
      <c r="I30" s="37">
        <v>26.5</v>
      </c>
      <c r="J30" s="37">
        <v>27.5</v>
      </c>
      <c r="K30" s="37">
        <v>28</v>
      </c>
      <c r="L30" s="37">
        <v>29</v>
      </c>
      <c r="M30" s="37">
        <v>30</v>
      </c>
      <c r="N30" s="37">
        <v>31</v>
      </c>
      <c r="O30" s="37">
        <v>31.5</v>
      </c>
      <c r="P30" s="37">
        <v>32.5</v>
      </c>
      <c r="Q30" s="37">
        <v>33.5</v>
      </c>
    </row>
    <row r="31" spans="4:17" x14ac:dyDescent="0.25">
      <c r="D31">
        <v>28</v>
      </c>
      <c r="E31">
        <v>44000</v>
      </c>
      <c r="F31" s="37">
        <v>24</v>
      </c>
      <c r="G31" s="37">
        <v>25</v>
      </c>
      <c r="H31" s="37">
        <v>26</v>
      </c>
      <c r="I31" s="37">
        <v>27</v>
      </c>
      <c r="J31" s="37">
        <v>28</v>
      </c>
      <c r="K31" s="37">
        <v>28.5</v>
      </c>
      <c r="L31" s="37">
        <v>29.5</v>
      </c>
      <c r="M31" s="37">
        <v>30.5</v>
      </c>
      <c r="N31" s="37">
        <v>31</v>
      </c>
      <c r="O31" s="37">
        <v>32</v>
      </c>
      <c r="P31" s="37">
        <v>33</v>
      </c>
      <c r="Q31" s="37">
        <v>33.5</v>
      </c>
    </row>
    <row r="32" spans="4:17" x14ac:dyDescent="0.25">
      <c r="D32">
        <v>29</v>
      </c>
      <c r="E32">
        <v>45000</v>
      </c>
      <c r="F32" s="37">
        <v>24</v>
      </c>
      <c r="G32" s="37">
        <v>25.5</v>
      </c>
      <c r="H32" s="37">
        <v>26.5</v>
      </c>
      <c r="I32" s="37">
        <v>27.5</v>
      </c>
      <c r="J32" s="37">
        <v>28.5</v>
      </c>
      <c r="K32" s="37">
        <v>29</v>
      </c>
      <c r="L32" s="37">
        <v>30</v>
      </c>
      <c r="M32" s="37">
        <v>31</v>
      </c>
      <c r="N32" s="37">
        <v>31.5</v>
      </c>
      <c r="O32" s="37">
        <v>32.5</v>
      </c>
      <c r="P32" s="37">
        <v>33.5</v>
      </c>
      <c r="Q32" s="37">
        <v>34</v>
      </c>
    </row>
    <row r="33" spans="4:17" x14ac:dyDescent="0.25">
      <c r="D33">
        <v>30</v>
      </c>
      <c r="E33">
        <v>46000</v>
      </c>
      <c r="F33" s="37">
        <v>24</v>
      </c>
      <c r="G33" s="37">
        <v>25.5</v>
      </c>
      <c r="H33" s="37">
        <v>27</v>
      </c>
      <c r="I33" s="37">
        <v>28</v>
      </c>
      <c r="J33" s="37">
        <v>29</v>
      </c>
      <c r="K33" s="37">
        <v>30</v>
      </c>
      <c r="L33" s="37">
        <v>30.5</v>
      </c>
      <c r="M33" s="37">
        <v>31.5</v>
      </c>
      <c r="N33" s="37">
        <v>32.5</v>
      </c>
      <c r="O33" s="37">
        <v>33</v>
      </c>
      <c r="P33" s="37">
        <v>34</v>
      </c>
      <c r="Q33" s="37">
        <v>34.5</v>
      </c>
    </row>
    <row r="34" spans="4:17" x14ac:dyDescent="0.25">
      <c r="D34">
        <v>31</v>
      </c>
      <c r="E34">
        <v>47000</v>
      </c>
      <c r="F34" s="37">
        <v>24</v>
      </c>
      <c r="G34" s="37">
        <v>25.5</v>
      </c>
      <c r="H34" s="37">
        <v>27</v>
      </c>
      <c r="I34" s="37">
        <v>28.5</v>
      </c>
      <c r="J34" s="37">
        <v>29.5</v>
      </c>
      <c r="K34" s="37">
        <v>30.5</v>
      </c>
      <c r="L34" s="37">
        <v>31.5</v>
      </c>
      <c r="M34" s="37">
        <v>32</v>
      </c>
      <c r="N34" s="37">
        <v>33</v>
      </c>
      <c r="O34" s="37">
        <v>34</v>
      </c>
      <c r="P34" s="37">
        <v>34.5</v>
      </c>
      <c r="Q34" s="37">
        <v>35.5</v>
      </c>
    </row>
    <row r="35" spans="4:17" x14ac:dyDescent="0.25">
      <c r="D35">
        <v>32</v>
      </c>
      <c r="E35">
        <v>48000</v>
      </c>
      <c r="F35" s="37">
        <v>24.5</v>
      </c>
      <c r="G35" s="37">
        <v>26</v>
      </c>
      <c r="H35" s="37">
        <v>27.5</v>
      </c>
      <c r="I35" s="37">
        <v>29</v>
      </c>
      <c r="J35" s="37">
        <v>30</v>
      </c>
      <c r="K35" s="37">
        <v>31</v>
      </c>
      <c r="L35" s="37">
        <v>32</v>
      </c>
      <c r="M35" s="37">
        <v>32.5</v>
      </c>
      <c r="N35" s="37">
        <v>33.5</v>
      </c>
      <c r="O35" s="37">
        <v>34</v>
      </c>
      <c r="P35" s="37">
        <v>35</v>
      </c>
      <c r="Q35" s="37">
        <v>36</v>
      </c>
    </row>
    <row r="36" spans="4:17" x14ac:dyDescent="0.25">
      <c r="D36">
        <v>33</v>
      </c>
      <c r="E36">
        <v>49000</v>
      </c>
      <c r="F36" s="37">
        <v>24.5</v>
      </c>
      <c r="G36" s="37">
        <v>26</v>
      </c>
      <c r="H36" s="37">
        <v>27.5</v>
      </c>
      <c r="I36" s="37">
        <v>29</v>
      </c>
      <c r="J36" s="37">
        <v>30.5</v>
      </c>
      <c r="K36" s="37">
        <v>31.5</v>
      </c>
      <c r="L36" s="37">
        <v>32.5</v>
      </c>
      <c r="M36" s="37">
        <v>33</v>
      </c>
      <c r="N36" s="37">
        <v>34</v>
      </c>
      <c r="O36" s="37">
        <v>34.5</v>
      </c>
      <c r="P36" s="37">
        <v>35.5</v>
      </c>
      <c r="Q36" s="37">
        <v>36</v>
      </c>
    </row>
    <row r="37" spans="4:17" x14ac:dyDescent="0.25">
      <c r="D37">
        <v>34</v>
      </c>
      <c r="E37">
        <v>50000</v>
      </c>
      <c r="F37" s="37">
        <v>24.5</v>
      </c>
      <c r="G37" s="37">
        <v>26</v>
      </c>
      <c r="H37" s="37">
        <v>27.5</v>
      </c>
      <c r="I37" s="37">
        <v>29</v>
      </c>
      <c r="J37" s="37">
        <v>30.5</v>
      </c>
      <c r="K37" s="37">
        <v>32</v>
      </c>
      <c r="L37" s="37">
        <v>33</v>
      </c>
      <c r="M37" s="37">
        <v>33.5</v>
      </c>
      <c r="N37" s="37">
        <v>34.5</v>
      </c>
      <c r="O37" s="37">
        <v>35</v>
      </c>
      <c r="P37" s="37">
        <v>36</v>
      </c>
      <c r="Q37" s="37">
        <v>36.5</v>
      </c>
    </row>
    <row r="38" spans="4:17" x14ac:dyDescent="0.25">
      <c r="D38">
        <v>35</v>
      </c>
      <c r="E38">
        <v>51000</v>
      </c>
      <c r="F38" s="37">
        <v>24.5</v>
      </c>
      <c r="G38" s="37">
        <v>26</v>
      </c>
      <c r="H38" s="37">
        <v>27.5</v>
      </c>
      <c r="I38" s="37">
        <v>29</v>
      </c>
      <c r="J38" s="37">
        <v>30.5</v>
      </c>
      <c r="K38" s="37">
        <v>32</v>
      </c>
      <c r="L38" s="37">
        <v>33</v>
      </c>
      <c r="M38" s="37">
        <v>34</v>
      </c>
      <c r="N38" s="37">
        <v>35</v>
      </c>
      <c r="O38" s="37">
        <v>35.5</v>
      </c>
      <c r="P38" s="37">
        <v>36.5</v>
      </c>
      <c r="Q38" s="37">
        <v>37</v>
      </c>
    </row>
    <row r="39" spans="4:17" x14ac:dyDescent="0.25">
      <c r="D39">
        <v>36</v>
      </c>
      <c r="E39">
        <v>52000</v>
      </c>
      <c r="F39" s="37">
        <v>24.5</v>
      </c>
      <c r="G39" s="37">
        <v>26</v>
      </c>
      <c r="H39" s="37">
        <v>27.5</v>
      </c>
      <c r="I39" s="37">
        <v>29</v>
      </c>
      <c r="J39" s="37">
        <v>30.5</v>
      </c>
      <c r="K39" s="37">
        <v>32</v>
      </c>
      <c r="L39" s="37">
        <v>33.5</v>
      </c>
      <c r="M39" s="37">
        <v>34.5</v>
      </c>
      <c r="N39" s="37">
        <v>35.5</v>
      </c>
      <c r="O39" s="37">
        <v>36</v>
      </c>
      <c r="P39" s="37">
        <v>37</v>
      </c>
      <c r="Q39" s="37">
        <v>37.5</v>
      </c>
    </row>
    <row r="40" spans="4:17" x14ac:dyDescent="0.25">
      <c r="D40">
        <v>37</v>
      </c>
      <c r="E40">
        <v>53000</v>
      </c>
      <c r="F40" s="37">
        <v>24.5</v>
      </c>
      <c r="G40" s="37">
        <v>26</v>
      </c>
      <c r="H40" s="37">
        <v>27.5</v>
      </c>
      <c r="I40" s="37">
        <v>29</v>
      </c>
      <c r="J40" s="37">
        <v>30.5</v>
      </c>
      <c r="K40" s="37">
        <v>32</v>
      </c>
      <c r="L40" s="37">
        <v>33.5</v>
      </c>
      <c r="M40" s="37">
        <v>35</v>
      </c>
      <c r="N40" s="37">
        <v>36</v>
      </c>
      <c r="O40" s="37">
        <v>36.5</v>
      </c>
      <c r="P40" s="37">
        <v>37.5</v>
      </c>
      <c r="Q40" s="37">
        <v>38</v>
      </c>
    </row>
    <row r="41" spans="4:17" x14ac:dyDescent="0.25">
      <c r="D41">
        <v>38</v>
      </c>
      <c r="E41">
        <v>54000</v>
      </c>
      <c r="F41" s="37">
        <v>25</v>
      </c>
      <c r="G41" s="37">
        <v>26.5</v>
      </c>
      <c r="H41" s="37">
        <v>28</v>
      </c>
      <c r="I41" s="37">
        <v>29.5</v>
      </c>
      <c r="J41" s="37">
        <v>31</v>
      </c>
      <c r="K41" s="37">
        <v>32.5</v>
      </c>
      <c r="L41" s="37">
        <v>34.5</v>
      </c>
      <c r="M41" s="37">
        <v>35.5</v>
      </c>
      <c r="N41" s="37">
        <v>36</v>
      </c>
      <c r="O41" s="37">
        <v>37</v>
      </c>
      <c r="P41" s="37">
        <v>37.5</v>
      </c>
      <c r="Q41" s="37">
        <v>38.5</v>
      </c>
    </row>
    <row r="42" spans="4:17" x14ac:dyDescent="0.25">
      <c r="D42">
        <v>39</v>
      </c>
      <c r="E42">
        <v>55000</v>
      </c>
      <c r="F42" s="37">
        <v>25</v>
      </c>
      <c r="G42" s="37">
        <v>26.5</v>
      </c>
      <c r="H42" s="37">
        <v>28</v>
      </c>
      <c r="I42" s="37">
        <v>29.5</v>
      </c>
      <c r="J42" s="37">
        <v>31</v>
      </c>
      <c r="K42" s="37">
        <v>32.5</v>
      </c>
      <c r="L42" s="37">
        <v>34.5</v>
      </c>
      <c r="M42" s="37">
        <v>36</v>
      </c>
      <c r="N42" s="37">
        <v>36.5</v>
      </c>
      <c r="O42" s="37">
        <v>37.5</v>
      </c>
      <c r="P42" s="37">
        <v>38</v>
      </c>
      <c r="Q42" s="37">
        <v>39</v>
      </c>
    </row>
    <row r="43" spans="4:17" x14ac:dyDescent="0.25">
      <c r="D43">
        <v>40</v>
      </c>
      <c r="E43">
        <v>56000</v>
      </c>
      <c r="F43" s="37">
        <v>25</v>
      </c>
      <c r="G43" s="37">
        <v>26.5</v>
      </c>
      <c r="H43" s="37">
        <v>28</v>
      </c>
      <c r="I43" s="37">
        <v>29.5</v>
      </c>
      <c r="J43" s="37">
        <v>31</v>
      </c>
      <c r="K43" s="37">
        <v>32.5</v>
      </c>
      <c r="L43" s="37">
        <v>34.5</v>
      </c>
      <c r="M43" s="37">
        <v>36</v>
      </c>
      <c r="N43" s="37">
        <v>37</v>
      </c>
      <c r="O43" s="37">
        <v>38</v>
      </c>
      <c r="P43" s="37">
        <v>38.5</v>
      </c>
      <c r="Q43" s="37">
        <v>39</v>
      </c>
    </row>
    <row r="44" spans="4:17" x14ac:dyDescent="0.25">
      <c r="D44">
        <v>41</v>
      </c>
      <c r="E44">
        <v>57000</v>
      </c>
      <c r="F44" s="37">
        <v>25</v>
      </c>
      <c r="G44" s="37">
        <v>26.5</v>
      </c>
      <c r="H44" s="37">
        <v>28</v>
      </c>
      <c r="I44" s="37">
        <v>29.5</v>
      </c>
      <c r="J44" s="37">
        <v>31</v>
      </c>
      <c r="K44" s="37">
        <v>32.5</v>
      </c>
      <c r="L44" s="37">
        <v>34.5</v>
      </c>
      <c r="M44" s="37">
        <v>36</v>
      </c>
      <c r="N44" s="37">
        <v>37.5</v>
      </c>
      <c r="O44" s="37">
        <v>38</v>
      </c>
      <c r="P44" s="37">
        <v>39</v>
      </c>
      <c r="Q44" s="37">
        <v>39.5</v>
      </c>
    </row>
    <row r="45" spans="4:17" x14ac:dyDescent="0.25">
      <c r="D45">
        <v>42</v>
      </c>
      <c r="E45">
        <v>58000</v>
      </c>
      <c r="F45" s="37">
        <v>25</v>
      </c>
      <c r="G45" s="37">
        <v>27</v>
      </c>
      <c r="H45" s="37">
        <v>28.5</v>
      </c>
      <c r="I45" s="37">
        <v>30</v>
      </c>
      <c r="J45" s="37">
        <v>31.5</v>
      </c>
      <c r="K45" s="37">
        <v>33</v>
      </c>
      <c r="L45" s="37">
        <v>34.5</v>
      </c>
      <c r="M45" s="37">
        <v>36</v>
      </c>
      <c r="N45" s="37">
        <v>37.5</v>
      </c>
      <c r="O45" s="37">
        <v>38.5</v>
      </c>
      <c r="P45" s="37">
        <v>39.5</v>
      </c>
      <c r="Q45" s="37">
        <v>40</v>
      </c>
    </row>
    <row r="46" spans="4:17" x14ac:dyDescent="0.25">
      <c r="D46">
        <v>43</v>
      </c>
      <c r="E46">
        <v>59000</v>
      </c>
      <c r="F46" s="37">
        <v>25</v>
      </c>
      <c r="G46" s="37">
        <v>27</v>
      </c>
      <c r="H46" s="37">
        <v>28.5</v>
      </c>
      <c r="I46" s="37">
        <v>30</v>
      </c>
      <c r="J46" s="37">
        <v>31.5</v>
      </c>
      <c r="K46" s="37">
        <v>33</v>
      </c>
      <c r="L46" s="37">
        <v>34.5</v>
      </c>
      <c r="M46" s="37">
        <v>36</v>
      </c>
      <c r="N46" s="37">
        <v>37.5</v>
      </c>
      <c r="O46" s="37">
        <v>39</v>
      </c>
      <c r="P46" s="37">
        <v>39.5</v>
      </c>
      <c r="Q46" s="37">
        <v>40.5</v>
      </c>
    </row>
    <row r="47" spans="4:17" x14ac:dyDescent="0.25">
      <c r="D47">
        <v>44</v>
      </c>
      <c r="E47">
        <v>60000</v>
      </c>
      <c r="F47" s="37">
        <v>25.5</v>
      </c>
      <c r="G47" s="37">
        <v>27</v>
      </c>
      <c r="H47" s="37">
        <v>28.5</v>
      </c>
      <c r="I47" s="37">
        <v>30</v>
      </c>
      <c r="J47" s="37">
        <v>31.5</v>
      </c>
      <c r="K47" s="37">
        <v>33</v>
      </c>
      <c r="L47" s="37">
        <v>34.5</v>
      </c>
      <c r="M47" s="37">
        <v>36</v>
      </c>
      <c r="N47" s="37">
        <v>37.5</v>
      </c>
      <c r="O47" s="37">
        <v>39</v>
      </c>
      <c r="P47" s="37">
        <v>40</v>
      </c>
      <c r="Q47" s="37">
        <v>40.5</v>
      </c>
    </row>
    <row r="48" spans="4:17" x14ac:dyDescent="0.25">
      <c r="D48">
        <v>45</v>
      </c>
      <c r="E48">
        <v>61000</v>
      </c>
      <c r="F48" s="37">
        <v>25.5</v>
      </c>
      <c r="G48" s="37">
        <v>27</v>
      </c>
      <c r="H48" s="37">
        <v>28.5</v>
      </c>
      <c r="I48" s="37">
        <v>30</v>
      </c>
      <c r="J48" s="37">
        <v>31.5</v>
      </c>
      <c r="K48" s="37">
        <v>33</v>
      </c>
      <c r="L48" s="37">
        <v>34.5</v>
      </c>
      <c r="M48" s="37">
        <v>36</v>
      </c>
      <c r="N48" s="37">
        <v>37.5</v>
      </c>
      <c r="O48" s="37">
        <v>39</v>
      </c>
      <c r="P48" s="37">
        <v>40.5</v>
      </c>
      <c r="Q48" s="37">
        <v>41</v>
      </c>
    </row>
    <row r="49" spans="4:17" x14ac:dyDescent="0.25">
      <c r="D49">
        <v>46</v>
      </c>
      <c r="E49">
        <v>62000</v>
      </c>
      <c r="F49" s="37">
        <v>25.5</v>
      </c>
      <c r="G49" s="37">
        <v>27</v>
      </c>
      <c r="H49" s="37">
        <v>28.5</v>
      </c>
      <c r="I49" s="37">
        <v>30</v>
      </c>
      <c r="J49" s="37">
        <v>31.5</v>
      </c>
      <c r="K49" s="37">
        <v>33</v>
      </c>
      <c r="L49" s="37">
        <v>34.5</v>
      </c>
      <c r="M49" s="37">
        <v>36</v>
      </c>
      <c r="N49" s="37">
        <v>37.5</v>
      </c>
      <c r="O49" s="37">
        <v>39</v>
      </c>
      <c r="P49" s="37">
        <v>40.5</v>
      </c>
      <c r="Q49" s="37">
        <v>41.5</v>
      </c>
    </row>
    <row r="50" spans="4:17" x14ac:dyDescent="0.25">
      <c r="D50">
        <v>47</v>
      </c>
      <c r="E50">
        <v>63000</v>
      </c>
      <c r="F50" s="37">
        <v>25.5</v>
      </c>
      <c r="G50" s="37">
        <v>27</v>
      </c>
      <c r="H50" s="37">
        <v>28.5</v>
      </c>
      <c r="I50" s="37">
        <v>30</v>
      </c>
      <c r="J50" s="37">
        <v>31.5</v>
      </c>
      <c r="K50" s="37">
        <v>33.5</v>
      </c>
      <c r="L50" s="37">
        <v>34.5</v>
      </c>
      <c r="M50" s="37">
        <v>36</v>
      </c>
      <c r="N50" s="37">
        <v>37.5</v>
      </c>
      <c r="O50" s="37">
        <v>39</v>
      </c>
      <c r="P50" s="37">
        <v>40.5</v>
      </c>
      <c r="Q50" s="37">
        <v>41.5</v>
      </c>
    </row>
    <row r="51" spans="4:17" x14ac:dyDescent="0.25">
      <c r="D51">
        <v>48</v>
      </c>
      <c r="E51">
        <v>64000</v>
      </c>
      <c r="F51" s="37">
        <v>25.5</v>
      </c>
      <c r="G51" s="37">
        <v>27</v>
      </c>
      <c r="H51" s="37">
        <v>28.5</v>
      </c>
      <c r="I51" s="37">
        <v>30</v>
      </c>
      <c r="J51" s="37">
        <v>31.5</v>
      </c>
      <c r="K51" s="37">
        <v>33.5</v>
      </c>
      <c r="L51" s="37">
        <v>35</v>
      </c>
      <c r="M51" s="37">
        <v>36</v>
      </c>
      <c r="N51" s="37">
        <v>37.5</v>
      </c>
      <c r="O51" s="37">
        <v>39</v>
      </c>
      <c r="P51" s="37">
        <v>40.5</v>
      </c>
      <c r="Q51" s="37">
        <v>42</v>
      </c>
    </row>
    <row r="52" spans="4:17" x14ac:dyDescent="0.25">
      <c r="D52">
        <v>49</v>
      </c>
      <c r="E52">
        <v>65000</v>
      </c>
      <c r="F52" s="37">
        <v>25.5</v>
      </c>
      <c r="G52" s="37">
        <v>27</v>
      </c>
      <c r="H52" s="37">
        <v>28.5</v>
      </c>
      <c r="I52" s="37">
        <v>30</v>
      </c>
      <c r="J52" s="37">
        <v>31.5</v>
      </c>
      <c r="K52" s="37">
        <v>33.5</v>
      </c>
      <c r="L52" s="37">
        <v>35</v>
      </c>
      <c r="M52" s="37">
        <v>36</v>
      </c>
      <c r="N52" s="37">
        <v>38</v>
      </c>
      <c r="O52" s="37">
        <v>39</v>
      </c>
      <c r="P52" s="37">
        <v>40.5</v>
      </c>
      <c r="Q52" s="37">
        <v>42.5</v>
      </c>
    </row>
    <row r="53" spans="4:17" x14ac:dyDescent="0.25">
      <c r="D53">
        <v>50</v>
      </c>
      <c r="E53">
        <v>66000</v>
      </c>
      <c r="F53" s="37">
        <v>25.5</v>
      </c>
      <c r="G53" s="37">
        <v>27</v>
      </c>
      <c r="H53" s="37">
        <v>28.5</v>
      </c>
      <c r="I53" s="37">
        <v>30</v>
      </c>
      <c r="J53" s="37">
        <v>31.5</v>
      </c>
      <c r="K53" s="37">
        <v>33.5</v>
      </c>
      <c r="L53" s="37">
        <v>35</v>
      </c>
      <c r="M53" s="37">
        <v>36</v>
      </c>
      <c r="N53" s="37">
        <v>38</v>
      </c>
      <c r="O53" s="37">
        <v>39</v>
      </c>
      <c r="P53" s="37">
        <v>40.5</v>
      </c>
      <c r="Q53" s="37">
        <v>42.5</v>
      </c>
    </row>
    <row r="54" spans="4:17" x14ac:dyDescent="0.25">
      <c r="D54">
        <v>51</v>
      </c>
      <c r="E54">
        <v>67000</v>
      </c>
      <c r="F54" s="37">
        <v>26</v>
      </c>
      <c r="G54" s="37">
        <v>27</v>
      </c>
      <c r="H54" s="37">
        <v>28.5</v>
      </c>
      <c r="I54" s="37">
        <v>30</v>
      </c>
      <c r="J54" s="37">
        <v>32</v>
      </c>
      <c r="K54" s="37">
        <v>33.5</v>
      </c>
      <c r="L54" s="37">
        <v>35</v>
      </c>
      <c r="M54" s="37">
        <v>36</v>
      </c>
      <c r="N54" s="37">
        <v>38</v>
      </c>
      <c r="O54" s="37">
        <v>39.5</v>
      </c>
      <c r="P54" s="37">
        <v>40.5</v>
      </c>
      <c r="Q54" s="37">
        <v>42.5</v>
      </c>
    </row>
    <row r="55" spans="4:17" x14ac:dyDescent="0.25">
      <c r="D55">
        <v>52</v>
      </c>
      <c r="E55">
        <v>68000</v>
      </c>
      <c r="F55" s="37">
        <v>26</v>
      </c>
      <c r="G55" s="37">
        <v>27.5</v>
      </c>
      <c r="H55" s="37">
        <v>29</v>
      </c>
      <c r="I55" s="37">
        <v>30.5</v>
      </c>
      <c r="J55" s="37">
        <v>32</v>
      </c>
      <c r="K55" s="37">
        <v>33.5</v>
      </c>
      <c r="L55" s="37">
        <v>35</v>
      </c>
      <c r="M55" s="37">
        <v>36.5</v>
      </c>
      <c r="N55" s="37">
        <v>38</v>
      </c>
      <c r="O55" s="37">
        <v>39.5</v>
      </c>
      <c r="P55" s="37">
        <v>40.5</v>
      </c>
      <c r="Q55" s="37">
        <v>42.5</v>
      </c>
    </row>
    <row r="56" spans="4:17" x14ac:dyDescent="0.25">
      <c r="D56">
        <v>53</v>
      </c>
      <c r="E56">
        <v>69000</v>
      </c>
      <c r="F56" s="37">
        <v>26</v>
      </c>
      <c r="G56" s="37">
        <v>27.5</v>
      </c>
      <c r="H56" s="37">
        <v>29</v>
      </c>
      <c r="I56" s="37">
        <v>30.5</v>
      </c>
      <c r="J56" s="37">
        <v>32</v>
      </c>
      <c r="K56" s="37">
        <v>33.5</v>
      </c>
      <c r="L56" s="37">
        <v>35</v>
      </c>
      <c r="M56" s="37">
        <v>36.5</v>
      </c>
      <c r="N56" s="37">
        <v>38.5</v>
      </c>
      <c r="O56" s="37">
        <v>39.5</v>
      </c>
      <c r="P56" s="37">
        <v>41</v>
      </c>
      <c r="Q56" s="37">
        <v>42.5</v>
      </c>
    </row>
    <row r="57" spans="4:17" x14ac:dyDescent="0.25">
      <c r="D57">
        <v>54</v>
      </c>
      <c r="E57">
        <v>70000</v>
      </c>
      <c r="F57" s="37">
        <v>26</v>
      </c>
      <c r="G57" s="37">
        <v>27.5</v>
      </c>
      <c r="H57" s="37">
        <v>29</v>
      </c>
      <c r="I57" s="37">
        <v>31</v>
      </c>
      <c r="J57" s="37">
        <v>32.5</v>
      </c>
      <c r="K57" s="37">
        <v>33.5</v>
      </c>
      <c r="L57" s="37">
        <v>35</v>
      </c>
      <c r="M57" s="37">
        <v>36.5</v>
      </c>
      <c r="N57" s="37">
        <v>38.5</v>
      </c>
      <c r="O57" s="37">
        <v>40</v>
      </c>
      <c r="P57" s="37">
        <v>41</v>
      </c>
      <c r="Q57" s="37">
        <v>42.5</v>
      </c>
    </row>
    <row r="58" spans="4:17" x14ac:dyDescent="0.25">
      <c r="D58">
        <v>55</v>
      </c>
      <c r="E58">
        <v>71000</v>
      </c>
      <c r="F58" s="37">
        <v>26.5</v>
      </c>
      <c r="G58" s="37">
        <v>28</v>
      </c>
      <c r="H58" s="37">
        <v>29.5</v>
      </c>
      <c r="I58" s="37">
        <v>31</v>
      </c>
      <c r="J58" s="37">
        <v>32.5</v>
      </c>
      <c r="K58" s="37">
        <v>34</v>
      </c>
      <c r="L58" s="37">
        <v>35.5</v>
      </c>
      <c r="M58" s="37">
        <v>37</v>
      </c>
      <c r="N58" s="37">
        <v>38.5</v>
      </c>
      <c r="O58" s="37">
        <v>40</v>
      </c>
      <c r="P58" s="37">
        <v>41.5</v>
      </c>
      <c r="Q58" s="37">
        <v>42.5</v>
      </c>
    </row>
    <row r="59" spans="4:17" x14ac:dyDescent="0.25">
      <c r="D59">
        <v>56</v>
      </c>
      <c r="E59">
        <v>72000</v>
      </c>
      <c r="F59" s="37">
        <v>26.5</v>
      </c>
      <c r="G59" s="37">
        <v>28</v>
      </c>
      <c r="H59" s="37">
        <v>29.5</v>
      </c>
      <c r="I59" s="37">
        <v>31</v>
      </c>
      <c r="J59" s="37">
        <v>32.5</v>
      </c>
      <c r="K59" s="37">
        <v>34</v>
      </c>
      <c r="L59" s="37">
        <v>35.5</v>
      </c>
      <c r="M59" s="37">
        <v>37</v>
      </c>
      <c r="N59" s="37">
        <v>38.5</v>
      </c>
      <c r="O59" s="37">
        <v>40</v>
      </c>
      <c r="P59" s="37">
        <v>41.5</v>
      </c>
      <c r="Q59" s="37">
        <v>42.5</v>
      </c>
    </row>
    <row r="60" spans="4:17" x14ac:dyDescent="0.25">
      <c r="D60">
        <v>57</v>
      </c>
      <c r="E60">
        <v>73000</v>
      </c>
      <c r="F60" s="37">
        <v>26.5</v>
      </c>
      <c r="G60" s="37">
        <v>28</v>
      </c>
      <c r="H60" s="37">
        <v>29.5</v>
      </c>
      <c r="I60" s="37">
        <v>31</v>
      </c>
      <c r="J60" s="37">
        <v>32.5</v>
      </c>
      <c r="K60" s="37">
        <v>34</v>
      </c>
      <c r="L60" s="37">
        <v>35.5</v>
      </c>
      <c r="M60" s="37">
        <v>37</v>
      </c>
      <c r="N60" s="37">
        <v>38.5</v>
      </c>
      <c r="O60" s="37">
        <v>40</v>
      </c>
      <c r="P60" s="37">
        <v>41.5</v>
      </c>
      <c r="Q60" s="37">
        <v>43</v>
      </c>
    </row>
    <row r="61" spans="4:17" x14ac:dyDescent="0.25">
      <c r="D61">
        <v>58</v>
      </c>
      <c r="E61">
        <v>74000</v>
      </c>
      <c r="F61" s="37">
        <v>26.5</v>
      </c>
      <c r="G61" s="37">
        <v>28</v>
      </c>
      <c r="H61" s="37">
        <v>30</v>
      </c>
      <c r="I61" s="37">
        <v>31.5</v>
      </c>
      <c r="J61" s="37">
        <v>33</v>
      </c>
      <c r="K61" s="37">
        <v>34.5</v>
      </c>
      <c r="L61" s="37">
        <v>36</v>
      </c>
      <c r="M61" s="37">
        <v>37</v>
      </c>
      <c r="N61" s="37">
        <v>38.5</v>
      </c>
      <c r="O61" s="37">
        <v>40</v>
      </c>
      <c r="P61" s="37">
        <v>41.5</v>
      </c>
      <c r="Q61" s="37">
        <v>43</v>
      </c>
    </row>
    <row r="62" spans="4:17" x14ac:dyDescent="0.25">
      <c r="D62">
        <v>59</v>
      </c>
      <c r="E62">
        <v>75000</v>
      </c>
      <c r="F62" s="37">
        <v>26.5</v>
      </c>
      <c r="G62" s="37">
        <v>28.5</v>
      </c>
      <c r="H62" s="37">
        <v>30</v>
      </c>
      <c r="I62" s="37">
        <v>31.5</v>
      </c>
      <c r="J62" s="37">
        <v>33</v>
      </c>
      <c r="K62" s="37">
        <v>34.5</v>
      </c>
      <c r="L62" s="37">
        <v>36</v>
      </c>
      <c r="M62" s="37">
        <v>37.5</v>
      </c>
      <c r="N62" s="37">
        <v>38.5</v>
      </c>
      <c r="O62" s="37">
        <v>40</v>
      </c>
      <c r="P62" s="37">
        <v>41.5</v>
      </c>
      <c r="Q62" s="37">
        <v>43</v>
      </c>
    </row>
    <row r="63" spans="4:17" x14ac:dyDescent="0.25">
      <c r="D63">
        <v>60</v>
      </c>
      <c r="E63">
        <v>76000</v>
      </c>
      <c r="F63" s="37">
        <v>26.5</v>
      </c>
      <c r="G63" s="37">
        <v>28.5</v>
      </c>
      <c r="H63" s="37">
        <v>30</v>
      </c>
      <c r="I63" s="37">
        <v>31.5</v>
      </c>
      <c r="J63" s="37">
        <v>33</v>
      </c>
      <c r="K63" s="37">
        <v>34.5</v>
      </c>
      <c r="L63" s="37">
        <v>36</v>
      </c>
      <c r="M63" s="37">
        <v>37.5</v>
      </c>
      <c r="N63" s="37">
        <v>39</v>
      </c>
      <c r="O63" s="37">
        <v>40</v>
      </c>
      <c r="P63" s="37">
        <v>41.5</v>
      </c>
      <c r="Q63" s="37">
        <v>43</v>
      </c>
    </row>
    <row r="64" spans="4:17" x14ac:dyDescent="0.25">
      <c r="D64">
        <v>61</v>
      </c>
      <c r="E64">
        <v>77000</v>
      </c>
      <c r="F64" s="37">
        <v>27</v>
      </c>
      <c r="G64" s="37">
        <v>28.5</v>
      </c>
      <c r="H64" s="37">
        <v>30</v>
      </c>
      <c r="I64" s="37">
        <v>31.5</v>
      </c>
      <c r="J64" s="37">
        <v>33</v>
      </c>
      <c r="K64" s="37">
        <v>34.5</v>
      </c>
      <c r="L64" s="37">
        <v>36</v>
      </c>
      <c r="M64" s="37">
        <v>37.5</v>
      </c>
      <c r="N64" s="37">
        <v>39</v>
      </c>
      <c r="O64" s="37">
        <v>40.5</v>
      </c>
      <c r="P64" s="37">
        <v>41.5</v>
      </c>
      <c r="Q64" s="37">
        <v>43</v>
      </c>
    </row>
    <row r="65" spans="4:17" x14ac:dyDescent="0.25">
      <c r="D65">
        <v>62</v>
      </c>
      <c r="E65">
        <v>78000</v>
      </c>
      <c r="F65" s="37">
        <v>27</v>
      </c>
      <c r="G65" s="37">
        <v>28.5</v>
      </c>
      <c r="H65" s="37">
        <v>30</v>
      </c>
      <c r="I65" s="37">
        <v>32</v>
      </c>
      <c r="J65" s="37">
        <v>33.5</v>
      </c>
      <c r="K65" s="37">
        <v>35</v>
      </c>
      <c r="L65" s="37">
        <v>36.5</v>
      </c>
      <c r="M65" s="37">
        <v>37.5</v>
      </c>
      <c r="N65" s="37">
        <v>39</v>
      </c>
      <c r="O65" s="37">
        <v>40.5</v>
      </c>
      <c r="P65" s="37">
        <v>41.5</v>
      </c>
      <c r="Q65" s="37">
        <v>43</v>
      </c>
    </row>
    <row r="66" spans="4:17" x14ac:dyDescent="0.25">
      <c r="D66">
        <v>63</v>
      </c>
      <c r="E66">
        <v>79000</v>
      </c>
      <c r="F66" s="37">
        <v>27</v>
      </c>
      <c r="G66" s="37">
        <v>28.5</v>
      </c>
      <c r="H66" s="37">
        <v>30.5</v>
      </c>
      <c r="I66" s="37">
        <v>32</v>
      </c>
      <c r="J66" s="37">
        <v>33.5</v>
      </c>
      <c r="K66" s="37">
        <v>35</v>
      </c>
      <c r="L66" s="37">
        <v>36.5</v>
      </c>
      <c r="M66" s="37">
        <v>38</v>
      </c>
      <c r="N66" s="37">
        <v>39</v>
      </c>
      <c r="O66" s="37">
        <v>40.5</v>
      </c>
      <c r="P66" s="37">
        <v>41.5</v>
      </c>
      <c r="Q66" s="37">
        <v>43</v>
      </c>
    </row>
    <row r="67" spans="4:17" x14ac:dyDescent="0.25">
      <c r="D67">
        <v>64</v>
      </c>
      <c r="E67">
        <v>80000</v>
      </c>
      <c r="F67" s="37">
        <v>27</v>
      </c>
      <c r="G67" s="37">
        <v>28.5</v>
      </c>
      <c r="H67" s="37">
        <v>30.5</v>
      </c>
      <c r="I67" s="37">
        <v>32</v>
      </c>
      <c r="J67" s="37">
        <v>33.5</v>
      </c>
      <c r="K67" s="37">
        <v>35</v>
      </c>
      <c r="L67" s="37">
        <v>36.5</v>
      </c>
      <c r="M67" s="37">
        <v>38</v>
      </c>
      <c r="N67" s="37">
        <v>39</v>
      </c>
      <c r="O67" s="37">
        <v>40.5</v>
      </c>
      <c r="P67" s="37">
        <v>42</v>
      </c>
      <c r="Q67" s="37">
        <v>43</v>
      </c>
    </row>
    <row r="68" spans="4:17" x14ac:dyDescent="0.25">
      <c r="D68">
        <v>65</v>
      </c>
      <c r="E68">
        <v>81000</v>
      </c>
      <c r="F68" s="37">
        <v>27</v>
      </c>
      <c r="G68" s="37">
        <v>28.5</v>
      </c>
      <c r="H68" s="37">
        <v>30.5</v>
      </c>
      <c r="I68" s="37">
        <v>32</v>
      </c>
      <c r="J68" s="37">
        <v>33.5</v>
      </c>
      <c r="K68" s="37">
        <v>35</v>
      </c>
      <c r="L68" s="37">
        <v>36.5</v>
      </c>
      <c r="M68" s="37">
        <v>38</v>
      </c>
      <c r="N68" s="37">
        <v>39.5</v>
      </c>
      <c r="O68" s="37">
        <v>40.5</v>
      </c>
      <c r="P68" s="37">
        <v>42</v>
      </c>
      <c r="Q68" s="37">
        <v>43</v>
      </c>
    </row>
    <row r="69" spans="4:17" x14ac:dyDescent="0.25">
      <c r="D69">
        <v>66</v>
      </c>
      <c r="E69">
        <v>82000</v>
      </c>
      <c r="F69" s="37">
        <v>27</v>
      </c>
      <c r="G69" s="37">
        <v>28.5</v>
      </c>
      <c r="H69" s="37">
        <v>30.5</v>
      </c>
      <c r="I69" s="37">
        <v>32</v>
      </c>
      <c r="J69" s="37">
        <v>34</v>
      </c>
      <c r="K69" s="37">
        <v>35.5</v>
      </c>
      <c r="L69" s="37">
        <v>36.5</v>
      </c>
      <c r="M69" s="37">
        <v>38</v>
      </c>
      <c r="N69" s="37">
        <v>39.5</v>
      </c>
      <c r="O69" s="37">
        <v>40.5</v>
      </c>
      <c r="P69" s="37">
        <v>42</v>
      </c>
      <c r="Q69" s="37">
        <v>43</v>
      </c>
    </row>
    <row r="70" spans="4:17" x14ac:dyDescent="0.25">
      <c r="D70">
        <v>67</v>
      </c>
      <c r="E70">
        <v>83000</v>
      </c>
      <c r="F70" s="37">
        <v>27</v>
      </c>
      <c r="G70" s="37">
        <v>28.5</v>
      </c>
      <c r="H70" s="37">
        <v>30.5</v>
      </c>
      <c r="I70" s="37">
        <v>32</v>
      </c>
      <c r="J70" s="37">
        <v>34</v>
      </c>
      <c r="K70" s="37">
        <v>35.5</v>
      </c>
      <c r="L70" s="37">
        <v>37</v>
      </c>
      <c r="M70" s="37">
        <v>38</v>
      </c>
      <c r="N70" s="37">
        <v>39.5</v>
      </c>
      <c r="O70" s="37">
        <v>41</v>
      </c>
      <c r="P70" s="37">
        <v>42</v>
      </c>
      <c r="Q70" s="37">
        <v>43.5</v>
      </c>
    </row>
    <row r="71" spans="4:17" x14ac:dyDescent="0.25">
      <c r="D71">
        <v>68</v>
      </c>
      <c r="E71">
        <v>84000</v>
      </c>
      <c r="F71" s="37">
        <v>27</v>
      </c>
      <c r="G71" s="37">
        <v>28.5</v>
      </c>
      <c r="H71" s="37">
        <v>30.5</v>
      </c>
      <c r="I71" s="37">
        <v>32</v>
      </c>
      <c r="J71" s="37">
        <v>34</v>
      </c>
      <c r="K71" s="37">
        <v>35.5</v>
      </c>
      <c r="L71" s="37">
        <v>37</v>
      </c>
      <c r="M71" s="37">
        <v>38.5</v>
      </c>
      <c r="N71" s="37">
        <v>39.5</v>
      </c>
      <c r="O71" s="37">
        <v>41</v>
      </c>
      <c r="P71" s="37">
        <v>42</v>
      </c>
      <c r="Q71" s="37">
        <v>43.5</v>
      </c>
    </row>
    <row r="72" spans="4:17" x14ac:dyDescent="0.25">
      <c r="D72">
        <v>69</v>
      </c>
      <c r="E72">
        <v>85000</v>
      </c>
      <c r="F72" s="37">
        <v>27</v>
      </c>
      <c r="G72" s="37">
        <v>28.5</v>
      </c>
      <c r="H72" s="37">
        <v>30.5</v>
      </c>
      <c r="I72" s="37">
        <v>32</v>
      </c>
      <c r="J72" s="37">
        <v>34</v>
      </c>
      <c r="K72" s="37">
        <v>35.5</v>
      </c>
      <c r="L72" s="37">
        <v>37</v>
      </c>
      <c r="M72" s="37">
        <v>38.5</v>
      </c>
      <c r="N72" s="37">
        <v>40</v>
      </c>
      <c r="O72" s="37">
        <v>41</v>
      </c>
      <c r="P72" s="37">
        <v>42.5</v>
      </c>
      <c r="Q72" s="37">
        <v>43.5</v>
      </c>
    </row>
    <row r="73" spans="4:17" x14ac:dyDescent="0.25">
      <c r="D73">
        <v>70</v>
      </c>
      <c r="E73">
        <v>86000</v>
      </c>
      <c r="F73" s="37">
        <v>27</v>
      </c>
      <c r="G73" s="37">
        <v>28.5</v>
      </c>
      <c r="H73" s="37">
        <v>30.5</v>
      </c>
      <c r="I73" s="37">
        <v>32</v>
      </c>
      <c r="J73" s="37">
        <v>34</v>
      </c>
      <c r="K73" s="37">
        <v>35.5</v>
      </c>
      <c r="L73" s="37">
        <v>37</v>
      </c>
      <c r="M73" s="37">
        <v>38.5</v>
      </c>
      <c r="N73" s="37">
        <v>40</v>
      </c>
      <c r="O73" s="37">
        <v>41</v>
      </c>
      <c r="P73" s="37">
        <v>42.5</v>
      </c>
      <c r="Q73" s="37">
        <v>43.5</v>
      </c>
    </row>
    <row r="74" spans="4:17" x14ac:dyDescent="0.25">
      <c r="D74">
        <v>71</v>
      </c>
      <c r="E74">
        <v>87000</v>
      </c>
      <c r="F74" s="37">
        <v>27</v>
      </c>
      <c r="G74" s="37">
        <v>28.5</v>
      </c>
      <c r="H74" s="37">
        <v>30.5</v>
      </c>
      <c r="I74" s="37">
        <v>32</v>
      </c>
      <c r="J74" s="37">
        <v>34</v>
      </c>
      <c r="K74" s="37">
        <v>35.5</v>
      </c>
      <c r="L74" s="37">
        <v>37</v>
      </c>
      <c r="M74" s="37">
        <v>38.5</v>
      </c>
      <c r="N74" s="37">
        <v>40</v>
      </c>
      <c r="O74" s="37">
        <v>41.5</v>
      </c>
      <c r="P74" s="37">
        <v>42.5</v>
      </c>
      <c r="Q74" s="37">
        <v>43.5</v>
      </c>
    </row>
    <row r="75" spans="4:17" x14ac:dyDescent="0.25">
      <c r="D75">
        <v>72</v>
      </c>
      <c r="E75">
        <v>88000</v>
      </c>
      <c r="F75" s="37">
        <v>27</v>
      </c>
      <c r="G75" s="37">
        <v>28.5</v>
      </c>
      <c r="H75" s="37">
        <v>30.5</v>
      </c>
      <c r="I75" s="37">
        <v>32</v>
      </c>
      <c r="J75" s="37">
        <v>34</v>
      </c>
      <c r="K75" s="37">
        <v>35.5</v>
      </c>
      <c r="L75" s="37">
        <v>37</v>
      </c>
      <c r="M75" s="37">
        <v>38.5</v>
      </c>
      <c r="N75" s="37">
        <v>40</v>
      </c>
      <c r="O75" s="37">
        <v>41.5</v>
      </c>
      <c r="P75" s="37">
        <v>42.5</v>
      </c>
      <c r="Q75" s="37">
        <v>44</v>
      </c>
    </row>
    <row r="76" spans="4:17" x14ac:dyDescent="0.25">
      <c r="D76">
        <v>73</v>
      </c>
      <c r="E76">
        <v>89000</v>
      </c>
      <c r="F76" s="37">
        <v>27</v>
      </c>
      <c r="G76" s="37">
        <v>28.5</v>
      </c>
      <c r="H76" s="37">
        <v>30.5</v>
      </c>
      <c r="I76" s="37">
        <v>32</v>
      </c>
      <c r="J76" s="37">
        <v>34</v>
      </c>
      <c r="K76" s="37">
        <v>35.5</v>
      </c>
      <c r="L76" s="37">
        <v>37</v>
      </c>
      <c r="M76" s="37">
        <v>38.5</v>
      </c>
      <c r="N76" s="37">
        <v>40</v>
      </c>
      <c r="O76" s="37">
        <v>41.5</v>
      </c>
      <c r="P76" s="37">
        <v>42.5</v>
      </c>
      <c r="Q76" s="37">
        <v>44</v>
      </c>
    </row>
    <row r="77" spans="4:17" x14ac:dyDescent="0.25">
      <c r="D77">
        <v>74</v>
      </c>
      <c r="E77">
        <v>90000</v>
      </c>
      <c r="F77" s="37">
        <v>27</v>
      </c>
      <c r="G77" s="37">
        <v>28.5</v>
      </c>
      <c r="H77" s="37">
        <v>30.5</v>
      </c>
      <c r="I77" s="37">
        <v>32</v>
      </c>
      <c r="J77" s="37">
        <v>34</v>
      </c>
      <c r="K77" s="37">
        <v>35.5</v>
      </c>
      <c r="L77" s="37">
        <v>37</v>
      </c>
      <c r="M77" s="37">
        <v>38.5</v>
      </c>
      <c r="N77" s="37">
        <v>40</v>
      </c>
      <c r="O77" s="37">
        <v>41.5</v>
      </c>
      <c r="P77" s="37">
        <v>43</v>
      </c>
      <c r="Q77" s="37">
        <v>44</v>
      </c>
    </row>
    <row r="78" spans="4:17" x14ac:dyDescent="0.25">
      <c r="D78">
        <v>75</v>
      </c>
      <c r="E78">
        <v>91000</v>
      </c>
      <c r="F78" s="37">
        <v>27.5</v>
      </c>
      <c r="G78" s="37">
        <v>28.5</v>
      </c>
      <c r="H78" s="37">
        <v>30.5</v>
      </c>
      <c r="I78" s="37">
        <v>32.5</v>
      </c>
      <c r="J78" s="37">
        <v>34</v>
      </c>
      <c r="K78" s="37">
        <v>35.5</v>
      </c>
      <c r="L78" s="37">
        <v>37</v>
      </c>
      <c r="M78" s="37">
        <v>38.5</v>
      </c>
      <c r="N78" s="37">
        <v>40</v>
      </c>
      <c r="O78" s="37">
        <v>41.5</v>
      </c>
      <c r="P78" s="37">
        <v>43</v>
      </c>
      <c r="Q78" s="37">
        <v>44</v>
      </c>
    </row>
    <row r="79" spans="4:17" x14ac:dyDescent="0.25">
      <c r="D79">
        <v>76</v>
      </c>
      <c r="E79">
        <v>92000</v>
      </c>
      <c r="F79" s="37">
        <v>27.5</v>
      </c>
      <c r="G79" s="37">
        <v>28.5</v>
      </c>
      <c r="H79" s="37">
        <v>30.5</v>
      </c>
      <c r="I79" s="37">
        <v>32.5</v>
      </c>
      <c r="J79" s="37">
        <v>34</v>
      </c>
      <c r="K79" s="37">
        <v>35.5</v>
      </c>
      <c r="L79" s="37">
        <v>37</v>
      </c>
      <c r="M79" s="37">
        <v>38.5</v>
      </c>
      <c r="N79" s="37">
        <v>40</v>
      </c>
      <c r="O79" s="37">
        <v>41.5</v>
      </c>
      <c r="P79" s="37">
        <v>43</v>
      </c>
      <c r="Q79" s="37">
        <v>44</v>
      </c>
    </row>
    <row r="80" spans="4:17" x14ac:dyDescent="0.25">
      <c r="D80">
        <v>77</v>
      </c>
      <c r="E80">
        <v>93000</v>
      </c>
      <c r="F80" s="37">
        <v>27.5</v>
      </c>
      <c r="G80" s="37">
        <v>28.5</v>
      </c>
      <c r="H80" s="37">
        <v>30.5</v>
      </c>
      <c r="I80" s="37">
        <v>32.5</v>
      </c>
      <c r="J80" s="37">
        <v>34</v>
      </c>
      <c r="K80" s="37">
        <v>35.5</v>
      </c>
      <c r="L80" s="37">
        <v>37</v>
      </c>
      <c r="M80" s="37">
        <v>38.5</v>
      </c>
      <c r="N80" s="37">
        <v>40</v>
      </c>
      <c r="O80" s="37">
        <v>41.5</v>
      </c>
      <c r="P80" s="37">
        <v>43</v>
      </c>
      <c r="Q80" s="37">
        <v>44</v>
      </c>
    </row>
    <row r="81" spans="4:17" x14ac:dyDescent="0.25">
      <c r="D81">
        <v>78</v>
      </c>
      <c r="E81">
        <v>94000</v>
      </c>
      <c r="F81" s="37">
        <v>27.5</v>
      </c>
      <c r="G81" s="37">
        <v>28.5</v>
      </c>
      <c r="H81" s="37">
        <v>30.5</v>
      </c>
      <c r="I81" s="37">
        <v>32.5</v>
      </c>
      <c r="J81" s="37">
        <v>34</v>
      </c>
      <c r="K81" s="37">
        <v>35.5</v>
      </c>
      <c r="L81" s="37">
        <v>37</v>
      </c>
      <c r="M81" s="37">
        <v>38.5</v>
      </c>
      <c r="N81" s="37">
        <v>40</v>
      </c>
      <c r="O81" s="37">
        <v>41.5</v>
      </c>
      <c r="P81" s="37">
        <v>43</v>
      </c>
      <c r="Q81" s="37">
        <v>44</v>
      </c>
    </row>
    <row r="82" spans="4:17" x14ac:dyDescent="0.25">
      <c r="D82">
        <v>79</v>
      </c>
      <c r="E82">
        <v>95000</v>
      </c>
      <c r="F82" s="37">
        <v>27.5</v>
      </c>
      <c r="G82" s="37">
        <v>28.5</v>
      </c>
      <c r="H82" s="37">
        <v>30.5</v>
      </c>
      <c r="I82" s="37">
        <v>32.5</v>
      </c>
      <c r="J82" s="37">
        <v>34</v>
      </c>
      <c r="K82" s="37">
        <v>35.5</v>
      </c>
      <c r="L82" s="37">
        <v>37</v>
      </c>
      <c r="M82" s="37">
        <v>38.5</v>
      </c>
      <c r="N82" s="37">
        <v>40</v>
      </c>
      <c r="O82" s="37">
        <v>41.5</v>
      </c>
      <c r="P82" s="37">
        <v>43</v>
      </c>
      <c r="Q82" s="37">
        <v>44</v>
      </c>
    </row>
    <row r="83" spans="4:17" x14ac:dyDescent="0.25">
      <c r="D83">
        <v>80</v>
      </c>
      <c r="E83">
        <v>96000</v>
      </c>
      <c r="F83" s="37">
        <v>27.5</v>
      </c>
      <c r="G83" s="37">
        <v>28.5</v>
      </c>
      <c r="H83" s="37">
        <v>30.5</v>
      </c>
      <c r="I83" s="37">
        <v>32.5</v>
      </c>
      <c r="J83" s="37">
        <v>34</v>
      </c>
      <c r="K83" s="37">
        <v>35.5</v>
      </c>
      <c r="L83" s="37">
        <v>37</v>
      </c>
      <c r="M83" s="37">
        <v>38.5</v>
      </c>
      <c r="N83" s="37">
        <v>40</v>
      </c>
      <c r="O83" s="37">
        <v>41.5</v>
      </c>
      <c r="P83" s="37">
        <v>43</v>
      </c>
      <c r="Q83" s="37">
        <v>44</v>
      </c>
    </row>
    <row r="84" spans="4:17" x14ac:dyDescent="0.25">
      <c r="D84">
        <v>81</v>
      </c>
      <c r="E84">
        <v>97000</v>
      </c>
      <c r="F84" s="37">
        <v>27.5</v>
      </c>
      <c r="G84" s="37">
        <v>28.5</v>
      </c>
      <c r="H84" s="37">
        <v>30.5</v>
      </c>
      <c r="I84" s="37">
        <v>32.5</v>
      </c>
      <c r="J84" s="37">
        <v>34</v>
      </c>
      <c r="K84" s="37">
        <v>35.5</v>
      </c>
      <c r="L84" s="37">
        <v>37</v>
      </c>
      <c r="M84" s="37">
        <v>38.5</v>
      </c>
      <c r="N84" s="37">
        <v>40</v>
      </c>
      <c r="O84" s="37">
        <v>41.5</v>
      </c>
      <c r="P84" s="37">
        <v>43</v>
      </c>
      <c r="Q84" s="37">
        <v>44</v>
      </c>
    </row>
    <row r="85" spans="4:17" x14ac:dyDescent="0.25">
      <c r="D85">
        <v>82</v>
      </c>
      <c r="E85">
        <v>98000</v>
      </c>
      <c r="F85" s="37">
        <v>27.5</v>
      </c>
      <c r="G85" s="37">
        <v>28.5</v>
      </c>
      <c r="H85" s="37">
        <v>30.5</v>
      </c>
      <c r="I85" s="37">
        <v>32.5</v>
      </c>
      <c r="J85" s="37">
        <v>34</v>
      </c>
      <c r="K85" s="37">
        <v>35.5</v>
      </c>
      <c r="L85" s="37">
        <v>37</v>
      </c>
      <c r="M85" s="37">
        <v>38.5</v>
      </c>
      <c r="N85" s="37">
        <v>40</v>
      </c>
      <c r="O85" s="37">
        <v>41.5</v>
      </c>
      <c r="P85" s="37">
        <v>43</v>
      </c>
      <c r="Q85" s="37">
        <v>44</v>
      </c>
    </row>
    <row r="86" spans="4:17" x14ac:dyDescent="0.25">
      <c r="D86">
        <v>83</v>
      </c>
      <c r="E86">
        <v>99000</v>
      </c>
      <c r="F86" s="37">
        <v>27.5</v>
      </c>
      <c r="G86" s="37">
        <v>28.5</v>
      </c>
      <c r="H86" s="37">
        <v>30.5</v>
      </c>
      <c r="I86" s="37">
        <v>32.5</v>
      </c>
      <c r="J86" s="37">
        <v>34</v>
      </c>
      <c r="K86" s="37">
        <v>35.5</v>
      </c>
      <c r="L86" s="37">
        <v>37</v>
      </c>
      <c r="M86" s="37">
        <v>38.5</v>
      </c>
      <c r="N86" s="37">
        <v>40</v>
      </c>
      <c r="O86" s="37">
        <v>41.5</v>
      </c>
      <c r="P86" s="37">
        <v>43</v>
      </c>
      <c r="Q86" s="37">
        <v>44</v>
      </c>
    </row>
    <row r="87" spans="4:17" x14ac:dyDescent="0.25">
      <c r="D87">
        <v>84</v>
      </c>
      <c r="E87">
        <v>100000</v>
      </c>
      <c r="F87" s="37">
        <v>27.5</v>
      </c>
      <c r="G87" s="37">
        <v>28.5</v>
      </c>
      <c r="H87" s="37">
        <v>30.5</v>
      </c>
      <c r="I87" s="37">
        <v>32.5</v>
      </c>
      <c r="J87" s="37">
        <v>34</v>
      </c>
      <c r="K87" s="37">
        <v>35.5</v>
      </c>
      <c r="L87" s="37">
        <v>37</v>
      </c>
      <c r="M87" s="37">
        <v>38.5</v>
      </c>
      <c r="N87" s="37">
        <v>40</v>
      </c>
      <c r="O87" s="37">
        <v>41.5</v>
      </c>
      <c r="P87" s="37">
        <v>43</v>
      </c>
      <c r="Q87" s="37">
        <v>44</v>
      </c>
    </row>
    <row r="88" spans="4:17" x14ac:dyDescent="0.25">
      <c r="D88">
        <v>85</v>
      </c>
      <c r="E88">
        <v>101000</v>
      </c>
      <c r="F88" s="37">
        <v>27.5</v>
      </c>
      <c r="G88" s="37">
        <v>28.5</v>
      </c>
      <c r="H88" s="37">
        <v>30.5</v>
      </c>
      <c r="I88" s="37">
        <v>32.5</v>
      </c>
      <c r="J88" s="37">
        <v>34</v>
      </c>
      <c r="K88" s="37">
        <v>35.5</v>
      </c>
      <c r="L88" s="37">
        <v>37</v>
      </c>
      <c r="M88" s="37">
        <v>38.5</v>
      </c>
      <c r="N88" s="37">
        <v>40</v>
      </c>
      <c r="O88" s="37">
        <v>41.5</v>
      </c>
      <c r="P88" s="37">
        <v>43</v>
      </c>
      <c r="Q88" s="37">
        <v>44.5</v>
      </c>
    </row>
    <row r="89" spans="4:17" x14ac:dyDescent="0.25">
      <c r="D89">
        <v>86</v>
      </c>
      <c r="E89">
        <v>102000</v>
      </c>
      <c r="F89" s="37">
        <v>27.5</v>
      </c>
      <c r="G89" s="37">
        <v>28.5</v>
      </c>
      <c r="H89" s="37">
        <v>30.5</v>
      </c>
      <c r="I89" s="37">
        <v>32.5</v>
      </c>
      <c r="J89" s="37">
        <v>34</v>
      </c>
      <c r="K89" s="37">
        <v>35.5</v>
      </c>
      <c r="L89" s="37">
        <v>37</v>
      </c>
      <c r="M89" s="37">
        <v>38.5</v>
      </c>
      <c r="N89" s="37">
        <v>40</v>
      </c>
      <c r="O89" s="37">
        <v>41.5</v>
      </c>
      <c r="P89" s="37">
        <v>43</v>
      </c>
      <c r="Q89" s="37">
        <v>44.5</v>
      </c>
    </row>
    <row r="90" spans="4:17" x14ac:dyDescent="0.25">
      <c r="D90">
        <v>87</v>
      </c>
      <c r="E90">
        <v>103000</v>
      </c>
      <c r="F90" s="37">
        <v>27.5</v>
      </c>
      <c r="G90" s="37">
        <v>28.5</v>
      </c>
      <c r="H90" s="37">
        <v>30.5</v>
      </c>
      <c r="I90" s="37">
        <v>32.5</v>
      </c>
      <c r="J90" s="37">
        <v>34</v>
      </c>
      <c r="K90" s="37">
        <v>35.5</v>
      </c>
      <c r="L90" s="37">
        <v>37</v>
      </c>
      <c r="M90" s="37">
        <v>38.5</v>
      </c>
      <c r="N90" s="37">
        <v>40</v>
      </c>
      <c r="O90" s="37">
        <v>41.5</v>
      </c>
      <c r="P90" s="37">
        <v>43</v>
      </c>
      <c r="Q90" s="37">
        <v>44.5</v>
      </c>
    </row>
    <row r="91" spans="4:17" x14ac:dyDescent="0.25">
      <c r="D91">
        <v>88</v>
      </c>
      <c r="E91">
        <v>104000</v>
      </c>
      <c r="F91" s="37">
        <v>27.5</v>
      </c>
      <c r="G91" s="37">
        <v>28.5</v>
      </c>
      <c r="H91" s="37">
        <v>30.5</v>
      </c>
      <c r="I91" s="37">
        <v>32.5</v>
      </c>
      <c r="J91" s="37">
        <v>34</v>
      </c>
      <c r="K91" s="37">
        <v>35.5</v>
      </c>
      <c r="L91" s="37">
        <v>37</v>
      </c>
      <c r="M91" s="37">
        <v>38.5</v>
      </c>
      <c r="N91" s="37">
        <v>40</v>
      </c>
      <c r="O91" s="37">
        <v>41.5</v>
      </c>
      <c r="P91" s="37">
        <v>43</v>
      </c>
      <c r="Q91" s="37">
        <v>44.5</v>
      </c>
    </row>
    <row r="92" spans="4:17" x14ac:dyDescent="0.25">
      <c r="D92">
        <v>89</v>
      </c>
      <c r="E92">
        <v>105000</v>
      </c>
      <c r="F92" s="37">
        <v>27.5</v>
      </c>
      <c r="G92" s="37">
        <v>28.5</v>
      </c>
      <c r="H92" s="37">
        <v>30.5</v>
      </c>
      <c r="I92" s="37">
        <v>32.5</v>
      </c>
      <c r="J92" s="37">
        <v>34</v>
      </c>
      <c r="K92" s="37">
        <v>35.5</v>
      </c>
      <c r="L92" s="37">
        <v>37</v>
      </c>
      <c r="M92" s="37">
        <v>38.5</v>
      </c>
      <c r="N92" s="37">
        <v>40</v>
      </c>
      <c r="O92" s="37">
        <v>41.5</v>
      </c>
      <c r="P92" s="37">
        <v>43</v>
      </c>
      <c r="Q92" s="37">
        <v>44.5</v>
      </c>
    </row>
    <row r="93" spans="4:17" x14ac:dyDescent="0.25">
      <c r="D93">
        <v>90</v>
      </c>
      <c r="E93">
        <v>106000</v>
      </c>
      <c r="F93" s="37">
        <v>27.5</v>
      </c>
      <c r="G93" s="37">
        <v>28.5</v>
      </c>
      <c r="H93" s="37">
        <v>30.5</v>
      </c>
      <c r="I93" s="37">
        <v>32.5</v>
      </c>
      <c r="J93" s="37">
        <v>34</v>
      </c>
      <c r="K93" s="37">
        <v>35.5</v>
      </c>
      <c r="L93" s="37">
        <v>37</v>
      </c>
      <c r="M93" s="37">
        <v>38.5</v>
      </c>
      <c r="N93" s="37">
        <v>40</v>
      </c>
      <c r="O93" s="37">
        <v>41.5</v>
      </c>
      <c r="P93" s="37">
        <v>43</v>
      </c>
      <c r="Q93" s="37">
        <v>44.5</v>
      </c>
    </row>
    <row r="94" spans="4:17" x14ac:dyDescent="0.25">
      <c r="D94">
        <v>91</v>
      </c>
      <c r="E94">
        <v>107000</v>
      </c>
      <c r="F94" s="37">
        <v>27.5</v>
      </c>
      <c r="G94" s="37">
        <v>28.5</v>
      </c>
      <c r="H94" s="37">
        <v>30.5</v>
      </c>
      <c r="I94" s="37">
        <v>32.5</v>
      </c>
      <c r="J94" s="37">
        <v>34</v>
      </c>
      <c r="K94" s="37">
        <v>35.5</v>
      </c>
      <c r="L94" s="37">
        <v>37</v>
      </c>
      <c r="M94" s="37">
        <v>38.5</v>
      </c>
      <c r="N94" s="37">
        <v>40</v>
      </c>
      <c r="O94" s="37">
        <v>41.5</v>
      </c>
      <c r="P94" s="37">
        <v>43</v>
      </c>
      <c r="Q94" s="37">
        <v>44.5</v>
      </c>
    </row>
    <row r="95" spans="4:17" x14ac:dyDescent="0.25">
      <c r="D95">
        <v>92</v>
      </c>
      <c r="E95">
        <v>108000</v>
      </c>
      <c r="F95" s="37">
        <v>27.5</v>
      </c>
      <c r="G95" s="37">
        <v>28.5</v>
      </c>
      <c r="H95" s="37">
        <v>30.5</v>
      </c>
      <c r="I95" s="37">
        <v>32.5</v>
      </c>
      <c r="J95" s="37">
        <v>34</v>
      </c>
      <c r="K95" s="37">
        <v>35.5</v>
      </c>
      <c r="L95" s="37">
        <v>37</v>
      </c>
      <c r="M95" s="37">
        <v>38.5</v>
      </c>
      <c r="N95" s="37">
        <v>40</v>
      </c>
      <c r="O95" s="37">
        <v>41.5</v>
      </c>
      <c r="P95" s="37">
        <v>43</v>
      </c>
      <c r="Q95" s="37">
        <v>44.5</v>
      </c>
    </row>
    <row r="96" spans="4:17" x14ac:dyDescent="0.25">
      <c r="D96">
        <v>93</v>
      </c>
      <c r="E96">
        <v>109000</v>
      </c>
      <c r="F96" s="37">
        <v>27.5</v>
      </c>
      <c r="G96" s="37">
        <v>28.5</v>
      </c>
      <c r="H96" s="37">
        <v>30.5</v>
      </c>
      <c r="I96" s="37">
        <v>32.5</v>
      </c>
      <c r="J96" s="37">
        <v>34</v>
      </c>
      <c r="K96" s="37">
        <v>35.5</v>
      </c>
      <c r="L96" s="37">
        <v>37</v>
      </c>
      <c r="M96" s="37">
        <v>38.5</v>
      </c>
      <c r="N96" s="37">
        <v>40</v>
      </c>
      <c r="O96" s="37">
        <v>41.5</v>
      </c>
      <c r="P96" s="37">
        <v>43</v>
      </c>
      <c r="Q96" s="37">
        <v>44.5</v>
      </c>
    </row>
    <row r="97" spans="4:17" x14ac:dyDescent="0.25">
      <c r="D97">
        <v>94</v>
      </c>
      <c r="E97">
        <v>110000</v>
      </c>
      <c r="F97" s="37">
        <v>27.5</v>
      </c>
      <c r="G97" s="37">
        <v>28.5</v>
      </c>
      <c r="H97" s="37">
        <v>30.5</v>
      </c>
      <c r="I97" s="37">
        <v>32.5</v>
      </c>
      <c r="J97" s="37">
        <v>34</v>
      </c>
      <c r="K97" s="37">
        <v>35.5</v>
      </c>
      <c r="L97" s="37">
        <v>37</v>
      </c>
      <c r="M97" s="37">
        <v>38.5</v>
      </c>
      <c r="N97" s="37">
        <v>40</v>
      </c>
      <c r="O97" s="37">
        <v>41.5</v>
      </c>
      <c r="P97" s="37">
        <v>43</v>
      </c>
      <c r="Q97" s="37">
        <v>44.5</v>
      </c>
    </row>
  </sheetData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D1:Q97"/>
  <sheetViews>
    <sheetView zoomScale="85" zoomScaleNormal="85" workbookViewId="0">
      <selection activeCell="C1" sqref="C1"/>
    </sheetView>
  </sheetViews>
  <sheetFormatPr defaultRowHeight="15" x14ac:dyDescent="0.25"/>
  <cols>
    <col min="5" max="5" width="9.7109375" bestFit="1" customWidth="1"/>
  </cols>
  <sheetData>
    <row r="1" spans="4:17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</row>
    <row r="2" spans="4:17" x14ac:dyDescent="0.25">
      <c r="D2" t="s">
        <v>158</v>
      </c>
      <c r="F2" s="62">
        <v>0</v>
      </c>
      <c r="G2" s="62">
        <v>1.0009999999999999</v>
      </c>
      <c r="H2" s="62">
        <v>1.5009999999999999</v>
      </c>
      <c r="I2" s="62">
        <v>2.0009999999999999</v>
      </c>
      <c r="J2" s="62">
        <v>2.5009999999999999</v>
      </c>
      <c r="K2" s="62">
        <v>3.0009999999999999</v>
      </c>
      <c r="L2" s="62">
        <v>3.5009999999999999</v>
      </c>
      <c r="M2" s="62">
        <v>4.0010000000000003</v>
      </c>
      <c r="N2" s="62">
        <v>4.5010000000000003</v>
      </c>
      <c r="O2" s="62">
        <v>5.0010000000000003</v>
      </c>
      <c r="P2" s="62">
        <v>5.5010000000000003</v>
      </c>
      <c r="Q2" s="62">
        <v>6.0010000000000003</v>
      </c>
    </row>
    <row r="3" spans="4:17" x14ac:dyDescent="0.25">
      <c r="E3" t="s">
        <v>59</v>
      </c>
      <c r="F3" s="62">
        <v>2</v>
      </c>
      <c r="G3" s="62">
        <v>3</v>
      </c>
      <c r="H3" s="62">
        <v>4</v>
      </c>
      <c r="I3" s="62">
        <v>5</v>
      </c>
      <c r="J3" s="62">
        <v>6</v>
      </c>
      <c r="K3" s="62">
        <v>7</v>
      </c>
      <c r="L3" s="62">
        <v>8</v>
      </c>
      <c r="M3" s="62">
        <v>9</v>
      </c>
      <c r="N3" s="62">
        <v>10</v>
      </c>
      <c r="O3" s="62">
        <v>11</v>
      </c>
      <c r="P3" s="62">
        <v>12</v>
      </c>
      <c r="Q3" s="62">
        <v>13</v>
      </c>
    </row>
    <row r="4" spans="4:17" x14ac:dyDescent="0.25">
      <c r="D4">
        <v>1</v>
      </c>
      <c r="E4" s="69">
        <v>0</v>
      </c>
      <c r="F4" s="37">
        <v>13</v>
      </c>
      <c r="G4" s="37">
        <v>13</v>
      </c>
      <c r="H4" s="37">
        <v>13.5</v>
      </c>
      <c r="I4" s="37">
        <v>13.5</v>
      </c>
      <c r="J4" s="37">
        <v>13.5</v>
      </c>
      <c r="K4" s="37">
        <v>14</v>
      </c>
      <c r="L4" s="37">
        <v>14</v>
      </c>
      <c r="M4" s="37">
        <v>14</v>
      </c>
      <c r="N4" s="37">
        <v>14.5</v>
      </c>
      <c r="O4" s="37">
        <v>14.5</v>
      </c>
      <c r="P4" s="37">
        <v>14.5</v>
      </c>
      <c r="Q4" s="37">
        <v>15</v>
      </c>
    </row>
    <row r="5" spans="4:17" x14ac:dyDescent="0.25">
      <c r="D5">
        <v>2</v>
      </c>
      <c r="E5" s="69">
        <v>21500</v>
      </c>
      <c r="F5" s="37">
        <v>13</v>
      </c>
      <c r="G5" s="37">
        <v>13</v>
      </c>
      <c r="H5" s="37">
        <v>13.5</v>
      </c>
      <c r="I5" s="37">
        <v>13.5</v>
      </c>
      <c r="J5" s="37">
        <v>13.5</v>
      </c>
      <c r="K5" s="37">
        <v>14</v>
      </c>
      <c r="L5" s="37">
        <v>14</v>
      </c>
      <c r="M5" s="37">
        <v>14</v>
      </c>
      <c r="N5" s="37">
        <v>14.5</v>
      </c>
      <c r="O5" s="37">
        <v>14.5</v>
      </c>
      <c r="P5" s="37">
        <v>14.5</v>
      </c>
      <c r="Q5" s="37">
        <v>15</v>
      </c>
    </row>
    <row r="6" spans="4:17" x14ac:dyDescent="0.25">
      <c r="D6">
        <v>3</v>
      </c>
      <c r="E6" s="69">
        <v>22000</v>
      </c>
      <c r="F6" s="37">
        <v>13</v>
      </c>
      <c r="G6" s="37">
        <v>13.5</v>
      </c>
      <c r="H6" s="37">
        <v>13.5</v>
      </c>
      <c r="I6" s="37">
        <v>14</v>
      </c>
      <c r="J6" s="37">
        <v>14</v>
      </c>
      <c r="K6" s="37">
        <v>14.5</v>
      </c>
      <c r="L6" s="37">
        <v>14.5</v>
      </c>
      <c r="M6" s="37">
        <v>14.5</v>
      </c>
      <c r="N6" s="37">
        <v>15</v>
      </c>
      <c r="O6" s="37">
        <v>15</v>
      </c>
      <c r="P6" s="37">
        <v>15</v>
      </c>
      <c r="Q6" s="37">
        <v>15</v>
      </c>
    </row>
    <row r="7" spans="4:17" x14ac:dyDescent="0.25">
      <c r="D7">
        <v>4</v>
      </c>
      <c r="E7" s="69">
        <v>22500</v>
      </c>
      <c r="F7" s="37">
        <v>13.5</v>
      </c>
      <c r="G7" s="37">
        <v>14</v>
      </c>
      <c r="H7" s="37">
        <v>14</v>
      </c>
      <c r="I7" s="37">
        <v>14</v>
      </c>
      <c r="J7" s="37">
        <v>14.5</v>
      </c>
      <c r="K7" s="37">
        <v>14.5</v>
      </c>
      <c r="L7" s="37">
        <v>15</v>
      </c>
      <c r="M7" s="37">
        <v>15</v>
      </c>
      <c r="N7" s="37">
        <v>15</v>
      </c>
      <c r="O7" s="37">
        <v>15.5</v>
      </c>
      <c r="P7" s="37">
        <v>15.5</v>
      </c>
      <c r="Q7" s="37">
        <v>15.5</v>
      </c>
    </row>
    <row r="8" spans="4:17" x14ac:dyDescent="0.25">
      <c r="D8">
        <v>5</v>
      </c>
      <c r="E8" s="69">
        <v>23000</v>
      </c>
      <c r="F8" s="37">
        <v>14</v>
      </c>
      <c r="G8" s="37">
        <v>14</v>
      </c>
      <c r="H8" s="37">
        <v>14.5</v>
      </c>
      <c r="I8" s="37">
        <v>14.5</v>
      </c>
      <c r="J8" s="37">
        <v>15</v>
      </c>
      <c r="K8" s="37">
        <v>15</v>
      </c>
      <c r="L8" s="37">
        <v>15</v>
      </c>
      <c r="M8" s="37">
        <v>15.5</v>
      </c>
      <c r="N8" s="37">
        <v>15.5</v>
      </c>
      <c r="O8" s="37">
        <v>15.5</v>
      </c>
      <c r="P8" s="37">
        <v>16</v>
      </c>
      <c r="Q8" s="37">
        <v>16</v>
      </c>
    </row>
    <row r="9" spans="4:17" x14ac:dyDescent="0.25">
      <c r="D9">
        <v>6</v>
      </c>
      <c r="E9" s="69">
        <v>23500</v>
      </c>
      <c r="F9" s="37">
        <v>14</v>
      </c>
      <c r="G9" s="37">
        <v>14.5</v>
      </c>
      <c r="H9" s="37">
        <v>14.5</v>
      </c>
      <c r="I9" s="37">
        <v>15</v>
      </c>
      <c r="J9" s="37">
        <v>15</v>
      </c>
      <c r="K9" s="37">
        <v>15.5</v>
      </c>
      <c r="L9" s="37">
        <v>15.5</v>
      </c>
      <c r="M9" s="37">
        <v>15.5</v>
      </c>
      <c r="N9" s="37">
        <v>16</v>
      </c>
      <c r="O9" s="37">
        <v>16</v>
      </c>
      <c r="P9" s="37">
        <v>16</v>
      </c>
      <c r="Q9" s="37">
        <v>16.5</v>
      </c>
    </row>
    <row r="10" spans="4:17" x14ac:dyDescent="0.25">
      <c r="D10">
        <v>7</v>
      </c>
      <c r="E10" s="69">
        <v>24000</v>
      </c>
      <c r="F10" s="37">
        <v>14.5</v>
      </c>
      <c r="G10" s="37">
        <v>14.5</v>
      </c>
      <c r="H10" s="37">
        <v>15</v>
      </c>
      <c r="I10" s="37">
        <v>15</v>
      </c>
      <c r="J10" s="37">
        <v>15.5</v>
      </c>
      <c r="K10" s="37">
        <v>15.5</v>
      </c>
      <c r="L10" s="37">
        <v>16</v>
      </c>
      <c r="M10" s="37">
        <v>16</v>
      </c>
      <c r="N10" s="37">
        <v>16</v>
      </c>
      <c r="O10" s="37">
        <v>16.5</v>
      </c>
      <c r="P10" s="37">
        <v>16.5</v>
      </c>
      <c r="Q10" s="37">
        <v>16.5</v>
      </c>
    </row>
    <row r="11" spans="4:17" x14ac:dyDescent="0.25">
      <c r="D11">
        <v>8</v>
      </c>
      <c r="E11" s="69">
        <v>24500</v>
      </c>
      <c r="F11" s="37">
        <v>14.5</v>
      </c>
      <c r="G11" s="37">
        <v>15</v>
      </c>
      <c r="H11" s="37">
        <v>15</v>
      </c>
      <c r="I11" s="37">
        <v>15.5</v>
      </c>
      <c r="J11" s="37">
        <v>15.5</v>
      </c>
      <c r="K11" s="37">
        <v>16</v>
      </c>
      <c r="L11" s="37">
        <v>16</v>
      </c>
      <c r="M11" s="37">
        <v>16.5</v>
      </c>
      <c r="N11" s="37">
        <v>16.5</v>
      </c>
      <c r="O11" s="37">
        <v>16.5</v>
      </c>
      <c r="P11" s="37">
        <v>17</v>
      </c>
      <c r="Q11" s="37">
        <v>17</v>
      </c>
    </row>
    <row r="12" spans="4:17" x14ac:dyDescent="0.25">
      <c r="D12">
        <v>9</v>
      </c>
      <c r="E12" s="69">
        <v>25000</v>
      </c>
      <c r="F12" s="37">
        <v>15</v>
      </c>
      <c r="G12" s="37">
        <v>15.5</v>
      </c>
      <c r="H12" s="37">
        <v>15.5</v>
      </c>
      <c r="I12" s="37">
        <v>16</v>
      </c>
      <c r="J12" s="37">
        <v>16</v>
      </c>
      <c r="K12" s="37">
        <v>16</v>
      </c>
      <c r="L12" s="37">
        <v>16.5</v>
      </c>
      <c r="M12" s="37">
        <v>16.5</v>
      </c>
      <c r="N12" s="37">
        <v>17</v>
      </c>
      <c r="O12" s="37">
        <v>17</v>
      </c>
      <c r="P12" s="37">
        <v>17</v>
      </c>
      <c r="Q12" s="37">
        <v>17.5</v>
      </c>
    </row>
    <row r="13" spans="4:17" x14ac:dyDescent="0.25">
      <c r="D13">
        <v>10</v>
      </c>
      <c r="E13" s="69">
        <v>26000</v>
      </c>
      <c r="F13" s="37">
        <v>15.5</v>
      </c>
      <c r="G13" s="37">
        <v>16</v>
      </c>
      <c r="H13" s="37">
        <v>16</v>
      </c>
      <c r="I13" s="37">
        <v>16.5</v>
      </c>
      <c r="J13" s="37">
        <v>16.5</v>
      </c>
      <c r="K13" s="37">
        <v>17</v>
      </c>
      <c r="L13" s="37">
        <v>17</v>
      </c>
      <c r="M13" s="37">
        <v>17</v>
      </c>
      <c r="N13" s="37">
        <v>17.5</v>
      </c>
      <c r="O13" s="37">
        <v>17.5</v>
      </c>
      <c r="P13" s="37">
        <v>17.5</v>
      </c>
      <c r="Q13" s="37">
        <v>18</v>
      </c>
    </row>
    <row r="14" spans="4:17" x14ac:dyDescent="0.25">
      <c r="D14">
        <v>11</v>
      </c>
      <c r="E14" s="69">
        <v>27000</v>
      </c>
      <c r="F14" s="37">
        <v>16</v>
      </c>
      <c r="G14" s="37">
        <v>16</v>
      </c>
      <c r="H14" s="37">
        <v>16.5</v>
      </c>
      <c r="I14" s="37">
        <v>17</v>
      </c>
      <c r="J14" s="37">
        <v>17</v>
      </c>
      <c r="K14" s="37">
        <v>17.5</v>
      </c>
      <c r="L14" s="37">
        <v>17.5</v>
      </c>
      <c r="M14" s="37">
        <v>17.5</v>
      </c>
      <c r="N14" s="37">
        <v>18</v>
      </c>
      <c r="O14" s="37">
        <v>18</v>
      </c>
      <c r="P14" s="37">
        <v>18.5</v>
      </c>
      <c r="Q14" s="37">
        <v>18.5</v>
      </c>
    </row>
    <row r="15" spans="4:17" x14ac:dyDescent="0.25">
      <c r="D15">
        <v>12</v>
      </c>
      <c r="E15" s="69">
        <v>28000</v>
      </c>
      <c r="F15" s="37">
        <v>16</v>
      </c>
      <c r="G15" s="37">
        <v>16.5</v>
      </c>
      <c r="H15" s="37">
        <v>17</v>
      </c>
      <c r="I15" s="37">
        <v>17</v>
      </c>
      <c r="J15" s="37">
        <v>17.5</v>
      </c>
      <c r="K15" s="37">
        <v>17.5</v>
      </c>
      <c r="L15" s="37">
        <v>18</v>
      </c>
      <c r="M15" s="37">
        <v>18</v>
      </c>
      <c r="N15" s="37">
        <v>18</v>
      </c>
      <c r="O15" s="37">
        <v>18.5</v>
      </c>
      <c r="P15" s="37">
        <v>18.5</v>
      </c>
      <c r="Q15" s="37">
        <v>18.5</v>
      </c>
    </row>
    <row r="16" spans="4:17" x14ac:dyDescent="0.25">
      <c r="D16">
        <v>13</v>
      </c>
      <c r="E16" s="69">
        <v>29000</v>
      </c>
      <c r="F16" s="37">
        <v>16.5</v>
      </c>
      <c r="G16" s="37">
        <v>16.5</v>
      </c>
      <c r="H16" s="37">
        <v>17</v>
      </c>
      <c r="I16" s="37">
        <v>17</v>
      </c>
      <c r="J16" s="37">
        <v>17.5</v>
      </c>
      <c r="K16" s="37">
        <v>17.5</v>
      </c>
      <c r="L16" s="37">
        <v>18</v>
      </c>
      <c r="M16" s="37">
        <v>18</v>
      </c>
      <c r="N16" s="37">
        <v>18.5</v>
      </c>
      <c r="O16" s="37">
        <v>18.5</v>
      </c>
      <c r="P16" s="37">
        <v>18.5</v>
      </c>
      <c r="Q16" s="37">
        <v>19</v>
      </c>
    </row>
    <row r="17" spans="4:17" x14ac:dyDescent="0.25">
      <c r="D17">
        <v>14</v>
      </c>
      <c r="E17" s="69">
        <v>30000</v>
      </c>
      <c r="F17" s="37">
        <v>16.5</v>
      </c>
      <c r="G17" s="37">
        <v>16.5</v>
      </c>
      <c r="H17" s="37">
        <v>17</v>
      </c>
      <c r="I17" s="37">
        <v>17</v>
      </c>
      <c r="J17" s="37">
        <v>17.5</v>
      </c>
      <c r="K17" s="37">
        <v>17.5</v>
      </c>
      <c r="L17" s="37">
        <v>18</v>
      </c>
      <c r="M17" s="37">
        <v>18</v>
      </c>
      <c r="N17" s="37">
        <v>18.5</v>
      </c>
      <c r="O17" s="37">
        <v>18.5</v>
      </c>
      <c r="P17" s="37">
        <v>18.5</v>
      </c>
      <c r="Q17" s="37">
        <v>19</v>
      </c>
    </row>
    <row r="18" spans="4:17" x14ac:dyDescent="0.25">
      <c r="D18">
        <v>15</v>
      </c>
      <c r="E18" s="69">
        <v>31000</v>
      </c>
      <c r="F18" s="37">
        <v>16.5</v>
      </c>
      <c r="G18" s="37">
        <v>17</v>
      </c>
      <c r="H18" s="37">
        <v>17</v>
      </c>
      <c r="I18" s="37">
        <v>17.5</v>
      </c>
      <c r="J18" s="37">
        <v>18</v>
      </c>
      <c r="K18" s="37">
        <v>18</v>
      </c>
      <c r="L18" s="37">
        <v>18.5</v>
      </c>
      <c r="M18" s="37">
        <v>18.5</v>
      </c>
      <c r="N18" s="37">
        <v>18.5</v>
      </c>
      <c r="O18" s="37">
        <v>19</v>
      </c>
      <c r="P18" s="37">
        <v>19</v>
      </c>
      <c r="Q18" s="37">
        <v>19</v>
      </c>
    </row>
    <row r="19" spans="4:17" x14ac:dyDescent="0.25">
      <c r="D19">
        <v>16</v>
      </c>
      <c r="E19" s="69">
        <v>32000</v>
      </c>
      <c r="F19" s="37">
        <v>16.5</v>
      </c>
      <c r="G19" s="37">
        <v>17</v>
      </c>
      <c r="H19" s="37">
        <v>17.5</v>
      </c>
      <c r="I19" s="37">
        <v>17.5</v>
      </c>
      <c r="J19" s="37">
        <v>18</v>
      </c>
      <c r="K19" s="37">
        <v>18</v>
      </c>
      <c r="L19" s="37">
        <v>18.5</v>
      </c>
      <c r="M19" s="37">
        <v>18.5</v>
      </c>
      <c r="N19" s="37">
        <v>19</v>
      </c>
      <c r="O19" s="37">
        <v>19</v>
      </c>
      <c r="P19" s="37">
        <v>19</v>
      </c>
      <c r="Q19" s="37">
        <v>19.5</v>
      </c>
    </row>
    <row r="20" spans="4:17" x14ac:dyDescent="0.25">
      <c r="D20">
        <v>17</v>
      </c>
      <c r="E20" s="69">
        <v>33000</v>
      </c>
      <c r="F20" s="37">
        <v>16.5</v>
      </c>
      <c r="G20" s="37">
        <v>17</v>
      </c>
      <c r="H20" s="37">
        <v>17.5</v>
      </c>
      <c r="I20" s="37">
        <v>17.5</v>
      </c>
      <c r="J20" s="37">
        <v>18</v>
      </c>
      <c r="K20" s="37">
        <v>18</v>
      </c>
      <c r="L20" s="37">
        <v>18.5</v>
      </c>
      <c r="M20" s="37">
        <v>18.5</v>
      </c>
      <c r="N20" s="37">
        <v>19</v>
      </c>
      <c r="O20" s="37">
        <v>19</v>
      </c>
      <c r="P20" s="37">
        <v>19</v>
      </c>
      <c r="Q20" s="37">
        <v>19.5</v>
      </c>
    </row>
    <row r="21" spans="4:17" x14ac:dyDescent="0.25">
      <c r="D21">
        <v>18</v>
      </c>
      <c r="E21" s="69">
        <v>34000</v>
      </c>
      <c r="F21" s="37">
        <v>16.5</v>
      </c>
      <c r="G21" s="37">
        <v>17</v>
      </c>
      <c r="H21" s="37">
        <v>17.5</v>
      </c>
      <c r="I21" s="37">
        <v>17.5</v>
      </c>
      <c r="J21" s="37">
        <v>18</v>
      </c>
      <c r="K21" s="37">
        <v>18</v>
      </c>
      <c r="L21" s="37">
        <v>18.5</v>
      </c>
      <c r="M21" s="37">
        <v>18.5</v>
      </c>
      <c r="N21" s="37">
        <v>19</v>
      </c>
      <c r="O21" s="37">
        <v>19</v>
      </c>
      <c r="P21" s="37">
        <v>19</v>
      </c>
      <c r="Q21" s="37">
        <v>19.5</v>
      </c>
    </row>
    <row r="22" spans="4:17" x14ac:dyDescent="0.25">
      <c r="D22">
        <v>19</v>
      </c>
      <c r="E22" s="69">
        <v>35000</v>
      </c>
      <c r="F22" s="37">
        <v>16.5</v>
      </c>
      <c r="G22" s="37">
        <v>17</v>
      </c>
      <c r="H22" s="37">
        <v>17.5</v>
      </c>
      <c r="I22" s="37">
        <v>17.5</v>
      </c>
      <c r="J22" s="37">
        <v>18</v>
      </c>
      <c r="K22" s="37">
        <v>18</v>
      </c>
      <c r="L22" s="37">
        <v>18.5</v>
      </c>
      <c r="M22" s="37">
        <v>18.5</v>
      </c>
      <c r="N22" s="37">
        <v>19</v>
      </c>
      <c r="O22" s="37">
        <v>19</v>
      </c>
      <c r="P22" s="37">
        <v>19</v>
      </c>
      <c r="Q22" s="37">
        <v>19.5</v>
      </c>
    </row>
    <row r="23" spans="4:17" x14ac:dyDescent="0.25">
      <c r="D23">
        <v>20</v>
      </c>
      <c r="E23" s="69">
        <v>36000</v>
      </c>
      <c r="F23" s="37">
        <v>16.5</v>
      </c>
      <c r="G23" s="37">
        <v>17</v>
      </c>
      <c r="H23" s="37">
        <v>17.5</v>
      </c>
      <c r="I23" s="37">
        <v>17.5</v>
      </c>
      <c r="J23" s="37">
        <v>18</v>
      </c>
      <c r="K23" s="37">
        <v>18</v>
      </c>
      <c r="L23" s="37">
        <v>18.5</v>
      </c>
      <c r="M23" s="37">
        <v>18.5</v>
      </c>
      <c r="N23" s="37">
        <v>19</v>
      </c>
      <c r="O23" s="37">
        <v>19</v>
      </c>
      <c r="P23" s="37">
        <v>19</v>
      </c>
      <c r="Q23" s="37">
        <v>19.5</v>
      </c>
    </row>
    <row r="24" spans="4:17" x14ac:dyDescent="0.25">
      <c r="D24">
        <v>21</v>
      </c>
      <c r="E24" s="69">
        <v>37000</v>
      </c>
      <c r="F24" s="37">
        <v>16.5</v>
      </c>
      <c r="G24" s="37">
        <v>17</v>
      </c>
      <c r="H24" s="37">
        <v>17.5</v>
      </c>
      <c r="I24" s="37">
        <v>17.5</v>
      </c>
      <c r="J24" s="37">
        <v>18</v>
      </c>
      <c r="K24" s="37">
        <v>18</v>
      </c>
      <c r="L24" s="37">
        <v>18.5</v>
      </c>
      <c r="M24" s="37">
        <v>18.5</v>
      </c>
      <c r="N24" s="37">
        <v>19</v>
      </c>
      <c r="O24" s="37">
        <v>19</v>
      </c>
      <c r="P24" s="37">
        <v>19</v>
      </c>
      <c r="Q24" s="37">
        <v>19.5</v>
      </c>
    </row>
    <row r="25" spans="4:17" x14ac:dyDescent="0.25">
      <c r="D25">
        <v>22</v>
      </c>
      <c r="E25" s="69">
        <v>38000</v>
      </c>
      <c r="F25" s="37">
        <v>16.5</v>
      </c>
      <c r="G25" s="37">
        <v>17</v>
      </c>
      <c r="H25" s="37">
        <v>17.5</v>
      </c>
      <c r="I25" s="37">
        <v>17.5</v>
      </c>
      <c r="J25" s="37">
        <v>18</v>
      </c>
      <c r="K25" s="37">
        <v>18</v>
      </c>
      <c r="L25" s="37">
        <v>18.5</v>
      </c>
      <c r="M25" s="37">
        <v>18.5</v>
      </c>
      <c r="N25" s="37">
        <v>19</v>
      </c>
      <c r="O25" s="37">
        <v>19</v>
      </c>
      <c r="P25" s="37">
        <v>19</v>
      </c>
      <c r="Q25" s="37">
        <v>19.5</v>
      </c>
    </row>
    <row r="26" spans="4:17" x14ac:dyDescent="0.25">
      <c r="D26">
        <v>23</v>
      </c>
      <c r="E26" s="69">
        <v>39000</v>
      </c>
      <c r="F26" s="37">
        <v>16.5</v>
      </c>
      <c r="G26" s="37">
        <v>17</v>
      </c>
      <c r="H26" s="37">
        <v>17.5</v>
      </c>
      <c r="I26" s="37">
        <v>17.5</v>
      </c>
      <c r="J26" s="37">
        <v>18</v>
      </c>
      <c r="K26" s="37">
        <v>18</v>
      </c>
      <c r="L26" s="37">
        <v>18.5</v>
      </c>
      <c r="M26" s="37">
        <v>18.5</v>
      </c>
      <c r="N26" s="37">
        <v>19</v>
      </c>
      <c r="O26" s="37">
        <v>19</v>
      </c>
      <c r="P26" s="37">
        <v>19</v>
      </c>
      <c r="Q26" s="37">
        <v>19.5</v>
      </c>
    </row>
    <row r="27" spans="4:17" x14ac:dyDescent="0.25">
      <c r="D27">
        <v>24</v>
      </c>
      <c r="E27" s="69">
        <v>40000</v>
      </c>
      <c r="F27" s="37">
        <v>16.5</v>
      </c>
      <c r="G27" s="37">
        <v>17</v>
      </c>
      <c r="H27" s="37">
        <v>17.5</v>
      </c>
      <c r="I27" s="37">
        <v>17.5</v>
      </c>
      <c r="J27" s="37">
        <v>18</v>
      </c>
      <c r="K27" s="37">
        <v>18</v>
      </c>
      <c r="L27" s="37">
        <v>18.5</v>
      </c>
      <c r="M27" s="37">
        <v>18.5</v>
      </c>
      <c r="N27" s="37">
        <v>19</v>
      </c>
      <c r="O27" s="37">
        <v>19</v>
      </c>
      <c r="P27" s="37">
        <v>19</v>
      </c>
      <c r="Q27" s="37">
        <v>19.5</v>
      </c>
    </row>
    <row r="28" spans="4:17" x14ac:dyDescent="0.25">
      <c r="D28">
        <v>25</v>
      </c>
      <c r="E28" s="69">
        <v>41000</v>
      </c>
      <c r="F28" s="37">
        <v>17</v>
      </c>
      <c r="G28" s="37">
        <v>17</v>
      </c>
      <c r="H28" s="37">
        <v>17.5</v>
      </c>
      <c r="I28" s="37">
        <v>17.5</v>
      </c>
      <c r="J28" s="37">
        <v>18</v>
      </c>
      <c r="K28" s="37">
        <v>18</v>
      </c>
      <c r="L28" s="37">
        <v>18.5</v>
      </c>
      <c r="M28" s="37">
        <v>18.5</v>
      </c>
      <c r="N28" s="37">
        <v>19</v>
      </c>
      <c r="O28" s="37">
        <v>19</v>
      </c>
      <c r="P28" s="37">
        <v>19.5</v>
      </c>
      <c r="Q28" s="37">
        <v>19.5</v>
      </c>
    </row>
    <row r="29" spans="4:17" x14ac:dyDescent="0.25">
      <c r="D29">
        <v>26</v>
      </c>
      <c r="E29" s="69">
        <v>42000</v>
      </c>
      <c r="F29" s="37">
        <v>17</v>
      </c>
      <c r="G29" s="37">
        <v>17</v>
      </c>
      <c r="H29" s="37">
        <v>17.5</v>
      </c>
      <c r="I29" s="37">
        <v>18</v>
      </c>
      <c r="J29" s="37">
        <v>18</v>
      </c>
      <c r="K29" s="37">
        <v>18.5</v>
      </c>
      <c r="L29" s="37">
        <v>18.5</v>
      </c>
      <c r="M29" s="37">
        <v>19</v>
      </c>
      <c r="N29" s="37">
        <v>19</v>
      </c>
      <c r="O29" s="37">
        <v>19</v>
      </c>
      <c r="P29" s="37">
        <v>19.5</v>
      </c>
      <c r="Q29" s="37">
        <v>19.5</v>
      </c>
    </row>
    <row r="30" spans="4:17" x14ac:dyDescent="0.25">
      <c r="D30">
        <v>27</v>
      </c>
      <c r="E30" s="69">
        <v>43000</v>
      </c>
      <c r="F30" s="37">
        <v>17</v>
      </c>
      <c r="G30" s="37">
        <v>17.5</v>
      </c>
      <c r="H30" s="37">
        <v>17.5</v>
      </c>
      <c r="I30" s="37">
        <v>18</v>
      </c>
      <c r="J30" s="37">
        <v>18</v>
      </c>
      <c r="K30" s="37">
        <v>18.5</v>
      </c>
      <c r="L30" s="37">
        <v>18.5</v>
      </c>
      <c r="M30" s="37">
        <v>19</v>
      </c>
      <c r="N30" s="37">
        <v>19</v>
      </c>
      <c r="O30" s="37">
        <v>19.5</v>
      </c>
      <c r="P30" s="37">
        <v>19.5</v>
      </c>
      <c r="Q30" s="37">
        <v>19.5</v>
      </c>
    </row>
    <row r="31" spans="4:17" x14ac:dyDescent="0.25">
      <c r="D31">
        <v>28</v>
      </c>
      <c r="E31" s="69">
        <v>44000</v>
      </c>
      <c r="F31" s="37">
        <v>17</v>
      </c>
      <c r="G31" s="37">
        <v>17.5</v>
      </c>
      <c r="H31" s="37">
        <v>17.5</v>
      </c>
      <c r="I31" s="37">
        <v>18</v>
      </c>
      <c r="J31" s="37">
        <v>18</v>
      </c>
      <c r="K31" s="37">
        <v>18.5</v>
      </c>
      <c r="L31" s="37">
        <v>18.5</v>
      </c>
      <c r="M31" s="37">
        <v>19</v>
      </c>
      <c r="N31" s="37">
        <v>19</v>
      </c>
      <c r="O31" s="37">
        <v>19.5</v>
      </c>
      <c r="P31" s="37">
        <v>19.5</v>
      </c>
      <c r="Q31" s="37">
        <v>20</v>
      </c>
    </row>
    <row r="32" spans="4:17" x14ac:dyDescent="0.25">
      <c r="D32">
        <v>29</v>
      </c>
      <c r="E32" s="69">
        <v>45000</v>
      </c>
      <c r="F32" s="37">
        <v>17</v>
      </c>
      <c r="G32" s="37">
        <v>17.5</v>
      </c>
      <c r="H32" s="37">
        <v>17.5</v>
      </c>
      <c r="I32" s="37">
        <v>18</v>
      </c>
      <c r="J32" s="37">
        <v>18.5</v>
      </c>
      <c r="K32" s="37">
        <v>18.5</v>
      </c>
      <c r="L32" s="37">
        <v>19</v>
      </c>
      <c r="M32" s="37">
        <v>19</v>
      </c>
      <c r="N32" s="37">
        <v>19.5</v>
      </c>
      <c r="O32" s="37">
        <v>19.5</v>
      </c>
      <c r="P32" s="37">
        <v>19.5</v>
      </c>
      <c r="Q32" s="37">
        <v>20</v>
      </c>
    </row>
    <row r="33" spans="4:17" x14ac:dyDescent="0.25">
      <c r="D33">
        <v>30</v>
      </c>
      <c r="E33" s="69">
        <v>46000</v>
      </c>
      <c r="F33" s="37">
        <v>17</v>
      </c>
      <c r="G33" s="37">
        <v>17.5</v>
      </c>
      <c r="H33" s="37">
        <v>18</v>
      </c>
      <c r="I33" s="37">
        <v>18</v>
      </c>
      <c r="J33" s="37">
        <v>18.5</v>
      </c>
      <c r="K33" s="37">
        <v>18.5</v>
      </c>
      <c r="L33" s="37">
        <v>19</v>
      </c>
      <c r="M33" s="37">
        <v>19</v>
      </c>
      <c r="N33" s="37">
        <v>19.5</v>
      </c>
      <c r="O33" s="37">
        <v>19.5</v>
      </c>
      <c r="P33" s="37">
        <v>20</v>
      </c>
      <c r="Q33" s="37">
        <v>20</v>
      </c>
    </row>
    <row r="34" spans="4:17" x14ac:dyDescent="0.25">
      <c r="D34">
        <v>31</v>
      </c>
      <c r="E34" s="69">
        <v>47000</v>
      </c>
      <c r="F34" s="37">
        <v>17.5</v>
      </c>
      <c r="G34" s="37">
        <v>17.5</v>
      </c>
      <c r="H34" s="37">
        <v>18</v>
      </c>
      <c r="I34" s="37">
        <v>18</v>
      </c>
      <c r="J34" s="37">
        <v>18.5</v>
      </c>
      <c r="K34" s="37">
        <v>19</v>
      </c>
      <c r="L34" s="37">
        <v>19</v>
      </c>
      <c r="M34" s="37">
        <v>19.5</v>
      </c>
      <c r="N34" s="37">
        <v>19.5</v>
      </c>
      <c r="O34" s="37">
        <v>19.5</v>
      </c>
      <c r="P34" s="37">
        <v>20</v>
      </c>
      <c r="Q34" s="37">
        <v>20</v>
      </c>
    </row>
    <row r="35" spans="4:17" x14ac:dyDescent="0.25">
      <c r="D35">
        <v>32</v>
      </c>
      <c r="E35" s="69">
        <v>48000</v>
      </c>
      <c r="F35" s="37">
        <v>17.5</v>
      </c>
      <c r="G35" s="37">
        <v>17.5</v>
      </c>
      <c r="H35" s="37">
        <v>18</v>
      </c>
      <c r="I35" s="37">
        <v>18.5</v>
      </c>
      <c r="J35" s="37">
        <v>18.5</v>
      </c>
      <c r="K35" s="37">
        <v>19</v>
      </c>
      <c r="L35" s="37">
        <v>19</v>
      </c>
      <c r="M35" s="37">
        <v>19.5</v>
      </c>
      <c r="N35" s="37">
        <v>19.5</v>
      </c>
      <c r="O35" s="37">
        <v>20</v>
      </c>
      <c r="P35" s="37">
        <v>20</v>
      </c>
      <c r="Q35" s="37">
        <v>20</v>
      </c>
    </row>
    <row r="36" spans="4:17" x14ac:dyDescent="0.25">
      <c r="D36">
        <v>33</v>
      </c>
      <c r="E36" s="69">
        <v>49000</v>
      </c>
      <c r="F36" s="37">
        <v>17.5</v>
      </c>
      <c r="G36" s="37">
        <v>18</v>
      </c>
      <c r="H36" s="37">
        <v>18</v>
      </c>
      <c r="I36" s="37">
        <v>18.5</v>
      </c>
      <c r="J36" s="37">
        <v>18.5</v>
      </c>
      <c r="K36" s="37">
        <v>19</v>
      </c>
      <c r="L36" s="37">
        <v>19</v>
      </c>
      <c r="M36" s="37">
        <v>19.5</v>
      </c>
      <c r="N36" s="37">
        <v>19.5</v>
      </c>
      <c r="O36" s="37">
        <v>20</v>
      </c>
      <c r="P36" s="37">
        <v>20</v>
      </c>
      <c r="Q36" s="37">
        <v>20.5</v>
      </c>
    </row>
    <row r="37" spans="4:17" x14ac:dyDescent="0.25">
      <c r="D37">
        <v>34</v>
      </c>
      <c r="E37" s="69">
        <v>50000</v>
      </c>
      <c r="F37" s="37">
        <v>17.5</v>
      </c>
      <c r="G37" s="37">
        <v>18</v>
      </c>
      <c r="H37" s="37">
        <v>18</v>
      </c>
      <c r="I37" s="37">
        <v>18.5</v>
      </c>
      <c r="J37" s="37">
        <v>19</v>
      </c>
      <c r="K37" s="37">
        <v>19</v>
      </c>
      <c r="L37" s="37">
        <v>19.5</v>
      </c>
      <c r="M37" s="37">
        <v>19.5</v>
      </c>
      <c r="N37" s="37">
        <v>19.5</v>
      </c>
      <c r="O37" s="37">
        <v>20</v>
      </c>
      <c r="P37" s="37">
        <v>20</v>
      </c>
      <c r="Q37" s="37">
        <v>20.5</v>
      </c>
    </row>
    <row r="38" spans="4:17" x14ac:dyDescent="0.25">
      <c r="D38">
        <v>35</v>
      </c>
      <c r="E38" s="69">
        <v>51000</v>
      </c>
      <c r="F38" s="37">
        <v>17.5</v>
      </c>
      <c r="G38" s="37">
        <v>18</v>
      </c>
      <c r="H38" s="37">
        <v>18</v>
      </c>
      <c r="I38" s="37">
        <v>18.5</v>
      </c>
      <c r="J38" s="37">
        <v>19</v>
      </c>
      <c r="K38" s="37">
        <v>19</v>
      </c>
      <c r="L38" s="37">
        <v>19.5</v>
      </c>
      <c r="M38" s="37">
        <v>19.5</v>
      </c>
      <c r="N38" s="37">
        <v>20</v>
      </c>
      <c r="O38" s="37">
        <v>20</v>
      </c>
      <c r="P38" s="37">
        <v>20</v>
      </c>
      <c r="Q38" s="37">
        <v>20.5</v>
      </c>
    </row>
    <row r="39" spans="4:17" x14ac:dyDescent="0.25">
      <c r="D39">
        <v>36</v>
      </c>
      <c r="E39" s="69">
        <v>52000</v>
      </c>
      <c r="F39" s="37">
        <v>17.5</v>
      </c>
      <c r="G39" s="37">
        <v>18</v>
      </c>
      <c r="H39" s="37">
        <v>18.5</v>
      </c>
      <c r="I39" s="37">
        <v>18.5</v>
      </c>
      <c r="J39" s="37">
        <v>19</v>
      </c>
      <c r="K39" s="37">
        <v>19</v>
      </c>
      <c r="L39" s="37">
        <v>19.5</v>
      </c>
      <c r="M39" s="37">
        <v>19.5</v>
      </c>
      <c r="N39" s="37">
        <v>20</v>
      </c>
      <c r="O39" s="37">
        <v>20</v>
      </c>
      <c r="P39" s="37">
        <v>20.5</v>
      </c>
      <c r="Q39" s="37">
        <v>20.5</v>
      </c>
    </row>
    <row r="40" spans="4:17" x14ac:dyDescent="0.25">
      <c r="D40">
        <v>37</v>
      </c>
      <c r="E40" s="69">
        <v>53000</v>
      </c>
      <c r="F40" s="37">
        <v>17.5</v>
      </c>
      <c r="G40" s="37">
        <v>18</v>
      </c>
      <c r="H40" s="37">
        <v>18.5</v>
      </c>
      <c r="I40" s="37">
        <v>18.5</v>
      </c>
      <c r="J40" s="37">
        <v>19</v>
      </c>
      <c r="K40" s="37">
        <v>19.5</v>
      </c>
      <c r="L40" s="37">
        <v>19.5</v>
      </c>
      <c r="M40" s="37">
        <v>20</v>
      </c>
      <c r="N40" s="37">
        <v>20</v>
      </c>
      <c r="O40" s="37">
        <v>20</v>
      </c>
      <c r="P40" s="37">
        <v>20.5</v>
      </c>
      <c r="Q40" s="37">
        <v>20.5</v>
      </c>
    </row>
    <row r="41" spans="4:17" x14ac:dyDescent="0.25">
      <c r="D41">
        <v>38</v>
      </c>
      <c r="E41" s="69">
        <v>54000</v>
      </c>
      <c r="F41" s="37">
        <v>18</v>
      </c>
      <c r="G41" s="37">
        <v>18</v>
      </c>
      <c r="H41" s="37">
        <v>18.5</v>
      </c>
      <c r="I41" s="37">
        <v>19</v>
      </c>
      <c r="J41" s="37">
        <v>19</v>
      </c>
      <c r="K41" s="37">
        <v>19.5</v>
      </c>
      <c r="L41" s="37">
        <v>19.5</v>
      </c>
      <c r="M41" s="37">
        <v>20</v>
      </c>
      <c r="N41" s="37">
        <v>20</v>
      </c>
      <c r="O41" s="37">
        <v>20.5</v>
      </c>
      <c r="P41" s="37">
        <v>20.5</v>
      </c>
      <c r="Q41" s="37">
        <v>20.5</v>
      </c>
    </row>
    <row r="42" spans="4:17" x14ac:dyDescent="0.25">
      <c r="D42">
        <v>39</v>
      </c>
      <c r="E42" s="69">
        <v>55000</v>
      </c>
      <c r="F42" s="37">
        <v>18</v>
      </c>
      <c r="G42" s="37">
        <v>18</v>
      </c>
      <c r="H42" s="37">
        <v>18.5</v>
      </c>
      <c r="I42" s="37">
        <v>19</v>
      </c>
      <c r="J42" s="37">
        <v>19</v>
      </c>
      <c r="K42" s="37">
        <v>19.5</v>
      </c>
      <c r="L42" s="37">
        <v>19.5</v>
      </c>
      <c r="M42" s="37">
        <v>20</v>
      </c>
      <c r="N42" s="37">
        <v>20</v>
      </c>
      <c r="O42" s="37">
        <v>20.5</v>
      </c>
      <c r="P42" s="37">
        <v>20.5</v>
      </c>
      <c r="Q42" s="37">
        <v>20.5</v>
      </c>
    </row>
    <row r="43" spans="4:17" x14ac:dyDescent="0.25">
      <c r="D43">
        <v>40</v>
      </c>
      <c r="E43" s="69">
        <v>56000</v>
      </c>
      <c r="F43" s="37">
        <v>18</v>
      </c>
      <c r="G43" s="37">
        <v>18.5</v>
      </c>
      <c r="H43" s="37">
        <v>18.5</v>
      </c>
      <c r="I43" s="37">
        <v>19</v>
      </c>
      <c r="J43" s="37">
        <v>19.5</v>
      </c>
      <c r="K43" s="37">
        <v>19.5</v>
      </c>
      <c r="L43" s="37">
        <v>20</v>
      </c>
      <c r="M43" s="37">
        <v>20</v>
      </c>
      <c r="N43" s="37">
        <v>20.5</v>
      </c>
      <c r="O43" s="37">
        <v>20.5</v>
      </c>
      <c r="P43" s="37">
        <v>20.5</v>
      </c>
      <c r="Q43" s="37">
        <v>21</v>
      </c>
    </row>
    <row r="44" spans="4:17" x14ac:dyDescent="0.25">
      <c r="D44">
        <v>41</v>
      </c>
      <c r="E44" s="69">
        <v>57000</v>
      </c>
      <c r="F44" s="37">
        <v>18</v>
      </c>
      <c r="G44" s="37">
        <v>18.5</v>
      </c>
      <c r="H44" s="37">
        <v>19</v>
      </c>
      <c r="I44" s="37">
        <v>19</v>
      </c>
      <c r="J44" s="37">
        <v>19.5</v>
      </c>
      <c r="K44" s="37">
        <v>20</v>
      </c>
      <c r="L44" s="37">
        <v>20</v>
      </c>
      <c r="M44" s="37">
        <v>20.5</v>
      </c>
      <c r="N44" s="37">
        <v>20.5</v>
      </c>
      <c r="O44" s="37">
        <v>21</v>
      </c>
      <c r="P44" s="37">
        <v>21</v>
      </c>
      <c r="Q44" s="37">
        <v>21</v>
      </c>
    </row>
    <row r="45" spans="4:17" x14ac:dyDescent="0.25">
      <c r="D45">
        <v>42</v>
      </c>
      <c r="E45" s="69">
        <v>58000</v>
      </c>
      <c r="F45" s="37">
        <v>18.5</v>
      </c>
      <c r="G45" s="37">
        <v>18.5</v>
      </c>
      <c r="H45" s="37">
        <v>19</v>
      </c>
      <c r="I45" s="37">
        <v>19.5</v>
      </c>
      <c r="J45" s="37">
        <v>19.5</v>
      </c>
      <c r="K45" s="37">
        <v>20</v>
      </c>
      <c r="L45" s="37">
        <v>20</v>
      </c>
      <c r="M45" s="37">
        <v>20.5</v>
      </c>
      <c r="N45" s="37">
        <v>20.5</v>
      </c>
      <c r="O45" s="37">
        <v>21</v>
      </c>
      <c r="P45" s="37">
        <v>21</v>
      </c>
      <c r="Q45" s="37">
        <v>21.5</v>
      </c>
    </row>
    <row r="46" spans="4:17" x14ac:dyDescent="0.25">
      <c r="D46">
        <v>43</v>
      </c>
      <c r="E46" s="69">
        <v>59000</v>
      </c>
      <c r="F46" s="37">
        <v>18.5</v>
      </c>
      <c r="G46" s="37">
        <v>19</v>
      </c>
      <c r="H46" s="37">
        <v>19.5</v>
      </c>
      <c r="I46" s="37">
        <v>19.5</v>
      </c>
      <c r="J46" s="37">
        <v>20</v>
      </c>
      <c r="K46" s="37">
        <v>20</v>
      </c>
      <c r="L46" s="37">
        <v>20.5</v>
      </c>
      <c r="M46" s="37">
        <v>20.5</v>
      </c>
      <c r="N46" s="37">
        <v>21</v>
      </c>
      <c r="O46" s="37">
        <v>21</v>
      </c>
      <c r="P46" s="37">
        <v>21.5</v>
      </c>
      <c r="Q46" s="37">
        <v>21.5</v>
      </c>
    </row>
    <row r="47" spans="4:17" x14ac:dyDescent="0.25">
      <c r="D47">
        <v>44</v>
      </c>
      <c r="E47" s="69">
        <v>60000</v>
      </c>
      <c r="F47" s="37">
        <v>18.5</v>
      </c>
      <c r="G47" s="37">
        <v>19</v>
      </c>
      <c r="H47" s="37">
        <v>19.5</v>
      </c>
      <c r="I47" s="37">
        <v>20</v>
      </c>
      <c r="J47" s="37">
        <v>20</v>
      </c>
      <c r="K47" s="37">
        <v>20.5</v>
      </c>
      <c r="L47" s="37">
        <v>20.5</v>
      </c>
      <c r="M47" s="37">
        <v>21</v>
      </c>
      <c r="N47" s="37">
        <v>21</v>
      </c>
      <c r="O47" s="37">
        <v>21.5</v>
      </c>
      <c r="P47" s="37">
        <v>21.5</v>
      </c>
      <c r="Q47" s="37">
        <v>22</v>
      </c>
    </row>
    <row r="48" spans="4:17" x14ac:dyDescent="0.25">
      <c r="D48">
        <v>45</v>
      </c>
      <c r="E48" s="69">
        <v>61000</v>
      </c>
      <c r="F48" s="37">
        <v>19</v>
      </c>
      <c r="G48" s="37">
        <v>19</v>
      </c>
      <c r="H48" s="37">
        <v>19.5</v>
      </c>
      <c r="I48" s="37">
        <v>20</v>
      </c>
      <c r="J48" s="37">
        <v>20.5</v>
      </c>
      <c r="K48" s="37">
        <v>20.5</v>
      </c>
      <c r="L48" s="37">
        <v>21</v>
      </c>
      <c r="M48" s="37">
        <v>21</v>
      </c>
      <c r="N48" s="37">
        <v>21.5</v>
      </c>
      <c r="O48" s="37">
        <v>21.5</v>
      </c>
      <c r="P48" s="37">
        <v>21.5</v>
      </c>
      <c r="Q48" s="37">
        <v>22</v>
      </c>
    </row>
    <row r="49" spans="4:17" x14ac:dyDescent="0.25">
      <c r="D49">
        <v>46</v>
      </c>
      <c r="E49" s="69">
        <v>62000</v>
      </c>
      <c r="F49" s="37">
        <v>19</v>
      </c>
      <c r="G49" s="37">
        <v>19.5</v>
      </c>
      <c r="H49" s="37">
        <v>20</v>
      </c>
      <c r="I49" s="37">
        <v>20</v>
      </c>
      <c r="J49" s="37">
        <v>20.5</v>
      </c>
      <c r="K49" s="37">
        <v>20.5</v>
      </c>
      <c r="L49" s="37">
        <v>21</v>
      </c>
      <c r="M49" s="37">
        <v>21.5</v>
      </c>
      <c r="N49" s="37">
        <v>21.5</v>
      </c>
      <c r="O49" s="37">
        <v>21.5</v>
      </c>
      <c r="P49" s="37">
        <v>22</v>
      </c>
      <c r="Q49" s="37">
        <v>22</v>
      </c>
    </row>
    <row r="50" spans="4:17" x14ac:dyDescent="0.25">
      <c r="D50">
        <v>47</v>
      </c>
      <c r="E50" s="69">
        <v>63000</v>
      </c>
      <c r="F50" s="37">
        <v>19</v>
      </c>
      <c r="G50" s="37">
        <v>19.5</v>
      </c>
      <c r="H50" s="37">
        <v>20</v>
      </c>
      <c r="I50" s="37">
        <v>20.5</v>
      </c>
      <c r="J50" s="37">
        <v>20.5</v>
      </c>
      <c r="K50" s="37">
        <v>21</v>
      </c>
      <c r="L50" s="37">
        <v>21</v>
      </c>
      <c r="M50" s="37">
        <v>21.5</v>
      </c>
      <c r="N50" s="37">
        <v>21.5</v>
      </c>
      <c r="O50" s="37">
        <v>22</v>
      </c>
      <c r="P50" s="37">
        <v>22</v>
      </c>
      <c r="Q50" s="37">
        <v>22.5</v>
      </c>
    </row>
    <row r="51" spans="4:17" x14ac:dyDescent="0.25">
      <c r="D51">
        <v>48</v>
      </c>
      <c r="E51" s="69">
        <v>64000</v>
      </c>
      <c r="F51" s="37">
        <v>19.5</v>
      </c>
      <c r="G51" s="37">
        <v>19.5</v>
      </c>
      <c r="H51" s="37">
        <v>20</v>
      </c>
      <c r="I51" s="37">
        <v>20.5</v>
      </c>
      <c r="J51" s="37">
        <v>21</v>
      </c>
      <c r="K51" s="37">
        <v>21</v>
      </c>
      <c r="L51" s="37">
        <v>21.5</v>
      </c>
      <c r="M51" s="37">
        <v>21.5</v>
      </c>
      <c r="N51" s="37">
        <v>22</v>
      </c>
      <c r="O51" s="37">
        <v>22</v>
      </c>
      <c r="P51" s="37">
        <v>22.5</v>
      </c>
      <c r="Q51" s="37">
        <v>22.5</v>
      </c>
    </row>
    <row r="52" spans="4:17" x14ac:dyDescent="0.25">
      <c r="D52">
        <v>49</v>
      </c>
      <c r="E52" s="69">
        <v>65000</v>
      </c>
      <c r="F52" s="37">
        <v>19.5</v>
      </c>
      <c r="G52" s="37">
        <v>20</v>
      </c>
      <c r="H52" s="37">
        <v>20</v>
      </c>
      <c r="I52" s="37">
        <v>20.5</v>
      </c>
      <c r="J52" s="37">
        <v>21</v>
      </c>
      <c r="K52" s="37">
        <v>21</v>
      </c>
      <c r="L52" s="37">
        <v>21.5</v>
      </c>
      <c r="M52" s="37">
        <v>22</v>
      </c>
      <c r="N52" s="37">
        <v>22</v>
      </c>
      <c r="O52" s="37">
        <v>22</v>
      </c>
      <c r="P52" s="37">
        <v>22.5</v>
      </c>
      <c r="Q52" s="37">
        <v>22.5</v>
      </c>
    </row>
    <row r="53" spans="4:17" x14ac:dyDescent="0.25">
      <c r="D53">
        <v>50</v>
      </c>
      <c r="E53" s="69">
        <v>66000</v>
      </c>
      <c r="F53" s="37">
        <v>19.5</v>
      </c>
      <c r="G53" s="37">
        <v>20</v>
      </c>
      <c r="H53" s="37">
        <v>20.5</v>
      </c>
      <c r="I53" s="37">
        <v>20.5</v>
      </c>
      <c r="J53" s="37">
        <v>21</v>
      </c>
      <c r="K53" s="37">
        <v>21.5</v>
      </c>
      <c r="L53" s="37">
        <v>21.5</v>
      </c>
      <c r="M53" s="37">
        <v>22</v>
      </c>
      <c r="N53" s="37">
        <v>22</v>
      </c>
      <c r="O53" s="37">
        <v>22.5</v>
      </c>
      <c r="P53" s="37">
        <v>22.5</v>
      </c>
      <c r="Q53" s="37">
        <v>23</v>
      </c>
    </row>
    <row r="54" spans="4:17" x14ac:dyDescent="0.25">
      <c r="D54">
        <v>51</v>
      </c>
      <c r="E54" s="69">
        <v>67000</v>
      </c>
      <c r="F54" s="37">
        <v>20</v>
      </c>
      <c r="G54" s="37">
        <v>20</v>
      </c>
      <c r="H54" s="37">
        <v>20.5</v>
      </c>
      <c r="I54" s="37">
        <v>21</v>
      </c>
      <c r="J54" s="37">
        <v>21</v>
      </c>
      <c r="K54" s="37">
        <v>21.5</v>
      </c>
      <c r="L54" s="37">
        <v>22</v>
      </c>
      <c r="M54" s="37">
        <v>22</v>
      </c>
      <c r="N54" s="37">
        <v>22.5</v>
      </c>
      <c r="O54" s="37">
        <v>22.5</v>
      </c>
      <c r="P54" s="37">
        <v>23</v>
      </c>
      <c r="Q54" s="37">
        <v>23</v>
      </c>
    </row>
    <row r="55" spans="4:17" x14ac:dyDescent="0.25">
      <c r="D55">
        <v>52</v>
      </c>
      <c r="E55" s="69">
        <v>68000</v>
      </c>
      <c r="F55" s="37">
        <v>20</v>
      </c>
      <c r="G55" s="37">
        <v>20.5</v>
      </c>
      <c r="H55" s="37">
        <v>20.5</v>
      </c>
      <c r="I55" s="37">
        <v>21</v>
      </c>
      <c r="J55" s="37">
        <v>21.5</v>
      </c>
      <c r="K55" s="37">
        <v>21.5</v>
      </c>
      <c r="L55" s="37">
        <v>22</v>
      </c>
      <c r="M55" s="37">
        <v>22</v>
      </c>
      <c r="N55" s="37">
        <v>22.5</v>
      </c>
      <c r="O55" s="37">
        <v>22.5</v>
      </c>
      <c r="P55" s="37">
        <v>23</v>
      </c>
      <c r="Q55" s="37">
        <v>23</v>
      </c>
    </row>
    <row r="56" spans="4:17" x14ac:dyDescent="0.25">
      <c r="D56">
        <v>53</v>
      </c>
      <c r="E56" s="69">
        <v>69000</v>
      </c>
      <c r="F56" s="37">
        <v>20</v>
      </c>
      <c r="G56" s="37">
        <v>20.5</v>
      </c>
      <c r="H56" s="37">
        <v>21</v>
      </c>
      <c r="I56" s="37">
        <v>21</v>
      </c>
      <c r="J56" s="37">
        <v>21.5</v>
      </c>
      <c r="K56" s="37">
        <v>22</v>
      </c>
      <c r="L56" s="37">
        <v>22</v>
      </c>
      <c r="M56" s="37">
        <v>22.5</v>
      </c>
      <c r="N56" s="37">
        <v>22.5</v>
      </c>
      <c r="O56" s="37">
        <v>23</v>
      </c>
      <c r="P56" s="37">
        <v>23</v>
      </c>
      <c r="Q56" s="37">
        <v>23.5</v>
      </c>
    </row>
    <row r="57" spans="4:17" x14ac:dyDescent="0.25">
      <c r="D57">
        <v>54</v>
      </c>
      <c r="E57" s="69">
        <v>70000</v>
      </c>
      <c r="F57" s="37">
        <v>20</v>
      </c>
      <c r="G57" s="37">
        <v>20.5</v>
      </c>
      <c r="H57" s="37">
        <v>21</v>
      </c>
      <c r="I57" s="37">
        <v>21.5</v>
      </c>
      <c r="J57" s="37">
        <v>21.5</v>
      </c>
      <c r="K57" s="37">
        <v>22</v>
      </c>
      <c r="L57" s="37">
        <v>22</v>
      </c>
      <c r="M57" s="37">
        <v>22.5</v>
      </c>
      <c r="N57" s="37">
        <v>23</v>
      </c>
      <c r="O57" s="37">
        <v>23</v>
      </c>
      <c r="P57" s="37">
        <v>23</v>
      </c>
      <c r="Q57" s="37">
        <v>23.5</v>
      </c>
    </row>
    <row r="58" spans="4:17" x14ac:dyDescent="0.25">
      <c r="D58">
        <v>55</v>
      </c>
      <c r="E58" s="69">
        <v>71000</v>
      </c>
      <c r="F58" s="37">
        <v>20.5</v>
      </c>
      <c r="G58" s="37">
        <v>20.5</v>
      </c>
      <c r="H58" s="37">
        <v>21</v>
      </c>
      <c r="I58" s="37">
        <v>21.5</v>
      </c>
      <c r="J58" s="37">
        <v>21.5</v>
      </c>
      <c r="K58" s="37">
        <v>22</v>
      </c>
      <c r="L58" s="37">
        <v>22.5</v>
      </c>
      <c r="M58" s="37">
        <v>22.5</v>
      </c>
      <c r="N58" s="37">
        <v>23</v>
      </c>
      <c r="O58" s="37">
        <v>23</v>
      </c>
      <c r="P58" s="37">
        <v>23.5</v>
      </c>
      <c r="Q58" s="37">
        <v>23.5</v>
      </c>
    </row>
    <row r="59" spans="4:17" x14ac:dyDescent="0.25">
      <c r="D59">
        <v>56</v>
      </c>
      <c r="E59" s="69">
        <v>72000</v>
      </c>
      <c r="F59" s="37">
        <v>20.5</v>
      </c>
      <c r="G59" s="37">
        <v>21</v>
      </c>
      <c r="H59" s="37">
        <v>21</v>
      </c>
      <c r="I59" s="37">
        <v>21.5</v>
      </c>
      <c r="J59" s="37">
        <v>22</v>
      </c>
      <c r="K59" s="37">
        <v>22</v>
      </c>
      <c r="L59" s="37">
        <v>22.5</v>
      </c>
      <c r="M59" s="37">
        <v>22.5</v>
      </c>
      <c r="N59" s="37">
        <v>23</v>
      </c>
      <c r="O59" s="37">
        <v>23</v>
      </c>
      <c r="P59" s="37">
        <v>23.5</v>
      </c>
      <c r="Q59" s="37">
        <v>23.5</v>
      </c>
    </row>
    <row r="60" spans="4:17" x14ac:dyDescent="0.25">
      <c r="D60">
        <v>57</v>
      </c>
      <c r="E60" s="69">
        <v>73000</v>
      </c>
      <c r="F60" s="37">
        <v>20.5</v>
      </c>
      <c r="G60" s="37">
        <v>21</v>
      </c>
      <c r="H60" s="37">
        <v>21.5</v>
      </c>
      <c r="I60" s="37">
        <v>21.5</v>
      </c>
      <c r="J60" s="37">
        <v>22</v>
      </c>
      <c r="K60" s="37">
        <v>22</v>
      </c>
      <c r="L60" s="37">
        <v>22.5</v>
      </c>
      <c r="M60" s="37">
        <v>23</v>
      </c>
      <c r="N60" s="37">
        <v>23</v>
      </c>
      <c r="O60" s="37">
        <v>23.5</v>
      </c>
      <c r="P60" s="37">
        <v>23.5</v>
      </c>
      <c r="Q60" s="37">
        <v>24</v>
      </c>
    </row>
    <row r="61" spans="4:17" x14ac:dyDescent="0.25">
      <c r="D61">
        <v>58</v>
      </c>
      <c r="E61" s="69">
        <v>74000</v>
      </c>
      <c r="F61" s="37">
        <v>20.5</v>
      </c>
      <c r="G61" s="37">
        <v>21</v>
      </c>
      <c r="H61" s="37">
        <v>21.5</v>
      </c>
      <c r="I61" s="37">
        <v>21.5</v>
      </c>
      <c r="J61" s="37">
        <v>22</v>
      </c>
      <c r="K61" s="37">
        <v>22.5</v>
      </c>
      <c r="L61" s="37">
        <v>22.5</v>
      </c>
      <c r="M61" s="37">
        <v>23</v>
      </c>
      <c r="N61" s="37">
        <v>23</v>
      </c>
      <c r="O61" s="37">
        <v>23.5</v>
      </c>
      <c r="P61" s="37">
        <v>23.5</v>
      </c>
      <c r="Q61" s="37">
        <v>24</v>
      </c>
    </row>
    <row r="62" spans="4:17" x14ac:dyDescent="0.25">
      <c r="D62">
        <v>59</v>
      </c>
      <c r="E62" s="69">
        <v>75000</v>
      </c>
      <c r="F62" s="37">
        <v>20.5</v>
      </c>
      <c r="G62" s="37">
        <v>21</v>
      </c>
      <c r="H62" s="37">
        <v>21.5</v>
      </c>
      <c r="I62" s="37">
        <v>21.5</v>
      </c>
      <c r="J62" s="37">
        <v>22</v>
      </c>
      <c r="K62" s="37">
        <v>22.5</v>
      </c>
      <c r="L62" s="37">
        <v>22.5</v>
      </c>
      <c r="M62" s="37">
        <v>23</v>
      </c>
      <c r="N62" s="37">
        <v>23</v>
      </c>
      <c r="O62" s="37">
        <v>23.5</v>
      </c>
      <c r="P62" s="37">
        <v>23.5</v>
      </c>
      <c r="Q62" s="37">
        <v>24</v>
      </c>
    </row>
    <row r="63" spans="4:17" x14ac:dyDescent="0.25">
      <c r="D63">
        <v>60</v>
      </c>
      <c r="E63" s="69">
        <v>76000</v>
      </c>
      <c r="F63" s="37">
        <v>20.5</v>
      </c>
      <c r="G63" s="37">
        <v>21</v>
      </c>
      <c r="H63" s="37">
        <v>21.5</v>
      </c>
      <c r="I63" s="37">
        <v>22</v>
      </c>
      <c r="J63" s="37">
        <v>22</v>
      </c>
      <c r="K63" s="37">
        <v>22.5</v>
      </c>
      <c r="L63" s="37">
        <v>22.5</v>
      </c>
      <c r="M63" s="37">
        <v>23</v>
      </c>
      <c r="N63" s="37">
        <v>23.5</v>
      </c>
      <c r="O63" s="37">
        <v>23.5</v>
      </c>
      <c r="P63" s="37">
        <v>24</v>
      </c>
      <c r="Q63" s="37">
        <v>24</v>
      </c>
    </row>
    <row r="64" spans="4:17" x14ac:dyDescent="0.25">
      <c r="D64">
        <v>61</v>
      </c>
      <c r="E64" s="69">
        <v>77000</v>
      </c>
      <c r="F64" s="37">
        <v>20.5</v>
      </c>
      <c r="G64" s="37">
        <v>21</v>
      </c>
      <c r="H64" s="37">
        <v>21.5</v>
      </c>
      <c r="I64" s="37">
        <v>22</v>
      </c>
      <c r="J64" s="37">
        <v>22</v>
      </c>
      <c r="K64" s="37">
        <v>22.5</v>
      </c>
      <c r="L64" s="37">
        <v>23</v>
      </c>
      <c r="M64" s="37">
        <v>23</v>
      </c>
      <c r="N64" s="37">
        <v>23.5</v>
      </c>
      <c r="O64" s="37">
        <v>23.5</v>
      </c>
      <c r="P64" s="37">
        <v>24</v>
      </c>
      <c r="Q64" s="37">
        <v>24</v>
      </c>
    </row>
    <row r="65" spans="4:17" x14ac:dyDescent="0.25">
      <c r="D65">
        <v>62</v>
      </c>
      <c r="E65" s="69">
        <v>78000</v>
      </c>
      <c r="F65" s="37">
        <v>21</v>
      </c>
      <c r="G65" s="37">
        <v>21</v>
      </c>
      <c r="H65" s="37">
        <v>21.5</v>
      </c>
      <c r="I65" s="37">
        <v>22</v>
      </c>
      <c r="J65" s="37">
        <v>22.5</v>
      </c>
      <c r="K65" s="37">
        <v>22.5</v>
      </c>
      <c r="L65" s="37">
        <v>23</v>
      </c>
      <c r="M65" s="37">
        <v>23</v>
      </c>
      <c r="N65" s="37">
        <v>23.5</v>
      </c>
      <c r="O65" s="37">
        <v>23.5</v>
      </c>
      <c r="P65" s="37">
        <v>24</v>
      </c>
      <c r="Q65" s="37">
        <v>24</v>
      </c>
    </row>
    <row r="66" spans="4:17" x14ac:dyDescent="0.25">
      <c r="D66">
        <v>63</v>
      </c>
      <c r="E66" s="69">
        <v>79000</v>
      </c>
      <c r="F66" s="37">
        <v>21</v>
      </c>
      <c r="G66" s="37">
        <v>21</v>
      </c>
      <c r="H66" s="37">
        <v>21.5</v>
      </c>
      <c r="I66" s="37">
        <v>22</v>
      </c>
      <c r="J66" s="37">
        <v>22.5</v>
      </c>
      <c r="K66" s="37">
        <v>22.5</v>
      </c>
      <c r="L66" s="37">
        <v>23</v>
      </c>
      <c r="M66" s="37">
        <v>23</v>
      </c>
      <c r="N66" s="37">
        <v>23.5</v>
      </c>
      <c r="O66" s="37">
        <v>23.5</v>
      </c>
      <c r="P66" s="37">
        <v>24</v>
      </c>
      <c r="Q66" s="37">
        <v>24</v>
      </c>
    </row>
    <row r="67" spans="4:17" x14ac:dyDescent="0.25">
      <c r="D67">
        <v>64</v>
      </c>
      <c r="E67" s="69">
        <v>80000</v>
      </c>
      <c r="F67" s="37">
        <v>21</v>
      </c>
      <c r="G67" s="37">
        <v>21.5</v>
      </c>
      <c r="H67" s="37">
        <v>21.5</v>
      </c>
      <c r="I67" s="37">
        <v>22</v>
      </c>
      <c r="J67" s="37">
        <v>22.5</v>
      </c>
      <c r="K67" s="37">
        <v>22.5</v>
      </c>
      <c r="L67" s="37">
        <v>23</v>
      </c>
      <c r="M67" s="37">
        <v>23.5</v>
      </c>
      <c r="N67" s="37">
        <v>23.5</v>
      </c>
      <c r="O67" s="37">
        <v>24</v>
      </c>
      <c r="P67" s="37">
        <v>24</v>
      </c>
      <c r="Q67" s="37">
        <v>24</v>
      </c>
    </row>
    <row r="68" spans="4:17" x14ac:dyDescent="0.25">
      <c r="D68">
        <v>65</v>
      </c>
      <c r="E68" s="69">
        <v>81000</v>
      </c>
      <c r="F68" s="37">
        <v>21</v>
      </c>
      <c r="G68" s="37">
        <v>21.5</v>
      </c>
      <c r="H68" s="37">
        <v>21.5</v>
      </c>
      <c r="I68" s="37">
        <v>22</v>
      </c>
      <c r="J68" s="37">
        <v>22.5</v>
      </c>
      <c r="K68" s="37">
        <v>23</v>
      </c>
      <c r="L68" s="37">
        <v>23</v>
      </c>
      <c r="M68" s="37">
        <v>23.5</v>
      </c>
      <c r="N68" s="37">
        <v>23.5</v>
      </c>
      <c r="O68" s="37">
        <v>24</v>
      </c>
      <c r="P68" s="37">
        <v>24</v>
      </c>
      <c r="Q68" s="37">
        <v>24.5</v>
      </c>
    </row>
    <row r="69" spans="4:17" x14ac:dyDescent="0.25">
      <c r="D69">
        <v>66</v>
      </c>
      <c r="E69" s="69">
        <v>82000</v>
      </c>
      <c r="F69" s="37">
        <v>21</v>
      </c>
      <c r="G69" s="37">
        <v>21.5</v>
      </c>
      <c r="H69" s="37">
        <v>22</v>
      </c>
      <c r="I69" s="37">
        <v>22</v>
      </c>
      <c r="J69" s="37">
        <v>22.5</v>
      </c>
      <c r="K69" s="37">
        <v>23</v>
      </c>
      <c r="L69" s="37">
        <v>23</v>
      </c>
      <c r="M69" s="37">
        <v>23.5</v>
      </c>
      <c r="N69" s="37">
        <v>23.5</v>
      </c>
      <c r="O69" s="37">
        <v>24</v>
      </c>
      <c r="P69" s="37">
        <v>24</v>
      </c>
      <c r="Q69" s="37">
        <v>24.5</v>
      </c>
    </row>
    <row r="70" spans="4:17" x14ac:dyDescent="0.25">
      <c r="D70">
        <v>67</v>
      </c>
      <c r="E70" s="69">
        <v>83000</v>
      </c>
      <c r="F70" s="37">
        <v>21</v>
      </c>
      <c r="G70" s="37">
        <v>21.5</v>
      </c>
      <c r="H70" s="37">
        <v>22</v>
      </c>
      <c r="I70" s="37">
        <v>22</v>
      </c>
      <c r="J70" s="37">
        <v>22.5</v>
      </c>
      <c r="K70" s="37">
        <v>23</v>
      </c>
      <c r="L70" s="37">
        <v>23</v>
      </c>
      <c r="M70" s="37">
        <v>23.5</v>
      </c>
      <c r="N70" s="37">
        <v>23.5</v>
      </c>
      <c r="O70" s="37">
        <v>24</v>
      </c>
      <c r="P70" s="37">
        <v>24</v>
      </c>
      <c r="Q70" s="37">
        <v>24.5</v>
      </c>
    </row>
    <row r="71" spans="4:17" x14ac:dyDescent="0.25">
      <c r="D71">
        <v>68</v>
      </c>
      <c r="E71" s="69">
        <v>84000</v>
      </c>
      <c r="F71" s="37">
        <v>21</v>
      </c>
      <c r="G71" s="37">
        <v>21.5</v>
      </c>
      <c r="H71" s="37">
        <v>22</v>
      </c>
      <c r="I71" s="37">
        <v>22</v>
      </c>
      <c r="J71" s="37">
        <v>22.5</v>
      </c>
      <c r="K71" s="37">
        <v>23</v>
      </c>
      <c r="L71" s="37">
        <v>23</v>
      </c>
      <c r="M71" s="37">
        <v>23.5</v>
      </c>
      <c r="N71" s="37">
        <v>23.5</v>
      </c>
      <c r="O71" s="37">
        <v>24</v>
      </c>
      <c r="P71" s="37">
        <v>24</v>
      </c>
      <c r="Q71" s="37">
        <v>24.5</v>
      </c>
    </row>
    <row r="72" spans="4:17" x14ac:dyDescent="0.25">
      <c r="D72">
        <v>69</v>
      </c>
      <c r="E72" s="69">
        <v>85000</v>
      </c>
      <c r="F72" s="37">
        <v>21</v>
      </c>
      <c r="G72" s="37">
        <v>21.5</v>
      </c>
      <c r="H72" s="37">
        <v>22</v>
      </c>
      <c r="I72" s="37">
        <v>22.5</v>
      </c>
      <c r="J72" s="37">
        <v>22.5</v>
      </c>
      <c r="K72" s="37">
        <v>23</v>
      </c>
      <c r="L72" s="37">
        <v>23.5</v>
      </c>
      <c r="M72" s="37">
        <v>23.5</v>
      </c>
      <c r="N72" s="37">
        <v>24</v>
      </c>
      <c r="O72" s="37">
        <v>24</v>
      </c>
      <c r="P72" s="37">
        <v>24.5</v>
      </c>
      <c r="Q72" s="37">
        <v>24.5</v>
      </c>
    </row>
    <row r="73" spans="4:17" x14ac:dyDescent="0.25">
      <c r="D73">
        <v>70</v>
      </c>
      <c r="E73" s="69">
        <v>86000</v>
      </c>
      <c r="F73" s="37">
        <v>21</v>
      </c>
      <c r="G73" s="37">
        <v>21.5</v>
      </c>
      <c r="H73" s="37">
        <v>22</v>
      </c>
      <c r="I73" s="37">
        <v>22.5</v>
      </c>
      <c r="J73" s="37">
        <v>22.5</v>
      </c>
      <c r="K73" s="37">
        <v>23</v>
      </c>
      <c r="L73" s="37">
        <v>23.5</v>
      </c>
      <c r="M73" s="37">
        <v>23.5</v>
      </c>
      <c r="N73" s="37">
        <v>24</v>
      </c>
      <c r="O73" s="37">
        <v>24</v>
      </c>
      <c r="P73" s="37">
        <v>24.5</v>
      </c>
      <c r="Q73" s="37">
        <v>24.5</v>
      </c>
    </row>
    <row r="74" spans="4:17" x14ac:dyDescent="0.25">
      <c r="D74">
        <v>71</v>
      </c>
      <c r="E74" s="69">
        <v>87000</v>
      </c>
      <c r="F74" s="37">
        <v>21</v>
      </c>
      <c r="G74" s="37">
        <v>21.5</v>
      </c>
      <c r="H74" s="37">
        <v>22</v>
      </c>
      <c r="I74" s="37">
        <v>22.5</v>
      </c>
      <c r="J74" s="37">
        <v>22.5</v>
      </c>
      <c r="K74" s="37">
        <v>23</v>
      </c>
      <c r="L74" s="37">
        <v>23.5</v>
      </c>
      <c r="M74" s="37">
        <v>23.5</v>
      </c>
      <c r="N74" s="37">
        <v>24</v>
      </c>
      <c r="O74" s="37">
        <v>24</v>
      </c>
      <c r="P74" s="37">
        <v>24.5</v>
      </c>
      <c r="Q74" s="37">
        <v>24.5</v>
      </c>
    </row>
    <row r="75" spans="4:17" x14ac:dyDescent="0.25">
      <c r="D75">
        <v>72</v>
      </c>
      <c r="E75" s="69">
        <v>88000</v>
      </c>
      <c r="F75" s="37">
        <v>21.5</v>
      </c>
      <c r="G75" s="37">
        <v>21.5</v>
      </c>
      <c r="H75" s="37">
        <v>22</v>
      </c>
      <c r="I75" s="37">
        <v>22.5</v>
      </c>
      <c r="J75" s="37">
        <v>23</v>
      </c>
      <c r="K75" s="37">
        <v>23</v>
      </c>
      <c r="L75" s="37">
        <v>23.5</v>
      </c>
      <c r="M75" s="37">
        <v>23.5</v>
      </c>
      <c r="N75" s="37">
        <v>24</v>
      </c>
      <c r="O75" s="37">
        <v>24</v>
      </c>
      <c r="P75" s="37">
        <v>24.5</v>
      </c>
      <c r="Q75" s="37">
        <v>24.5</v>
      </c>
    </row>
    <row r="76" spans="4:17" x14ac:dyDescent="0.25">
      <c r="D76">
        <v>73</v>
      </c>
      <c r="E76" s="69">
        <v>89000</v>
      </c>
      <c r="F76" s="37">
        <v>21.5</v>
      </c>
      <c r="G76" s="37">
        <v>21.5</v>
      </c>
      <c r="H76" s="37">
        <v>22</v>
      </c>
      <c r="I76" s="37">
        <v>22.5</v>
      </c>
      <c r="J76" s="37">
        <v>23</v>
      </c>
      <c r="K76" s="37">
        <v>23</v>
      </c>
      <c r="L76" s="37">
        <v>23.5</v>
      </c>
      <c r="M76" s="37">
        <v>23.5</v>
      </c>
      <c r="N76" s="37">
        <v>24</v>
      </c>
      <c r="O76" s="37">
        <v>24</v>
      </c>
      <c r="P76" s="37">
        <v>24.5</v>
      </c>
      <c r="Q76" s="37">
        <v>24.5</v>
      </c>
    </row>
    <row r="77" spans="4:17" x14ac:dyDescent="0.25">
      <c r="D77">
        <v>74</v>
      </c>
      <c r="E77" s="69">
        <v>90000</v>
      </c>
      <c r="F77" s="37">
        <v>21.5</v>
      </c>
      <c r="G77" s="37">
        <v>22</v>
      </c>
      <c r="H77" s="37">
        <v>22</v>
      </c>
      <c r="I77" s="37">
        <v>22.5</v>
      </c>
      <c r="J77" s="37">
        <v>23</v>
      </c>
      <c r="K77" s="37">
        <v>23</v>
      </c>
      <c r="L77" s="37">
        <v>23.5</v>
      </c>
      <c r="M77" s="37">
        <v>24</v>
      </c>
      <c r="N77" s="37">
        <v>24</v>
      </c>
      <c r="O77" s="37">
        <v>24.5</v>
      </c>
      <c r="P77" s="37">
        <v>24.5</v>
      </c>
      <c r="Q77" s="37">
        <v>24.5</v>
      </c>
    </row>
    <row r="78" spans="4:17" x14ac:dyDescent="0.25">
      <c r="D78">
        <v>75</v>
      </c>
      <c r="E78" s="69">
        <v>91000</v>
      </c>
      <c r="F78" s="37">
        <v>21.5</v>
      </c>
      <c r="G78" s="37">
        <v>22</v>
      </c>
      <c r="H78" s="37">
        <v>22</v>
      </c>
      <c r="I78" s="37">
        <v>22.5</v>
      </c>
      <c r="J78" s="37">
        <v>23</v>
      </c>
      <c r="K78" s="37">
        <v>23</v>
      </c>
      <c r="L78" s="37">
        <v>23.5</v>
      </c>
      <c r="M78" s="37">
        <v>24</v>
      </c>
      <c r="N78" s="37">
        <v>24</v>
      </c>
      <c r="O78" s="37">
        <v>24.5</v>
      </c>
      <c r="P78" s="37">
        <v>24.5</v>
      </c>
      <c r="Q78" s="37">
        <v>25</v>
      </c>
    </row>
    <row r="79" spans="4:17" x14ac:dyDescent="0.25">
      <c r="D79">
        <v>76</v>
      </c>
      <c r="E79" s="69">
        <v>92000</v>
      </c>
      <c r="F79" s="37">
        <v>21.5</v>
      </c>
      <c r="G79" s="37">
        <v>22</v>
      </c>
      <c r="H79" s="37">
        <v>22</v>
      </c>
      <c r="I79" s="37">
        <v>22.5</v>
      </c>
      <c r="J79" s="37">
        <v>23</v>
      </c>
      <c r="K79" s="37">
        <v>23.5</v>
      </c>
      <c r="L79" s="37">
        <v>23.5</v>
      </c>
      <c r="M79" s="37">
        <v>24</v>
      </c>
      <c r="N79" s="37">
        <v>24</v>
      </c>
      <c r="O79" s="37">
        <v>24.5</v>
      </c>
      <c r="P79" s="37">
        <v>24.5</v>
      </c>
      <c r="Q79" s="37">
        <v>25</v>
      </c>
    </row>
    <row r="80" spans="4:17" x14ac:dyDescent="0.25">
      <c r="D80">
        <v>77</v>
      </c>
      <c r="E80" s="69">
        <v>93000</v>
      </c>
      <c r="F80" s="37">
        <v>21.5</v>
      </c>
      <c r="G80" s="37">
        <v>22</v>
      </c>
      <c r="H80" s="37">
        <v>22.5</v>
      </c>
      <c r="I80" s="37">
        <v>22.5</v>
      </c>
      <c r="J80" s="37">
        <v>23</v>
      </c>
      <c r="K80" s="37">
        <v>23.5</v>
      </c>
      <c r="L80" s="37">
        <v>23.5</v>
      </c>
      <c r="M80" s="37">
        <v>24</v>
      </c>
      <c r="N80" s="37">
        <v>24</v>
      </c>
      <c r="O80" s="37">
        <v>24.5</v>
      </c>
      <c r="P80" s="37">
        <v>24.5</v>
      </c>
      <c r="Q80" s="37">
        <v>25</v>
      </c>
    </row>
    <row r="81" spans="4:17" x14ac:dyDescent="0.25">
      <c r="D81">
        <v>78</v>
      </c>
      <c r="E81" s="69">
        <v>94000</v>
      </c>
      <c r="F81" s="37">
        <v>21.5</v>
      </c>
      <c r="G81" s="37">
        <v>22</v>
      </c>
      <c r="H81" s="37">
        <v>22.5</v>
      </c>
      <c r="I81" s="37">
        <v>22.5</v>
      </c>
      <c r="J81" s="37">
        <v>23</v>
      </c>
      <c r="K81" s="37">
        <v>23.5</v>
      </c>
      <c r="L81" s="37">
        <v>23.5</v>
      </c>
      <c r="M81" s="37">
        <v>24</v>
      </c>
      <c r="N81" s="37">
        <v>24</v>
      </c>
      <c r="O81" s="37">
        <v>24.5</v>
      </c>
      <c r="P81" s="37">
        <v>24.5</v>
      </c>
      <c r="Q81" s="37">
        <v>25</v>
      </c>
    </row>
    <row r="82" spans="4:17" x14ac:dyDescent="0.25">
      <c r="D82">
        <v>79</v>
      </c>
      <c r="E82" s="69">
        <v>95000</v>
      </c>
      <c r="F82" s="37">
        <v>21.5</v>
      </c>
      <c r="G82" s="37">
        <v>22</v>
      </c>
      <c r="H82" s="37">
        <v>22.5</v>
      </c>
      <c r="I82" s="37">
        <v>22.5</v>
      </c>
      <c r="J82" s="37">
        <v>23</v>
      </c>
      <c r="K82" s="37">
        <v>23.5</v>
      </c>
      <c r="L82" s="37">
        <v>23.5</v>
      </c>
      <c r="M82" s="37">
        <v>24</v>
      </c>
      <c r="N82" s="37">
        <v>24.5</v>
      </c>
      <c r="O82" s="37">
        <v>24.5</v>
      </c>
      <c r="P82" s="37">
        <v>24.5</v>
      </c>
      <c r="Q82" s="37">
        <v>25</v>
      </c>
    </row>
    <row r="83" spans="4:17" x14ac:dyDescent="0.25">
      <c r="D83">
        <v>80</v>
      </c>
      <c r="E83" s="69">
        <v>96000</v>
      </c>
      <c r="F83" s="37">
        <v>21.5</v>
      </c>
      <c r="G83" s="37">
        <v>22</v>
      </c>
      <c r="H83" s="37">
        <v>22.5</v>
      </c>
      <c r="I83" s="37">
        <v>22.5</v>
      </c>
      <c r="J83" s="37">
        <v>23</v>
      </c>
      <c r="K83" s="37">
        <v>23.5</v>
      </c>
      <c r="L83" s="37">
        <v>23.5</v>
      </c>
      <c r="M83" s="37">
        <v>24</v>
      </c>
      <c r="N83" s="37">
        <v>24.5</v>
      </c>
      <c r="O83" s="37">
        <v>24.5</v>
      </c>
      <c r="P83" s="37">
        <v>25</v>
      </c>
      <c r="Q83" s="37">
        <v>25</v>
      </c>
    </row>
    <row r="84" spans="4:17" x14ac:dyDescent="0.25">
      <c r="D84">
        <v>81</v>
      </c>
      <c r="E84" s="69">
        <v>97000</v>
      </c>
      <c r="F84" s="37">
        <v>21.5</v>
      </c>
      <c r="G84" s="37">
        <v>22</v>
      </c>
      <c r="H84" s="37">
        <v>22.5</v>
      </c>
      <c r="I84" s="37">
        <v>23</v>
      </c>
      <c r="J84" s="37">
        <v>23</v>
      </c>
      <c r="K84" s="37">
        <v>23.5</v>
      </c>
      <c r="L84" s="37">
        <v>24</v>
      </c>
      <c r="M84" s="37">
        <v>24</v>
      </c>
      <c r="N84" s="37">
        <v>24.5</v>
      </c>
      <c r="O84" s="37">
        <v>24.5</v>
      </c>
      <c r="P84" s="37">
        <v>25</v>
      </c>
      <c r="Q84" s="37">
        <v>25</v>
      </c>
    </row>
    <row r="85" spans="4:17" x14ac:dyDescent="0.25">
      <c r="D85">
        <v>82</v>
      </c>
      <c r="E85" s="69">
        <v>98000</v>
      </c>
      <c r="F85" s="37">
        <v>21.5</v>
      </c>
      <c r="G85" s="37">
        <v>22</v>
      </c>
      <c r="H85" s="37">
        <v>22.5</v>
      </c>
      <c r="I85" s="37">
        <v>23</v>
      </c>
      <c r="J85" s="37">
        <v>23</v>
      </c>
      <c r="K85" s="37">
        <v>23.5</v>
      </c>
      <c r="L85" s="37">
        <v>24</v>
      </c>
      <c r="M85" s="37">
        <v>24</v>
      </c>
      <c r="N85" s="37">
        <v>24.5</v>
      </c>
      <c r="O85" s="37">
        <v>24.5</v>
      </c>
      <c r="P85" s="37">
        <v>25</v>
      </c>
      <c r="Q85" s="37">
        <v>25</v>
      </c>
    </row>
    <row r="86" spans="4:17" x14ac:dyDescent="0.25">
      <c r="D86">
        <v>83</v>
      </c>
      <c r="E86" s="69">
        <v>99000</v>
      </c>
      <c r="F86" s="37">
        <v>21.5</v>
      </c>
      <c r="G86" s="37">
        <v>22</v>
      </c>
      <c r="H86" s="37">
        <v>22.5</v>
      </c>
      <c r="I86" s="37">
        <v>23</v>
      </c>
      <c r="J86" s="37">
        <v>23</v>
      </c>
      <c r="K86" s="37">
        <v>23.5</v>
      </c>
      <c r="L86" s="37">
        <v>24</v>
      </c>
      <c r="M86" s="37">
        <v>24</v>
      </c>
      <c r="N86" s="37">
        <v>24.5</v>
      </c>
      <c r="O86" s="37">
        <v>24.5</v>
      </c>
      <c r="P86" s="37">
        <v>25</v>
      </c>
      <c r="Q86" s="37">
        <v>25</v>
      </c>
    </row>
    <row r="87" spans="4:17" x14ac:dyDescent="0.25">
      <c r="D87">
        <v>84</v>
      </c>
      <c r="E87" s="69">
        <v>100000</v>
      </c>
      <c r="F87" s="37">
        <v>21.5</v>
      </c>
      <c r="G87" s="37">
        <v>22</v>
      </c>
      <c r="H87" s="37">
        <v>22.5</v>
      </c>
      <c r="I87" s="37">
        <v>23</v>
      </c>
      <c r="J87" s="37">
        <v>23.5</v>
      </c>
      <c r="K87" s="37">
        <v>23.5</v>
      </c>
      <c r="L87" s="37">
        <v>24</v>
      </c>
      <c r="M87" s="37">
        <v>24</v>
      </c>
      <c r="N87" s="37">
        <v>24.5</v>
      </c>
      <c r="O87" s="37">
        <v>24.5</v>
      </c>
      <c r="P87" s="37">
        <v>25</v>
      </c>
      <c r="Q87" s="37">
        <v>25</v>
      </c>
    </row>
    <row r="88" spans="4:17" x14ac:dyDescent="0.25">
      <c r="D88">
        <v>85</v>
      </c>
      <c r="E88" s="69">
        <v>101000</v>
      </c>
      <c r="F88" s="37">
        <v>22</v>
      </c>
      <c r="G88" s="37">
        <v>22</v>
      </c>
      <c r="H88" s="37">
        <v>22.5</v>
      </c>
      <c r="I88" s="37">
        <v>23</v>
      </c>
      <c r="J88" s="37">
        <v>23.5</v>
      </c>
      <c r="K88" s="37">
        <v>23.5</v>
      </c>
      <c r="L88" s="37">
        <v>24</v>
      </c>
      <c r="M88" s="37">
        <v>24</v>
      </c>
      <c r="N88" s="37">
        <v>24.5</v>
      </c>
      <c r="O88" s="37">
        <v>25</v>
      </c>
      <c r="P88" s="37">
        <v>25</v>
      </c>
      <c r="Q88" s="37">
        <v>25</v>
      </c>
    </row>
    <row r="89" spans="4:17" x14ac:dyDescent="0.25">
      <c r="D89">
        <v>86</v>
      </c>
      <c r="E89" s="69">
        <v>102000</v>
      </c>
      <c r="F89" s="37">
        <v>22</v>
      </c>
      <c r="G89" s="37">
        <v>22</v>
      </c>
      <c r="H89" s="37">
        <v>22.5</v>
      </c>
      <c r="I89" s="37">
        <v>23</v>
      </c>
      <c r="J89" s="37">
        <v>23.5</v>
      </c>
      <c r="K89" s="37">
        <v>23.5</v>
      </c>
      <c r="L89" s="37">
        <v>24</v>
      </c>
      <c r="M89" s="37">
        <v>24.5</v>
      </c>
      <c r="N89" s="37">
        <v>24.5</v>
      </c>
      <c r="O89" s="37">
        <v>25</v>
      </c>
      <c r="P89" s="37">
        <v>25</v>
      </c>
      <c r="Q89" s="37">
        <v>25.5</v>
      </c>
    </row>
    <row r="90" spans="4:17" x14ac:dyDescent="0.25">
      <c r="D90">
        <v>87</v>
      </c>
      <c r="E90" s="69">
        <v>103000</v>
      </c>
      <c r="F90" s="37">
        <v>22</v>
      </c>
      <c r="G90" s="37">
        <v>22.5</v>
      </c>
      <c r="H90" s="37">
        <v>22.5</v>
      </c>
      <c r="I90" s="37">
        <v>23</v>
      </c>
      <c r="J90" s="37">
        <v>23.5</v>
      </c>
      <c r="K90" s="37">
        <v>23.5</v>
      </c>
      <c r="L90" s="37">
        <v>24</v>
      </c>
      <c r="M90" s="37">
        <v>24.5</v>
      </c>
      <c r="N90" s="37">
        <v>24.5</v>
      </c>
      <c r="O90" s="37">
        <v>25</v>
      </c>
      <c r="P90" s="37">
        <v>25</v>
      </c>
      <c r="Q90" s="37">
        <v>25.5</v>
      </c>
    </row>
    <row r="91" spans="4:17" x14ac:dyDescent="0.25">
      <c r="D91">
        <v>88</v>
      </c>
      <c r="E91" s="69">
        <v>104000</v>
      </c>
      <c r="F91" s="37">
        <v>22</v>
      </c>
      <c r="G91" s="37">
        <v>22.5</v>
      </c>
      <c r="H91" s="37">
        <v>22.5</v>
      </c>
      <c r="I91" s="37">
        <v>23</v>
      </c>
      <c r="J91" s="37">
        <v>23.5</v>
      </c>
      <c r="K91" s="37">
        <v>24</v>
      </c>
      <c r="L91" s="37">
        <v>24</v>
      </c>
      <c r="M91" s="37">
        <v>24.5</v>
      </c>
      <c r="N91" s="37">
        <v>24.5</v>
      </c>
      <c r="O91" s="37">
        <v>25</v>
      </c>
      <c r="P91" s="37">
        <v>25</v>
      </c>
      <c r="Q91" s="37">
        <v>25.5</v>
      </c>
    </row>
    <row r="92" spans="4:17" x14ac:dyDescent="0.25">
      <c r="D92">
        <v>89</v>
      </c>
      <c r="E92" s="69">
        <v>105000</v>
      </c>
      <c r="F92" s="37">
        <v>22</v>
      </c>
      <c r="G92" s="37">
        <v>22.5</v>
      </c>
      <c r="H92" s="37">
        <v>22.5</v>
      </c>
      <c r="I92" s="37">
        <v>23</v>
      </c>
      <c r="J92" s="37">
        <v>23.5</v>
      </c>
      <c r="K92" s="37">
        <v>24</v>
      </c>
      <c r="L92" s="37">
        <v>24</v>
      </c>
      <c r="M92" s="37">
        <v>24.5</v>
      </c>
      <c r="N92" s="37">
        <v>24.5</v>
      </c>
      <c r="O92" s="37">
        <v>25</v>
      </c>
      <c r="P92" s="37">
        <v>25</v>
      </c>
      <c r="Q92" s="37">
        <v>25.5</v>
      </c>
    </row>
    <row r="93" spans="4:17" x14ac:dyDescent="0.25">
      <c r="D93">
        <v>90</v>
      </c>
      <c r="E93" s="69">
        <v>106000</v>
      </c>
      <c r="F93" s="37">
        <v>22</v>
      </c>
      <c r="G93" s="37">
        <v>22.5</v>
      </c>
      <c r="H93" s="37">
        <v>23</v>
      </c>
      <c r="I93" s="37">
        <v>23</v>
      </c>
      <c r="J93" s="37">
        <v>23.5</v>
      </c>
      <c r="K93" s="37">
        <v>24</v>
      </c>
      <c r="L93" s="37">
        <v>24</v>
      </c>
      <c r="M93" s="37">
        <v>24.5</v>
      </c>
      <c r="N93" s="37">
        <v>24.5</v>
      </c>
      <c r="O93" s="37">
        <v>25</v>
      </c>
      <c r="P93" s="37">
        <v>25</v>
      </c>
      <c r="Q93" s="37">
        <v>25.5</v>
      </c>
    </row>
    <row r="94" spans="4:17" x14ac:dyDescent="0.25">
      <c r="D94">
        <v>91</v>
      </c>
      <c r="E94" s="69">
        <v>107000</v>
      </c>
      <c r="F94" s="37">
        <v>22</v>
      </c>
      <c r="G94" s="37">
        <v>22.5</v>
      </c>
      <c r="H94" s="37">
        <v>23</v>
      </c>
      <c r="I94" s="37">
        <v>23</v>
      </c>
      <c r="J94" s="37">
        <v>23.5</v>
      </c>
      <c r="K94" s="37">
        <v>24</v>
      </c>
      <c r="L94" s="37">
        <v>24</v>
      </c>
      <c r="M94" s="37">
        <v>24.5</v>
      </c>
      <c r="N94" s="37">
        <v>24.5</v>
      </c>
      <c r="O94" s="37">
        <v>25</v>
      </c>
      <c r="P94" s="37">
        <v>25</v>
      </c>
      <c r="Q94" s="37">
        <v>25.5</v>
      </c>
    </row>
    <row r="95" spans="4:17" x14ac:dyDescent="0.25">
      <c r="D95">
        <v>92</v>
      </c>
      <c r="E95" s="69">
        <v>108000</v>
      </c>
      <c r="F95" s="37">
        <v>22</v>
      </c>
      <c r="G95" s="37">
        <v>22.5</v>
      </c>
      <c r="H95" s="37">
        <v>23</v>
      </c>
      <c r="I95" s="37">
        <v>23</v>
      </c>
      <c r="J95" s="37">
        <v>23.5</v>
      </c>
      <c r="K95" s="37">
        <v>24</v>
      </c>
      <c r="L95" s="37">
        <v>24</v>
      </c>
      <c r="M95" s="37">
        <v>24.5</v>
      </c>
      <c r="N95" s="37">
        <v>25</v>
      </c>
      <c r="O95" s="37">
        <v>25</v>
      </c>
      <c r="P95" s="37">
        <v>25.5</v>
      </c>
      <c r="Q95" s="37">
        <v>25.5</v>
      </c>
    </row>
    <row r="96" spans="4:17" x14ac:dyDescent="0.25">
      <c r="D96">
        <v>93</v>
      </c>
      <c r="E96" s="69">
        <v>109000</v>
      </c>
      <c r="F96" s="37">
        <v>22</v>
      </c>
      <c r="G96" s="37">
        <v>22.5</v>
      </c>
      <c r="H96" s="37">
        <v>23</v>
      </c>
      <c r="I96" s="37">
        <v>23.5</v>
      </c>
      <c r="J96" s="37">
        <v>23.5</v>
      </c>
      <c r="K96" s="37">
        <v>24</v>
      </c>
      <c r="L96" s="37">
        <v>24.5</v>
      </c>
      <c r="M96" s="37">
        <v>24.5</v>
      </c>
      <c r="N96" s="37">
        <v>25</v>
      </c>
      <c r="O96" s="37">
        <v>25</v>
      </c>
      <c r="P96" s="37">
        <v>25.5</v>
      </c>
      <c r="Q96" s="37">
        <v>25.5</v>
      </c>
    </row>
    <row r="97" spans="4:17" x14ac:dyDescent="0.25">
      <c r="D97">
        <v>94</v>
      </c>
      <c r="E97" s="69">
        <v>110000</v>
      </c>
      <c r="F97" s="37">
        <v>22</v>
      </c>
      <c r="G97" s="37">
        <v>22.5</v>
      </c>
      <c r="H97" s="37">
        <v>23</v>
      </c>
      <c r="I97" s="37">
        <v>23.5</v>
      </c>
      <c r="J97" s="37">
        <v>23.5</v>
      </c>
      <c r="K97" s="37">
        <v>24</v>
      </c>
      <c r="L97" s="37">
        <v>24.5</v>
      </c>
      <c r="M97" s="37">
        <v>24.5</v>
      </c>
      <c r="N97" s="37">
        <v>25</v>
      </c>
      <c r="O97" s="37">
        <v>25</v>
      </c>
      <c r="P97" s="37">
        <v>25.5</v>
      </c>
      <c r="Q97" s="37">
        <v>25.5</v>
      </c>
    </row>
  </sheetData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D1:Q99"/>
  <sheetViews>
    <sheetView zoomScale="85" zoomScaleNormal="85" workbookViewId="0">
      <selection activeCell="C1" sqref="C1"/>
    </sheetView>
  </sheetViews>
  <sheetFormatPr defaultRowHeight="15" x14ac:dyDescent="0.25"/>
  <cols>
    <col min="4" max="5" width="9.140625" style="4"/>
  </cols>
  <sheetData>
    <row r="1" spans="4:17" x14ac:dyDescent="0.25">
      <c r="F1" s="70" t="s">
        <v>52</v>
      </c>
      <c r="G1" s="70" t="s">
        <v>52</v>
      </c>
      <c r="H1" s="70" t="s">
        <v>52</v>
      </c>
      <c r="I1" s="70" t="s">
        <v>52</v>
      </c>
      <c r="J1" s="70" t="s">
        <v>52</v>
      </c>
      <c r="K1" s="70" t="s">
        <v>52</v>
      </c>
      <c r="L1" s="70" t="s">
        <v>52</v>
      </c>
      <c r="M1" s="70" t="s">
        <v>52</v>
      </c>
      <c r="N1" s="70" t="s">
        <v>52</v>
      </c>
      <c r="O1" s="70" t="s">
        <v>52</v>
      </c>
      <c r="P1" s="70" t="s">
        <v>52</v>
      </c>
      <c r="Q1" s="70" t="s">
        <v>52</v>
      </c>
    </row>
    <row r="2" spans="4:17" x14ac:dyDescent="0.25">
      <c r="D2" s="4" t="s">
        <v>159</v>
      </c>
      <c r="F2" s="71">
        <v>0</v>
      </c>
      <c r="G2" s="71">
        <v>1.0009999999999999</v>
      </c>
      <c r="H2" s="71">
        <v>1.5009999999999999</v>
      </c>
      <c r="I2" s="71">
        <v>2.0009999999999999</v>
      </c>
      <c r="J2" s="71">
        <v>2.5009999999999999</v>
      </c>
      <c r="K2" s="71">
        <v>3.0009999999999999</v>
      </c>
      <c r="L2" s="71">
        <v>3.5009999999999999</v>
      </c>
      <c r="M2" s="71">
        <v>4.0010000000000003</v>
      </c>
      <c r="N2" s="71">
        <v>4.5010000000000003</v>
      </c>
      <c r="O2" s="71">
        <v>5.0010000000000003</v>
      </c>
      <c r="P2" s="71">
        <v>5.5010000000000003</v>
      </c>
      <c r="Q2" s="71">
        <v>6.0010000000000003</v>
      </c>
    </row>
    <row r="3" spans="4:17" x14ac:dyDescent="0.25">
      <c r="E3" s="4" t="s">
        <v>59</v>
      </c>
      <c r="F3" s="72">
        <v>2</v>
      </c>
      <c r="G3" s="72">
        <v>3</v>
      </c>
      <c r="H3" s="72">
        <v>4</v>
      </c>
      <c r="I3" s="72">
        <v>5</v>
      </c>
      <c r="J3" s="72">
        <v>6</v>
      </c>
      <c r="K3" s="72">
        <v>7</v>
      </c>
      <c r="L3" s="72">
        <v>8</v>
      </c>
      <c r="M3" s="72">
        <v>9</v>
      </c>
      <c r="N3" s="72">
        <v>10</v>
      </c>
      <c r="O3" s="72">
        <v>11</v>
      </c>
      <c r="P3" s="72">
        <v>12</v>
      </c>
      <c r="Q3" s="72">
        <v>13</v>
      </c>
    </row>
    <row r="4" spans="4:17" x14ac:dyDescent="0.25">
      <c r="D4" s="4">
        <v>1</v>
      </c>
      <c r="E4" s="4">
        <v>0</v>
      </c>
      <c r="F4" s="37">
        <v>13</v>
      </c>
      <c r="G4" s="37">
        <v>13</v>
      </c>
      <c r="H4" s="37">
        <v>13.5</v>
      </c>
      <c r="I4" s="37">
        <v>13.5</v>
      </c>
      <c r="J4" s="37">
        <v>13.5</v>
      </c>
      <c r="K4" s="37">
        <v>14</v>
      </c>
      <c r="L4" s="37">
        <v>14</v>
      </c>
      <c r="M4" s="37">
        <v>14</v>
      </c>
      <c r="N4" s="37">
        <v>14.5</v>
      </c>
      <c r="O4" s="37">
        <v>14.5</v>
      </c>
      <c r="P4" s="37">
        <v>14.5</v>
      </c>
      <c r="Q4" s="37">
        <v>15</v>
      </c>
    </row>
    <row r="5" spans="4:17" x14ac:dyDescent="0.25">
      <c r="D5" s="4">
        <v>2</v>
      </c>
      <c r="E5" s="73">
        <v>21500</v>
      </c>
      <c r="F5" s="66">
        <v>16</v>
      </c>
      <c r="G5" s="66">
        <v>16</v>
      </c>
      <c r="H5" s="66">
        <v>16.5</v>
      </c>
      <c r="I5" s="66">
        <v>16.5</v>
      </c>
      <c r="J5" s="66">
        <v>16.5</v>
      </c>
      <c r="K5" s="66">
        <v>17</v>
      </c>
      <c r="L5" s="66">
        <v>17</v>
      </c>
      <c r="M5" s="66">
        <v>17</v>
      </c>
      <c r="N5" s="66">
        <v>17.5</v>
      </c>
      <c r="O5" s="66">
        <v>17.5</v>
      </c>
      <c r="P5" s="66">
        <v>17.5</v>
      </c>
      <c r="Q5" s="66">
        <v>18</v>
      </c>
    </row>
    <row r="6" spans="4:17" x14ac:dyDescent="0.25">
      <c r="D6" s="4">
        <v>3</v>
      </c>
      <c r="E6" s="73">
        <v>22000</v>
      </c>
      <c r="F6" s="66">
        <v>16</v>
      </c>
      <c r="G6" s="66">
        <v>16.5</v>
      </c>
      <c r="H6" s="66">
        <v>16.5</v>
      </c>
      <c r="I6" s="66">
        <v>17</v>
      </c>
      <c r="J6" s="66">
        <v>17</v>
      </c>
      <c r="K6" s="66">
        <v>17.5</v>
      </c>
      <c r="L6" s="66">
        <v>17.5</v>
      </c>
      <c r="M6" s="66">
        <v>17.5</v>
      </c>
      <c r="N6" s="66">
        <v>18</v>
      </c>
      <c r="O6" s="66">
        <v>18</v>
      </c>
      <c r="P6" s="66">
        <v>18</v>
      </c>
      <c r="Q6" s="66">
        <v>18</v>
      </c>
    </row>
    <row r="7" spans="4:17" x14ac:dyDescent="0.25">
      <c r="D7" s="4">
        <v>4</v>
      </c>
      <c r="E7" s="73">
        <v>22500</v>
      </c>
      <c r="F7" s="66">
        <v>16.5</v>
      </c>
      <c r="G7" s="66">
        <v>17</v>
      </c>
      <c r="H7" s="66">
        <v>17</v>
      </c>
      <c r="I7" s="66">
        <v>17</v>
      </c>
      <c r="J7" s="66">
        <v>17.5</v>
      </c>
      <c r="K7" s="66">
        <v>17.5</v>
      </c>
      <c r="L7" s="66">
        <v>18</v>
      </c>
      <c r="M7" s="66">
        <v>18</v>
      </c>
      <c r="N7" s="66">
        <v>18</v>
      </c>
      <c r="O7" s="66">
        <v>18.5</v>
      </c>
      <c r="P7" s="66">
        <v>18.5</v>
      </c>
      <c r="Q7" s="66">
        <v>18.5</v>
      </c>
    </row>
    <row r="8" spans="4:17" x14ac:dyDescent="0.25">
      <c r="D8" s="4">
        <v>5</v>
      </c>
      <c r="E8" s="73">
        <v>23000</v>
      </c>
      <c r="F8" s="66">
        <v>16.5</v>
      </c>
      <c r="G8" s="66">
        <v>17</v>
      </c>
      <c r="H8" s="66">
        <v>17</v>
      </c>
      <c r="I8" s="66">
        <v>17.5</v>
      </c>
      <c r="J8" s="66">
        <v>18</v>
      </c>
      <c r="K8" s="66">
        <v>18</v>
      </c>
      <c r="L8" s="66">
        <v>18</v>
      </c>
      <c r="M8" s="66">
        <v>18.5</v>
      </c>
      <c r="N8" s="66">
        <v>18.5</v>
      </c>
      <c r="O8" s="66">
        <v>18.5</v>
      </c>
      <c r="P8" s="66">
        <v>19</v>
      </c>
      <c r="Q8" s="66">
        <v>19</v>
      </c>
    </row>
    <row r="9" spans="4:17" x14ac:dyDescent="0.25">
      <c r="D9" s="4">
        <v>6</v>
      </c>
      <c r="E9" s="73">
        <v>23500</v>
      </c>
      <c r="F9" s="66">
        <v>16.5</v>
      </c>
      <c r="G9" s="66">
        <v>17</v>
      </c>
      <c r="H9" s="66">
        <v>17</v>
      </c>
      <c r="I9" s="66">
        <v>17.5</v>
      </c>
      <c r="J9" s="66">
        <v>18</v>
      </c>
      <c r="K9" s="66">
        <v>18</v>
      </c>
      <c r="L9" s="66">
        <v>18.5</v>
      </c>
      <c r="M9" s="66">
        <v>18.5</v>
      </c>
      <c r="N9" s="66">
        <v>18.5</v>
      </c>
      <c r="O9" s="66">
        <v>19</v>
      </c>
      <c r="P9" s="66">
        <v>19</v>
      </c>
      <c r="Q9" s="66">
        <v>19</v>
      </c>
    </row>
    <row r="10" spans="4:17" x14ac:dyDescent="0.25">
      <c r="D10" s="4">
        <v>7</v>
      </c>
      <c r="E10" s="73">
        <v>24000</v>
      </c>
      <c r="F10" s="66">
        <v>16.5</v>
      </c>
      <c r="G10" s="66">
        <v>17</v>
      </c>
      <c r="H10" s="66">
        <v>17</v>
      </c>
      <c r="I10" s="66">
        <v>17.5</v>
      </c>
      <c r="J10" s="66">
        <v>18</v>
      </c>
      <c r="K10" s="66">
        <v>18</v>
      </c>
      <c r="L10" s="66">
        <v>18.5</v>
      </c>
      <c r="M10" s="66">
        <v>18.5</v>
      </c>
      <c r="N10" s="66">
        <v>18.5</v>
      </c>
      <c r="O10" s="66">
        <v>19</v>
      </c>
      <c r="P10" s="66">
        <v>19</v>
      </c>
      <c r="Q10" s="66">
        <v>19</v>
      </c>
    </row>
    <row r="11" spans="4:17" x14ac:dyDescent="0.25">
      <c r="D11" s="4">
        <v>8</v>
      </c>
      <c r="E11" s="73">
        <v>24500</v>
      </c>
      <c r="F11" s="66">
        <v>16.5</v>
      </c>
      <c r="G11" s="66">
        <v>17</v>
      </c>
      <c r="H11" s="66">
        <v>17</v>
      </c>
      <c r="I11" s="66">
        <v>17.5</v>
      </c>
      <c r="J11" s="66">
        <v>18</v>
      </c>
      <c r="K11" s="66">
        <v>18</v>
      </c>
      <c r="L11" s="66">
        <v>18.5</v>
      </c>
      <c r="M11" s="66">
        <v>18.5</v>
      </c>
      <c r="N11" s="66">
        <v>18.5</v>
      </c>
      <c r="O11" s="66">
        <v>19</v>
      </c>
      <c r="P11" s="66">
        <v>19</v>
      </c>
      <c r="Q11" s="66">
        <v>19</v>
      </c>
    </row>
    <row r="12" spans="4:17" x14ac:dyDescent="0.25">
      <c r="D12" s="4">
        <v>9</v>
      </c>
      <c r="E12" s="73">
        <v>25000</v>
      </c>
      <c r="F12" s="66">
        <v>16.5</v>
      </c>
      <c r="G12" s="66">
        <v>17</v>
      </c>
      <c r="H12" s="66">
        <v>17</v>
      </c>
      <c r="I12" s="66">
        <v>17.5</v>
      </c>
      <c r="J12" s="66">
        <v>18</v>
      </c>
      <c r="K12" s="66">
        <v>18</v>
      </c>
      <c r="L12" s="66">
        <v>18.5</v>
      </c>
      <c r="M12" s="66">
        <v>18.5</v>
      </c>
      <c r="N12" s="66">
        <v>18.5</v>
      </c>
      <c r="O12" s="66">
        <v>19</v>
      </c>
      <c r="P12" s="66">
        <v>19</v>
      </c>
      <c r="Q12" s="66">
        <v>19</v>
      </c>
    </row>
    <row r="13" spans="4:17" x14ac:dyDescent="0.25">
      <c r="D13" s="4">
        <v>10</v>
      </c>
      <c r="E13" s="73">
        <v>26000</v>
      </c>
      <c r="F13" s="66">
        <v>16.5</v>
      </c>
      <c r="G13" s="66">
        <v>17</v>
      </c>
      <c r="H13" s="66">
        <v>17</v>
      </c>
      <c r="I13" s="66">
        <v>17.5</v>
      </c>
      <c r="J13" s="66">
        <v>18</v>
      </c>
      <c r="K13" s="66">
        <v>18</v>
      </c>
      <c r="L13" s="66">
        <v>18.5</v>
      </c>
      <c r="M13" s="66">
        <v>18.5</v>
      </c>
      <c r="N13" s="66">
        <v>18.5</v>
      </c>
      <c r="O13" s="66">
        <v>19</v>
      </c>
      <c r="P13" s="66">
        <v>19</v>
      </c>
      <c r="Q13" s="66">
        <v>19</v>
      </c>
    </row>
    <row r="14" spans="4:17" x14ac:dyDescent="0.25">
      <c r="D14" s="4">
        <v>11</v>
      </c>
      <c r="E14" s="73">
        <v>27000</v>
      </c>
      <c r="F14" s="66">
        <v>16.5</v>
      </c>
      <c r="G14" s="66">
        <v>17</v>
      </c>
      <c r="H14" s="66">
        <v>17</v>
      </c>
      <c r="I14" s="66">
        <v>17.5</v>
      </c>
      <c r="J14" s="66">
        <v>18</v>
      </c>
      <c r="K14" s="66">
        <v>18</v>
      </c>
      <c r="L14" s="66">
        <v>18.5</v>
      </c>
      <c r="M14" s="66">
        <v>18.5</v>
      </c>
      <c r="N14" s="66">
        <v>18.5</v>
      </c>
      <c r="O14" s="66">
        <v>19</v>
      </c>
      <c r="P14" s="66">
        <v>19</v>
      </c>
      <c r="Q14" s="66">
        <v>19</v>
      </c>
    </row>
    <row r="15" spans="4:17" x14ac:dyDescent="0.25">
      <c r="D15" s="4">
        <v>12</v>
      </c>
      <c r="E15" s="73">
        <v>28000</v>
      </c>
      <c r="F15" s="66">
        <v>16.5</v>
      </c>
      <c r="G15" s="66">
        <v>17</v>
      </c>
      <c r="H15" s="66">
        <v>17</v>
      </c>
      <c r="I15" s="66">
        <v>17.5</v>
      </c>
      <c r="J15" s="66">
        <v>18</v>
      </c>
      <c r="K15" s="66">
        <v>18</v>
      </c>
      <c r="L15" s="66">
        <v>18.5</v>
      </c>
      <c r="M15" s="66">
        <v>18.5</v>
      </c>
      <c r="N15" s="66">
        <v>18.5</v>
      </c>
      <c r="O15" s="66">
        <v>19</v>
      </c>
      <c r="P15" s="66">
        <v>19</v>
      </c>
      <c r="Q15" s="66">
        <v>19</v>
      </c>
    </row>
    <row r="16" spans="4:17" x14ac:dyDescent="0.25">
      <c r="D16" s="4">
        <v>13</v>
      </c>
      <c r="E16" s="73">
        <v>29000</v>
      </c>
      <c r="F16" s="66">
        <v>16.5</v>
      </c>
      <c r="G16" s="66">
        <v>17</v>
      </c>
      <c r="H16" s="66">
        <v>17</v>
      </c>
      <c r="I16" s="66">
        <v>17.5</v>
      </c>
      <c r="J16" s="66">
        <v>18</v>
      </c>
      <c r="K16" s="66">
        <v>18</v>
      </c>
      <c r="L16" s="66">
        <v>18.5</v>
      </c>
      <c r="M16" s="66">
        <v>18.5</v>
      </c>
      <c r="N16" s="66">
        <v>18.5</v>
      </c>
      <c r="O16" s="66">
        <v>19</v>
      </c>
      <c r="P16" s="66">
        <v>19</v>
      </c>
      <c r="Q16" s="66">
        <v>19</v>
      </c>
    </row>
    <row r="17" spans="4:17" x14ac:dyDescent="0.25">
      <c r="D17" s="4">
        <v>14</v>
      </c>
      <c r="E17" s="73">
        <v>30000</v>
      </c>
      <c r="F17" s="66">
        <v>16.5</v>
      </c>
      <c r="G17" s="66">
        <v>17</v>
      </c>
      <c r="H17" s="66">
        <v>17</v>
      </c>
      <c r="I17" s="66">
        <v>17.5</v>
      </c>
      <c r="J17" s="66">
        <v>18</v>
      </c>
      <c r="K17" s="66">
        <v>18</v>
      </c>
      <c r="L17" s="66">
        <v>18.5</v>
      </c>
      <c r="M17" s="66">
        <v>18.5</v>
      </c>
      <c r="N17" s="66">
        <v>18.5</v>
      </c>
      <c r="O17" s="66">
        <v>19</v>
      </c>
      <c r="P17" s="66">
        <v>19</v>
      </c>
      <c r="Q17" s="66">
        <v>19</v>
      </c>
    </row>
    <row r="18" spans="4:17" x14ac:dyDescent="0.25">
      <c r="D18" s="4">
        <v>15</v>
      </c>
      <c r="E18" s="23">
        <v>31000</v>
      </c>
      <c r="F18" s="51">
        <v>16.5</v>
      </c>
      <c r="G18" s="51">
        <v>17</v>
      </c>
      <c r="H18" s="51">
        <v>17</v>
      </c>
      <c r="I18" s="51">
        <v>17.5</v>
      </c>
      <c r="J18" s="51">
        <v>18</v>
      </c>
      <c r="K18" s="51">
        <v>18</v>
      </c>
      <c r="L18" s="51">
        <v>18.5</v>
      </c>
      <c r="M18" s="51">
        <v>18.5</v>
      </c>
      <c r="N18" s="51">
        <v>18.5</v>
      </c>
      <c r="O18" s="51">
        <v>19</v>
      </c>
      <c r="P18" s="51">
        <v>19</v>
      </c>
      <c r="Q18" s="51">
        <v>19</v>
      </c>
    </row>
    <row r="19" spans="4:17" x14ac:dyDescent="0.25">
      <c r="D19" s="4">
        <v>16</v>
      </c>
      <c r="E19" s="4">
        <v>32000</v>
      </c>
      <c r="F19" s="37">
        <v>16.5</v>
      </c>
      <c r="G19" s="37">
        <v>17</v>
      </c>
      <c r="H19" s="37">
        <v>17.5</v>
      </c>
      <c r="I19" s="37">
        <v>17.5</v>
      </c>
      <c r="J19" s="37">
        <v>18</v>
      </c>
      <c r="K19" s="37">
        <v>18</v>
      </c>
      <c r="L19" s="37">
        <v>18.5</v>
      </c>
      <c r="M19" s="37">
        <v>18.5</v>
      </c>
      <c r="N19" s="37">
        <v>19</v>
      </c>
      <c r="O19" s="37">
        <v>19</v>
      </c>
      <c r="P19" s="37">
        <v>19</v>
      </c>
      <c r="Q19" s="37">
        <v>19.5</v>
      </c>
    </row>
    <row r="20" spans="4:17" x14ac:dyDescent="0.25">
      <c r="D20" s="4">
        <v>17</v>
      </c>
      <c r="E20" s="4">
        <v>33000</v>
      </c>
      <c r="F20" s="37">
        <v>16.5</v>
      </c>
      <c r="G20" s="37">
        <v>17</v>
      </c>
      <c r="H20" s="37">
        <v>17.5</v>
      </c>
      <c r="I20" s="37">
        <v>17.5</v>
      </c>
      <c r="J20" s="37">
        <v>18</v>
      </c>
      <c r="K20" s="37">
        <v>18</v>
      </c>
      <c r="L20" s="37">
        <v>18.5</v>
      </c>
      <c r="M20" s="37">
        <v>18.5</v>
      </c>
      <c r="N20" s="37">
        <v>19</v>
      </c>
      <c r="O20" s="37">
        <v>19</v>
      </c>
      <c r="P20" s="37">
        <v>19</v>
      </c>
      <c r="Q20" s="37">
        <v>19.5</v>
      </c>
    </row>
    <row r="21" spans="4:17" x14ac:dyDescent="0.25">
      <c r="D21" s="4">
        <v>18</v>
      </c>
      <c r="E21" s="4">
        <v>34000</v>
      </c>
      <c r="F21" s="37">
        <v>16.5</v>
      </c>
      <c r="G21" s="37">
        <v>17</v>
      </c>
      <c r="H21" s="37">
        <v>17.5</v>
      </c>
      <c r="I21" s="37">
        <v>17.5</v>
      </c>
      <c r="J21" s="37">
        <v>18</v>
      </c>
      <c r="K21" s="37">
        <v>18</v>
      </c>
      <c r="L21" s="37">
        <v>18.5</v>
      </c>
      <c r="M21" s="37">
        <v>18.5</v>
      </c>
      <c r="N21" s="37">
        <v>19</v>
      </c>
      <c r="O21" s="37">
        <v>19</v>
      </c>
      <c r="P21" s="37">
        <v>19</v>
      </c>
      <c r="Q21" s="37">
        <v>19.5</v>
      </c>
    </row>
    <row r="22" spans="4:17" x14ac:dyDescent="0.25">
      <c r="D22" s="4">
        <v>19</v>
      </c>
      <c r="E22" s="4">
        <v>35000</v>
      </c>
      <c r="F22" s="37">
        <v>16.5</v>
      </c>
      <c r="G22" s="37">
        <v>17</v>
      </c>
      <c r="H22" s="37">
        <v>17.5</v>
      </c>
      <c r="I22" s="37">
        <v>17.5</v>
      </c>
      <c r="J22" s="37">
        <v>18</v>
      </c>
      <c r="K22" s="37">
        <v>18</v>
      </c>
      <c r="L22" s="37">
        <v>18.5</v>
      </c>
      <c r="M22" s="37">
        <v>18.5</v>
      </c>
      <c r="N22" s="37">
        <v>19</v>
      </c>
      <c r="O22" s="37">
        <v>19</v>
      </c>
      <c r="P22" s="37">
        <v>19</v>
      </c>
      <c r="Q22" s="37">
        <v>19.5</v>
      </c>
    </row>
    <row r="23" spans="4:17" x14ac:dyDescent="0.25">
      <c r="D23" s="4">
        <v>20</v>
      </c>
      <c r="E23" s="4">
        <v>36000</v>
      </c>
      <c r="F23" s="37">
        <v>16.5</v>
      </c>
      <c r="G23" s="37">
        <v>17</v>
      </c>
      <c r="H23" s="37">
        <v>17.5</v>
      </c>
      <c r="I23" s="37">
        <v>17.5</v>
      </c>
      <c r="J23" s="37">
        <v>18</v>
      </c>
      <c r="K23" s="37">
        <v>18</v>
      </c>
      <c r="L23" s="37">
        <v>18.5</v>
      </c>
      <c r="M23" s="37">
        <v>18.5</v>
      </c>
      <c r="N23" s="37">
        <v>19</v>
      </c>
      <c r="O23" s="37">
        <v>19</v>
      </c>
      <c r="P23" s="37">
        <v>19</v>
      </c>
      <c r="Q23" s="37">
        <v>19.5</v>
      </c>
    </row>
    <row r="24" spans="4:17" x14ac:dyDescent="0.25">
      <c r="D24" s="4">
        <v>21</v>
      </c>
      <c r="E24" s="4">
        <v>37000</v>
      </c>
      <c r="F24" s="37">
        <v>16.5</v>
      </c>
      <c r="G24" s="37">
        <v>17</v>
      </c>
      <c r="H24" s="37">
        <v>17.5</v>
      </c>
      <c r="I24" s="37">
        <v>17.5</v>
      </c>
      <c r="J24" s="37">
        <v>18</v>
      </c>
      <c r="K24" s="37">
        <v>18</v>
      </c>
      <c r="L24" s="37">
        <v>18.5</v>
      </c>
      <c r="M24" s="37">
        <v>18.5</v>
      </c>
      <c r="N24" s="37">
        <v>19</v>
      </c>
      <c r="O24" s="37">
        <v>19</v>
      </c>
      <c r="P24" s="37">
        <v>19</v>
      </c>
      <c r="Q24" s="37">
        <v>19.5</v>
      </c>
    </row>
    <row r="25" spans="4:17" x14ac:dyDescent="0.25">
      <c r="D25" s="4">
        <v>22</v>
      </c>
      <c r="E25" s="4">
        <v>38000</v>
      </c>
      <c r="F25" s="37">
        <v>16.5</v>
      </c>
      <c r="G25" s="37">
        <v>17</v>
      </c>
      <c r="H25" s="37">
        <v>17.5</v>
      </c>
      <c r="I25" s="37">
        <v>17.5</v>
      </c>
      <c r="J25" s="37">
        <v>18</v>
      </c>
      <c r="K25" s="37">
        <v>18</v>
      </c>
      <c r="L25" s="37">
        <v>18.5</v>
      </c>
      <c r="M25" s="37">
        <v>18.5</v>
      </c>
      <c r="N25" s="37">
        <v>19</v>
      </c>
      <c r="O25" s="37">
        <v>19</v>
      </c>
      <c r="P25" s="37">
        <v>19</v>
      </c>
      <c r="Q25" s="37">
        <v>19.5</v>
      </c>
    </row>
    <row r="26" spans="4:17" x14ac:dyDescent="0.25">
      <c r="D26" s="4">
        <v>23</v>
      </c>
      <c r="E26" s="4">
        <v>39000</v>
      </c>
      <c r="F26" s="37">
        <v>16.5</v>
      </c>
      <c r="G26" s="37">
        <v>17</v>
      </c>
      <c r="H26" s="37">
        <v>17.5</v>
      </c>
      <c r="I26" s="37">
        <v>17.5</v>
      </c>
      <c r="J26" s="37">
        <v>18</v>
      </c>
      <c r="K26" s="37">
        <v>18</v>
      </c>
      <c r="L26" s="37">
        <v>18.5</v>
      </c>
      <c r="M26" s="37">
        <v>18.5</v>
      </c>
      <c r="N26" s="37">
        <v>19</v>
      </c>
      <c r="O26" s="37">
        <v>19</v>
      </c>
      <c r="P26" s="37">
        <v>19</v>
      </c>
      <c r="Q26" s="37">
        <v>19.5</v>
      </c>
    </row>
    <row r="27" spans="4:17" x14ac:dyDescent="0.25">
      <c r="D27" s="4">
        <v>24</v>
      </c>
      <c r="E27" s="4">
        <v>40000</v>
      </c>
      <c r="F27" s="37">
        <v>16.5</v>
      </c>
      <c r="G27" s="37">
        <v>17</v>
      </c>
      <c r="H27" s="37">
        <v>17.5</v>
      </c>
      <c r="I27" s="37">
        <v>17.5</v>
      </c>
      <c r="J27" s="37">
        <v>18</v>
      </c>
      <c r="K27" s="37">
        <v>18</v>
      </c>
      <c r="L27" s="37">
        <v>18.5</v>
      </c>
      <c r="M27" s="37">
        <v>18.5</v>
      </c>
      <c r="N27" s="37">
        <v>19</v>
      </c>
      <c r="O27" s="37">
        <v>19</v>
      </c>
      <c r="P27" s="37">
        <v>19</v>
      </c>
      <c r="Q27" s="37">
        <v>19.5</v>
      </c>
    </row>
    <row r="28" spans="4:17" x14ac:dyDescent="0.25">
      <c r="D28" s="4">
        <v>25</v>
      </c>
      <c r="E28" s="4">
        <v>41000</v>
      </c>
      <c r="F28" s="37">
        <v>17</v>
      </c>
      <c r="G28" s="37">
        <v>17</v>
      </c>
      <c r="H28" s="37">
        <v>17.5</v>
      </c>
      <c r="I28" s="37">
        <v>17.5</v>
      </c>
      <c r="J28" s="37">
        <v>18</v>
      </c>
      <c r="K28" s="37">
        <v>18</v>
      </c>
      <c r="L28" s="37">
        <v>18.5</v>
      </c>
      <c r="M28" s="37">
        <v>18.5</v>
      </c>
      <c r="N28" s="37">
        <v>19</v>
      </c>
      <c r="O28" s="37">
        <v>19</v>
      </c>
      <c r="P28" s="37">
        <v>19.5</v>
      </c>
      <c r="Q28" s="37">
        <v>19.5</v>
      </c>
    </row>
    <row r="29" spans="4:17" x14ac:dyDescent="0.25">
      <c r="D29" s="4">
        <v>26</v>
      </c>
      <c r="E29" s="4">
        <v>42000</v>
      </c>
      <c r="F29" s="37">
        <v>17</v>
      </c>
      <c r="G29" s="37">
        <v>17</v>
      </c>
      <c r="H29" s="37">
        <v>17.5</v>
      </c>
      <c r="I29" s="37">
        <v>18</v>
      </c>
      <c r="J29" s="37">
        <v>18</v>
      </c>
      <c r="K29" s="37">
        <v>18.5</v>
      </c>
      <c r="L29" s="37">
        <v>18.5</v>
      </c>
      <c r="M29" s="37">
        <v>19</v>
      </c>
      <c r="N29" s="37">
        <v>19</v>
      </c>
      <c r="O29" s="37">
        <v>19</v>
      </c>
      <c r="P29" s="37">
        <v>19.5</v>
      </c>
      <c r="Q29" s="37">
        <v>19.5</v>
      </c>
    </row>
    <row r="30" spans="4:17" x14ac:dyDescent="0.25">
      <c r="D30" s="4">
        <v>27</v>
      </c>
      <c r="E30" s="4">
        <v>43000</v>
      </c>
      <c r="F30" s="37">
        <v>17</v>
      </c>
      <c r="G30" s="37">
        <v>17.5</v>
      </c>
      <c r="H30" s="37">
        <v>17.5</v>
      </c>
      <c r="I30" s="37">
        <v>18</v>
      </c>
      <c r="J30" s="37">
        <v>18</v>
      </c>
      <c r="K30" s="37">
        <v>18.5</v>
      </c>
      <c r="L30" s="37">
        <v>18.5</v>
      </c>
      <c r="M30" s="37">
        <v>19</v>
      </c>
      <c r="N30" s="37">
        <v>19</v>
      </c>
      <c r="O30" s="37">
        <v>19.5</v>
      </c>
      <c r="P30" s="37">
        <v>19.5</v>
      </c>
      <c r="Q30" s="37">
        <v>19.5</v>
      </c>
    </row>
    <row r="31" spans="4:17" x14ac:dyDescent="0.25">
      <c r="D31" s="4">
        <v>28</v>
      </c>
      <c r="E31" s="4">
        <v>44000</v>
      </c>
      <c r="F31" s="37">
        <v>17</v>
      </c>
      <c r="G31" s="37">
        <v>17.5</v>
      </c>
      <c r="H31" s="37">
        <v>17.5</v>
      </c>
      <c r="I31" s="37">
        <v>18</v>
      </c>
      <c r="J31" s="37">
        <v>18</v>
      </c>
      <c r="K31" s="37">
        <v>18.5</v>
      </c>
      <c r="L31" s="37">
        <v>18.5</v>
      </c>
      <c r="M31" s="37">
        <v>19</v>
      </c>
      <c r="N31" s="37">
        <v>19</v>
      </c>
      <c r="O31" s="37">
        <v>19.5</v>
      </c>
      <c r="P31" s="37">
        <v>19.5</v>
      </c>
      <c r="Q31" s="37">
        <v>20</v>
      </c>
    </row>
    <row r="32" spans="4:17" x14ac:dyDescent="0.25">
      <c r="D32" s="4">
        <v>29</v>
      </c>
      <c r="E32" s="4">
        <v>45000</v>
      </c>
      <c r="F32" s="37">
        <v>17</v>
      </c>
      <c r="G32" s="37">
        <v>17.5</v>
      </c>
      <c r="H32" s="37">
        <v>17.5</v>
      </c>
      <c r="I32" s="37">
        <v>18</v>
      </c>
      <c r="J32" s="37">
        <v>18.5</v>
      </c>
      <c r="K32" s="37">
        <v>18.5</v>
      </c>
      <c r="L32" s="37">
        <v>19</v>
      </c>
      <c r="M32" s="37">
        <v>19</v>
      </c>
      <c r="N32" s="37">
        <v>19.5</v>
      </c>
      <c r="O32" s="37">
        <v>19.5</v>
      </c>
      <c r="P32" s="37">
        <v>19.5</v>
      </c>
      <c r="Q32" s="37">
        <v>20</v>
      </c>
    </row>
    <row r="33" spans="4:17" x14ac:dyDescent="0.25">
      <c r="D33" s="4">
        <v>30</v>
      </c>
      <c r="E33" s="4">
        <v>46000</v>
      </c>
      <c r="F33" s="37">
        <v>17</v>
      </c>
      <c r="G33" s="37">
        <v>17.5</v>
      </c>
      <c r="H33" s="37">
        <v>18</v>
      </c>
      <c r="I33" s="37">
        <v>18</v>
      </c>
      <c r="J33" s="37">
        <v>18.5</v>
      </c>
      <c r="K33" s="37">
        <v>18.5</v>
      </c>
      <c r="L33" s="37">
        <v>19</v>
      </c>
      <c r="M33" s="37">
        <v>19</v>
      </c>
      <c r="N33" s="37">
        <v>19.5</v>
      </c>
      <c r="O33" s="37">
        <v>19.5</v>
      </c>
      <c r="P33" s="37">
        <v>20</v>
      </c>
      <c r="Q33" s="37">
        <v>20</v>
      </c>
    </row>
    <row r="34" spans="4:17" x14ac:dyDescent="0.25">
      <c r="D34" s="4">
        <v>31</v>
      </c>
      <c r="E34" s="4">
        <v>47000</v>
      </c>
      <c r="F34" s="37">
        <v>17.5</v>
      </c>
      <c r="G34" s="37">
        <v>17.5</v>
      </c>
      <c r="H34" s="37">
        <v>18</v>
      </c>
      <c r="I34" s="37">
        <v>18</v>
      </c>
      <c r="J34" s="37">
        <v>18.5</v>
      </c>
      <c r="K34" s="37">
        <v>19</v>
      </c>
      <c r="L34" s="37">
        <v>19</v>
      </c>
      <c r="M34" s="37">
        <v>19.5</v>
      </c>
      <c r="N34" s="37">
        <v>19.5</v>
      </c>
      <c r="O34" s="37">
        <v>19.5</v>
      </c>
      <c r="P34" s="37">
        <v>20</v>
      </c>
      <c r="Q34" s="37">
        <v>20</v>
      </c>
    </row>
    <row r="35" spans="4:17" x14ac:dyDescent="0.25">
      <c r="D35" s="4">
        <v>32</v>
      </c>
      <c r="E35" s="4">
        <v>48000</v>
      </c>
      <c r="F35" s="37">
        <v>17.5</v>
      </c>
      <c r="G35" s="37">
        <v>17.5</v>
      </c>
      <c r="H35" s="37">
        <v>18</v>
      </c>
      <c r="I35" s="37">
        <v>18.5</v>
      </c>
      <c r="J35" s="37">
        <v>18.5</v>
      </c>
      <c r="K35" s="37">
        <v>19</v>
      </c>
      <c r="L35" s="37">
        <v>19</v>
      </c>
      <c r="M35" s="37">
        <v>19.5</v>
      </c>
      <c r="N35" s="37">
        <v>19.5</v>
      </c>
      <c r="O35" s="37">
        <v>20</v>
      </c>
      <c r="P35" s="37">
        <v>20</v>
      </c>
      <c r="Q35" s="37">
        <v>20</v>
      </c>
    </row>
    <row r="36" spans="4:17" x14ac:dyDescent="0.25">
      <c r="D36" s="4">
        <v>33</v>
      </c>
      <c r="E36" s="4">
        <v>49000</v>
      </c>
      <c r="F36" s="37">
        <v>17.5</v>
      </c>
      <c r="G36" s="37">
        <v>18</v>
      </c>
      <c r="H36" s="37">
        <v>18</v>
      </c>
      <c r="I36" s="37">
        <v>18.5</v>
      </c>
      <c r="J36" s="37">
        <v>18.5</v>
      </c>
      <c r="K36" s="37">
        <v>19</v>
      </c>
      <c r="L36" s="37">
        <v>19</v>
      </c>
      <c r="M36" s="37">
        <v>19.5</v>
      </c>
      <c r="N36" s="37">
        <v>19.5</v>
      </c>
      <c r="O36" s="37">
        <v>20</v>
      </c>
      <c r="P36" s="37">
        <v>20</v>
      </c>
      <c r="Q36" s="37">
        <v>20.5</v>
      </c>
    </row>
    <row r="37" spans="4:17" x14ac:dyDescent="0.25">
      <c r="D37" s="4">
        <v>34</v>
      </c>
      <c r="E37" s="4">
        <v>50000</v>
      </c>
      <c r="F37" s="37">
        <v>17.5</v>
      </c>
      <c r="G37" s="37">
        <v>18</v>
      </c>
      <c r="H37" s="37">
        <v>18</v>
      </c>
      <c r="I37" s="37">
        <v>18.5</v>
      </c>
      <c r="J37" s="37">
        <v>19</v>
      </c>
      <c r="K37" s="37">
        <v>19</v>
      </c>
      <c r="L37" s="37">
        <v>19.5</v>
      </c>
      <c r="M37" s="37">
        <v>19.5</v>
      </c>
      <c r="N37" s="37">
        <v>19.5</v>
      </c>
      <c r="O37" s="37">
        <v>20</v>
      </c>
      <c r="P37" s="37">
        <v>20</v>
      </c>
      <c r="Q37" s="37">
        <v>20.5</v>
      </c>
    </row>
    <row r="38" spans="4:17" x14ac:dyDescent="0.25">
      <c r="D38" s="4">
        <v>35</v>
      </c>
      <c r="E38" s="4">
        <v>51000</v>
      </c>
      <c r="F38" s="37">
        <v>17.5</v>
      </c>
      <c r="G38" s="37">
        <v>18</v>
      </c>
      <c r="H38" s="37">
        <v>18</v>
      </c>
      <c r="I38" s="37">
        <v>18.5</v>
      </c>
      <c r="J38" s="37">
        <v>19</v>
      </c>
      <c r="K38" s="37">
        <v>19</v>
      </c>
      <c r="L38" s="37">
        <v>19.5</v>
      </c>
      <c r="M38" s="37">
        <v>19.5</v>
      </c>
      <c r="N38" s="37">
        <v>20</v>
      </c>
      <c r="O38" s="37">
        <v>20</v>
      </c>
      <c r="P38" s="37">
        <v>20</v>
      </c>
      <c r="Q38" s="37">
        <v>20.5</v>
      </c>
    </row>
    <row r="39" spans="4:17" x14ac:dyDescent="0.25">
      <c r="D39" s="4">
        <v>36</v>
      </c>
      <c r="E39" s="4">
        <v>52000</v>
      </c>
      <c r="F39" s="37">
        <v>17.5</v>
      </c>
      <c r="G39" s="37">
        <v>18</v>
      </c>
      <c r="H39" s="37">
        <v>18.5</v>
      </c>
      <c r="I39" s="37">
        <v>18.5</v>
      </c>
      <c r="J39" s="37">
        <v>19</v>
      </c>
      <c r="K39" s="37">
        <v>19</v>
      </c>
      <c r="L39" s="37">
        <v>19.5</v>
      </c>
      <c r="M39" s="37">
        <v>19.5</v>
      </c>
      <c r="N39" s="37">
        <v>20</v>
      </c>
      <c r="O39" s="37">
        <v>20</v>
      </c>
      <c r="P39" s="37">
        <v>20.5</v>
      </c>
      <c r="Q39" s="37">
        <v>20.5</v>
      </c>
    </row>
    <row r="40" spans="4:17" x14ac:dyDescent="0.25">
      <c r="D40" s="4">
        <v>37</v>
      </c>
      <c r="E40" s="4">
        <v>53000</v>
      </c>
      <c r="F40" s="37">
        <v>17.5</v>
      </c>
      <c r="G40" s="37">
        <v>18</v>
      </c>
      <c r="H40" s="37">
        <v>18.5</v>
      </c>
      <c r="I40" s="37">
        <v>18.5</v>
      </c>
      <c r="J40" s="37">
        <v>19</v>
      </c>
      <c r="K40" s="37">
        <v>19.5</v>
      </c>
      <c r="L40" s="37">
        <v>19.5</v>
      </c>
      <c r="M40" s="37">
        <v>20</v>
      </c>
      <c r="N40" s="37">
        <v>20</v>
      </c>
      <c r="O40" s="37">
        <v>20</v>
      </c>
      <c r="P40" s="37">
        <v>20.5</v>
      </c>
      <c r="Q40" s="37">
        <v>20.5</v>
      </c>
    </row>
    <row r="41" spans="4:17" x14ac:dyDescent="0.25">
      <c r="D41" s="4">
        <v>38</v>
      </c>
      <c r="E41" s="4">
        <v>54000</v>
      </c>
      <c r="F41" s="37">
        <v>18</v>
      </c>
      <c r="G41" s="37">
        <v>18</v>
      </c>
      <c r="H41" s="37">
        <v>18.5</v>
      </c>
      <c r="I41" s="37">
        <v>19</v>
      </c>
      <c r="J41" s="37">
        <v>19</v>
      </c>
      <c r="K41" s="37">
        <v>19.5</v>
      </c>
      <c r="L41" s="37">
        <v>19.5</v>
      </c>
      <c r="M41" s="37">
        <v>20</v>
      </c>
      <c r="N41" s="37">
        <v>20</v>
      </c>
      <c r="O41" s="37">
        <v>20.5</v>
      </c>
      <c r="P41" s="37">
        <v>20.5</v>
      </c>
      <c r="Q41" s="37">
        <v>20.5</v>
      </c>
    </row>
    <row r="42" spans="4:17" x14ac:dyDescent="0.25">
      <c r="D42" s="4">
        <v>39</v>
      </c>
      <c r="E42" s="4">
        <v>55000</v>
      </c>
      <c r="F42" s="37">
        <v>18</v>
      </c>
      <c r="G42" s="37">
        <v>18</v>
      </c>
      <c r="H42" s="37">
        <v>18.5</v>
      </c>
      <c r="I42" s="37">
        <v>19</v>
      </c>
      <c r="J42" s="37">
        <v>19</v>
      </c>
      <c r="K42" s="37">
        <v>19.5</v>
      </c>
      <c r="L42" s="37">
        <v>19.5</v>
      </c>
      <c r="M42" s="37">
        <v>20</v>
      </c>
      <c r="N42" s="37">
        <v>20</v>
      </c>
      <c r="O42" s="37">
        <v>20.5</v>
      </c>
      <c r="P42" s="37">
        <v>20.5</v>
      </c>
      <c r="Q42" s="37">
        <v>20.5</v>
      </c>
    </row>
    <row r="43" spans="4:17" x14ac:dyDescent="0.25">
      <c r="D43" s="4">
        <v>40</v>
      </c>
      <c r="E43" s="4">
        <v>56000</v>
      </c>
      <c r="F43" s="37">
        <v>18</v>
      </c>
      <c r="G43" s="37">
        <v>18.5</v>
      </c>
      <c r="H43" s="37">
        <v>18.5</v>
      </c>
      <c r="I43" s="37">
        <v>19</v>
      </c>
      <c r="J43" s="37">
        <v>19.5</v>
      </c>
      <c r="K43" s="37">
        <v>19.5</v>
      </c>
      <c r="L43" s="37">
        <v>20</v>
      </c>
      <c r="M43" s="37">
        <v>20</v>
      </c>
      <c r="N43" s="37">
        <v>20.5</v>
      </c>
      <c r="O43" s="37">
        <v>20.5</v>
      </c>
      <c r="P43" s="37">
        <v>20.5</v>
      </c>
      <c r="Q43" s="37">
        <v>21</v>
      </c>
    </row>
    <row r="44" spans="4:17" x14ac:dyDescent="0.25">
      <c r="D44" s="4">
        <v>41</v>
      </c>
      <c r="E44" s="4">
        <v>57000</v>
      </c>
      <c r="F44" s="37">
        <v>18</v>
      </c>
      <c r="G44" s="37">
        <v>18.5</v>
      </c>
      <c r="H44" s="37">
        <v>19</v>
      </c>
      <c r="I44" s="37">
        <v>19</v>
      </c>
      <c r="J44" s="37">
        <v>19.5</v>
      </c>
      <c r="K44" s="37">
        <v>20</v>
      </c>
      <c r="L44" s="37">
        <v>20</v>
      </c>
      <c r="M44" s="37">
        <v>20.5</v>
      </c>
      <c r="N44" s="37">
        <v>20.5</v>
      </c>
      <c r="O44" s="37">
        <v>21</v>
      </c>
      <c r="P44" s="37">
        <v>21</v>
      </c>
      <c r="Q44" s="37">
        <v>21</v>
      </c>
    </row>
    <row r="45" spans="4:17" x14ac:dyDescent="0.25">
      <c r="D45" s="4">
        <v>42</v>
      </c>
      <c r="E45" s="4">
        <v>58000</v>
      </c>
      <c r="F45" s="37">
        <v>18.5</v>
      </c>
      <c r="G45" s="37">
        <v>18.5</v>
      </c>
      <c r="H45" s="37">
        <v>19</v>
      </c>
      <c r="I45" s="37">
        <v>19.5</v>
      </c>
      <c r="J45" s="37">
        <v>19.5</v>
      </c>
      <c r="K45" s="37">
        <v>20</v>
      </c>
      <c r="L45" s="37">
        <v>20</v>
      </c>
      <c r="M45" s="37">
        <v>20.5</v>
      </c>
      <c r="N45" s="37">
        <v>20.5</v>
      </c>
      <c r="O45" s="37">
        <v>21</v>
      </c>
      <c r="P45" s="37">
        <v>21</v>
      </c>
      <c r="Q45" s="37">
        <v>21.5</v>
      </c>
    </row>
    <row r="46" spans="4:17" x14ac:dyDescent="0.25">
      <c r="D46" s="4">
        <v>43</v>
      </c>
      <c r="E46" s="4">
        <v>59000</v>
      </c>
      <c r="F46" s="37">
        <v>18.5</v>
      </c>
      <c r="G46" s="37">
        <v>19</v>
      </c>
      <c r="H46" s="37">
        <v>19.5</v>
      </c>
      <c r="I46" s="37">
        <v>19.5</v>
      </c>
      <c r="J46" s="37">
        <v>20</v>
      </c>
      <c r="K46" s="37">
        <v>20</v>
      </c>
      <c r="L46" s="37">
        <v>20.5</v>
      </c>
      <c r="M46" s="37">
        <v>20.5</v>
      </c>
      <c r="N46" s="37">
        <v>21</v>
      </c>
      <c r="O46" s="37">
        <v>21</v>
      </c>
      <c r="P46" s="37">
        <v>21.5</v>
      </c>
      <c r="Q46" s="37">
        <v>21.5</v>
      </c>
    </row>
    <row r="47" spans="4:17" x14ac:dyDescent="0.25">
      <c r="D47" s="4">
        <v>44</v>
      </c>
      <c r="E47" s="4">
        <v>60000</v>
      </c>
      <c r="F47" s="37">
        <v>18.5</v>
      </c>
      <c r="G47" s="37">
        <v>19</v>
      </c>
      <c r="H47" s="37">
        <v>19.5</v>
      </c>
      <c r="I47" s="37">
        <v>20</v>
      </c>
      <c r="J47" s="37">
        <v>20</v>
      </c>
      <c r="K47" s="37">
        <v>20.5</v>
      </c>
      <c r="L47" s="37">
        <v>20.5</v>
      </c>
      <c r="M47" s="37">
        <v>21</v>
      </c>
      <c r="N47" s="37">
        <v>21</v>
      </c>
      <c r="O47" s="37">
        <v>21.5</v>
      </c>
      <c r="P47" s="37">
        <v>21.5</v>
      </c>
      <c r="Q47" s="37">
        <v>22</v>
      </c>
    </row>
    <row r="48" spans="4:17" x14ac:dyDescent="0.25">
      <c r="D48" s="4">
        <v>45</v>
      </c>
      <c r="E48" s="4">
        <v>61000</v>
      </c>
      <c r="F48" s="37">
        <v>19</v>
      </c>
      <c r="G48" s="37">
        <v>19</v>
      </c>
      <c r="H48" s="37">
        <v>19.5</v>
      </c>
      <c r="I48" s="37">
        <v>20</v>
      </c>
      <c r="J48" s="37">
        <v>20.5</v>
      </c>
      <c r="K48" s="37">
        <v>20.5</v>
      </c>
      <c r="L48" s="37">
        <v>21</v>
      </c>
      <c r="M48" s="37">
        <v>21</v>
      </c>
      <c r="N48" s="37">
        <v>21.5</v>
      </c>
      <c r="O48" s="37">
        <v>21.5</v>
      </c>
      <c r="P48" s="37">
        <v>21.5</v>
      </c>
      <c r="Q48" s="37">
        <v>22</v>
      </c>
    </row>
    <row r="49" spans="4:17" x14ac:dyDescent="0.25">
      <c r="D49" s="4">
        <v>46</v>
      </c>
      <c r="E49" s="4">
        <v>62000</v>
      </c>
      <c r="F49" s="37">
        <v>19</v>
      </c>
      <c r="G49" s="37">
        <v>19.5</v>
      </c>
      <c r="H49" s="37">
        <v>20</v>
      </c>
      <c r="I49" s="37">
        <v>20</v>
      </c>
      <c r="J49" s="37">
        <v>20.5</v>
      </c>
      <c r="K49" s="37">
        <v>20.5</v>
      </c>
      <c r="L49" s="37">
        <v>21</v>
      </c>
      <c r="M49" s="37">
        <v>21.5</v>
      </c>
      <c r="N49" s="37">
        <v>21.5</v>
      </c>
      <c r="O49" s="37">
        <v>21.5</v>
      </c>
      <c r="P49" s="37">
        <v>22</v>
      </c>
      <c r="Q49" s="37">
        <v>22</v>
      </c>
    </row>
    <row r="50" spans="4:17" x14ac:dyDescent="0.25">
      <c r="D50" s="4">
        <v>47</v>
      </c>
      <c r="E50" s="4">
        <v>63000</v>
      </c>
      <c r="F50" s="37">
        <v>19</v>
      </c>
      <c r="G50" s="37">
        <v>19.5</v>
      </c>
      <c r="H50" s="37">
        <v>20</v>
      </c>
      <c r="I50" s="37">
        <v>20.5</v>
      </c>
      <c r="J50" s="37">
        <v>20.5</v>
      </c>
      <c r="K50" s="37">
        <v>21</v>
      </c>
      <c r="L50" s="37">
        <v>21</v>
      </c>
      <c r="M50" s="37">
        <v>21.5</v>
      </c>
      <c r="N50" s="37">
        <v>21.5</v>
      </c>
      <c r="O50" s="37">
        <v>22</v>
      </c>
      <c r="P50" s="37">
        <v>22</v>
      </c>
      <c r="Q50" s="37">
        <v>22.5</v>
      </c>
    </row>
    <row r="51" spans="4:17" x14ac:dyDescent="0.25">
      <c r="D51" s="4">
        <v>48</v>
      </c>
      <c r="E51" s="4">
        <v>64000</v>
      </c>
      <c r="F51" s="37">
        <v>19.5</v>
      </c>
      <c r="G51" s="37">
        <v>19.5</v>
      </c>
      <c r="H51" s="37">
        <v>20</v>
      </c>
      <c r="I51" s="37">
        <v>20.5</v>
      </c>
      <c r="J51" s="37">
        <v>21</v>
      </c>
      <c r="K51" s="37">
        <v>21</v>
      </c>
      <c r="L51" s="37">
        <v>21.5</v>
      </c>
      <c r="M51" s="37">
        <v>21.5</v>
      </c>
      <c r="N51" s="37">
        <v>22</v>
      </c>
      <c r="O51" s="37">
        <v>22</v>
      </c>
      <c r="P51" s="37">
        <v>22.5</v>
      </c>
      <c r="Q51" s="37">
        <v>22.5</v>
      </c>
    </row>
    <row r="52" spans="4:17" x14ac:dyDescent="0.25">
      <c r="D52" s="4">
        <v>49</v>
      </c>
      <c r="E52" s="4">
        <v>65000</v>
      </c>
      <c r="F52" s="37">
        <v>19.5</v>
      </c>
      <c r="G52" s="37">
        <v>20</v>
      </c>
      <c r="H52" s="37">
        <v>20</v>
      </c>
      <c r="I52" s="37">
        <v>20.5</v>
      </c>
      <c r="J52" s="37">
        <v>21</v>
      </c>
      <c r="K52" s="37">
        <v>21</v>
      </c>
      <c r="L52" s="37">
        <v>21.5</v>
      </c>
      <c r="M52" s="37">
        <v>22</v>
      </c>
      <c r="N52" s="37">
        <v>22</v>
      </c>
      <c r="O52" s="37">
        <v>22</v>
      </c>
      <c r="P52" s="37">
        <v>22.5</v>
      </c>
      <c r="Q52" s="37">
        <v>22.5</v>
      </c>
    </row>
    <row r="53" spans="4:17" x14ac:dyDescent="0.25">
      <c r="D53" s="4">
        <v>50</v>
      </c>
      <c r="E53" s="4">
        <v>66000</v>
      </c>
      <c r="F53" s="37">
        <v>19.5</v>
      </c>
      <c r="G53" s="37">
        <v>20</v>
      </c>
      <c r="H53" s="37">
        <v>20.5</v>
      </c>
      <c r="I53" s="37">
        <v>20.5</v>
      </c>
      <c r="J53" s="37">
        <v>21</v>
      </c>
      <c r="K53" s="37">
        <v>21.5</v>
      </c>
      <c r="L53" s="37">
        <v>21.5</v>
      </c>
      <c r="M53" s="37">
        <v>22</v>
      </c>
      <c r="N53" s="37">
        <v>22</v>
      </c>
      <c r="O53" s="37">
        <v>22.5</v>
      </c>
      <c r="P53" s="37">
        <v>22.5</v>
      </c>
      <c r="Q53" s="37">
        <v>23</v>
      </c>
    </row>
    <row r="54" spans="4:17" x14ac:dyDescent="0.25">
      <c r="D54" s="4">
        <v>51</v>
      </c>
      <c r="E54" s="4">
        <v>67000</v>
      </c>
      <c r="F54" s="37">
        <v>20</v>
      </c>
      <c r="G54" s="37">
        <v>20</v>
      </c>
      <c r="H54" s="37">
        <v>20.5</v>
      </c>
      <c r="I54" s="37">
        <v>21</v>
      </c>
      <c r="J54" s="37">
        <v>21</v>
      </c>
      <c r="K54" s="37">
        <v>21.5</v>
      </c>
      <c r="L54" s="37">
        <v>22</v>
      </c>
      <c r="M54" s="37">
        <v>22</v>
      </c>
      <c r="N54" s="37">
        <v>22.5</v>
      </c>
      <c r="O54" s="37">
        <v>22.5</v>
      </c>
      <c r="P54" s="37">
        <v>23</v>
      </c>
      <c r="Q54" s="37">
        <v>23</v>
      </c>
    </row>
    <row r="55" spans="4:17" x14ac:dyDescent="0.25">
      <c r="D55" s="4">
        <v>52</v>
      </c>
      <c r="E55" s="4">
        <v>68000</v>
      </c>
      <c r="F55" s="37">
        <v>20</v>
      </c>
      <c r="G55" s="37">
        <v>20.5</v>
      </c>
      <c r="H55" s="37">
        <v>20.5</v>
      </c>
      <c r="I55" s="37">
        <v>21</v>
      </c>
      <c r="J55" s="37">
        <v>21.5</v>
      </c>
      <c r="K55" s="37">
        <v>21.5</v>
      </c>
      <c r="L55" s="37">
        <v>22</v>
      </c>
      <c r="M55" s="37">
        <v>22</v>
      </c>
      <c r="N55" s="37">
        <v>22.5</v>
      </c>
      <c r="O55" s="37">
        <v>22.5</v>
      </c>
      <c r="P55" s="37">
        <v>23</v>
      </c>
      <c r="Q55" s="37">
        <v>23</v>
      </c>
    </row>
    <row r="56" spans="4:17" x14ac:dyDescent="0.25">
      <c r="D56" s="4">
        <v>53</v>
      </c>
      <c r="E56" s="4">
        <v>69000</v>
      </c>
      <c r="F56" s="37">
        <v>20</v>
      </c>
      <c r="G56" s="37">
        <v>20.5</v>
      </c>
      <c r="H56" s="37">
        <v>21</v>
      </c>
      <c r="I56" s="37">
        <v>21</v>
      </c>
      <c r="J56" s="37">
        <v>21.5</v>
      </c>
      <c r="K56" s="37">
        <v>22</v>
      </c>
      <c r="L56" s="37">
        <v>22</v>
      </c>
      <c r="M56" s="37">
        <v>22.5</v>
      </c>
      <c r="N56" s="37">
        <v>22.5</v>
      </c>
      <c r="O56" s="37">
        <v>23</v>
      </c>
      <c r="P56" s="37">
        <v>23</v>
      </c>
      <c r="Q56" s="37">
        <v>23.5</v>
      </c>
    </row>
    <row r="57" spans="4:17" x14ac:dyDescent="0.25">
      <c r="D57" s="4">
        <v>54</v>
      </c>
      <c r="E57" s="4">
        <v>70000</v>
      </c>
      <c r="F57" s="37">
        <v>20</v>
      </c>
      <c r="G57" s="37">
        <v>20.5</v>
      </c>
      <c r="H57" s="37">
        <v>21</v>
      </c>
      <c r="I57" s="37">
        <v>21.5</v>
      </c>
      <c r="J57" s="37">
        <v>21.5</v>
      </c>
      <c r="K57" s="37">
        <v>22</v>
      </c>
      <c r="L57" s="37">
        <v>22</v>
      </c>
      <c r="M57" s="37">
        <v>22.5</v>
      </c>
      <c r="N57" s="37">
        <v>23</v>
      </c>
      <c r="O57" s="37">
        <v>23</v>
      </c>
      <c r="P57" s="37">
        <v>23</v>
      </c>
      <c r="Q57" s="37">
        <v>23.5</v>
      </c>
    </row>
    <row r="58" spans="4:17" x14ac:dyDescent="0.25">
      <c r="D58" s="4">
        <v>55</v>
      </c>
      <c r="E58" s="4">
        <v>71000</v>
      </c>
      <c r="F58" s="37">
        <v>20.5</v>
      </c>
      <c r="G58" s="37">
        <v>20.5</v>
      </c>
      <c r="H58" s="37">
        <v>21</v>
      </c>
      <c r="I58" s="37">
        <v>21.5</v>
      </c>
      <c r="J58" s="37">
        <v>21.5</v>
      </c>
      <c r="K58" s="37">
        <v>22</v>
      </c>
      <c r="L58" s="37">
        <v>22.5</v>
      </c>
      <c r="M58" s="37">
        <v>22.5</v>
      </c>
      <c r="N58" s="37">
        <v>23</v>
      </c>
      <c r="O58" s="37">
        <v>23</v>
      </c>
      <c r="P58" s="37">
        <v>23.5</v>
      </c>
      <c r="Q58" s="37">
        <v>23.5</v>
      </c>
    </row>
    <row r="59" spans="4:17" x14ac:dyDescent="0.25">
      <c r="D59" s="4">
        <v>56</v>
      </c>
      <c r="E59" s="4">
        <v>72000</v>
      </c>
      <c r="F59" s="37">
        <v>20.5</v>
      </c>
      <c r="G59" s="37">
        <v>21</v>
      </c>
      <c r="H59" s="37">
        <v>21</v>
      </c>
      <c r="I59" s="37">
        <v>21.5</v>
      </c>
      <c r="J59" s="37">
        <v>22</v>
      </c>
      <c r="K59" s="37">
        <v>22</v>
      </c>
      <c r="L59" s="37">
        <v>22.5</v>
      </c>
      <c r="M59" s="37">
        <v>22.5</v>
      </c>
      <c r="N59" s="37">
        <v>23</v>
      </c>
      <c r="O59" s="37">
        <v>23</v>
      </c>
      <c r="P59" s="37">
        <v>23.5</v>
      </c>
      <c r="Q59" s="37">
        <v>23.5</v>
      </c>
    </row>
    <row r="60" spans="4:17" x14ac:dyDescent="0.25">
      <c r="D60" s="4">
        <v>57</v>
      </c>
      <c r="E60" s="4">
        <v>73000</v>
      </c>
      <c r="F60" s="37">
        <v>20.5</v>
      </c>
      <c r="G60" s="37">
        <v>21</v>
      </c>
      <c r="H60" s="37">
        <v>21.5</v>
      </c>
      <c r="I60" s="37">
        <v>21.5</v>
      </c>
      <c r="J60" s="37">
        <v>22</v>
      </c>
      <c r="K60" s="37">
        <v>22</v>
      </c>
      <c r="L60" s="37">
        <v>22.5</v>
      </c>
      <c r="M60" s="37">
        <v>23</v>
      </c>
      <c r="N60" s="37">
        <v>23</v>
      </c>
      <c r="O60" s="37">
        <v>23.5</v>
      </c>
      <c r="P60" s="37">
        <v>23.5</v>
      </c>
      <c r="Q60" s="37">
        <v>24</v>
      </c>
    </row>
    <row r="61" spans="4:17" x14ac:dyDescent="0.25">
      <c r="D61" s="4">
        <v>58</v>
      </c>
      <c r="E61" s="4">
        <v>74000</v>
      </c>
      <c r="F61" s="37">
        <v>20.5</v>
      </c>
      <c r="G61" s="37">
        <v>21</v>
      </c>
      <c r="H61" s="37">
        <v>21.5</v>
      </c>
      <c r="I61" s="37">
        <v>21.5</v>
      </c>
      <c r="J61" s="37">
        <v>22</v>
      </c>
      <c r="K61" s="37">
        <v>22.5</v>
      </c>
      <c r="L61" s="37">
        <v>22.5</v>
      </c>
      <c r="M61" s="37">
        <v>23</v>
      </c>
      <c r="N61" s="37">
        <v>23</v>
      </c>
      <c r="O61" s="37">
        <v>23.5</v>
      </c>
      <c r="P61" s="37">
        <v>23.5</v>
      </c>
      <c r="Q61" s="37">
        <v>24</v>
      </c>
    </row>
    <row r="62" spans="4:17" x14ac:dyDescent="0.25">
      <c r="D62" s="4">
        <v>59</v>
      </c>
      <c r="E62" s="4">
        <v>75000</v>
      </c>
      <c r="F62" s="37">
        <v>20.5</v>
      </c>
      <c r="G62" s="37">
        <v>21</v>
      </c>
      <c r="H62" s="37">
        <v>21.5</v>
      </c>
      <c r="I62" s="37">
        <v>21.5</v>
      </c>
      <c r="J62" s="37">
        <v>22</v>
      </c>
      <c r="K62" s="37">
        <v>22.5</v>
      </c>
      <c r="L62" s="37">
        <v>22.5</v>
      </c>
      <c r="M62" s="37">
        <v>23</v>
      </c>
      <c r="N62" s="37">
        <v>23</v>
      </c>
      <c r="O62" s="37">
        <v>23.5</v>
      </c>
      <c r="P62" s="37">
        <v>23.5</v>
      </c>
      <c r="Q62" s="37">
        <v>24</v>
      </c>
    </row>
    <row r="63" spans="4:17" x14ac:dyDescent="0.25">
      <c r="D63" s="4">
        <v>60</v>
      </c>
      <c r="E63" s="4">
        <v>76000</v>
      </c>
      <c r="F63" s="37">
        <v>20.5</v>
      </c>
      <c r="G63" s="37">
        <v>21</v>
      </c>
      <c r="H63" s="37">
        <v>21.5</v>
      </c>
      <c r="I63" s="37">
        <v>22</v>
      </c>
      <c r="J63" s="37">
        <v>22</v>
      </c>
      <c r="K63" s="37">
        <v>22.5</v>
      </c>
      <c r="L63" s="37">
        <v>22.5</v>
      </c>
      <c r="M63" s="37">
        <v>23</v>
      </c>
      <c r="N63" s="37">
        <v>23.5</v>
      </c>
      <c r="O63" s="37">
        <v>23.5</v>
      </c>
      <c r="P63" s="37">
        <v>24</v>
      </c>
      <c r="Q63" s="37">
        <v>24</v>
      </c>
    </row>
    <row r="64" spans="4:17" x14ac:dyDescent="0.25">
      <c r="D64" s="4">
        <v>61</v>
      </c>
      <c r="E64" s="4">
        <v>77000</v>
      </c>
      <c r="F64" s="37">
        <v>20.5</v>
      </c>
      <c r="G64" s="37">
        <v>21</v>
      </c>
      <c r="H64" s="37">
        <v>21.5</v>
      </c>
      <c r="I64" s="37">
        <v>22</v>
      </c>
      <c r="J64" s="37">
        <v>22</v>
      </c>
      <c r="K64" s="37">
        <v>22.5</v>
      </c>
      <c r="L64" s="37">
        <v>23</v>
      </c>
      <c r="M64" s="37">
        <v>23</v>
      </c>
      <c r="N64" s="37">
        <v>23.5</v>
      </c>
      <c r="O64" s="37">
        <v>23.5</v>
      </c>
      <c r="P64" s="37">
        <v>24</v>
      </c>
      <c r="Q64" s="37">
        <v>24</v>
      </c>
    </row>
    <row r="65" spans="4:17" x14ac:dyDescent="0.25">
      <c r="D65" s="4">
        <v>62</v>
      </c>
      <c r="E65" s="4">
        <v>78000</v>
      </c>
      <c r="F65" s="37">
        <v>21</v>
      </c>
      <c r="G65" s="37">
        <v>21</v>
      </c>
      <c r="H65" s="37">
        <v>21.5</v>
      </c>
      <c r="I65" s="37">
        <v>22</v>
      </c>
      <c r="J65" s="37">
        <v>22.5</v>
      </c>
      <c r="K65" s="37">
        <v>22.5</v>
      </c>
      <c r="L65" s="37">
        <v>23</v>
      </c>
      <c r="M65" s="37">
        <v>23</v>
      </c>
      <c r="N65" s="37">
        <v>23.5</v>
      </c>
      <c r="O65" s="37">
        <v>23.5</v>
      </c>
      <c r="P65" s="37">
        <v>24</v>
      </c>
      <c r="Q65" s="37">
        <v>24</v>
      </c>
    </row>
    <row r="66" spans="4:17" x14ac:dyDescent="0.25">
      <c r="D66" s="4">
        <v>63</v>
      </c>
      <c r="E66" s="4">
        <v>79000</v>
      </c>
      <c r="F66" s="37">
        <v>21</v>
      </c>
      <c r="G66" s="37">
        <v>21</v>
      </c>
      <c r="H66" s="37">
        <v>21.5</v>
      </c>
      <c r="I66" s="37">
        <v>22</v>
      </c>
      <c r="J66" s="37">
        <v>22.5</v>
      </c>
      <c r="K66" s="37">
        <v>22.5</v>
      </c>
      <c r="L66" s="37">
        <v>23</v>
      </c>
      <c r="M66" s="37">
        <v>23</v>
      </c>
      <c r="N66" s="37">
        <v>23.5</v>
      </c>
      <c r="O66" s="37">
        <v>23.5</v>
      </c>
      <c r="P66" s="37">
        <v>24</v>
      </c>
      <c r="Q66" s="37">
        <v>24</v>
      </c>
    </row>
    <row r="67" spans="4:17" x14ac:dyDescent="0.25">
      <c r="D67" s="4">
        <v>64</v>
      </c>
      <c r="E67" s="4">
        <v>80000</v>
      </c>
      <c r="F67" s="37">
        <v>21</v>
      </c>
      <c r="G67" s="37">
        <v>21.5</v>
      </c>
      <c r="H67" s="37">
        <v>21.5</v>
      </c>
      <c r="I67" s="37">
        <v>22</v>
      </c>
      <c r="J67" s="37">
        <v>22.5</v>
      </c>
      <c r="K67" s="37">
        <v>22.5</v>
      </c>
      <c r="L67" s="37">
        <v>23</v>
      </c>
      <c r="M67" s="37">
        <v>23.5</v>
      </c>
      <c r="N67" s="37">
        <v>23.5</v>
      </c>
      <c r="O67" s="37">
        <v>24</v>
      </c>
      <c r="P67" s="37">
        <v>24</v>
      </c>
      <c r="Q67" s="37">
        <v>24</v>
      </c>
    </row>
    <row r="68" spans="4:17" x14ac:dyDescent="0.25">
      <c r="D68" s="4">
        <v>65</v>
      </c>
      <c r="E68" s="4">
        <v>81000</v>
      </c>
      <c r="F68" s="37">
        <v>21</v>
      </c>
      <c r="G68" s="37">
        <v>21.5</v>
      </c>
      <c r="H68" s="37">
        <v>21.5</v>
      </c>
      <c r="I68" s="37">
        <v>22</v>
      </c>
      <c r="J68" s="37">
        <v>22.5</v>
      </c>
      <c r="K68" s="37">
        <v>23</v>
      </c>
      <c r="L68" s="37">
        <v>23</v>
      </c>
      <c r="M68" s="37">
        <v>23.5</v>
      </c>
      <c r="N68" s="37">
        <v>23.5</v>
      </c>
      <c r="O68" s="37">
        <v>24</v>
      </c>
      <c r="P68" s="37">
        <v>24</v>
      </c>
      <c r="Q68" s="37">
        <v>24.5</v>
      </c>
    </row>
    <row r="69" spans="4:17" x14ac:dyDescent="0.25">
      <c r="D69" s="4">
        <v>66</v>
      </c>
      <c r="E69" s="4">
        <v>82000</v>
      </c>
      <c r="F69" s="37">
        <v>21</v>
      </c>
      <c r="G69" s="37">
        <v>21.5</v>
      </c>
      <c r="H69" s="37">
        <v>22</v>
      </c>
      <c r="I69" s="37">
        <v>22</v>
      </c>
      <c r="J69" s="37">
        <v>22.5</v>
      </c>
      <c r="K69" s="37">
        <v>23</v>
      </c>
      <c r="L69" s="37">
        <v>23</v>
      </c>
      <c r="M69" s="37">
        <v>23.5</v>
      </c>
      <c r="N69" s="37">
        <v>23.5</v>
      </c>
      <c r="O69" s="37">
        <v>24</v>
      </c>
      <c r="P69" s="37">
        <v>24</v>
      </c>
      <c r="Q69" s="37">
        <v>24.5</v>
      </c>
    </row>
    <row r="70" spans="4:17" x14ac:dyDescent="0.25">
      <c r="D70" s="4">
        <v>67</v>
      </c>
      <c r="E70" s="4">
        <v>83000</v>
      </c>
      <c r="F70" s="37">
        <v>21</v>
      </c>
      <c r="G70" s="37">
        <v>21.5</v>
      </c>
      <c r="H70" s="37">
        <v>22</v>
      </c>
      <c r="I70" s="37">
        <v>22</v>
      </c>
      <c r="J70" s="37">
        <v>22.5</v>
      </c>
      <c r="K70" s="37">
        <v>23</v>
      </c>
      <c r="L70" s="37">
        <v>23</v>
      </c>
      <c r="M70" s="37">
        <v>23.5</v>
      </c>
      <c r="N70" s="37">
        <v>23.5</v>
      </c>
      <c r="O70" s="37">
        <v>24</v>
      </c>
      <c r="P70" s="37">
        <v>24</v>
      </c>
      <c r="Q70" s="37">
        <v>24.5</v>
      </c>
    </row>
    <row r="71" spans="4:17" x14ac:dyDescent="0.25">
      <c r="D71" s="4">
        <v>68</v>
      </c>
      <c r="E71" s="4">
        <v>84000</v>
      </c>
      <c r="F71" s="37">
        <v>21</v>
      </c>
      <c r="G71" s="37">
        <v>21.5</v>
      </c>
      <c r="H71" s="37">
        <v>22</v>
      </c>
      <c r="I71" s="37">
        <v>22</v>
      </c>
      <c r="J71" s="37">
        <v>22.5</v>
      </c>
      <c r="K71" s="37">
        <v>23</v>
      </c>
      <c r="L71" s="37">
        <v>23</v>
      </c>
      <c r="M71" s="37">
        <v>23.5</v>
      </c>
      <c r="N71" s="37">
        <v>23.5</v>
      </c>
      <c r="O71" s="37">
        <v>24</v>
      </c>
      <c r="P71" s="37">
        <v>24</v>
      </c>
      <c r="Q71" s="37">
        <v>24.5</v>
      </c>
    </row>
    <row r="72" spans="4:17" x14ac:dyDescent="0.25">
      <c r="D72" s="4">
        <v>69</v>
      </c>
      <c r="E72" s="4">
        <v>85000</v>
      </c>
      <c r="F72" s="37">
        <v>21</v>
      </c>
      <c r="G72" s="37">
        <v>21.5</v>
      </c>
      <c r="H72" s="37">
        <v>22</v>
      </c>
      <c r="I72" s="37">
        <v>22.5</v>
      </c>
      <c r="J72" s="37">
        <v>22.5</v>
      </c>
      <c r="K72" s="37">
        <v>23</v>
      </c>
      <c r="L72" s="37">
        <v>23.5</v>
      </c>
      <c r="M72" s="37">
        <v>23.5</v>
      </c>
      <c r="N72" s="37">
        <v>24</v>
      </c>
      <c r="O72" s="37">
        <v>24</v>
      </c>
      <c r="P72" s="37">
        <v>24.5</v>
      </c>
      <c r="Q72" s="37">
        <v>24.5</v>
      </c>
    </row>
    <row r="73" spans="4:17" x14ac:dyDescent="0.25">
      <c r="D73" s="4">
        <v>70</v>
      </c>
      <c r="E73" s="4">
        <v>86000</v>
      </c>
      <c r="F73" s="37">
        <v>21</v>
      </c>
      <c r="G73" s="37">
        <v>21.5</v>
      </c>
      <c r="H73" s="37">
        <v>22</v>
      </c>
      <c r="I73" s="37">
        <v>22.5</v>
      </c>
      <c r="J73" s="37">
        <v>22.5</v>
      </c>
      <c r="K73" s="37">
        <v>23</v>
      </c>
      <c r="L73" s="37">
        <v>23.5</v>
      </c>
      <c r="M73" s="37">
        <v>23.5</v>
      </c>
      <c r="N73" s="37">
        <v>24</v>
      </c>
      <c r="O73" s="37">
        <v>24</v>
      </c>
      <c r="P73" s="37">
        <v>24.5</v>
      </c>
      <c r="Q73" s="37">
        <v>24.5</v>
      </c>
    </row>
    <row r="74" spans="4:17" x14ac:dyDescent="0.25">
      <c r="D74" s="4">
        <v>71</v>
      </c>
      <c r="E74" s="4">
        <v>87000</v>
      </c>
      <c r="F74" s="37">
        <v>21</v>
      </c>
      <c r="G74" s="37">
        <v>21.5</v>
      </c>
      <c r="H74" s="37">
        <v>22</v>
      </c>
      <c r="I74" s="37">
        <v>22.5</v>
      </c>
      <c r="J74" s="37">
        <v>22.5</v>
      </c>
      <c r="K74" s="37">
        <v>23</v>
      </c>
      <c r="L74" s="37">
        <v>23.5</v>
      </c>
      <c r="M74" s="37">
        <v>23.5</v>
      </c>
      <c r="N74" s="37">
        <v>24</v>
      </c>
      <c r="O74" s="37">
        <v>24</v>
      </c>
      <c r="P74" s="37">
        <v>24.5</v>
      </c>
      <c r="Q74" s="37">
        <v>24.5</v>
      </c>
    </row>
    <row r="75" spans="4:17" x14ac:dyDescent="0.25">
      <c r="D75" s="4">
        <v>72</v>
      </c>
      <c r="E75" s="4">
        <v>88000</v>
      </c>
      <c r="F75" s="37">
        <v>21.5</v>
      </c>
      <c r="G75" s="37">
        <v>21.5</v>
      </c>
      <c r="H75" s="37">
        <v>22</v>
      </c>
      <c r="I75" s="37">
        <v>22.5</v>
      </c>
      <c r="J75" s="37">
        <v>23</v>
      </c>
      <c r="K75" s="37">
        <v>23</v>
      </c>
      <c r="L75" s="37">
        <v>23.5</v>
      </c>
      <c r="M75" s="37">
        <v>23.5</v>
      </c>
      <c r="N75" s="37">
        <v>24</v>
      </c>
      <c r="O75" s="37">
        <v>24</v>
      </c>
      <c r="P75" s="37">
        <v>24.5</v>
      </c>
      <c r="Q75" s="37">
        <v>24.5</v>
      </c>
    </row>
    <row r="76" spans="4:17" x14ac:dyDescent="0.25">
      <c r="D76" s="4">
        <v>73</v>
      </c>
      <c r="E76" s="4">
        <v>89000</v>
      </c>
      <c r="F76" s="37">
        <v>21.5</v>
      </c>
      <c r="G76" s="37">
        <v>21.5</v>
      </c>
      <c r="H76" s="37">
        <v>22</v>
      </c>
      <c r="I76" s="37">
        <v>22.5</v>
      </c>
      <c r="J76" s="37">
        <v>23</v>
      </c>
      <c r="K76" s="37">
        <v>23</v>
      </c>
      <c r="L76" s="37">
        <v>23.5</v>
      </c>
      <c r="M76" s="37">
        <v>23.5</v>
      </c>
      <c r="N76" s="37">
        <v>24</v>
      </c>
      <c r="O76" s="37">
        <v>24</v>
      </c>
      <c r="P76" s="37">
        <v>24.5</v>
      </c>
      <c r="Q76" s="37">
        <v>24.5</v>
      </c>
    </row>
    <row r="77" spans="4:17" x14ac:dyDescent="0.25">
      <c r="D77" s="4">
        <v>74</v>
      </c>
      <c r="E77" s="4">
        <v>90000</v>
      </c>
      <c r="F77" s="37">
        <v>21.5</v>
      </c>
      <c r="G77" s="37">
        <v>22</v>
      </c>
      <c r="H77" s="37">
        <v>22</v>
      </c>
      <c r="I77" s="37">
        <v>22.5</v>
      </c>
      <c r="J77" s="37">
        <v>23</v>
      </c>
      <c r="K77" s="37">
        <v>23</v>
      </c>
      <c r="L77" s="37">
        <v>23.5</v>
      </c>
      <c r="M77" s="37">
        <v>24</v>
      </c>
      <c r="N77" s="37">
        <v>24</v>
      </c>
      <c r="O77" s="37">
        <v>24.5</v>
      </c>
      <c r="P77" s="37">
        <v>24.5</v>
      </c>
      <c r="Q77" s="37">
        <v>24.5</v>
      </c>
    </row>
    <row r="78" spans="4:17" x14ac:dyDescent="0.25">
      <c r="D78" s="4">
        <v>75</v>
      </c>
      <c r="E78" s="4">
        <v>91000</v>
      </c>
      <c r="F78" s="37">
        <v>21.5</v>
      </c>
      <c r="G78" s="37">
        <v>22</v>
      </c>
      <c r="H78" s="37">
        <v>22</v>
      </c>
      <c r="I78" s="37">
        <v>22.5</v>
      </c>
      <c r="J78" s="37">
        <v>23</v>
      </c>
      <c r="K78" s="37">
        <v>23</v>
      </c>
      <c r="L78" s="37">
        <v>23.5</v>
      </c>
      <c r="M78" s="37">
        <v>24</v>
      </c>
      <c r="N78" s="37">
        <v>24</v>
      </c>
      <c r="O78" s="37">
        <v>24.5</v>
      </c>
      <c r="P78" s="37">
        <v>24.5</v>
      </c>
      <c r="Q78" s="37">
        <v>25</v>
      </c>
    </row>
    <row r="79" spans="4:17" x14ac:dyDescent="0.25">
      <c r="D79" s="4">
        <v>76</v>
      </c>
      <c r="E79" s="4">
        <v>92000</v>
      </c>
      <c r="F79" s="37">
        <v>21.5</v>
      </c>
      <c r="G79" s="37">
        <v>22</v>
      </c>
      <c r="H79" s="37">
        <v>22</v>
      </c>
      <c r="I79" s="37">
        <v>22.5</v>
      </c>
      <c r="J79" s="37">
        <v>23</v>
      </c>
      <c r="K79" s="37">
        <v>23.5</v>
      </c>
      <c r="L79" s="37">
        <v>23.5</v>
      </c>
      <c r="M79" s="37">
        <v>24</v>
      </c>
      <c r="N79" s="37">
        <v>24</v>
      </c>
      <c r="O79" s="37">
        <v>24.5</v>
      </c>
      <c r="P79" s="37">
        <v>24.5</v>
      </c>
      <c r="Q79" s="37">
        <v>25</v>
      </c>
    </row>
    <row r="80" spans="4:17" x14ac:dyDescent="0.25">
      <c r="D80" s="4">
        <v>77</v>
      </c>
      <c r="E80" s="4">
        <v>93000</v>
      </c>
      <c r="F80" s="37">
        <v>21.5</v>
      </c>
      <c r="G80" s="37">
        <v>22</v>
      </c>
      <c r="H80" s="37">
        <v>22.5</v>
      </c>
      <c r="I80" s="37">
        <v>22.5</v>
      </c>
      <c r="J80" s="37">
        <v>23</v>
      </c>
      <c r="K80" s="37">
        <v>23.5</v>
      </c>
      <c r="L80" s="37">
        <v>23.5</v>
      </c>
      <c r="M80" s="37">
        <v>24</v>
      </c>
      <c r="N80" s="37">
        <v>24</v>
      </c>
      <c r="O80" s="37">
        <v>24.5</v>
      </c>
      <c r="P80" s="37">
        <v>24.5</v>
      </c>
      <c r="Q80" s="37">
        <v>25</v>
      </c>
    </row>
    <row r="81" spans="4:17" x14ac:dyDescent="0.25">
      <c r="D81" s="4">
        <v>78</v>
      </c>
      <c r="E81" s="4">
        <v>94000</v>
      </c>
      <c r="F81" s="37">
        <v>21.5</v>
      </c>
      <c r="G81" s="37">
        <v>22</v>
      </c>
      <c r="H81" s="37">
        <v>22.5</v>
      </c>
      <c r="I81" s="37">
        <v>22.5</v>
      </c>
      <c r="J81" s="37">
        <v>23</v>
      </c>
      <c r="K81" s="37">
        <v>23.5</v>
      </c>
      <c r="L81" s="37">
        <v>23.5</v>
      </c>
      <c r="M81" s="37">
        <v>24</v>
      </c>
      <c r="N81" s="37">
        <v>24</v>
      </c>
      <c r="O81" s="37">
        <v>24.5</v>
      </c>
      <c r="P81" s="37">
        <v>24.5</v>
      </c>
      <c r="Q81" s="37">
        <v>25</v>
      </c>
    </row>
    <row r="82" spans="4:17" x14ac:dyDescent="0.25">
      <c r="D82" s="4">
        <v>79</v>
      </c>
      <c r="E82" s="4">
        <v>95000</v>
      </c>
      <c r="F82" s="37">
        <v>21.5</v>
      </c>
      <c r="G82" s="37">
        <v>22</v>
      </c>
      <c r="H82" s="37">
        <v>22.5</v>
      </c>
      <c r="I82" s="37">
        <v>22.5</v>
      </c>
      <c r="J82" s="37">
        <v>23</v>
      </c>
      <c r="K82" s="37">
        <v>23.5</v>
      </c>
      <c r="L82" s="37">
        <v>23.5</v>
      </c>
      <c r="M82" s="37">
        <v>24</v>
      </c>
      <c r="N82" s="37">
        <v>24.5</v>
      </c>
      <c r="O82" s="37">
        <v>24.5</v>
      </c>
      <c r="P82" s="37">
        <v>24.5</v>
      </c>
      <c r="Q82" s="37">
        <v>25</v>
      </c>
    </row>
    <row r="83" spans="4:17" x14ac:dyDescent="0.25">
      <c r="D83" s="4">
        <v>80</v>
      </c>
      <c r="E83" s="4">
        <v>96000</v>
      </c>
      <c r="F83" s="37">
        <v>21.5</v>
      </c>
      <c r="G83" s="37">
        <v>22</v>
      </c>
      <c r="H83" s="37">
        <v>22.5</v>
      </c>
      <c r="I83" s="37">
        <v>22.5</v>
      </c>
      <c r="J83" s="37">
        <v>23</v>
      </c>
      <c r="K83" s="37">
        <v>23.5</v>
      </c>
      <c r="L83" s="37">
        <v>23.5</v>
      </c>
      <c r="M83" s="37">
        <v>24</v>
      </c>
      <c r="N83" s="37">
        <v>24.5</v>
      </c>
      <c r="O83" s="37">
        <v>24.5</v>
      </c>
      <c r="P83" s="37">
        <v>25</v>
      </c>
      <c r="Q83" s="37">
        <v>25</v>
      </c>
    </row>
    <row r="84" spans="4:17" x14ac:dyDescent="0.25">
      <c r="D84" s="4">
        <v>81</v>
      </c>
      <c r="E84" s="4">
        <v>97000</v>
      </c>
      <c r="F84" s="37">
        <v>21.5</v>
      </c>
      <c r="G84" s="37">
        <v>22</v>
      </c>
      <c r="H84" s="37">
        <v>22.5</v>
      </c>
      <c r="I84" s="37">
        <v>23</v>
      </c>
      <c r="J84" s="37">
        <v>23</v>
      </c>
      <c r="K84" s="37">
        <v>23.5</v>
      </c>
      <c r="L84" s="37">
        <v>24</v>
      </c>
      <c r="M84" s="37">
        <v>24</v>
      </c>
      <c r="N84" s="37">
        <v>24.5</v>
      </c>
      <c r="O84" s="37">
        <v>24.5</v>
      </c>
      <c r="P84" s="37">
        <v>25</v>
      </c>
      <c r="Q84" s="37">
        <v>25</v>
      </c>
    </row>
    <row r="85" spans="4:17" x14ac:dyDescent="0.25">
      <c r="D85" s="4">
        <v>82</v>
      </c>
      <c r="E85" s="4">
        <v>98000</v>
      </c>
      <c r="F85" s="37">
        <v>21.5</v>
      </c>
      <c r="G85" s="37">
        <v>22</v>
      </c>
      <c r="H85" s="37">
        <v>22.5</v>
      </c>
      <c r="I85" s="37">
        <v>23</v>
      </c>
      <c r="J85" s="37">
        <v>23</v>
      </c>
      <c r="K85" s="37">
        <v>23.5</v>
      </c>
      <c r="L85" s="37">
        <v>24</v>
      </c>
      <c r="M85" s="37">
        <v>24</v>
      </c>
      <c r="N85" s="37">
        <v>24.5</v>
      </c>
      <c r="O85" s="37">
        <v>24.5</v>
      </c>
      <c r="P85" s="37">
        <v>25</v>
      </c>
      <c r="Q85" s="37">
        <v>25</v>
      </c>
    </row>
    <row r="86" spans="4:17" x14ac:dyDescent="0.25">
      <c r="D86" s="4">
        <v>83</v>
      </c>
      <c r="E86" s="4">
        <v>99000</v>
      </c>
      <c r="F86" s="37">
        <v>21.5</v>
      </c>
      <c r="G86" s="37">
        <v>22</v>
      </c>
      <c r="H86" s="37">
        <v>22.5</v>
      </c>
      <c r="I86" s="37">
        <v>23</v>
      </c>
      <c r="J86" s="37">
        <v>23</v>
      </c>
      <c r="K86" s="37">
        <v>23.5</v>
      </c>
      <c r="L86" s="37">
        <v>24</v>
      </c>
      <c r="M86" s="37">
        <v>24</v>
      </c>
      <c r="N86" s="37">
        <v>24.5</v>
      </c>
      <c r="O86" s="37">
        <v>24.5</v>
      </c>
      <c r="P86" s="37">
        <v>25</v>
      </c>
      <c r="Q86" s="37">
        <v>25</v>
      </c>
    </row>
    <row r="87" spans="4:17" x14ac:dyDescent="0.25">
      <c r="D87" s="4">
        <v>84</v>
      </c>
      <c r="E87" s="4">
        <v>100000</v>
      </c>
      <c r="F87" s="37">
        <v>21.5</v>
      </c>
      <c r="G87" s="37">
        <v>22</v>
      </c>
      <c r="H87" s="37">
        <v>22.5</v>
      </c>
      <c r="I87" s="37">
        <v>23</v>
      </c>
      <c r="J87" s="37">
        <v>23.5</v>
      </c>
      <c r="K87" s="37">
        <v>23.5</v>
      </c>
      <c r="L87" s="37">
        <v>24</v>
      </c>
      <c r="M87" s="37">
        <v>24</v>
      </c>
      <c r="N87" s="37">
        <v>24.5</v>
      </c>
      <c r="O87" s="37">
        <v>24.5</v>
      </c>
      <c r="P87" s="37">
        <v>25</v>
      </c>
      <c r="Q87" s="37">
        <v>25</v>
      </c>
    </row>
    <row r="88" spans="4:17" x14ac:dyDescent="0.25">
      <c r="D88" s="4">
        <v>85</v>
      </c>
      <c r="E88" s="4">
        <v>101000</v>
      </c>
      <c r="F88" s="37">
        <v>22</v>
      </c>
      <c r="G88" s="37">
        <v>22</v>
      </c>
      <c r="H88" s="37">
        <v>22.5</v>
      </c>
      <c r="I88" s="37">
        <v>23</v>
      </c>
      <c r="J88" s="37">
        <v>23.5</v>
      </c>
      <c r="K88" s="37">
        <v>23.5</v>
      </c>
      <c r="L88" s="37">
        <v>24</v>
      </c>
      <c r="M88" s="37">
        <v>24</v>
      </c>
      <c r="N88" s="37">
        <v>24.5</v>
      </c>
      <c r="O88" s="37">
        <v>25</v>
      </c>
      <c r="P88" s="37">
        <v>25</v>
      </c>
      <c r="Q88" s="37">
        <v>25</v>
      </c>
    </row>
    <row r="89" spans="4:17" x14ac:dyDescent="0.25">
      <c r="D89" s="4">
        <v>86</v>
      </c>
      <c r="E89" s="4">
        <v>102000</v>
      </c>
      <c r="F89" s="37">
        <v>22</v>
      </c>
      <c r="G89" s="37">
        <v>22</v>
      </c>
      <c r="H89" s="37">
        <v>22.5</v>
      </c>
      <c r="I89" s="37">
        <v>23</v>
      </c>
      <c r="J89" s="37">
        <v>23.5</v>
      </c>
      <c r="K89" s="37">
        <v>23.5</v>
      </c>
      <c r="L89" s="37">
        <v>24</v>
      </c>
      <c r="M89" s="37">
        <v>24.5</v>
      </c>
      <c r="N89" s="37">
        <v>24.5</v>
      </c>
      <c r="O89" s="37">
        <v>25</v>
      </c>
      <c r="P89" s="37">
        <v>25</v>
      </c>
      <c r="Q89" s="37">
        <v>25.5</v>
      </c>
    </row>
    <row r="90" spans="4:17" x14ac:dyDescent="0.25">
      <c r="D90" s="4">
        <v>87</v>
      </c>
      <c r="E90" s="4">
        <v>103000</v>
      </c>
      <c r="F90" s="37">
        <v>22</v>
      </c>
      <c r="G90" s="37">
        <v>22.5</v>
      </c>
      <c r="H90" s="37">
        <v>22.5</v>
      </c>
      <c r="I90" s="37">
        <v>23</v>
      </c>
      <c r="J90" s="37">
        <v>23.5</v>
      </c>
      <c r="K90" s="37">
        <v>23.5</v>
      </c>
      <c r="L90" s="37">
        <v>24</v>
      </c>
      <c r="M90" s="37">
        <v>24.5</v>
      </c>
      <c r="N90" s="37">
        <v>24.5</v>
      </c>
      <c r="O90" s="37">
        <v>25</v>
      </c>
      <c r="P90" s="37">
        <v>25</v>
      </c>
      <c r="Q90" s="37">
        <v>25.5</v>
      </c>
    </row>
    <row r="91" spans="4:17" x14ac:dyDescent="0.25">
      <c r="D91" s="4">
        <v>88</v>
      </c>
      <c r="E91" s="4">
        <v>104000</v>
      </c>
      <c r="F91" s="37">
        <v>22</v>
      </c>
      <c r="G91" s="37">
        <v>22.5</v>
      </c>
      <c r="H91" s="37">
        <v>22.5</v>
      </c>
      <c r="I91" s="37">
        <v>23</v>
      </c>
      <c r="J91" s="37">
        <v>23.5</v>
      </c>
      <c r="K91" s="37">
        <v>24</v>
      </c>
      <c r="L91" s="37">
        <v>24</v>
      </c>
      <c r="M91" s="37">
        <v>24.5</v>
      </c>
      <c r="N91" s="37">
        <v>24.5</v>
      </c>
      <c r="O91" s="37">
        <v>25</v>
      </c>
      <c r="P91" s="37">
        <v>25</v>
      </c>
      <c r="Q91" s="37">
        <v>25.5</v>
      </c>
    </row>
    <row r="92" spans="4:17" x14ac:dyDescent="0.25">
      <c r="D92" s="4">
        <v>89</v>
      </c>
      <c r="E92" s="4">
        <v>105000</v>
      </c>
      <c r="F92" s="37">
        <v>22</v>
      </c>
      <c r="G92" s="37">
        <v>22.5</v>
      </c>
      <c r="H92" s="37">
        <v>22.5</v>
      </c>
      <c r="I92" s="37">
        <v>23</v>
      </c>
      <c r="J92" s="37">
        <v>23.5</v>
      </c>
      <c r="K92" s="37">
        <v>24</v>
      </c>
      <c r="L92" s="37">
        <v>24</v>
      </c>
      <c r="M92" s="37">
        <v>24.5</v>
      </c>
      <c r="N92" s="37">
        <v>24.5</v>
      </c>
      <c r="O92" s="37">
        <v>25</v>
      </c>
      <c r="P92" s="37">
        <v>25</v>
      </c>
      <c r="Q92" s="37">
        <v>25.5</v>
      </c>
    </row>
    <row r="93" spans="4:17" x14ac:dyDescent="0.25">
      <c r="D93" s="4">
        <v>90</v>
      </c>
      <c r="E93" s="4">
        <v>106000</v>
      </c>
      <c r="F93" s="37">
        <v>22</v>
      </c>
      <c r="G93" s="37">
        <v>22.5</v>
      </c>
      <c r="H93" s="37">
        <v>23</v>
      </c>
      <c r="I93" s="37">
        <v>23</v>
      </c>
      <c r="J93" s="37">
        <v>23.5</v>
      </c>
      <c r="K93" s="37">
        <v>24</v>
      </c>
      <c r="L93" s="37">
        <v>24</v>
      </c>
      <c r="M93" s="37">
        <v>24.5</v>
      </c>
      <c r="N93" s="37">
        <v>24.5</v>
      </c>
      <c r="O93" s="37">
        <v>25</v>
      </c>
      <c r="P93" s="37">
        <v>25</v>
      </c>
      <c r="Q93" s="37">
        <v>25.5</v>
      </c>
    </row>
    <row r="94" spans="4:17" x14ac:dyDescent="0.25">
      <c r="D94" s="4">
        <v>91</v>
      </c>
      <c r="E94" s="4">
        <v>107000</v>
      </c>
      <c r="F94" s="37">
        <v>22</v>
      </c>
      <c r="G94" s="37">
        <v>22.5</v>
      </c>
      <c r="H94" s="37">
        <v>23</v>
      </c>
      <c r="I94" s="37">
        <v>23</v>
      </c>
      <c r="J94" s="37">
        <v>23.5</v>
      </c>
      <c r="K94" s="37">
        <v>24</v>
      </c>
      <c r="L94" s="37">
        <v>24</v>
      </c>
      <c r="M94" s="37">
        <v>24.5</v>
      </c>
      <c r="N94" s="37">
        <v>24.5</v>
      </c>
      <c r="O94" s="37">
        <v>25</v>
      </c>
      <c r="P94" s="37">
        <v>25</v>
      </c>
      <c r="Q94" s="37">
        <v>25.5</v>
      </c>
    </row>
    <row r="95" spans="4:17" x14ac:dyDescent="0.25">
      <c r="D95" s="4">
        <v>92</v>
      </c>
      <c r="E95" s="4">
        <v>108000</v>
      </c>
      <c r="F95" s="37">
        <v>22</v>
      </c>
      <c r="G95" s="37">
        <v>22.5</v>
      </c>
      <c r="H95" s="37">
        <v>23</v>
      </c>
      <c r="I95" s="37">
        <v>23</v>
      </c>
      <c r="J95" s="37">
        <v>23.5</v>
      </c>
      <c r="K95" s="37">
        <v>24</v>
      </c>
      <c r="L95" s="37">
        <v>24</v>
      </c>
      <c r="M95" s="37">
        <v>24.5</v>
      </c>
      <c r="N95" s="37">
        <v>25</v>
      </c>
      <c r="O95" s="37">
        <v>25</v>
      </c>
      <c r="P95" s="37">
        <v>25.5</v>
      </c>
      <c r="Q95" s="37">
        <v>25.5</v>
      </c>
    </row>
    <row r="96" spans="4:17" x14ac:dyDescent="0.25">
      <c r="D96" s="4">
        <v>93</v>
      </c>
      <c r="E96" s="4">
        <v>109000</v>
      </c>
      <c r="F96" s="37">
        <v>22</v>
      </c>
      <c r="G96" s="37">
        <v>22.5</v>
      </c>
      <c r="H96" s="37">
        <v>23</v>
      </c>
      <c r="I96" s="37">
        <v>23.5</v>
      </c>
      <c r="J96" s="37">
        <v>23.5</v>
      </c>
      <c r="K96" s="37">
        <v>24</v>
      </c>
      <c r="L96" s="37">
        <v>24.5</v>
      </c>
      <c r="M96" s="37">
        <v>24.5</v>
      </c>
      <c r="N96" s="37">
        <v>25</v>
      </c>
      <c r="O96" s="37">
        <v>25</v>
      </c>
      <c r="P96" s="37">
        <v>25.5</v>
      </c>
      <c r="Q96" s="37">
        <v>25.5</v>
      </c>
    </row>
    <row r="97" spans="4:17" x14ac:dyDescent="0.25">
      <c r="D97" s="4">
        <v>94</v>
      </c>
      <c r="E97" s="4">
        <v>110000</v>
      </c>
      <c r="F97" s="37">
        <v>22</v>
      </c>
      <c r="G97" s="37">
        <v>22.5</v>
      </c>
      <c r="H97" s="37">
        <v>23</v>
      </c>
      <c r="I97" s="37">
        <v>23.5</v>
      </c>
      <c r="J97" s="37">
        <v>23.5</v>
      </c>
      <c r="K97" s="37">
        <v>24</v>
      </c>
      <c r="L97" s="37">
        <v>24.5</v>
      </c>
      <c r="M97" s="37">
        <v>24.5</v>
      </c>
      <c r="N97" s="37">
        <v>25</v>
      </c>
      <c r="O97" s="37">
        <v>25</v>
      </c>
      <c r="P97" s="37">
        <v>25.5</v>
      </c>
      <c r="Q97" s="37">
        <v>25.5</v>
      </c>
    </row>
    <row r="98" spans="4:17" x14ac:dyDescent="0.25"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</row>
    <row r="99" spans="4:17" x14ac:dyDescent="0.25"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</row>
  </sheetData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D1:Q97"/>
  <sheetViews>
    <sheetView zoomScale="85" zoomScaleNormal="85" workbookViewId="0">
      <selection activeCell="C1" sqref="C1"/>
    </sheetView>
  </sheetViews>
  <sheetFormatPr defaultRowHeight="15" x14ac:dyDescent="0.25"/>
  <cols>
    <col min="5" max="5" width="9.7109375" bestFit="1" customWidth="1"/>
  </cols>
  <sheetData>
    <row r="1" spans="4:17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</row>
    <row r="2" spans="4:17" x14ac:dyDescent="0.25">
      <c r="D2" t="s">
        <v>160</v>
      </c>
      <c r="F2" s="62">
        <v>0</v>
      </c>
      <c r="G2" s="62">
        <v>1.0009999999999999</v>
      </c>
      <c r="H2" s="62">
        <v>1.5009999999999999</v>
      </c>
      <c r="I2" s="62">
        <v>2.0009999999999999</v>
      </c>
      <c r="J2" s="62">
        <v>2.5009999999999999</v>
      </c>
      <c r="K2" s="62">
        <v>3.0009999999999999</v>
      </c>
      <c r="L2" s="62">
        <v>3.5009999999999999</v>
      </c>
      <c r="M2" s="62">
        <v>4.0010000000000003</v>
      </c>
      <c r="N2" s="62">
        <v>4.5010000000000003</v>
      </c>
      <c r="O2" s="62">
        <v>5.0010000000000003</v>
      </c>
      <c r="P2" s="62">
        <v>5.5010000000000003</v>
      </c>
      <c r="Q2" s="62">
        <v>6.0010000000000003</v>
      </c>
    </row>
    <row r="3" spans="4:17" x14ac:dyDescent="0.25">
      <c r="E3" t="s">
        <v>59</v>
      </c>
      <c r="F3" s="62">
        <v>2</v>
      </c>
      <c r="G3" s="62">
        <v>3</v>
      </c>
      <c r="H3" s="62">
        <v>4</v>
      </c>
      <c r="I3" s="62">
        <v>5</v>
      </c>
      <c r="J3" s="62">
        <v>6</v>
      </c>
      <c r="K3" s="62">
        <v>7</v>
      </c>
      <c r="L3" s="62">
        <v>8</v>
      </c>
      <c r="M3" s="62">
        <v>9</v>
      </c>
      <c r="N3" s="62">
        <v>10</v>
      </c>
      <c r="O3" s="62">
        <v>11</v>
      </c>
      <c r="P3" s="62">
        <v>12</v>
      </c>
      <c r="Q3" s="62">
        <v>13</v>
      </c>
    </row>
    <row r="4" spans="4:17" x14ac:dyDescent="0.25">
      <c r="D4">
        <v>1</v>
      </c>
      <c r="E4" s="69">
        <v>0</v>
      </c>
      <c r="F4" s="37">
        <v>15.5</v>
      </c>
      <c r="G4" s="37">
        <v>15.5</v>
      </c>
      <c r="H4" s="37">
        <v>16</v>
      </c>
      <c r="I4" s="37">
        <v>16.5</v>
      </c>
      <c r="J4" s="37">
        <v>16.5</v>
      </c>
      <c r="K4" s="37">
        <v>17</v>
      </c>
      <c r="L4" s="37">
        <v>17</v>
      </c>
      <c r="M4" s="37">
        <v>17</v>
      </c>
      <c r="N4" s="37">
        <v>17.5</v>
      </c>
      <c r="O4" s="37">
        <v>17.5</v>
      </c>
      <c r="P4" s="37">
        <v>17.5</v>
      </c>
      <c r="Q4" s="37">
        <v>18</v>
      </c>
    </row>
    <row r="5" spans="4:17" x14ac:dyDescent="0.25">
      <c r="D5">
        <v>2</v>
      </c>
      <c r="E5" s="69">
        <v>21500</v>
      </c>
      <c r="F5" s="37">
        <v>15.5</v>
      </c>
      <c r="G5" s="37">
        <v>15.5</v>
      </c>
      <c r="H5" s="37">
        <v>16</v>
      </c>
      <c r="I5" s="37">
        <v>16.5</v>
      </c>
      <c r="J5" s="37">
        <v>16.5</v>
      </c>
      <c r="K5" s="37">
        <v>17</v>
      </c>
      <c r="L5" s="37">
        <v>17</v>
      </c>
      <c r="M5" s="37">
        <v>17</v>
      </c>
      <c r="N5" s="37">
        <v>17.5</v>
      </c>
      <c r="O5" s="37">
        <v>17.5</v>
      </c>
      <c r="P5" s="37">
        <v>17.5</v>
      </c>
      <c r="Q5" s="37">
        <v>18</v>
      </c>
    </row>
    <row r="6" spans="4:17" x14ac:dyDescent="0.25">
      <c r="D6">
        <v>3</v>
      </c>
      <c r="E6" s="69">
        <v>22000</v>
      </c>
      <c r="F6" s="37">
        <v>16.5</v>
      </c>
      <c r="G6" s="37">
        <v>16.5</v>
      </c>
      <c r="H6" s="37">
        <v>17</v>
      </c>
      <c r="I6" s="37">
        <v>17.5</v>
      </c>
      <c r="J6" s="37">
        <v>17.5</v>
      </c>
      <c r="K6" s="37">
        <v>18</v>
      </c>
      <c r="L6" s="37">
        <v>18</v>
      </c>
      <c r="M6" s="37">
        <v>18.5</v>
      </c>
      <c r="N6" s="37">
        <v>18.5</v>
      </c>
      <c r="O6" s="37">
        <v>18.5</v>
      </c>
      <c r="P6" s="37">
        <v>19</v>
      </c>
      <c r="Q6" s="37">
        <v>19</v>
      </c>
    </row>
    <row r="7" spans="4:17" x14ac:dyDescent="0.25">
      <c r="D7">
        <v>4</v>
      </c>
      <c r="E7" s="69">
        <v>22500</v>
      </c>
      <c r="F7" s="37">
        <v>17.5</v>
      </c>
      <c r="G7" s="37">
        <v>17.5</v>
      </c>
      <c r="H7" s="37">
        <v>18</v>
      </c>
      <c r="I7" s="37">
        <v>18.5</v>
      </c>
      <c r="J7" s="37">
        <v>18.5</v>
      </c>
      <c r="K7" s="37">
        <v>19</v>
      </c>
      <c r="L7" s="37">
        <v>19</v>
      </c>
      <c r="M7" s="37">
        <v>19.5</v>
      </c>
      <c r="N7" s="37">
        <v>19.5</v>
      </c>
      <c r="O7" s="37">
        <v>19.5</v>
      </c>
      <c r="P7" s="37">
        <v>20</v>
      </c>
      <c r="Q7" s="37">
        <v>20</v>
      </c>
    </row>
    <row r="8" spans="4:17" x14ac:dyDescent="0.25">
      <c r="D8">
        <v>5</v>
      </c>
      <c r="E8" s="69">
        <v>23000</v>
      </c>
      <c r="F8" s="37">
        <v>18</v>
      </c>
      <c r="G8" s="37">
        <v>18.5</v>
      </c>
      <c r="H8" s="37">
        <v>19</v>
      </c>
      <c r="I8" s="37">
        <v>19</v>
      </c>
      <c r="J8" s="37">
        <v>19.5</v>
      </c>
      <c r="K8" s="37">
        <v>20</v>
      </c>
      <c r="L8" s="37">
        <v>20</v>
      </c>
      <c r="M8" s="37">
        <v>20</v>
      </c>
      <c r="N8" s="37">
        <v>20.5</v>
      </c>
      <c r="O8" s="37">
        <v>20.5</v>
      </c>
      <c r="P8" s="37">
        <v>21</v>
      </c>
      <c r="Q8" s="37">
        <v>21</v>
      </c>
    </row>
    <row r="9" spans="4:17" x14ac:dyDescent="0.25">
      <c r="D9">
        <v>6</v>
      </c>
      <c r="E9" s="69">
        <v>23500</v>
      </c>
      <c r="F9" s="37">
        <v>19</v>
      </c>
      <c r="G9" s="37">
        <v>19.5</v>
      </c>
      <c r="H9" s="37">
        <v>19.5</v>
      </c>
      <c r="I9" s="37">
        <v>20</v>
      </c>
      <c r="J9" s="37">
        <v>20</v>
      </c>
      <c r="K9" s="37">
        <v>20.5</v>
      </c>
      <c r="L9" s="37">
        <v>21</v>
      </c>
      <c r="M9" s="37">
        <v>21</v>
      </c>
      <c r="N9" s="37">
        <v>21</v>
      </c>
      <c r="O9" s="37">
        <v>21.5</v>
      </c>
      <c r="P9" s="37">
        <v>21.5</v>
      </c>
      <c r="Q9" s="37">
        <v>22</v>
      </c>
    </row>
    <row r="10" spans="4:17" x14ac:dyDescent="0.25">
      <c r="D10">
        <v>7</v>
      </c>
      <c r="E10" s="69">
        <v>24000</v>
      </c>
      <c r="F10" s="37">
        <v>19.5</v>
      </c>
      <c r="G10" s="37">
        <v>19.5</v>
      </c>
      <c r="H10" s="37">
        <v>20</v>
      </c>
      <c r="I10" s="37">
        <v>20.5</v>
      </c>
      <c r="J10" s="37">
        <v>20.5</v>
      </c>
      <c r="K10" s="37">
        <v>21</v>
      </c>
      <c r="L10" s="37">
        <v>21</v>
      </c>
      <c r="M10" s="37">
        <v>21.5</v>
      </c>
      <c r="N10" s="37">
        <v>21.5</v>
      </c>
      <c r="O10" s="37">
        <v>22</v>
      </c>
      <c r="P10" s="37">
        <v>22</v>
      </c>
      <c r="Q10" s="37">
        <v>22.5</v>
      </c>
    </row>
    <row r="11" spans="4:17" x14ac:dyDescent="0.25">
      <c r="D11">
        <v>8</v>
      </c>
      <c r="E11" s="69">
        <v>24500</v>
      </c>
      <c r="F11" s="37">
        <v>19.5</v>
      </c>
      <c r="G11" s="37">
        <v>20</v>
      </c>
      <c r="H11" s="37">
        <v>20</v>
      </c>
      <c r="I11" s="37">
        <v>20.5</v>
      </c>
      <c r="J11" s="37">
        <v>21</v>
      </c>
      <c r="K11" s="37">
        <v>21</v>
      </c>
      <c r="L11" s="37">
        <v>21.5</v>
      </c>
      <c r="M11" s="37">
        <v>21.5</v>
      </c>
      <c r="N11" s="37">
        <v>22</v>
      </c>
      <c r="O11" s="37">
        <v>22</v>
      </c>
      <c r="P11" s="37">
        <v>22.5</v>
      </c>
      <c r="Q11" s="37">
        <v>22.5</v>
      </c>
    </row>
    <row r="12" spans="4:17" x14ac:dyDescent="0.25">
      <c r="D12">
        <v>9</v>
      </c>
      <c r="E12" s="69">
        <v>25000</v>
      </c>
      <c r="F12" s="37">
        <v>19.5</v>
      </c>
      <c r="G12" s="37">
        <v>20</v>
      </c>
      <c r="H12" s="37">
        <v>20.5</v>
      </c>
      <c r="I12" s="37">
        <v>21</v>
      </c>
      <c r="J12" s="37">
        <v>21</v>
      </c>
      <c r="K12" s="37">
        <v>21.5</v>
      </c>
      <c r="L12" s="37">
        <v>21.5</v>
      </c>
      <c r="M12" s="37">
        <v>22</v>
      </c>
      <c r="N12" s="37">
        <v>22</v>
      </c>
      <c r="O12" s="37">
        <v>22.5</v>
      </c>
      <c r="P12" s="37">
        <v>22.5</v>
      </c>
      <c r="Q12" s="37">
        <v>23</v>
      </c>
    </row>
    <row r="13" spans="4:17" x14ac:dyDescent="0.25">
      <c r="D13">
        <v>10</v>
      </c>
      <c r="E13" s="69">
        <v>26000</v>
      </c>
      <c r="F13" s="37">
        <v>20</v>
      </c>
      <c r="G13" s="37">
        <v>20.5</v>
      </c>
      <c r="H13" s="37">
        <v>21</v>
      </c>
      <c r="I13" s="37">
        <v>21</v>
      </c>
      <c r="J13" s="37">
        <v>21.5</v>
      </c>
      <c r="K13" s="37">
        <v>22</v>
      </c>
      <c r="L13" s="37">
        <v>22</v>
      </c>
      <c r="M13" s="37">
        <v>22.5</v>
      </c>
      <c r="N13" s="37">
        <v>22.5</v>
      </c>
      <c r="O13" s="37">
        <v>23</v>
      </c>
      <c r="P13" s="37">
        <v>23</v>
      </c>
      <c r="Q13" s="37">
        <v>23</v>
      </c>
    </row>
    <row r="14" spans="4:17" x14ac:dyDescent="0.25">
      <c r="D14">
        <v>11</v>
      </c>
      <c r="E14" s="69">
        <v>27000</v>
      </c>
      <c r="F14" s="37">
        <v>20.5</v>
      </c>
      <c r="G14" s="37">
        <v>21</v>
      </c>
      <c r="H14" s="37">
        <v>21</v>
      </c>
      <c r="I14" s="37">
        <v>21.5</v>
      </c>
      <c r="J14" s="37">
        <v>22</v>
      </c>
      <c r="K14" s="37">
        <v>22</v>
      </c>
      <c r="L14" s="37">
        <v>22.5</v>
      </c>
      <c r="M14" s="37">
        <v>22.5</v>
      </c>
      <c r="N14" s="37">
        <v>23</v>
      </c>
      <c r="O14" s="37">
        <v>23</v>
      </c>
      <c r="P14" s="37">
        <v>23.5</v>
      </c>
      <c r="Q14" s="37">
        <v>23.5</v>
      </c>
    </row>
    <row r="15" spans="4:17" x14ac:dyDescent="0.25">
      <c r="D15">
        <v>12</v>
      </c>
      <c r="E15" s="69">
        <v>28000</v>
      </c>
      <c r="F15" s="37">
        <v>20.5</v>
      </c>
      <c r="G15" s="37">
        <v>21</v>
      </c>
      <c r="H15" s="37">
        <v>21.5</v>
      </c>
      <c r="I15" s="37">
        <v>21.5</v>
      </c>
      <c r="J15" s="37">
        <v>22</v>
      </c>
      <c r="K15" s="37">
        <v>22.5</v>
      </c>
      <c r="L15" s="37">
        <v>22.5</v>
      </c>
      <c r="M15" s="37">
        <v>23</v>
      </c>
      <c r="N15" s="37">
        <v>23</v>
      </c>
      <c r="O15" s="37">
        <v>23.5</v>
      </c>
      <c r="P15" s="37">
        <v>23.5</v>
      </c>
      <c r="Q15" s="37">
        <v>24</v>
      </c>
    </row>
    <row r="16" spans="4:17" x14ac:dyDescent="0.25">
      <c r="D16">
        <v>13</v>
      </c>
      <c r="E16" s="69">
        <v>29000</v>
      </c>
      <c r="F16" s="37">
        <v>20.5</v>
      </c>
      <c r="G16" s="37">
        <v>21</v>
      </c>
      <c r="H16" s="37">
        <v>21.5</v>
      </c>
      <c r="I16" s="37">
        <v>22</v>
      </c>
      <c r="J16" s="37">
        <v>22.5</v>
      </c>
      <c r="K16" s="37">
        <v>22.5</v>
      </c>
      <c r="L16" s="37">
        <v>23</v>
      </c>
      <c r="M16" s="37">
        <v>23</v>
      </c>
      <c r="N16" s="37">
        <v>23.5</v>
      </c>
      <c r="O16" s="37">
        <v>23.5</v>
      </c>
      <c r="P16" s="37">
        <v>24</v>
      </c>
      <c r="Q16" s="37">
        <v>24</v>
      </c>
    </row>
    <row r="17" spans="4:17" x14ac:dyDescent="0.25">
      <c r="D17">
        <v>14</v>
      </c>
      <c r="E17" s="69">
        <v>30000</v>
      </c>
      <c r="F17" s="37">
        <v>21</v>
      </c>
      <c r="G17" s="37">
        <v>21.5</v>
      </c>
      <c r="H17" s="37">
        <v>21.5</v>
      </c>
      <c r="I17" s="37">
        <v>22</v>
      </c>
      <c r="J17" s="37">
        <v>22.5</v>
      </c>
      <c r="K17" s="37">
        <v>23</v>
      </c>
      <c r="L17" s="37">
        <v>23</v>
      </c>
      <c r="M17" s="37">
        <v>23.5</v>
      </c>
      <c r="N17" s="37">
        <v>23.5</v>
      </c>
      <c r="O17" s="37">
        <v>24</v>
      </c>
      <c r="P17" s="37">
        <v>24</v>
      </c>
      <c r="Q17" s="37">
        <v>24.5</v>
      </c>
    </row>
    <row r="18" spans="4:17" x14ac:dyDescent="0.25">
      <c r="D18">
        <v>15</v>
      </c>
      <c r="E18" s="69">
        <v>31000</v>
      </c>
      <c r="F18" s="37">
        <v>21.5</v>
      </c>
      <c r="G18" s="37">
        <v>22</v>
      </c>
      <c r="H18" s="37">
        <v>22</v>
      </c>
      <c r="I18" s="37">
        <v>22.5</v>
      </c>
      <c r="J18" s="37">
        <v>23</v>
      </c>
      <c r="K18" s="37">
        <v>23.5</v>
      </c>
      <c r="L18" s="37">
        <v>23.5</v>
      </c>
      <c r="M18" s="37">
        <v>24</v>
      </c>
      <c r="N18" s="37">
        <v>24</v>
      </c>
      <c r="O18" s="37">
        <v>24.5</v>
      </c>
      <c r="P18" s="37">
        <v>24.5</v>
      </c>
      <c r="Q18" s="37">
        <v>25</v>
      </c>
    </row>
    <row r="19" spans="4:17" x14ac:dyDescent="0.25">
      <c r="D19">
        <v>16</v>
      </c>
      <c r="E19" s="69">
        <v>32000</v>
      </c>
      <c r="F19" s="37">
        <v>21.5</v>
      </c>
      <c r="G19" s="37">
        <v>22</v>
      </c>
      <c r="H19" s="37">
        <v>22.5</v>
      </c>
      <c r="I19" s="37">
        <v>22.5</v>
      </c>
      <c r="J19" s="37">
        <v>23</v>
      </c>
      <c r="K19" s="37">
        <v>23.5</v>
      </c>
      <c r="L19" s="37">
        <v>23.5</v>
      </c>
      <c r="M19" s="37">
        <v>24</v>
      </c>
      <c r="N19" s="37">
        <v>24</v>
      </c>
      <c r="O19" s="37">
        <v>24.5</v>
      </c>
      <c r="P19" s="37">
        <v>24.5</v>
      </c>
      <c r="Q19" s="37">
        <v>25</v>
      </c>
    </row>
    <row r="20" spans="4:17" x14ac:dyDescent="0.25">
      <c r="D20">
        <v>17</v>
      </c>
      <c r="E20" s="69">
        <v>33000</v>
      </c>
      <c r="F20" s="37">
        <v>21.5</v>
      </c>
      <c r="G20" s="37">
        <v>22</v>
      </c>
      <c r="H20" s="37">
        <v>22.5</v>
      </c>
      <c r="I20" s="37">
        <v>22.5</v>
      </c>
      <c r="J20" s="37">
        <v>23</v>
      </c>
      <c r="K20" s="37">
        <v>23.5</v>
      </c>
      <c r="L20" s="37">
        <v>23.5</v>
      </c>
      <c r="M20" s="37">
        <v>24</v>
      </c>
      <c r="N20" s="37">
        <v>24</v>
      </c>
      <c r="O20" s="37">
        <v>24.5</v>
      </c>
      <c r="P20" s="37">
        <v>24.5</v>
      </c>
      <c r="Q20" s="37">
        <v>25</v>
      </c>
    </row>
    <row r="21" spans="4:17" x14ac:dyDescent="0.25">
      <c r="D21">
        <v>18</v>
      </c>
      <c r="E21" s="69">
        <v>34000</v>
      </c>
      <c r="F21" s="37">
        <v>21.5</v>
      </c>
      <c r="G21" s="37">
        <v>22</v>
      </c>
      <c r="H21" s="37">
        <v>22.5</v>
      </c>
      <c r="I21" s="37">
        <v>22.5</v>
      </c>
      <c r="J21" s="37">
        <v>23</v>
      </c>
      <c r="K21" s="37">
        <v>23.5</v>
      </c>
      <c r="L21" s="37">
        <v>23.5</v>
      </c>
      <c r="M21" s="37">
        <v>24</v>
      </c>
      <c r="N21" s="37">
        <v>24.5</v>
      </c>
      <c r="O21" s="37">
        <v>24.5</v>
      </c>
      <c r="P21" s="37">
        <v>25</v>
      </c>
      <c r="Q21" s="37">
        <v>25</v>
      </c>
    </row>
    <row r="22" spans="4:17" x14ac:dyDescent="0.25">
      <c r="D22">
        <v>19</v>
      </c>
      <c r="E22" s="69">
        <v>35000</v>
      </c>
      <c r="F22" s="37">
        <v>21.5</v>
      </c>
      <c r="G22" s="37">
        <v>22</v>
      </c>
      <c r="H22" s="37">
        <v>22.5</v>
      </c>
      <c r="I22" s="37">
        <v>23</v>
      </c>
      <c r="J22" s="37">
        <v>23</v>
      </c>
      <c r="K22" s="37">
        <v>23.5</v>
      </c>
      <c r="L22" s="37">
        <v>24</v>
      </c>
      <c r="M22" s="37">
        <v>24</v>
      </c>
      <c r="N22" s="37">
        <v>24.5</v>
      </c>
      <c r="O22" s="37">
        <v>24.5</v>
      </c>
      <c r="P22" s="37">
        <v>25</v>
      </c>
      <c r="Q22" s="37">
        <v>25</v>
      </c>
    </row>
    <row r="23" spans="4:17" x14ac:dyDescent="0.25">
      <c r="D23">
        <v>20</v>
      </c>
      <c r="E23" s="69">
        <v>36000</v>
      </c>
      <c r="F23" s="37">
        <v>22</v>
      </c>
      <c r="G23" s="37">
        <v>22</v>
      </c>
      <c r="H23" s="37">
        <v>22.5</v>
      </c>
      <c r="I23" s="37">
        <v>23</v>
      </c>
      <c r="J23" s="37">
        <v>23.5</v>
      </c>
      <c r="K23" s="37">
        <v>23.5</v>
      </c>
      <c r="L23" s="37">
        <v>24</v>
      </c>
      <c r="M23" s="37">
        <v>24.5</v>
      </c>
      <c r="N23" s="37">
        <v>24.5</v>
      </c>
      <c r="O23" s="37">
        <v>25</v>
      </c>
      <c r="P23" s="37">
        <v>25</v>
      </c>
      <c r="Q23" s="37">
        <v>25.5</v>
      </c>
    </row>
    <row r="24" spans="4:17" x14ac:dyDescent="0.25">
      <c r="D24">
        <v>21</v>
      </c>
      <c r="E24" s="69">
        <v>37000</v>
      </c>
      <c r="F24" s="37">
        <v>22</v>
      </c>
      <c r="G24" s="37">
        <v>22.5</v>
      </c>
      <c r="H24" s="37">
        <v>23</v>
      </c>
      <c r="I24" s="37">
        <v>23.5</v>
      </c>
      <c r="J24" s="37">
        <v>23.5</v>
      </c>
      <c r="K24" s="37">
        <v>24</v>
      </c>
      <c r="L24" s="37">
        <v>24.5</v>
      </c>
      <c r="M24" s="37">
        <v>24.5</v>
      </c>
      <c r="N24" s="37">
        <v>25</v>
      </c>
      <c r="O24" s="37">
        <v>25</v>
      </c>
      <c r="P24" s="37">
        <v>25.5</v>
      </c>
      <c r="Q24" s="37">
        <v>25.5</v>
      </c>
    </row>
    <row r="25" spans="4:17" x14ac:dyDescent="0.25">
      <c r="D25">
        <v>22</v>
      </c>
      <c r="E25" s="69">
        <v>38000</v>
      </c>
      <c r="F25" s="37">
        <v>22</v>
      </c>
      <c r="G25" s="37">
        <v>22.5</v>
      </c>
      <c r="H25" s="37">
        <v>23</v>
      </c>
      <c r="I25" s="37">
        <v>23.5</v>
      </c>
      <c r="J25" s="37">
        <v>24</v>
      </c>
      <c r="K25" s="37">
        <v>24</v>
      </c>
      <c r="L25" s="37">
        <v>24.5</v>
      </c>
      <c r="M25" s="37">
        <v>25</v>
      </c>
      <c r="N25" s="37">
        <v>25</v>
      </c>
      <c r="O25" s="37">
        <v>25.5</v>
      </c>
      <c r="P25" s="37">
        <v>25.5</v>
      </c>
      <c r="Q25" s="37">
        <v>26</v>
      </c>
    </row>
    <row r="26" spans="4:17" x14ac:dyDescent="0.25">
      <c r="D26">
        <v>23</v>
      </c>
      <c r="E26" s="69">
        <v>39000</v>
      </c>
      <c r="F26" s="37">
        <v>22.5</v>
      </c>
      <c r="G26" s="37">
        <v>23</v>
      </c>
      <c r="H26" s="37">
        <v>23.5</v>
      </c>
      <c r="I26" s="37">
        <v>23.5</v>
      </c>
      <c r="J26" s="37">
        <v>24</v>
      </c>
      <c r="K26" s="37">
        <v>24.5</v>
      </c>
      <c r="L26" s="37">
        <v>25</v>
      </c>
      <c r="M26" s="37">
        <v>25</v>
      </c>
      <c r="N26" s="37">
        <v>25.5</v>
      </c>
      <c r="O26" s="37">
        <v>25.5</v>
      </c>
      <c r="P26" s="37">
        <v>26</v>
      </c>
      <c r="Q26" s="37">
        <v>26</v>
      </c>
    </row>
    <row r="27" spans="4:17" x14ac:dyDescent="0.25">
      <c r="D27">
        <v>24</v>
      </c>
      <c r="E27" s="69">
        <v>40000</v>
      </c>
      <c r="F27" s="37">
        <v>22.5</v>
      </c>
      <c r="G27" s="37">
        <v>23</v>
      </c>
      <c r="H27" s="37">
        <v>23.5</v>
      </c>
      <c r="I27" s="37">
        <v>24</v>
      </c>
      <c r="J27" s="37">
        <v>24.5</v>
      </c>
      <c r="K27" s="37">
        <v>24.5</v>
      </c>
      <c r="L27" s="37">
        <v>25</v>
      </c>
      <c r="M27" s="37">
        <v>25.5</v>
      </c>
      <c r="N27" s="37">
        <v>25.5</v>
      </c>
      <c r="O27" s="37">
        <v>26</v>
      </c>
      <c r="P27" s="37">
        <v>26</v>
      </c>
      <c r="Q27" s="37">
        <v>26.5</v>
      </c>
    </row>
    <row r="28" spans="4:17" x14ac:dyDescent="0.25">
      <c r="D28">
        <v>25</v>
      </c>
      <c r="E28" s="69">
        <v>41000</v>
      </c>
      <c r="F28" s="37">
        <v>23</v>
      </c>
      <c r="G28" s="37">
        <v>23.5</v>
      </c>
      <c r="H28" s="37">
        <v>24</v>
      </c>
      <c r="I28" s="37">
        <v>24</v>
      </c>
      <c r="J28" s="37">
        <v>24.5</v>
      </c>
      <c r="K28" s="37">
        <v>25</v>
      </c>
      <c r="L28" s="37">
        <v>25</v>
      </c>
      <c r="M28" s="37">
        <v>25.5</v>
      </c>
      <c r="N28" s="37">
        <v>26</v>
      </c>
      <c r="O28" s="37">
        <v>26</v>
      </c>
      <c r="P28" s="37">
        <v>26.5</v>
      </c>
      <c r="Q28" s="37">
        <v>26.5</v>
      </c>
    </row>
    <row r="29" spans="4:17" x14ac:dyDescent="0.25">
      <c r="D29">
        <v>26</v>
      </c>
      <c r="E29" s="69">
        <v>42000</v>
      </c>
      <c r="F29" s="37">
        <v>23</v>
      </c>
      <c r="G29" s="37">
        <v>23.5</v>
      </c>
      <c r="H29" s="37">
        <v>24</v>
      </c>
      <c r="I29" s="37">
        <v>24.5</v>
      </c>
      <c r="J29" s="37">
        <v>25</v>
      </c>
      <c r="K29" s="37">
        <v>25</v>
      </c>
      <c r="L29" s="37">
        <v>25.5</v>
      </c>
      <c r="M29" s="37">
        <v>26</v>
      </c>
      <c r="N29" s="37">
        <v>26</v>
      </c>
      <c r="O29" s="37">
        <v>26.5</v>
      </c>
      <c r="P29" s="37">
        <v>26.5</v>
      </c>
      <c r="Q29" s="37">
        <v>27</v>
      </c>
    </row>
    <row r="30" spans="4:17" x14ac:dyDescent="0.25">
      <c r="D30">
        <v>27</v>
      </c>
      <c r="E30" s="69">
        <v>43000</v>
      </c>
      <c r="F30" s="37">
        <v>23.5</v>
      </c>
      <c r="G30" s="37">
        <v>24</v>
      </c>
      <c r="H30" s="37">
        <v>24.5</v>
      </c>
      <c r="I30" s="37">
        <v>24.5</v>
      </c>
      <c r="J30" s="37">
        <v>25</v>
      </c>
      <c r="K30" s="37">
        <v>25.5</v>
      </c>
      <c r="L30" s="37">
        <v>26</v>
      </c>
      <c r="M30" s="37">
        <v>26</v>
      </c>
      <c r="N30" s="37">
        <v>26.5</v>
      </c>
      <c r="O30" s="37">
        <v>26.5</v>
      </c>
      <c r="P30" s="37">
        <v>27</v>
      </c>
      <c r="Q30" s="37">
        <v>27</v>
      </c>
    </row>
    <row r="31" spans="4:17" x14ac:dyDescent="0.25">
      <c r="D31">
        <v>28</v>
      </c>
      <c r="E31" s="69">
        <v>44000</v>
      </c>
      <c r="F31" s="37">
        <v>24</v>
      </c>
      <c r="G31" s="37">
        <v>24.5</v>
      </c>
      <c r="H31" s="37">
        <v>25</v>
      </c>
      <c r="I31" s="37">
        <v>25</v>
      </c>
      <c r="J31" s="37">
        <v>25.5</v>
      </c>
      <c r="K31" s="37">
        <v>26</v>
      </c>
      <c r="L31" s="37">
        <v>26.5</v>
      </c>
      <c r="M31" s="37">
        <v>26.5</v>
      </c>
      <c r="N31" s="37">
        <v>27</v>
      </c>
      <c r="O31" s="37">
        <v>27</v>
      </c>
      <c r="P31" s="37">
        <v>27.5</v>
      </c>
      <c r="Q31" s="37">
        <v>27.5</v>
      </c>
    </row>
    <row r="32" spans="4:17" x14ac:dyDescent="0.25">
      <c r="D32">
        <v>29</v>
      </c>
      <c r="E32" s="69">
        <v>45000</v>
      </c>
      <c r="F32" s="37">
        <v>24</v>
      </c>
      <c r="G32" s="37">
        <v>24.5</v>
      </c>
      <c r="H32" s="37">
        <v>25</v>
      </c>
      <c r="I32" s="37">
        <v>25.5</v>
      </c>
      <c r="J32" s="37">
        <v>25.5</v>
      </c>
      <c r="K32" s="37">
        <v>26</v>
      </c>
      <c r="L32" s="37">
        <v>26.5</v>
      </c>
      <c r="M32" s="37">
        <v>26.5</v>
      </c>
      <c r="N32" s="37">
        <v>27</v>
      </c>
      <c r="O32" s="37">
        <v>27</v>
      </c>
      <c r="P32" s="37">
        <v>27.5</v>
      </c>
      <c r="Q32" s="37">
        <v>27.5</v>
      </c>
    </row>
    <row r="33" spans="4:17" x14ac:dyDescent="0.25">
      <c r="D33">
        <v>30</v>
      </c>
      <c r="E33" s="69">
        <v>46000</v>
      </c>
      <c r="F33" s="37">
        <v>24</v>
      </c>
      <c r="G33" s="37">
        <v>24.5</v>
      </c>
      <c r="H33" s="37">
        <v>25</v>
      </c>
      <c r="I33" s="37">
        <v>25.5</v>
      </c>
      <c r="J33" s="37">
        <v>25.5</v>
      </c>
      <c r="K33" s="37">
        <v>26</v>
      </c>
      <c r="L33" s="37">
        <v>26.5</v>
      </c>
      <c r="M33" s="37">
        <v>26.5</v>
      </c>
      <c r="N33" s="37">
        <v>27</v>
      </c>
      <c r="O33" s="37">
        <v>27</v>
      </c>
      <c r="P33" s="37">
        <v>27.5</v>
      </c>
      <c r="Q33" s="37">
        <v>27.5</v>
      </c>
    </row>
    <row r="34" spans="4:17" x14ac:dyDescent="0.25">
      <c r="D34">
        <v>31</v>
      </c>
      <c r="E34" s="69">
        <v>47000</v>
      </c>
      <c r="F34" s="37">
        <v>24</v>
      </c>
      <c r="G34" s="37">
        <v>24.5</v>
      </c>
      <c r="H34" s="37">
        <v>25</v>
      </c>
      <c r="I34" s="37">
        <v>25.5</v>
      </c>
      <c r="J34" s="37">
        <v>25.5</v>
      </c>
      <c r="K34" s="37">
        <v>26</v>
      </c>
      <c r="L34" s="37">
        <v>26.5</v>
      </c>
      <c r="M34" s="37">
        <v>26.5</v>
      </c>
      <c r="N34" s="37">
        <v>27</v>
      </c>
      <c r="O34" s="37">
        <v>27</v>
      </c>
      <c r="P34" s="37">
        <v>27.5</v>
      </c>
      <c r="Q34" s="37">
        <v>27.5</v>
      </c>
    </row>
    <row r="35" spans="4:17" x14ac:dyDescent="0.25">
      <c r="D35">
        <v>32</v>
      </c>
      <c r="E35" s="69">
        <v>48000</v>
      </c>
      <c r="F35" s="37">
        <v>24</v>
      </c>
      <c r="G35" s="37">
        <v>24.5</v>
      </c>
      <c r="H35" s="37">
        <v>25</v>
      </c>
      <c r="I35" s="37">
        <v>25.5</v>
      </c>
      <c r="J35" s="37">
        <v>25.5</v>
      </c>
      <c r="K35" s="37">
        <v>26</v>
      </c>
      <c r="L35" s="37">
        <v>26.5</v>
      </c>
      <c r="M35" s="37">
        <v>26.5</v>
      </c>
      <c r="N35" s="37">
        <v>27</v>
      </c>
      <c r="O35" s="37">
        <v>27</v>
      </c>
      <c r="P35" s="37">
        <v>27.5</v>
      </c>
      <c r="Q35" s="37">
        <v>27.5</v>
      </c>
    </row>
    <row r="36" spans="4:17" x14ac:dyDescent="0.25">
      <c r="D36">
        <v>33</v>
      </c>
      <c r="E36" s="69">
        <v>49000</v>
      </c>
      <c r="F36" s="37">
        <v>24</v>
      </c>
      <c r="G36" s="37">
        <v>24.5</v>
      </c>
      <c r="H36" s="37">
        <v>25</v>
      </c>
      <c r="I36" s="37">
        <v>25.5</v>
      </c>
      <c r="J36" s="37">
        <v>25.5</v>
      </c>
      <c r="K36" s="37">
        <v>26</v>
      </c>
      <c r="L36" s="37">
        <v>26.5</v>
      </c>
      <c r="M36" s="37">
        <v>26.5</v>
      </c>
      <c r="N36" s="37">
        <v>27</v>
      </c>
      <c r="O36" s="37">
        <v>27</v>
      </c>
      <c r="P36" s="37">
        <v>27.5</v>
      </c>
      <c r="Q36" s="37">
        <v>28</v>
      </c>
    </row>
    <row r="37" spans="4:17" x14ac:dyDescent="0.25">
      <c r="D37">
        <v>34</v>
      </c>
      <c r="E37" s="69">
        <v>50000</v>
      </c>
      <c r="F37" s="37">
        <v>24</v>
      </c>
      <c r="G37" s="37">
        <v>24.5</v>
      </c>
      <c r="H37" s="37">
        <v>25</v>
      </c>
      <c r="I37" s="37">
        <v>25.5</v>
      </c>
      <c r="J37" s="37">
        <v>25.5</v>
      </c>
      <c r="K37" s="37">
        <v>26</v>
      </c>
      <c r="L37" s="37">
        <v>26.5</v>
      </c>
      <c r="M37" s="37">
        <v>27</v>
      </c>
      <c r="N37" s="37">
        <v>27</v>
      </c>
      <c r="O37" s="37">
        <v>27.5</v>
      </c>
      <c r="P37" s="37">
        <v>27.5</v>
      </c>
      <c r="Q37" s="37">
        <v>28</v>
      </c>
    </row>
    <row r="38" spans="4:17" x14ac:dyDescent="0.25">
      <c r="D38">
        <v>35</v>
      </c>
      <c r="E38" s="69">
        <v>51000</v>
      </c>
      <c r="F38" s="37">
        <v>24</v>
      </c>
      <c r="G38" s="37">
        <v>24.5</v>
      </c>
      <c r="H38" s="37">
        <v>25</v>
      </c>
      <c r="I38" s="37">
        <v>25.5</v>
      </c>
      <c r="J38" s="37">
        <v>25.5</v>
      </c>
      <c r="K38" s="37">
        <v>26</v>
      </c>
      <c r="L38" s="37">
        <v>26.5</v>
      </c>
      <c r="M38" s="37">
        <v>27</v>
      </c>
      <c r="N38" s="37">
        <v>27</v>
      </c>
      <c r="O38" s="37">
        <v>27.5</v>
      </c>
      <c r="P38" s="37">
        <v>27.5</v>
      </c>
      <c r="Q38" s="37">
        <v>28</v>
      </c>
    </row>
    <row r="39" spans="4:17" x14ac:dyDescent="0.25">
      <c r="D39">
        <v>36</v>
      </c>
      <c r="E39" s="69">
        <v>52000</v>
      </c>
      <c r="F39" s="37">
        <v>24</v>
      </c>
      <c r="G39" s="37">
        <v>24.5</v>
      </c>
      <c r="H39" s="37">
        <v>25</v>
      </c>
      <c r="I39" s="37">
        <v>25.5</v>
      </c>
      <c r="J39" s="37">
        <v>25.5</v>
      </c>
      <c r="K39" s="37">
        <v>26</v>
      </c>
      <c r="L39" s="37">
        <v>26.5</v>
      </c>
      <c r="M39" s="37">
        <v>27</v>
      </c>
      <c r="N39" s="37">
        <v>27</v>
      </c>
      <c r="O39" s="37">
        <v>27.5</v>
      </c>
      <c r="P39" s="37">
        <v>27.5</v>
      </c>
      <c r="Q39" s="37">
        <v>28</v>
      </c>
    </row>
    <row r="40" spans="4:17" x14ac:dyDescent="0.25">
      <c r="D40">
        <v>37</v>
      </c>
      <c r="E40" s="69">
        <v>53000</v>
      </c>
      <c r="F40" s="37">
        <v>24</v>
      </c>
      <c r="G40" s="37">
        <v>24.5</v>
      </c>
      <c r="H40" s="37">
        <v>25</v>
      </c>
      <c r="I40" s="37">
        <v>25.5</v>
      </c>
      <c r="J40" s="37">
        <v>25.5</v>
      </c>
      <c r="K40" s="37">
        <v>26</v>
      </c>
      <c r="L40" s="37">
        <v>26.5</v>
      </c>
      <c r="M40" s="37">
        <v>27</v>
      </c>
      <c r="N40" s="37">
        <v>27</v>
      </c>
      <c r="O40" s="37">
        <v>27.5</v>
      </c>
      <c r="P40" s="37">
        <v>27.5</v>
      </c>
      <c r="Q40" s="37">
        <v>28</v>
      </c>
    </row>
    <row r="41" spans="4:17" x14ac:dyDescent="0.25">
      <c r="D41">
        <v>38</v>
      </c>
      <c r="E41" s="69">
        <v>54000</v>
      </c>
      <c r="F41" s="37">
        <v>24</v>
      </c>
      <c r="G41" s="37">
        <v>24.5</v>
      </c>
      <c r="H41" s="37">
        <v>25</v>
      </c>
      <c r="I41" s="37">
        <v>25.5</v>
      </c>
      <c r="J41" s="37">
        <v>25.5</v>
      </c>
      <c r="K41" s="37">
        <v>26</v>
      </c>
      <c r="L41" s="37">
        <v>26.5</v>
      </c>
      <c r="M41" s="37">
        <v>27</v>
      </c>
      <c r="N41" s="37">
        <v>27</v>
      </c>
      <c r="O41" s="37">
        <v>27.5</v>
      </c>
      <c r="P41" s="37">
        <v>27.5</v>
      </c>
      <c r="Q41" s="37">
        <v>28</v>
      </c>
    </row>
    <row r="42" spans="4:17" x14ac:dyDescent="0.25">
      <c r="D42">
        <v>39</v>
      </c>
      <c r="E42" s="69">
        <v>55000</v>
      </c>
      <c r="F42" s="37">
        <v>24</v>
      </c>
      <c r="G42" s="37">
        <v>24.5</v>
      </c>
      <c r="H42" s="37">
        <v>25</v>
      </c>
      <c r="I42" s="37">
        <v>25.5</v>
      </c>
      <c r="J42" s="37">
        <v>26</v>
      </c>
      <c r="K42" s="37">
        <v>26</v>
      </c>
      <c r="L42" s="37">
        <v>26.5</v>
      </c>
      <c r="M42" s="37">
        <v>27</v>
      </c>
      <c r="N42" s="37">
        <v>27</v>
      </c>
      <c r="O42" s="37">
        <v>27.5</v>
      </c>
      <c r="P42" s="37">
        <v>27.5</v>
      </c>
      <c r="Q42" s="37">
        <v>28</v>
      </c>
    </row>
    <row r="43" spans="4:17" x14ac:dyDescent="0.25">
      <c r="D43">
        <v>40</v>
      </c>
      <c r="E43" s="69">
        <v>56000</v>
      </c>
      <c r="F43" s="37">
        <v>24</v>
      </c>
      <c r="G43" s="37">
        <v>24.5</v>
      </c>
      <c r="H43" s="37">
        <v>25</v>
      </c>
      <c r="I43" s="37">
        <v>25.5</v>
      </c>
      <c r="J43" s="37">
        <v>26</v>
      </c>
      <c r="K43" s="37">
        <v>26.5</v>
      </c>
      <c r="L43" s="37">
        <v>26.5</v>
      </c>
      <c r="M43" s="37">
        <v>27</v>
      </c>
      <c r="N43" s="37">
        <v>27.5</v>
      </c>
      <c r="O43" s="37">
        <v>27.5</v>
      </c>
      <c r="P43" s="37">
        <v>28</v>
      </c>
      <c r="Q43" s="37">
        <v>28</v>
      </c>
    </row>
    <row r="44" spans="4:17" x14ac:dyDescent="0.25">
      <c r="D44">
        <v>41</v>
      </c>
      <c r="E44" s="69">
        <v>57000</v>
      </c>
      <c r="F44" s="37">
        <v>24.5</v>
      </c>
      <c r="G44" s="37">
        <v>25</v>
      </c>
      <c r="H44" s="37">
        <v>25</v>
      </c>
      <c r="I44" s="37">
        <v>25.5</v>
      </c>
      <c r="J44" s="37">
        <v>26</v>
      </c>
      <c r="K44" s="37">
        <v>26.5</v>
      </c>
      <c r="L44" s="37">
        <v>27</v>
      </c>
      <c r="M44" s="37">
        <v>27</v>
      </c>
      <c r="N44" s="37">
        <v>27.5</v>
      </c>
      <c r="O44" s="37">
        <v>27.5</v>
      </c>
      <c r="P44" s="37">
        <v>28</v>
      </c>
      <c r="Q44" s="37">
        <v>28</v>
      </c>
    </row>
    <row r="45" spans="4:17" x14ac:dyDescent="0.25">
      <c r="D45">
        <v>42</v>
      </c>
      <c r="E45" s="69">
        <v>58000</v>
      </c>
      <c r="F45" s="37">
        <v>24.5</v>
      </c>
      <c r="G45" s="37">
        <v>25</v>
      </c>
      <c r="H45" s="37">
        <v>25.5</v>
      </c>
      <c r="I45" s="37">
        <v>25.5</v>
      </c>
      <c r="J45" s="37">
        <v>26</v>
      </c>
      <c r="K45" s="37">
        <v>26.5</v>
      </c>
      <c r="L45" s="37">
        <v>27</v>
      </c>
      <c r="M45" s="37">
        <v>27</v>
      </c>
      <c r="N45" s="37">
        <v>27.5</v>
      </c>
      <c r="O45" s="37">
        <v>28</v>
      </c>
      <c r="P45" s="37">
        <v>28</v>
      </c>
      <c r="Q45" s="37">
        <v>28.5</v>
      </c>
    </row>
    <row r="46" spans="4:17" x14ac:dyDescent="0.25">
      <c r="D46">
        <v>43</v>
      </c>
      <c r="E46" s="69">
        <v>59000</v>
      </c>
      <c r="F46" s="37">
        <v>24.5</v>
      </c>
      <c r="G46" s="37">
        <v>25</v>
      </c>
      <c r="H46" s="37">
        <v>25.5</v>
      </c>
      <c r="I46" s="37">
        <v>26</v>
      </c>
      <c r="J46" s="37">
        <v>26.5</v>
      </c>
      <c r="K46" s="37">
        <v>26.5</v>
      </c>
      <c r="L46" s="37">
        <v>27</v>
      </c>
      <c r="M46" s="37">
        <v>27.5</v>
      </c>
      <c r="N46" s="37">
        <v>27.5</v>
      </c>
      <c r="O46" s="37">
        <v>28</v>
      </c>
      <c r="P46" s="37">
        <v>28</v>
      </c>
      <c r="Q46" s="37">
        <v>28.5</v>
      </c>
    </row>
    <row r="47" spans="4:17" x14ac:dyDescent="0.25">
      <c r="D47">
        <v>44</v>
      </c>
      <c r="E47" s="69">
        <v>60000</v>
      </c>
      <c r="F47" s="37">
        <v>24.5</v>
      </c>
      <c r="G47" s="37">
        <v>25</v>
      </c>
      <c r="H47" s="37">
        <v>25.5</v>
      </c>
      <c r="I47" s="37">
        <v>26</v>
      </c>
      <c r="J47" s="37">
        <v>26.5</v>
      </c>
      <c r="K47" s="37">
        <v>27</v>
      </c>
      <c r="L47" s="37">
        <v>27</v>
      </c>
      <c r="M47" s="37">
        <v>27.5</v>
      </c>
      <c r="N47" s="37">
        <v>28</v>
      </c>
      <c r="O47" s="37">
        <v>28</v>
      </c>
      <c r="P47" s="37">
        <v>28.5</v>
      </c>
      <c r="Q47" s="37">
        <v>28.5</v>
      </c>
    </row>
    <row r="48" spans="4:17" x14ac:dyDescent="0.25">
      <c r="D48">
        <v>45</v>
      </c>
      <c r="E48" s="69">
        <v>61000</v>
      </c>
      <c r="F48" s="37">
        <v>24.5</v>
      </c>
      <c r="G48" s="37">
        <v>25</v>
      </c>
      <c r="H48" s="37">
        <v>25.5</v>
      </c>
      <c r="I48" s="37">
        <v>26</v>
      </c>
      <c r="J48" s="37">
        <v>26.5</v>
      </c>
      <c r="K48" s="37">
        <v>27</v>
      </c>
      <c r="L48" s="37">
        <v>27.5</v>
      </c>
      <c r="M48" s="37">
        <v>27.5</v>
      </c>
      <c r="N48" s="37">
        <v>28</v>
      </c>
      <c r="O48" s="37">
        <v>28</v>
      </c>
      <c r="P48" s="37">
        <v>28.5</v>
      </c>
      <c r="Q48" s="37">
        <v>28.5</v>
      </c>
    </row>
    <row r="49" spans="4:17" x14ac:dyDescent="0.25">
      <c r="D49">
        <v>46</v>
      </c>
      <c r="E49" s="69">
        <v>62000</v>
      </c>
      <c r="F49" s="37">
        <v>25</v>
      </c>
      <c r="G49" s="37">
        <v>25.5</v>
      </c>
      <c r="H49" s="37">
        <v>26</v>
      </c>
      <c r="I49" s="37">
        <v>26.5</v>
      </c>
      <c r="J49" s="37">
        <v>26.5</v>
      </c>
      <c r="K49" s="37">
        <v>27</v>
      </c>
      <c r="L49" s="37">
        <v>27.5</v>
      </c>
      <c r="M49" s="37">
        <v>27.5</v>
      </c>
      <c r="N49" s="37">
        <v>28</v>
      </c>
      <c r="O49" s="37">
        <v>28.5</v>
      </c>
      <c r="P49" s="37">
        <v>28.5</v>
      </c>
      <c r="Q49" s="37">
        <v>29</v>
      </c>
    </row>
    <row r="50" spans="4:17" x14ac:dyDescent="0.25">
      <c r="D50">
        <v>47</v>
      </c>
      <c r="E50" s="69">
        <v>63000</v>
      </c>
      <c r="F50" s="37">
        <v>25</v>
      </c>
      <c r="G50" s="37">
        <v>25.5</v>
      </c>
      <c r="H50" s="37">
        <v>26</v>
      </c>
      <c r="I50" s="37">
        <v>26.5</v>
      </c>
      <c r="J50" s="37">
        <v>27</v>
      </c>
      <c r="K50" s="37">
        <v>27</v>
      </c>
      <c r="L50" s="37">
        <v>27.5</v>
      </c>
      <c r="M50" s="37">
        <v>28</v>
      </c>
      <c r="N50" s="37">
        <v>28</v>
      </c>
      <c r="O50" s="37">
        <v>28.5</v>
      </c>
      <c r="P50" s="37">
        <v>28.5</v>
      </c>
      <c r="Q50" s="37">
        <v>29</v>
      </c>
    </row>
    <row r="51" spans="4:17" x14ac:dyDescent="0.25">
      <c r="D51">
        <v>48</v>
      </c>
      <c r="E51" s="69">
        <v>64000</v>
      </c>
      <c r="F51" s="37">
        <v>25</v>
      </c>
      <c r="G51" s="37">
        <v>25.5</v>
      </c>
      <c r="H51" s="37">
        <v>26</v>
      </c>
      <c r="I51" s="37">
        <v>26.5</v>
      </c>
      <c r="J51" s="37">
        <v>27</v>
      </c>
      <c r="K51" s="37">
        <v>27.5</v>
      </c>
      <c r="L51" s="37">
        <v>27.5</v>
      </c>
      <c r="M51" s="37">
        <v>28</v>
      </c>
      <c r="N51" s="37">
        <v>28.5</v>
      </c>
      <c r="O51" s="37">
        <v>28.5</v>
      </c>
      <c r="P51" s="37">
        <v>29</v>
      </c>
      <c r="Q51" s="37">
        <v>29</v>
      </c>
    </row>
    <row r="52" spans="4:17" x14ac:dyDescent="0.25">
      <c r="D52">
        <v>49</v>
      </c>
      <c r="E52" s="69">
        <v>65000</v>
      </c>
      <c r="F52" s="37">
        <v>25</v>
      </c>
      <c r="G52" s="37">
        <v>25.5</v>
      </c>
      <c r="H52" s="37">
        <v>26</v>
      </c>
      <c r="I52" s="37">
        <v>26.5</v>
      </c>
      <c r="J52" s="37">
        <v>27</v>
      </c>
      <c r="K52" s="37">
        <v>27.5</v>
      </c>
      <c r="L52" s="37">
        <v>28</v>
      </c>
      <c r="M52" s="37">
        <v>28</v>
      </c>
      <c r="N52" s="37">
        <v>28.5</v>
      </c>
      <c r="O52" s="37">
        <v>28.5</v>
      </c>
      <c r="P52" s="37">
        <v>29</v>
      </c>
      <c r="Q52" s="37">
        <v>29.5</v>
      </c>
    </row>
    <row r="53" spans="4:17" x14ac:dyDescent="0.25">
      <c r="D53">
        <v>50</v>
      </c>
      <c r="E53" s="69">
        <v>66000</v>
      </c>
      <c r="F53" s="37">
        <v>25.5</v>
      </c>
      <c r="G53" s="37">
        <v>26</v>
      </c>
      <c r="H53" s="37">
        <v>26.5</v>
      </c>
      <c r="I53" s="37">
        <v>27</v>
      </c>
      <c r="J53" s="37">
        <v>27</v>
      </c>
      <c r="K53" s="37">
        <v>27.5</v>
      </c>
      <c r="L53" s="37">
        <v>28</v>
      </c>
      <c r="M53" s="37">
        <v>28.5</v>
      </c>
      <c r="N53" s="37">
        <v>28.5</v>
      </c>
      <c r="O53" s="37">
        <v>29</v>
      </c>
      <c r="P53" s="37">
        <v>29</v>
      </c>
      <c r="Q53" s="37">
        <v>29.5</v>
      </c>
    </row>
    <row r="54" spans="4:17" x14ac:dyDescent="0.25">
      <c r="D54">
        <v>51</v>
      </c>
      <c r="E54" s="69">
        <v>67000</v>
      </c>
      <c r="F54" s="37">
        <v>25.5</v>
      </c>
      <c r="G54" s="37">
        <v>26</v>
      </c>
      <c r="H54" s="37">
        <v>26.5</v>
      </c>
      <c r="I54" s="37">
        <v>27</v>
      </c>
      <c r="J54" s="37">
        <v>27.5</v>
      </c>
      <c r="K54" s="37">
        <v>27.5</v>
      </c>
      <c r="L54" s="37">
        <v>28</v>
      </c>
      <c r="M54" s="37">
        <v>28.5</v>
      </c>
      <c r="N54" s="37">
        <v>29</v>
      </c>
      <c r="O54" s="37">
        <v>29</v>
      </c>
      <c r="P54" s="37">
        <v>29.5</v>
      </c>
      <c r="Q54" s="37">
        <v>29.5</v>
      </c>
    </row>
    <row r="55" spans="4:17" x14ac:dyDescent="0.25">
      <c r="D55">
        <v>52</v>
      </c>
      <c r="E55" s="69">
        <v>68000</v>
      </c>
      <c r="F55" s="37">
        <v>25.5</v>
      </c>
      <c r="G55" s="37">
        <v>26</v>
      </c>
      <c r="H55" s="37">
        <v>26.5</v>
      </c>
      <c r="I55" s="37">
        <v>27</v>
      </c>
      <c r="J55" s="37">
        <v>27.5</v>
      </c>
      <c r="K55" s="37">
        <v>28</v>
      </c>
      <c r="L55" s="37">
        <v>28.5</v>
      </c>
      <c r="M55" s="37">
        <v>28.5</v>
      </c>
      <c r="N55" s="37">
        <v>29</v>
      </c>
      <c r="O55" s="37">
        <v>29</v>
      </c>
      <c r="P55" s="37">
        <v>29.5</v>
      </c>
      <c r="Q55" s="37">
        <v>30</v>
      </c>
    </row>
    <row r="56" spans="4:17" x14ac:dyDescent="0.25">
      <c r="D56">
        <v>53</v>
      </c>
      <c r="E56" s="69">
        <v>69000</v>
      </c>
      <c r="F56" s="37">
        <v>26</v>
      </c>
      <c r="G56" s="37">
        <v>26.5</v>
      </c>
      <c r="H56" s="37">
        <v>27</v>
      </c>
      <c r="I56" s="37">
        <v>27</v>
      </c>
      <c r="J56" s="37">
        <v>27.5</v>
      </c>
      <c r="K56" s="37">
        <v>28</v>
      </c>
      <c r="L56" s="37">
        <v>28.5</v>
      </c>
      <c r="M56" s="37">
        <v>29</v>
      </c>
      <c r="N56" s="37">
        <v>29</v>
      </c>
      <c r="O56" s="37">
        <v>29.5</v>
      </c>
      <c r="P56" s="37">
        <v>29.5</v>
      </c>
      <c r="Q56" s="37">
        <v>30</v>
      </c>
    </row>
    <row r="57" spans="4:17" x14ac:dyDescent="0.25">
      <c r="D57">
        <v>54</v>
      </c>
      <c r="E57" s="69">
        <v>70000</v>
      </c>
      <c r="F57" s="37">
        <v>26</v>
      </c>
      <c r="G57" s="37">
        <v>26.5</v>
      </c>
      <c r="H57" s="37">
        <v>27</v>
      </c>
      <c r="I57" s="37">
        <v>27.5</v>
      </c>
      <c r="J57" s="37">
        <v>28</v>
      </c>
      <c r="K57" s="37">
        <v>28</v>
      </c>
      <c r="L57" s="37">
        <v>28.5</v>
      </c>
      <c r="M57" s="37">
        <v>29</v>
      </c>
      <c r="N57" s="37">
        <v>29</v>
      </c>
      <c r="O57" s="37">
        <v>29.5</v>
      </c>
      <c r="P57" s="37">
        <v>30</v>
      </c>
      <c r="Q57" s="37">
        <v>30</v>
      </c>
    </row>
    <row r="58" spans="4:17" x14ac:dyDescent="0.25">
      <c r="D58">
        <v>55</v>
      </c>
      <c r="E58" s="69">
        <v>71000</v>
      </c>
      <c r="F58" s="37">
        <v>26</v>
      </c>
      <c r="G58" s="37">
        <v>26.5</v>
      </c>
      <c r="H58" s="37">
        <v>27</v>
      </c>
      <c r="I58" s="37">
        <v>27.5</v>
      </c>
      <c r="J58" s="37">
        <v>28</v>
      </c>
      <c r="K58" s="37">
        <v>28.5</v>
      </c>
      <c r="L58" s="37">
        <v>28.5</v>
      </c>
      <c r="M58" s="37">
        <v>29</v>
      </c>
      <c r="N58" s="37">
        <v>29.5</v>
      </c>
      <c r="O58" s="37">
        <v>29.5</v>
      </c>
      <c r="P58" s="37">
        <v>30</v>
      </c>
      <c r="Q58" s="37">
        <v>30</v>
      </c>
    </row>
    <row r="59" spans="4:17" x14ac:dyDescent="0.25">
      <c r="D59">
        <v>56</v>
      </c>
      <c r="E59" s="69">
        <v>72000</v>
      </c>
      <c r="F59" s="37">
        <v>26</v>
      </c>
      <c r="G59" s="37">
        <v>26.5</v>
      </c>
      <c r="H59" s="37">
        <v>27</v>
      </c>
      <c r="I59" s="37">
        <v>27.5</v>
      </c>
      <c r="J59" s="37">
        <v>28</v>
      </c>
      <c r="K59" s="37">
        <v>28.5</v>
      </c>
      <c r="L59" s="37">
        <v>29</v>
      </c>
      <c r="M59" s="37">
        <v>29</v>
      </c>
      <c r="N59" s="37">
        <v>29.5</v>
      </c>
      <c r="O59" s="37">
        <v>30</v>
      </c>
      <c r="P59" s="37">
        <v>30</v>
      </c>
      <c r="Q59" s="37">
        <v>30.5</v>
      </c>
    </row>
    <row r="60" spans="4:17" x14ac:dyDescent="0.25">
      <c r="D60">
        <v>57</v>
      </c>
      <c r="E60" s="69">
        <v>73000</v>
      </c>
      <c r="F60" s="37">
        <v>26.5</v>
      </c>
      <c r="G60" s="37">
        <v>27</v>
      </c>
      <c r="H60" s="37">
        <v>27.5</v>
      </c>
      <c r="I60" s="37">
        <v>28</v>
      </c>
      <c r="J60" s="37">
        <v>28</v>
      </c>
      <c r="K60" s="37">
        <v>28.5</v>
      </c>
      <c r="L60" s="37">
        <v>29</v>
      </c>
      <c r="M60" s="37">
        <v>29.5</v>
      </c>
      <c r="N60" s="37">
        <v>29.5</v>
      </c>
      <c r="O60" s="37">
        <v>30</v>
      </c>
      <c r="P60" s="37">
        <v>30</v>
      </c>
      <c r="Q60" s="37">
        <v>30.5</v>
      </c>
    </row>
    <row r="61" spans="4:17" x14ac:dyDescent="0.25">
      <c r="D61">
        <v>58</v>
      </c>
      <c r="E61" s="69">
        <v>74000</v>
      </c>
      <c r="F61" s="37">
        <v>26.5</v>
      </c>
      <c r="G61" s="37">
        <v>27</v>
      </c>
      <c r="H61" s="37">
        <v>27.5</v>
      </c>
      <c r="I61" s="37">
        <v>28</v>
      </c>
      <c r="J61" s="37">
        <v>28.5</v>
      </c>
      <c r="K61" s="37">
        <v>28.5</v>
      </c>
      <c r="L61" s="37">
        <v>29</v>
      </c>
      <c r="M61" s="37">
        <v>29.5</v>
      </c>
      <c r="N61" s="37">
        <v>30</v>
      </c>
      <c r="O61" s="37">
        <v>30</v>
      </c>
      <c r="P61" s="37">
        <v>30.5</v>
      </c>
      <c r="Q61" s="37">
        <v>30.5</v>
      </c>
    </row>
    <row r="62" spans="4:17" x14ac:dyDescent="0.25">
      <c r="D62">
        <v>59</v>
      </c>
      <c r="E62" s="69">
        <v>75000</v>
      </c>
      <c r="F62" s="37">
        <v>26.5</v>
      </c>
      <c r="G62" s="37">
        <v>27</v>
      </c>
      <c r="H62" s="37">
        <v>27.5</v>
      </c>
      <c r="I62" s="37">
        <v>28</v>
      </c>
      <c r="J62" s="37">
        <v>28.5</v>
      </c>
      <c r="K62" s="37">
        <v>29</v>
      </c>
      <c r="L62" s="37">
        <v>29</v>
      </c>
      <c r="M62" s="37">
        <v>29.5</v>
      </c>
      <c r="N62" s="37">
        <v>30</v>
      </c>
      <c r="O62" s="37">
        <v>30</v>
      </c>
      <c r="P62" s="37">
        <v>30.5</v>
      </c>
      <c r="Q62" s="37">
        <v>31</v>
      </c>
    </row>
    <row r="63" spans="4:17" x14ac:dyDescent="0.25">
      <c r="D63">
        <v>60</v>
      </c>
      <c r="E63" s="69">
        <v>76000</v>
      </c>
      <c r="F63" s="37">
        <v>26.5</v>
      </c>
      <c r="G63" s="37">
        <v>27</v>
      </c>
      <c r="H63" s="37">
        <v>27.5</v>
      </c>
      <c r="I63" s="37">
        <v>28</v>
      </c>
      <c r="J63" s="37">
        <v>28.5</v>
      </c>
      <c r="K63" s="37">
        <v>29</v>
      </c>
      <c r="L63" s="37">
        <v>29.5</v>
      </c>
      <c r="M63" s="37">
        <v>29.5</v>
      </c>
      <c r="N63" s="37">
        <v>30</v>
      </c>
      <c r="O63" s="37">
        <v>30.5</v>
      </c>
      <c r="P63" s="37">
        <v>30.5</v>
      </c>
      <c r="Q63" s="37">
        <v>31</v>
      </c>
    </row>
    <row r="64" spans="4:17" x14ac:dyDescent="0.25">
      <c r="D64">
        <v>61</v>
      </c>
      <c r="E64" s="69">
        <v>77000</v>
      </c>
      <c r="F64" s="37">
        <v>27</v>
      </c>
      <c r="G64" s="37">
        <v>27.5</v>
      </c>
      <c r="H64" s="37">
        <v>28</v>
      </c>
      <c r="I64" s="37">
        <v>28.5</v>
      </c>
      <c r="J64" s="37">
        <v>28.5</v>
      </c>
      <c r="K64" s="37">
        <v>29</v>
      </c>
      <c r="L64" s="37">
        <v>29.5</v>
      </c>
      <c r="M64" s="37">
        <v>30</v>
      </c>
      <c r="N64" s="37">
        <v>30</v>
      </c>
      <c r="O64" s="37">
        <v>30.5</v>
      </c>
      <c r="P64" s="37">
        <v>31</v>
      </c>
      <c r="Q64" s="37">
        <v>31</v>
      </c>
    </row>
    <row r="65" spans="4:17" x14ac:dyDescent="0.25">
      <c r="D65">
        <v>62</v>
      </c>
      <c r="E65" s="69">
        <v>78000</v>
      </c>
      <c r="F65" s="37">
        <v>27</v>
      </c>
      <c r="G65" s="37">
        <v>27.5</v>
      </c>
      <c r="H65" s="37">
        <v>28</v>
      </c>
      <c r="I65" s="37">
        <v>28.5</v>
      </c>
      <c r="J65" s="37">
        <v>29</v>
      </c>
      <c r="K65" s="37">
        <v>29</v>
      </c>
      <c r="L65" s="37">
        <v>29.5</v>
      </c>
      <c r="M65" s="37">
        <v>30</v>
      </c>
      <c r="N65" s="37">
        <v>30</v>
      </c>
      <c r="O65" s="37">
        <v>30.5</v>
      </c>
      <c r="P65" s="37">
        <v>31</v>
      </c>
      <c r="Q65" s="37">
        <v>31</v>
      </c>
    </row>
    <row r="66" spans="4:17" x14ac:dyDescent="0.25">
      <c r="D66">
        <v>63</v>
      </c>
      <c r="E66" s="69">
        <v>79000</v>
      </c>
      <c r="F66" s="37">
        <v>27</v>
      </c>
      <c r="G66" s="37">
        <v>27.5</v>
      </c>
      <c r="H66" s="37">
        <v>28</v>
      </c>
      <c r="I66" s="37">
        <v>28.5</v>
      </c>
      <c r="J66" s="37">
        <v>29</v>
      </c>
      <c r="K66" s="37">
        <v>29</v>
      </c>
      <c r="L66" s="37">
        <v>29.5</v>
      </c>
      <c r="M66" s="37">
        <v>30</v>
      </c>
      <c r="N66" s="37">
        <v>30.5</v>
      </c>
      <c r="O66" s="37">
        <v>30.5</v>
      </c>
      <c r="P66" s="37">
        <v>31</v>
      </c>
      <c r="Q66" s="37">
        <v>31</v>
      </c>
    </row>
    <row r="67" spans="4:17" x14ac:dyDescent="0.25">
      <c r="D67">
        <v>64</v>
      </c>
      <c r="E67" s="69">
        <v>80000</v>
      </c>
      <c r="F67" s="37">
        <v>27</v>
      </c>
      <c r="G67" s="37">
        <v>27.5</v>
      </c>
      <c r="H67" s="37">
        <v>28</v>
      </c>
      <c r="I67" s="37">
        <v>28.5</v>
      </c>
      <c r="J67" s="37">
        <v>29</v>
      </c>
      <c r="K67" s="37">
        <v>29.5</v>
      </c>
      <c r="L67" s="37">
        <v>29.5</v>
      </c>
      <c r="M67" s="37">
        <v>30</v>
      </c>
      <c r="N67" s="37">
        <v>30.5</v>
      </c>
      <c r="O67" s="37">
        <v>30.5</v>
      </c>
      <c r="P67" s="37">
        <v>31</v>
      </c>
      <c r="Q67" s="37">
        <v>31</v>
      </c>
    </row>
    <row r="68" spans="4:17" x14ac:dyDescent="0.25">
      <c r="D68">
        <v>65</v>
      </c>
      <c r="E68" s="69">
        <v>81000</v>
      </c>
      <c r="F68" s="37">
        <v>27</v>
      </c>
      <c r="G68" s="37">
        <v>27.5</v>
      </c>
      <c r="H68" s="37">
        <v>28</v>
      </c>
      <c r="I68" s="37">
        <v>28.5</v>
      </c>
      <c r="J68" s="37">
        <v>29</v>
      </c>
      <c r="K68" s="37">
        <v>29.5</v>
      </c>
      <c r="L68" s="37">
        <v>29.5</v>
      </c>
      <c r="M68" s="37">
        <v>30</v>
      </c>
      <c r="N68" s="37">
        <v>30.5</v>
      </c>
      <c r="O68" s="37">
        <v>30.5</v>
      </c>
      <c r="P68" s="37">
        <v>31</v>
      </c>
      <c r="Q68" s="37">
        <v>31.5</v>
      </c>
    </row>
    <row r="69" spans="4:17" x14ac:dyDescent="0.25">
      <c r="D69">
        <v>66</v>
      </c>
      <c r="E69" s="69">
        <v>82000</v>
      </c>
      <c r="F69" s="37">
        <v>27</v>
      </c>
      <c r="G69" s="37">
        <v>27.5</v>
      </c>
      <c r="H69" s="37">
        <v>28</v>
      </c>
      <c r="I69" s="37">
        <v>28.5</v>
      </c>
      <c r="J69" s="37">
        <v>29</v>
      </c>
      <c r="K69" s="37">
        <v>29.5</v>
      </c>
      <c r="L69" s="37">
        <v>29.5</v>
      </c>
      <c r="M69" s="37">
        <v>30</v>
      </c>
      <c r="N69" s="37">
        <v>30.5</v>
      </c>
      <c r="O69" s="37">
        <v>30.5</v>
      </c>
      <c r="P69" s="37">
        <v>31</v>
      </c>
      <c r="Q69" s="37">
        <v>31.5</v>
      </c>
    </row>
    <row r="70" spans="4:17" x14ac:dyDescent="0.25">
      <c r="D70">
        <v>67</v>
      </c>
      <c r="E70" s="69">
        <v>83000</v>
      </c>
      <c r="F70" s="37">
        <v>27</v>
      </c>
      <c r="G70" s="37">
        <v>27.5</v>
      </c>
      <c r="H70" s="37">
        <v>28</v>
      </c>
      <c r="I70" s="37">
        <v>28.5</v>
      </c>
      <c r="J70" s="37">
        <v>29</v>
      </c>
      <c r="K70" s="37">
        <v>29.5</v>
      </c>
      <c r="L70" s="37">
        <v>29.5</v>
      </c>
      <c r="M70" s="37">
        <v>30</v>
      </c>
      <c r="N70" s="37">
        <v>30.5</v>
      </c>
      <c r="O70" s="37">
        <v>30.5</v>
      </c>
      <c r="P70" s="37">
        <v>31</v>
      </c>
      <c r="Q70" s="37">
        <v>31.5</v>
      </c>
    </row>
    <row r="71" spans="4:17" x14ac:dyDescent="0.25">
      <c r="D71">
        <v>68</v>
      </c>
      <c r="E71" s="69">
        <v>84000</v>
      </c>
      <c r="F71" s="37">
        <v>27</v>
      </c>
      <c r="G71" s="37">
        <v>27.5</v>
      </c>
      <c r="H71" s="37">
        <v>28</v>
      </c>
      <c r="I71" s="37">
        <v>28.5</v>
      </c>
      <c r="J71" s="37">
        <v>29</v>
      </c>
      <c r="K71" s="37">
        <v>29.5</v>
      </c>
      <c r="L71" s="37">
        <v>30</v>
      </c>
      <c r="M71" s="37">
        <v>30</v>
      </c>
      <c r="N71" s="37">
        <v>30.5</v>
      </c>
      <c r="O71" s="37">
        <v>31</v>
      </c>
      <c r="P71" s="37">
        <v>31</v>
      </c>
      <c r="Q71" s="37">
        <v>31.5</v>
      </c>
    </row>
    <row r="72" spans="4:17" x14ac:dyDescent="0.25">
      <c r="D72">
        <v>69</v>
      </c>
      <c r="E72" s="69">
        <v>85000</v>
      </c>
      <c r="F72" s="37">
        <v>27</v>
      </c>
      <c r="G72" s="37">
        <v>27.5</v>
      </c>
      <c r="H72" s="37">
        <v>28</v>
      </c>
      <c r="I72" s="37">
        <v>28.5</v>
      </c>
      <c r="J72" s="37">
        <v>29</v>
      </c>
      <c r="K72" s="37">
        <v>29.5</v>
      </c>
      <c r="L72" s="37">
        <v>30</v>
      </c>
      <c r="M72" s="37">
        <v>30</v>
      </c>
      <c r="N72" s="37">
        <v>30.5</v>
      </c>
      <c r="O72" s="37">
        <v>31</v>
      </c>
      <c r="P72" s="37">
        <v>31</v>
      </c>
      <c r="Q72" s="37">
        <v>31.5</v>
      </c>
    </row>
    <row r="73" spans="4:17" x14ac:dyDescent="0.25">
      <c r="D73">
        <v>70</v>
      </c>
      <c r="E73" s="69">
        <v>86000</v>
      </c>
      <c r="F73" s="37">
        <v>27</v>
      </c>
      <c r="G73" s="37">
        <v>27.5</v>
      </c>
      <c r="H73" s="37">
        <v>28</v>
      </c>
      <c r="I73" s="37">
        <v>28.5</v>
      </c>
      <c r="J73" s="37">
        <v>29</v>
      </c>
      <c r="K73" s="37">
        <v>29.5</v>
      </c>
      <c r="L73" s="37">
        <v>30</v>
      </c>
      <c r="M73" s="37">
        <v>30</v>
      </c>
      <c r="N73" s="37">
        <v>30.5</v>
      </c>
      <c r="O73" s="37">
        <v>31</v>
      </c>
      <c r="P73" s="37">
        <v>31</v>
      </c>
      <c r="Q73" s="37">
        <v>31.5</v>
      </c>
    </row>
    <row r="74" spans="4:17" x14ac:dyDescent="0.25">
      <c r="D74">
        <v>71</v>
      </c>
      <c r="E74" s="69">
        <v>87000</v>
      </c>
      <c r="F74" s="37">
        <v>27</v>
      </c>
      <c r="G74" s="37">
        <v>27.5</v>
      </c>
      <c r="H74" s="37">
        <v>28</v>
      </c>
      <c r="I74" s="37">
        <v>28.5</v>
      </c>
      <c r="J74" s="37">
        <v>29</v>
      </c>
      <c r="K74" s="37">
        <v>29.5</v>
      </c>
      <c r="L74" s="37">
        <v>30</v>
      </c>
      <c r="M74" s="37">
        <v>30</v>
      </c>
      <c r="N74" s="37">
        <v>30.5</v>
      </c>
      <c r="O74" s="37">
        <v>31</v>
      </c>
      <c r="P74" s="37">
        <v>31</v>
      </c>
      <c r="Q74" s="37">
        <v>31.5</v>
      </c>
    </row>
    <row r="75" spans="4:17" x14ac:dyDescent="0.25">
      <c r="D75">
        <v>72</v>
      </c>
      <c r="E75" s="69">
        <v>88000</v>
      </c>
      <c r="F75" s="37">
        <v>27</v>
      </c>
      <c r="G75" s="37">
        <v>27.5</v>
      </c>
      <c r="H75" s="37">
        <v>28</v>
      </c>
      <c r="I75" s="37">
        <v>28.5</v>
      </c>
      <c r="J75" s="37">
        <v>29</v>
      </c>
      <c r="K75" s="37">
        <v>29.5</v>
      </c>
      <c r="L75" s="37">
        <v>30</v>
      </c>
      <c r="M75" s="37">
        <v>30</v>
      </c>
      <c r="N75" s="37">
        <v>30.5</v>
      </c>
      <c r="O75" s="37">
        <v>31</v>
      </c>
      <c r="P75" s="37">
        <v>31</v>
      </c>
      <c r="Q75" s="37">
        <v>31.5</v>
      </c>
    </row>
    <row r="76" spans="4:17" x14ac:dyDescent="0.25">
      <c r="D76">
        <v>73</v>
      </c>
      <c r="E76" s="69">
        <v>89000</v>
      </c>
      <c r="F76" s="37">
        <v>27</v>
      </c>
      <c r="G76" s="37">
        <v>27.5</v>
      </c>
      <c r="H76" s="37">
        <v>28</v>
      </c>
      <c r="I76" s="37">
        <v>28.5</v>
      </c>
      <c r="J76" s="37">
        <v>29</v>
      </c>
      <c r="K76" s="37">
        <v>29.5</v>
      </c>
      <c r="L76" s="37">
        <v>30</v>
      </c>
      <c r="M76" s="37">
        <v>30.5</v>
      </c>
      <c r="N76" s="37">
        <v>30.5</v>
      </c>
      <c r="O76" s="37">
        <v>31</v>
      </c>
      <c r="P76" s="37">
        <v>31</v>
      </c>
      <c r="Q76" s="37">
        <v>31.5</v>
      </c>
    </row>
    <row r="77" spans="4:17" x14ac:dyDescent="0.25">
      <c r="D77">
        <v>74</v>
      </c>
      <c r="E77" s="69">
        <v>90000</v>
      </c>
      <c r="F77" s="37">
        <v>27.5</v>
      </c>
      <c r="G77" s="37">
        <v>28</v>
      </c>
      <c r="H77" s="37">
        <v>28.5</v>
      </c>
      <c r="I77" s="37">
        <v>28.5</v>
      </c>
      <c r="J77" s="37">
        <v>29</v>
      </c>
      <c r="K77" s="37">
        <v>29.5</v>
      </c>
      <c r="L77" s="37">
        <v>30</v>
      </c>
      <c r="M77" s="37">
        <v>30.5</v>
      </c>
      <c r="N77" s="37">
        <v>30.5</v>
      </c>
      <c r="O77" s="37">
        <v>31</v>
      </c>
      <c r="P77" s="37">
        <v>31</v>
      </c>
      <c r="Q77" s="37">
        <v>31.5</v>
      </c>
    </row>
    <row r="78" spans="4:17" x14ac:dyDescent="0.25">
      <c r="D78">
        <v>75</v>
      </c>
      <c r="E78" s="69">
        <v>91000</v>
      </c>
      <c r="F78" s="37">
        <v>27.5</v>
      </c>
      <c r="G78" s="37">
        <v>28</v>
      </c>
      <c r="H78" s="37">
        <v>28.5</v>
      </c>
      <c r="I78" s="37">
        <v>28.5</v>
      </c>
      <c r="J78" s="37">
        <v>29</v>
      </c>
      <c r="K78" s="37">
        <v>29.5</v>
      </c>
      <c r="L78" s="37">
        <v>30</v>
      </c>
      <c r="M78" s="37">
        <v>30.5</v>
      </c>
      <c r="N78" s="37">
        <v>30.5</v>
      </c>
      <c r="O78" s="37">
        <v>31</v>
      </c>
      <c r="P78" s="37">
        <v>31.5</v>
      </c>
      <c r="Q78" s="37">
        <v>31.5</v>
      </c>
    </row>
    <row r="79" spans="4:17" x14ac:dyDescent="0.25">
      <c r="D79">
        <v>76</v>
      </c>
      <c r="E79" s="69">
        <v>92000</v>
      </c>
      <c r="F79" s="37">
        <v>27.5</v>
      </c>
      <c r="G79" s="37">
        <v>28</v>
      </c>
      <c r="H79" s="37">
        <v>28.5</v>
      </c>
      <c r="I79" s="37">
        <v>28.5</v>
      </c>
      <c r="J79" s="37">
        <v>29</v>
      </c>
      <c r="K79" s="37">
        <v>29.5</v>
      </c>
      <c r="L79" s="37">
        <v>30</v>
      </c>
      <c r="M79" s="37">
        <v>30.5</v>
      </c>
      <c r="N79" s="37">
        <v>30.5</v>
      </c>
      <c r="O79" s="37">
        <v>31</v>
      </c>
      <c r="P79" s="37">
        <v>31.5</v>
      </c>
      <c r="Q79" s="37">
        <v>31.5</v>
      </c>
    </row>
    <row r="80" spans="4:17" x14ac:dyDescent="0.25">
      <c r="D80">
        <v>77</v>
      </c>
      <c r="E80" s="69">
        <v>93000</v>
      </c>
      <c r="F80" s="37">
        <v>27.5</v>
      </c>
      <c r="G80" s="37">
        <v>28</v>
      </c>
      <c r="H80" s="37">
        <v>28.5</v>
      </c>
      <c r="I80" s="37">
        <v>28.5</v>
      </c>
      <c r="J80" s="37">
        <v>29</v>
      </c>
      <c r="K80" s="37">
        <v>29.5</v>
      </c>
      <c r="L80" s="37">
        <v>30</v>
      </c>
      <c r="M80" s="37">
        <v>30.5</v>
      </c>
      <c r="N80" s="37">
        <v>30.5</v>
      </c>
      <c r="O80" s="37">
        <v>31</v>
      </c>
      <c r="P80" s="37">
        <v>31.5</v>
      </c>
      <c r="Q80" s="37">
        <v>31.5</v>
      </c>
    </row>
    <row r="81" spans="4:17" x14ac:dyDescent="0.25">
      <c r="D81">
        <v>78</v>
      </c>
      <c r="E81" s="69">
        <v>94000</v>
      </c>
      <c r="F81" s="37">
        <v>27.5</v>
      </c>
      <c r="G81" s="37">
        <v>28</v>
      </c>
      <c r="H81" s="37">
        <v>28.5</v>
      </c>
      <c r="I81" s="37">
        <v>28.5</v>
      </c>
      <c r="J81" s="37">
        <v>29</v>
      </c>
      <c r="K81" s="37">
        <v>29.5</v>
      </c>
      <c r="L81" s="37">
        <v>30</v>
      </c>
      <c r="M81" s="37">
        <v>30.5</v>
      </c>
      <c r="N81" s="37">
        <v>30.5</v>
      </c>
      <c r="O81" s="37">
        <v>31</v>
      </c>
      <c r="P81" s="37">
        <v>31.5</v>
      </c>
      <c r="Q81" s="37">
        <v>31.5</v>
      </c>
    </row>
    <row r="82" spans="4:17" x14ac:dyDescent="0.25">
      <c r="D82">
        <v>79</v>
      </c>
      <c r="E82" s="69">
        <v>95000</v>
      </c>
      <c r="F82" s="37">
        <v>27.5</v>
      </c>
      <c r="G82" s="37">
        <v>28</v>
      </c>
      <c r="H82" s="37">
        <v>28.5</v>
      </c>
      <c r="I82" s="37">
        <v>28.5</v>
      </c>
      <c r="J82" s="37">
        <v>29</v>
      </c>
      <c r="K82" s="37">
        <v>29.5</v>
      </c>
      <c r="L82" s="37">
        <v>30</v>
      </c>
      <c r="M82" s="37">
        <v>30.5</v>
      </c>
      <c r="N82" s="37">
        <v>30.5</v>
      </c>
      <c r="O82" s="37">
        <v>31</v>
      </c>
      <c r="P82" s="37">
        <v>31.5</v>
      </c>
      <c r="Q82" s="37">
        <v>31.5</v>
      </c>
    </row>
    <row r="83" spans="4:17" x14ac:dyDescent="0.25">
      <c r="D83">
        <v>80</v>
      </c>
      <c r="E83" s="69">
        <v>96000</v>
      </c>
      <c r="F83" s="37">
        <v>27.5</v>
      </c>
      <c r="G83" s="37">
        <v>28</v>
      </c>
      <c r="H83" s="37">
        <v>28.5</v>
      </c>
      <c r="I83" s="37">
        <v>28.5</v>
      </c>
      <c r="J83" s="37">
        <v>29</v>
      </c>
      <c r="K83" s="37">
        <v>29.5</v>
      </c>
      <c r="L83" s="37">
        <v>30</v>
      </c>
      <c r="M83" s="37">
        <v>30.5</v>
      </c>
      <c r="N83" s="37">
        <v>30.5</v>
      </c>
      <c r="O83" s="37">
        <v>31</v>
      </c>
      <c r="P83" s="37">
        <v>31.5</v>
      </c>
      <c r="Q83" s="37">
        <v>31.5</v>
      </c>
    </row>
    <row r="84" spans="4:17" x14ac:dyDescent="0.25">
      <c r="D84">
        <v>81</v>
      </c>
      <c r="E84" s="69">
        <v>97000</v>
      </c>
      <c r="F84" s="37">
        <v>27.5</v>
      </c>
      <c r="G84" s="37">
        <v>28</v>
      </c>
      <c r="H84" s="37">
        <v>28.5</v>
      </c>
      <c r="I84" s="37">
        <v>28.5</v>
      </c>
      <c r="J84" s="37">
        <v>29</v>
      </c>
      <c r="K84" s="37">
        <v>29.5</v>
      </c>
      <c r="L84" s="37">
        <v>30</v>
      </c>
      <c r="M84" s="37">
        <v>30.5</v>
      </c>
      <c r="N84" s="37">
        <v>30.5</v>
      </c>
      <c r="O84" s="37">
        <v>31</v>
      </c>
      <c r="P84" s="37">
        <v>31.5</v>
      </c>
      <c r="Q84" s="37">
        <v>31.5</v>
      </c>
    </row>
    <row r="85" spans="4:17" x14ac:dyDescent="0.25">
      <c r="D85">
        <v>82</v>
      </c>
      <c r="E85" s="69">
        <v>98000</v>
      </c>
      <c r="F85" s="37">
        <v>27.5</v>
      </c>
      <c r="G85" s="37">
        <v>28</v>
      </c>
      <c r="H85" s="37">
        <v>28.5</v>
      </c>
      <c r="I85" s="37">
        <v>28.5</v>
      </c>
      <c r="J85" s="37">
        <v>29</v>
      </c>
      <c r="K85" s="37">
        <v>29.5</v>
      </c>
      <c r="L85" s="37">
        <v>30</v>
      </c>
      <c r="M85" s="37">
        <v>30.5</v>
      </c>
      <c r="N85" s="37">
        <v>30.5</v>
      </c>
      <c r="O85" s="37">
        <v>31</v>
      </c>
      <c r="P85" s="37">
        <v>31.5</v>
      </c>
      <c r="Q85" s="37">
        <v>31.5</v>
      </c>
    </row>
    <row r="86" spans="4:17" x14ac:dyDescent="0.25">
      <c r="D86">
        <v>83</v>
      </c>
      <c r="E86" s="69">
        <v>99000</v>
      </c>
      <c r="F86" s="37">
        <v>27.5</v>
      </c>
      <c r="G86" s="37">
        <v>28</v>
      </c>
      <c r="H86" s="37">
        <v>28.5</v>
      </c>
      <c r="I86" s="37">
        <v>28.5</v>
      </c>
      <c r="J86" s="37">
        <v>29</v>
      </c>
      <c r="K86" s="37">
        <v>29.5</v>
      </c>
      <c r="L86" s="37">
        <v>30</v>
      </c>
      <c r="M86" s="37">
        <v>30.5</v>
      </c>
      <c r="N86" s="37">
        <v>30.5</v>
      </c>
      <c r="O86" s="37">
        <v>31</v>
      </c>
      <c r="P86" s="37">
        <v>31.5</v>
      </c>
      <c r="Q86" s="37">
        <v>31.5</v>
      </c>
    </row>
    <row r="87" spans="4:17" x14ac:dyDescent="0.25">
      <c r="D87">
        <v>84</v>
      </c>
      <c r="E87" s="69">
        <v>100000</v>
      </c>
      <c r="F87" s="37">
        <v>27.5</v>
      </c>
      <c r="G87" s="37">
        <v>28</v>
      </c>
      <c r="H87" s="37">
        <v>28.5</v>
      </c>
      <c r="I87" s="37">
        <v>28.5</v>
      </c>
      <c r="J87" s="37">
        <v>29</v>
      </c>
      <c r="K87" s="37">
        <v>29.5</v>
      </c>
      <c r="L87" s="37">
        <v>30</v>
      </c>
      <c r="M87" s="37">
        <v>30.5</v>
      </c>
      <c r="N87" s="37">
        <v>30.5</v>
      </c>
      <c r="O87" s="37">
        <v>31</v>
      </c>
      <c r="P87" s="37">
        <v>31.5</v>
      </c>
      <c r="Q87" s="37">
        <v>31.5</v>
      </c>
    </row>
    <row r="88" spans="4:17" x14ac:dyDescent="0.25">
      <c r="D88">
        <v>85</v>
      </c>
      <c r="E88" s="69">
        <v>101000</v>
      </c>
      <c r="F88" s="37">
        <v>27.5</v>
      </c>
      <c r="G88" s="37">
        <v>28</v>
      </c>
      <c r="H88" s="37">
        <v>28.5</v>
      </c>
      <c r="I88" s="37">
        <v>28.5</v>
      </c>
      <c r="J88" s="37">
        <v>29</v>
      </c>
      <c r="K88" s="37">
        <v>29.5</v>
      </c>
      <c r="L88" s="37">
        <v>30</v>
      </c>
      <c r="M88" s="37">
        <v>30.5</v>
      </c>
      <c r="N88" s="37">
        <v>30.5</v>
      </c>
      <c r="O88" s="37">
        <v>31</v>
      </c>
      <c r="P88" s="37">
        <v>31.5</v>
      </c>
      <c r="Q88" s="37">
        <v>31.5</v>
      </c>
    </row>
    <row r="89" spans="4:17" x14ac:dyDescent="0.25">
      <c r="D89">
        <v>86</v>
      </c>
      <c r="E89" s="69">
        <v>102000</v>
      </c>
      <c r="F89" s="37">
        <v>27.5</v>
      </c>
      <c r="G89" s="37">
        <v>28</v>
      </c>
      <c r="H89" s="37">
        <v>28.5</v>
      </c>
      <c r="I89" s="37">
        <v>28.5</v>
      </c>
      <c r="J89" s="37">
        <v>29</v>
      </c>
      <c r="K89" s="37">
        <v>29.5</v>
      </c>
      <c r="L89" s="37">
        <v>30</v>
      </c>
      <c r="M89" s="37">
        <v>30.5</v>
      </c>
      <c r="N89" s="37">
        <v>30.5</v>
      </c>
      <c r="O89" s="37">
        <v>31</v>
      </c>
      <c r="P89" s="37">
        <v>31.5</v>
      </c>
      <c r="Q89" s="37">
        <v>31.5</v>
      </c>
    </row>
    <row r="90" spans="4:17" x14ac:dyDescent="0.25">
      <c r="D90">
        <v>87</v>
      </c>
      <c r="E90" s="69">
        <v>103000</v>
      </c>
      <c r="F90" s="37">
        <v>27.5</v>
      </c>
      <c r="G90" s="37">
        <v>28</v>
      </c>
      <c r="H90" s="37">
        <v>28.5</v>
      </c>
      <c r="I90" s="37">
        <v>28.5</v>
      </c>
      <c r="J90" s="37">
        <v>29</v>
      </c>
      <c r="K90" s="37">
        <v>29.5</v>
      </c>
      <c r="L90" s="37">
        <v>30</v>
      </c>
      <c r="M90" s="37">
        <v>30.5</v>
      </c>
      <c r="N90" s="37">
        <v>30.5</v>
      </c>
      <c r="O90" s="37">
        <v>31</v>
      </c>
      <c r="P90" s="37">
        <v>31.5</v>
      </c>
      <c r="Q90" s="37">
        <v>31.5</v>
      </c>
    </row>
    <row r="91" spans="4:17" x14ac:dyDescent="0.25">
      <c r="D91">
        <v>88</v>
      </c>
      <c r="E91" s="69">
        <v>104000</v>
      </c>
      <c r="F91" s="37">
        <v>27.5</v>
      </c>
      <c r="G91" s="37">
        <v>28</v>
      </c>
      <c r="H91" s="37">
        <v>28.5</v>
      </c>
      <c r="I91" s="37">
        <v>28.5</v>
      </c>
      <c r="J91" s="37">
        <v>29</v>
      </c>
      <c r="K91" s="37">
        <v>29.5</v>
      </c>
      <c r="L91" s="37">
        <v>30</v>
      </c>
      <c r="M91" s="37">
        <v>30.5</v>
      </c>
      <c r="N91" s="37">
        <v>30.5</v>
      </c>
      <c r="O91" s="37">
        <v>31</v>
      </c>
      <c r="P91" s="37">
        <v>31.5</v>
      </c>
      <c r="Q91" s="37">
        <v>31.5</v>
      </c>
    </row>
    <row r="92" spans="4:17" x14ac:dyDescent="0.25">
      <c r="D92">
        <v>89</v>
      </c>
      <c r="E92" s="69">
        <v>105000</v>
      </c>
      <c r="F92" s="37">
        <v>27.5</v>
      </c>
      <c r="G92" s="37">
        <v>28</v>
      </c>
      <c r="H92" s="37">
        <v>28.5</v>
      </c>
      <c r="I92" s="37">
        <v>28.5</v>
      </c>
      <c r="J92" s="37">
        <v>29</v>
      </c>
      <c r="K92" s="37">
        <v>29.5</v>
      </c>
      <c r="L92" s="37">
        <v>30</v>
      </c>
      <c r="M92" s="37">
        <v>30.5</v>
      </c>
      <c r="N92" s="37">
        <v>30.5</v>
      </c>
      <c r="O92" s="37">
        <v>31</v>
      </c>
      <c r="P92" s="37">
        <v>31.5</v>
      </c>
      <c r="Q92" s="37">
        <v>31.5</v>
      </c>
    </row>
    <row r="93" spans="4:17" x14ac:dyDescent="0.25">
      <c r="D93">
        <v>90</v>
      </c>
      <c r="E93" s="69">
        <v>106000</v>
      </c>
      <c r="F93" s="37">
        <v>27.5</v>
      </c>
      <c r="G93" s="37">
        <v>28</v>
      </c>
      <c r="H93" s="37">
        <v>28.5</v>
      </c>
      <c r="I93" s="37">
        <v>28.5</v>
      </c>
      <c r="J93" s="37">
        <v>29</v>
      </c>
      <c r="K93" s="37">
        <v>29.5</v>
      </c>
      <c r="L93" s="37">
        <v>30</v>
      </c>
      <c r="M93" s="37">
        <v>30.5</v>
      </c>
      <c r="N93" s="37">
        <v>30.5</v>
      </c>
      <c r="O93" s="37">
        <v>31</v>
      </c>
      <c r="P93" s="37">
        <v>31.5</v>
      </c>
      <c r="Q93" s="37">
        <v>31.5</v>
      </c>
    </row>
    <row r="94" spans="4:17" x14ac:dyDescent="0.25">
      <c r="D94">
        <v>91</v>
      </c>
      <c r="E94" s="69">
        <v>107000</v>
      </c>
      <c r="F94" s="37">
        <v>27.5</v>
      </c>
      <c r="G94" s="37">
        <v>28</v>
      </c>
      <c r="H94" s="37">
        <v>28.5</v>
      </c>
      <c r="I94" s="37">
        <v>28.5</v>
      </c>
      <c r="J94" s="37">
        <v>29</v>
      </c>
      <c r="K94" s="37">
        <v>29.5</v>
      </c>
      <c r="L94" s="37">
        <v>30</v>
      </c>
      <c r="M94" s="37">
        <v>30.5</v>
      </c>
      <c r="N94" s="37">
        <v>30.5</v>
      </c>
      <c r="O94" s="37">
        <v>31</v>
      </c>
      <c r="P94" s="37">
        <v>31.5</v>
      </c>
      <c r="Q94" s="37">
        <v>31.5</v>
      </c>
    </row>
    <row r="95" spans="4:17" x14ac:dyDescent="0.25">
      <c r="D95">
        <v>92</v>
      </c>
      <c r="E95" s="69">
        <v>108000</v>
      </c>
      <c r="F95" s="37">
        <v>27.5</v>
      </c>
      <c r="G95" s="37">
        <v>28</v>
      </c>
      <c r="H95" s="37">
        <v>28.5</v>
      </c>
      <c r="I95" s="37">
        <v>28.5</v>
      </c>
      <c r="J95" s="37">
        <v>29</v>
      </c>
      <c r="K95" s="37">
        <v>29.5</v>
      </c>
      <c r="L95" s="37">
        <v>30</v>
      </c>
      <c r="M95" s="37">
        <v>30.5</v>
      </c>
      <c r="N95" s="37">
        <v>30.5</v>
      </c>
      <c r="O95" s="37">
        <v>31</v>
      </c>
      <c r="P95" s="37">
        <v>31.5</v>
      </c>
      <c r="Q95" s="37">
        <v>31.5</v>
      </c>
    </row>
    <row r="96" spans="4:17" x14ac:dyDescent="0.25">
      <c r="D96">
        <v>93</v>
      </c>
      <c r="E96" s="69">
        <v>109000</v>
      </c>
      <c r="F96" s="37">
        <v>27.5</v>
      </c>
      <c r="G96" s="37">
        <v>28</v>
      </c>
      <c r="H96" s="37">
        <v>28.5</v>
      </c>
      <c r="I96" s="37">
        <v>28.5</v>
      </c>
      <c r="J96" s="37">
        <v>29</v>
      </c>
      <c r="K96" s="37">
        <v>29.5</v>
      </c>
      <c r="L96" s="37">
        <v>30</v>
      </c>
      <c r="M96" s="37">
        <v>30.5</v>
      </c>
      <c r="N96" s="37">
        <v>30.5</v>
      </c>
      <c r="O96" s="37">
        <v>31</v>
      </c>
      <c r="P96" s="37">
        <v>31.5</v>
      </c>
      <c r="Q96" s="37">
        <v>31.5</v>
      </c>
    </row>
    <row r="97" spans="4:17" x14ac:dyDescent="0.25">
      <c r="D97">
        <v>94</v>
      </c>
      <c r="E97" s="69">
        <v>110000</v>
      </c>
      <c r="F97" s="37">
        <v>27.5</v>
      </c>
      <c r="G97" s="37">
        <v>28</v>
      </c>
      <c r="H97" s="37">
        <v>28.5</v>
      </c>
      <c r="I97" s="37">
        <v>28.5</v>
      </c>
      <c r="J97" s="37">
        <v>29</v>
      </c>
      <c r="K97" s="37">
        <v>29.5</v>
      </c>
      <c r="L97" s="37">
        <v>30</v>
      </c>
      <c r="M97" s="37">
        <v>30.5</v>
      </c>
      <c r="N97" s="37">
        <v>30.5</v>
      </c>
      <c r="O97" s="37">
        <v>31</v>
      </c>
      <c r="P97" s="37">
        <v>31.5</v>
      </c>
      <c r="Q97" s="37">
        <v>31.5</v>
      </c>
    </row>
  </sheetData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D1:Q99"/>
  <sheetViews>
    <sheetView zoomScale="85" zoomScaleNormal="85" workbookViewId="0">
      <selection activeCell="C1" sqref="C1"/>
    </sheetView>
  </sheetViews>
  <sheetFormatPr defaultRowHeight="15" x14ac:dyDescent="0.25"/>
  <cols>
    <col min="4" max="5" width="9.140625" style="4"/>
  </cols>
  <sheetData>
    <row r="1" spans="4:17" x14ac:dyDescent="0.25">
      <c r="F1" s="70" t="s">
        <v>52</v>
      </c>
      <c r="G1" s="70" t="s">
        <v>52</v>
      </c>
      <c r="H1" s="70" t="s">
        <v>52</v>
      </c>
      <c r="I1" s="70" t="s">
        <v>52</v>
      </c>
      <c r="J1" s="70" t="s">
        <v>52</v>
      </c>
      <c r="K1" s="70" t="s">
        <v>52</v>
      </c>
      <c r="L1" s="70" t="s">
        <v>52</v>
      </c>
      <c r="M1" s="70" t="s">
        <v>52</v>
      </c>
      <c r="N1" s="70" t="s">
        <v>52</v>
      </c>
      <c r="O1" s="70" t="s">
        <v>52</v>
      </c>
      <c r="P1" s="70" t="s">
        <v>52</v>
      </c>
      <c r="Q1" s="70" t="s">
        <v>52</v>
      </c>
    </row>
    <row r="2" spans="4:17" x14ac:dyDescent="0.25">
      <c r="D2" s="4" t="s">
        <v>161</v>
      </c>
      <c r="F2" s="71">
        <v>0</v>
      </c>
      <c r="G2" s="71">
        <v>1.0009999999999999</v>
      </c>
      <c r="H2" s="71">
        <v>1.5009999999999999</v>
      </c>
      <c r="I2" s="71">
        <v>2.0009999999999999</v>
      </c>
      <c r="J2" s="71">
        <v>2.5009999999999999</v>
      </c>
      <c r="K2" s="71">
        <v>3.0009999999999999</v>
      </c>
      <c r="L2" s="71">
        <v>3.5009999999999999</v>
      </c>
      <c r="M2" s="71">
        <v>4.0010000000000003</v>
      </c>
      <c r="N2" s="71">
        <v>4.5010000000000003</v>
      </c>
      <c r="O2" s="71">
        <v>5.0010000000000003</v>
      </c>
      <c r="P2" s="71">
        <v>5.5010000000000003</v>
      </c>
      <c r="Q2" s="71">
        <v>6.0010000000000003</v>
      </c>
    </row>
    <row r="3" spans="4:17" x14ac:dyDescent="0.25">
      <c r="E3" s="4" t="s">
        <v>59</v>
      </c>
      <c r="F3" s="72">
        <v>2</v>
      </c>
      <c r="G3" s="72">
        <v>3</v>
      </c>
      <c r="H3" s="72">
        <v>4</v>
      </c>
      <c r="I3" s="72">
        <v>5</v>
      </c>
      <c r="J3" s="72">
        <v>6</v>
      </c>
      <c r="K3" s="72">
        <v>7</v>
      </c>
      <c r="L3" s="72">
        <v>8</v>
      </c>
      <c r="M3" s="72">
        <v>9</v>
      </c>
      <c r="N3" s="72">
        <v>10</v>
      </c>
      <c r="O3" s="72">
        <v>11</v>
      </c>
      <c r="P3" s="72">
        <v>12</v>
      </c>
      <c r="Q3" s="72">
        <v>13</v>
      </c>
    </row>
    <row r="4" spans="4:17" x14ac:dyDescent="0.25">
      <c r="D4" s="4">
        <v>1</v>
      </c>
      <c r="E4" s="4">
        <v>0</v>
      </c>
      <c r="F4" s="37">
        <v>15.5</v>
      </c>
      <c r="G4" s="37">
        <v>15.5</v>
      </c>
      <c r="H4" s="37">
        <v>16</v>
      </c>
      <c r="I4" s="37">
        <v>16.5</v>
      </c>
      <c r="J4" s="37">
        <v>16.5</v>
      </c>
      <c r="K4" s="37">
        <v>17</v>
      </c>
      <c r="L4" s="37">
        <v>17</v>
      </c>
      <c r="M4" s="37">
        <v>17</v>
      </c>
      <c r="N4" s="37">
        <v>17.5</v>
      </c>
      <c r="O4" s="37">
        <v>17.5</v>
      </c>
      <c r="P4" s="37">
        <v>17.5</v>
      </c>
      <c r="Q4" s="37">
        <v>18</v>
      </c>
    </row>
    <row r="5" spans="4:17" x14ac:dyDescent="0.25">
      <c r="D5" s="4">
        <v>2</v>
      </c>
      <c r="E5" s="73">
        <v>21500</v>
      </c>
      <c r="F5" s="66">
        <v>18.5</v>
      </c>
      <c r="G5" s="66">
        <v>18.5</v>
      </c>
      <c r="H5" s="66">
        <v>19</v>
      </c>
      <c r="I5" s="66">
        <v>19.5</v>
      </c>
      <c r="J5" s="66">
        <v>19.5</v>
      </c>
      <c r="K5" s="66">
        <v>20</v>
      </c>
      <c r="L5" s="66">
        <v>20</v>
      </c>
      <c r="M5" s="66">
        <v>20</v>
      </c>
      <c r="N5" s="66">
        <v>20.5</v>
      </c>
      <c r="O5" s="66">
        <v>20.5</v>
      </c>
      <c r="P5" s="66">
        <v>20.5</v>
      </c>
      <c r="Q5" s="66">
        <v>21</v>
      </c>
    </row>
    <row r="6" spans="4:17" x14ac:dyDescent="0.25">
      <c r="D6" s="4">
        <v>3</v>
      </c>
      <c r="E6" s="73">
        <v>22000</v>
      </c>
      <c r="F6" s="66">
        <v>19.5</v>
      </c>
      <c r="G6" s="66">
        <v>19.5</v>
      </c>
      <c r="H6" s="66">
        <v>20</v>
      </c>
      <c r="I6" s="66">
        <v>20.5</v>
      </c>
      <c r="J6" s="66">
        <v>20.5</v>
      </c>
      <c r="K6" s="66">
        <v>21</v>
      </c>
      <c r="L6" s="66">
        <v>21</v>
      </c>
      <c r="M6" s="66">
        <v>21.5</v>
      </c>
      <c r="N6" s="66">
        <v>21.5</v>
      </c>
      <c r="O6" s="66">
        <v>21.5</v>
      </c>
      <c r="P6" s="66">
        <v>22</v>
      </c>
      <c r="Q6" s="66">
        <v>22</v>
      </c>
    </row>
    <row r="7" spans="4:17" x14ac:dyDescent="0.25">
      <c r="D7" s="4">
        <v>4</v>
      </c>
      <c r="E7" s="73">
        <v>22500</v>
      </c>
      <c r="F7" s="66">
        <v>20.5</v>
      </c>
      <c r="G7" s="66">
        <v>20.5</v>
      </c>
      <c r="H7" s="66">
        <v>21</v>
      </c>
      <c r="I7" s="66">
        <v>21.5</v>
      </c>
      <c r="J7" s="66">
        <v>21.5</v>
      </c>
      <c r="K7" s="66">
        <v>22</v>
      </c>
      <c r="L7" s="66">
        <v>22</v>
      </c>
      <c r="M7" s="66">
        <v>22.5</v>
      </c>
      <c r="N7" s="66">
        <v>22.5</v>
      </c>
      <c r="O7" s="66">
        <v>22.5</v>
      </c>
      <c r="P7" s="66">
        <v>23</v>
      </c>
      <c r="Q7" s="66">
        <v>23</v>
      </c>
    </row>
    <row r="8" spans="4:17" x14ac:dyDescent="0.25">
      <c r="D8" s="4">
        <v>5</v>
      </c>
      <c r="E8" s="73">
        <v>23000</v>
      </c>
      <c r="F8" s="66">
        <v>21</v>
      </c>
      <c r="G8" s="66">
        <v>21.5</v>
      </c>
      <c r="H8" s="66">
        <v>22</v>
      </c>
      <c r="I8" s="66">
        <v>22</v>
      </c>
      <c r="J8" s="66">
        <v>22.5</v>
      </c>
      <c r="K8" s="66">
        <v>23</v>
      </c>
      <c r="L8" s="66">
        <v>23</v>
      </c>
      <c r="M8" s="66">
        <v>23</v>
      </c>
      <c r="N8" s="66">
        <v>23.5</v>
      </c>
      <c r="O8" s="66">
        <v>23.5</v>
      </c>
      <c r="P8" s="66">
        <v>24</v>
      </c>
      <c r="Q8" s="66">
        <v>24</v>
      </c>
    </row>
    <row r="9" spans="4:17" x14ac:dyDescent="0.25">
      <c r="D9" s="4">
        <v>6</v>
      </c>
      <c r="E9" s="73">
        <v>23500</v>
      </c>
      <c r="F9" s="66">
        <v>21.5</v>
      </c>
      <c r="G9" s="66">
        <v>22</v>
      </c>
      <c r="H9" s="66">
        <v>22</v>
      </c>
      <c r="I9" s="66">
        <v>22.5</v>
      </c>
      <c r="J9" s="66">
        <v>23</v>
      </c>
      <c r="K9" s="66">
        <v>23.5</v>
      </c>
      <c r="L9" s="66">
        <v>23.5</v>
      </c>
      <c r="M9" s="66">
        <v>24</v>
      </c>
      <c r="N9" s="66">
        <v>24</v>
      </c>
      <c r="O9" s="66">
        <v>24.5</v>
      </c>
      <c r="P9" s="66">
        <v>24.5</v>
      </c>
      <c r="Q9" s="66">
        <v>25</v>
      </c>
    </row>
    <row r="10" spans="4:17" x14ac:dyDescent="0.25">
      <c r="D10" s="4">
        <v>7</v>
      </c>
      <c r="E10" s="73">
        <v>24000</v>
      </c>
      <c r="F10" s="66">
        <v>21.5</v>
      </c>
      <c r="G10" s="66">
        <v>22</v>
      </c>
      <c r="H10" s="66">
        <v>22</v>
      </c>
      <c r="I10" s="66">
        <v>22.5</v>
      </c>
      <c r="J10" s="66">
        <v>23</v>
      </c>
      <c r="K10" s="66">
        <v>23.5</v>
      </c>
      <c r="L10" s="66">
        <v>23.5</v>
      </c>
      <c r="M10" s="66">
        <v>24</v>
      </c>
      <c r="N10" s="66">
        <v>24</v>
      </c>
      <c r="O10" s="66">
        <v>24.5</v>
      </c>
      <c r="P10" s="66">
        <v>24.5</v>
      </c>
      <c r="Q10" s="66">
        <v>25</v>
      </c>
    </row>
    <row r="11" spans="4:17" x14ac:dyDescent="0.25">
      <c r="D11" s="4">
        <v>8</v>
      </c>
      <c r="E11" s="73">
        <v>24500</v>
      </c>
      <c r="F11" s="66">
        <v>21.5</v>
      </c>
      <c r="G11" s="66">
        <v>22</v>
      </c>
      <c r="H11" s="66">
        <v>22</v>
      </c>
      <c r="I11" s="66">
        <v>22.5</v>
      </c>
      <c r="J11" s="66">
        <v>23</v>
      </c>
      <c r="K11" s="66">
        <v>23.5</v>
      </c>
      <c r="L11" s="66">
        <v>23.5</v>
      </c>
      <c r="M11" s="66">
        <v>24</v>
      </c>
      <c r="N11" s="66">
        <v>24</v>
      </c>
      <c r="O11" s="66">
        <v>24.5</v>
      </c>
      <c r="P11" s="66">
        <v>24.5</v>
      </c>
      <c r="Q11" s="66">
        <v>25</v>
      </c>
    </row>
    <row r="12" spans="4:17" x14ac:dyDescent="0.25">
      <c r="D12" s="4">
        <v>9</v>
      </c>
      <c r="E12" s="73">
        <v>25000</v>
      </c>
      <c r="F12" s="66">
        <v>21.5</v>
      </c>
      <c r="G12" s="66">
        <v>22</v>
      </c>
      <c r="H12" s="66">
        <v>22</v>
      </c>
      <c r="I12" s="66">
        <v>22.5</v>
      </c>
      <c r="J12" s="66">
        <v>23</v>
      </c>
      <c r="K12" s="66">
        <v>23.5</v>
      </c>
      <c r="L12" s="66">
        <v>23.5</v>
      </c>
      <c r="M12" s="66">
        <v>24</v>
      </c>
      <c r="N12" s="66">
        <v>24</v>
      </c>
      <c r="O12" s="66">
        <v>24.5</v>
      </c>
      <c r="P12" s="66">
        <v>24.5</v>
      </c>
      <c r="Q12" s="66">
        <v>25</v>
      </c>
    </row>
    <row r="13" spans="4:17" x14ac:dyDescent="0.25">
      <c r="D13" s="4">
        <v>10</v>
      </c>
      <c r="E13" s="73">
        <v>26000</v>
      </c>
      <c r="F13" s="66">
        <v>21.5</v>
      </c>
      <c r="G13" s="66">
        <v>22</v>
      </c>
      <c r="H13" s="66">
        <v>22</v>
      </c>
      <c r="I13" s="66">
        <v>22.5</v>
      </c>
      <c r="J13" s="66">
        <v>23</v>
      </c>
      <c r="K13" s="66">
        <v>23.5</v>
      </c>
      <c r="L13" s="66">
        <v>23.5</v>
      </c>
      <c r="M13" s="66">
        <v>24</v>
      </c>
      <c r="N13" s="66">
        <v>24</v>
      </c>
      <c r="O13" s="66">
        <v>24.5</v>
      </c>
      <c r="P13" s="66">
        <v>24.5</v>
      </c>
      <c r="Q13" s="66">
        <v>25</v>
      </c>
    </row>
    <row r="14" spans="4:17" x14ac:dyDescent="0.25">
      <c r="D14" s="4">
        <v>11</v>
      </c>
      <c r="E14" s="73">
        <v>27000</v>
      </c>
      <c r="F14" s="66">
        <v>21.5</v>
      </c>
      <c r="G14" s="66">
        <v>22</v>
      </c>
      <c r="H14" s="66">
        <v>22</v>
      </c>
      <c r="I14" s="66">
        <v>22.5</v>
      </c>
      <c r="J14" s="66">
        <v>23</v>
      </c>
      <c r="K14" s="66">
        <v>23.5</v>
      </c>
      <c r="L14" s="66">
        <v>23.5</v>
      </c>
      <c r="M14" s="66">
        <v>24</v>
      </c>
      <c r="N14" s="66">
        <v>24</v>
      </c>
      <c r="O14" s="66">
        <v>24.5</v>
      </c>
      <c r="P14" s="66">
        <v>24.5</v>
      </c>
      <c r="Q14" s="66">
        <v>25</v>
      </c>
    </row>
    <row r="15" spans="4:17" x14ac:dyDescent="0.25">
      <c r="D15" s="4">
        <v>12</v>
      </c>
      <c r="E15" s="73">
        <v>28000</v>
      </c>
      <c r="F15" s="66">
        <v>21.5</v>
      </c>
      <c r="G15" s="66">
        <v>22</v>
      </c>
      <c r="H15" s="66">
        <v>22</v>
      </c>
      <c r="I15" s="66">
        <v>22.5</v>
      </c>
      <c r="J15" s="66">
        <v>23</v>
      </c>
      <c r="K15" s="66">
        <v>23.5</v>
      </c>
      <c r="L15" s="66">
        <v>23.5</v>
      </c>
      <c r="M15" s="66">
        <v>24</v>
      </c>
      <c r="N15" s="66">
        <v>24</v>
      </c>
      <c r="O15" s="66">
        <v>24.5</v>
      </c>
      <c r="P15" s="66">
        <v>24.5</v>
      </c>
      <c r="Q15" s="66">
        <v>25</v>
      </c>
    </row>
    <row r="16" spans="4:17" x14ac:dyDescent="0.25">
      <c r="D16" s="4">
        <v>13</v>
      </c>
      <c r="E16" s="73">
        <v>29000</v>
      </c>
      <c r="F16" s="66">
        <v>21.5</v>
      </c>
      <c r="G16" s="66">
        <v>22</v>
      </c>
      <c r="H16" s="66">
        <v>22</v>
      </c>
      <c r="I16" s="66">
        <v>22.5</v>
      </c>
      <c r="J16" s="66">
        <v>23</v>
      </c>
      <c r="K16" s="66">
        <v>23.5</v>
      </c>
      <c r="L16" s="66">
        <v>23.5</v>
      </c>
      <c r="M16" s="66">
        <v>24</v>
      </c>
      <c r="N16" s="66">
        <v>24</v>
      </c>
      <c r="O16" s="66">
        <v>24.5</v>
      </c>
      <c r="P16" s="66">
        <v>24.5</v>
      </c>
      <c r="Q16" s="66">
        <v>25</v>
      </c>
    </row>
    <row r="17" spans="4:17" x14ac:dyDescent="0.25">
      <c r="D17" s="4">
        <v>14</v>
      </c>
      <c r="E17" s="73">
        <v>30000</v>
      </c>
      <c r="F17" s="66">
        <v>21.5</v>
      </c>
      <c r="G17" s="66">
        <v>22</v>
      </c>
      <c r="H17" s="66">
        <v>22</v>
      </c>
      <c r="I17" s="66">
        <v>22.5</v>
      </c>
      <c r="J17" s="66">
        <v>23</v>
      </c>
      <c r="K17" s="66">
        <v>23.5</v>
      </c>
      <c r="L17" s="66">
        <v>23.5</v>
      </c>
      <c r="M17" s="66">
        <v>24</v>
      </c>
      <c r="N17" s="66">
        <v>24</v>
      </c>
      <c r="O17" s="66">
        <v>24.5</v>
      </c>
      <c r="P17" s="66">
        <v>24.5</v>
      </c>
      <c r="Q17" s="66">
        <v>25</v>
      </c>
    </row>
    <row r="18" spans="4:17" x14ac:dyDescent="0.25">
      <c r="D18" s="4">
        <v>15</v>
      </c>
      <c r="E18" s="23">
        <v>31000</v>
      </c>
      <c r="F18" s="51">
        <v>21.5</v>
      </c>
      <c r="G18" s="51">
        <v>22</v>
      </c>
      <c r="H18" s="51">
        <v>22</v>
      </c>
      <c r="I18" s="51">
        <v>22.5</v>
      </c>
      <c r="J18" s="51">
        <v>23</v>
      </c>
      <c r="K18" s="51">
        <v>23.5</v>
      </c>
      <c r="L18" s="51">
        <v>23.5</v>
      </c>
      <c r="M18" s="51">
        <v>24</v>
      </c>
      <c r="N18" s="51">
        <v>24</v>
      </c>
      <c r="O18" s="51">
        <v>24.5</v>
      </c>
      <c r="P18" s="51">
        <v>24.5</v>
      </c>
      <c r="Q18" s="51">
        <v>25</v>
      </c>
    </row>
    <row r="19" spans="4:17" x14ac:dyDescent="0.25">
      <c r="D19" s="4">
        <v>16</v>
      </c>
      <c r="E19" s="4">
        <v>32000</v>
      </c>
      <c r="F19" s="37">
        <v>21.5</v>
      </c>
      <c r="G19" s="37">
        <v>22</v>
      </c>
      <c r="H19" s="37">
        <v>22.5</v>
      </c>
      <c r="I19" s="37">
        <v>22.5</v>
      </c>
      <c r="J19" s="37">
        <v>23</v>
      </c>
      <c r="K19" s="37">
        <v>23.5</v>
      </c>
      <c r="L19" s="37">
        <v>23.5</v>
      </c>
      <c r="M19" s="37">
        <v>24</v>
      </c>
      <c r="N19" s="37">
        <v>24</v>
      </c>
      <c r="O19" s="37">
        <v>24.5</v>
      </c>
      <c r="P19" s="37">
        <v>24.5</v>
      </c>
      <c r="Q19" s="37">
        <v>25</v>
      </c>
    </row>
    <row r="20" spans="4:17" x14ac:dyDescent="0.25">
      <c r="D20" s="4">
        <v>17</v>
      </c>
      <c r="E20" s="4">
        <v>33000</v>
      </c>
      <c r="F20" s="37">
        <v>21.5</v>
      </c>
      <c r="G20" s="37">
        <v>22</v>
      </c>
      <c r="H20" s="37">
        <v>22.5</v>
      </c>
      <c r="I20" s="37">
        <v>22.5</v>
      </c>
      <c r="J20" s="37">
        <v>23</v>
      </c>
      <c r="K20" s="37">
        <v>23.5</v>
      </c>
      <c r="L20" s="37">
        <v>23.5</v>
      </c>
      <c r="M20" s="37">
        <v>24</v>
      </c>
      <c r="N20" s="37">
        <v>24</v>
      </c>
      <c r="O20" s="37">
        <v>24.5</v>
      </c>
      <c r="P20" s="37">
        <v>24.5</v>
      </c>
      <c r="Q20" s="37">
        <v>25</v>
      </c>
    </row>
    <row r="21" spans="4:17" x14ac:dyDescent="0.25">
      <c r="D21" s="4">
        <v>18</v>
      </c>
      <c r="E21" s="4">
        <v>34000</v>
      </c>
      <c r="F21" s="37">
        <v>21.5</v>
      </c>
      <c r="G21" s="37">
        <v>22</v>
      </c>
      <c r="H21" s="37">
        <v>22.5</v>
      </c>
      <c r="I21" s="37">
        <v>22.5</v>
      </c>
      <c r="J21" s="37">
        <v>23</v>
      </c>
      <c r="K21" s="37">
        <v>23.5</v>
      </c>
      <c r="L21" s="37">
        <v>23.5</v>
      </c>
      <c r="M21" s="37">
        <v>24</v>
      </c>
      <c r="N21" s="37">
        <v>24.5</v>
      </c>
      <c r="O21" s="37">
        <v>24.5</v>
      </c>
      <c r="P21" s="37">
        <v>25</v>
      </c>
      <c r="Q21" s="37">
        <v>25</v>
      </c>
    </row>
    <row r="22" spans="4:17" x14ac:dyDescent="0.25">
      <c r="D22" s="4">
        <v>19</v>
      </c>
      <c r="E22" s="4">
        <v>35000</v>
      </c>
      <c r="F22" s="37">
        <v>21.5</v>
      </c>
      <c r="G22" s="37">
        <v>22</v>
      </c>
      <c r="H22" s="37">
        <v>22.5</v>
      </c>
      <c r="I22" s="37">
        <v>23</v>
      </c>
      <c r="J22" s="37">
        <v>23</v>
      </c>
      <c r="K22" s="37">
        <v>23.5</v>
      </c>
      <c r="L22" s="37">
        <v>24</v>
      </c>
      <c r="M22" s="37">
        <v>24</v>
      </c>
      <c r="N22" s="37">
        <v>24.5</v>
      </c>
      <c r="O22" s="37">
        <v>24.5</v>
      </c>
      <c r="P22" s="37">
        <v>25</v>
      </c>
      <c r="Q22" s="37">
        <v>25</v>
      </c>
    </row>
    <row r="23" spans="4:17" x14ac:dyDescent="0.25">
      <c r="D23" s="4">
        <v>20</v>
      </c>
      <c r="E23" s="4">
        <v>36000</v>
      </c>
      <c r="F23" s="37">
        <v>22</v>
      </c>
      <c r="G23" s="37">
        <v>22</v>
      </c>
      <c r="H23" s="37">
        <v>22.5</v>
      </c>
      <c r="I23" s="37">
        <v>23</v>
      </c>
      <c r="J23" s="37">
        <v>23.5</v>
      </c>
      <c r="K23" s="37">
        <v>23.5</v>
      </c>
      <c r="L23" s="37">
        <v>24</v>
      </c>
      <c r="M23" s="37">
        <v>24.5</v>
      </c>
      <c r="N23" s="37">
        <v>24.5</v>
      </c>
      <c r="O23" s="37">
        <v>25</v>
      </c>
      <c r="P23" s="37">
        <v>25</v>
      </c>
      <c r="Q23" s="37">
        <v>25.5</v>
      </c>
    </row>
    <row r="24" spans="4:17" x14ac:dyDescent="0.25">
      <c r="D24" s="4">
        <v>21</v>
      </c>
      <c r="E24" s="4">
        <v>37000</v>
      </c>
      <c r="F24" s="37">
        <v>22</v>
      </c>
      <c r="G24" s="37">
        <v>22.5</v>
      </c>
      <c r="H24" s="37">
        <v>23</v>
      </c>
      <c r="I24" s="37">
        <v>23.5</v>
      </c>
      <c r="J24" s="37">
        <v>23.5</v>
      </c>
      <c r="K24" s="37">
        <v>24</v>
      </c>
      <c r="L24" s="37">
        <v>24.5</v>
      </c>
      <c r="M24" s="37">
        <v>24.5</v>
      </c>
      <c r="N24" s="37">
        <v>25</v>
      </c>
      <c r="O24" s="37">
        <v>25</v>
      </c>
      <c r="P24" s="37">
        <v>25.5</v>
      </c>
      <c r="Q24" s="37">
        <v>25.5</v>
      </c>
    </row>
    <row r="25" spans="4:17" x14ac:dyDescent="0.25">
      <c r="D25" s="4">
        <v>22</v>
      </c>
      <c r="E25" s="4">
        <v>38000</v>
      </c>
      <c r="F25" s="37">
        <v>22</v>
      </c>
      <c r="G25" s="37">
        <v>22.5</v>
      </c>
      <c r="H25" s="37">
        <v>23</v>
      </c>
      <c r="I25" s="37">
        <v>23.5</v>
      </c>
      <c r="J25" s="37">
        <v>24</v>
      </c>
      <c r="K25" s="37">
        <v>24</v>
      </c>
      <c r="L25" s="37">
        <v>24.5</v>
      </c>
      <c r="M25" s="37">
        <v>25</v>
      </c>
      <c r="N25" s="37">
        <v>25</v>
      </c>
      <c r="O25" s="37">
        <v>25.5</v>
      </c>
      <c r="P25" s="37">
        <v>25.5</v>
      </c>
      <c r="Q25" s="37">
        <v>26</v>
      </c>
    </row>
    <row r="26" spans="4:17" x14ac:dyDescent="0.25">
      <c r="D26" s="4">
        <v>23</v>
      </c>
      <c r="E26" s="4">
        <v>39000</v>
      </c>
      <c r="F26" s="37">
        <v>22.5</v>
      </c>
      <c r="G26" s="37">
        <v>23</v>
      </c>
      <c r="H26" s="37">
        <v>23.5</v>
      </c>
      <c r="I26" s="37">
        <v>23.5</v>
      </c>
      <c r="J26" s="37">
        <v>24</v>
      </c>
      <c r="K26" s="37">
        <v>24.5</v>
      </c>
      <c r="L26" s="37">
        <v>25</v>
      </c>
      <c r="M26" s="37">
        <v>25</v>
      </c>
      <c r="N26" s="37">
        <v>25.5</v>
      </c>
      <c r="O26" s="37">
        <v>25.5</v>
      </c>
      <c r="P26" s="37">
        <v>26</v>
      </c>
      <c r="Q26" s="37">
        <v>26</v>
      </c>
    </row>
    <row r="27" spans="4:17" x14ac:dyDescent="0.25">
      <c r="D27" s="4">
        <v>24</v>
      </c>
      <c r="E27" s="4">
        <v>40000</v>
      </c>
      <c r="F27" s="37">
        <v>22.5</v>
      </c>
      <c r="G27" s="37">
        <v>23</v>
      </c>
      <c r="H27" s="37">
        <v>23.5</v>
      </c>
      <c r="I27" s="37">
        <v>24</v>
      </c>
      <c r="J27" s="37">
        <v>24.5</v>
      </c>
      <c r="K27" s="37">
        <v>24.5</v>
      </c>
      <c r="L27" s="37">
        <v>25</v>
      </c>
      <c r="M27" s="37">
        <v>25.5</v>
      </c>
      <c r="N27" s="37">
        <v>25.5</v>
      </c>
      <c r="O27" s="37">
        <v>26</v>
      </c>
      <c r="P27" s="37">
        <v>26</v>
      </c>
      <c r="Q27" s="37">
        <v>26.5</v>
      </c>
    </row>
    <row r="28" spans="4:17" x14ac:dyDescent="0.25">
      <c r="D28" s="4">
        <v>25</v>
      </c>
      <c r="E28" s="4">
        <v>41000</v>
      </c>
      <c r="F28" s="37">
        <v>23</v>
      </c>
      <c r="G28" s="37">
        <v>23.5</v>
      </c>
      <c r="H28" s="37">
        <v>24</v>
      </c>
      <c r="I28" s="37">
        <v>24</v>
      </c>
      <c r="J28" s="37">
        <v>24.5</v>
      </c>
      <c r="K28" s="37">
        <v>25</v>
      </c>
      <c r="L28" s="37">
        <v>25</v>
      </c>
      <c r="M28" s="37">
        <v>25.5</v>
      </c>
      <c r="N28" s="37">
        <v>26</v>
      </c>
      <c r="O28" s="37">
        <v>26</v>
      </c>
      <c r="P28" s="37">
        <v>26.5</v>
      </c>
      <c r="Q28" s="37">
        <v>26.5</v>
      </c>
    </row>
    <row r="29" spans="4:17" x14ac:dyDescent="0.25">
      <c r="D29" s="4">
        <v>26</v>
      </c>
      <c r="E29" s="4">
        <v>42000</v>
      </c>
      <c r="F29" s="37">
        <v>23</v>
      </c>
      <c r="G29" s="37">
        <v>23.5</v>
      </c>
      <c r="H29" s="37">
        <v>24</v>
      </c>
      <c r="I29" s="37">
        <v>24.5</v>
      </c>
      <c r="J29" s="37">
        <v>25</v>
      </c>
      <c r="K29" s="37">
        <v>25</v>
      </c>
      <c r="L29" s="37">
        <v>25.5</v>
      </c>
      <c r="M29" s="37">
        <v>26</v>
      </c>
      <c r="N29" s="37">
        <v>26</v>
      </c>
      <c r="O29" s="37">
        <v>26.5</v>
      </c>
      <c r="P29" s="37">
        <v>26.5</v>
      </c>
      <c r="Q29" s="37">
        <v>27</v>
      </c>
    </row>
    <row r="30" spans="4:17" x14ac:dyDescent="0.25">
      <c r="D30" s="4">
        <v>27</v>
      </c>
      <c r="E30" s="4">
        <v>43000</v>
      </c>
      <c r="F30" s="37">
        <v>23.5</v>
      </c>
      <c r="G30" s="37">
        <v>24</v>
      </c>
      <c r="H30" s="37">
        <v>24.5</v>
      </c>
      <c r="I30" s="37">
        <v>24.5</v>
      </c>
      <c r="J30" s="37">
        <v>25</v>
      </c>
      <c r="K30" s="37">
        <v>25.5</v>
      </c>
      <c r="L30" s="37">
        <v>26</v>
      </c>
      <c r="M30" s="37">
        <v>26</v>
      </c>
      <c r="N30" s="37">
        <v>26.5</v>
      </c>
      <c r="O30" s="37">
        <v>26.5</v>
      </c>
      <c r="P30" s="37">
        <v>27</v>
      </c>
      <c r="Q30" s="37">
        <v>27</v>
      </c>
    </row>
    <row r="31" spans="4:17" x14ac:dyDescent="0.25">
      <c r="D31" s="4">
        <v>28</v>
      </c>
      <c r="E31" s="4">
        <v>44000</v>
      </c>
      <c r="F31" s="37">
        <v>24</v>
      </c>
      <c r="G31" s="37">
        <v>24.5</v>
      </c>
      <c r="H31" s="37">
        <v>25</v>
      </c>
      <c r="I31" s="37">
        <v>25</v>
      </c>
      <c r="J31" s="37">
        <v>25.5</v>
      </c>
      <c r="K31" s="37">
        <v>26</v>
      </c>
      <c r="L31" s="37">
        <v>26.5</v>
      </c>
      <c r="M31" s="37">
        <v>26.5</v>
      </c>
      <c r="N31" s="37">
        <v>27</v>
      </c>
      <c r="O31" s="37">
        <v>27</v>
      </c>
      <c r="P31" s="37">
        <v>27.5</v>
      </c>
      <c r="Q31" s="37">
        <v>27.5</v>
      </c>
    </row>
    <row r="32" spans="4:17" x14ac:dyDescent="0.25">
      <c r="D32" s="4">
        <v>29</v>
      </c>
      <c r="E32" s="4">
        <v>45000</v>
      </c>
      <c r="F32" s="37">
        <v>24</v>
      </c>
      <c r="G32" s="37">
        <v>24.5</v>
      </c>
      <c r="H32" s="37">
        <v>25</v>
      </c>
      <c r="I32" s="37">
        <v>25.5</v>
      </c>
      <c r="J32" s="37">
        <v>25.5</v>
      </c>
      <c r="K32" s="37">
        <v>26</v>
      </c>
      <c r="L32" s="37">
        <v>26.5</v>
      </c>
      <c r="M32" s="37">
        <v>26.5</v>
      </c>
      <c r="N32" s="37">
        <v>27</v>
      </c>
      <c r="O32" s="37">
        <v>27</v>
      </c>
      <c r="P32" s="37">
        <v>27.5</v>
      </c>
      <c r="Q32" s="37">
        <v>27.5</v>
      </c>
    </row>
    <row r="33" spans="4:17" x14ac:dyDescent="0.25">
      <c r="D33" s="4">
        <v>30</v>
      </c>
      <c r="E33" s="4">
        <v>46000</v>
      </c>
      <c r="F33" s="37">
        <v>24</v>
      </c>
      <c r="G33" s="37">
        <v>24.5</v>
      </c>
      <c r="H33" s="37">
        <v>25</v>
      </c>
      <c r="I33" s="37">
        <v>25.5</v>
      </c>
      <c r="J33" s="37">
        <v>25.5</v>
      </c>
      <c r="K33" s="37">
        <v>26</v>
      </c>
      <c r="L33" s="37">
        <v>26.5</v>
      </c>
      <c r="M33" s="37">
        <v>26.5</v>
      </c>
      <c r="N33" s="37">
        <v>27</v>
      </c>
      <c r="O33" s="37">
        <v>27</v>
      </c>
      <c r="P33" s="37">
        <v>27.5</v>
      </c>
      <c r="Q33" s="37">
        <v>27.5</v>
      </c>
    </row>
    <row r="34" spans="4:17" x14ac:dyDescent="0.25">
      <c r="D34" s="4">
        <v>31</v>
      </c>
      <c r="E34" s="4">
        <v>47000</v>
      </c>
      <c r="F34" s="37">
        <v>24</v>
      </c>
      <c r="G34" s="37">
        <v>24.5</v>
      </c>
      <c r="H34" s="37">
        <v>25</v>
      </c>
      <c r="I34" s="37">
        <v>25.5</v>
      </c>
      <c r="J34" s="37">
        <v>25.5</v>
      </c>
      <c r="K34" s="37">
        <v>26</v>
      </c>
      <c r="L34" s="37">
        <v>26.5</v>
      </c>
      <c r="M34" s="37">
        <v>26.5</v>
      </c>
      <c r="N34" s="37">
        <v>27</v>
      </c>
      <c r="O34" s="37">
        <v>27</v>
      </c>
      <c r="P34" s="37">
        <v>27.5</v>
      </c>
      <c r="Q34" s="37">
        <v>27.5</v>
      </c>
    </row>
    <row r="35" spans="4:17" x14ac:dyDescent="0.25">
      <c r="D35" s="4">
        <v>32</v>
      </c>
      <c r="E35" s="4">
        <v>48000</v>
      </c>
      <c r="F35" s="37">
        <v>24</v>
      </c>
      <c r="G35" s="37">
        <v>24.5</v>
      </c>
      <c r="H35" s="37">
        <v>25</v>
      </c>
      <c r="I35" s="37">
        <v>25.5</v>
      </c>
      <c r="J35" s="37">
        <v>25.5</v>
      </c>
      <c r="K35" s="37">
        <v>26</v>
      </c>
      <c r="L35" s="37">
        <v>26.5</v>
      </c>
      <c r="M35" s="37">
        <v>26.5</v>
      </c>
      <c r="N35" s="37">
        <v>27</v>
      </c>
      <c r="O35" s="37">
        <v>27</v>
      </c>
      <c r="P35" s="37">
        <v>27.5</v>
      </c>
      <c r="Q35" s="37">
        <v>27.5</v>
      </c>
    </row>
    <row r="36" spans="4:17" x14ac:dyDescent="0.25">
      <c r="D36" s="4">
        <v>33</v>
      </c>
      <c r="E36" s="4">
        <v>49000</v>
      </c>
      <c r="F36" s="37">
        <v>24</v>
      </c>
      <c r="G36" s="37">
        <v>24.5</v>
      </c>
      <c r="H36" s="37">
        <v>25</v>
      </c>
      <c r="I36" s="37">
        <v>25.5</v>
      </c>
      <c r="J36" s="37">
        <v>25.5</v>
      </c>
      <c r="K36" s="37">
        <v>26</v>
      </c>
      <c r="L36" s="37">
        <v>26.5</v>
      </c>
      <c r="M36" s="37">
        <v>26.5</v>
      </c>
      <c r="N36" s="37">
        <v>27</v>
      </c>
      <c r="O36" s="37">
        <v>27</v>
      </c>
      <c r="P36" s="37">
        <v>27.5</v>
      </c>
      <c r="Q36" s="37">
        <v>28</v>
      </c>
    </row>
    <row r="37" spans="4:17" x14ac:dyDescent="0.25">
      <c r="D37" s="4">
        <v>34</v>
      </c>
      <c r="E37" s="4">
        <v>50000</v>
      </c>
      <c r="F37" s="37">
        <v>24</v>
      </c>
      <c r="G37" s="37">
        <v>24.5</v>
      </c>
      <c r="H37" s="37">
        <v>25</v>
      </c>
      <c r="I37" s="37">
        <v>25.5</v>
      </c>
      <c r="J37" s="37">
        <v>25.5</v>
      </c>
      <c r="K37" s="37">
        <v>26</v>
      </c>
      <c r="L37" s="37">
        <v>26.5</v>
      </c>
      <c r="M37" s="37">
        <v>27</v>
      </c>
      <c r="N37" s="37">
        <v>27</v>
      </c>
      <c r="O37" s="37">
        <v>27.5</v>
      </c>
      <c r="P37" s="37">
        <v>27.5</v>
      </c>
      <c r="Q37" s="37">
        <v>28</v>
      </c>
    </row>
    <row r="38" spans="4:17" x14ac:dyDescent="0.25">
      <c r="D38" s="4">
        <v>35</v>
      </c>
      <c r="E38" s="4">
        <v>51000</v>
      </c>
      <c r="F38" s="37">
        <v>24</v>
      </c>
      <c r="G38" s="37">
        <v>24.5</v>
      </c>
      <c r="H38" s="37">
        <v>25</v>
      </c>
      <c r="I38" s="37">
        <v>25.5</v>
      </c>
      <c r="J38" s="37">
        <v>25.5</v>
      </c>
      <c r="K38" s="37">
        <v>26</v>
      </c>
      <c r="L38" s="37">
        <v>26.5</v>
      </c>
      <c r="M38" s="37">
        <v>27</v>
      </c>
      <c r="N38" s="37">
        <v>27</v>
      </c>
      <c r="O38" s="37">
        <v>27.5</v>
      </c>
      <c r="P38" s="37">
        <v>27.5</v>
      </c>
      <c r="Q38" s="37">
        <v>28</v>
      </c>
    </row>
    <row r="39" spans="4:17" x14ac:dyDescent="0.25">
      <c r="D39" s="4">
        <v>36</v>
      </c>
      <c r="E39" s="4">
        <v>52000</v>
      </c>
      <c r="F39" s="37">
        <v>24</v>
      </c>
      <c r="G39" s="37">
        <v>24.5</v>
      </c>
      <c r="H39" s="37">
        <v>25</v>
      </c>
      <c r="I39" s="37">
        <v>25.5</v>
      </c>
      <c r="J39" s="37">
        <v>25.5</v>
      </c>
      <c r="K39" s="37">
        <v>26</v>
      </c>
      <c r="L39" s="37">
        <v>26.5</v>
      </c>
      <c r="M39" s="37">
        <v>27</v>
      </c>
      <c r="N39" s="37">
        <v>27</v>
      </c>
      <c r="O39" s="37">
        <v>27.5</v>
      </c>
      <c r="P39" s="37">
        <v>27.5</v>
      </c>
      <c r="Q39" s="37">
        <v>28</v>
      </c>
    </row>
    <row r="40" spans="4:17" x14ac:dyDescent="0.25">
      <c r="D40" s="4">
        <v>37</v>
      </c>
      <c r="E40" s="4">
        <v>53000</v>
      </c>
      <c r="F40" s="37">
        <v>24</v>
      </c>
      <c r="G40" s="37">
        <v>24.5</v>
      </c>
      <c r="H40" s="37">
        <v>25</v>
      </c>
      <c r="I40" s="37">
        <v>25.5</v>
      </c>
      <c r="J40" s="37">
        <v>25.5</v>
      </c>
      <c r="K40" s="37">
        <v>26</v>
      </c>
      <c r="L40" s="37">
        <v>26.5</v>
      </c>
      <c r="M40" s="37">
        <v>27</v>
      </c>
      <c r="N40" s="37">
        <v>27</v>
      </c>
      <c r="O40" s="37">
        <v>27.5</v>
      </c>
      <c r="P40" s="37">
        <v>27.5</v>
      </c>
      <c r="Q40" s="37">
        <v>28</v>
      </c>
    </row>
    <row r="41" spans="4:17" x14ac:dyDescent="0.25">
      <c r="D41" s="4">
        <v>38</v>
      </c>
      <c r="E41" s="4">
        <v>54000</v>
      </c>
      <c r="F41" s="37">
        <v>24</v>
      </c>
      <c r="G41" s="37">
        <v>24.5</v>
      </c>
      <c r="H41" s="37">
        <v>25</v>
      </c>
      <c r="I41" s="37">
        <v>25.5</v>
      </c>
      <c r="J41" s="37">
        <v>25.5</v>
      </c>
      <c r="K41" s="37">
        <v>26</v>
      </c>
      <c r="L41" s="37">
        <v>26.5</v>
      </c>
      <c r="M41" s="37">
        <v>27</v>
      </c>
      <c r="N41" s="37">
        <v>27</v>
      </c>
      <c r="O41" s="37">
        <v>27.5</v>
      </c>
      <c r="P41" s="37">
        <v>27.5</v>
      </c>
      <c r="Q41" s="37">
        <v>28</v>
      </c>
    </row>
    <row r="42" spans="4:17" x14ac:dyDescent="0.25">
      <c r="D42" s="4">
        <v>39</v>
      </c>
      <c r="E42" s="4">
        <v>55000</v>
      </c>
      <c r="F42" s="37">
        <v>24</v>
      </c>
      <c r="G42" s="37">
        <v>24.5</v>
      </c>
      <c r="H42" s="37">
        <v>25</v>
      </c>
      <c r="I42" s="37">
        <v>25.5</v>
      </c>
      <c r="J42" s="37">
        <v>26</v>
      </c>
      <c r="K42" s="37">
        <v>26</v>
      </c>
      <c r="L42" s="37">
        <v>26.5</v>
      </c>
      <c r="M42" s="37">
        <v>27</v>
      </c>
      <c r="N42" s="37">
        <v>27</v>
      </c>
      <c r="O42" s="37">
        <v>27.5</v>
      </c>
      <c r="P42" s="37">
        <v>27.5</v>
      </c>
      <c r="Q42" s="37">
        <v>28</v>
      </c>
    </row>
    <row r="43" spans="4:17" x14ac:dyDescent="0.25">
      <c r="D43" s="4">
        <v>40</v>
      </c>
      <c r="E43" s="4">
        <v>56000</v>
      </c>
      <c r="F43" s="37">
        <v>24</v>
      </c>
      <c r="G43" s="37">
        <v>24.5</v>
      </c>
      <c r="H43" s="37">
        <v>25</v>
      </c>
      <c r="I43" s="37">
        <v>25.5</v>
      </c>
      <c r="J43" s="37">
        <v>26</v>
      </c>
      <c r="K43" s="37">
        <v>26.5</v>
      </c>
      <c r="L43" s="37">
        <v>26.5</v>
      </c>
      <c r="M43" s="37">
        <v>27</v>
      </c>
      <c r="N43" s="37">
        <v>27.5</v>
      </c>
      <c r="O43" s="37">
        <v>27.5</v>
      </c>
      <c r="P43" s="37">
        <v>28</v>
      </c>
      <c r="Q43" s="37">
        <v>28</v>
      </c>
    </row>
    <row r="44" spans="4:17" x14ac:dyDescent="0.25">
      <c r="D44" s="4">
        <v>41</v>
      </c>
      <c r="E44" s="4">
        <v>57000</v>
      </c>
      <c r="F44" s="37">
        <v>24.5</v>
      </c>
      <c r="G44" s="37">
        <v>25</v>
      </c>
      <c r="H44" s="37">
        <v>25</v>
      </c>
      <c r="I44" s="37">
        <v>25.5</v>
      </c>
      <c r="J44" s="37">
        <v>26</v>
      </c>
      <c r="K44" s="37">
        <v>26.5</v>
      </c>
      <c r="L44" s="37">
        <v>27</v>
      </c>
      <c r="M44" s="37">
        <v>27</v>
      </c>
      <c r="N44" s="37">
        <v>27.5</v>
      </c>
      <c r="O44" s="37">
        <v>27.5</v>
      </c>
      <c r="P44" s="37">
        <v>28</v>
      </c>
      <c r="Q44" s="37">
        <v>28</v>
      </c>
    </row>
    <row r="45" spans="4:17" x14ac:dyDescent="0.25">
      <c r="D45" s="4">
        <v>42</v>
      </c>
      <c r="E45" s="4">
        <v>58000</v>
      </c>
      <c r="F45" s="37">
        <v>24.5</v>
      </c>
      <c r="G45" s="37">
        <v>25</v>
      </c>
      <c r="H45" s="37">
        <v>25.5</v>
      </c>
      <c r="I45" s="37">
        <v>25.5</v>
      </c>
      <c r="J45" s="37">
        <v>26</v>
      </c>
      <c r="K45" s="37">
        <v>26.5</v>
      </c>
      <c r="L45" s="37">
        <v>27</v>
      </c>
      <c r="M45" s="37">
        <v>27</v>
      </c>
      <c r="N45" s="37">
        <v>27.5</v>
      </c>
      <c r="O45" s="37">
        <v>28</v>
      </c>
      <c r="P45" s="37">
        <v>28</v>
      </c>
      <c r="Q45" s="37">
        <v>28.5</v>
      </c>
    </row>
    <row r="46" spans="4:17" x14ac:dyDescent="0.25">
      <c r="D46" s="4">
        <v>43</v>
      </c>
      <c r="E46" s="4">
        <v>59000</v>
      </c>
      <c r="F46" s="37">
        <v>24.5</v>
      </c>
      <c r="G46" s="37">
        <v>25</v>
      </c>
      <c r="H46" s="37">
        <v>25.5</v>
      </c>
      <c r="I46" s="37">
        <v>26</v>
      </c>
      <c r="J46" s="37">
        <v>26.5</v>
      </c>
      <c r="K46" s="37">
        <v>26.5</v>
      </c>
      <c r="L46" s="37">
        <v>27</v>
      </c>
      <c r="M46" s="37">
        <v>27.5</v>
      </c>
      <c r="N46" s="37">
        <v>27.5</v>
      </c>
      <c r="O46" s="37">
        <v>28</v>
      </c>
      <c r="P46" s="37">
        <v>28</v>
      </c>
      <c r="Q46" s="37">
        <v>28.5</v>
      </c>
    </row>
    <row r="47" spans="4:17" x14ac:dyDescent="0.25">
      <c r="D47" s="4">
        <v>44</v>
      </c>
      <c r="E47" s="4">
        <v>60000</v>
      </c>
      <c r="F47" s="37">
        <v>24.5</v>
      </c>
      <c r="G47" s="37">
        <v>25</v>
      </c>
      <c r="H47" s="37">
        <v>25.5</v>
      </c>
      <c r="I47" s="37">
        <v>26</v>
      </c>
      <c r="J47" s="37">
        <v>26.5</v>
      </c>
      <c r="K47" s="37">
        <v>27</v>
      </c>
      <c r="L47" s="37">
        <v>27</v>
      </c>
      <c r="M47" s="37">
        <v>27.5</v>
      </c>
      <c r="N47" s="37">
        <v>28</v>
      </c>
      <c r="O47" s="37">
        <v>28</v>
      </c>
      <c r="P47" s="37">
        <v>28.5</v>
      </c>
      <c r="Q47" s="37">
        <v>28.5</v>
      </c>
    </row>
    <row r="48" spans="4:17" x14ac:dyDescent="0.25">
      <c r="D48" s="4">
        <v>45</v>
      </c>
      <c r="E48" s="4">
        <v>61000</v>
      </c>
      <c r="F48" s="37">
        <v>24.5</v>
      </c>
      <c r="G48" s="37">
        <v>25</v>
      </c>
      <c r="H48" s="37">
        <v>25.5</v>
      </c>
      <c r="I48" s="37">
        <v>26</v>
      </c>
      <c r="J48" s="37">
        <v>26.5</v>
      </c>
      <c r="K48" s="37">
        <v>27</v>
      </c>
      <c r="L48" s="37">
        <v>27.5</v>
      </c>
      <c r="M48" s="37">
        <v>27.5</v>
      </c>
      <c r="N48" s="37">
        <v>28</v>
      </c>
      <c r="O48" s="37">
        <v>28</v>
      </c>
      <c r="P48" s="37">
        <v>28.5</v>
      </c>
      <c r="Q48" s="37">
        <v>28.5</v>
      </c>
    </row>
    <row r="49" spans="4:17" x14ac:dyDescent="0.25">
      <c r="D49" s="4">
        <v>46</v>
      </c>
      <c r="E49" s="4">
        <v>62000</v>
      </c>
      <c r="F49" s="37">
        <v>25</v>
      </c>
      <c r="G49" s="37">
        <v>25.5</v>
      </c>
      <c r="H49" s="37">
        <v>26</v>
      </c>
      <c r="I49" s="37">
        <v>26.5</v>
      </c>
      <c r="J49" s="37">
        <v>26.5</v>
      </c>
      <c r="K49" s="37">
        <v>27</v>
      </c>
      <c r="L49" s="37">
        <v>27.5</v>
      </c>
      <c r="M49" s="37">
        <v>27.5</v>
      </c>
      <c r="N49" s="37">
        <v>28</v>
      </c>
      <c r="O49" s="37">
        <v>28.5</v>
      </c>
      <c r="P49" s="37">
        <v>28.5</v>
      </c>
      <c r="Q49" s="37">
        <v>29</v>
      </c>
    </row>
    <row r="50" spans="4:17" x14ac:dyDescent="0.25">
      <c r="D50" s="4">
        <v>47</v>
      </c>
      <c r="E50" s="4">
        <v>63000</v>
      </c>
      <c r="F50" s="37">
        <v>25</v>
      </c>
      <c r="G50" s="37">
        <v>25.5</v>
      </c>
      <c r="H50" s="37">
        <v>26</v>
      </c>
      <c r="I50" s="37">
        <v>26.5</v>
      </c>
      <c r="J50" s="37">
        <v>27</v>
      </c>
      <c r="K50" s="37">
        <v>27</v>
      </c>
      <c r="L50" s="37">
        <v>27.5</v>
      </c>
      <c r="M50" s="37">
        <v>28</v>
      </c>
      <c r="N50" s="37">
        <v>28</v>
      </c>
      <c r="O50" s="37">
        <v>28.5</v>
      </c>
      <c r="P50" s="37">
        <v>28.5</v>
      </c>
      <c r="Q50" s="37">
        <v>29</v>
      </c>
    </row>
    <row r="51" spans="4:17" x14ac:dyDescent="0.25">
      <c r="D51" s="4">
        <v>48</v>
      </c>
      <c r="E51" s="4">
        <v>64000</v>
      </c>
      <c r="F51" s="37">
        <v>25</v>
      </c>
      <c r="G51" s="37">
        <v>25.5</v>
      </c>
      <c r="H51" s="37">
        <v>26</v>
      </c>
      <c r="I51" s="37">
        <v>26.5</v>
      </c>
      <c r="J51" s="37">
        <v>27</v>
      </c>
      <c r="K51" s="37">
        <v>27.5</v>
      </c>
      <c r="L51" s="37">
        <v>27.5</v>
      </c>
      <c r="M51" s="37">
        <v>28</v>
      </c>
      <c r="N51" s="37">
        <v>28.5</v>
      </c>
      <c r="O51" s="37">
        <v>28.5</v>
      </c>
      <c r="P51" s="37">
        <v>29</v>
      </c>
      <c r="Q51" s="37">
        <v>29</v>
      </c>
    </row>
    <row r="52" spans="4:17" x14ac:dyDescent="0.25">
      <c r="D52" s="4">
        <v>49</v>
      </c>
      <c r="E52" s="4">
        <v>65000</v>
      </c>
      <c r="F52" s="37">
        <v>25</v>
      </c>
      <c r="G52" s="37">
        <v>25.5</v>
      </c>
      <c r="H52" s="37">
        <v>26</v>
      </c>
      <c r="I52" s="37">
        <v>26.5</v>
      </c>
      <c r="J52" s="37">
        <v>27</v>
      </c>
      <c r="K52" s="37">
        <v>27.5</v>
      </c>
      <c r="L52" s="37">
        <v>28</v>
      </c>
      <c r="M52" s="37">
        <v>28</v>
      </c>
      <c r="N52" s="37">
        <v>28.5</v>
      </c>
      <c r="O52" s="37">
        <v>28.5</v>
      </c>
      <c r="P52" s="37">
        <v>29</v>
      </c>
      <c r="Q52" s="37">
        <v>29.5</v>
      </c>
    </row>
    <row r="53" spans="4:17" x14ac:dyDescent="0.25">
      <c r="D53" s="4">
        <v>50</v>
      </c>
      <c r="E53" s="4">
        <v>66000</v>
      </c>
      <c r="F53" s="37">
        <v>25.5</v>
      </c>
      <c r="G53" s="37">
        <v>26</v>
      </c>
      <c r="H53" s="37">
        <v>26.5</v>
      </c>
      <c r="I53" s="37">
        <v>27</v>
      </c>
      <c r="J53" s="37">
        <v>27</v>
      </c>
      <c r="K53" s="37">
        <v>27.5</v>
      </c>
      <c r="L53" s="37">
        <v>28</v>
      </c>
      <c r="M53" s="37">
        <v>28.5</v>
      </c>
      <c r="N53" s="37">
        <v>28.5</v>
      </c>
      <c r="O53" s="37">
        <v>29</v>
      </c>
      <c r="P53" s="37">
        <v>29</v>
      </c>
      <c r="Q53" s="37">
        <v>29.5</v>
      </c>
    </row>
    <row r="54" spans="4:17" x14ac:dyDescent="0.25">
      <c r="D54" s="4">
        <v>51</v>
      </c>
      <c r="E54" s="4">
        <v>67000</v>
      </c>
      <c r="F54" s="37">
        <v>25.5</v>
      </c>
      <c r="G54" s="37">
        <v>26</v>
      </c>
      <c r="H54" s="37">
        <v>26.5</v>
      </c>
      <c r="I54" s="37">
        <v>27</v>
      </c>
      <c r="J54" s="37">
        <v>27.5</v>
      </c>
      <c r="K54" s="37">
        <v>27.5</v>
      </c>
      <c r="L54" s="37">
        <v>28</v>
      </c>
      <c r="M54" s="37">
        <v>28.5</v>
      </c>
      <c r="N54" s="37">
        <v>29</v>
      </c>
      <c r="O54" s="37">
        <v>29</v>
      </c>
      <c r="P54" s="37">
        <v>29.5</v>
      </c>
      <c r="Q54" s="37">
        <v>29.5</v>
      </c>
    </row>
    <row r="55" spans="4:17" x14ac:dyDescent="0.25">
      <c r="D55" s="4">
        <v>52</v>
      </c>
      <c r="E55" s="4">
        <v>68000</v>
      </c>
      <c r="F55" s="37">
        <v>25.5</v>
      </c>
      <c r="G55" s="37">
        <v>26</v>
      </c>
      <c r="H55" s="37">
        <v>26.5</v>
      </c>
      <c r="I55" s="37">
        <v>27</v>
      </c>
      <c r="J55" s="37">
        <v>27.5</v>
      </c>
      <c r="K55" s="37">
        <v>28</v>
      </c>
      <c r="L55" s="37">
        <v>28.5</v>
      </c>
      <c r="M55" s="37">
        <v>28.5</v>
      </c>
      <c r="N55" s="37">
        <v>29</v>
      </c>
      <c r="O55" s="37">
        <v>29</v>
      </c>
      <c r="P55" s="37">
        <v>29.5</v>
      </c>
      <c r="Q55" s="37">
        <v>30</v>
      </c>
    </row>
    <row r="56" spans="4:17" x14ac:dyDescent="0.25">
      <c r="D56" s="4">
        <v>53</v>
      </c>
      <c r="E56" s="4">
        <v>69000</v>
      </c>
      <c r="F56" s="37">
        <v>26</v>
      </c>
      <c r="G56" s="37">
        <v>26.5</v>
      </c>
      <c r="H56" s="37">
        <v>27</v>
      </c>
      <c r="I56" s="37">
        <v>27</v>
      </c>
      <c r="J56" s="37">
        <v>27.5</v>
      </c>
      <c r="K56" s="37">
        <v>28</v>
      </c>
      <c r="L56" s="37">
        <v>28.5</v>
      </c>
      <c r="M56" s="37">
        <v>29</v>
      </c>
      <c r="N56" s="37">
        <v>29</v>
      </c>
      <c r="O56" s="37">
        <v>29.5</v>
      </c>
      <c r="P56" s="37">
        <v>29.5</v>
      </c>
      <c r="Q56" s="37">
        <v>30</v>
      </c>
    </row>
    <row r="57" spans="4:17" x14ac:dyDescent="0.25">
      <c r="D57" s="4">
        <v>54</v>
      </c>
      <c r="E57" s="4">
        <v>70000</v>
      </c>
      <c r="F57" s="37">
        <v>26</v>
      </c>
      <c r="G57" s="37">
        <v>26.5</v>
      </c>
      <c r="H57" s="37">
        <v>27</v>
      </c>
      <c r="I57" s="37">
        <v>27.5</v>
      </c>
      <c r="J57" s="37">
        <v>28</v>
      </c>
      <c r="K57" s="37">
        <v>28</v>
      </c>
      <c r="L57" s="37">
        <v>28.5</v>
      </c>
      <c r="M57" s="37">
        <v>29</v>
      </c>
      <c r="N57" s="37">
        <v>29</v>
      </c>
      <c r="O57" s="37">
        <v>29.5</v>
      </c>
      <c r="P57" s="37">
        <v>30</v>
      </c>
      <c r="Q57" s="37">
        <v>30</v>
      </c>
    </row>
    <row r="58" spans="4:17" x14ac:dyDescent="0.25">
      <c r="D58" s="4">
        <v>55</v>
      </c>
      <c r="E58" s="4">
        <v>71000</v>
      </c>
      <c r="F58" s="37">
        <v>26</v>
      </c>
      <c r="G58" s="37">
        <v>26.5</v>
      </c>
      <c r="H58" s="37">
        <v>27</v>
      </c>
      <c r="I58" s="37">
        <v>27.5</v>
      </c>
      <c r="J58" s="37">
        <v>28</v>
      </c>
      <c r="K58" s="37">
        <v>28.5</v>
      </c>
      <c r="L58" s="37">
        <v>28.5</v>
      </c>
      <c r="M58" s="37">
        <v>29</v>
      </c>
      <c r="N58" s="37">
        <v>29.5</v>
      </c>
      <c r="O58" s="37">
        <v>29.5</v>
      </c>
      <c r="P58" s="37">
        <v>30</v>
      </c>
      <c r="Q58" s="37">
        <v>30</v>
      </c>
    </row>
    <row r="59" spans="4:17" x14ac:dyDescent="0.25">
      <c r="D59" s="4">
        <v>56</v>
      </c>
      <c r="E59" s="4">
        <v>72000</v>
      </c>
      <c r="F59" s="37">
        <v>26</v>
      </c>
      <c r="G59" s="37">
        <v>26.5</v>
      </c>
      <c r="H59" s="37">
        <v>27</v>
      </c>
      <c r="I59" s="37">
        <v>27.5</v>
      </c>
      <c r="J59" s="37">
        <v>28</v>
      </c>
      <c r="K59" s="37">
        <v>28.5</v>
      </c>
      <c r="L59" s="37">
        <v>29</v>
      </c>
      <c r="M59" s="37">
        <v>29</v>
      </c>
      <c r="N59" s="37">
        <v>29.5</v>
      </c>
      <c r="O59" s="37">
        <v>30</v>
      </c>
      <c r="P59" s="37">
        <v>30</v>
      </c>
      <c r="Q59" s="37">
        <v>30.5</v>
      </c>
    </row>
    <row r="60" spans="4:17" x14ac:dyDescent="0.25">
      <c r="D60" s="4">
        <v>57</v>
      </c>
      <c r="E60" s="4">
        <v>73000</v>
      </c>
      <c r="F60" s="37">
        <v>26.5</v>
      </c>
      <c r="G60" s="37">
        <v>27</v>
      </c>
      <c r="H60" s="37">
        <v>27.5</v>
      </c>
      <c r="I60" s="37">
        <v>28</v>
      </c>
      <c r="J60" s="37">
        <v>28</v>
      </c>
      <c r="K60" s="37">
        <v>28.5</v>
      </c>
      <c r="L60" s="37">
        <v>29</v>
      </c>
      <c r="M60" s="37">
        <v>29.5</v>
      </c>
      <c r="N60" s="37">
        <v>29.5</v>
      </c>
      <c r="O60" s="37">
        <v>30</v>
      </c>
      <c r="P60" s="37">
        <v>30</v>
      </c>
      <c r="Q60" s="37">
        <v>30.5</v>
      </c>
    </row>
    <row r="61" spans="4:17" x14ac:dyDescent="0.25">
      <c r="D61" s="4">
        <v>58</v>
      </c>
      <c r="E61" s="4">
        <v>74000</v>
      </c>
      <c r="F61" s="37">
        <v>26.5</v>
      </c>
      <c r="G61" s="37">
        <v>27</v>
      </c>
      <c r="H61" s="37">
        <v>27.5</v>
      </c>
      <c r="I61" s="37">
        <v>28</v>
      </c>
      <c r="J61" s="37">
        <v>28.5</v>
      </c>
      <c r="K61" s="37">
        <v>28.5</v>
      </c>
      <c r="L61" s="37">
        <v>29</v>
      </c>
      <c r="M61" s="37">
        <v>29.5</v>
      </c>
      <c r="N61" s="37">
        <v>30</v>
      </c>
      <c r="O61" s="37">
        <v>30</v>
      </c>
      <c r="P61" s="37">
        <v>30.5</v>
      </c>
      <c r="Q61" s="37">
        <v>30.5</v>
      </c>
    </row>
    <row r="62" spans="4:17" x14ac:dyDescent="0.25">
      <c r="D62" s="4">
        <v>59</v>
      </c>
      <c r="E62" s="4">
        <v>75000</v>
      </c>
      <c r="F62" s="37">
        <v>26.5</v>
      </c>
      <c r="G62" s="37">
        <v>27</v>
      </c>
      <c r="H62" s="37">
        <v>27.5</v>
      </c>
      <c r="I62" s="37">
        <v>28</v>
      </c>
      <c r="J62" s="37">
        <v>28.5</v>
      </c>
      <c r="K62" s="37">
        <v>29</v>
      </c>
      <c r="L62" s="37">
        <v>29</v>
      </c>
      <c r="M62" s="37">
        <v>29.5</v>
      </c>
      <c r="N62" s="37">
        <v>30</v>
      </c>
      <c r="O62" s="37">
        <v>30</v>
      </c>
      <c r="P62" s="37">
        <v>30.5</v>
      </c>
      <c r="Q62" s="37">
        <v>31</v>
      </c>
    </row>
    <row r="63" spans="4:17" x14ac:dyDescent="0.25">
      <c r="D63" s="4">
        <v>60</v>
      </c>
      <c r="E63" s="4">
        <v>76000</v>
      </c>
      <c r="F63" s="37">
        <v>26.5</v>
      </c>
      <c r="G63" s="37">
        <v>27</v>
      </c>
      <c r="H63" s="37">
        <v>27.5</v>
      </c>
      <c r="I63" s="37">
        <v>28</v>
      </c>
      <c r="J63" s="37">
        <v>28.5</v>
      </c>
      <c r="K63" s="37">
        <v>29</v>
      </c>
      <c r="L63" s="37">
        <v>29.5</v>
      </c>
      <c r="M63" s="37">
        <v>29.5</v>
      </c>
      <c r="N63" s="37">
        <v>30</v>
      </c>
      <c r="O63" s="37">
        <v>30.5</v>
      </c>
      <c r="P63" s="37">
        <v>30.5</v>
      </c>
      <c r="Q63" s="37">
        <v>31</v>
      </c>
    </row>
    <row r="64" spans="4:17" x14ac:dyDescent="0.25">
      <c r="D64" s="4">
        <v>61</v>
      </c>
      <c r="E64" s="4">
        <v>77000</v>
      </c>
      <c r="F64" s="37">
        <v>27</v>
      </c>
      <c r="G64" s="37">
        <v>27.5</v>
      </c>
      <c r="H64" s="37">
        <v>28</v>
      </c>
      <c r="I64" s="37">
        <v>28.5</v>
      </c>
      <c r="J64" s="37">
        <v>28.5</v>
      </c>
      <c r="K64" s="37">
        <v>29</v>
      </c>
      <c r="L64" s="37">
        <v>29.5</v>
      </c>
      <c r="M64" s="37">
        <v>30</v>
      </c>
      <c r="N64" s="37">
        <v>30</v>
      </c>
      <c r="O64" s="37">
        <v>30.5</v>
      </c>
      <c r="P64" s="37">
        <v>31</v>
      </c>
      <c r="Q64" s="37">
        <v>31</v>
      </c>
    </row>
    <row r="65" spans="4:17" x14ac:dyDescent="0.25">
      <c r="D65" s="4">
        <v>62</v>
      </c>
      <c r="E65" s="4">
        <v>78000</v>
      </c>
      <c r="F65" s="37">
        <v>27</v>
      </c>
      <c r="G65" s="37">
        <v>27.5</v>
      </c>
      <c r="H65" s="37">
        <v>28</v>
      </c>
      <c r="I65" s="37">
        <v>28.5</v>
      </c>
      <c r="J65" s="37">
        <v>29</v>
      </c>
      <c r="K65" s="37">
        <v>29</v>
      </c>
      <c r="L65" s="37">
        <v>29.5</v>
      </c>
      <c r="M65" s="37">
        <v>30</v>
      </c>
      <c r="N65" s="37">
        <v>30</v>
      </c>
      <c r="O65" s="37">
        <v>30.5</v>
      </c>
      <c r="P65" s="37">
        <v>31</v>
      </c>
      <c r="Q65" s="37">
        <v>31</v>
      </c>
    </row>
    <row r="66" spans="4:17" x14ac:dyDescent="0.25">
      <c r="D66" s="4">
        <v>63</v>
      </c>
      <c r="E66" s="4">
        <v>79000</v>
      </c>
      <c r="F66" s="37">
        <v>27</v>
      </c>
      <c r="G66" s="37">
        <v>27.5</v>
      </c>
      <c r="H66" s="37">
        <v>28</v>
      </c>
      <c r="I66" s="37">
        <v>28.5</v>
      </c>
      <c r="J66" s="37">
        <v>29</v>
      </c>
      <c r="K66" s="37">
        <v>29</v>
      </c>
      <c r="L66" s="37">
        <v>29.5</v>
      </c>
      <c r="M66" s="37">
        <v>30</v>
      </c>
      <c r="N66" s="37">
        <v>30.5</v>
      </c>
      <c r="O66" s="37">
        <v>30.5</v>
      </c>
      <c r="P66" s="37">
        <v>31</v>
      </c>
      <c r="Q66" s="37">
        <v>31</v>
      </c>
    </row>
    <row r="67" spans="4:17" x14ac:dyDescent="0.25">
      <c r="D67" s="4">
        <v>64</v>
      </c>
      <c r="E67" s="4">
        <v>80000</v>
      </c>
      <c r="F67" s="37">
        <v>27</v>
      </c>
      <c r="G67" s="37">
        <v>27.5</v>
      </c>
      <c r="H67" s="37">
        <v>28</v>
      </c>
      <c r="I67" s="37">
        <v>28.5</v>
      </c>
      <c r="J67" s="37">
        <v>29</v>
      </c>
      <c r="K67" s="37">
        <v>29.5</v>
      </c>
      <c r="L67" s="37">
        <v>29.5</v>
      </c>
      <c r="M67" s="37">
        <v>30</v>
      </c>
      <c r="N67" s="37">
        <v>30.5</v>
      </c>
      <c r="O67" s="37">
        <v>30.5</v>
      </c>
      <c r="P67" s="37">
        <v>31</v>
      </c>
      <c r="Q67" s="37">
        <v>31</v>
      </c>
    </row>
    <row r="68" spans="4:17" x14ac:dyDescent="0.25">
      <c r="D68" s="4">
        <v>65</v>
      </c>
      <c r="E68" s="4">
        <v>81000</v>
      </c>
      <c r="F68" s="37">
        <v>27</v>
      </c>
      <c r="G68" s="37">
        <v>27.5</v>
      </c>
      <c r="H68" s="37">
        <v>28</v>
      </c>
      <c r="I68" s="37">
        <v>28.5</v>
      </c>
      <c r="J68" s="37">
        <v>29</v>
      </c>
      <c r="K68" s="37">
        <v>29.5</v>
      </c>
      <c r="L68" s="37">
        <v>29.5</v>
      </c>
      <c r="M68" s="37">
        <v>30</v>
      </c>
      <c r="N68" s="37">
        <v>30.5</v>
      </c>
      <c r="O68" s="37">
        <v>30.5</v>
      </c>
      <c r="P68" s="37">
        <v>31</v>
      </c>
      <c r="Q68" s="37">
        <v>31.5</v>
      </c>
    </row>
    <row r="69" spans="4:17" x14ac:dyDescent="0.25">
      <c r="D69" s="4">
        <v>66</v>
      </c>
      <c r="E69" s="4">
        <v>82000</v>
      </c>
      <c r="F69" s="37">
        <v>27</v>
      </c>
      <c r="G69" s="37">
        <v>27.5</v>
      </c>
      <c r="H69" s="37">
        <v>28</v>
      </c>
      <c r="I69" s="37">
        <v>28.5</v>
      </c>
      <c r="J69" s="37">
        <v>29</v>
      </c>
      <c r="K69" s="37">
        <v>29.5</v>
      </c>
      <c r="L69" s="37">
        <v>29.5</v>
      </c>
      <c r="M69" s="37">
        <v>30</v>
      </c>
      <c r="N69" s="37">
        <v>30.5</v>
      </c>
      <c r="O69" s="37">
        <v>30.5</v>
      </c>
      <c r="P69" s="37">
        <v>31</v>
      </c>
      <c r="Q69" s="37">
        <v>31.5</v>
      </c>
    </row>
    <row r="70" spans="4:17" x14ac:dyDescent="0.25">
      <c r="D70" s="4">
        <v>67</v>
      </c>
      <c r="E70" s="4">
        <v>83000</v>
      </c>
      <c r="F70" s="37">
        <v>27</v>
      </c>
      <c r="G70" s="37">
        <v>27.5</v>
      </c>
      <c r="H70" s="37">
        <v>28</v>
      </c>
      <c r="I70" s="37">
        <v>28.5</v>
      </c>
      <c r="J70" s="37">
        <v>29</v>
      </c>
      <c r="K70" s="37">
        <v>29.5</v>
      </c>
      <c r="L70" s="37">
        <v>29.5</v>
      </c>
      <c r="M70" s="37">
        <v>30</v>
      </c>
      <c r="N70" s="37">
        <v>30.5</v>
      </c>
      <c r="O70" s="37">
        <v>30.5</v>
      </c>
      <c r="P70" s="37">
        <v>31</v>
      </c>
      <c r="Q70" s="37">
        <v>31.5</v>
      </c>
    </row>
    <row r="71" spans="4:17" x14ac:dyDescent="0.25">
      <c r="D71" s="4">
        <v>68</v>
      </c>
      <c r="E71" s="4">
        <v>84000</v>
      </c>
      <c r="F71" s="37">
        <v>27</v>
      </c>
      <c r="G71" s="37">
        <v>27.5</v>
      </c>
      <c r="H71" s="37">
        <v>28</v>
      </c>
      <c r="I71" s="37">
        <v>28.5</v>
      </c>
      <c r="J71" s="37">
        <v>29</v>
      </c>
      <c r="K71" s="37">
        <v>29.5</v>
      </c>
      <c r="L71" s="37">
        <v>30</v>
      </c>
      <c r="M71" s="37">
        <v>30</v>
      </c>
      <c r="N71" s="37">
        <v>30.5</v>
      </c>
      <c r="O71" s="37">
        <v>31</v>
      </c>
      <c r="P71" s="37">
        <v>31</v>
      </c>
      <c r="Q71" s="37">
        <v>31.5</v>
      </c>
    </row>
    <row r="72" spans="4:17" x14ac:dyDescent="0.25">
      <c r="D72" s="4">
        <v>69</v>
      </c>
      <c r="E72" s="4">
        <v>85000</v>
      </c>
      <c r="F72" s="37">
        <v>27</v>
      </c>
      <c r="G72" s="37">
        <v>27.5</v>
      </c>
      <c r="H72" s="37">
        <v>28</v>
      </c>
      <c r="I72" s="37">
        <v>28.5</v>
      </c>
      <c r="J72" s="37">
        <v>29</v>
      </c>
      <c r="K72" s="37">
        <v>29.5</v>
      </c>
      <c r="L72" s="37">
        <v>30</v>
      </c>
      <c r="M72" s="37">
        <v>30</v>
      </c>
      <c r="N72" s="37">
        <v>30.5</v>
      </c>
      <c r="O72" s="37">
        <v>31</v>
      </c>
      <c r="P72" s="37">
        <v>31</v>
      </c>
      <c r="Q72" s="37">
        <v>31.5</v>
      </c>
    </row>
    <row r="73" spans="4:17" x14ac:dyDescent="0.25">
      <c r="D73" s="4">
        <v>70</v>
      </c>
      <c r="E73" s="4">
        <v>86000</v>
      </c>
      <c r="F73" s="37">
        <v>27</v>
      </c>
      <c r="G73" s="37">
        <v>27.5</v>
      </c>
      <c r="H73" s="37">
        <v>28</v>
      </c>
      <c r="I73" s="37">
        <v>28.5</v>
      </c>
      <c r="J73" s="37">
        <v>29</v>
      </c>
      <c r="K73" s="37">
        <v>29.5</v>
      </c>
      <c r="L73" s="37">
        <v>30</v>
      </c>
      <c r="M73" s="37">
        <v>30</v>
      </c>
      <c r="N73" s="37">
        <v>30.5</v>
      </c>
      <c r="O73" s="37">
        <v>31</v>
      </c>
      <c r="P73" s="37">
        <v>31</v>
      </c>
      <c r="Q73" s="37">
        <v>31.5</v>
      </c>
    </row>
    <row r="74" spans="4:17" x14ac:dyDescent="0.25">
      <c r="D74" s="4">
        <v>71</v>
      </c>
      <c r="E74" s="4">
        <v>87000</v>
      </c>
      <c r="F74" s="37">
        <v>27</v>
      </c>
      <c r="G74" s="37">
        <v>27.5</v>
      </c>
      <c r="H74" s="37">
        <v>28</v>
      </c>
      <c r="I74" s="37">
        <v>28.5</v>
      </c>
      <c r="J74" s="37">
        <v>29</v>
      </c>
      <c r="K74" s="37">
        <v>29.5</v>
      </c>
      <c r="L74" s="37">
        <v>30</v>
      </c>
      <c r="M74" s="37">
        <v>30</v>
      </c>
      <c r="N74" s="37">
        <v>30.5</v>
      </c>
      <c r="O74" s="37">
        <v>31</v>
      </c>
      <c r="P74" s="37">
        <v>31</v>
      </c>
      <c r="Q74" s="37">
        <v>31.5</v>
      </c>
    </row>
    <row r="75" spans="4:17" x14ac:dyDescent="0.25">
      <c r="D75" s="4">
        <v>72</v>
      </c>
      <c r="E75" s="4">
        <v>88000</v>
      </c>
      <c r="F75" s="37">
        <v>27</v>
      </c>
      <c r="G75" s="37">
        <v>27.5</v>
      </c>
      <c r="H75" s="37">
        <v>28</v>
      </c>
      <c r="I75" s="37">
        <v>28.5</v>
      </c>
      <c r="J75" s="37">
        <v>29</v>
      </c>
      <c r="K75" s="37">
        <v>29.5</v>
      </c>
      <c r="L75" s="37">
        <v>30</v>
      </c>
      <c r="M75" s="37">
        <v>30</v>
      </c>
      <c r="N75" s="37">
        <v>30.5</v>
      </c>
      <c r="O75" s="37">
        <v>31</v>
      </c>
      <c r="P75" s="37">
        <v>31</v>
      </c>
      <c r="Q75" s="37">
        <v>31.5</v>
      </c>
    </row>
    <row r="76" spans="4:17" x14ac:dyDescent="0.25">
      <c r="D76" s="4">
        <v>73</v>
      </c>
      <c r="E76" s="4">
        <v>89000</v>
      </c>
      <c r="F76" s="37">
        <v>27</v>
      </c>
      <c r="G76" s="37">
        <v>27.5</v>
      </c>
      <c r="H76" s="37">
        <v>28</v>
      </c>
      <c r="I76" s="37">
        <v>28.5</v>
      </c>
      <c r="J76" s="37">
        <v>29</v>
      </c>
      <c r="K76" s="37">
        <v>29.5</v>
      </c>
      <c r="L76" s="37">
        <v>30</v>
      </c>
      <c r="M76" s="37">
        <v>30.5</v>
      </c>
      <c r="N76" s="37">
        <v>30.5</v>
      </c>
      <c r="O76" s="37">
        <v>31</v>
      </c>
      <c r="P76" s="37">
        <v>31</v>
      </c>
      <c r="Q76" s="37">
        <v>31.5</v>
      </c>
    </row>
    <row r="77" spans="4:17" x14ac:dyDescent="0.25">
      <c r="D77" s="4">
        <v>74</v>
      </c>
      <c r="E77" s="4">
        <v>90000</v>
      </c>
      <c r="F77" s="37">
        <v>27.5</v>
      </c>
      <c r="G77" s="37">
        <v>28</v>
      </c>
      <c r="H77" s="37">
        <v>28.5</v>
      </c>
      <c r="I77" s="37">
        <v>28.5</v>
      </c>
      <c r="J77" s="37">
        <v>29</v>
      </c>
      <c r="K77" s="37">
        <v>29.5</v>
      </c>
      <c r="L77" s="37">
        <v>30</v>
      </c>
      <c r="M77" s="37">
        <v>30.5</v>
      </c>
      <c r="N77" s="37">
        <v>30.5</v>
      </c>
      <c r="O77" s="37">
        <v>31</v>
      </c>
      <c r="P77" s="37">
        <v>31</v>
      </c>
      <c r="Q77" s="37">
        <v>31.5</v>
      </c>
    </row>
    <row r="78" spans="4:17" x14ac:dyDescent="0.25">
      <c r="D78" s="4">
        <v>75</v>
      </c>
      <c r="E78" s="4">
        <v>91000</v>
      </c>
      <c r="F78" s="37">
        <v>27.5</v>
      </c>
      <c r="G78" s="37">
        <v>28</v>
      </c>
      <c r="H78" s="37">
        <v>28.5</v>
      </c>
      <c r="I78" s="37">
        <v>28.5</v>
      </c>
      <c r="J78" s="37">
        <v>29</v>
      </c>
      <c r="K78" s="37">
        <v>29.5</v>
      </c>
      <c r="L78" s="37">
        <v>30</v>
      </c>
      <c r="M78" s="37">
        <v>30.5</v>
      </c>
      <c r="N78" s="37">
        <v>30.5</v>
      </c>
      <c r="O78" s="37">
        <v>31</v>
      </c>
      <c r="P78" s="37">
        <v>31.5</v>
      </c>
      <c r="Q78" s="37">
        <v>31.5</v>
      </c>
    </row>
    <row r="79" spans="4:17" x14ac:dyDescent="0.25">
      <c r="D79" s="4">
        <v>76</v>
      </c>
      <c r="E79" s="4">
        <v>92000</v>
      </c>
      <c r="F79" s="37">
        <v>27.5</v>
      </c>
      <c r="G79" s="37">
        <v>28</v>
      </c>
      <c r="H79" s="37">
        <v>28.5</v>
      </c>
      <c r="I79" s="37">
        <v>28.5</v>
      </c>
      <c r="J79" s="37">
        <v>29</v>
      </c>
      <c r="K79" s="37">
        <v>29.5</v>
      </c>
      <c r="L79" s="37">
        <v>30</v>
      </c>
      <c r="M79" s="37">
        <v>30.5</v>
      </c>
      <c r="N79" s="37">
        <v>30.5</v>
      </c>
      <c r="O79" s="37">
        <v>31</v>
      </c>
      <c r="P79" s="37">
        <v>31.5</v>
      </c>
      <c r="Q79" s="37">
        <v>31.5</v>
      </c>
    </row>
    <row r="80" spans="4:17" x14ac:dyDescent="0.25">
      <c r="D80" s="4">
        <v>77</v>
      </c>
      <c r="E80" s="4">
        <v>93000</v>
      </c>
      <c r="F80" s="37">
        <v>27.5</v>
      </c>
      <c r="G80" s="37">
        <v>28</v>
      </c>
      <c r="H80" s="37">
        <v>28.5</v>
      </c>
      <c r="I80" s="37">
        <v>28.5</v>
      </c>
      <c r="J80" s="37">
        <v>29</v>
      </c>
      <c r="K80" s="37">
        <v>29.5</v>
      </c>
      <c r="L80" s="37">
        <v>30</v>
      </c>
      <c r="M80" s="37">
        <v>30.5</v>
      </c>
      <c r="N80" s="37">
        <v>30.5</v>
      </c>
      <c r="O80" s="37">
        <v>31</v>
      </c>
      <c r="P80" s="37">
        <v>31.5</v>
      </c>
      <c r="Q80" s="37">
        <v>31.5</v>
      </c>
    </row>
    <row r="81" spans="4:17" x14ac:dyDescent="0.25">
      <c r="D81" s="4">
        <v>78</v>
      </c>
      <c r="E81" s="4">
        <v>94000</v>
      </c>
      <c r="F81" s="37">
        <v>27.5</v>
      </c>
      <c r="G81" s="37">
        <v>28</v>
      </c>
      <c r="H81" s="37">
        <v>28.5</v>
      </c>
      <c r="I81" s="37">
        <v>28.5</v>
      </c>
      <c r="J81" s="37">
        <v>29</v>
      </c>
      <c r="K81" s="37">
        <v>29.5</v>
      </c>
      <c r="L81" s="37">
        <v>30</v>
      </c>
      <c r="M81" s="37">
        <v>30.5</v>
      </c>
      <c r="N81" s="37">
        <v>30.5</v>
      </c>
      <c r="O81" s="37">
        <v>31</v>
      </c>
      <c r="P81" s="37">
        <v>31.5</v>
      </c>
      <c r="Q81" s="37">
        <v>31.5</v>
      </c>
    </row>
    <row r="82" spans="4:17" x14ac:dyDescent="0.25">
      <c r="D82" s="4">
        <v>79</v>
      </c>
      <c r="E82" s="4">
        <v>95000</v>
      </c>
      <c r="F82" s="37">
        <v>27.5</v>
      </c>
      <c r="G82" s="37">
        <v>28</v>
      </c>
      <c r="H82" s="37">
        <v>28.5</v>
      </c>
      <c r="I82" s="37">
        <v>28.5</v>
      </c>
      <c r="J82" s="37">
        <v>29</v>
      </c>
      <c r="K82" s="37">
        <v>29.5</v>
      </c>
      <c r="L82" s="37">
        <v>30</v>
      </c>
      <c r="M82" s="37">
        <v>30.5</v>
      </c>
      <c r="N82" s="37">
        <v>30.5</v>
      </c>
      <c r="O82" s="37">
        <v>31</v>
      </c>
      <c r="P82" s="37">
        <v>31.5</v>
      </c>
      <c r="Q82" s="37">
        <v>31.5</v>
      </c>
    </row>
    <row r="83" spans="4:17" x14ac:dyDescent="0.25">
      <c r="D83" s="4">
        <v>80</v>
      </c>
      <c r="E83" s="4">
        <v>96000</v>
      </c>
      <c r="F83" s="37">
        <v>27.5</v>
      </c>
      <c r="G83" s="37">
        <v>28</v>
      </c>
      <c r="H83" s="37">
        <v>28.5</v>
      </c>
      <c r="I83" s="37">
        <v>28.5</v>
      </c>
      <c r="J83" s="37">
        <v>29</v>
      </c>
      <c r="K83" s="37">
        <v>29.5</v>
      </c>
      <c r="L83" s="37">
        <v>30</v>
      </c>
      <c r="M83" s="37">
        <v>30.5</v>
      </c>
      <c r="N83" s="37">
        <v>30.5</v>
      </c>
      <c r="O83" s="37">
        <v>31</v>
      </c>
      <c r="P83" s="37">
        <v>31.5</v>
      </c>
      <c r="Q83" s="37">
        <v>31.5</v>
      </c>
    </row>
    <row r="84" spans="4:17" x14ac:dyDescent="0.25">
      <c r="D84" s="4">
        <v>81</v>
      </c>
      <c r="E84" s="4">
        <v>97000</v>
      </c>
      <c r="F84" s="37">
        <v>27.5</v>
      </c>
      <c r="G84" s="37">
        <v>28</v>
      </c>
      <c r="H84" s="37">
        <v>28.5</v>
      </c>
      <c r="I84" s="37">
        <v>28.5</v>
      </c>
      <c r="J84" s="37">
        <v>29</v>
      </c>
      <c r="K84" s="37">
        <v>29.5</v>
      </c>
      <c r="L84" s="37">
        <v>30</v>
      </c>
      <c r="M84" s="37">
        <v>30.5</v>
      </c>
      <c r="N84" s="37">
        <v>30.5</v>
      </c>
      <c r="O84" s="37">
        <v>31</v>
      </c>
      <c r="P84" s="37">
        <v>31.5</v>
      </c>
      <c r="Q84" s="37">
        <v>31.5</v>
      </c>
    </row>
    <row r="85" spans="4:17" x14ac:dyDescent="0.25">
      <c r="D85" s="4">
        <v>82</v>
      </c>
      <c r="E85" s="4">
        <v>98000</v>
      </c>
      <c r="F85" s="37">
        <v>27.5</v>
      </c>
      <c r="G85" s="37">
        <v>28</v>
      </c>
      <c r="H85" s="37">
        <v>28.5</v>
      </c>
      <c r="I85" s="37">
        <v>28.5</v>
      </c>
      <c r="J85" s="37">
        <v>29</v>
      </c>
      <c r="K85" s="37">
        <v>29.5</v>
      </c>
      <c r="L85" s="37">
        <v>30</v>
      </c>
      <c r="M85" s="37">
        <v>30.5</v>
      </c>
      <c r="N85" s="37">
        <v>30.5</v>
      </c>
      <c r="O85" s="37">
        <v>31</v>
      </c>
      <c r="P85" s="37">
        <v>31.5</v>
      </c>
      <c r="Q85" s="37">
        <v>31.5</v>
      </c>
    </row>
    <row r="86" spans="4:17" x14ac:dyDescent="0.25">
      <c r="D86" s="4">
        <v>83</v>
      </c>
      <c r="E86" s="4">
        <v>99000</v>
      </c>
      <c r="F86" s="37">
        <v>27.5</v>
      </c>
      <c r="G86" s="37">
        <v>28</v>
      </c>
      <c r="H86" s="37">
        <v>28.5</v>
      </c>
      <c r="I86" s="37">
        <v>28.5</v>
      </c>
      <c r="J86" s="37">
        <v>29</v>
      </c>
      <c r="K86" s="37">
        <v>29.5</v>
      </c>
      <c r="L86" s="37">
        <v>30</v>
      </c>
      <c r="M86" s="37">
        <v>30.5</v>
      </c>
      <c r="N86" s="37">
        <v>30.5</v>
      </c>
      <c r="O86" s="37">
        <v>31</v>
      </c>
      <c r="P86" s="37">
        <v>31.5</v>
      </c>
      <c r="Q86" s="37">
        <v>31.5</v>
      </c>
    </row>
    <row r="87" spans="4:17" x14ac:dyDescent="0.25">
      <c r="D87" s="4">
        <v>84</v>
      </c>
      <c r="E87" s="4">
        <v>100000</v>
      </c>
      <c r="F87" s="37">
        <v>27.5</v>
      </c>
      <c r="G87" s="37">
        <v>28</v>
      </c>
      <c r="H87" s="37">
        <v>28.5</v>
      </c>
      <c r="I87" s="37">
        <v>28.5</v>
      </c>
      <c r="J87" s="37">
        <v>29</v>
      </c>
      <c r="K87" s="37">
        <v>29.5</v>
      </c>
      <c r="L87" s="37">
        <v>30</v>
      </c>
      <c r="M87" s="37">
        <v>30.5</v>
      </c>
      <c r="N87" s="37">
        <v>30.5</v>
      </c>
      <c r="O87" s="37">
        <v>31</v>
      </c>
      <c r="P87" s="37">
        <v>31.5</v>
      </c>
      <c r="Q87" s="37">
        <v>31.5</v>
      </c>
    </row>
    <row r="88" spans="4:17" x14ac:dyDescent="0.25">
      <c r="D88" s="4">
        <v>85</v>
      </c>
      <c r="E88" s="4">
        <v>101000</v>
      </c>
      <c r="F88" s="37">
        <v>27.5</v>
      </c>
      <c r="G88" s="37">
        <v>28</v>
      </c>
      <c r="H88" s="37">
        <v>28.5</v>
      </c>
      <c r="I88" s="37">
        <v>28.5</v>
      </c>
      <c r="J88" s="37">
        <v>29</v>
      </c>
      <c r="K88" s="37">
        <v>29.5</v>
      </c>
      <c r="L88" s="37">
        <v>30</v>
      </c>
      <c r="M88" s="37">
        <v>30.5</v>
      </c>
      <c r="N88" s="37">
        <v>30.5</v>
      </c>
      <c r="O88" s="37">
        <v>31</v>
      </c>
      <c r="P88" s="37">
        <v>31.5</v>
      </c>
      <c r="Q88" s="37">
        <v>31.5</v>
      </c>
    </row>
    <row r="89" spans="4:17" x14ac:dyDescent="0.25">
      <c r="D89" s="4">
        <v>86</v>
      </c>
      <c r="E89" s="4">
        <v>102000</v>
      </c>
      <c r="F89" s="37">
        <v>27.5</v>
      </c>
      <c r="G89" s="37">
        <v>28</v>
      </c>
      <c r="H89" s="37">
        <v>28.5</v>
      </c>
      <c r="I89" s="37">
        <v>28.5</v>
      </c>
      <c r="J89" s="37">
        <v>29</v>
      </c>
      <c r="K89" s="37">
        <v>29.5</v>
      </c>
      <c r="L89" s="37">
        <v>30</v>
      </c>
      <c r="M89" s="37">
        <v>30.5</v>
      </c>
      <c r="N89" s="37">
        <v>30.5</v>
      </c>
      <c r="O89" s="37">
        <v>31</v>
      </c>
      <c r="P89" s="37">
        <v>31.5</v>
      </c>
      <c r="Q89" s="37">
        <v>31.5</v>
      </c>
    </row>
    <row r="90" spans="4:17" x14ac:dyDescent="0.25">
      <c r="D90" s="4">
        <v>87</v>
      </c>
      <c r="E90" s="4">
        <v>103000</v>
      </c>
      <c r="F90" s="37">
        <v>27.5</v>
      </c>
      <c r="G90" s="37">
        <v>28</v>
      </c>
      <c r="H90" s="37">
        <v>28.5</v>
      </c>
      <c r="I90" s="37">
        <v>28.5</v>
      </c>
      <c r="J90" s="37">
        <v>29</v>
      </c>
      <c r="K90" s="37">
        <v>29.5</v>
      </c>
      <c r="L90" s="37">
        <v>30</v>
      </c>
      <c r="M90" s="37">
        <v>30.5</v>
      </c>
      <c r="N90" s="37">
        <v>30.5</v>
      </c>
      <c r="O90" s="37">
        <v>31</v>
      </c>
      <c r="P90" s="37">
        <v>31.5</v>
      </c>
      <c r="Q90" s="37">
        <v>31.5</v>
      </c>
    </row>
    <row r="91" spans="4:17" x14ac:dyDescent="0.25">
      <c r="D91" s="4">
        <v>88</v>
      </c>
      <c r="E91" s="4">
        <v>104000</v>
      </c>
      <c r="F91" s="37">
        <v>27.5</v>
      </c>
      <c r="G91" s="37">
        <v>28</v>
      </c>
      <c r="H91" s="37">
        <v>28.5</v>
      </c>
      <c r="I91" s="37">
        <v>28.5</v>
      </c>
      <c r="J91" s="37">
        <v>29</v>
      </c>
      <c r="K91" s="37">
        <v>29.5</v>
      </c>
      <c r="L91" s="37">
        <v>30</v>
      </c>
      <c r="M91" s="37">
        <v>30.5</v>
      </c>
      <c r="N91" s="37">
        <v>30.5</v>
      </c>
      <c r="O91" s="37">
        <v>31</v>
      </c>
      <c r="P91" s="37">
        <v>31.5</v>
      </c>
      <c r="Q91" s="37">
        <v>31.5</v>
      </c>
    </row>
    <row r="92" spans="4:17" x14ac:dyDescent="0.25">
      <c r="D92" s="4">
        <v>89</v>
      </c>
      <c r="E92" s="4">
        <v>105000</v>
      </c>
      <c r="F92" s="37">
        <v>27.5</v>
      </c>
      <c r="G92" s="37">
        <v>28</v>
      </c>
      <c r="H92" s="37">
        <v>28.5</v>
      </c>
      <c r="I92" s="37">
        <v>28.5</v>
      </c>
      <c r="J92" s="37">
        <v>29</v>
      </c>
      <c r="K92" s="37">
        <v>29.5</v>
      </c>
      <c r="L92" s="37">
        <v>30</v>
      </c>
      <c r="M92" s="37">
        <v>30.5</v>
      </c>
      <c r="N92" s="37">
        <v>30.5</v>
      </c>
      <c r="O92" s="37">
        <v>31</v>
      </c>
      <c r="P92" s="37">
        <v>31.5</v>
      </c>
      <c r="Q92" s="37">
        <v>31.5</v>
      </c>
    </row>
    <row r="93" spans="4:17" x14ac:dyDescent="0.25">
      <c r="D93" s="4">
        <v>90</v>
      </c>
      <c r="E93" s="4">
        <v>106000</v>
      </c>
      <c r="F93" s="37">
        <v>27.5</v>
      </c>
      <c r="G93" s="37">
        <v>28</v>
      </c>
      <c r="H93" s="37">
        <v>28.5</v>
      </c>
      <c r="I93" s="37">
        <v>28.5</v>
      </c>
      <c r="J93" s="37">
        <v>29</v>
      </c>
      <c r="K93" s="37">
        <v>29.5</v>
      </c>
      <c r="L93" s="37">
        <v>30</v>
      </c>
      <c r="M93" s="37">
        <v>30.5</v>
      </c>
      <c r="N93" s="37">
        <v>30.5</v>
      </c>
      <c r="O93" s="37">
        <v>31</v>
      </c>
      <c r="P93" s="37">
        <v>31.5</v>
      </c>
      <c r="Q93" s="37">
        <v>31.5</v>
      </c>
    </row>
    <row r="94" spans="4:17" x14ac:dyDescent="0.25">
      <c r="D94" s="4">
        <v>91</v>
      </c>
      <c r="E94" s="4">
        <v>107000</v>
      </c>
      <c r="F94" s="37">
        <v>27.5</v>
      </c>
      <c r="G94" s="37">
        <v>28</v>
      </c>
      <c r="H94" s="37">
        <v>28.5</v>
      </c>
      <c r="I94" s="37">
        <v>28.5</v>
      </c>
      <c r="J94" s="37">
        <v>29</v>
      </c>
      <c r="K94" s="37">
        <v>29.5</v>
      </c>
      <c r="L94" s="37">
        <v>30</v>
      </c>
      <c r="M94" s="37">
        <v>30.5</v>
      </c>
      <c r="N94" s="37">
        <v>30.5</v>
      </c>
      <c r="O94" s="37">
        <v>31</v>
      </c>
      <c r="P94" s="37">
        <v>31.5</v>
      </c>
      <c r="Q94" s="37">
        <v>31.5</v>
      </c>
    </row>
    <row r="95" spans="4:17" x14ac:dyDescent="0.25">
      <c r="D95" s="4">
        <v>92</v>
      </c>
      <c r="E95" s="4">
        <v>108000</v>
      </c>
      <c r="F95" s="37">
        <v>27.5</v>
      </c>
      <c r="G95" s="37">
        <v>28</v>
      </c>
      <c r="H95" s="37">
        <v>28.5</v>
      </c>
      <c r="I95" s="37">
        <v>28.5</v>
      </c>
      <c r="J95" s="37">
        <v>29</v>
      </c>
      <c r="K95" s="37">
        <v>29.5</v>
      </c>
      <c r="L95" s="37">
        <v>30</v>
      </c>
      <c r="M95" s="37">
        <v>30.5</v>
      </c>
      <c r="N95" s="37">
        <v>30.5</v>
      </c>
      <c r="O95" s="37">
        <v>31</v>
      </c>
      <c r="P95" s="37">
        <v>31.5</v>
      </c>
      <c r="Q95" s="37">
        <v>31.5</v>
      </c>
    </row>
    <row r="96" spans="4:17" x14ac:dyDescent="0.25">
      <c r="D96" s="4">
        <v>93</v>
      </c>
      <c r="E96" s="4">
        <v>109000</v>
      </c>
      <c r="F96" s="37">
        <v>27.5</v>
      </c>
      <c r="G96" s="37">
        <v>28</v>
      </c>
      <c r="H96" s="37">
        <v>28.5</v>
      </c>
      <c r="I96" s="37">
        <v>28.5</v>
      </c>
      <c r="J96" s="37">
        <v>29</v>
      </c>
      <c r="K96" s="37">
        <v>29.5</v>
      </c>
      <c r="L96" s="37">
        <v>30</v>
      </c>
      <c r="M96" s="37">
        <v>30.5</v>
      </c>
      <c r="N96" s="37">
        <v>30.5</v>
      </c>
      <c r="O96" s="37">
        <v>31</v>
      </c>
      <c r="P96" s="37">
        <v>31.5</v>
      </c>
      <c r="Q96" s="37">
        <v>31.5</v>
      </c>
    </row>
    <row r="97" spans="4:17" x14ac:dyDescent="0.25">
      <c r="D97" s="4">
        <v>94</v>
      </c>
      <c r="E97" s="4">
        <v>110000</v>
      </c>
      <c r="F97" s="37">
        <v>27.5</v>
      </c>
      <c r="G97" s="37">
        <v>28</v>
      </c>
      <c r="H97" s="37">
        <v>28.5</v>
      </c>
      <c r="I97" s="37">
        <v>28.5</v>
      </c>
      <c r="J97" s="37">
        <v>29</v>
      </c>
      <c r="K97" s="37">
        <v>29.5</v>
      </c>
      <c r="L97" s="37">
        <v>30</v>
      </c>
      <c r="M97" s="37">
        <v>30.5</v>
      </c>
      <c r="N97" s="37">
        <v>30.5</v>
      </c>
      <c r="O97" s="37">
        <v>31</v>
      </c>
      <c r="P97" s="37">
        <v>31.5</v>
      </c>
      <c r="Q97" s="37">
        <v>31.5</v>
      </c>
    </row>
    <row r="98" spans="4:17" x14ac:dyDescent="0.25"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</row>
    <row r="99" spans="4:17" x14ac:dyDescent="0.25"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C5246-CF6B-47BD-95FA-ED8B463F0BD3}">
  <dimension ref="B1:AT102"/>
  <sheetViews>
    <sheetView zoomScale="85" zoomScaleNormal="85" workbookViewId="0">
      <selection activeCell="C1" sqref="C1"/>
    </sheetView>
  </sheetViews>
  <sheetFormatPr defaultColWidth="9.140625" defaultRowHeight="15" x14ac:dyDescent="0.25"/>
  <cols>
    <col min="21" max="32" width="9.140625" style="38"/>
  </cols>
  <sheetData>
    <row r="1" spans="2:46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  <c r="AH1" t="s">
        <v>164</v>
      </c>
    </row>
    <row r="2" spans="2:46" x14ac:dyDescent="0.25">
      <c r="B2" s="61"/>
      <c r="D2" t="s">
        <v>258</v>
      </c>
      <c r="F2" s="74">
        <v>0</v>
      </c>
      <c r="G2" s="96">
        <v>1.5009999999999999</v>
      </c>
      <c r="H2" s="96">
        <v>2.0009999999999999</v>
      </c>
      <c r="I2" s="96">
        <v>2.5009999999999999</v>
      </c>
      <c r="J2" s="96">
        <v>3.0009999999999999</v>
      </c>
      <c r="K2" s="96">
        <v>3.5009999999999999</v>
      </c>
      <c r="L2" s="96">
        <v>4.0010000000000003</v>
      </c>
      <c r="M2" s="96">
        <v>4.5010000000000003</v>
      </c>
      <c r="N2" s="96">
        <v>5.0010000000000003</v>
      </c>
      <c r="O2" s="96">
        <v>5.5010000000000003</v>
      </c>
      <c r="P2" s="96">
        <v>6.0010000000000003</v>
      </c>
      <c r="Q2" s="96">
        <v>6.5010000000000003</v>
      </c>
    </row>
    <row r="3" spans="2:46" x14ac:dyDescent="0.25">
      <c r="B3" s="75"/>
      <c r="E3" t="s">
        <v>59</v>
      </c>
      <c r="F3" s="74">
        <v>2</v>
      </c>
      <c r="G3" s="74">
        <v>3</v>
      </c>
      <c r="H3" s="74">
        <v>4</v>
      </c>
      <c r="I3" s="74">
        <v>5</v>
      </c>
      <c r="J3" s="74">
        <v>6</v>
      </c>
      <c r="K3" s="74">
        <v>7</v>
      </c>
      <c r="L3" s="74">
        <v>8</v>
      </c>
      <c r="M3" s="74">
        <v>9</v>
      </c>
      <c r="N3" s="74">
        <v>10</v>
      </c>
      <c r="O3" s="74">
        <v>11</v>
      </c>
      <c r="P3" s="74">
        <v>12</v>
      </c>
      <c r="Q3" s="74">
        <v>13</v>
      </c>
      <c r="S3" t="s">
        <v>166</v>
      </c>
      <c r="T3" s="76">
        <v>100</v>
      </c>
    </row>
    <row r="4" spans="2:46" x14ac:dyDescent="0.25">
      <c r="D4">
        <v>1</v>
      </c>
      <c r="E4" s="77">
        <v>0</v>
      </c>
      <c r="F4" s="37">
        <v>15</v>
      </c>
      <c r="G4" s="37">
        <v>16</v>
      </c>
      <c r="H4" s="37">
        <v>16.5</v>
      </c>
      <c r="I4" s="37">
        <v>17.5</v>
      </c>
      <c r="J4" s="37">
        <v>18</v>
      </c>
      <c r="K4" s="37">
        <v>18.5</v>
      </c>
      <c r="L4" s="37">
        <v>19</v>
      </c>
      <c r="M4" s="37">
        <v>19.5</v>
      </c>
      <c r="N4" s="37">
        <v>19.5</v>
      </c>
      <c r="O4" s="37">
        <v>20</v>
      </c>
      <c r="P4" s="37">
        <v>20</v>
      </c>
      <c r="Q4" s="37">
        <v>20</v>
      </c>
      <c r="S4" t="str">
        <f>IF(E4&lt;&gt;T4,"x","")</f>
        <v>x</v>
      </c>
      <c r="T4" t="s">
        <v>167</v>
      </c>
      <c r="U4" s="38">
        <v>0.15</v>
      </c>
      <c r="V4" s="38">
        <v>0.16</v>
      </c>
      <c r="W4" s="38">
        <v>0.16500000000000001</v>
      </c>
      <c r="X4" s="38">
        <v>0.17499999999999999</v>
      </c>
      <c r="Y4" s="38">
        <v>0.18</v>
      </c>
      <c r="Z4" s="38">
        <v>0.185</v>
      </c>
      <c r="AA4" s="38">
        <v>0.19</v>
      </c>
      <c r="AB4" s="38">
        <v>0.19500000000000001</v>
      </c>
      <c r="AC4" s="38">
        <v>0.19500000000000001</v>
      </c>
      <c r="AD4" s="38">
        <v>0.2</v>
      </c>
      <c r="AE4" s="38">
        <v>0.2</v>
      </c>
      <c r="AF4" s="38">
        <v>0.2</v>
      </c>
      <c r="AH4" s="37">
        <f t="shared" ref="AH4:AS19" si="0">U4*$T$3</f>
        <v>15</v>
      </c>
      <c r="AI4" s="37">
        <f t="shared" si="0"/>
        <v>16</v>
      </c>
      <c r="AJ4" s="37">
        <f t="shared" si="0"/>
        <v>16.5</v>
      </c>
      <c r="AK4" s="37">
        <f t="shared" si="0"/>
        <v>17.5</v>
      </c>
      <c r="AL4" s="37">
        <f t="shared" si="0"/>
        <v>18</v>
      </c>
      <c r="AM4" s="37">
        <f t="shared" si="0"/>
        <v>18.5</v>
      </c>
      <c r="AN4" s="37">
        <f t="shared" si="0"/>
        <v>19</v>
      </c>
      <c r="AO4" s="37">
        <f t="shared" si="0"/>
        <v>19.5</v>
      </c>
      <c r="AP4" s="37">
        <f t="shared" si="0"/>
        <v>19.5</v>
      </c>
      <c r="AQ4" s="37">
        <f t="shared" si="0"/>
        <v>20</v>
      </c>
      <c r="AR4" s="37">
        <f t="shared" si="0"/>
        <v>20</v>
      </c>
      <c r="AS4" s="37">
        <f t="shared" si="0"/>
        <v>20</v>
      </c>
      <c r="AT4" s="37"/>
    </row>
    <row r="5" spans="2:46" x14ac:dyDescent="0.25">
      <c r="D5">
        <v>2</v>
      </c>
      <c r="E5">
        <v>28000</v>
      </c>
      <c r="F5" s="37">
        <v>15</v>
      </c>
      <c r="G5" s="37">
        <v>16</v>
      </c>
      <c r="H5" s="37">
        <v>16.5</v>
      </c>
      <c r="I5" s="37">
        <v>17.5</v>
      </c>
      <c r="J5" s="37">
        <v>18</v>
      </c>
      <c r="K5" s="37">
        <v>18.5</v>
      </c>
      <c r="L5" s="37">
        <v>19</v>
      </c>
      <c r="M5" s="37">
        <v>19.5</v>
      </c>
      <c r="N5" s="37">
        <v>19.5</v>
      </c>
      <c r="O5" s="37">
        <v>20</v>
      </c>
      <c r="P5" s="37">
        <v>20</v>
      </c>
      <c r="Q5" s="37">
        <v>20</v>
      </c>
      <c r="S5" t="str">
        <f>IF(E5&lt;&gt;T5,"x","")</f>
        <v/>
      </c>
      <c r="T5">
        <v>28000</v>
      </c>
      <c r="U5" s="38">
        <v>0.15</v>
      </c>
      <c r="V5" s="38">
        <v>0.16</v>
      </c>
      <c r="W5" s="38">
        <v>0.16500000000000001</v>
      </c>
      <c r="X5" s="38">
        <v>0.17499999999999999</v>
      </c>
      <c r="Y5" s="38">
        <v>0.18</v>
      </c>
      <c r="Z5" s="38">
        <v>0.185</v>
      </c>
      <c r="AA5" s="38">
        <v>0.19</v>
      </c>
      <c r="AB5" s="38">
        <v>0.19500000000000001</v>
      </c>
      <c r="AC5" s="38">
        <v>0.19500000000000001</v>
      </c>
      <c r="AD5" s="38">
        <v>0.2</v>
      </c>
      <c r="AE5" s="38">
        <v>0.2</v>
      </c>
      <c r="AF5" s="38">
        <v>0.2</v>
      </c>
      <c r="AH5" s="37">
        <f t="shared" si="0"/>
        <v>15</v>
      </c>
      <c r="AI5" s="37">
        <f t="shared" si="0"/>
        <v>16</v>
      </c>
      <c r="AJ5" s="37">
        <f t="shared" si="0"/>
        <v>16.5</v>
      </c>
      <c r="AK5" s="37">
        <f t="shared" si="0"/>
        <v>17.5</v>
      </c>
      <c r="AL5" s="37">
        <f t="shared" si="0"/>
        <v>18</v>
      </c>
      <c r="AM5" s="37">
        <f t="shared" si="0"/>
        <v>18.5</v>
      </c>
      <c r="AN5" s="37">
        <f t="shared" si="0"/>
        <v>19</v>
      </c>
      <c r="AO5" s="37">
        <f t="shared" si="0"/>
        <v>19.5</v>
      </c>
      <c r="AP5" s="37">
        <f t="shared" si="0"/>
        <v>19.5</v>
      </c>
      <c r="AQ5" s="37">
        <f t="shared" si="0"/>
        <v>20</v>
      </c>
      <c r="AR5" s="37">
        <f t="shared" si="0"/>
        <v>20</v>
      </c>
      <c r="AS5" s="37">
        <f t="shared" si="0"/>
        <v>20</v>
      </c>
    </row>
    <row r="6" spans="2:46" x14ac:dyDescent="0.25">
      <c r="D6">
        <v>3</v>
      </c>
      <c r="E6">
        <v>29000</v>
      </c>
      <c r="F6" s="37">
        <v>16</v>
      </c>
      <c r="G6" s="37">
        <v>17</v>
      </c>
      <c r="H6" s="37">
        <v>18</v>
      </c>
      <c r="I6" s="37">
        <v>18.5</v>
      </c>
      <c r="J6" s="37">
        <v>19.5</v>
      </c>
      <c r="K6" s="37">
        <v>20</v>
      </c>
      <c r="L6" s="37">
        <v>20.5</v>
      </c>
      <c r="M6" s="37">
        <v>21</v>
      </c>
      <c r="N6" s="37">
        <v>21.5</v>
      </c>
      <c r="O6" s="37">
        <v>22</v>
      </c>
      <c r="P6" s="37">
        <v>22</v>
      </c>
      <c r="Q6" s="37">
        <v>22</v>
      </c>
      <c r="S6" t="str">
        <f t="shared" ref="S6:S69" si="1">IF(E6&lt;&gt;T6,"x","")</f>
        <v/>
      </c>
      <c r="T6">
        <v>29000</v>
      </c>
      <c r="U6" s="38">
        <v>0.16</v>
      </c>
      <c r="V6" s="38">
        <v>0.17</v>
      </c>
      <c r="W6" s="38">
        <v>0.18</v>
      </c>
      <c r="X6" s="38">
        <v>0.185</v>
      </c>
      <c r="Y6" s="38">
        <v>0.19500000000000001</v>
      </c>
      <c r="Z6" s="38">
        <v>0.2</v>
      </c>
      <c r="AA6" s="38">
        <v>0.20499999999999999</v>
      </c>
      <c r="AB6" s="38">
        <v>0.21</v>
      </c>
      <c r="AC6" s="38">
        <v>0.215</v>
      </c>
      <c r="AD6" s="38">
        <v>0.22</v>
      </c>
      <c r="AE6" s="38">
        <v>0.22</v>
      </c>
      <c r="AF6" s="38">
        <v>0.22</v>
      </c>
      <c r="AH6" s="37">
        <f t="shared" si="0"/>
        <v>16</v>
      </c>
      <c r="AI6" s="37">
        <f t="shared" si="0"/>
        <v>17</v>
      </c>
      <c r="AJ6" s="37">
        <f t="shared" si="0"/>
        <v>18</v>
      </c>
      <c r="AK6" s="37">
        <f t="shared" si="0"/>
        <v>18.5</v>
      </c>
      <c r="AL6" s="37">
        <f t="shared" si="0"/>
        <v>19.5</v>
      </c>
      <c r="AM6" s="37">
        <f t="shared" si="0"/>
        <v>20</v>
      </c>
      <c r="AN6" s="37">
        <f t="shared" si="0"/>
        <v>20.5</v>
      </c>
      <c r="AO6" s="37">
        <f t="shared" si="0"/>
        <v>21</v>
      </c>
      <c r="AP6" s="37">
        <f t="shared" si="0"/>
        <v>21.5</v>
      </c>
      <c r="AQ6" s="37">
        <f t="shared" si="0"/>
        <v>22</v>
      </c>
      <c r="AR6" s="37">
        <f t="shared" si="0"/>
        <v>22</v>
      </c>
      <c r="AS6" s="37">
        <f t="shared" si="0"/>
        <v>22</v>
      </c>
    </row>
    <row r="7" spans="2:46" x14ac:dyDescent="0.25">
      <c r="D7">
        <v>4</v>
      </c>
      <c r="E7">
        <v>30000</v>
      </c>
      <c r="F7" s="37">
        <v>16.5</v>
      </c>
      <c r="G7" s="37">
        <v>17.5</v>
      </c>
      <c r="H7" s="37">
        <v>18.5</v>
      </c>
      <c r="I7" s="37">
        <v>19.5</v>
      </c>
      <c r="J7" s="37">
        <v>20.5</v>
      </c>
      <c r="K7" s="37">
        <v>21.5</v>
      </c>
      <c r="L7" s="37">
        <v>22</v>
      </c>
      <c r="M7" s="37">
        <v>22.5</v>
      </c>
      <c r="N7" s="37">
        <v>23</v>
      </c>
      <c r="O7" s="37">
        <v>23.5</v>
      </c>
      <c r="P7" s="37">
        <v>24</v>
      </c>
      <c r="Q7" s="37">
        <v>24</v>
      </c>
      <c r="S7" t="str">
        <f t="shared" si="1"/>
        <v/>
      </c>
      <c r="T7">
        <v>30000</v>
      </c>
      <c r="U7" s="38">
        <v>0.16500000000000001</v>
      </c>
      <c r="V7" s="38">
        <v>0.17500000000000002</v>
      </c>
      <c r="W7" s="38">
        <v>0.185</v>
      </c>
      <c r="X7" s="38">
        <v>0.19500000000000001</v>
      </c>
      <c r="Y7" s="38">
        <v>0.20499999999999999</v>
      </c>
      <c r="Z7" s="38">
        <v>0.215</v>
      </c>
      <c r="AA7" s="38">
        <v>0.22</v>
      </c>
      <c r="AB7" s="38">
        <v>0.22500000000000001</v>
      </c>
      <c r="AC7" s="38">
        <v>0.23</v>
      </c>
      <c r="AD7" s="38">
        <v>0.23499999999999999</v>
      </c>
      <c r="AE7" s="38">
        <v>0.24</v>
      </c>
      <c r="AF7" s="38">
        <v>0.24</v>
      </c>
      <c r="AH7" s="37">
        <f t="shared" si="0"/>
        <v>16.5</v>
      </c>
      <c r="AI7" s="37">
        <f t="shared" si="0"/>
        <v>17.5</v>
      </c>
      <c r="AJ7" s="37">
        <f t="shared" si="0"/>
        <v>18.5</v>
      </c>
      <c r="AK7" s="37">
        <f t="shared" si="0"/>
        <v>19.5</v>
      </c>
      <c r="AL7" s="37">
        <f t="shared" si="0"/>
        <v>20.5</v>
      </c>
      <c r="AM7" s="37">
        <f t="shared" si="0"/>
        <v>21.5</v>
      </c>
      <c r="AN7" s="37">
        <f t="shared" si="0"/>
        <v>22</v>
      </c>
      <c r="AO7" s="37">
        <f t="shared" si="0"/>
        <v>22.5</v>
      </c>
      <c r="AP7" s="37">
        <f t="shared" si="0"/>
        <v>23</v>
      </c>
      <c r="AQ7" s="37">
        <f t="shared" si="0"/>
        <v>23.5</v>
      </c>
      <c r="AR7" s="37">
        <f t="shared" si="0"/>
        <v>24</v>
      </c>
      <c r="AS7" s="37">
        <f t="shared" si="0"/>
        <v>24</v>
      </c>
    </row>
    <row r="8" spans="2:46" x14ac:dyDescent="0.25">
      <c r="D8">
        <v>5</v>
      </c>
      <c r="E8">
        <v>31000</v>
      </c>
      <c r="F8" s="37">
        <v>17</v>
      </c>
      <c r="G8" s="37">
        <v>18</v>
      </c>
      <c r="H8" s="37">
        <v>19</v>
      </c>
      <c r="I8" s="37">
        <v>20.5</v>
      </c>
      <c r="J8" s="37">
        <v>21.499999999999996</v>
      </c>
      <c r="K8" s="37">
        <v>22.499999999999996</v>
      </c>
      <c r="L8" s="37">
        <v>23</v>
      </c>
      <c r="M8" s="37">
        <v>24</v>
      </c>
      <c r="N8" s="37">
        <v>24.5</v>
      </c>
      <c r="O8" s="37">
        <v>25</v>
      </c>
      <c r="P8" s="37">
        <v>25.5</v>
      </c>
      <c r="Q8" s="37">
        <v>26</v>
      </c>
      <c r="S8" t="str">
        <f t="shared" si="1"/>
        <v/>
      </c>
      <c r="T8">
        <v>31000</v>
      </c>
      <c r="U8" s="38">
        <v>0.17</v>
      </c>
      <c r="V8" s="38">
        <v>0.18</v>
      </c>
      <c r="W8" s="38">
        <v>0.19</v>
      </c>
      <c r="X8" s="38">
        <v>0.20500000000000002</v>
      </c>
      <c r="Y8" s="38">
        <v>0.21499999999999997</v>
      </c>
      <c r="Z8" s="38">
        <v>0.22499999999999998</v>
      </c>
      <c r="AA8" s="38">
        <v>0.23</v>
      </c>
      <c r="AB8" s="38">
        <v>0.24</v>
      </c>
      <c r="AC8" s="38">
        <v>0.245</v>
      </c>
      <c r="AD8" s="38">
        <v>0.25</v>
      </c>
      <c r="AE8" s="38">
        <v>0.255</v>
      </c>
      <c r="AF8" s="38">
        <v>0.26</v>
      </c>
      <c r="AH8" s="37">
        <f t="shared" si="0"/>
        <v>17</v>
      </c>
      <c r="AI8" s="37">
        <f t="shared" si="0"/>
        <v>18</v>
      </c>
      <c r="AJ8" s="37">
        <f t="shared" si="0"/>
        <v>19</v>
      </c>
      <c r="AK8" s="37">
        <f t="shared" si="0"/>
        <v>20.5</v>
      </c>
      <c r="AL8" s="37">
        <f t="shared" si="0"/>
        <v>21.499999999999996</v>
      </c>
      <c r="AM8" s="37">
        <f t="shared" si="0"/>
        <v>22.499999999999996</v>
      </c>
      <c r="AN8" s="37">
        <f t="shared" si="0"/>
        <v>23</v>
      </c>
      <c r="AO8" s="37">
        <f t="shared" si="0"/>
        <v>24</v>
      </c>
      <c r="AP8" s="37">
        <f t="shared" si="0"/>
        <v>24.5</v>
      </c>
      <c r="AQ8" s="37">
        <f t="shared" si="0"/>
        <v>25</v>
      </c>
      <c r="AR8" s="37">
        <f t="shared" si="0"/>
        <v>25.5</v>
      </c>
      <c r="AS8" s="37">
        <f t="shared" si="0"/>
        <v>26</v>
      </c>
    </row>
    <row r="9" spans="2:46" x14ac:dyDescent="0.25">
      <c r="D9">
        <v>6</v>
      </c>
      <c r="E9">
        <v>32000</v>
      </c>
      <c r="F9" s="37">
        <v>17.5</v>
      </c>
      <c r="G9" s="37">
        <v>18.5</v>
      </c>
      <c r="H9" s="37">
        <v>19.5</v>
      </c>
      <c r="I9" s="37">
        <v>21.000000000000004</v>
      </c>
      <c r="J9" s="37">
        <v>21.999999999999996</v>
      </c>
      <c r="K9" s="37">
        <v>23</v>
      </c>
      <c r="L9" s="37">
        <v>24</v>
      </c>
      <c r="M9" s="37">
        <v>25</v>
      </c>
      <c r="N9" s="37">
        <v>25.5</v>
      </c>
      <c r="O9" s="37">
        <v>26</v>
      </c>
      <c r="P9" s="37">
        <v>26.5</v>
      </c>
      <c r="Q9" s="37">
        <v>27</v>
      </c>
      <c r="S9" t="str">
        <f t="shared" si="1"/>
        <v/>
      </c>
      <c r="T9">
        <v>32000</v>
      </c>
      <c r="U9" s="38">
        <v>0.17499999999999999</v>
      </c>
      <c r="V9" s="38">
        <v>0.185</v>
      </c>
      <c r="W9" s="38">
        <v>0.19500000000000001</v>
      </c>
      <c r="X9" s="38">
        <v>0.21000000000000002</v>
      </c>
      <c r="Y9" s="38">
        <v>0.21999999999999997</v>
      </c>
      <c r="Z9" s="38">
        <v>0.22999999999999998</v>
      </c>
      <c r="AA9" s="38">
        <v>0.24</v>
      </c>
      <c r="AB9" s="38">
        <v>0.25</v>
      </c>
      <c r="AC9" s="38">
        <v>0.255</v>
      </c>
      <c r="AD9" s="38">
        <v>0.26</v>
      </c>
      <c r="AE9" s="38">
        <v>0.26500000000000001</v>
      </c>
      <c r="AF9" s="38">
        <v>0.27</v>
      </c>
      <c r="AH9" s="37">
        <f t="shared" si="0"/>
        <v>17.5</v>
      </c>
      <c r="AI9" s="37">
        <f t="shared" si="0"/>
        <v>18.5</v>
      </c>
      <c r="AJ9" s="37">
        <f t="shared" si="0"/>
        <v>19.5</v>
      </c>
      <c r="AK9" s="37">
        <f t="shared" si="0"/>
        <v>21.000000000000004</v>
      </c>
      <c r="AL9" s="37">
        <f t="shared" si="0"/>
        <v>21.999999999999996</v>
      </c>
      <c r="AM9" s="37">
        <f t="shared" si="0"/>
        <v>23</v>
      </c>
      <c r="AN9" s="37">
        <f t="shared" si="0"/>
        <v>24</v>
      </c>
      <c r="AO9" s="37">
        <f t="shared" si="0"/>
        <v>25</v>
      </c>
      <c r="AP9" s="37">
        <f t="shared" si="0"/>
        <v>25.5</v>
      </c>
      <c r="AQ9" s="37">
        <f t="shared" si="0"/>
        <v>26</v>
      </c>
      <c r="AR9" s="37">
        <f t="shared" si="0"/>
        <v>26.5</v>
      </c>
      <c r="AS9" s="37">
        <f t="shared" si="0"/>
        <v>27</v>
      </c>
    </row>
    <row r="10" spans="2:46" x14ac:dyDescent="0.25">
      <c r="D10">
        <v>7</v>
      </c>
      <c r="E10">
        <v>33000</v>
      </c>
      <c r="F10" s="37">
        <v>18</v>
      </c>
      <c r="G10" s="37">
        <v>19</v>
      </c>
      <c r="H10" s="37">
        <v>20</v>
      </c>
      <c r="I10" s="37">
        <v>21.000000000000004</v>
      </c>
      <c r="J10" s="37">
        <v>22.499999999999996</v>
      </c>
      <c r="K10" s="37">
        <v>23.5</v>
      </c>
      <c r="L10" s="37">
        <v>24.5</v>
      </c>
      <c r="M10" s="37">
        <v>25.5</v>
      </c>
      <c r="N10" s="37">
        <v>26.5</v>
      </c>
      <c r="O10" s="37">
        <v>27</v>
      </c>
      <c r="P10" s="37">
        <v>27.500000000000004</v>
      </c>
      <c r="Q10" s="37">
        <v>28.000000000000004</v>
      </c>
      <c r="S10" t="str">
        <f t="shared" si="1"/>
        <v/>
      </c>
      <c r="T10">
        <v>33000</v>
      </c>
      <c r="U10" s="38">
        <v>0.18</v>
      </c>
      <c r="V10" s="38">
        <v>0.19</v>
      </c>
      <c r="W10" s="38">
        <v>0.2</v>
      </c>
      <c r="X10" s="38">
        <v>0.21000000000000002</v>
      </c>
      <c r="Y10" s="38">
        <v>0.22499999999999998</v>
      </c>
      <c r="Z10" s="38">
        <v>0.23499999999999999</v>
      </c>
      <c r="AA10" s="38">
        <v>0.245</v>
      </c>
      <c r="AB10" s="38">
        <v>0.255</v>
      </c>
      <c r="AC10" s="38">
        <v>0.26500000000000001</v>
      </c>
      <c r="AD10" s="38">
        <v>0.27</v>
      </c>
      <c r="AE10" s="38">
        <v>0.27500000000000002</v>
      </c>
      <c r="AF10" s="38">
        <v>0.28000000000000003</v>
      </c>
      <c r="AH10" s="37">
        <f t="shared" si="0"/>
        <v>18</v>
      </c>
      <c r="AI10" s="37">
        <f t="shared" si="0"/>
        <v>19</v>
      </c>
      <c r="AJ10" s="37">
        <f t="shared" si="0"/>
        <v>20</v>
      </c>
      <c r="AK10" s="37">
        <f t="shared" si="0"/>
        <v>21.000000000000004</v>
      </c>
      <c r="AL10" s="37">
        <f t="shared" si="0"/>
        <v>22.499999999999996</v>
      </c>
      <c r="AM10" s="37">
        <f t="shared" si="0"/>
        <v>23.5</v>
      </c>
      <c r="AN10" s="37">
        <f t="shared" si="0"/>
        <v>24.5</v>
      </c>
      <c r="AO10" s="37">
        <f t="shared" si="0"/>
        <v>25.5</v>
      </c>
      <c r="AP10" s="37">
        <f t="shared" si="0"/>
        <v>26.5</v>
      </c>
      <c r="AQ10" s="37">
        <f t="shared" si="0"/>
        <v>27</v>
      </c>
      <c r="AR10" s="37">
        <f t="shared" si="0"/>
        <v>27.500000000000004</v>
      </c>
      <c r="AS10" s="37">
        <f t="shared" si="0"/>
        <v>28.000000000000004</v>
      </c>
    </row>
    <row r="11" spans="2:46" x14ac:dyDescent="0.25">
      <c r="D11">
        <v>8</v>
      </c>
      <c r="E11">
        <v>34000</v>
      </c>
      <c r="F11" s="37">
        <v>18</v>
      </c>
      <c r="G11" s="37">
        <v>19</v>
      </c>
      <c r="H11" s="37">
        <v>20</v>
      </c>
      <c r="I11" s="37">
        <v>21.499999999999996</v>
      </c>
      <c r="J11" s="37">
        <v>22.499999999999996</v>
      </c>
      <c r="K11" s="37">
        <v>23.5</v>
      </c>
      <c r="L11" s="37">
        <v>24.5</v>
      </c>
      <c r="M11" s="37">
        <v>25.5</v>
      </c>
      <c r="N11" s="37">
        <v>26.5</v>
      </c>
      <c r="O11" s="37">
        <v>27</v>
      </c>
      <c r="P11" s="37">
        <v>28.000000000000004</v>
      </c>
      <c r="Q11" s="37">
        <v>28.999999999999996</v>
      </c>
      <c r="S11" t="str">
        <f t="shared" si="1"/>
        <v/>
      </c>
      <c r="T11">
        <v>34000</v>
      </c>
      <c r="U11" s="38">
        <v>0.18</v>
      </c>
      <c r="V11" s="38">
        <v>0.19</v>
      </c>
      <c r="W11" s="38">
        <v>0.2</v>
      </c>
      <c r="X11" s="38">
        <v>0.21499999999999997</v>
      </c>
      <c r="Y11" s="38">
        <v>0.22499999999999998</v>
      </c>
      <c r="Z11" s="38">
        <v>0.23499999999999999</v>
      </c>
      <c r="AA11" s="38">
        <v>0.245</v>
      </c>
      <c r="AB11" s="38">
        <v>0.255</v>
      </c>
      <c r="AC11" s="38">
        <v>0.26500000000000001</v>
      </c>
      <c r="AD11" s="38">
        <v>0.27</v>
      </c>
      <c r="AE11" s="38">
        <v>0.28000000000000003</v>
      </c>
      <c r="AF11" s="38">
        <v>0.28999999999999998</v>
      </c>
      <c r="AH11" s="37">
        <f t="shared" si="0"/>
        <v>18</v>
      </c>
      <c r="AI11" s="37">
        <f t="shared" si="0"/>
        <v>19</v>
      </c>
      <c r="AJ11" s="37">
        <f t="shared" si="0"/>
        <v>20</v>
      </c>
      <c r="AK11" s="37">
        <f t="shared" si="0"/>
        <v>21.499999999999996</v>
      </c>
      <c r="AL11" s="37">
        <f t="shared" si="0"/>
        <v>22.499999999999996</v>
      </c>
      <c r="AM11" s="37">
        <f t="shared" si="0"/>
        <v>23.5</v>
      </c>
      <c r="AN11" s="37">
        <f t="shared" si="0"/>
        <v>24.5</v>
      </c>
      <c r="AO11" s="37">
        <f t="shared" si="0"/>
        <v>25.5</v>
      </c>
      <c r="AP11" s="37">
        <f t="shared" si="0"/>
        <v>26.5</v>
      </c>
      <c r="AQ11" s="37">
        <f t="shared" si="0"/>
        <v>27</v>
      </c>
      <c r="AR11" s="37">
        <f t="shared" si="0"/>
        <v>28.000000000000004</v>
      </c>
      <c r="AS11" s="37">
        <f t="shared" si="0"/>
        <v>28.999999999999996</v>
      </c>
    </row>
    <row r="12" spans="2:46" x14ac:dyDescent="0.25">
      <c r="D12">
        <v>9</v>
      </c>
      <c r="E12">
        <v>35000</v>
      </c>
      <c r="F12" s="37">
        <v>18</v>
      </c>
      <c r="G12" s="37">
        <v>19</v>
      </c>
      <c r="H12" s="37">
        <v>20</v>
      </c>
      <c r="I12" s="37">
        <v>21.499999999999996</v>
      </c>
      <c r="J12" s="37">
        <v>22.499999999999996</v>
      </c>
      <c r="K12" s="37">
        <v>23.5</v>
      </c>
      <c r="L12" s="37">
        <v>24.5</v>
      </c>
      <c r="M12" s="37">
        <v>25.5</v>
      </c>
      <c r="N12" s="37">
        <v>26.5</v>
      </c>
      <c r="O12" s="37">
        <v>27</v>
      </c>
      <c r="P12" s="37">
        <v>28.000000000000004</v>
      </c>
      <c r="Q12" s="37">
        <v>28.999999999999996</v>
      </c>
      <c r="S12" t="str">
        <f t="shared" si="1"/>
        <v/>
      </c>
      <c r="T12">
        <v>35000</v>
      </c>
      <c r="U12" s="38">
        <v>0.18</v>
      </c>
      <c r="V12" s="38">
        <v>0.19</v>
      </c>
      <c r="W12" s="38">
        <v>0.2</v>
      </c>
      <c r="X12" s="38">
        <v>0.21499999999999997</v>
      </c>
      <c r="Y12" s="38">
        <v>0.22499999999999998</v>
      </c>
      <c r="Z12" s="38">
        <v>0.23499999999999999</v>
      </c>
      <c r="AA12" s="38">
        <v>0.245</v>
      </c>
      <c r="AB12" s="38">
        <v>0.255</v>
      </c>
      <c r="AC12" s="38">
        <v>0.26500000000000001</v>
      </c>
      <c r="AD12" s="38">
        <v>0.27</v>
      </c>
      <c r="AE12" s="38">
        <v>0.28000000000000003</v>
      </c>
      <c r="AF12" s="38">
        <v>0.28999999999999998</v>
      </c>
      <c r="AH12" s="37">
        <f t="shared" si="0"/>
        <v>18</v>
      </c>
      <c r="AI12" s="37">
        <f t="shared" si="0"/>
        <v>19</v>
      </c>
      <c r="AJ12" s="37">
        <f t="shared" si="0"/>
        <v>20</v>
      </c>
      <c r="AK12" s="37">
        <f t="shared" si="0"/>
        <v>21.499999999999996</v>
      </c>
      <c r="AL12" s="37">
        <f t="shared" si="0"/>
        <v>22.499999999999996</v>
      </c>
      <c r="AM12" s="37">
        <f t="shared" si="0"/>
        <v>23.5</v>
      </c>
      <c r="AN12" s="37">
        <f t="shared" si="0"/>
        <v>24.5</v>
      </c>
      <c r="AO12" s="37">
        <f t="shared" si="0"/>
        <v>25.5</v>
      </c>
      <c r="AP12" s="37">
        <f t="shared" si="0"/>
        <v>26.5</v>
      </c>
      <c r="AQ12" s="37">
        <f t="shared" si="0"/>
        <v>27</v>
      </c>
      <c r="AR12" s="37">
        <f t="shared" si="0"/>
        <v>28.000000000000004</v>
      </c>
      <c r="AS12" s="37">
        <f t="shared" si="0"/>
        <v>28.999999999999996</v>
      </c>
    </row>
    <row r="13" spans="2:46" x14ac:dyDescent="0.25">
      <c r="D13">
        <v>10</v>
      </c>
      <c r="E13">
        <v>36000</v>
      </c>
      <c r="F13" s="37">
        <v>18</v>
      </c>
      <c r="G13" s="37">
        <v>19</v>
      </c>
      <c r="H13" s="37">
        <v>20</v>
      </c>
      <c r="I13" s="37">
        <v>21.499999999999996</v>
      </c>
      <c r="J13" s="37">
        <v>22.5</v>
      </c>
      <c r="K13" s="37">
        <v>23.5</v>
      </c>
      <c r="L13" s="37">
        <v>24.5</v>
      </c>
      <c r="M13" s="37">
        <v>25.5</v>
      </c>
      <c r="N13" s="37">
        <v>26.5</v>
      </c>
      <c r="O13" s="37">
        <v>27</v>
      </c>
      <c r="P13" s="37">
        <v>28.000000000000004</v>
      </c>
      <c r="Q13" s="37">
        <v>28.999999999999996</v>
      </c>
      <c r="S13" t="str">
        <f t="shared" si="1"/>
        <v/>
      </c>
      <c r="T13">
        <v>36000</v>
      </c>
      <c r="U13" s="38">
        <v>0.18</v>
      </c>
      <c r="V13" s="38">
        <v>0.19</v>
      </c>
      <c r="W13" s="38">
        <v>0.2</v>
      </c>
      <c r="X13" s="38">
        <v>0.21499999999999997</v>
      </c>
      <c r="Y13" s="38">
        <v>0.22500000000000001</v>
      </c>
      <c r="Z13" s="38">
        <v>0.23499999999999999</v>
      </c>
      <c r="AA13" s="38">
        <v>0.245</v>
      </c>
      <c r="AB13" s="38">
        <v>0.255</v>
      </c>
      <c r="AC13" s="38">
        <v>0.26500000000000001</v>
      </c>
      <c r="AD13" s="38">
        <v>0.27</v>
      </c>
      <c r="AE13" s="38">
        <v>0.28000000000000003</v>
      </c>
      <c r="AF13" s="38">
        <v>0.28999999999999998</v>
      </c>
      <c r="AH13" s="37">
        <f t="shared" si="0"/>
        <v>18</v>
      </c>
      <c r="AI13" s="37">
        <f t="shared" si="0"/>
        <v>19</v>
      </c>
      <c r="AJ13" s="37">
        <f t="shared" si="0"/>
        <v>20</v>
      </c>
      <c r="AK13" s="37">
        <f t="shared" si="0"/>
        <v>21.499999999999996</v>
      </c>
      <c r="AL13" s="37">
        <f t="shared" si="0"/>
        <v>22.5</v>
      </c>
      <c r="AM13" s="37">
        <f t="shared" si="0"/>
        <v>23.5</v>
      </c>
      <c r="AN13" s="37">
        <f t="shared" si="0"/>
        <v>24.5</v>
      </c>
      <c r="AO13" s="37">
        <f t="shared" si="0"/>
        <v>25.5</v>
      </c>
      <c r="AP13" s="37">
        <f t="shared" si="0"/>
        <v>26.5</v>
      </c>
      <c r="AQ13" s="37">
        <f t="shared" si="0"/>
        <v>27</v>
      </c>
      <c r="AR13" s="37">
        <f t="shared" si="0"/>
        <v>28.000000000000004</v>
      </c>
      <c r="AS13" s="37">
        <f t="shared" si="0"/>
        <v>28.999999999999996</v>
      </c>
    </row>
    <row r="14" spans="2:46" x14ac:dyDescent="0.25">
      <c r="D14">
        <v>11</v>
      </c>
      <c r="E14">
        <v>37000</v>
      </c>
      <c r="F14" s="37">
        <v>18</v>
      </c>
      <c r="G14" s="37">
        <v>19</v>
      </c>
      <c r="H14" s="37">
        <v>20</v>
      </c>
      <c r="I14" s="37">
        <v>21.499999999999996</v>
      </c>
      <c r="J14" s="37">
        <v>22.5</v>
      </c>
      <c r="K14" s="37">
        <v>23.5</v>
      </c>
      <c r="L14" s="37">
        <v>24.5</v>
      </c>
      <c r="M14" s="37">
        <v>25.5</v>
      </c>
      <c r="N14" s="37">
        <v>26.5</v>
      </c>
      <c r="O14" s="37">
        <v>27</v>
      </c>
      <c r="P14" s="37">
        <v>28.000000000000004</v>
      </c>
      <c r="Q14" s="37">
        <v>28.999999999999996</v>
      </c>
      <c r="S14" t="str">
        <f t="shared" si="1"/>
        <v/>
      </c>
      <c r="T14">
        <v>37000</v>
      </c>
      <c r="U14" s="38">
        <v>0.18</v>
      </c>
      <c r="V14" s="38">
        <v>0.19</v>
      </c>
      <c r="W14" s="38">
        <v>0.2</v>
      </c>
      <c r="X14" s="38">
        <v>0.21499999999999997</v>
      </c>
      <c r="Y14" s="38">
        <v>0.22500000000000001</v>
      </c>
      <c r="Z14" s="38">
        <v>0.23499999999999999</v>
      </c>
      <c r="AA14" s="38">
        <v>0.245</v>
      </c>
      <c r="AB14" s="38">
        <v>0.255</v>
      </c>
      <c r="AC14" s="38">
        <v>0.26500000000000001</v>
      </c>
      <c r="AD14" s="38">
        <v>0.27</v>
      </c>
      <c r="AE14" s="38">
        <v>0.28000000000000003</v>
      </c>
      <c r="AF14" s="38">
        <v>0.28999999999999998</v>
      </c>
      <c r="AH14" s="37">
        <f t="shared" si="0"/>
        <v>18</v>
      </c>
      <c r="AI14" s="37">
        <f t="shared" si="0"/>
        <v>19</v>
      </c>
      <c r="AJ14" s="37">
        <f t="shared" si="0"/>
        <v>20</v>
      </c>
      <c r="AK14" s="37">
        <f t="shared" si="0"/>
        <v>21.499999999999996</v>
      </c>
      <c r="AL14" s="37">
        <f t="shared" si="0"/>
        <v>22.5</v>
      </c>
      <c r="AM14" s="37">
        <f t="shared" si="0"/>
        <v>23.5</v>
      </c>
      <c r="AN14" s="37">
        <f t="shared" si="0"/>
        <v>24.5</v>
      </c>
      <c r="AO14" s="37">
        <f t="shared" si="0"/>
        <v>25.5</v>
      </c>
      <c r="AP14" s="37">
        <f t="shared" si="0"/>
        <v>26.5</v>
      </c>
      <c r="AQ14" s="37">
        <f t="shared" si="0"/>
        <v>27</v>
      </c>
      <c r="AR14" s="37">
        <f t="shared" si="0"/>
        <v>28.000000000000004</v>
      </c>
      <c r="AS14" s="37">
        <f t="shared" si="0"/>
        <v>28.999999999999996</v>
      </c>
    </row>
    <row r="15" spans="2:46" x14ac:dyDescent="0.25">
      <c r="D15">
        <v>12</v>
      </c>
      <c r="E15">
        <v>38000</v>
      </c>
      <c r="F15" s="37">
        <v>18</v>
      </c>
      <c r="G15" s="37">
        <v>19</v>
      </c>
      <c r="H15" s="37">
        <v>20</v>
      </c>
      <c r="I15" s="37">
        <v>21.499999999999996</v>
      </c>
      <c r="J15" s="37">
        <v>22.5</v>
      </c>
      <c r="K15" s="37">
        <v>23.5</v>
      </c>
      <c r="L15" s="37">
        <v>24.5</v>
      </c>
      <c r="M15" s="37">
        <v>25.5</v>
      </c>
      <c r="N15" s="37">
        <v>26.5</v>
      </c>
      <c r="O15" s="37">
        <v>27</v>
      </c>
      <c r="P15" s="37">
        <v>28.000000000000004</v>
      </c>
      <c r="Q15" s="37">
        <v>28.999999999999996</v>
      </c>
      <c r="S15" t="str">
        <f t="shared" si="1"/>
        <v/>
      </c>
      <c r="T15">
        <v>38000</v>
      </c>
      <c r="U15" s="38">
        <v>0.18</v>
      </c>
      <c r="V15" s="38">
        <v>0.19</v>
      </c>
      <c r="W15" s="38">
        <v>0.2</v>
      </c>
      <c r="X15" s="38">
        <v>0.21499999999999997</v>
      </c>
      <c r="Y15" s="38">
        <v>0.22500000000000001</v>
      </c>
      <c r="Z15" s="38">
        <v>0.23499999999999999</v>
      </c>
      <c r="AA15" s="38">
        <v>0.245</v>
      </c>
      <c r="AB15" s="38">
        <v>0.255</v>
      </c>
      <c r="AC15" s="38">
        <v>0.26500000000000001</v>
      </c>
      <c r="AD15" s="38">
        <v>0.27</v>
      </c>
      <c r="AE15" s="38">
        <v>0.28000000000000003</v>
      </c>
      <c r="AF15" s="38">
        <v>0.28999999999999998</v>
      </c>
      <c r="AH15" s="37">
        <f t="shared" si="0"/>
        <v>18</v>
      </c>
      <c r="AI15" s="37">
        <f t="shared" si="0"/>
        <v>19</v>
      </c>
      <c r="AJ15" s="37">
        <f t="shared" si="0"/>
        <v>20</v>
      </c>
      <c r="AK15" s="37">
        <f t="shared" si="0"/>
        <v>21.499999999999996</v>
      </c>
      <c r="AL15" s="37">
        <f t="shared" si="0"/>
        <v>22.5</v>
      </c>
      <c r="AM15" s="37">
        <f t="shared" si="0"/>
        <v>23.5</v>
      </c>
      <c r="AN15" s="37">
        <f t="shared" si="0"/>
        <v>24.5</v>
      </c>
      <c r="AO15" s="37">
        <f t="shared" si="0"/>
        <v>25.5</v>
      </c>
      <c r="AP15" s="37">
        <f t="shared" si="0"/>
        <v>26.5</v>
      </c>
      <c r="AQ15" s="37">
        <f t="shared" si="0"/>
        <v>27</v>
      </c>
      <c r="AR15" s="37">
        <f t="shared" si="0"/>
        <v>28.000000000000004</v>
      </c>
      <c r="AS15" s="37">
        <f t="shared" si="0"/>
        <v>28.999999999999996</v>
      </c>
    </row>
    <row r="16" spans="2:46" x14ac:dyDescent="0.25">
      <c r="D16">
        <v>13</v>
      </c>
      <c r="E16">
        <v>39000</v>
      </c>
      <c r="F16" s="37">
        <v>18</v>
      </c>
      <c r="G16" s="37">
        <v>19</v>
      </c>
      <c r="H16" s="37">
        <v>20</v>
      </c>
      <c r="I16" s="37">
        <v>21.499999999999996</v>
      </c>
      <c r="J16" s="37">
        <v>22.5</v>
      </c>
      <c r="K16" s="37">
        <v>23.5</v>
      </c>
      <c r="L16" s="37">
        <v>24.5</v>
      </c>
      <c r="M16" s="37">
        <v>25.5</v>
      </c>
      <c r="N16" s="37">
        <v>26.5</v>
      </c>
      <c r="O16" s="37">
        <v>27</v>
      </c>
      <c r="P16" s="37">
        <v>28.000000000000004</v>
      </c>
      <c r="Q16" s="37">
        <v>28.999999999999996</v>
      </c>
      <c r="S16" t="str">
        <f t="shared" si="1"/>
        <v/>
      </c>
      <c r="T16">
        <v>39000</v>
      </c>
      <c r="U16" s="38">
        <v>0.18</v>
      </c>
      <c r="V16" s="38">
        <v>0.19</v>
      </c>
      <c r="W16" s="38">
        <v>0.2</v>
      </c>
      <c r="X16" s="38">
        <v>0.21499999999999997</v>
      </c>
      <c r="Y16" s="38">
        <v>0.22500000000000001</v>
      </c>
      <c r="Z16" s="38">
        <v>0.23499999999999999</v>
      </c>
      <c r="AA16" s="38">
        <v>0.245</v>
      </c>
      <c r="AB16" s="38">
        <v>0.255</v>
      </c>
      <c r="AC16" s="38">
        <v>0.26500000000000001</v>
      </c>
      <c r="AD16" s="38">
        <v>0.27</v>
      </c>
      <c r="AE16" s="38">
        <v>0.28000000000000003</v>
      </c>
      <c r="AF16" s="38">
        <v>0.28999999999999998</v>
      </c>
      <c r="AH16" s="37">
        <f t="shared" si="0"/>
        <v>18</v>
      </c>
      <c r="AI16" s="37">
        <f t="shared" si="0"/>
        <v>19</v>
      </c>
      <c r="AJ16" s="37">
        <f t="shared" si="0"/>
        <v>20</v>
      </c>
      <c r="AK16" s="37">
        <f t="shared" si="0"/>
        <v>21.499999999999996</v>
      </c>
      <c r="AL16" s="37">
        <f t="shared" si="0"/>
        <v>22.5</v>
      </c>
      <c r="AM16" s="37">
        <f t="shared" si="0"/>
        <v>23.5</v>
      </c>
      <c r="AN16" s="37">
        <f t="shared" si="0"/>
        <v>24.5</v>
      </c>
      <c r="AO16" s="37">
        <f t="shared" si="0"/>
        <v>25.5</v>
      </c>
      <c r="AP16" s="37">
        <f t="shared" si="0"/>
        <v>26.5</v>
      </c>
      <c r="AQ16" s="37">
        <f t="shared" si="0"/>
        <v>27</v>
      </c>
      <c r="AR16" s="37">
        <f t="shared" si="0"/>
        <v>28.000000000000004</v>
      </c>
      <c r="AS16" s="37">
        <f t="shared" si="0"/>
        <v>28.999999999999996</v>
      </c>
    </row>
    <row r="17" spans="4:45" x14ac:dyDescent="0.25">
      <c r="D17">
        <v>14</v>
      </c>
      <c r="E17">
        <v>40000</v>
      </c>
      <c r="F17" s="37">
        <v>18</v>
      </c>
      <c r="G17" s="37">
        <v>19</v>
      </c>
      <c r="H17" s="37">
        <v>20</v>
      </c>
      <c r="I17" s="37">
        <v>21.499999999999996</v>
      </c>
      <c r="J17" s="37">
        <v>22.5</v>
      </c>
      <c r="K17" s="37">
        <v>23.5</v>
      </c>
      <c r="L17" s="37">
        <v>24.5</v>
      </c>
      <c r="M17" s="37">
        <v>25.5</v>
      </c>
      <c r="N17" s="37">
        <v>26.5</v>
      </c>
      <c r="O17" s="37">
        <v>27</v>
      </c>
      <c r="P17" s="37">
        <v>28.000000000000004</v>
      </c>
      <c r="Q17" s="37">
        <v>28.999999999999996</v>
      </c>
      <c r="S17" t="str">
        <f t="shared" si="1"/>
        <v/>
      </c>
      <c r="T17">
        <v>40000</v>
      </c>
      <c r="U17" s="38">
        <v>0.18</v>
      </c>
      <c r="V17" s="38">
        <v>0.19</v>
      </c>
      <c r="W17" s="38">
        <v>0.2</v>
      </c>
      <c r="X17" s="38">
        <v>0.21499999999999997</v>
      </c>
      <c r="Y17" s="38">
        <v>0.22500000000000001</v>
      </c>
      <c r="Z17" s="38">
        <v>0.23499999999999999</v>
      </c>
      <c r="AA17" s="38">
        <v>0.245</v>
      </c>
      <c r="AB17" s="38">
        <v>0.255</v>
      </c>
      <c r="AC17" s="38">
        <v>0.26500000000000001</v>
      </c>
      <c r="AD17" s="38">
        <v>0.27</v>
      </c>
      <c r="AE17" s="38">
        <v>0.28000000000000003</v>
      </c>
      <c r="AF17" s="38">
        <v>0.28999999999999998</v>
      </c>
      <c r="AH17" s="37">
        <f t="shared" si="0"/>
        <v>18</v>
      </c>
      <c r="AI17" s="37">
        <f t="shared" si="0"/>
        <v>19</v>
      </c>
      <c r="AJ17" s="37">
        <f t="shared" si="0"/>
        <v>20</v>
      </c>
      <c r="AK17" s="37">
        <f t="shared" si="0"/>
        <v>21.499999999999996</v>
      </c>
      <c r="AL17" s="37">
        <f t="shared" si="0"/>
        <v>22.5</v>
      </c>
      <c r="AM17" s="37">
        <f t="shared" si="0"/>
        <v>23.5</v>
      </c>
      <c r="AN17" s="37">
        <f t="shared" si="0"/>
        <v>24.5</v>
      </c>
      <c r="AO17" s="37">
        <f t="shared" si="0"/>
        <v>25.5</v>
      </c>
      <c r="AP17" s="37">
        <f t="shared" si="0"/>
        <v>26.5</v>
      </c>
      <c r="AQ17" s="37">
        <f t="shared" si="0"/>
        <v>27</v>
      </c>
      <c r="AR17" s="37">
        <f t="shared" si="0"/>
        <v>28.000000000000004</v>
      </c>
      <c r="AS17" s="37">
        <f t="shared" si="0"/>
        <v>28.999999999999996</v>
      </c>
    </row>
    <row r="18" spans="4:45" x14ac:dyDescent="0.25">
      <c r="D18">
        <v>15</v>
      </c>
      <c r="E18">
        <v>41000</v>
      </c>
      <c r="F18" s="37">
        <v>18</v>
      </c>
      <c r="G18" s="37">
        <v>19</v>
      </c>
      <c r="H18" s="37">
        <v>20</v>
      </c>
      <c r="I18" s="37">
        <v>21.499999999999996</v>
      </c>
      <c r="J18" s="37">
        <v>22.5</v>
      </c>
      <c r="K18" s="37">
        <v>23.5</v>
      </c>
      <c r="L18" s="37">
        <v>24.5</v>
      </c>
      <c r="M18" s="37">
        <v>25.5</v>
      </c>
      <c r="N18" s="37">
        <v>26.5</v>
      </c>
      <c r="O18" s="37">
        <v>27</v>
      </c>
      <c r="P18" s="37">
        <v>28.000000000000004</v>
      </c>
      <c r="Q18" s="37">
        <v>28.999999999999996</v>
      </c>
      <c r="S18" t="str">
        <f t="shared" si="1"/>
        <v/>
      </c>
      <c r="T18">
        <v>41000</v>
      </c>
      <c r="U18" s="38">
        <v>0.18</v>
      </c>
      <c r="V18" s="38">
        <v>0.19</v>
      </c>
      <c r="W18" s="38">
        <v>0.2</v>
      </c>
      <c r="X18" s="38">
        <v>0.21499999999999997</v>
      </c>
      <c r="Y18" s="38">
        <v>0.22500000000000001</v>
      </c>
      <c r="Z18" s="38">
        <v>0.23499999999999999</v>
      </c>
      <c r="AA18" s="38">
        <v>0.245</v>
      </c>
      <c r="AB18" s="38">
        <v>0.255</v>
      </c>
      <c r="AC18" s="38">
        <v>0.26500000000000001</v>
      </c>
      <c r="AD18" s="38">
        <v>0.27</v>
      </c>
      <c r="AE18" s="38">
        <v>0.28000000000000003</v>
      </c>
      <c r="AF18" s="38">
        <v>0.28999999999999998</v>
      </c>
      <c r="AH18" s="37">
        <f t="shared" si="0"/>
        <v>18</v>
      </c>
      <c r="AI18" s="37">
        <f t="shared" si="0"/>
        <v>19</v>
      </c>
      <c r="AJ18" s="37">
        <f t="shared" si="0"/>
        <v>20</v>
      </c>
      <c r="AK18" s="37">
        <f t="shared" si="0"/>
        <v>21.499999999999996</v>
      </c>
      <c r="AL18" s="37">
        <f t="shared" si="0"/>
        <v>22.5</v>
      </c>
      <c r="AM18" s="37">
        <f t="shared" si="0"/>
        <v>23.5</v>
      </c>
      <c r="AN18" s="37">
        <f t="shared" si="0"/>
        <v>24.5</v>
      </c>
      <c r="AO18" s="37">
        <f t="shared" si="0"/>
        <v>25.5</v>
      </c>
      <c r="AP18" s="37">
        <f t="shared" si="0"/>
        <v>26.5</v>
      </c>
      <c r="AQ18" s="37">
        <f t="shared" si="0"/>
        <v>27</v>
      </c>
      <c r="AR18" s="37">
        <f t="shared" si="0"/>
        <v>28.000000000000004</v>
      </c>
      <c r="AS18" s="37">
        <f t="shared" si="0"/>
        <v>28.999999999999996</v>
      </c>
    </row>
    <row r="19" spans="4:45" x14ac:dyDescent="0.25">
      <c r="D19">
        <v>16</v>
      </c>
      <c r="E19">
        <v>42000</v>
      </c>
      <c r="F19" s="37">
        <v>18</v>
      </c>
      <c r="G19" s="37">
        <v>19</v>
      </c>
      <c r="H19" s="37">
        <v>20</v>
      </c>
      <c r="I19" s="37">
        <v>21.499999999999996</v>
      </c>
      <c r="J19" s="37">
        <v>22.5</v>
      </c>
      <c r="K19" s="37">
        <v>23.5</v>
      </c>
      <c r="L19" s="37">
        <v>24.5</v>
      </c>
      <c r="M19" s="37">
        <v>25.5</v>
      </c>
      <c r="N19" s="37">
        <v>26.5</v>
      </c>
      <c r="O19" s="37">
        <v>27</v>
      </c>
      <c r="P19" s="37">
        <v>28.000000000000004</v>
      </c>
      <c r="Q19" s="37">
        <v>28.999999999999996</v>
      </c>
      <c r="S19" t="str">
        <f t="shared" si="1"/>
        <v/>
      </c>
      <c r="T19">
        <v>42000</v>
      </c>
      <c r="U19" s="38">
        <v>0.18</v>
      </c>
      <c r="V19" s="38">
        <v>0.19</v>
      </c>
      <c r="W19" s="38">
        <v>0.2</v>
      </c>
      <c r="X19" s="38">
        <v>0.21499999999999997</v>
      </c>
      <c r="Y19" s="38">
        <v>0.22500000000000001</v>
      </c>
      <c r="Z19" s="38">
        <v>0.23499999999999999</v>
      </c>
      <c r="AA19" s="38">
        <v>0.245</v>
      </c>
      <c r="AB19" s="38">
        <v>0.255</v>
      </c>
      <c r="AC19" s="38">
        <v>0.26500000000000001</v>
      </c>
      <c r="AD19" s="38">
        <v>0.27</v>
      </c>
      <c r="AE19" s="38">
        <v>0.28000000000000003</v>
      </c>
      <c r="AF19" s="38">
        <v>0.28999999999999998</v>
      </c>
      <c r="AH19" s="37">
        <f t="shared" si="0"/>
        <v>18</v>
      </c>
      <c r="AI19" s="37">
        <f t="shared" si="0"/>
        <v>19</v>
      </c>
      <c r="AJ19" s="37">
        <f t="shared" si="0"/>
        <v>20</v>
      </c>
      <c r="AK19" s="37">
        <f t="shared" si="0"/>
        <v>21.499999999999996</v>
      </c>
      <c r="AL19" s="37">
        <f t="shared" si="0"/>
        <v>22.5</v>
      </c>
      <c r="AM19" s="37">
        <f t="shared" si="0"/>
        <v>23.5</v>
      </c>
      <c r="AN19" s="37">
        <f t="shared" si="0"/>
        <v>24.5</v>
      </c>
      <c r="AO19" s="37">
        <f t="shared" si="0"/>
        <v>25.5</v>
      </c>
      <c r="AP19" s="37">
        <f t="shared" si="0"/>
        <v>26.5</v>
      </c>
      <c r="AQ19" s="37">
        <f t="shared" si="0"/>
        <v>27</v>
      </c>
      <c r="AR19" s="37">
        <f t="shared" si="0"/>
        <v>28.000000000000004</v>
      </c>
      <c r="AS19" s="37">
        <f t="shared" si="0"/>
        <v>28.999999999999996</v>
      </c>
    </row>
    <row r="20" spans="4:45" x14ac:dyDescent="0.25">
      <c r="D20">
        <v>17</v>
      </c>
      <c r="E20">
        <v>43000</v>
      </c>
      <c r="F20" s="37">
        <v>18</v>
      </c>
      <c r="G20" s="37">
        <v>19</v>
      </c>
      <c r="H20" s="37">
        <v>20</v>
      </c>
      <c r="I20" s="37">
        <v>21.499999999999996</v>
      </c>
      <c r="J20" s="37">
        <v>22.5</v>
      </c>
      <c r="K20" s="37">
        <v>23.5</v>
      </c>
      <c r="L20" s="37">
        <v>24.5</v>
      </c>
      <c r="M20" s="37">
        <v>25.5</v>
      </c>
      <c r="N20" s="37">
        <v>26.5</v>
      </c>
      <c r="O20" s="37">
        <v>27</v>
      </c>
      <c r="P20" s="37">
        <v>28.000000000000004</v>
      </c>
      <c r="Q20" s="37">
        <v>28.999999999999996</v>
      </c>
      <c r="S20" t="str">
        <f t="shared" si="1"/>
        <v/>
      </c>
      <c r="T20">
        <v>43000</v>
      </c>
      <c r="U20" s="38">
        <v>0.18</v>
      </c>
      <c r="V20" s="38">
        <v>0.19</v>
      </c>
      <c r="W20" s="38">
        <v>0.2</v>
      </c>
      <c r="X20" s="38">
        <v>0.21499999999999997</v>
      </c>
      <c r="Y20" s="38">
        <v>0.22500000000000001</v>
      </c>
      <c r="Z20" s="38">
        <v>0.23499999999999999</v>
      </c>
      <c r="AA20" s="38">
        <v>0.245</v>
      </c>
      <c r="AB20" s="38">
        <v>0.255</v>
      </c>
      <c r="AC20" s="38">
        <v>0.26500000000000001</v>
      </c>
      <c r="AD20" s="38">
        <v>0.27</v>
      </c>
      <c r="AE20" s="38">
        <v>0.28000000000000003</v>
      </c>
      <c r="AF20" s="38">
        <v>0.28999999999999998</v>
      </c>
      <c r="AH20" s="37">
        <f t="shared" ref="AH20:AS41" si="2">U20*$T$3</f>
        <v>18</v>
      </c>
      <c r="AI20" s="37">
        <f t="shared" si="2"/>
        <v>19</v>
      </c>
      <c r="AJ20" s="37">
        <f t="shared" si="2"/>
        <v>20</v>
      </c>
      <c r="AK20" s="37">
        <f t="shared" si="2"/>
        <v>21.499999999999996</v>
      </c>
      <c r="AL20" s="37">
        <f t="shared" si="2"/>
        <v>22.5</v>
      </c>
      <c r="AM20" s="37">
        <f t="shared" si="2"/>
        <v>23.5</v>
      </c>
      <c r="AN20" s="37">
        <f t="shared" si="2"/>
        <v>24.5</v>
      </c>
      <c r="AO20" s="37">
        <f t="shared" si="2"/>
        <v>25.5</v>
      </c>
      <c r="AP20" s="37">
        <f t="shared" si="2"/>
        <v>26.5</v>
      </c>
      <c r="AQ20" s="37">
        <f t="shared" si="2"/>
        <v>27</v>
      </c>
      <c r="AR20" s="37">
        <f t="shared" si="2"/>
        <v>28.000000000000004</v>
      </c>
      <c r="AS20" s="37">
        <f t="shared" si="2"/>
        <v>28.999999999999996</v>
      </c>
    </row>
    <row r="21" spans="4:45" x14ac:dyDescent="0.25">
      <c r="D21">
        <v>18</v>
      </c>
      <c r="E21">
        <v>44000</v>
      </c>
      <c r="F21" s="37">
        <v>18</v>
      </c>
      <c r="G21" s="37">
        <v>19</v>
      </c>
      <c r="H21" s="37">
        <v>20</v>
      </c>
      <c r="I21" s="37">
        <v>21.499999999999996</v>
      </c>
      <c r="J21" s="37">
        <v>22.5</v>
      </c>
      <c r="K21" s="37">
        <v>23.5</v>
      </c>
      <c r="L21" s="37">
        <v>24.5</v>
      </c>
      <c r="M21" s="37">
        <v>25.5</v>
      </c>
      <c r="N21" s="37">
        <v>26.5</v>
      </c>
      <c r="O21" s="37">
        <v>27</v>
      </c>
      <c r="P21" s="37">
        <v>28.000000000000004</v>
      </c>
      <c r="Q21" s="37">
        <v>28.999999999999996</v>
      </c>
      <c r="S21" t="str">
        <f t="shared" si="1"/>
        <v/>
      </c>
      <c r="T21">
        <v>44000</v>
      </c>
      <c r="U21" s="38">
        <v>0.18</v>
      </c>
      <c r="V21" s="38">
        <v>0.19</v>
      </c>
      <c r="W21" s="38">
        <v>0.2</v>
      </c>
      <c r="X21" s="38">
        <v>0.21499999999999997</v>
      </c>
      <c r="Y21" s="38">
        <v>0.22500000000000001</v>
      </c>
      <c r="Z21" s="38">
        <v>0.23499999999999999</v>
      </c>
      <c r="AA21" s="38">
        <v>0.245</v>
      </c>
      <c r="AB21" s="38">
        <v>0.255</v>
      </c>
      <c r="AC21" s="38">
        <v>0.26500000000000001</v>
      </c>
      <c r="AD21" s="38">
        <v>0.27</v>
      </c>
      <c r="AE21" s="38">
        <v>0.28000000000000003</v>
      </c>
      <c r="AF21" s="38">
        <v>0.28999999999999998</v>
      </c>
      <c r="AH21" s="37">
        <f t="shared" si="2"/>
        <v>18</v>
      </c>
      <c r="AI21" s="37">
        <f t="shared" si="2"/>
        <v>19</v>
      </c>
      <c r="AJ21" s="37">
        <f t="shared" si="2"/>
        <v>20</v>
      </c>
      <c r="AK21" s="37">
        <f t="shared" si="2"/>
        <v>21.499999999999996</v>
      </c>
      <c r="AL21" s="37">
        <f t="shared" si="2"/>
        <v>22.5</v>
      </c>
      <c r="AM21" s="37">
        <f t="shared" si="2"/>
        <v>23.5</v>
      </c>
      <c r="AN21" s="37">
        <f t="shared" si="2"/>
        <v>24.5</v>
      </c>
      <c r="AO21" s="37">
        <f t="shared" si="2"/>
        <v>25.5</v>
      </c>
      <c r="AP21" s="37">
        <f t="shared" si="2"/>
        <v>26.5</v>
      </c>
      <c r="AQ21" s="37">
        <f t="shared" si="2"/>
        <v>27</v>
      </c>
      <c r="AR21" s="37">
        <f t="shared" si="2"/>
        <v>28.000000000000004</v>
      </c>
      <c r="AS21" s="37">
        <f t="shared" si="2"/>
        <v>28.999999999999996</v>
      </c>
    </row>
    <row r="22" spans="4:45" x14ac:dyDescent="0.25">
      <c r="D22">
        <v>19</v>
      </c>
      <c r="E22">
        <v>45000</v>
      </c>
      <c r="F22" s="37">
        <v>18</v>
      </c>
      <c r="G22" s="37">
        <v>19</v>
      </c>
      <c r="H22" s="37">
        <v>20</v>
      </c>
      <c r="I22" s="37">
        <v>21.499999999999996</v>
      </c>
      <c r="J22" s="37">
        <v>22.5</v>
      </c>
      <c r="K22" s="37">
        <v>23.5</v>
      </c>
      <c r="L22" s="37">
        <v>24.5</v>
      </c>
      <c r="M22" s="37">
        <v>25.5</v>
      </c>
      <c r="N22" s="37">
        <v>26.5</v>
      </c>
      <c r="O22" s="37">
        <v>27</v>
      </c>
      <c r="P22" s="37">
        <v>28.000000000000004</v>
      </c>
      <c r="Q22" s="37">
        <v>28.999999999999996</v>
      </c>
      <c r="S22" t="str">
        <f t="shared" si="1"/>
        <v/>
      </c>
      <c r="T22">
        <v>45000</v>
      </c>
      <c r="U22" s="38">
        <v>0.18</v>
      </c>
      <c r="V22" s="38">
        <v>0.19</v>
      </c>
      <c r="W22" s="38">
        <v>0.2</v>
      </c>
      <c r="X22" s="38">
        <v>0.21499999999999997</v>
      </c>
      <c r="Y22" s="38">
        <v>0.22500000000000001</v>
      </c>
      <c r="Z22" s="38">
        <v>0.23499999999999999</v>
      </c>
      <c r="AA22" s="38">
        <v>0.245</v>
      </c>
      <c r="AB22" s="38">
        <v>0.255</v>
      </c>
      <c r="AC22" s="38">
        <v>0.26500000000000001</v>
      </c>
      <c r="AD22" s="38">
        <v>0.27</v>
      </c>
      <c r="AE22" s="38">
        <v>0.28000000000000003</v>
      </c>
      <c r="AF22" s="38">
        <v>0.28999999999999998</v>
      </c>
      <c r="AH22" s="37">
        <f t="shared" si="2"/>
        <v>18</v>
      </c>
      <c r="AI22" s="37">
        <f t="shared" si="2"/>
        <v>19</v>
      </c>
      <c r="AJ22" s="37">
        <f t="shared" si="2"/>
        <v>20</v>
      </c>
      <c r="AK22" s="37">
        <f t="shared" si="2"/>
        <v>21.499999999999996</v>
      </c>
      <c r="AL22" s="37">
        <f t="shared" si="2"/>
        <v>22.5</v>
      </c>
      <c r="AM22" s="37">
        <f t="shared" si="2"/>
        <v>23.5</v>
      </c>
      <c r="AN22" s="37">
        <f t="shared" si="2"/>
        <v>24.5</v>
      </c>
      <c r="AO22" s="37">
        <f t="shared" si="2"/>
        <v>25.5</v>
      </c>
      <c r="AP22" s="37">
        <f t="shared" si="2"/>
        <v>26.5</v>
      </c>
      <c r="AQ22" s="37">
        <f t="shared" si="2"/>
        <v>27</v>
      </c>
      <c r="AR22" s="37">
        <f t="shared" si="2"/>
        <v>28.000000000000004</v>
      </c>
      <c r="AS22" s="37">
        <f t="shared" si="2"/>
        <v>28.999999999999996</v>
      </c>
    </row>
    <row r="23" spans="4:45" x14ac:dyDescent="0.25">
      <c r="D23">
        <v>20</v>
      </c>
      <c r="E23">
        <v>46000</v>
      </c>
      <c r="F23" s="37">
        <v>18</v>
      </c>
      <c r="G23" s="37">
        <v>19</v>
      </c>
      <c r="H23" s="37">
        <v>20</v>
      </c>
      <c r="I23" s="37">
        <v>21.499999999999996</v>
      </c>
      <c r="J23" s="37">
        <v>22.5</v>
      </c>
      <c r="K23" s="37">
        <v>23.5</v>
      </c>
      <c r="L23" s="37">
        <v>24.5</v>
      </c>
      <c r="M23" s="37">
        <v>25.5</v>
      </c>
      <c r="N23" s="37">
        <v>26.5</v>
      </c>
      <c r="O23" s="37">
        <v>27</v>
      </c>
      <c r="P23" s="37">
        <v>28.000000000000004</v>
      </c>
      <c r="Q23" s="37">
        <v>28.999999999999996</v>
      </c>
      <c r="S23" t="str">
        <f t="shared" si="1"/>
        <v/>
      </c>
      <c r="T23">
        <v>46000</v>
      </c>
      <c r="U23" s="38">
        <v>0.18</v>
      </c>
      <c r="V23" s="38">
        <v>0.19</v>
      </c>
      <c r="W23" s="38">
        <v>0.2</v>
      </c>
      <c r="X23" s="38">
        <v>0.21499999999999997</v>
      </c>
      <c r="Y23" s="38">
        <v>0.22500000000000001</v>
      </c>
      <c r="Z23" s="38">
        <v>0.23499999999999999</v>
      </c>
      <c r="AA23" s="38">
        <v>0.245</v>
      </c>
      <c r="AB23" s="38">
        <v>0.255</v>
      </c>
      <c r="AC23" s="38">
        <v>0.26500000000000001</v>
      </c>
      <c r="AD23" s="38">
        <v>0.27</v>
      </c>
      <c r="AE23" s="38">
        <v>0.28000000000000003</v>
      </c>
      <c r="AF23" s="38">
        <v>0.28999999999999998</v>
      </c>
      <c r="AH23" s="37">
        <f t="shared" si="2"/>
        <v>18</v>
      </c>
      <c r="AI23" s="37">
        <f t="shared" si="2"/>
        <v>19</v>
      </c>
      <c r="AJ23" s="37">
        <f t="shared" si="2"/>
        <v>20</v>
      </c>
      <c r="AK23" s="37">
        <f t="shared" si="2"/>
        <v>21.499999999999996</v>
      </c>
      <c r="AL23" s="37">
        <f t="shared" si="2"/>
        <v>22.5</v>
      </c>
      <c r="AM23" s="37">
        <f t="shared" si="2"/>
        <v>23.5</v>
      </c>
      <c r="AN23" s="37">
        <f t="shared" si="2"/>
        <v>24.5</v>
      </c>
      <c r="AO23" s="37">
        <f t="shared" si="2"/>
        <v>25.5</v>
      </c>
      <c r="AP23" s="37">
        <f t="shared" si="2"/>
        <v>26.5</v>
      </c>
      <c r="AQ23" s="37">
        <f t="shared" si="2"/>
        <v>27</v>
      </c>
      <c r="AR23" s="37">
        <f t="shared" si="2"/>
        <v>28.000000000000004</v>
      </c>
      <c r="AS23" s="37">
        <f t="shared" si="2"/>
        <v>28.999999999999996</v>
      </c>
    </row>
    <row r="24" spans="4:45" x14ac:dyDescent="0.25">
      <c r="D24">
        <v>21</v>
      </c>
      <c r="E24">
        <v>47000</v>
      </c>
      <c r="F24" s="37">
        <v>18</v>
      </c>
      <c r="G24" s="37">
        <v>19</v>
      </c>
      <c r="H24" s="37">
        <v>20</v>
      </c>
      <c r="I24" s="37">
        <v>21.499999999999996</v>
      </c>
      <c r="J24" s="37">
        <v>22.5</v>
      </c>
      <c r="K24" s="37">
        <v>23.5</v>
      </c>
      <c r="L24" s="37">
        <v>24.5</v>
      </c>
      <c r="M24" s="37">
        <v>25.5</v>
      </c>
      <c r="N24" s="37">
        <v>26.5</v>
      </c>
      <c r="O24" s="37">
        <v>27</v>
      </c>
      <c r="P24" s="37">
        <v>28.000000000000004</v>
      </c>
      <c r="Q24" s="37">
        <v>28.999999999999996</v>
      </c>
      <c r="S24" t="str">
        <f t="shared" si="1"/>
        <v/>
      </c>
      <c r="T24">
        <v>47000</v>
      </c>
      <c r="U24" s="38">
        <v>0.18</v>
      </c>
      <c r="V24" s="38">
        <v>0.19</v>
      </c>
      <c r="W24" s="38">
        <v>0.2</v>
      </c>
      <c r="X24" s="38">
        <v>0.21499999999999997</v>
      </c>
      <c r="Y24" s="38">
        <v>0.22500000000000001</v>
      </c>
      <c r="Z24" s="38">
        <v>0.23499999999999999</v>
      </c>
      <c r="AA24" s="38">
        <v>0.245</v>
      </c>
      <c r="AB24" s="38">
        <v>0.255</v>
      </c>
      <c r="AC24" s="38">
        <v>0.26500000000000001</v>
      </c>
      <c r="AD24" s="38">
        <v>0.27</v>
      </c>
      <c r="AE24" s="38">
        <v>0.28000000000000003</v>
      </c>
      <c r="AF24" s="38">
        <v>0.28999999999999998</v>
      </c>
      <c r="AH24" s="37">
        <f t="shared" si="2"/>
        <v>18</v>
      </c>
      <c r="AI24" s="37">
        <f t="shared" si="2"/>
        <v>19</v>
      </c>
      <c r="AJ24" s="37">
        <f t="shared" si="2"/>
        <v>20</v>
      </c>
      <c r="AK24" s="37">
        <f t="shared" si="2"/>
        <v>21.499999999999996</v>
      </c>
      <c r="AL24" s="37">
        <f t="shared" si="2"/>
        <v>22.5</v>
      </c>
      <c r="AM24" s="37">
        <f t="shared" si="2"/>
        <v>23.5</v>
      </c>
      <c r="AN24" s="37">
        <f t="shared" si="2"/>
        <v>24.5</v>
      </c>
      <c r="AO24" s="37">
        <f t="shared" si="2"/>
        <v>25.5</v>
      </c>
      <c r="AP24" s="37">
        <f t="shared" si="2"/>
        <v>26.5</v>
      </c>
      <c r="AQ24" s="37">
        <f t="shared" si="2"/>
        <v>27</v>
      </c>
      <c r="AR24" s="37">
        <f t="shared" si="2"/>
        <v>28.000000000000004</v>
      </c>
      <c r="AS24" s="37">
        <f t="shared" si="2"/>
        <v>28.999999999999996</v>
      </c>
    </row>
    <row r="25" spans="4:45" x14ac:dyDescent="0.25">
      <c r="D25">
        <v>22</v>
      </c>
      <c r="E25">
        <v>48000</v>
      </c>
      <c r="F25" s="37">
        <v>18</v>
      </c>
      <c r="G25" s="37">
        <v>19</v>
      </c>
      <c r="H25" s="37">
        <v>20</v>
      </c>
      <c r="I25" s="37">
        <v>21.499999999999996</v>
      </c>
      <c r="J25" s="37">
        <v>22.5</v>
      </c>
      <c r="K25" s="37">
        <v>23.5</v>
      </c>
      <c r="L25" s="37">
        <v>24.5</v>
      </c>
      <c r="M25" s="37">
        <v>25.5</v>
      </c>
      <c r="N25" s="37">
        <v>26.5</v>
      </c>
      <c r="O25" s="37">
        <v>27</v>
      </c>
      <c r="P25" s="37">
        <v>28.000000000000004</v>
      </c>
      <c r="Q25" s="37">
        <v>28.999999999999996</v>
      </c>
      <c r="S25" t="str">
        <f t="shared" si="1"/>
        <v/>
      </c>
      <c r="T25">
        <v>48000</v>
      </c>
      <c r="U25" s="38">
        <v>0.18</v>
      </c>
      <c r="V25" s="38">
        <v>0.19</v>
      </c>
      <c r="W25" s="38">
        <v>0.2</v>
      </c>
      <c r="X25" s="38">
        <v>0.21499999999999997</v>
      </c>
      <c r="Y25" s="38">
        <v>0.22500000000000001</v>
      </c>
      <c r="Z25" s="38">
        <v>0.23499999999999999</v>
      </c>
      <c r="AA25" s="38">
        <v>0.245</v>
      </c>
      <c r="AB25" s="38">
        <v>0.255</v>
      </c>
      <c r="AC25" s="38">
        <v>0.26500000000000001</v>
      </c>
      <c r="AD25" s="38">
        <v>0.27</v>
      </c>
      <c r="AE25" s="38">
        <v>0.28000000000000003</v>
      </c>
      <c r="AF25" s="38">
        <v>0.28999999999999998</v>
      </c>
      <c r="AH25" s="37">
        <f t="shared" si="2"/>
        <v>18</v>
      </c>
      <c r="AI25" s="37">
        <f t="shared" si="2"/>
        <v>19</v>
      </c>
      <c r="AJ25" s="37">
        <f t="shared" si="2"/>
        <v>20</v>
      </c>
      <c r="AK25" s="37">
        <f t="shared" si="2"/>
        <v>21.499999999999996</v>
      </c>
      <c r="AL25" s="37">
        <f t="shared" si="2"/>
        <v>22.5</v>
      </c>
      <c r="AM25" s="37">
        <f t="shared" si="2"/>
        <v>23.5</v>
      </c>
      <c r="AN25" s="37">
        <f t="shared" si="2"/>
        <v>24.5</v>
      </c>
      <c r="AO25" s="37">
        <f t="shared" si="2"/>
        <v>25.5</v>
      </c>
      <c r="AP25" s="37">
        <f t="shared" si="2"/>
        <v>26.5</v>
      </c>
      <c r="AQ25" s="37">
        <f t="shared" si="2"/>
        <v>27</v>
      </c>
      <c r="AR25" s="37">
        <f t="shared" si="2"/>
        <v>28.000000000000004</v>
      </c>
      <c r="AS25" s="37">
        <f t="shared" si="2"/>
        <v>28.999999999999996</v>
      </c>
    </row>
    <row r="26" spans="4:45" x14ac:dyDescent="0.25">
      <c r="D26">
        <v>23</v>
      </c>
      <c r="E26">
        <v>49000</v>
      </c>
      <c r="F26" s="37">
        <v>18</v>
      </c>
      <c r="G26" s="37">
        <v>19</v>
      </c>
      <c r="H26" s="37">
        <v>20</v>
      </c>
      <c r="I26" s="37">
        <v>21.499999999999996</v>
      </c>
      <c r="J26" s="37">
        <v>22.5</v>
      </c>
      <c r="K26" s="37">
        <v>23.5</v>
      </c>
      <c r="L26" s="37">
        <v>24.5</v>
      </c>
      <c r="M26" s="37">
        <v>25.5</v>
      </c>
      <c r="N26" s="37">
        <v>26.5</v>
      </c>
      <c r="O26" s="37">
        <v>27</v>
      </c>
      <c r="P26" s="37">
        <v>28.000000000000004</v>
      </c>
      <c r="Q26" s="37">
        <v>28.999999999999996</v>
      </c>
      <c r="S26" t="str">
        <f t="shared" si="1"/>
        <v/>
      </c>
      <c r="T26">
        <v>49000</v>
      </c>
      <c r="U26" s="38">
        <v>0.18</v>
      </c>
      <c r="V26" s="38">
        <v>0.19</v>
      </c>
      <c r="W26" s="38">
        <v>0.2</v>
      </c>
      <c r="X26" s="38">
        <v>0.21499999999999997</v>
      </c>
      <c r="Y26" s="38">
        <v>0.22500000000000001</v>
      </c>
      <c r="Z26" s="38">
        <v>0.23499999999999999</v>
      </c>
      <c r="AA26" s="38">
        <v>0.245</v>
      </c>
      <c r="AB26" s="38">
        <v>0.255</v>
      </c>
      <c r="AC26" s="38">
        <v>0.26500000000000001</v>
      </c>
      <c r="AD26" s="38">
        <v>0.27</v>
      </c>
      <c r="AE26" s="38">
        <v>0.28000000000000003</v>
      </c>
      <c r="AF26" s="38">
        <v>0.28999999999999998</v>
      </c>
      <c r="AH26" s="37">
        <f t="shared" si="2"/>
        <v>18</v>
      </c>
      <c r="AI26" s="37">
        <f t="shared" si="2"/>
        <v>19</v>
      </c>
      <c r="AJ26" s="37">
        <f t="shared" si="2"/>
        <v>20</v>
      </c>
      <c r="AK26" s="37">
        <f t="shared" si="2"/>
        <v>21.499999999999996</v>
      </c>
      <c r="AL26" s="37">
        <f t="shared" si="2"/>
        <v>22.5</v>
      </c>
      <c r="AM26" s="37">
        <f t="shared" si="2"/>
        <v>23.5</v>
      </c>
      <c r="AN26" s="37">
        <f t="shared" si="2"/>
        <v>24.5</v>
      </c>
      <c r="AO26" s="37">
        <f t="shared" si="2"/>
        <v>25.5</v>
      </c>
      <c r="AP26" s="37">
        <f t="shared" si="2"/>
        <v>26.5</v>
      </c>
      <c r="AQ26" s="37">
        <f t="shared" si="2"/>
        <v>27</v>
      </c>
      <c r="AR26" s="37">
        <f t="shared" si="2"/>
        <v>28.000000000000004</v>
      </c>
      <c r="AS26" s="37">
        <f t="shared" si="2"/>
        <v>28.999999999999996</v>
      </c>
    </row>
    <row r="27" spans="4:45" x14ac:dyDescent="0.25">
      <c r="D27">
        <v>24</v>
      </c>
      <c r="E27">
        <v>50000</v>
      </c>
      <c r="F27" s="37">
        <v>18</v>
      </c>
      <c r="G27" s="37">
        <v>19</v>
      </c>
      <c r="H27" s="37">
        <v>20</v>
      </c>
      <c r="I27" s="37">
        <v>21.499999999999996</v>
      </c>
      <c r="J27" s="37">
        <v>22.5</v>
      </c>
      <c r="K27" s="37">
        <v>23.5</v>
      </c>
      <c r="L27" s="37">
        <v>24.5</v>
      </c>
      <c r="M27" s="37">
        <v>25.5</v>
      </c>
      <c r="N27" s="37">
        <v>26.5</v>
      </c>
      <c r="O27" s="37">
        <v>27</v>
      </c>
      <c r="P27" s="37">
        <v>28.000000000000004</v>
      </c>
      <c r="Q27" s="37">
        <v>28.999999999999996</v>
      </c>
      <c r="S27" t="str">
        <f t="shared" si="1"/>
        <v/>
      </c>
      <c r="T27">
        <v>50000</v>
      </c>
      <c r="U27" s="38">
        <v>0.18</v>
      </c>
      <c r="V27" s="38">
        <v>0.19</v>
      </c>
      <c r="W27" s="38">
        <v>0.2</v>
      </c>
      <c r="X27" s="38">
        <v>0.21499999999999997</v>
      </c>
      <c r="Y27" s="38">
        <v>0.22500000000000001</v>
      </c>
      <c r="Z27" s="38">
        <v>0.23499999999999999</v>
      </c>
      <c r="AA27" s="38">
        <v>0.245</v>
      </c>
      <c r="AB27" s="38">
        <v>0.255</v>
      </c>
      <c r="AC27" s="38">
        <v>0.26500000000000001</v>
      </c>
      <c r="AD27" s="38">
        <v>0.27</v>
      </c>
      <c r="AE27" s="38">
        <v>0.28000000000000003</v>
      </c>
      <c r="AF27" s="38">
        <v>0.28999999999999998</v>
      </c>
      <c r="AH27" s="37">
        <f t="shared" si="2"/>
        <v>18</v>
      </c>
      <c r="AI27" s="37">
        <f t="shared" si="2"/>
        <v>19</v>
      </c>
      <c r="AJ27" s="37">
        <f t="shared" si="2"/>
        <v>20</v>
      </c>
      <c r="AK27" s="37">
        <f t="shared" si="2"/>
        <v>21.499999999999996</v>
      </c>
      <c r="AL27" s="37">
        <f t="shared" si="2"/>
        <v>22.5</v>
      </c>
      <c r="AM27" s="37">
        <f t="shared" si="2"/>
        <v>23.5</v>
      </c>
      <c r="AN27" s="37">
        <f t="shared" si="2"/>
        <v>24.5</v>
      </c>
      <c r="AO27" s="37">
        <f t="shared" si="2"/>
        <v>25.5</v>
      </c>
      <c r="AP27" s="37">
        <f t="shared" si="2"/>
        <v>26.5</v>
      </c>
      <c r="AQ27" s="37">
        <f t="shared" si="2"/>
        <v>27</v>
      </c>
      <c r="AR27" s="37">
        <f t="shared" si="2"/>
        <v>28.000000000000004</v>
      </c>
      <c r="AS27" s="37">
        <f t="shared" si="2"/>
        <v>28.999999999999996</v>
      </c>
    </row>
    <row r="28" spans="4:45" x14ac:dyDescent="0.25">
      <c r="D28">
        <v>25</v>
      </c>
      <c r="E28">
        <v>51000</v>
      </c>
      <c r="F28" s="37">
        <v>18</v>
      </c>
      <c r="G28" s="37">
        <v>19</v>
      </c>
      <c r="H28" s="37">
        <v>20</v>
      </c>
      <c r="I28" s="37">
        <v>21.499999999999996</v>
      </c>
      <c r="J28" s="37">
        <v>22.5</v>
      </c>
      <c r="K28" s="37">
        <v>23.5</v>
      </c>
      <c r="L28" s="37">
        <v>24.5</v>
      </c>
      <c r="M28" s="37">
        <v>25.5</v>
      </c>
      <c r="N28" s="37">
        <v>26.5</v>
      </c>
      <c r="O28" s="37">
        <v>27</v>
      </c>
      <c r="P28" s="37">
        <v>28.000000000000004</v>
      </c>
      <c r="Q28" s="37">
        <v>28.999999999999996</v>
      </c>
      <c r="S28" t="str">
        <f t="shared" si="1"/>
        <v/>
      </c>
      <c r="T28">
        <v>51000</v>
      </c>
      <c r="U28" s="38">
        <v>0.18</v>
      </c>
      <c r="V28" s="38">
        <v>0.19</v>
      </c>
      <c r="W28" s="38">
        <v>0.2</v>
      </c>
      <c r="X28" s="38">
        <v>0.21499999999999997</v>
      </c>
      <c r="Y28" s="38">
        <v>0.22500000000000001</v>
      </c>
      <c r="Z28" s="38">
        <v>0.23499999999999999</v>
      </c>
      <c r="AA28" s="38">
        <v>0.245</v>
      </c>
      <c r="AB28" s="38">
        <v>0.255</v>
      </c>
      <c r="AC28" s="38">
        <v>0.26500000000000001</v>
      </c>
      <c r="AD28" s="38">
        <v>0.27</v>
      </c>
      <c r="AE28" s="38">
        <v>0.28000000000000003</v>
      </c>
      <c r="AF28" s="38">
        <v>0.28999999999999998</v>
      </c>
      <c r="AH28" s="37">
        <f t="shared" si="2"/>
        <v>18</v>
      </c>
      <c r="AI28" s="37">
        <f t="shared" si="2"/>
        <v>19</v>
      </c>
      <c r="AJ28" s="37">
        <f t="shared" si="2"/>
        <v>20</v>
      </c>
      <c r="AK28" s="37">
        <f t="shared" si="2"/>
        <v>21.499999999999996</v>
      </c>
      <c r="AL28" s="37">
        <f t="shared" si="2"/>
        <v>22.5</v>
      </c>
      <c r="AM28" s="37">
        <f t="shared" si="2"/>
        <v>23.5</v>
      </c>
      <c r="AN28" s="37">
        <f t="shared" si="2"/>
        <v>24.5</v>
      </c>
      <c r="AO28" s="37">
        <f t="shared" si="2"/>
        <v>25.5</v>
      </c>
      <c r="AP28" s="37">
        <f t="shared" si="2"/>
        <v>26.5</v>
      </c>
      <c r="AQ28" s="37">
        <f t="shared" si="2"/>
        <v>27</v>
      </c>
      <c r="AR28" s="37">
        <f t="shared" si="2"/>
        <v>28.000000000000004</v>
      </c>
      <c r="AS28" s="37">
        <f t="shared" si="2"/>
        <v>28.999999999999996</v>
      </c>
    </row>
    <row r="29" spans="4:45" x14ac:dyDescent="0.25">
      <c r="D29">
        <v>26</v>
      </c>
      <c r="E29">
        <v>52000</v>
      </c>
      <c r="F29" s="37">
        <v>18</v>
      </c>
      <c r="G29" s="37">
        <v>19</v>
      </c>
      <c r="H29" s="37">
        <v>20</v>
      </c>
      <c r="I29" s="37">
        <v>21.499999999999996</v>
      </c>
      <c r="J29" s="37">
        <v>22.5</v>
      </c>
      <c r="K29" s="37">
        <v>23.5</v>
      </c>
      <c r="L29" s="37">
        <v>24.5</v>
      </c>
      <c r="M29" s="37">
        <v>25.5</v>
      </c>
      <c r="N29" s="37">
        <v>26.5</v>
      </c>
      <c r="O29" s="37">
        <v>27</v>
      </c>
      <c r="P29" s="37">
        <v>28.000000000000004</v>
      </c>
      <c r="Q29" s="37">
        <v>28.999999999999996</v>
      </c>
      <c r="S29" t="str">
        <f t="shared" si="1"/>
        <v/>
      </c>
      <c r="T29">
        <v>52000</v>
      </c>
      <c r="U29" s="38">
        <v>0.18</v>
      </c>
      <c r="V29" s="38">
        <v>0.19</v>
      </c>
      <c r="W29" s="38">
        <v>0.2</v>
      </c>
      <c r="X29" s="38">
        <v>0.21499999999999997</v>
      </c>
      <c r="Y29" s="38">
        <v>0.22500000000000001</v>
      </c>
      <c r="Z29" s="38">
        <v>0.23499999999999999</v>
      </c>
      <c r="AA29" s="38">
        <v>0.245</v>
      </c>
      <c r="AB29" s="38">
        <v>0.255</v>
      </c>
      <c r="AC29" s="38">
        <v>0.26500000000000001</v>
      </c>
      <c r="AD29" s="38">
        <v>0.27</v>
      </c>
      <c r="AE29" s="38">
        <v>0.28000000000000003</v>
      </c>
      <c r="AF29" s="38">
        <v>0.28999999999999998</v>
      </c>
      <c r="AH29" s="37">
        <f t="shared" si="2"/>
        <v>18</v>
      </c>
      <c r="AI29" s="37">
        <f t="shared" si="2"/>
        <v>19</v>
      </c>
      <c r="AJ29" s="37">
        <f t="shared" si="2"/>
        <v>20</v>
      </c>
      <c r="AK29" s="37">
        <f t="shared" si="2"/>
        <v>21.499999999999996</v>
      </c>
      <c r="AL29" s="37">
        <f t="shared" si="2"/>
        <v>22.5</v>
      </c>
      <c r="AM29" s="37">
        <f t="shared" si="2"/>
        <v>23.5</v>
      </c>
      <c r="AN29" s="37">
        <f t="shared" si="2"/>
        <v>24.5</v>
      </c>
      <c r="AO29" s="37">
        <f t="shared" si="2"/>
        <v>25.5</v>
      </c>
      <c r="AP29" s="37">
        <f t="shared" si="2"/>
        <v>26.5</v>
      </c>
      <c r="AQ29" s="37">
        <f t="shared" si="2"/>
        <v>27</v>
      </c>
      <c r="AR29" s="37">
        <f t="shared" si="2"/>
        <v>28.000000000000004</v>
      </c>
      <c r="AS29" s="37">
        <f t="shared" si="2"/>
        <v>28.999999999999996</v>
      </c>
    </row>
    <row r="30" spans="4:45" x14ac:dyDescent="0.25">
      <c r="D30">
        <v>27</v>
      </c>
      <c r="E30">
        <v>53000</v>
      </c>
      <c r="F30" s="37">
        <v>18</v>
      </c>
      <c r="G30" s="37">
        <v>19</v>
      </c>
      <c r="H30" s="37">
        <v>20</v>
      </c>
      <c r="I30" s="37">
        <v>21.499999999999996</v>
      </c>
      <c r="J30" s="37">
        <v>22.5</v>
      </c>
      <c r="K30" s="37">
        <v>23.5</v>
      </c>
      <c r="L30" s="37">
        <v>24.5</v>
      </c>
      <c r="M30" s="37">
        <v>25.5</v>
      </c>
      <c r="N30" s="37">
        <v>26.5</v>
      </c>
      <c r="O30" s="37">
        <v>27</v>
      </c>
      <c r="P30" s="37">
        <v>28.000000000000004</v>
      </c>
      <c r="Q30" s="37">
        <v>28.999999999999996</v>
      </c>
      <c r="S30" t="str">
        <f t="shared" si="1"/>
        <v/>
      </c>
      <c r="T30">
        <v>53000</v>
      </c>
      <c r="U30" s="38">
        <v>0.18</v>
      </c>
      <c r="V30" s="38">
        <v>0.19</v>
      </c>
      <c r="W30" s="38">
        <v>0.2</v>
      </c>
      <c r="X30" s="38">
        <v>0.21499999999999997</v>
      </c>
      <c r="Y30" s="38">
        <v>0.22500000000000001</v>
      </c>
      <c r="Z30" s="38">
        <v>0.23499999999999999</v>
      </c>
      <c r="AA30" s="38">
        <v>0.245</v>
      </c>
      <c r="AB30" s="38">
        <v>0.255</v>
      </c>
      <c r="AC30" s="38">
        <v>0.26500000000000001</v>
      </c>
      <c r="AD30" s="38">
        <v>0.27</v>
      </c>
      <c r="AE30" s="38">
        <v>0.28000000000000003</v>
      </c>
      <c r="AF30" s="38">
        <v>0.28999999999999998</v>
      </c>
      <c r="AH30" s="37">
        <f t="shared" si="2"/>
        <v>18</v>
      </c>
      <c r="AI30" s="37">
        <f t="shared" si="2"/>
        <v>19</v>
      </c>
      <c r="AJ30" s="37">
        <f t="shared" si="2"/>
        <v>20</v>
      </c>
      <c r="AK30" s="37">
        <f t="shared" si="2"/>
        <v>21.499999999999996</v>
      </c>
      <c r="AL30" s="37">
        <f t="shared" si="2"/>
        <v>22.5</v>
      </c>
      <c r="AM30" s="37">
        <f t="shared" si="2"/>
        <v>23.5</v>
      </c>
      <c r="AN30" s="37">
        <f t="shared" si="2"/>
        <v>24.5</v>
      </c>
      <c r="AO30" s="37">
        <f t="shared" si="2"/>
        <v>25.5</v>
      </c>
      <c r="AP30" s="37">
        <f t="shared" si="2"/>
        <v>26.5</v>
      </c>
      <c r="AQ30" s="37">
        <f t="shared" si="2"/>
        <v>27</v>
      </c>
      <c r="AR30" s="37">
        <f t="shared" si="2"/>
        <v>28.000000000000004</v>
      </c>
      <c r="AS30" s="37">
        <f t="shared" si="2"/>
        <v>28.999999999999996</v>
      </c>
    </row>
    <row r="31" spans="4:45" x14ac:dyDescent="0.25">
      <c r="D31">
        <v>28</v>
      </c>
      <c r="E31">
        <v>54000</v>
      </c>
      <c r="F31" s="37">
        <v>18</v>
      </c>
      <c r="G31" s="37">
        <v>19</v>
      </c>
      <c r="H31" s="37">
        <v>20</v>
      </c>
      <c r="I31" s="37">
        <v>21.499999999999996</v>
      </c>
      <c r="J31" s="37">
        <v>22.5</v>
      </c>
      <c r="K31" s="37">
        <v>23.5</v>
      </c>
      <c r="L31" s="37">
        <v>24.5</v>
      </c>
      <c r="M31" s="37">
        <v>25.5</v>
      </c>
      <c r="N31" s="37">
        <v>26.5</v>
      </c>
      <c r="O31" s="37">
        <v>27</v>
      </c>
      <c r="P31" s="37">
        <v>28.000000000000004</v>
      </c>
      <c r="Q31" s="37">
        <v>28.999999999999996</v>
      </c>
      <c r="S31" t="str">
        <f t="shared" si="1"/>
        <v/>
      </c>
      <c r="T31">
        <v>54000</v>
      </c>
      <c r="U31" s="38">
        <v>0.18</v>
      </c>
      <c r="V31" s="38">
        <v>0.19</v>
      </c>
      <c r="W31" s="38">
        <v>0.2</v>
      </c>
      <c r="X31" s="38">
        <v>0.21499999999999997</v>
      </c>
      <c r="Y31" s="38">
        <v>0.22500000000000001</v>
      </c>
      <c r="Z31" s="38">
        <v>0.23499999999999999</v>
      </c>
      <c r="AA31" s="38">
        <v>0.245</v>
      </c>
      <c r="AB31" s="38">
        <v>0.255</v>
      </c>
      <c r="AC31" s="38">
        <v>0.26500000000000001</v>
      </c>
      <c r="AD31" s="38">
        <v>0.27</v>
      </c>
      <c r="AE31" s="38">
        <v>0.28000000000000003</v>
      </c>
      <c r="AF31" s="38">
        <v>0.28999999999999998</v>
      </c>
      <c r="AH31" s="37">
        <f t="shared" si="2"/>
        <v>18</v>
      </c>
      <c r="AI31" s="37">
        <f t="shared" si="2"/>
        <v>19</v>
      </c>
      <c r="AJ31" s="37">
        <f t="shared" si="2"/>
        <v>20</v>
      </c>
      <c r="AK31" s="37">
        <f t="shared" si="2"/>
        <v>21.499999999999996</v>
      </c>
      <c r="AL31" s="37">
        <f t="shared" si="2"/>
        <v>22.5</v>
      </c>
      <c r="AM31" s="37">
        <f t="shared" si="2"/>
        <v>23.5</v>
      </c>
      <c r="AN31" s="37">
        <f t="shared" si="2"/>
        <v>24.5</v>
      </c>
      <c r="AO31" s="37">
        <f t="shared" si="2"/>
        <v>25.5</v>
      </c>
      <c r="AP31" s="37">
        <f t="shared" si="2"/>
        <v>26.5</v>
      </c>
      <c r="AQ31" s="37">
        <f t="shared" si="2"/>
        <v>27</v>
      </c>
      <c r="AR31" s="37">
        <f t="shared" si="2"/>
        <v>28.000000000000004</v>
      </c>
      <c r="AS31" s="37">
        <f t="shared" si="2"/>
        <v>28.999999999999996</v>
      </c>
    </row>
    <row r="32" spans="4:45" x14ac:dyDescent="0.25">
      <c r="D32">
        <v>29</v>
      </c>
      <c r="E32">
        <v>55000</v>
      </c>
      <c r="F32" s="37">
        <v>18</v>
      </c>
      <c r="G32" s="37">
        <v>19</v>
      </c>
      <c r="H32" s="37">
        <v>20</v>
      </c>
      <c r="I32" s="37">
        <v>21.499999999999996</v>
      </c>
      <c r="J32" s="37">
        <v>22.5</v>
      </c>
      <c r="K32" s="37">
        <v>23.5</v>
      </c>
      <c r="L32" s="37">
        <v>24.5</v>
      </c>
      <c r="M32" s="37">
        <v>25.5</v>
      </c>
      <c r="N32" s="37">
        <v>26.5</v>
      </c>
      <c r="O32" s="37">
        <v>27</v>
      </c>
      <c r="P32" s="37">
        <v>28.000000000000004</v>
      </c>
      <c r="Q32" s="37">
        <v>28.999999999999996</v>
      </c>
      <c r="S32" t="str">
        <f t="shared" si="1"/>
        <v/>
      </c>
      <c r="T32">
        <v>55000</v>
      </c>
      <c r="U32" s="38">
        <v>0.18</v>
      </c>
      <c r="V32" s="38">
        <v>0.19</v>
      </c>
      <c r="W32" s="38">
        <v>0.2</v>
      </c>
      <c r="X32" s="38">
        <v>0.21499999999999997</v>
      </c>
      <c r="Y32" s="38">
        <v>0.22500000000000001</v>
      </c>
      <c r="Z32" s="38">
        <v>0.23499999999999999</v>
      </c>
      <c r="AA32" s="38">
        <v>0.245</v>
      </c>
      <c r="AB32" s="38">
        <v>0.255</v>
      </c>
      <c r="AC32" s="38">
        <v>0.26500000000000001</v>
      </c>
      <c r="AD32" s="38">
        <v>0.27</v>
      </c>
      <c r="AE32" s="38">
        <v>0.28000000000000003</v>
      </c>
      <c r="AF32" s="38">
        <v>0.28999999999999998</v>
      </c>
      <c r="AH32" s="37">
        <f t="shared" si="2"/>
        <v>18</v>
      </c>
      <c r="AI32" s="37">
        <f t="shared" si="2"/>
        <v>19</v>
      </c>
      <c r="AJ32" s="37">
        <f t="shared" si="2"/>
        <v>20</v>
      </c>
      <c r="AK32" s="37">
        <f t="shared" si="2"/>
        <v>21.499999999999996</v>
      </c>
      <c r="AL32" s="37">
        <f t="shared" si="2"/>
        <v>22.5</v>
      </c>
      <c r="AM32" s="37">
        <f t="shared" si="2"/>
        <v>23.5</v>
      </c>
      <c r="AN32" s="37">
        <f t="shared" si="2"/>
        <v>24.5</v>
      </c>
      <c r="AO32" s="37">
        <f t="shared" si="2"/>
        <v>25.5</v>
      </c>
      <c r="AP32" s="37">
        <f t="shared" si="2"/>
        <v>26.5</v>
      </c>
      <c r="AQ32" s="37">
        <f t="shared" si="2"/>
        <v>27</v>
      </c>
      <c r="AR32" s="37">
        <f t="shared" si="2"/>
        <v>28.000000000000004</v>
      </c>
      <c r="AS32" s="37">
        <f t="shared" si="2"/>
        <v>28.999999999999996</v>
      </c>
    </row>
    <row r="33" spans="4:45" x14ac:dyDescent="0.25">
      <c r="D33">
        <v>30</v>
      </c>
      <c r="E33">
        <v>56000</v>
      </c>
      <c r="F33" s="37">
        <v>18</v>
      </c>
      <c r="G33" s="37">
        <v>19</v>
      </c>
      <c r="H33" s="37">
        <v>20</v>
      </c>
      <c r="I33" s="37">
        <v>21.499999999999996</v>
      </c>
      <c r="J33" s="37">
        <v>22.5</v>
      </c>
      <c r="K33" s="37">
        <v>23.5</v>
      </c>
      <c r="L33" s="37">
        <v>24.5</v>
      </c>
      <c r="M33" s="37">
        <v>25.5</v>
      </c>
      <c r="N33" s="37">
        <v>26.5</v>
      </c>
      <c r="O33" s="37">
        <v>27</v>
      </c>
      <c r="P33" s="37">
        <v>28.000000000000004</v>
      </c>
      <c r="Q33" s="37">
        <v>28.999999999999996</v>
      </c>
      <c r="S33" t="str">
        <f t="shared" si="1"/>
        <v/>
      </c>
      <c r="T33">
        <v>56000</v>
      </c>
      <c r="U33" s="38">
        <v>0.18</v>
      </c>
      <c r="V33" s="38">
        <v>0.19</v>
      </c>
      <c r="W33" s="38">
        <v>0.2</v>
      </c>
      <c r="X33" s="38">
        <v>0.21499999999999997</v>
      </c>
      <c r="Y33" s="38">
        <v>0.22500000000000001</v>
      </c>
      <c r="Z33" s="38">
        <v>0.23499999999999999</v>
      </c>
      <c r="AA33" s="38">
        <v>0.245</v>
      </c>
      <c r="AB33" s="38">
        <v>0.255</v>
      </c>
      <c r="AC33" s="38">
        <v>0.26500000000000001</v>
      </c>
      <c r="AD33" s="38">
        <v>0.27</v>
      </c>
      <c r="AE33" s="38">
        <v>0.28000000000000003</v>
      </c>
      <c r="AF33" s="38">
        <v>0.28999999999999998</v>
      </c>
      <c r="AH33" s="37">
        <f t="shared" si="2"/>
        <v>18</v>
      </c>
      <c r="AI33" s="37">
        <f t="shared" si="2"/>
        <v>19</v>
      </c>
      <c r="AJ33" s="37">
        <f t="shared" si="2"/>
        <v>20</v>
      </c>
      <c r="AK33" s="37">
        <f t="shared" si="2"/>
        <v>21.499999999999996</v>
      </c>
      <c r="AL33" s="37">
        <f t="shared" si="2"/>
        <v>22.5</v>
      </c>
      <c r="AM33" s="37">
        <f t="shared" si="2"/>
        <v>23.5</v>
      </c>
      <c r="AN33" s="37">
        <f t="shared" si="2"/>
        <v>24.5</v>
      </c>
      <c r="AO33" s="37">
        <f t="shared" si="2"/>
        <v>25.5</v>
      </c>
      <c r="AP33" s="37">
        <f t="shared" si="2"/>
        <v>26.5</v>
      </c>
      <c r="AQ33" s="37">
        <f t="shared" si="2"/>
        <v>27</v>
      </c>
      <c r="AR33" s="37">
        <f t="shared" si="2"/>
        <v>28.000000000000004</v>
      </c>
      <c r="AS33" s="37">
        <f t="shared" si="2"/>
        <v>28.999999999999996</v>
      </c>
    </row>
    <row r="34" spans="4:45" x14ac:dyDescent="0.25">
      <c r="D34">
        <v>31</v>
      </c>
      <c r="E34">
        <v>57000</v>
      </c>
      <c r="F34" s="37">
        <v>18</v>
      </c>
      <c r="G34" s="37">
        <v>19</v>
      </c>
      <c r="H34" s="37">
        <v>20</v>
      </c>
      <c r="I34" s="37">
        <v>21.499999999999996</v>
      </c>
      <c r="J34" s="37">
        <v>22.5</v>
      </c>
      <c r="K34" s="37">
        <v>23.5</v>
      </c>
      <c r="L34" s="37">
        <v>24.5</v>
      </c>
      <c r="M34" s="37">
        <v>25.5</v>
      </c>
      <c r="N34" s="37">
        <v>26.5</v>
      </c>
      <c r="O34" s="37">
        <v>27</v>
      </c>
      <c r="P34" s="37">
        <v>28.000000000000004</v>
      </c>
      <c r="Q34" s="37">
        <v>28.999999999999996</v>
      </c>
      <c r="S34" t="str">
        <f t="shared" si="1"/>
        <v/>
      </c>
      <c r="T34">
        <v>57000</v>
      </c>
      <c r="U34" s="38">
        <v>0.18</v>
      </c>
      <c r="V34" s="38">
        <v>0.19</v>
      </c>
      <c r="W34" s="38">
        <v>0.2</v>
      </c>
      <c r="X34" s="38">
        <v>0.21499999999999997</v>
      </c>
      <c r="Y34" s="38">
        <v>0.22500000000000001</v>
      </c>
      <c r="Z34" s="38">
        <v>0.23499999999999999</v>
      </c>
      <c r="AA34" s="38">
        <v>0.245</v>
      </c>
      <c r="AB34" s="38">
        <v>0.255</v>
      </c>
      <c r="AC34" s="38">
        <v>0.26500000000000001</v>
      </c>
      <c r="AD34" s="38">
        <v>0.27</v>
      </c>
      <c r="AE34" s="38">
        <v>0.28000000000000003</v>
      </c>
      <c r="AF34" s="38">
        <v>0.28999999999999998</v>
      </c>
      <c r="AH34" s="37">
        <f t="shared" si="2"/>
        <v>18</v>
      </c>
      <c r="AI34" s="37">
        <f t="shared" si="2"/>
        <v>19</v>
      </c>
      <c r="AJ34" s="37">
        <f t="shared" si="2"/>
        <v>20</v>
      </c>
      <c r="AK34" s="37">
        <f t="shared" si="2"/>
        <v>21.499999999999996</v>
      </c>
      <c r="AL34" s="37">
        <f t="shared" si="2"/>
        <v>22.5</v>
      </c>
      <c r="AM34" s="37">
        <f t="shared" si="2"/>
        <v>23.5</v>
      </c>
      <c r="AN34" s="37">
        <f t="shared" si="2"/>
        <v>24.5</v>
      </c>
      <c r="AO34" s="37">
        <f t="shared" si="2"/>
        <v>25.5</v>
      </c>
      <c r="AP34" s="37">
        <f t="shared" si="2"/>
        <v>26.5</v>
      </c>
      <c r="AQ34" s="37">
        <f t="shared" si="2"/>
        <v>27</v>
      </c>
      <c r="AR34" s="37">
        <f t="shared" si="2"/>
        <v>28.000000000000004</v>
      </c>
      <c r="AS34" s="37">
        <f t="shared" si="2"/>
        <v>28.999999999999996</v>
      </c>
    </row>
    <row r="35" spans="4:45" x14ac:dyDescent="0.25">
      <c r="D35">
        <v>32</v>
      </c>
      <c r="E35">
        <v>58000</v>
      </c>
      <c r="F35" s="37">
        <v>18</v>
      </c>
      <c r="G35" s="37">
        <v>19</v>
      </c>
      <c r="H35" s="37">
        <v>20.5</v>
      </c>
      <c r="I35" s="37">
        <v>21.499999999999996</v>
      </c>
      <c r="J35" s="37">
        <v>22.5</v>
      </c>
      <c r="K35" s="37">
        <v>23.5</v>
      </c>
      <c r="L35" s="37">
        <v>24.5</v>
      </c>
      <c r="M35" s="37">
        <v>25.5</v>
      </c>
      <c r="N35" s="37">
        <v>26.5</v>
      </c>
      <c r="O35" s="37">
        <v>27</v>
      </c>
      <c r="P35" s="37">
        <v>28.000000000000004</v>
      </c>
      <c r="Q35" s="37">
        <v>28.999999999999996</v>
      </c>
      <c r="S35" t="str">
        <f t="shared" si="1"/>
        <v/>
      </c>
      <c r="T35">
        <v>58000</v>
      </c>
      <c r="U35" s="38">
        <v>0.18</v>
      </c>
      <c r="V35" s="38">
        <v>0.19</v>
      </c>
      <c r="W35" s="38">
        <v>0.20500000000000002</v>
      </c>
      <c r="X35" s="38">
        <v>0.21499999999999997</v>
      </c>
      <c r="Y35" s="38">
        <v>0.22500000000000001</v>
      </c>
      <c r="Z35" s="38">
        <v>0.23499999999999999</v>
      </c>
      <c r="AA35" s="38">
        <v>0.245</v>
      </c>
      <c r="AB35" s="38">
        <v>0.255</v>
      </c>
      <c r="AC35" s="38">
        <v>0.26500000000000001</v>
      </c>
      <c r="AD35" s="38">
        <v>0.27</v>
      </c>
      <c r="AE35" s="38">
        <v>0.28000000000000003</v>
      </c>
      <c r="AF35" s="38">
        <v>0.28999999999999998</v>
      </c>
      <c r="AH35" s="37">
        <f t="shared" si="2"/>
        <v>18</v>
      </c>
      <c r="AI35" s="37">
        <f t="shared" si="2"/>
        <v>19</v>
      </c>
      <c r="AJ35" s="37">
        <f t="shared" si="2"/>
        <v>20.5</v>
      </c>
      <c r="AK35" s="37">
        <f t="shared" si="2"/>
        <v>21.499999999999996</v>
      </c>
      <c r="AL35" s="37">
        <f t="shared" si="2"/>
        <v>22.5</v>
      </c>
      <c r="AM35" s="37">
        <f t="shared" si="2"/>
        <v>23.5</v>
      </c>
      <c r="AN35" s="37">
        <f t="shared" si="2"/>
        <v>24.5</v>
      </c>
      <c r="AO35" s="37">
        <f t="shared" si="2"/>
        <v>25.5</v>
      </c>
      <c r="AP35" s="37">
        <f t="shared" si="2"/>
        <v>26.5</v>
      </c>
      <c r="AQ35" s="37">
        <f t="shared" si="2"/>
        <v>27</v>
      </c>
      <c r="AR35" s="37">
        <f t="shared" si="2"/>
        <v>28.000000000000004</v>
      </c>
      <c r="AS35" s="37">
        <f t="shared" si="2"/>
        <v>28.999999999999996</v>
      </c>
    </row>
    <row r="36" spans="4:45" x14ac:dyDescent="0.25">
      <c r="D36">
        <v>33</v>
      </c>
      <c r="E36">
        <v>59000</v>
      </c>
      <c r="F36" s="37">
        <v>18</v>
      </c>
      <c r="G36" s="37">
        <v>19</v>
      </c>
      <c r="H36" s="37">
        <v>20.5</v>
      </c>
      <c r="I36" s="37">
        <v>21.499999999999996</v>
      </c>
      <c r="J36" s="37">
        <v>22.5</v>
      </c>
      <c r="K36" s="37">
        <v>23.5</v>
      </c>
      <c r="L36" s="37">
        <v>24.5</v>
      </c>
      <c r="M36" s="37">
        <v>25.5</v>
      </c>
      <c r="N36" s="37">
        <v>26.5</v>
      </c>
      <c r="O36" s="37">
        <v>27</v>
      </c>
      <c r="P36" s="37">
        <v>28.000000000000004</v>
      </c>
      <c r="Q36" s="37">
        <v>28.999999999999996</v>
      </c>
      <c r="S36" t="str">
        <f t="shared" si="1"/>
        <v/>
      </c>
      <c r="T36">
        <v>59000</v>
      </c>
      <c r="U36" s="38">
        <v>0.18</v>
      </c>
      <c r="V36" s="38">
        <v>0.19</v>
      </c>
      <c r="W36" s="38">
        <v>0.20500000000000002</v>
      </c>
      <c r="X36" s="38">
        <v>0.21499999999999997</v>
      </c>
      <c r="Y36" s="38">
        <v>0.22500000000000001</v>
      </c>
      <c r="Z36" s="38">
        <v>0.23499999999999999</v>
      </c>
      <c r="AA36" s="38">
        <v>0.245</v>
      </c>
      <c r="AB36" s="38">
        <v>0.255</v>
      </c>
      <c r="AC36" s="38">
        <v>0.26500000000000001</v>
      </c>
      <c r="AD36" s="38">
        <v>0.27</v>
      </c>
      <c r="AE36" s="38">
        <v>0.28000000000000003</v>
      </c>
      <c r="AF36" s="38">
        <v>0.28999999999999998</v>
      </c>
      <c r="AH36" s="37">
        <f t="shared" si="2"/>
        <v>18</v>
      </c>
      <c r="AI36" s="37">
        <f t="shared" si="2"/>
        <v>19</v>
      </c>
      <c r="AJ36" s="37">
        <f t="shared" si="2"/>
        <v>20.5</v>
      </c>
      <c r="AK36" s="37">
        <f t="shared" si="2"/>
        <v>21.499999999999996</v>
      </c>
      <c r="AL36" s="37">
        <f t="shared" si="2"/>
        <v>22.5</v>
      </c>
      <c r="AM36" s="37">
        <f t="shared" si="2"/>
        <v>23.5</v>
      </c>
      <c r="AN36" s="37">
        <f t="shared" si="2"/>
        <v>24.5</v>
      </c>
      <c r="AO36" s="37">
        <f t="shared" si="2"/>
        <v>25.5</v>
      </c>
      <c r="AP36" s="37">
        <f t="shared" si="2"/>
        <v>26.5</v>
      </c>
      <c r="AQ36" s="37">
        <f t="shared" si="2"/>
        <v>27</v>
      </c>
      <c r="AR36" s="37">
        <f t="shared" si="2"/>
        <v>28.000000000000004</v>
      </c>
      <c r="AS36" s="37">
        <f t="shared" si="2"/>
        <v>28.999999999999996</v>
      </c>
    </row>
    <row r="37" spans="4:45" x14ac:dyDescent="0.25">
      <c r="D37">
        <v>34</v>
      </c>
      <c r="E37">
        <v>60000</v>
      </c>
      <c r="F37" s="37">
        <v>18</v>
      </c>
      <c r="G37" s="37">
        <v>19</v>
      </c>
      <c r="H37" s="37">
        <v>20.5</v>
      </c>
      <c r="I37" s="37">
        <v>21.499999999999996</v>
      </c>
      <c r="J37" s="37">
        <v>22.5</v>
      </c>
      <c r="K37" s="37">
        <v>23.5</v>
      </c>
      <c r="L37" s="37">
        <v>24.5</v>
      </c>
      <c r="M37" s="37">
        <v>25.5</v>
      </c>
      <c r="N37" s="37">
        <v>26.5</v>
      </c>
      <c r="O37" s="37">
        <v>27</v>
      </c>
      <c r="P37" s="37">
        <v>28.000000000000004</v>
      </c>
      <c r="Q37" s="37">
        <v>28.999999999999996</v>
      </c>
      <c r="S37" t="str">
        <f t="shared" si="1"/>
        <v/>
      </c>
      <c r="T37">
        <v>60000</v>
      </c>
      <c r="U37" s="38">
        <v>0.18</v>
      </c>
      <c r="V37" s="38">
        <v>0.19</v>
      </c>
      <c r="W37" s="38">
        <v>0.20500000000000002</v>
      </c>
      <c r="X37" s="38">
        <v>0.21499999999999997</v>
      </c>
      <c r="Y37" s="38">
        <v>0.22500000000000001</v>
      </c>
      <c r="Z37" s="38">
        <v>0.23499999999999999</v>
      </c>
      <c r="AA37" s="38">
        <v>0.245</v>
      </c>
      <c r="AB37" s="38">
        <v>0.255</v>
      </c>
      <c r="AC37" s="38">
        <v>0.26500000000000001</v>
      </c>
      <c r="AD37" s="38">
        <v>0.27</v>
      </c>
      <c r="AE37" s="38">
        <v>0.28000000000000003</v>
      </c>
      <c r="AF37" s="38">
        <v>0.28999999999999998</v>
      </c>
      <c r="AH37" s="37">
        <f t="shared" si="2"/>
        <v>18</v>
      </c>
      <c r="AI37" s="37">
        <f t="shared" si="2"/>
        <v>19</v>
      </c>
      <c r="AJ37" s="37">
        <f t="shared" si="2"/>
        <v>20.5</v>
      </c>
      <c r="AK37" s="37">
        <f t="shared" si="2"/>
        <v>21.499999999999996</v>
      </c>
      <c r="AL37" s="37">
        <f t="shared" si="2"/>
        <v>22.5</v>
      </c>
      <c r="AM37" s="37">
        <f t="shared" si="2"/>
        <v>23.5</v>
      </c>
      <c r="AN37" s="37">
        <f t="shared" si="2"/>
        <v>24.5</v>
      </c>
      <c r="AO37" s="37">
        <f t="shared" si="2"/>
        <v>25.5</v>
      </c>
      <c r="AP37" s="37">
        <f t="shared" si="2"/>
        <v>26.5</v>
      </c>
      <c r="AQ37" s="37">
        <f t="shared" si="2"/>
        <v>27</v>
      </c>
      <c r="AR37" s="37">
        <f t="shared" si="2"/>
        <v>28.000000000000004</v>
      </c>
      <c r="AS37" s="37">
        <f t="shared" si="2"/>
        <v>28.999999999999996</v>
      </c>
    </row>
    <row r="38" spans="4:45" x14ac:dyDescent="0.25">
      <c r="D38">
        <v>35</v>
      </c>
      <c r="E38">
        <v>61000</v>
      </c>
      <c r="F38" s="37">
        <v>18</v>
      </c>
      <c r="G38" s="37">
        <v>19</v>
      </c>
      <c r="H38" s="37">
        <v>20.5</v>
      </c>
      <c r="I38" s="37">
        <v>21.499999999999996</v>
      </c>
      <c r="J38" s="37">
        <v>22.5</v>
      </c>
      <c r="K38" s="37">
        <v>23.5</v>
      </c>
      <c r="L38" s="37">
        <v>24.5</v>
      </c>
      <c r="M38" s="37">
        <v>25.5</v>
      </c>
      <c r="N38" s="37">
        <v>26.5</v>
      </c>
      <c r="O38" s="37">
        <v>27</v>
      </c>
      <c r="P38" s="37">
        <v>28.000000000000004</v>
      </c>
      <c r="Q38" s="37">
        <v>28.999999999999996</v>
      </c>
      <c r="S38" t="str">
        <f t="shared" si="1"/>
        <v/>
      </c>
      <c r="T38">
        <v>61000</v>
      </c>
      <c r="U38" s="38">
        <v>0.18</v>
      </c>
      <c r="V38" s="38">
        <v>0.19</v>
      </c>
      <c r="W38" s="38">
        <v>0.20500000000000002</v>
      </c>
      <c r="X38" s="38">
        <v>0.21499999999999997</v>
      </c>
      <c r="Y38" s="38">
        <v>0.22500000000000001</v>
      </c>
      <c r="Z38" s="38">
        <v>0.23499999999999999</v>
      </c>
      <c r="AA38" s="38">
        <v>0.245</v>
      </c>
      <c r="AB38" s="38">
        <v>0.255</v>
      </c>
      <c r="AC38" s="38">
        <v>0.26500000000000001</v>
      </c>
      <c r="AD38" s="38">
        <v>0.27</v>
      </c>
      <c r="AE38" s="38">
        <v>0.28000000000000003</v>
      </c>
      <c r="AF38" s="38">
        <v>0.28999999999999998</v>
      </c>
      <c r="AH38" s="37">
        <f t="shared" si="2"/>
        <v>18</v>
      </c>
      <c r="AI38" s="37">
        <f t="shared" si="2"/>
        <v>19</v>
      </c>
      <c r="AJ38" s="37">
        <f t="shared" si="2"/>
        <v>20.5</v>
      </c>
      <c r="AK38" s="37">
        <f t="shared" si="2"/>
        <v>21.499999999999996</v>
      </c>
      <c r="AL38" s="37">
        <f t="shared" si="2"/>
        <v>22.5</v>
      </c>
      <c r="AM38" s="37">
        <f t="shared" si="2"/>
        <v>23.5</v>
      </c>
      <c r="AN38" s="37">
        <f t="shared" si="2"/>
        <v>24.5</v>
      </c>
      <c r="AO38" s="37">
        <f t="shared" si="2"/>
        <v>25.5</v>
      </c>
      <c r="AP38" s="37">
        <f t="shared" si="2"/>
        <v>26.5</v>
      </c>
      <c r="AQ38" s="37">
        <f t="shared" si="2"/>
        <v>27</v>
      </c>
      <c r="AR38" s="37">
        <f t="shared" si="2"/>
        <v>28.000000000000004</v>
      </c>
      <c r="AS38" s="37">
        <f t="shared" si="2"/>
        <v>28.999999999999996</v>
      </c>
    </row>
    <row r="39" spans="4:45" x14ac:dyDescent="0.25">
      <c r="D39">
        <v>36</v>
      </c>
      <c r="E39">
        <v>62000</v>
      </c>
      <c r="F39" s="37">
        <v>18</v>
      </c>
      <c r="G39" s="37">
        <v>19</v>
      </c>
      <c r="H39" s="37">
        <v>20.5</v>
      </c>
      <c r="I39" s="37">
        <v>21.499999999999996</v>
      </c>
      <c r="J39" s="37">
        <v>22.5</v>
      </c>
      <c r="K39" s="37">
        <v>23.5</v>
      </c>
      <c r="L39" s="37">
        <v>24.5</v>
      </c>
      <c r="M39" s="37">
        <v>25.5</v>
      </c>
      <c r="N39" s="37">
        <v>26.5</v>
      </c>
      <c r="O39" s="37">
        <v>27.500000000000004</v>
      </c>
      <c r="P39" s="37">
        <v>28.000000000000004</v>
      </c>
      <c r="Q39" s="37">
        <v>28.999999999999996</v>
      </c>
      <c r="S39" t="str">
        <f t="shared" si="1"/>
        <v/>
      </c>
      <c r="T39">
        <v>62000</v>
      </c>
      <c r="U39" s="38">
        <v>0.18</v>
      </c>
      <c r="V39" s="38">
        <v>0.19</v>
      </c>
      <c r="W39" s="38">
        <v>0.20500000000000002</v>
      </c>
      <c r="X39" s="38">
        <v>0.21499999999999997</v>
      </c>
      <c r="Y39" s="38">
        <v>0.22500000000000001</v>
      </c>
      <c r="Z39" s="38">
        <v>0.23499999999999999</v>
      </c>
      <c r="AA39" s="38">
        <v>0.245</v>
      </c>
      <c r="AB39" s="38">
        <v>0.255</v>
      </c>
      <c r="AC39" s="38">
        <v>0.26500000000000001</v>
      </c>
      <c r="AD39" s="38">
        <v>0.27500000000000002</v>
      </c>
      <c r="AE39" s="38">
        <v>0.28000000000000003</v>
      </c>
      <c r="AF39" s="38">
        <v>0.28999999999999998</v>
      </c>
      <c r="AH39" s="37">
        <f t="shared" si="2"/>
        <v>18</v>
      </c>
      <c r="AI39" s="37">
        <f t="shared" si="2"/>
        <v>19</v>
      </c>
      <c r="AJ39" s="37">
        <f t="shared" si="2"/>
        <v>20.5</v>
      </c>
      <c r="AK39" s="37">
        <f t="shared" si="2"/>
        <v>21.499999999999996</v>
      </c>
      <c r="AL39" s="37">
        <f t="shared" si="2"/>
        <v>22.5</v>
      </c>
      <c r="AM39" s="37">
        <f t="shared" si="2"/>
        <v>23.5</v>
      </c>
      <c r="AN39" s="37">
        <f t="shared" si="2"/>
        <v>24.5</v>
      </c>
      <c r="AO39" s="37">
        <f t="shared" si="2"/>
        <v>25.5</v>
      </c>
      <c r="AP39" s="37">
        <f t="shared" si="2"/>
        <v>26.5</v>
      </c>
      <c r="AQ39" s="37">
        <f t="shared" si="2"/>
        <v>27.500000000000004</v>
      </c>
      <c r="AR39" s="37">
        <f t="shared" si="2"/>
        <v>28.000000000000004</v>
      </c>
      <c r="AS39" s="37">
        <f t="shared" si="2"/>
        <v>28.999999999999996</v>
      </c>
    </row>
    <row r="40" spans="4:45" x14ac:dyDescent="0.25">
      <c r="D40">
        <v>37</v>
      </c>
      <c r="E40">
        <v>63000</v>
      </c>
      <c r="F40" s="37">
        <v>18.5</v>
      </c>
      <c r="G40" s="37">
        <v>19.5</v>
      </c>
      <c r="H40" s="37">
        <v>20.5</v>
      </c>
      <c r="I40" s="37">
        <v>21.499999999999996</v>
      </c>
      <c r="J40" s="37">
        <v>23</v>
      </c>
      <c r="K40" s="37">
        <v>24</v>
      </c>
      <c r="L40" s="37">
        <v>24.5</v>
      </c>
      <c r="M40" s="37">
        <v>25.5</v>
      </c>
      <c r="N40" s="37">
        <v>26.5</v>
      </c>
      <c r="O40" s="37">
        <v>27.500000000000004</v>
      </c>
      <c r="P40" s="37">
        <v>28.000000000000004</v>
      </c>
      <c r="Q40" s="37">
        <v>28.999999999999996</v>
      </c>
      <c r="S40" t="str">
        <f t="shared" si="1"/>
        <v/>
      </c>
      <c r="T40">
        <v>63000</v>
      </c>
      <c r="U40" s="38">
        <v>0.185</v>
      </c>
      <c r="V40" s="38">
        <v>0.19500000000000001</v>
      </c>
      <c r="W40" s="38">
        <v>0.20500000000000002</v>
      </c>
      <c r="X40" s="38">
        <v>0.21499999999999997</v>
      </c>
      <c r="Y40" s="38">
        <v>0.22999999999999998</v>
      </c>
      <c r="Z40" s="38">
        <v>0.24</v>
      </c>
      <c r="AA40" s="38">
        <v>0.245</v>
      </c>
      <c r="AB40" s="38">
        <v>0.255</v>
      </c>
      <c r="AC40" s="38">
        <v>0.26500000000000001</v>
      </c>
      <c r="AD40" s="38">
        <v>0.27500000000000002</v>
      </c>
      <c r="AE40" s="38">
        <v>0.28000000000000003</v>
      </c>
      <c r="AF40" s="38">
        <v>0.28999999999999998</v>
      </c>
      <c r="AH40" s="37">
        <f t="shared" si="2"/>
        <v>18.5</v>
      </c>
      <c r="AI40" s="37">
        <f t="shared" si="2"/>
        <v>19.5</v>
      </c>
      <c r="AJ40" s="37">
        <f t="shared" si="2"/>
        <v>20.5</v>
      </c>
      <c r="AK40" s="37">
        <f t="shared" si="2"/>
        <v>21.499999999999996</v>
      </c>
      <c r="AL40" s="37">
        <f t="shared" si="2"/>
        <v>23</v>
      </c>
      <c r="AM40" s="37">
        <f t="shared" si="2"/>
        <v>24</v>
      </c>
      <c r="AN40" s="37">
        <f t="shared" si="2"/>
        <v>24.5</v>
      </c>
      <c r="AO40" s="37">
        <f t="shared" si="2"/>
        <v>25.5</v>
      </c>
      <c r="AP40" s="37">
        <f t="shared" si="2"/>
        <v>26.5</v>
      </c>
      <c r="AQ40" s="37">
        <f t="shared" si="2"/>
        <v>27.500000000000004</v>
      </c>
      <c r="AR40" s="37">
        <f t="shared" si="2"/>
        <v>28.000000000000004</v>
      </c>
      <c r="AS40" s="37">
        <f t="shared" si="2"/>
        <v>28.999999999999996</v>
      </c>
    </row>
    <row r="41" spans="4:45" x14ac:dyDescent="0.25">
      <c r="D41">
        <v>38</v>
      </c>
      <c r="E41">
        <v>64000</v>
      </c>
      <c r="F41" s="37">
        <v>18.5</v>
      </c>
      <c r="G41" s="37">
        <v>19.5</v>
      </c>
      <c r="H41" s="37">
        <v>20.5</v>
      </c>
      <c r="I41" s="37">
        <v>21.499999999999996</v>
      </c>
      <c r="J41" s="37">
        <v>23</v>
      </c>
      <c r="K41" s="37">
        <v>24</v>
      </c>
      <c r="L41" s="37">
        <v>25</v>
      </c>
      <c r="M41" s="37">
        <v>25.5</v>
      </c>
      <c r="N41" s="37">
        <v>26.5</v>
      </c>
      <c r="O41" s="37">
        <v>27.500000000000004</v>
      </c>
      <c r="P41" s="37">
        <v>28.000000000000004</v>
      </c>
      <c r="Q41" s="37">
        <v>28.999999999999996</v>
      </c>
      <c r="S41" t="str">
        <f t="shared" si="1"/>
        <v/>
      </c>
      <c r="T41">
        <v>64000</v>
      </c>
      <c r="U41" s="38">
        <v>0.185</v>
      </c>
      <c r="V41" s="38">
        <v>0.19500000000000001</v>
      </c>
      <c r="W41" s="38">
        <v>0.20500000000000002</v>
      </c>
      <c r="X41" s="38">
        <v>0.21499999999999997</v>
      </c>
      <c r="Y41" s="38">
        <v>0.22999999999999998</v>
      </c>
      <c r="Z41" s="38">
        <v>0.24</v>
      </c>
      <c r="AA41" s="38">
        <v>0.25</v>
      </c>
      <c r="AB41" s="38">
        <v>0.255</v>
      </c>
      <c r="AC41" s="38">
        <v>0.26500000000000001</v>
      </c>
      <c r="AD41" s="38">
        <v>0.27500000000000002</v>
      </c>
      <c r="AE41" s="38">
        <v>0.28000000000000003</v>
      </c>
      <c r="AF41" s="38">
        <v>0.28999999999999998</v>
      </c>
      <c r="AH41" s="37">
        <f t="shared" si="2"/>
        <v>18.5</v>
      </c>
      <c r="AI41" s="37">
        <f t="shared" si="2"/>
        <v>19.5</v>
      </c>
      <c r="AJ41" s="37">
        <f t="shared" si="2"/>
        <v>20.5</v>
      </c>
      <c r="AK41" s="37">
        <f t="shared" ref="AH41:AS62" si="3">X41*$T$3</f>
        <v>21.499999999999996</v>
      </c>
      <c r="AL41" s="37">
        <f t="shared" si="3"/>
        <v>23</v>
      </c>
      <c r="AM41" s="37">
        <f t="shared" si="3"/>
        <v>24</v>
      </c>
      <c r="AN41" s="37">
        <f t="shared" si="3"/>
        <v>25</v>
      </c>
      <c r="AO41" s="37">
        <f t="shared" si="3"/>
        <v>25.5</v>
      </c>
      <c r="AP41" s="37">
        <f t="shared" si="3"/>
        <v>26.5</v>
      </c>
      <c r="AQ41" s="37">
        <f t="shared" si="3"/>
        <v>27.500000000000004</v>
      </c>
      <c r="AR41" s="37">
        <f t="shared" si="3"/>
        <v>28.000000000000004</v>
      </c>
      <c r="AS41" s="37">
        <f t="shared" si="3"/>
        <v>28.999999999999996</v>
      </c>
    </row>
    <row r="42" spans="4:45" x14ac:dyDescent="0.25">
      <c r="D42">
        <v>39</v>
      </c>
      <c r="E42">
        <v>65000</v>
      </c>
      <c r="F42" s="37">
        <v>18.5</v>
      </c>
      <c r="G42" s="37">
        <v>19.5</v>
      </c>
      <c r="H42" s="37">
        <v>20.5</v>
      </c>
      <c r="I42" s="37">
        <v>21.499999999999996</v>
      </c>
      <c r="J42" s="37">
        <v>23</v>
      </c>
      <c r="K42" s="37">
        <v>24</v>
      </c>
      <c r="L42" s="37">
        <v>25</v>
      </c>
      <c r="M42" s="37">
        <v>26</v>
      </c>
      <c r="N42" s="37">
        <v>26.5</v>
      </c>
      <c r="O42" s="37">
        <v>27.500000000000004</v>
      </c>
      <c r="P42" s="37">
        <v>28.499999999999996</v>
      </c>
      <c r="Q42" s="37">
        <v>28.999999999999996</v>
      </c>
      <c r="S42" t="str">
        <f t="shared" si="1"/>
        <v/>
      </c>
      <c r="T42">
        <v>65000</v>
      </c>
      <c r="U42" s="38">
        <v>0.185</v>
      </c>
      <c r="V42" s="38">
        <v>0.19500000000000001</v>
      </c>
      <c r="W42" s="38">
        <v>0.20500000000000002</v>
      </c>
      <c r="X42" s="38">
        <v>0.21499999999999997</v>
      </c>
      <c r="Y42" s="38">
        <v>0.22999999999999998</v>
      </c>
      <c r="Z42" s="38">
        <v>0.24</v>
      </c>
      <c r="AA42" s="38">
        <v>0.25</v>
      </c>
      <c r="AB42" s="38">
        <v>0.26</v>
      </c>
      <c r="AC42" s="38">
        <v>0.26500000000000001</v>
      </c>
      <c r="AD42" s="38">
        <v>0.27500000000000002</v>
      </c>
      <c r="AE42" s="38">
        <v>0.28499999999999998</v>
      </c>
      <c r="AF42" s="38">
        <v>0.28999999999999998</v>
      </c>
      <c r="AH42" s="37">
        <f t="shared" si="3"/>
        <v>18.5</v>
      </c>
      <c r="AI42" s="37">
        <f t="shared" si="3"/>
        <v>19.5</v>
      </c>
      <c r="AJ42" s="37">
        <f t="shared" si="3"/>
        <v>20.5</v>
      </c>
      <c r="AK42" s="37">
        <f t="shared" si="3"/>
        <v>21.499999999999996</v>
      </c>
      <c r="AL42" s="37">
        <f t="shared" si="3"/>
        <v>23</v>
      </c>
      <c r="AM42" s="37">
        <f t="shared" si="3"/>
        <v>24</v>
      </c>
      <c r="AN42" s="37">
        <f t="shared" si="3"/>
        <v>25</v>
      </c>
      <c r="AO42" s="37">
        <f t="shared" si="3"/>
        <v>26</v>
      </c>
      <c r="AP42" s="37">
        <f t="shared" si="3"/>
        <v>26.5</v>
      </c>
      <c r="AQ42" s="37">
        <f t="shared" si="3"/>
        <v>27.500000000000004</v>
      </c>
      <c r="AR42" s="37">
        <f t="shared" si="3"/>
        <v>28.499999999999996</v>
      </c>
      <c r="AS42" s="37">
        <f t="shared" si="3"/>
        <v>28.999999999999996</v>
      </c>
    </row>
    <row r="43" spans="4:45" x14ac:dyDescent="0.25">
      <c r="D43">
        <v>40</v>
      </c>
      <c r="E43">
        <v>66000</v>
      </c>
      <c r="F43" s="37">
        <v>18.5</v>
      </c>
      <c r="G43" s="37">
        <v>19.5</v>
      </c>
      <c r="H43" s="37">
        <v>20.5</v>
      </c>
      <c r="I43" s="37">
        <v>21.499999999999996</v>
      </c>
      <c r="J43" s="37">
        <v>23</v>
      </c>
      <c r="K43" s="37">
        <v>24</v>
      </c>
      <c r="L43" s="37">
        <v>25</v>
      </c>
      <c r="M43" s="37">
        <v>26</v>
      </c>
      <c r="N43" s="37">
        <v>26.5</v>
      </c>
      <c r="O43" s="37">
        <v>27.500000000000004</v>
      </c>
      <c r="P43" s="37">
        <v>28.499999999999996</v>
      </c>
      <c r="Q43" s="37">
        <v>28.999999999999996</v>
      </c>
      <c r="S43" t="str">
        <f t="shared" si="1"/>
        <v/>
      </c>
      <c r="T43">
        <v>66000</v>
      </c>
      <c r="U43" s="38">
        <v>0.185</v>
      </c>
      <c r="V43" s="38">
        <v>0.19500000000000001</v>
      </c>
      <c r="W43" s="38">
        <v>0.20500000000000002</v>
      </c>
      <c r="X43" s="38">
        <v>0.21499999999999997</v>
      </c>
      <c r="Y43" s="38">
        <v>0.22999999999999998</v>
      </c>
      <c r="Z43" s="38">
        <v>0.24</v>
      </c>
      <c r="AA43" s="38">
        <v>0.25</v>
      </c>
      <c r="AB43" s="38">
        <v>0.26</v>
      </c>
      <c r="AC43" s="38">
        <v>0.26500000000000001</v>
      </c>
      <c r="AD43" s="38">
        <v>0.27500000000000002</v>
      </c>
      <c r="AE43" s="38">
        <v>0.28499999999999998</v>
      </c>
      <c r="AF43" s="38">
        <v>0.28999999999999998</v>
      </c>
      <c r="AH43" s="37">
        <f t="shared" si="3"/>
        <v>18.5</v>
      </c>
      <c r="AI43" s="37">
        <f t="shared" si="3"/>
        <v>19.5</v>
      </c>
      <c r="AJ43" s="37">
        <f t="shared" si="3"/>
        <v>20.5</v>
      </c>
      <c r="AK43" s="37">
        <f t="shared" si="3"/>
        <v>21.499999999999996</v>
      </c>
      <c r="AL43" s="37">
        <f t="shared" si="3"/>
        <v>23</v>
      </c>
      <c r="AM43" s="37">
        <f t="shared" si="3"/>
        <v>24</v>
      </c>
      <c r="AN43" s="37">
        <f t="shared" si="3"/>
        <v>25</v>
      </c>
      <c r="AO43" s="37">
        <f t="shared" si="3"/>
        <v>26</v>
      </c>
      <c r="AP43" s="37">
        <f t="shared" si="3"/>
        <v>26.5</v>
      </c>
      <c r="AQ43" s="37">
        <f t="shared" si="3"/>
        <v>27.500000000000004</v>
      </c>
      <c r="AR43" s="37">
        <f t="shared" si="3"/>
        <v>28.499999999999996</v>
      </c>
      <c r="AS43" s="37">
        <f t="shared" si="3"/>
        <v>28.999999999999996</v>
      </c>
    </row>
    <row r="44" spans="4:45" x14ac:dyDescent="0.25">
      <c r="D44">
        <v>41</v>
      </c>
      <c r="E44">
        <v>67000</v>
      </c>
      <c r="F44" s="37">
        <v>19</v>
      </c>
      <c r="G44" s="37">
        <v>20</v>
      </c>
      <c r="H44" s="37">
        <v>21.000000000000004</v>
      </c>
      <c r="I44" s="37">
        <v>21.999999999999996</v>
      </c>
      <c r="J44" s="37">
        <v>23</v>
      </c>
      <c r="K44" s="37">
        <v>24</v>
      </c>
      <c r="L44" s="37">
        <v>25</v>
      </c>
      <c r="M44" s="37">
        <v>26</v>
      </c>
      <c r="N44" s="37">
        <v>27</v>
      </c>
      <c r="O44" s="37">
        <v>27.500000000000004</v>
      </c>
      <c r="P44" s="37">
        <v>28.499999999999996</v>
      </c>
      <c r="Q44" s="37">
        <v>28.999999999999996</v>
      </c>
      <c r="S44" t="str">
        <f t="shared" si="1"/>
        <v/>
      </c>
      <c r="T44">
        <v>67000</v>
      </c>
      <c r="U44" s="38">
        <v>0.19</v>
      </c>
      <c r="V44" s="38">
        <v>0.2</v>
      </c>
      <c r="W44" s="38">
        <v>0.21000000000000002</v>
      </c>
      <c r="X44" s="38">
        <v>0.21999999999999997</v>
      </c>
      <c r="Y44" s="38">
        <v>0.22999999999999998</v>
      </c>
      <c r="Z44" s="38">
        <v>0.24</v>
      </c>
      <c r="AA44" s="38">
        <v>0.25</v>
      </c>
      <c r="AB44" s="38">
        <v>0.26</v>
      </c>
      <c r="AC44" s="38">
        <v>0.27</v>
      </c>
      <c r="AD44" s="38">
        <v>0.27500000000000002</v>
      </c>
      <c r="AE44" s="38">
        <v>0.28499999999999998</v>
      </c>
      <c r="AF44" s="38">
        <v>0.28999999999999998</v>
      </c>
      <c r="AH44" s="37">
        <f t="shared" si="3"/>
        <v>19</v>
      </c>
      <c r="AI44" s="37">
        <f t="shared" si="3"/>
        <v>20</v>
      </c>
      <c r="AJ44" s="37">
        <f t="shared" si="3"/>
        <v>21.000000000000004</v>
      </c>
      <c r="AK44" s="37">
        <f t="shared" si="3"/>
        <v>21.999999999999996</v>
      </c>
      <c r="AL44" s="37">
        <f t="shared" si="3"/>
        <v>23</v>
      </c>
      <c r="AM44" s="37">
        <f t="shared" si="3"/>
        <v>24</v>
      </c>
      <c r="AN44" s="37">
        <f t="shared" si="3"/>
        <v>25</v>
      </c>
      <c r="AO44" s="37">
        <f t="shared" si="3"/>
        <v>26</v>
      </c>
      <c r="AP44" s="37">
        <f t="shared" si="3"/>
        <v>27</v>
      </c>
      <c r="AQ44" s="37">
        <f t="shared" si="3"/>
        <v>27.500000000000004</v>
      </c>
      <c r="AR44" s="37">
        <f t="shared" si="3"/>
        <v>28.499999999999996</v>
      </c>
      <c r="AS44" s="37">
        <f t="shared" si="3"/>
        <v>28.999999999999996</v>
      </c>
    </row>
    <row r="45" spans="4:45" x14ac:dyDescent="0.25">
      <c r="D45">
        <v>42</v>
      </c>
      <c r="E45">
        <v>68000</v>
      </c>
      <c r="F45" s="37">
        <v>19</v>
      </c>
      <c r="G45" s="37">
        <v>20</v>
      </c>
      <c r="H45" s="37">
        <v>21.000000000000004</v>
      </c>
      <c r="I45" s="37">
        <v>21.999999999999996</v>
      </c>
      <c r="J45" s="37">
        <v>23</v>
      </c>
      <c r="K45" s="37">
        <v>24</v>
      </c>
      <c r="L45" s="37">
        <v>25</v>
      </c>
      <c r="M45" s="37">
        <v>26</v>
      </c>
      <c r="N45" s="37">
        <v>27</v>
      </c>
      <c r="O45" s="37">
        <v>28.000000000000004</v>
      </c>
      <c r="P45" s="37">
        <v>28.499999999999996</v>
      </c>
      <c r="Q45" s="37">
        <v>29.5</v>
      </c>
      <c r="S45" t="str">
        <f t="shared" si="1"/>
        <v/>
      </c>
      <c r="T45">
        <v>68000</v>
      </c>
      <c r="U45" s="38">
        <v>0.19</v>
      </c>
      <c r="V45" s="38">
        <v>0.2</v>
      </c>
      <c r="W45" s="38">
        <v>0.21000000000000002</v>
      </c>
      <c r="X45" s="38">
        <v>0.21999999999999997</v>
      </c>
      <c r="Y45" s="38">
        <v>0.22999999999999998</v>
      </c>
      <c r="Z45" s="38">
        <v>0.24</v>
      </c>
      <c r="AA45" s="38">
        <v>0.25</v>
      </c>
      <c r="AB45" s="38">
        <v>0.26</v>
      </c>
      <c r="AC45" s="38">
        <v>0.27</v>
      </c>
      <c r="AD45" s="38">
        <v>0.28000000000000003</v>
      </c>
      <c r="AE45" s="38">
        <v>0.28499999999999998</v>
      </c>
      <c r="AF45" s="38">
        <v>0.29499999999999998</v>
      </c>
      <c r="AH45" s="37">
        <f t="shared" si="3"/>
        <v>19</v>
      </c>
      <c r="AI45" s="37">
        <f t="shared" si="3"/>
        <v>20</v>
      </c>
      <c r="AJ45" s="37">
        <f t="shared" si="3"/>
        <v>21.000000000000004</v>
      </c>
      <c r="AK45" s="37">
        <f t="shared" si="3"/>
        <v>21.999999999999996</v>
      </c>
      <c r="AL45" s="37">
        <f t="shared" si="3"/>
        <v>23</v>
      </c>
      <c r="AM45" s="37">
        <f t="shared" si="3"/>
        <v>24</v>
      </c>
      <c r="AN45" s="37">
        <f t="shared" si="3"/>
        <v>25</v>
      </c>
      <c r="AO45" s="37">
        <f t="shared" si="3"/>
        <v>26</v>
      </c>
      <c r="AP45" s="37">
        <f t="shared" si="3"/>
        <v>27</v>
      </c>
      <c r="AQ45" s="37">
        <f t="shared" si="3"/>
        <v>28.000000000000004</v>
      </c>
      <c r="AR45" s="37">
        <f t="shared" si="3"/>
        <v>28.499999999999996</v>
      </c>
      <c r="AS45" s="37">
        <f t="shared" si="3"/>
        <v>29.5</v>
      </c>
    </row>
    <row r="46" spans="4:45" x14ac:dyDescent="0.25">
      <c r="D46">
        <v>43</v>
      </c>
      <c r="E46">
        <v>69000</v>
      </c>
      <c r="F46" s="37">
        <v>19</v>
      </c>
      <c r="G46" s="37">
        <v>20</v>
      </c>
      <c r="H46" s="37">
        <v>21.000000000000004</v>
      </c>
      <c r="I46" s="37">
        <v>21.999999999999996</v>
      </c>
      <c r="J46" s="37">
        <v>23</v>
      </c>
      <c r="K46" s="37">
        <v>24</v>
      </c>
      <c r="L46" s="37">
        <v>25</v>
      </c>
      <c r="M46" s="37">
        <v>26</v>
      </c>
      <c r="N46" s="37">
        <v>27</v>
      </c>
      <c r="O46" s="37">
        <v>28.000000000000004</v>
      </c>
      <c r="P46" s="37">
        <v>28.999999999999996</v>
      </c>
      <c r="Q46" s="37">
        <v>29.5</v>
      </c>
      <c r="S46" t="str">
        <f t="shared" si="1"/>
        <v/>
      </c>
      <c r="T46">
        <v>69000</v>
      </c>
      <c r="U46" s="38">
        <v>0.19</v>
      </c>
      <c r="V46" s="38">
        <v>0.2</v>
      </c>
      <c r="W46" s="38">
        <v>0.21000000000000002</v>
      </c>
      <c r="X46" s="38">
        <v>0.21999999999999997</v>
      </c>
      <c r="Y46" s="38">
        <v>0.22999999999999998</v>
      </c>
      <c r="Z46" s="38">
        <v>0.24</v>
      </c>
      <c r="AA46" s="38">
        <v>0.25</v>
      </c>
      <c r="AB46" s="38">
        <v>0.26</v>
      </c>
      <c r="AC46" s="38">
        <v>0.27</v>
      </c>
      <c r="AD46" s="38">
        <v>0.28000000000000003</v>
      </c>
      <c r="AE46" s="38">
        <v>0.28999999999999998</v>
      </c>
      <c r="AF46" s="38">
        <v>0.29499999999999998</v>
      </c>
      <c r="AH46" s="37">
        <f t="shared" si="3"/>
        <v>19</v>
      </c>
      <c r="AI46" s="37">
        <f t="shared" si="3"/>
        <v>20</v>
      </c>
      <c r="AJ46" s="37">
        <f t="shared" si="3"/>
        <v>21.000000000000004</v>
      </c>
      <c r="AK46" s="37">
        <f t="shared" si="3"/>
        <v>21.999999999999996</v>
      </c>
      <c r="AL46" s="37">
        <f t="shared" si="3"/>
        <v>23</v>
      </c>
      <c r="AM46" s="37">
        <f t="shared" si="3"/>
        <v>24</v>
      </c>
      <c r="AN46" s="37">
        <f t="shared" si="3"/>
        <v>25</v>
      </c>
      <c r="AO46" s="37">
        <f t="shared" si="3"/>
        <v>26</v>
      </c>
      <c r="AP46" s="37">
        <f t="shared" si="3"/>
        <v>27</v>
      </c>
      <c r="AQ46" s="37">
        <f t="shared" si="3"/>
        <v>28.000000000000004</v>
      </c>
      <c r="AR46" s="37">
        <f t="shared" si="3"/>
        <v>28.999999999999996</v>
      </c>
      <c r="AS46" s="37">
        <f t="shared" si="3"/>
        <v>29.5</v>
      </c>
    </row>
    <row r="47" spans="4:45" x14ac:dyDescent="0.25">
      <c r="D47">
        <v>44</v>
      </c>
      <c r="E47">
        <v>70000</v>
      </c>
      <c r="F47" s="37">
        <v>19</v>
      </c>
      <c r="G47" s="37">
        <v>20</v>
      </c>
      <c r="H47" s="37">
        <v>21.000000000000004</v>
      </c>
      <c r="I47" s="37">
        <v>22.499999999999996</v>
      </c>
      <c r="J47" s="37">
        <v>23.5</v>
      </c>
      <c r="K47" s="37">
        <v>24.5</v>
      </c>
      <c r="L47" s="37">
        <v>25.5</v>
      </c>
      <c r="M47" s="37">
        <v>26.5</v>
      </c>
      <c r="N47" s="37">
        <v>27.500000000000004</v>
      </c>
      <c r="O47" s="37">
        <v>28.000000000000004</v>
      </c>
      <c r="P47" s="37">
        <v>28.999999999999996</v>
      </c>
      <c r="Q47" s="37">
        <v>29.5</v>
      </c>
      <c r="S47" t="str">
        <f t="shared" si="1"/>
        <v/>
      </c>
      <c r="T47">
        <v>70000</v>
      </c>
      <c r="U47" s="38">
        <v>0.19</v>
      </c>
      <c r="V47" s="38">
        <v>0.2</v>
      </c>
      <c r="W47" s="38">
        <v>0.21000000000000002</v>
      </c>
      <c r="X47" s="38">
        <v>0.22499999999999998</v>
      </c>
      <c r="Y47" s="38">
        <v>0.23499999999999999</v>
      </c>
      <c r="Z47" s="38">
        <v>0.245</v>
      </c>
      <c r="AA47" s="38">
        <v>0.255</v>
      </c>
      <c r="AB47" s="38">
        <v>0.26500000000000001</v>
      </c>
      <c r="AC47" s="38">
        <v>0.27500000000000002</v>
      </c>
      <c r="AD47" s="38">
        <v>0.28000000000000003</v>
      </c>
      <c r="AE47" s="38">
        <v>0.28999999999999998</v>
      </c>
      <c r="AF47" s="38">
        <v>0.29499999999999998</v>
      </c>
      <c r="AH47" s="37">
        <f t="shared" si="3"/>
        <v>19</v>
      </c>
      <c r="AI47" s="37">
        <f t="shared" si="3"/>
        <v>20</v>
      </c>
      <c r="AJ47" s="37">
        <f t="shared" si="3"/>
        <v>21.000000000000004</v>
      </c>
      <c r="AK47" s="37">
        <f t="shared" si="3"/>
        <v>22.499999999999996</v>
      </c>
      <c r="AL47" s="37">
        <f t="shared" si="3"/>
        <v>23.5</v>
      </c>
      <c r="AM47" s="37">
        <f t="shared" si="3"/>
        <v>24.5</v>
      </c>
      <c r="AN47" s="37">
        <f t="shared" si="3"/>
        <v>25.5</v>
      </c>
      <c r="AO47" s="37">
        <f t="shared" si="3"/>
        <v>26.5</v>
      </c>
      <c r="AP47" s="37">
        <f t="shared" si="3"/>
        <v>27.500000000000004</v>
      </c>
      <c r="AQ47" s="37">
        <f t="shared" si="3"/>
        <v>28.000000000000004</v>
      </c>
      <c r="AR47" s="37">
        <f t="shared" si="3"/>
        <v>28.999999999999996</v>
      </c>
      <c r="AS47" s="37">
        <f t="shared" si="3"/>
        <v>29.5</v>
      </c>
    </row>
    <row r="48" spans="4:45" x14ac:dyDescent="0.25">
      <c r="D48">
        <v>45</v>
      </c>
      <c r="E48">
        <v>71000</v>
      </c>
      <c r="F48" s="37">
        <v>19.5</v>
      </c>
      <c r="G48" s="37">
        <v>20.5</v>
      </c>
      <c r="H48" s="37">
        <v>21.499999999999996</v>
      </c>
      <c r="I48" s="37">
        <v>22.499999999999996</v>
      </c>
      <c r="J48" s="37">
        <v>23.5</v>
      </c>
      <c r="K48" s="37">
        <v>24.5</v>
      </c>
      <c r="L48" s="37">
        <v>25.5</v>
      </c>
      <c r="M48" s="37">
        <v>26.5</v>
      </c>
      <c r="N48" s="37">
        <v>27.500000000000004</v>
      </c>
      <c r="O48" s="37">
        <v>28.500000000000004</v>
      </c>
      <c r="P48" s="37">
        <v>28.999999999999996</v>
      </c>
      <c r="Q48" s="37">
        <v>30</v>
      </c>
      <c r="S48" t="str">
        <f t="shared" si="1"/>
        <v/>
      </c>
      <c r="T48">
        <v>71000</v>
      </c>
      <c r="U48" s="38">
        <v>0.19500000000000001</v>
      </c>
      <c r="V48" s="38">
        <v>0.20500000000000002</v>
      </c>
      <c r="W48" s="38">
        <v>0.21499999999999997</v>
      </c>
      <c r="X48" s="38">
        <v>0.22499999999999998</v>
      </c>
      <c r="Y48" s="38">
        <v>0.23499999999999999</v>
      </c>
      <c r="Z48" s="38">
        <v>0.245</v>
      </c>
      <c r="AA48" s="38">
        <v>0.255</v>
      </c>
      <c r="AB48" s="38">
        <v>0.26500000000000001</v>
      </c>
      <c r="AC48" s="38">
        <v>0.27500000000000002</v>
      </c>
      <c r="AD48" s="38">
        <v>0.28500000000000003</v>
      </c>
      <c r="AE48" s="38">
        <v>0.28999999999999998</v>
      </c>
      <c r="AF48" s="38">
        <v>0.3</v>
      </c>
      <c r="AH48" s="37">
        <f t="shared" si="3"/>
        <v>19.5</v>
      </c>
      <c r="AI48" s="37">
        <f t="shared" si="3"/>
        <v>20.5</v>
      </c>
      <c r="AJ48" s="37">
        <f t="shared" si="3"/>
        <v>21.499999999999996</v>
      </c>
      <c r="AK48" s="37">
        <f t="shared" si="3"/>
        <v>22.499999999999996</v>
      </c>
      <c r="AL48" s="37">
        <f t="shared" si="3"/>
        <v>23.5</v>
      </c>
      <c r="AM48" s="37">
        <f t="shared" si="3"/>
        <v>24.5</v>
      </c>
      <c r="AN48" s="37">
        <f t="shared" si="3"/>
        <v>25.5</v>
      </c>
      <c r="AO48" s="37">
        <f t="shared" si="3"/>
        <v>26.5</v>
      </c>
      <c r="AP48" s="37">
        <f t="shared" si="3"/>
        <v>27.500000000000004</v>
      </c>
      <c r="AQ48" s="37">
        <f t="shared" si="3"/>
        <v>28.500000000000004</v>
      </c>
      <c r="AR48" s="37">
        <f t="shared" si="3"/>
        <v>28.999999999999996</v>
      </c>
      <c r="AS48" s="37">
        <f t="shared" si="3"/>
        <v>30</v>
      </c>
    </row>
    <row r="49" spans="4:45" x14ac:dyDescent="0.25">
      <c r="D49">
        <v>46</v>
      </c>
      <c r="E49">
        <v>72000</v>
      </c>
      <c r="F49" s="37">
        <v>19.5</v>
      </c>
      <c r="G49" s="37">
        <v>20.5</v>
      </c>
      <c r="H49" s="37">
        <v>21.499999999999996</v>
      </c>
      <c r="I49" s="37">
        <v>22.499999999999996</v>
      </c>
      <c r="J49" s="37">
        <v>23.5</v>
      </c>
      <c r="K49" s="37">
        <v>24.5</v>
      </c>
      <c r="L49" s="37">
        <v>25.5</v>
      </c>
      <c r="M49" s="37">
        <v>26.5</v>
      </c>
      <c r="N49" s="37">
        <v>27.500000000000004</v>
      </c>
      <c r="O49" s="37">
        <v>28.500000000000004</v>
      </c>
      <c r="P49" s="37">
        <v>29.5</v>
      </c>
      <c r="Q49" s="37">
        <v>30</v>
      </c>
      <c r="S49" t="str">
        <f t="shared" si="1"/>
        <v/>
      </c>
      <c r="T49">
        <v>72000</v>
      </c>
      <c r="U49" s="38">
        <v>0.19500000000000001</v>
      </c>
      <c r="V49" s="38">
        <v>0.20500000000000002</v>
      </c>
      <c r="W49" s="38">
        <v>0.21499999999999997</v>
      </c>
      <c r="X49" s="38">
        <v>0.22499999999999998</v>
      </c>
      <c r="Y49" s="38">
        <v>0.23499999999999999</v>
      </c>
      <c r="Z49" s="38">
        <v>0.245</v>
      </c>
      <c r="AA49" s="38">
        <v>0.255</v>
      </c>
      <c r="AB49" s="38">
        <v>0.26500000000000001</v>
      </c>
      <c r="AC49" s="38">
        <v>0.27500000000000002</v>
      </c>
      <c r="AD49" s="38">
        <v>0.28500000000000003</v>
      </c>
      <c r="AE49" s="38">
        <v>0.29499999999999998</v>
      </c>
      <c r="AF49" s="38">
        <v>0.3</v>
      </c>
      <c r="AH49" s="37">
        <f t="shared" si="3"/>
        <v>19.5</v>
      </c>
      <c r="AI49" s="37">
        <f t="shared" si="3"/>
        <v>20.5</v>
      </c>
      <c r="AJ49" s="37">
        <f t="shared" si="3"/>
        <v>21.499999999999996</v>
      </c>
      <c r="AK49" s="37">
        <f t="shared" si="3"/>
        <v>22.499999999999996</v>
      </c>
      <c r="AL49" s="37">
        <f t="shared" si="3"/>
        <v>23.5</v>
      </c>
      <c r="AM49" s="37">
        <f t="shared" si="3"/>
        <v>24.5</v>
      </c>
      <c r="AN49" s="37">
        <f t="shared" si="3"/>
        <v>25.5</v>
      </c>
      <c r="AO49" s="37">
        <f t="shared" si="3"/>
        <v>26.5</v>
      </c>
      <c r="AP49" s="37">
        <f t="shared" si="3"/>
        <v>27.500000000000004</v>
      </c>
      <c r="AQ49" s="37">
        <f t="shared" si="3"/>
        <v>28.500000000000004</v>
      </c>
      <c r="AR49" s="37">
        <f t="shared" si="3"/>
        <v>29.5</v>
      </c>
      <c r="AS49" s="37">
        <f t="shared" si="3"/>
        <v>30</v>
      </c>
    </row>
    <row r="50" spans="4:45" x14ac:dyDescent="0.25">
      <c r="D50">
        <v>47</v>
      </c>
      <c r="E50">
        <v>73000</v>
      </c>
      <c r="F50" s="37">
        <v>19.5</v>
      </c>
      <c r="G50" s="37">
        <v>20.5</v>
      </c>
      <c r="H50" s="37">
        <v>21.499999999999996</v>
      </c>
      <c r="I50" s="37">
        <v>22.5</v>
      </c>
      <c r="J50" s="37">
        <v>23.5</v>
      </c>
      <c r="K50" s="37">
        <v>24.5</v>
      </c>
      <c r="L50" s="37">
        <v>25.5</v>
      </c>
      <c r="M50" s="37">
        <v>26.5</v>
      </c>
      <c r="N50" s="37">
        <v>27.500000000000004</v>
      </c>
      <c r="O50" s="37">
        <v>28.500000000000004</v>
      </c>
      <c r="P50" s="37">
        <v>29.5</v>
      </c>
      <c r="Q50" s="37">
        <v>30.5</v>
      </c>
      <c r="S50" t="str">
        <f t="shared" si="1"/>
        <v/>
      </c>
      <c r="T50">
        <v>73000</v>
      </c>
      <c r="U50" s="38">
        <v>0.19500000000000001</v>
      </c>
      <c r="V50" s="38">
        <v>0.20500000000000002</v>
      </c>
      <c r="W50" s="38">
        <v>0.21499999999999997</v>
      </c>
      <c r="X50" s="38">
        <v>0.22500000000000001</v>
      </c>
      <c r="Y50" s="38">
        <v>0.23499999999999999</v>
      </c>
      <c r="Z50" s="38">
        <v>0.245</v>
      </c>
      <c r="AA50" s="38">
        <v>0.255</v>
      </c>
      <c r="AB50" s="38">
        <v>0.26500000000000001</v>
      </c>
      <c r="AC50" s="38">
        <v>0.27500000000000002</v>
      </c>
      <c r="AD50" s="38">
        <v>0.28500000000000003</v>
      </c>
      <c r="AE50" s="38">
        <v>0.29499999999999998</v>
      </c>
      <c r="AF50" s="38">
        <v>0.30499999999999999</v>
      </c>
      <c r="AH50" s="37">
        <f t="shared" si="3"/>
        <v>19.5</v>
      </c>
      <c r="AI50" s="37">
        <f t="shared" si="3"/>
        <v>20.5</v>
      </c>
      <c r="AJ50" s="37">
        <f t="shared" si="3"/>
        <v>21.499999999999996</v>
      </c>
      <c r="AK50" s="37">
        <f t="shared" si="3"/>
        <v>22.5</v>
      </c>
      <c r="AL50" s="37">
        <f t="shared" si="3"/>
        <v>23.5</v>
      </c>
      <c r="AM50" s="37">
        <f t="shared" si="3"/>
        <v>24.5</v>
      </c>
      <c r="AN50" s="37">
        <f t="shared" si="3"/>
        <v>25.5</v>
      </c>
      <c r="AO50" s="37">
        <f t="shared" si="3"/>
        <v>26.5</v>
      </c>
      <c r="AP50" s="37">
        <f t="shared" si="3"/>
        <v>27.500000000000004</v>
      </c>
      <c r="AQ50" s="37">
        <f t="shared" si="3"/>
        <v>28.500000000000004</v>
      </c>
      <c r="AR50" s="37">
        <f t="shared" si="3"/>
        <v>29.5</v>
      </c>
      <c r="AS50" s="37">
        <f t="shared" si="3"/>
        <v>30.5</v>
      </c>
    </row>
    <row r="51" spans="4:45" x14ac:dyDescent="0.25">
      <c r="D51">
        <v>48</v>
      </c>
      <c r="E51">
        <v>74000</v>
      </c>
      <c r="F51" s="37">
        <v>20</v>
      </c>
      <c r="G51" s="37">
        <v>21</v>
      </c>
      <c r="H51" s="37">
        <v>21.999999999999996</v>
      </c>
      <c r="I51" s="37">
        <v>23</v>
      </c>
      <c r="J51" s="37">
        <v>24</v>
      </c>
      <c r="K51" s="37">
        <v>25</v>
      </c>
      <c r="L51" s="37">
        <v>26</v>
      </c>
      <c r="M51" s="37">
        <v>27</v>
      </c>
      <c r="N51" s="37">
        <v>27.500000000000004</v>
      </c>
      <c r="O51" s="37">
        <v>28.500000000000004</v>
      </c>
      <c r="P51" s="37">
        <v>29.5</v>
      </c>
      <c r="Q51" s="37">
        <v>30.5</v>
      </c>
      <c r="S51" t="str">
        <f t="shared" si="1"/>
        <v/>
      </c>
      <c r="T51">
        <v>74000</v>
      </c>
      <c r="U51" s="38">
        <v>0.2</v>
      </c>
      <c r="V51" s="38">
        <v>0.21</v>
      </c>
      <c r="W51" s="38">
        <v>0.21999999999999997</v>
      </c>
      <c r="X51" s="38">
        <v>0.22999999999999998</v>
      </c>
      <c r="Y51" s="38">
        <v>0.24</v>
      </c>
      <c r="Z51" s="38">
        <v>0.25</v>
      </c>
      <c r="AA51" s="38">
        <v>0.26</v>
      </c>
      <c r="AB51" s="38">
        <v>0.27</v>
      </c>
      <c r="AC51" s="38">
        <v>0.27500000000000002</v>
      </c>
      <c r="AD51" s="38">
        <v>0.28500000000000003</v>
      </c>
      <c r="AE51" s="38">
        <v>0.29499999999999998</v>
      </c>
      <c r="AF51" s="38">
        <v>0.30499999999999999</v>
      </c>
      <c r="AH51" s="37">
        <f t="shared" si="3"/>
        <v>20</v>
      </c>
      <c r="AI51" s="37">
        <f t="shared" si="3"/>
        <v>21</v>
      </c>
      <c r="AJ51" s="37">
        <f t="shared" si="3"/>
        <v>21.999999999999996</v>
      </c>
      <c r="AK51" s="37">
        <f t="shared" si="3"/>
        <v>23</v>
      </c>
      <c r="AL51" s="37">
        <f t="shared" si="3"/>
        <v>24</v>
      </c>
      <c r="AM51" s="37">
        <f t="shared" si="3"/>
        <v>25</v>
      </c>
      <c r="AN51" s="37">
        <f t="shared" si="3"/>
        <v>26</v>
      </c>
      <c r="AO51" s="37">
        <f t="shared" si="3"/>
        <v>27</v>
      </c>
      <c r="AP51" s="37">
        <f t="shared" si="3"/>
        <v>27.500000000000004</v>
      </c>
      <c r="AQ51" s="37">
        <f t="shared" si="3"/>
        <v>28.500000000000004</v>
      </c>
      <c r="AR51" s="37">
        <f t="shared" si="3"/>
        <v>29.5</v>
      </c>
      <c r="AS51" s="37">
        <f t="shared" si="3"/>
        <v>30.5</v>
      </c>
    </row>
    <row r="52" spans="4:45" x14ac:dyDescent="0.25">
      <c r="D52">
        <v>49</v>
      </c>
      <c r="E52">
        <v>75000</v>
      </c>
      <c r="F52" s="37">
        <v>20</v>
      </c>
      <c r="G52" s="37">
        <v>21.000000000000004</v>
      </c>
      <c r="H52" s="37">
        <v>21.999999999999996</v>
      </c>
      <c r="I52" s="37">
        <v>23</v>
      </c>
      <c r="J52" s="37">
        <v>24</v>
      </c>
      <c r="K52" s="37">
        <v>25</v>
      </c>
      <c r="L52" s="37">
        <v>26</v>
      </c>
      <c r="M52" s="37">
        <v>27</v>
      </c>
      <c r="N52" s="37">
        <v>28.000000000000004</v>
      </c>
      <c r="O52" s="37">
        <v>28.500000000000004</v>
      </c>
      <c r="P52" s="37">
        <v>29.5</v>
      </c>
      <c r="Q52" s="37">
        <v>30.5</v>
      </c>
      <c r="S52" t="str">
        <f t="shared" si="1"/>
        <v/>
      </c>
      <c r="T52">
        <v>75000</v>
      </c>
      <c r="U52" s="38">
        <v>0.2</v>
      </c>
      <c r="V52" s="38">
        <v>0.21000000000000002</v>
      </c>
      <c r="W52" s="38">
        <v>0.21999999999999997</v>
      </c>
      <c r="X52" s="38">
        <v>0.22999999999999998</v>
      </c>
      <c r="Y52" s="38">
        <v>0.24</v>
      </c>
      <c r="Z52" s="38">
        <v>0.25</v>
      </c>
      <c r="AA52" s="38">
        <v>0.26</v>
      </c>
      <c r="AB52" s="38">
        <v>0.27</v>
      </c>
      <c r="AC52" s="38">
        <v>0.28000000000000003</v>
      </c>
      <c r="AD52" s="38">
        <v>0.28500000000000003</v>
      </c>
      <c r="AE52" s="38">
        <v>0.29499999999999998</v>
      </c>
      <c r="AF52" s="38">
        <v>0.30499999999999999</v>
      </c>
      <c r="AH52" s="37">
        <f t="shared" si="3"/>
        <v>20</v>
      </c>
      <c r="AI52" s="37">
        <f t="shared" si="3"/>
        <v>21.000000000000004</v>
      </c>
      <c r="AJ52" s="37">
        <f t="shared" si="3"/>
        <v>21.999999999999996</v>
      </c>
      <c r="AK52" s="37">
        <f t="shared" si="3"/>
        <v>23</v>
      </c>
      <c r="AL52" s="37">
        <f t="shared" si="3"/>
        <v>24</v>
      </c>
      <c r="AM52" s="37">
        <f t="shared" si="3"/>
        <v>25</v>
      </c>
      <c r="AN52" s="37">
        <f t="shared" si="3"/>
        <v>26</v>
      </c>
      <c r="AO52" s="37">
        <f t="shared" si="3"/>
        <v>27</v>
      </c>
      <c r="AP52" s="37">
        <f t="shared" si="3"/>
        <v>28.000000000000004</v>
      </c>
      <c r="AQ52" s="37">
        <f t="shared" si="3"/>
        <v>28.500000000000004</v>
      </c>
      <c r="AR52" s="37">
        <f t="shared" si="3"/>
        <v>29.5</v>
      </c>
      <c r="AS52" s="37">
        <f t="shared" si="3"/>
        <v>30.5</v>
      </c>
    </row>
    <row r="53" spans="4:45" x14ac:dyDescent="0.25">
      <c r="D53">
        <v>50</v>
      </c>
      <c r="E53">
        <v>76000</v>
      </c>
      <c r="F53" s="37">
        <v>20</v>
      </c>
      <c r="G53" s="37">
        <v>21.000000000000004</v>
      </c>
      <c r="H53" s="37">
        <v>21.999999999999996</v>
      </c>
      <c r="I53" s="37">
        <v>23</v>
      </c>
      <c r="J53" s="37">
        <v>24</v>
      </c>
      <c r="K53" s="37">
        <v>25</v>
      </c>
      <c r="L53" s="37">
        <v>26</v>
      </c>
      <c r="M53" s="37">
        <v>27</v>
      </c>
      <c r="N53" s="37">
        <v>28.000000000000004</v>
      </c>
      <c r="O53" s="37">
        <v>28.500000000000004</v>
      </c>
      <c r="P53" s="37">
        <v>29.5</v>
      </c>
      <c r="Q53" s="37">
        <v>30.5</v>
      </c>
      <c r="S53" t="str">
        <f t="shared" si="1"/>
        <v/>
      </c>
      <c r="T53">
        <v>76000</v>
      </c>
      <c r="U53" s="38">
        <v>0.2</v>
      </c>
      <c r="V53" s="38">
        <v>0.21000000000000002</v>
      </c>
      <c r="W53" s="38">
        <v>0.21999999999999997</v>
      </c>
      <c r="X53" s="38">
        <v>0.22999999999999998</v>
      </c>
      <c r="Y53" s="38">
        <v>0.24</v>
      </c>
      <c r="Z53" s="38">
        <v>0.25</v>
      </c>
      <c r="AA53" s="38">
        <v>0.26</v>
      </c>
      <c r="AB53" s="38">
        <v>0.27</v>
      </c>
      <c r="AC53" s="38">
        <v>0.28000000000000003</v>
      </c>
      <c r="AD53" s="38">
        <v>0.28500000000000003</v>
      </c>
      <c r="AE53" s="38">
        <v>0.29499999999999998</v>
      </c>
      <c r="AF53" s="38">
        <v>0.30499999999999999</v>
      </c>
      <c r="AH53" s="37">
        <f t="shared" si="3"/>
        <v>20</v>
      </c>
      <c r="AI53" s="37">
        <f t="shared" si="3"/>
        <v>21.000000000000004</v>
      </c>
      <c r="AJ53" s="37">
        <f t="shared" si="3"/>
        <v>21.999999999999996</v>
      </c>
      <c r="AK53" s="37">
        <f t="shared" si="3"/>
        <v>23</v>
      </c>
      <c r="AL53" s="37">
        <f t="shared" si="3"/>
        <v>24</v>
      </c>
      <c r="AM53" s="37">
        <f t="shared" si="3"/>
        <v>25</v>
      </c>
      <c r="AN53" s="37">
        <f t="shared" si="3"/>
        <v>26</v>
      </c>
      <c r="AO53" s="37">
        <f t="shared" si="3"/>
        <v>27</v>
      </c>
      <c r="AP53" s="37">
        <f t="shared" si="3"/>
        <v>28.000000000000004</v>
      </c>
      <c r="AQ53" s="37">
        <f t="shared" si="3"/>
        <v>28.500000000000004</v>
      </c>
      <c r="AR53" s="37">
        <f t="shared" si="3"/>
        <v>29.5</v>
      </c>
      <c r="AS53" s="37">
        <f t="shared" si="3"/>
        <v>30.5</v>
      </c>
    </row>
    <row r="54" spans="4:45" x14ac:dyDescent="0.25">
      <c r="D54">
        <v>51</v>
      </c>
      <c r="E54">
        <v>77000</v>
      </c>
      <c r="F54" s="37">
        <v>20</v>
      </c>
      <c r="G54" s="37">
        <v>21.000000000000004</v>
      </c>
      <c r="H54" s="37">
        <v>21.999999999999996</v>
      </c>
      <c r="I54" s="37">
        <v>23.5</v>
      </c>
      <c r="J54" s="37">
        <v>24.5</v>
      </c>
      <c r="K54" s="37">
        <v>25.5</v>
      </c>
      <c r="L54" s="37">
        <v>26.5</v>
      </c>
      <c r="M54" s="37">
        <v>27</v>
      </c>
      <c r="N54" s="37">
        <v>28.000000000000004</v>
      </c>
      <c r="O54" s="37">
        <v>29.000000000000004</v>
      </c>
      <c r="P54" s="37">
        <v>29.5</v>
      </c>
      <c r="Q54" s="37">
        <v>30.5</v>
      </c>
      <c r="S54" t="str">
        <f t="shared" si="1"/>
        <v/>
      </c>
      <c r="T54">
        <v>77000</v>
      </c>
      <c r="U54" s="38">
        <v>0.2</v>
      </c>
      <c r="V54" s="38">
        <v>0.21000000000000002</v>
      </c>
      <c r="W54" s="38">
        <v>0.21999999999999997</v>
      </c>
      <c r="X54" s="38">
        <v>0.23499999999999999</v>
      </c>
      <c r="Y54" s="38">
        <v>0.245</v>
      </c>
      <c r="Z54" s="38">
        <v>0.255</v>
      </c>
      <c r="AA54" s="38">
        <v>0.26500000000000001</v>
      </c>
      <c r="AB54" s="38">
        <v>0.27</v>
      </c>
      <c r="AC54" s="38">
        <v>0.28000000000000003</v>
      </c>
      <c r="AD54" s="38">
        <v>0.29000000000000004</v>
      </c>
      <c r="AE54" s="38">
        <v>0.29499999999999998</v>
      </c>
      <c r="AF54" s="38">
        <v>0.30499999999999999</v>
      </c>
      <c r="AH54" s="37">
        <f t="shared" si="3"/>
        <v>20</v>
      </c>
      <c r="AI54" s="37">
        <f t="shared" si="3"/>
        <v>21.000000000000004</v>
      </c>
      <c r="AJ54" s="37">
        <f t="shared" si="3"/>
        <v>21.999999999999996</v>
      </c>
      <c r="AK54" s="37">
        <f t="shared" si="3"/>
        <v>23.5</v>
      </c>
      <c r="AL54" s="37">
        <f t="shared" si="3"/>
        <v>24.5</v>
      </c>
      <c r="AM54" s="37">
        <f t="shared" si="3"/>
        <v>25.5</v>
      </c>
      <c r="AN54" s="37">
        <f t="shared" si="3"/>
        <v>26.5</v>
      </c>
      <c r="AO54" s="37">
        <f t="shared" si="3"/>
        <v>27</v>
      </c>
      <c r="AP54" s="37">
        <f t="shared" si="3"/>
        <v>28.000000000000004</v>
      </c>
      <c r="AQ54" s="37">
        <f t="shared" si="3"/>
        <v>29.000000000000004</v>
      </c>
      <c r="AR54" s="37">
        <f t="shared" si="3"/>
        <v>29.5</v>
      </c>
      <c r="AS54" s="37">
        <f t="shared" si="3"/>
        <v>30.5</v>
      </c>
    </row>
    <row r="55" spans="4:45" x14ac:dyDescent="0.25">
      <c r="D55">
        <v>52</v>
      </c>
      <c r="E55">
        <v>78000</v>
      </c>
      <c r="F55" s="37">
        <v>20</v>
      </c>
      <c r="G55" s="37">
        <v>21.000000000000004</v>
      </c>
      <c r="H55" s="37">
        <v>21.999999999999996</v>
      </c>
      <c r="I55" s="37">
        <v>23.5</v>
      </c>
      <c r="J55" s="37">
        <v>24.5</v>
      </c>
      <c r="K55" s="37">
        <v>25.5</v>
      </c>
      <c r="L55" s="37">
        <v>26.5</v>
      </c>
      <c r="M55" s="37">
        <v>27.500000000000004</v>
      </c>
      <c r="N55" s="37">
        <v>28.000000000000004</v>
      </c>
      <c r="O55" s="37">
        <v>29.000000000000004</v>
      </c>
      <c r="P55" s="37">
        <v>30</v>
      </c>
      <c r="Q55" s="37">
        <v>30.5</v>
      </c>
      <c r="S55" t="str">
        <f t="shared" si="1"/>
        <v/>
      </c>
      <c r="T55">
        <v>78000</v>
      </c>
      <c r="U55" s="38">
        <v>0.2</v>
      </c>
      <c r="V55" s="38">
        <v>0.21000000000000002</v>
      </c>
      <c r="W55" s="38">
        <v>0.21999999999999997</v>
      </c>
      <c r="X55" s="38">
        <v>0.23499999999999999</v>
      </c>
      <c r="Y55" s="38">
        <v>0.245</v>
      </c>
      <c r="Z55" s="38">
        <v>0.255</v>
      </c>
      <c r="AA55" s="38">
        <v>0.26500000000000001</v>
      </c>
      <c r="AB55" s="38">
        <v>0.27500000000000002</v>
      </c>
      <c r="AC55" s="38">
        <v>0.28000000000000003</v>
      </c>
      <c r="AD55" s="38">
        <v>0.29000000000000004</v>
      </c>
      <c r="AE55" s="38">
        <v>0.3</v>
      </c>
      <c r="AF55" s="38">
        <v>0.30499999999999999</v>
      </c>
      <c r="AH55" s="37">
        <f t="shared" si="3"/>
        <v>20</v>
      </c>
      <c r="AI55" s="37">
        <f t="shared" si="3"/>
        <v>21.000000000000004</v>
      </c>
      <c r="AJ55" s="37">
        <f t="shared" si="3"/>
        <v>21.999999999999996</v>
      </c>
      <c r="AK55" s="37">
        <f t="shared" si="3"/>
        <v>23.5</v>
      </c>
      <c r="AL55" s="37">
        <f t="shared" si="3"/>
        <v>24.5</v>
      </c>
      <c r="AM55" s="37">
        <f t="shared" si="3"/>
        <v>25.5</v>
      </c>
      <c r="AN55" s="37">
        <f t="shared" si="3"/>
        <v>26.5</v>
      </c>
      <c r="AO55" s="37">
        <f t="shared" si="3"/>
        <v>27.500000000000004</v>
      </c>
      <c r="AP55" s="37">
        <f t="shared" si="3"/>
        <v>28.000000000000004</v>
      </c>
      <c r="AQ55" s="37">
        <f t="shared" si="3"/>
        <v>29.000000000000004</v>
      </c>
      <c r="AR55" s="37">
        <f t="shared" si="3"/>
        <v>30</v>
      </c>
      <c r="AS55" s="37">
        <f t="shared" si="3"/>
        <v>30.5</v>
      </c>
    </row>
    <row r="56" spans="4:45" x14ac:dyDescent="0.25">
      <c r="D56">
        <v>53</v>
      </c>
      <c r="E56">
        <v>79000</v>
      </c>
      <c r="F56" s="37">
        <v>20.5</v>
      </c>
      <c r="G56" s="37">
        <v>21.5</v>
      </c>
      <c r="H56" s="37">
        <v>22.499999999999996</v>
      </c>
      <c r="I56" s="37">
        <v>23.5</v>
      </c>
      <c r="J56" s="37">
        <v>24.5</v>
      </c>
      <c r="K56" s="37">
        <v>25.5</v>
      </c>
      <c r="L56" s="37">
        <v>26.5</v>
      </c>
      <c r="M56" s="37">
        <v>27.500000000000004</v>
      </c>
      <c r="N56" s="37">
        <v>28.500000000000004</v>
      </c>
      <c r="O56" s="37">
        <v>29.000000000000004</v>
      </c>
      <c r="P56" s="37">
        <v>30</v>
      </c>
      <c r="Q56" s="37">
        <v>30.5</v>
      </c>
      <c r="S56" t="str">
        <f t="shared" si="1"/>
        <v/>
      </c>
      <c r="T56">
        <v>79000</v>
      </c>
      <c r="U56" s="38">
        <v>0.20499999999999999</v>
      </c>
      <c r="V56" s="38">
        <v>0.215</v>
      </c>
      <c r="W56" s="38">
        <v>0.22499999999999998</v>
      </c>
      <c r="X56" s="38">
        <v>0.23499999999999999</v>
      </c>
      <c r="Y56" s="38">
        <v>0.245</v>
      </c>
      <c r="Z56" s="38">
        <v>0.255</v>
      </c>
      <c r="AA56" s="38">
        <v>0.26500000000000001</v>
      </c>
      <c r="AB56" s="38">
        <v>0.27500000000000002</v>
      </c>
      <c r="AC56" s="38">
        <v>0.28500000000000003</v>
      </c>
      <c r="AD56" s="38">
        <v>0.29000000000000004</v>
      </c>
      <c r="AE56" s="38">
        <v>0.3</v>
      </c>
      <c r="AF56" s="38">
        <v>0.30499999999999999</v>
      </c>
      <c r="AH56" s="37">
        <f t="shared" si="3"/>
        <v>20.5</v>
      </c>
      <c r="AI56" s="37">
        <f t="shared" si="3"/>
        <v>21.5</v>
      </c>
      <c r="AJ56" s="37">
        <f t="shared" si="3"/>
        <v>22.499999999999996</v>
      </c>
      <c r="AK56" s="37">
        <f t="shared" si="3"/>
        <v>23.5</v>
      </c>
      <c r="AL56" s="37">
        <f t="shared" si="3"/>
        <v>24.5</v>
      </c>
      <c r="AM56" s="37">
        <f t="shared" si="3"/>
        <v>25.5</v>
      </c>
      <c r="AN56" s="37">
        <f t="shared" si="3"/>
        <v>26.5</v>
      </c>
      <c r="AO56" s="37">
        <f t="shared" si="3"/>
        <v>27.500000000000004</v>
      </c>
      <c r="AP56" s="37">
        <f t="shared" si="3"/>
        <v>28.500000000000004</v>
      </c>
      <c r="AQ56" s="37">
        <f t="shared" si="3"/>
        <v>29.000000000000004</v>
      </c>
      <c r="AR56" s="37">
        <f t="shared" si="3"/>
        <v>30</v>
      </c>
      <c r="AS56" s="37">
        <f t="shared" si="3"/>
        <v>30.5</v>
      </c>
    </row>
    <row r="57" spans="4:45" x14ac:dyDescent="0.25">
      <c r="D57">
        <v>54</v>
      </c>
      <c r="E57">
        <v>80000</v>
      </c>
      <c r="F57" s="37">
        <v>20.5</v>
      </c>
      <c r="G57" s="37">
        <v>21.5</v>
      </c>
      <c r="H57" s="37">
        <v>22.499999999999996</v>
      </c>
      <c r="I57" s="37">
        <v>23.5</v>
      </c>
      <c r="J57" s="37">
        <v>24.5</v>
      </c>
      <c r="K57" s="37">
        <v>25.5</v>
      </c>
      <c r="L57" s="37">
        <v>26.5</v>
      </c>
      <c r="M57" s="37">
        <v>27.500000000000004</v>
      </c>
      <c r="N57" s="37">
        <v>28.500000000000004</v>
      </c>
      <c r="O57" s="37">
        <v>29.000000000000004</v>
      </c>
      <c r="P57" s="37">
        <v>30</v>
      </c>
      <c r="Q57" s="37">
        <v>30.5</v>
      </c>
      <c r="S57" t="str">
        <f t="shared" si="1"/>
        <v/>
      </c>
      <c r="T57">
        <v>80000</v>
      </c>
      <c r="U57" s="38">
        <v>0.20499999999999999</v>
      </c>
      <c r="V57" s="38">
        <v>0.215</v>
      </c>
      <c r="W57" s="38">
        <v>0.22499999999999998</v>
      </c>
      <c r="X57" s="38">
        <v>0.23499999999999999</v>
      </c>
      <c r="Y57" s="38">
        <v>0.245</v>
      </c>
      <c r="Z57" s="38">
        <v>0.255</v>
      </c>
      <c r="AA57" s="38">
        <v>0.26500000000000001</v>
      </c>
      <c r="AB57" s="38">
        <v>0.27500000000000002</v>
      </c>
      <c r="AC57" s="38">
        <v>0.28500000000000003</v>
      </c>
      <c r="AD57" s="38">
        <v>0.29000000000000004</v>
      </c>
      <c r="AE57" s="38">
        <v>0.3</v>
      </c>
      <c r="AF57" s="38">
        <v>0.30499999999999999</v>
      </c>
      <c r="AH57" s="37">
        <f t="shared" si="3"/>
        <v>20.5</v>
      </c>
      <c r="AI57" s="37">
        <f t="shared" si="3"/>
        <v>21.5</v>
      </c>
      <c r="AJ57" s="37">
        <f t="shared" si="3"/>
        <v>22.499999999999996</v>
      </c>
      <c r="AK57" s="37">
        <f t="shared" si="3"/>
        <v>23.5</v>
      </c>
      <c r="AL57" s="37">
        <f t="shared" si="3"/>
        <v>24.5</v>
      </c>
      <c r="AM57" s="37">
        <f t="shared" si="3"/>
        <v>25.5</v>
      </c>
      <c r="AN57" s="37">
        <f t="shared" si="3"/>
        <v>26.5</v>
      </c>
      <c r="AO57" s="37">
        <f t="shared" si="3"/>
        <v>27.500000000000004</v>
      </c>
      <c r="AP57" s="37">
        <f t="shared" si="3"/>
        <v>28.500000000000004</v>
      </c>
      <c r="AQ57" s="37">
        <f t="shared" si="3"/>
        <v>29.000000000000004</v>
      </c>
      <c r="AR57" s="37">
        <f t="shared" si="3"/>
        <v>30</v>
      </c>
      <c r="AS57" s="37">
        <f t="shared" si="3"/>
        <v>30.5</v>
      </c>
    </row>
    <row r="58" spans="4:45" x14ac:dyDescent="0.25">
      <c r="D58">
        <v>55</v>
      </c>
      <c r="E58">
        <v>81000</v>
      </c>
      <c r="F58" s="37">
        <v>20.5</v>
      </c>
      <c r="G58" s="37">
        <v>21.499999999999996</v>
      </c>
      <c r="H58" s="37">
        <v>22.499999999999996</v>
      </c>
      <c r="I58" s="37">
        <v>23.5</v>
      </c>
      <c r="J58" s="37">
        <v>24.5</v>
      </c>
      <c r="K58" s="37">
        <v>25.5</v>
      </c>
      <c r="L58" s="37">
        <v>26.5</v>
      </c>
      <c r="M58" s="37">
        <v>27.500000000000004</v>
      </c>
      <c r="N58" s="37">
        <v>28.500000000000004</v>
      </c>
      <c r="O58" s="37">
        <v>29.5</v>
      </c>
      <c r="P58" s="37">
        <v>30</v>
      </c>
      <c r="Q58" s="37">
        <v>31</v>
      </c>
      <c r="S58" t="str">
        <f t="shared" si="1"/>
        <v/>
      </c>
      <c r="T58">
        <v>81000</v>
      </c>
      <c r="U58" s="38">
        <v>0.20499999999999999</v>
      </c>
      <c r="V58" s="38">
        <v>0.21499999999999997</v>
      </c>
      <c r="W58" s="38">
        <v>0.22499999999999998</v>
      </c>
      <c r="X58" s="38">
        <v>0.23499999999999999</v>
      </c>
      <c r="Y58" s="38">
        <v>0.245</v>
      </c>
      <c r="Z58" s="38">
        <v>0.255</v>
      </c>
      <c r="AA58" s="38">
        <v>0.26500000000000001</v>
      </c>
      <c r="AB58" s="38">
        <v>0.27500000000000002</v>
      </c>
      <c r="AC58" s="38">
        <v>0.28500000000000003</v>
      </c>
      <c r="AD58" s="38">
        <v>0.29499999999999998</v>
      </c>
      <c r="AE58" s="38">
        <v>0.3</v>
      </c>
      <c r="AF58" s="38">
        <v>0.31</v>
      </c>
      <c r="AH58" s="37">
        <f t="shared" si="3"/>
        <v>20.5</v>
      </c>
      <c r="AI58" s="37">
        <f t="shared" si="3"/>
        <v>21.499999999999996</v>
      </c>
      <c r="AJ58" s="37">
        <f t="shared" si="3"/>
        <v>22.499999999999996</v>
      </c>
      <c r="AK58" s="37">
        <f t="shared" si="3"/>
        <v>23.5</v>
      </c>
      <c r="AL58" s="37">
        <f t="shared" si="3"/>
        <v>24.5</v>
      </c>
      <c r="AM58" s="37">
        <f t="shared" si="3"/>
        <v>25.5</v>
      </c>
      <c r="AN58" s="37">
        <f t="shared" si="3"/>
        <v>26.5</v>
      </c>
      <c r="AO58" s="37">
        <f t="shared" si="3"/>
        <v>27.500000000000004</v>
      </c>
      <c r="AP58" s="37">
        <f t="shared" si="3"/>
        <v>28.500000000000004</v>
      </c>
      <c r="AQ58" s="37">
        <f t="shared" si="3"/>
        <v>29.5</v>
      </c>
      <c r="AR58" s="37">
        <f t="shared" si="3"/>
        <v>30</v>
      </c>
      <c r="AS58" s="37">
        <f t="shared" si="3"/>
        <v>31</v>
      </c>
    </row>
    <row r="59" spans="4:45" x14ac:dyDescent="0.25">
      <c r="D59">
        <v>56</v>
      </c>
      <c r="E59">
        <v>82000</v>
      </c>
      <c r="F59" s="37">
        <v>20.5</v>
      </c>
      <c r="G59" s="37">
        <v>21.499999999999996</v>
      </c>
      <c r="H59" s="37">
        <v>22.499999999999996</v>
      </c>
      <c r="I59" s="37">
        <v>23.5</v>
      </c>
      <c r="J59" s="37">
        <v>24.5</v>
      </c>
      <c r="K59" s="37">
        <v>25.5</v>
      </c>
      <c r="L59" s="37">
        <v>26.5</v>
      </c>
      <c r="M59" s="37">
        <v>27.500000000000004</v>
      </c>
      <c r="N59" s="37">
        <v>28.500000000000004</v>
      </c>
      <c r="O59" s="37">
        <v>29.5</v>
      </c>
      <c r="P59" s="37">
        <v>30</v>
      </c>
      <c r="Q59" s="37">
        <v>31</v>
      </c>
      <c r="S59" t="str">
        <f t="shared" si="1"/>
        <v/>
      </c>
      <c r="T59">
        <v>82000</v>
      </c>
      <c r="U59" s="38">
        <v>0.20499999999999999</v>
      </c>
      <c r="V59" s="38">
        <v>0.21499999999999997</v>
      </c>
      <c r="W59" s="38">
        <v>0.22499999999999998</v>
      </c>
      <c r="X59" s="38">
        <v>0.23499999999999999</v>
      </c>
      <c r="Y59" s="38">
        <v>0.245</v>
      </c>
      <c r="Z59" s="38">
        <v>0.255</v>
      </c>
      <c r="AA59" s="38">
        <v>0.26500000000000001</v>
      </c>
      <c r="AB59" s="38">
        <v>0.27500000000000002</v>
      </c>
      <c r="AC59" s="38">
        <v>0.28500000000000003</v>
      </c>
      <c r="AD59" s="38">
        <v>0.29499999999999998</v>
      </c>
      <c r="AE59" s="38">
        <v>0.3</v>
      </c>
      <c r="AF59" s="38">
        <v>0.31</v>
      </c>
      <c r="AH59" s="37">
        <f t="shared" si="3"/>
        <v>20.5</v>
      </c>
      <c r="AI59" s="37">
        <f t="shared" si="3"/>
        <v>21.499999999999996</v>
      </c>
      <c r="AJ59" s="37">
        <f t="shared" si="3"/>
        <v>22.499999999999996</v>
      </c>
      <c r="AK59" s="37">
        <f t="shared" si="3"/>
        <v>23.5</v>
      </c>
      <c r="AL59" s="37">
        <f t="shared" si="3"/>
        <v>24.5</v>
      </c>
      <c r="AM59" s="37">
        <f t="shared" si="3"/>
        <v>25.5</v>
      </c>
      <c r="AN59" s="37">
        <f t="shared" si="3"/>
        <v>26.5</v>
      </c>
      <c r="AO59" s="37">
        <f t="shared" si="3"/>
        <v>27.500000000000004</v>
      </c>
      <c r="AP59" s="37">
        <f t="shared" si="3"/>
        <v>28.500000000000004</v>
      </c>
      <c r="AQ59" s="37">
        <f t="shared" si="3"/>
        <v>29.5</v>
      </c>
      <c r="AR59" s="37">
        <f t="shared" si="3"/>
        <v>30</v>
      </c>
      <c r="AS59" s="37">
        <f t="shared" si="3"/>
        <v>31</v>
      </c>
    </row>
    <row r="60" spans="4:45" x14ac:dyDescent="0.25">
      <c r="D60">
        <v>57</v>
      </c>
      <c r="E60">
        <v>83000</v>
      </c>
      <c r="F60" s="37">
        <v>20.5</v>
      </c>
      <c r="G60" s="37">
        <v>21.499999999999996</v>
      </c>
      <c r="H60" s="37">
        <v>22.499999999999996</v>
      </c>
      <c r="I60" s="37">
        <v>23.5</v>
      </c>
      <c r="J60" s="37">
        <v>24.5</v>
      </c>
      <c r="K60" s="37">
        <v>25.5</v>
      </c>
      <c r="L60" s="37">
        <v>26.5</v>
      </c>
      <c r="M60" s="37">
        <v>27.500000000000004</v>
      </c>
      <c r="N60" s="37">
        <v>28.500000000000004</v>
      </c>
      <c r="O60" s="37">
        <v>29.5</v>
      </c>
      <c r="P60" s="37">
        <v>30</v>
      </c>
      <c r="Q60" s="37">
        <v>31</v>
      </c>
      <c r="S60" t="str">
        <f t="shared" si="1"/>
        <v/>
      </c>
      <c r="T60">
        <v>83000</v>
      </c>
      <c r="U60" s="38">
        <v>0.20500000000000002</v>
      </c>
      <c r="V60" s="38">
        <v>0.21499999999999997</v>
      </c>
      <c r="W60" s="38">
        <v>0.22499999999999998</v>
      </c>
      <c r="X60" s="38">
        <v>0.23499999999999999</v>
      </c>
      <c r="Y60" s="38">
        <v>0.245</v>
      </c>
      <c r="Z60" s="38">
        <v>0.255</v>
      </c>
      <c r="AA60" s="38">
        <v>0.26500000000000001</v>
      </c>
      <c r="AB60" s="38">
        <v>0.27500000000000002</v>
      </c>
      <c r="AC60" s="38">
        <v>0.28500000000000003</v>
      </c>
      <c r="AD60" s="38">
        <v>0.29499999999999998</v>
      </c>
      <c r="AE60" s="38">
        <v>0.3</v>
      </c>
      <c r="AF60" s="38">
        <v>0.31</v>
      </c>
      <c r="AH60" s="37">
        <f t="shared" si="3"/>
        <v>20.5</v>
      </c>
      <c r="AI60" s="37">
        <f t="shared" si="3"/>
        <v>21.499999999999996</v>
      </c>
      <c r="AJ60" s="37">
        <f t="shared" si="3"/>
        <v>22.499999999999996</v>
      </c>
      <c r="AK60" s="37">
        <f t="shared" si="3"/>
        <v>23.5</v>
      </c>
      <c r="AL60" s="37">
        <f t="shared" si="3"/>
        <v>24.5</v>
      </c>
      <c r="AM60" s="37">
        <f t="shared" si="3"/>
        <v>25.5</v>
      </c>
      <c r="AN60" s="37">
        <f t="shared" si="3"/>
        <v>26.5</v>
      </c>
      <c r="AO60" s="37">
        <f t="shared" si="3"/>
        <v>27.500000000000004</v>
      </c>
      <c r="AP60" s="37">
        <f t="shared" si="3"/>
        <v>28.500000000000004</v>
      </c>
      <c r="AQ60" s="37">
        <f t="shared" si="3"/>
        <v>29.5</v>
      </c>
      <c r="AR60" s="37">
        <f t="shared" si="3"/>
        <v>30</v>
      </c>
      <c r="AS60" s="37">
        <f t="shared" si="3"/>
        <v>31</v>
      </c>
    </row>
    <row r="61" spans="4:45" x14ac:dyDescent="0.25">
      <c r="D61">
        <v>58</v>
      </c>
      <c r="E61">
        <v>84000</v>
      </c>
      <c r="F61" s="37">
        <v>20.5</v>
      </c>
      <c r="G61" s="37">
        <v>21.499999999999996</v>
      </c>
      <c r="H61" s="37">
        <v>22.499999999999996</v>
      </c>
      <c r="I61" s="37">
        <v>23.5</v>
      </c>
      <c r="J61" s="37">
        <v>24.5</v>
      </c>
      <c r="K61" s="37">
        <v>25.5</v>
      </c>
      <c r="L61" s="37">
        <v>26.5</v>
      </c>
      <c r="M61" s="37">
        <v>27.500000000000004</v>
      </c>
      <c r="N61" s="37">
        <v>28.500000000000004</v>
      </c>
      <c r="O61" s="37">
        <v>29.5</v>
      </c>
      <c r="P61" s="37">
        <v>30</v>
      </c>
      <c r="Q61" s="37">
        <v>31</v>
      </c>
      <c r="S61" t="str">
        <f t="shared" si="1"/>
        <v/>
      </c>
      <c r="T61">
        <v>84000</v>
      </c>
      <c r="U61" s="38">
        <v>0.20500000000000002</v>
      </c>
      <c r="V61" s="38">
        <v>0.21499999999999997</v>
      </c>
      <c r="W61" s="38">
        <v>0.22499999999999998</v>
      </c>
      <c r="X61" s="38">
        <v>0.23499999999999999</v>
      </c>
      <c r="Y61" s="38">
        <v>0.245</v>
      </c>
      <c r="Z61" s="38">
        <v>0.255</v>
      </c>
      <c r="AA61" s="38">
        <v>0.26500000000000001</v>
      </c>
      <c r="AB61" s="38">
        <v>0.27500000000000002</v>
      </c>
      <c r="AC61" s="38">
        <v>0.28500000000000003</v>
      </c>
      <c r="AD61" s="38">
        <v>0.29499999999999998</v>
      </c>
      <c r="AE61" s="38">
        <v>0.3</v>
      </c>
      <c r="AF61" s="38">
        <v>0.31</v>
      </c>
      <c r="AH61" s="37">
        <f t="shared" si="3"/>
        <v>20.5</v>
      </c>
      <c r="AI61" s="37">
        <f t="shared" si="3"/>
        <v>21.499999999999996</v>
      </c>
      <c r="AJ61" s="37">
        <f t="shared" si="3"/>
        <v>22.499999999999996</v>
      </c>
      <c r="AK61" s="37">
        <f t="shared" si="3"/>
        <v>23.5</v>
      </c>
      <c r="AL61" s="37">
        <f t="shared" si="3"/>
        <v>24.5</v>
      </c>
      <c r="AM61" s="37">
        <f t="shared" si="3"/>
        <v>25.5</v>
      </c>
      <c r="AN61" s="37">
        <f t="shared" si="3"/>
        <v>26.5</v>
      </c>
      <c r="AO61" s="37">
        <f t="shared" si="3"/>
        <v>27.500000000000004</v>
      </c>
      <c r="AP61" s="37">
        <f t="shared" si="3"/>
        <v>28.500000000000004</v>
      </c>
      <c r="AQ61" s="37">
        <f t="shared" si="3"/>
        <v>29.5</v>
      </c>
      <c r="AR61" s="37">
        <f t="shared" si="3"/>
        <v>30</v>
      </c>
      <c r="AS61" s="37">
        <f t="shared" si="3"/>
        <v>31</v>
      </c>
    </row>
    <row r="62" spans="4:45" x14ac:dyDescent="0.25">
      <c r="D62">
        <v>59</v>
      </c>
      <c r="E62">
        <v>85000</v>
      </c>
      <c r="F62" s="37">
        <v>20.5</v>
      </c>
      <c r="G62" s="37">
        <v>21.499999999999996</v>
      </c>
      <c r="H62" s="37">
        <v>22.499999999999996</v>
      </c>
      <c r="I62" s="37">
        <v>23.5</v>
      </c>
      <c r="J62" s="37">
        <v>24.5</v>
      </c>
      <c r="K62" s="37">
        <v>26</v>
      </c>
      <c r="L62" s="37">
        <v>26.5</v>
      </c>
      <c r="M62" s="37">
        <v>27.500000000000004</v>
      </c>
      <c r="N62" s="37">
        <v>28.500000000000004</v>
      </c>
      <c r="O62" s="37">
        <v>29.5</v>
      </c>
      <c r="P62" s="37">
        <v>30</v>
      </c>
      <c r="Q62" s="37">
        <v>31</v>
      </c>
      <c r="S62" t="str">
        <f t="shared" si="1"/>
        <v/>
      </c>
      <c r="T62">
        <v>85000</v>
      </c>
      <c r="U62" s="38">
        <v>0.20500000000000002</v>
      </c>
      <c r="V62" s="38">
        <v>0.21499999999999997</v>
      </c>
      <c r="W62" s="38">
        <v>0.22499999999999998</v>
      </c>
      <c r="X62" s="38">
        <v>0.23499999999999999</v>
      </c>
      <c r="Y62" s="38">
        <v>0.245</v>
      </c>
      <c r="Z62" s="38">
        <v>0.26</v>
      </c>
      <c r="AA62" s="38">
        <v>0.26500000000000001</v>
      </c>
      <c r="AB62" s="38">
        <v>0.27500000000000002</v>
      </c>
      <c r="AC62" s="38">
        <v>0.28500000000000003</v>
      </c>
      <c r="AD62" s="38">
        <v>0.29499999999999998</v>
      </c>
      <c r="AE62" s="38">
        <v>0.3</v>
      </c>
      <c r="AF62" s="38">
        <v>0.31</v>
      </c>
      <c r="AH62" s="37">
        <f t="shared" si="3"/>
        <v>20.5</v>
      </c>
      <c r="AI62" s="37">
        <f t="shared" si="3"/>
        <v>21.499999999999996</v>
      </c>
      <c r="AJ62" s="37">
        <f t="shared" si="3"/>
        <v>22.499999999999996</v>
      </c>
      <c r="AK62" s="37">
        <f t="shared" si="3"/>
        <v>23.5</v>
      </c>
      <c r="AL62" s="37">
        <f t="shared" si="3"/>
        <v>24.5</v>
      </c>
      <c r="AM62" s="37">
        <f t="shared" si="3"/>
        <v>26</v>
      </c>
      <c r="AN62" s="37">
        <f t="shared" ref="AH62:AS83" si="4">AA62*$T$3</f>
        <v>26.5</v>
      </c>
      <c r="AO62" s="37">
        <f t="shared" si="4"/>
        <v>27.500000000000004</v>
      </c>
      <c r="AP62" s="37">
        <f t="shared" si="4"/>
        <v>28.500000000000004</v>
      </c>
      <c r="AQ62" s="37">
        <f t="shared" si="4"/>
        <v>29.5</v>
      </c>
      <c r="AR62" s="37">
        <f t="shared" si="4"/>
        <v>30</v>
      </c>
      <c r="AS62" s="37">
        <f t="shared" si="4"/>
        <v>31</v>
      </c>
    </row>
    <row r="63" spans="4:45" x14ac:dyDescent="0.25">
      <c r="D63">
        <v>60</v>
      </c>
      <c r="E63">
        <v>86000</v>
      </c>
      <c r="F63" s="37">
        <v>20.5</v>
      </c>
      <c r="G63" s="37">
        <v>21.499999999999996</v>
      </c>
      <c r="H63" s="37">
        <v>22.499999999999996</v>
      </c>
      <c r="I63" s="37">
        <v>23.5</v>
      </c>
      <c r="J63" s="37">
        <v>25</v>
      </c>
      <c r="K63" s="37">
        <v>26</v>
      </c>
      <c r="L63" s="37">
        <v>27</v>
      </c>
      <c r="M63" s="37">
        <v>27.500000000000004</v>
      </c>
      <c r="N63" s="37">
        <v>28.500000000000004</v>
      </c>
      <c r="O63" s="37">
        <v>29.5</v>
      </c>
      <c r="P63" s="37">
        <v>30.5</v>
      </c>
      <c r="Q63" s="37">
        <v>31</v>
      </c>
      <c r="S63" t="str">
        <f t="shared" si="1"/>
        <v/>
      </c>
      <c r="T63">
        <v>86000</v>
      </c>
      <c r="U63" s="38">
        <v>0.20500000000000002</v>
      </c>
      <c r="V63" s="38">
        <v>0.21499999999999997</v>
      </c>
      <c r="W63" s="38">
        <v>0.22499999999999998</v>
      </c>
      <c r="X63" s="38">
        <v>0.23499999999999999</v>
      </c>
      <c r="Y63" s="38">
        <v>0.25</v>
      </c>
      <c r="Z63" s="38">
        <v>0.26</v>
      </c>
      <c r="AA63" s="38">
        <v>0.27</v>
      </c>
      <c r="AB63" s="38">
        <v>0.27500000000000002</v>
      </c>
      <c r="AC63" s="38">
        <v>0.28500000000000003</v>
      </c>
      <c r="AD63" s="38">
        <v>0.29499999999999998</v>
      </c>
      <c r="AE63" s="38">
        <v>0.30499999999999999</v>
      </c>
      <c r="AF63" s="38">
        <v>0.31</v>
      </c>
      <c r="AH63" s="37">
        <f t="shared" si="4"/>
        <v>20.5</v>
      </c>
      <c r="AI63" s="37">
        <f t="shared" si="4"/>
        <v>21.499999999999996</v>
      </c>
      <c r="AJ63" s="37">
        <f t="shared" si="4"/>
        <v>22.499999999999996</v>
      </c>
      <c r="AK63" s="37">
        <f t="shared" si="4"/>
        <v>23.5</v>
      </c>
      <c r="AL63" s="37">
        <f t="shared" si="4"/>
        <v>25</v>
      </c>
      <c r="AM63" s="37">
        <f t="shared" si="4"/>
        <v>26</v>
      </c>
      <c r="AN63" s="37">
        <f t="shared" si="4"/>
        <v>27</v>
      </c>
      <c r="AO63" s="37">
        <f t="shared" si="4"/>
        <v>27.500000000000004</v>
      </c>
      <c r="AP63" s="37">
        <f t="shared" si="4"/>
        <v>28.500000000000004</v>
      </c>
      <c r="AQ63" s="37">
        <f t="shared" si="4"/>
        <v>29.5</v>
      </c>
      <c r="AR63" s="37">
        <f t="shared" si="4"/>
        <v>30.5</v>
      </c>
      <c r="AS63" s="37">
        <f t="shared" si="4"/>
        <v>31</v>
      </c>
    </row>
    <row r="64" spans="4:45" x14ac:dyDescent="0.25">
      <c r="D64">
        <v>61</v>
      </c>
      <c r="E64">
        <v>87000</v>
      </c>
      <c r="F64" s="37">
        <v>20.5</v>
      </c>
      <c r="G64" s="37">
        <v>21.499999999999996</v>
      </c>
      <c r="H64" s="37">
        <v>22.499999999999996</v>
      </c>
      <c r="I64" s="37">
        <v>24</v>
      </c>
      <c r="J64" s="37">
        <v>25</v>
      </c>
      <c r="K64" s="37">
        <v>26</v>
      </c>
      <c r="L64" s="37">
        <v>27</v>
      </c>
      <c r="M64" s="37">
        <v>27.500000000000004</v>
      </c>
      <c r="N64" s="37">
        <v>28.500000000000004</v>
      </c>
      <c r="O64" s="37">
        <v>29.5</v>
      </c>
      <c r="P64" s="37">
        <v>30.5</v>
      </c>
      <c r="Q64" s="37">
        <v>31</v>
      </c>
      <c r="S64" t="str">
        <f t="shared" si="1"/>
        <v/>
      </c>
      <c r="T64">
        <v>87000</v>
      </c>
      <c r="U64" s="38">
        <v>0.20500000000000002</v>
      </c>
      <c r="V64" s="38">
        <v>0.21499999999999997</v>
      </c>
      <c r="W64" s="38">
        <v>0.22499999999999998</v>
      </c>
      <c r="X64" s="38">
        <v>0.24</v>
      </c>
      <c r="Y64" s="38">
        <v>0.25</v>
      </c>
      <c r="Z64" s="38">
        <v>0.26</v>
      </c>
      <c r="AA64" s="38">
        <v>0.27</v>
      </c>
      <c r="AB64" s="38">
        <v>0.27500000000000002</v>
      </c>
      <c r="AC64" s="38">
        <v>0.28500000000000003</v>
      </c>
      <c r="AD64" s="38">
        <v>0.29499999999999998</v>
      </c>
      <c r="AE64" s="38">
        <v>0.30499999999999999</v>
      </c>
      <c r="AF64" s="38">
        <v>0.31</v>
      </c>
      <c r="AH64" s="37">
        <f t="shared" si="4"/>
        <v>20.5</v>
      </c>
      <c r="AI64" s="37">
        <f t="shared" si="4"/>
        <v>21.499999999999996</v>
      </c>
      <c r="AJ64" s="37">
        <f t="shared" si="4"/>
        <v>22.499999999999996</v>
      </c>
      <c r="AK64" s="37">
        <f t="shared" si="4"/>
        <v>24</v>
      </c>
      <c r="AL64" s="37">
        <f t="shared" si="4"/>
        <v>25</v>
      </c>
      <c r="AM64" s="37">
        <f t="shared" si="4"/>
        <v>26</v>
      </c>
      <c r="AN64" s="37">
        <f t="shared" si="4"/>
        <v>27</v>
      </c>
      <c r="AO64" s="37">
        <f t="shared" si="4"/>
        <v>27.500000000000004</v>
      </c>
      <c r="AP64" s="37">
        <f t="shared" si="4"/>
        <v>28.500000000000004</v>
      </c>
      <c r="AQ64" s="37">
        <f t="shared" si="4"/>
        <v>29.5</v>
      </c>
      <c r="AR64" s="37">
        <f t="shared" si="4"/>
        <v>30.5</v>
      </c>
      <c r="AS64" s="37">
        <f t="shared" si="4"/>
        <v>31</v>
      </c>
    </row>
    <row r="65" spans="4:45" x14ac:dyDescent="0.25">
      <c r="D65">
        <v>62</v>
      </c>
      <c r="E65">
        <v>88000</v>
      </c>
      <c r="F65" s="37">
        <v>20.5</v>
      </c>
      <c r="G65" s="37">
        <v>21.499999999999996</v>
      </c>
      <c r="H65" s="37">
        <v>22.499999999999996</v>
      </c>
      <c r="I65" s="37">
        <v>24</v>
      </c>
      <c r="J65" s="37">
        <v>25</v>
      </c>
      <c r="K65" s="37">
        <v>26</v>
      </c>
      <c r="L65" s="37">
        <v>27</v>
      </c>
      <c r="M65" s="37">
        <v>28.000000000000004</v>
      </c>
      <c r="N65" s="37">
        <v>28.500000000000004</v>
      </c>
      <c r="O65" s="37">
        <v>29.5</v>
      </c>
      <c r="P65" s="37">
        <v>30.5</v>
      </c>
      <c r="Q65" s="37">
        <v>31</v>
      </c>
      <c r="S65" t="str">
        <f t="shared" si="1"/>
        <v/>
      </c>
      <c r="T65">
        <v>88000</v>
      </c>
      <c r="U65" s="38">
        <v>0.20500000000000002</v>
      </c>
      <c r="V65" s="38">
        <v>0.21499999999999997</v>
      </c>
      <c r="W65" s="38">
        <v>0.22499999999999998</v>
      </c>
      <c r="X65" s="38">
        <v>0.24</v>
      </c>
      <c r="Y65" s="38">
        <v>0.25</v>
      </c>
      <c r="Z65" s="38">
        <v>0.26</v>
      </c>
      <c r="AA65" s="38">
        <v>0.27</v>
      </c>
      <c r="AB65" s="38">
        <v>0.28000000000000003</v>
      </c>
      <c r="AC65" s="38">
        <v>0.28500000000000003</v>
      </c>
      <c r="AD65" s="38">
        <v>0.29499999999999998</v>
      </c>
      <c r="AE65" s="38">
        <v>0.30499999999999999</v>
      </c>
      <c r="AF65" s="38">
        <v>0.31</v>
      </c>
      <c r="AH65" s="37">
        <f t="shared" si="4"/>
        <v>20.5</v>
      </c>
      <c r="AI65" s="37">
        <f t="shared" si="4"/>
        <v>21.499999999999996</v>
      </c>
      <c r="AJ65" s="37">
        <f t="shared" si="4"/>
        <v>22.499999999999996</v>
      </c>
      <c r="AK65" s="37">
        <f t="shared" si="4"/>
        <v>24</v>
      </c>
      <c r="AL65" s="37">
        <f t="shared" si="4"/>
        <v>25</v>
      </c>
      <c r="AM65" s="37">
        <f t="shared" si="4"/>
        <v>26</v>
      </c>
      <c r="AN65" s="37">
        <f t="shared" si="4"/>
        <v>27</v>
      </c>
      <c r="AO65" s="37">
        <f t="shared" si="4"/>
        <v>28.000000000000004</v>
      </c>
      <c r="AP65" s="37">
        <f t="shared" si="4"/>
        <v>28.500000000000004</v>
      </c>
      <c r="AQ65" s="37">
        <f t="shared" si="4"/>
        <v>29.5</v>
      </c>
      <c r="AR65" s="37">
        <f t="shared" si="4"/>
        <v>30.5</v>
      </c>
      <c r="AS65" s="37">
        <f t="shared" si="4"/>
        <v>31</v>
      </c>
    </row>
    <row r="66" spans="4:45" x14ac:dyDescent="0.25">
      <c r="D66">
        <v>63</v>
      </c>
      <c r="E66">
        <v>89000</v>
      </c>
      <c r="F66" s="37">
        <v>20.5</v>
      </c>
      <c r="G66" s="37">
        <v>21.499999999999996</v>
      </c>
      <c r="H66" s="37">
        <v>23</v>
      </c>
      <c r="I66" s="37">
        <v>24</v>
      </c>
      <c r="J66" s="37">
        <v>25</v>
      </c>
      <c r="K66" s="37">
        <v>26</v>
      </c>
      <c r="L66" s="37">
        <v>27</v>
      </c>
      <c r="M66" s="37">
        <v>28.000000000000004</v>
      </c>
      <c r="N66" s="37">
        <v>28.500000000000004</v>
      </c>
      <c r="O66" s="37">
        <v>29.5</v>
      </c>
      <c r="P66" s="37">
        <v>30.5</v>
      </c>
      <c r="Q66" s="37">
        <v>31</v>
      </c>
      <c r="S66" t="str">
        <f t="shared" si="1"/>
        <v/>
      </c>
      <c r="T66">
        <v>89000</v>
      </c>
      <c r="U66" s="38">
        <v>0.20500000000000002</v>
      </c>
      <c r="V66" s="38">
        <v>0.21499999999999997</v>
      </c>
      <c r="W66" s="38">
        <v>0.22999999999999998</v>
      </c>
      <c r="X66" s="38">
        <v>0.24</v>
      </c>
      <c r="Y66" s="38">
        <v>0.25</v>
      </c>
      <c r="Z66" s="38">
        <v>0.26</v>
      </c>
      <c r="AA66" s="38">
        <v>0.27</v>
      </c>
      <c r="AB66" s="38">
        <v>0.28000000000000003</v>
      </c>
      <c r="AC66" s="38">
        <v>0.28500000000000003</v>
      </c>
      <c r="AD66" s="38">
        <v>0.29499999999999998</v>
      </c>
      <c r="AE66" s="38">
        <v>0.30499999999999999</v>
      </c>
      <c r="AF66" s="38">
        <v>0.31</v>
      </c>
      <c r="AH66" s="37">
        <f t="shared" si="4"/>
        <v>20.5</v>
      </c>
      <c r="AI66" s="37">
        <f t="shared" si="4"/>
        <v>21.499999999999996</v>
      </c>
      <c r="AJ66" s="37">
        <f t="shared" si="4"/>
        <v>23</v>
      </c>
      <c r="AK66" s="37">
        <f t="shared" si="4"/>
        <v>24</v>
      </c>
      <c r="AL66" s="37">
        <f t="shared" si="4"/>
        <v>25</v>
      </c>
      <c r="AM66" s="37">
        <f t="shared" si="4"/>
        <v>26</v>
      </c>
      <c r="AN66" s="37">
        <f t="shared" si="4"/>
        <v>27</v>
      </c>
      <c r="AO66" s="37">
        <f t="shared" si="4"/>
        <v>28.000000000000004</v>
      </c>
      <c r="AP66" s="37">
        <f t="shared" si="4"/>
        <v>28.500000000000004</v>
      </c>
      <c r="AQ66" s="37">
        <f t="shared" si="4"/>
        <v>29.5</v>
      </c>
      <c r="AR66" s="37">
        <f t="shared" si="4"/>
        <v>30.5</v>
      </c>
      <c r="AS66" s="37">
        <f t="shared" si="4"/>
        <v>31</v>
      </c>
    </row>
    <row r="67" spans="4:45" x14ac:dyDescent="0.25">
      <c r="D67">
        <v>64</v>
      </c>
      <c r="E67">
        <v>90000</v>
      </c>
      <c r="F67" s="37">
        <v>21</v>
      </c>
      <c r="G67" s="37">
        <v>21.999999999999996</v>
      </c>
      <c r="H67" s="37">
        <v>23</v>
      </c>
      <c r="I67" s="37">
        <v>24</v>
      </c>
      <c r="J67" s="37">
        <v>25</v>
      </c>
      <c r="K67" s="37">
        <v>26</v>
      </c>
      <c r="L67" s="37">
        <v>27</v>
      </c>
      <c r="M67" s="37">
        <v>28.000000000000004</v>
      </c>
      <c r="N67" s="37">
        <v>29.000000000000004</v>
      </c>
      <c r="O67" s="37">
        <v>29.5</v>
      </c>
      <c r="P67" s="37">
        <v>30.5</v>
      </c>
      <c r="Q67" s="37">
        <v>31</v>
      </c>
      <c r="S67" t="str">
        <f t="shared" si="1"/>
        <v/>
      </c>
      <c r="T67">
        <v>90000</v>
      </c>
      <c r="U67" s="38">
        <v>0.21</v>
      </c>
      <c r="V67" s="38">
        <v>0.21999999999999997</v>
      </c>
      <c r="W67" s="38">
        <v>0.22999999999999998</v>
      </c>
      <c r="X67" s="38">
        <v>0.24</v>
      </c>
      <c r="Y67" s="38">
        <v>0.25</v>
      </c>
      <c r="Z67" s="38">
        <v>0.26</v>
      </c>
      <c r="AA67" s="38">
        <v>0.27</v>
      </c>
      <c r="AB67" s="38">
        <v>0.28000000000000003</v>
      </c>
      <c r="AC67" s="38">
        <v>0.29000000000000004</v>
      </c>
      <c r="AD67" s="38">
        <v>0.29499999999999998</v>
      </c>
      <c r="AE67" s="38">
        <v>0.30499999999999999</v>
      </c>
      <c r="AF67" s="38">
        <v>0.31</v>
      </c>
      <c r="AH67" s="37">
        <f t="shared" si="4"/>
        <v>21</v>
      </c>
      <c r="AI67" s="37">
        <f t="shared" si="4"/>
        <v>21.999999999999996</v>
      </c>
      <c r="AJ67" s="37">
        <f t="shared" si="4"/>
        <v>23</v>
      </c>
      <c r="AK67" s="37">
        <f t="shared" si="4"/>
        <v>24</v>
      </c>
      <c r="AL67" s="37">
        <f t="shared" si="4"/>
        <v>25</v>
      </c>
      <c r="AM67" s="37">
        <f t="shared" si="4"/>
        <v>26</v>
      </c>
      <c r="AN67" s="37">
        <f t="shared" si="4"/>
        <v>27</v>
      </c>
      <c r="AO67" s="37">
        <f t="shared" si="4"/>
        <v>28.000000000000004</v>
      </c>
      <c r="AP67" s="37">
        <f t="shared" si="4"/>
        <v>29.000000000000004</v>
      </c>
      <c r="AQ67" s="37">
        <f t="shared" si="4"/>
        <v>29.5</v>
      </c>
      <c r="AR67" s="37">
        <f t="shared" si="4"/>
        <v>30.5</v>
      </c>
      <c r="AS67" s="37">
        <f t="shared" si="4"/>
        <v>31</v>
      </c>
    </row>
    <row r="68" spans="4:45" x14ac:dyDescent="0.25">
      <c r="D68">
        <v>65</v>
      </c>
      <c r="E68">
        <v>91000</v>
      </c>
      <c r="F68" s="37">
        <v>21</v>
      </c>
      <c r="G68" s="37">
        <v>21.999999999999996</v>
      </c>
      <c r="H68" s="37">
        <v>23</v>
      </c>
      <c r="I68" s="37">
        <v>24</v>
      </c>
      <c r="J68" s="37">
        <v>25</v>
      </c>
      <c r="K68" s="37">
        <v>26</v>
      </c>
      <c r="L68" s="37">
        <v>27</v>
      </c>
      <c r="M68" s="37">
        <v>28.000000000000004</v>
      </c>
      <c r="N68" s="37">
        <v>29.000000000000004</v>
      </c>
      <c r="O68" s="37">
        <v>29.5</v>
      </c>
      <c r="P68" s="37">
        <v>30.5</v>
      </c>
      <c r="Q68" s="37">
        <v>31</v>
      </c>
      <c r="S68" t="str">
        <f t="shared" si="1"/>
        <v/>
      </c>
      <c r="T68">
        <v>91000</v>
      </c>
      <c r="U68" s="38">
        <v>0.21</v>
      </c>
      <c r="V68" s="38">
        <v>0.21999999999999997</v>
      </c>
      <c r="W68" s="38">
        <v>0.22999999999999998</v>
      </c>
      <c r="X68" s="38">
        <v>0.24</v>
      </c>
      <c r="Y68" s="38">
        <v>0.25</v>
      </c>
      <c r="Z68" s="38">
        <v>0.26</v>
      </c>
      <c r="AA68" s="38">
        <v>0.27</v>
      </c>
      <c r="AB68" s="38">
        <v>0.28000000000000003</v>
      </c>
      <c r="AC68" s="38">
        <v>0.29000000000000004</v>
      </c>
      <c r="AD68" s="38">
        <v>0.29499999999999998</v>
      </c>
      <c r="AE68" s="38">
        <v>0.30499999999999999</v>
      </c>
      <c r="AF68" s="38">
        <v>0.31</v>
      </c>
      <c r="AH68" s="37">
        <f t="shared" si="4"/>
        <v>21</v>
      </c>
      <c r="AI68" s="37">
        <f t="shared" si="4"/>
        <v>21.999999999999996</v>
      </c>
      <c r="AJ68" s="37">
        <f t="shared" si="4"/>
        <v>23</v>
      </c>
      <c r="AK68" s="37">
        <f t="shared" si="4"/>
        <v>24</v>
      </c>
      <c r="AL68" s="37">
        <f t="shared" si="4"/>
        <v>25</v>
      </c>
      <c r="AM68" s="37">
        <f t="shared" si="4"/>
        <v>26</v>
      </c>
      <c r="AN68" s="37">
        <f t="shared" si="4"/>
        <v>27</v>
      </c>
      <c r="AO68" s="37">
        <f t="shared" si="4"/>
        <v>28.000000000000004</v>
      </c>
      <c r="AP68" s="37">
        <f t="shared" si="4"/>
        <v>29.000000000000004</v>
      </c>
      <c r="AQ68" s="37">
        <f t="shared" si="4"/>
        <v>29.5</v>
      </c>
      <c r="AR68" s="37">
        <f t="shared" si="4"/>
        <v>30.5</v>
      </c>
      <c r="AS68" s="37">
        <f t="shared" si="4"/>
        <v>31</v>
      </c>
    </row>
    <row r="69" spans="4:45" x14ac:dyDescent="0.25">
      <c r="D69">
        <v>66</v>
      </c>
      <c r="E69">
        <v>92000</v>
      </c>
      <c r="F69" s="37">
        <v>21.000000000000004</v>
      </c>
      <c r="G69" s="37">
        <v>21.999999999999996</v>
      </c>
      <c r="H69" s="37">
        <v>23</v>
      </c>
      <c r="I69" s="37">
        <v>24</v>
      </c>
      <c r="J69" s="37">
        <v>25</v>
      </c>
      <c r="K69" s="37">
        <v>26</v>
      </c>
      <c r="L69" s="37">
        <v>27</v>
      </c>
      <c r="M69" s="37">
        <v>28.000000000000004</v>
      </c>
      <c r="N69" s="37">
        <v>29.000000000000004</v>
      </c>
      <c r="O69" s="37">
        <v>29.5</v>
      </c>
      <c r="P69" s="37">
        <v>30.5</v>
      </c>
      <c r="Q69" s="37">
        <v>31.5</v>
      </c>
      <c r="S69" t="str">
        <f t="shared" si="1"/>
        <v/>
      </c>
      <c r="T69">
        <v>92000</v>
      </c>
      <c r="U69" s="38">
        <v>0.21000000000000002</v>
      </c>
      <c r="V69" s="38">
        <v>0.21999999999999997</v>
      </c>
      <c r="W69" s="38">
        <v>0.22999999999999998</v>
      </c>
      <c r="X69" s="38">
        <v>0.24</v>
      </c>
      <c r="Y69" s="38">
        <v>0.25</v>
      </c>
      <c r="Z69" s="38">
        <v>0.26</v>
      </c>
      <c r="AA69" s="38">
        <v>0.27</v>
      </c>
      <c r="AB69" s="38">
        <v>0.28000000000000003</v>
      </c>
      <c r="AC69" s="38">
        <v>0.29000000000000004</v>
      </c>
      <c r="AD69" s="38">
        <v>0.29499999999999998</v>
      </c>
      <c r="AE69" s="38">
        <v>0.30499999999999999</v>
      </c>
      <c r="AF69" s="38">
        <v>0.315</v>
      </c>
      <c r="AH69" s="37">
        <f t="shared" si="4"/>
        <v>21.000000000000004</v>
      </c>
      <c r="AI69" s="37">
        <f t="shared" si="4"/>
        <v>21.999999999999996</v>
      </c>
      <c r="AJ69" s="37">
        <f t="shared" si="4"/>
        <v>23</v>
      </c>
      <c r="AK69" s="37">
        <f t="shared" si="4"/>
        <v>24</v>
      </c>
      <c r="AL69" s="37">
        <f t="shared" si="4"/>
        <v>25</v>
      </c>
      <c r="AM69" s="37">
        <f t="shared" si="4"/>
        <v>26</v>
      </c>
      <c r="AN69" s="37">
        <f t="shared" si="4"/>
        <v>27</v>
      </c>
      <c r="AO69" s="37">
        <f t="shared" si="4"/>
        <v>28.000000000000004</v>
      </c>
      <c r="AP69" s="37">
        <f t="shared" si="4"/>
        <v>29.000000000000004</v>
      </c>
      <c r="AQ69" s="37">
        <f t="shared" si="4"/>
        <v>29.5</v>
      </c>
      <c r="AR69" s="37">
        <f t="shared" si="4"/>
        <v>30.5</v>
      </c>
      <c r="AS69" s="37">
        <f t="shared" si="4"/>
        <v>31.5</v>
      </c>
    </row>
    <row r="70" spans="4:45" x14ac:dyDescent="0.25">
      <c r="D70">
        <v>67</v>
      </c>
      <c r="E70">
        <v>93000</v>
      </c>
      <c r="F70" s="37">
        <v>21.000000000000004</v>
      </c>
      <c r="G70" s="37">
        <v>21.999999999999996</v>
      </c>
      <c r="H70" s="37">
        <v>23</v>
      </c>
      <c r="I70" s="37">
        <v>24</v>
      </c>
      <c r="J70" s="37">
        <v>25</v>
      </c>
      <c r="K70" s="37">
        <v>26</v>
      </c>
      <c r="L70" s="37">
        <v>27</v>
      </c>
      <c r="M70" s="37">
        <v>28.000000000000004</v>
      </c>
      <c r="N70" s="37">
        <v>29.000000000000004</v>
      </c>
      <c r="O70" s="37">
        <v>29.5</v>
      </c>
      <c r="P70" s="37">
        <v>30.5</v>
      </c>
      <c r="Q70" s="37">
        <v>31.5</v>
      </c>
      <c r="S70" t="str">
        <f t="shared" ref="S70:S89" si="5">IF(E70&lt;&gt;T70,"x","")</f>
        <v/>
      </c>
      <c r="T70">
        <v>93000</v>
      </c>
      <c r="U70" s="38">
        <v>0.21000000000000002</v>
      </c>
      <c r="V70" s="38">
        <v>0.21999999999999997</v>
      </c>
      <c r="W70" s="38">
        <v>0.22999999999999998</v>
      </c>
      <c r="X70" s="38">
        <v>0.24</v>
      </c>
      <c r="Y70" s="38">
        <v>0.25</v>
      </c>
      <c r="Z70" s="38">
        <v>0.26</v>
      </c>
      <c r="AA70" s="38">
        <v>0.27</v>
      </c>
      <c r="AB70" s="38">
        <v>0.28000000000000003</v>
      </c>
      <c r="AC70" s="38">
        <v>0.29000000000000004</v>
      </c>
      <c r="AD70" s="38">
        <v>0.29499999999999998</v>
      </c>
      <c r="AE70" s="38">
        <v>0.30499999999999999</v>
      </c>
      <c r="AF70" s="38">
        <v>0.315</v>
      </c>
      <c r="AH70" s="37">
        <f t="shared" si="4"/>
        <v>21.000000000000004</v>
      </c>
      <c r="AI70" s="37">
        <f t="shared" si="4"/>
        <v>21.999999999999996</v>
      </c>
      <c r="AJ70" s="37">
        <f t="shared" si="4"/>
        <v>23</v>
      </c>
      <c r="AK70" s="37">
        <f t="shared" si="4"/>
        <v>24</v>
      </c>
      <c r="AL70" s="37">
        <f t="shared" si="4"/>
        <v>25</v>
      </c>
      <c r="AM70" s="37">
        <f t="shared" si="4"/>
        <v>26</v>
      </c>
      <c r="AN70" s="37">
        <f t="shared" si="4"/>
        <v>27</v>
      </c>
      <c r="AO70" s="37">
        <f t="shared" si="4"/>
        <v>28.000000000000004</v>
      </c>
      <c r="AP70" s="37">
        <f t="shared" si="4"/>
        <v>29.000000000000004</v>
      </c>
      <c r="AQ70" s="37">
        <f t="shared" si="4"/>
        <v>29.5</v>
      </c>
      <c r="AR70" s="37">
        <f t="shared" si="4"/>
        <v>30.5</v>
      </c>
      <c r="AS70" s="37">
        <f t="shared" si="4"/>
        <v>31.5</v>
      </c>
    </row>
    <row r="71" spans="4:45" x14ac:dyDescent="0.25">
      <c r="D71">
        <v>68</v>
      </c>
      <c r="E71">
        <v>94000</v>
      </c>
      <c r="F71" s="37">
        <v>21.000000000000004</v>
      </c>
      <c r="G71" s="37">
        <v>21.999999999999996</v>
      </c>
      <c r="H71" s="37">
        <v>23</v>
      </c>
      <c r="I71" s="37">
        <v>24</v>
      </c>
      <c r="J71" s="37">
        <v>25</v>
      </c>
      <c r="K71" s="37">
        <v>26</v>
      </c>
      <c r="L71" s="37">
        <v>27</v>
      </c>
      <c r="M71" s="37">
        <v>28.000000000000004</v>
      </c>
      <c r="N71" s="37">
        <v>29.000000000000004</v>
      </c>
      <c r="O71" s="37">
        <v>30</v>
      </c>
      <c r="P71" s="37">
        <v>30.5</v>
      </c>
      <c r="Q71" s="37">
        <v>31.5</v>
      </c>
      <c r="S71" t="str">
        <f t="shared" si="5"/>
        <v/>
      </c>
      <c r="T71">
        <v>94000</v>
      </c>
      <c r="U71" s="38">
        <v>0.21000000000000002</v>
      </c>
      <c r="V71" s="38">
        <v>0.21999999999999997</v>
      </c>
      <c r="W71" s="38">
        <v>0.22999999999999998</v>
      </c>
      <c r="X71" s="38">
        <v>0.24</v>
      </c>
      <c r="Y71" s="38">
        <v>0.25</v>
      </c>
      <c r="Z71" s="38">
        <v>0.26</v>
      </c>
      <c r="AA71" s="38">
        <v>0.27</v>
      </c>
      <c r="AB71" s="38">
        <v>0.28000000000000003</v>
      </c>
      <c r="AC71" s="38">
        <v>0.29000000000000004</v>
      </c>
      <c r="AD71" s="38">
        <v>0.3</v>
      </c>
      <c r="AE71" s="38">
        <v>0.30499999999999999</v>
      </c>
      <c r="AF71" s="38">
        <v>0.315</v>
      </c>
      <c r="AH71" s="37">
        <f t="shared" si="4"/>
        <v>21.000000000000004</v>
      </c>
      <c r="AI71" s="37">
        <f t="shared" si="4"/>
        <v>21.999999999999996</v>
      </c>
      <c r="AJ71" s="37">
        <f t="shared" si="4"/>
        <v>23</v>
      </c>
      <c r="AK71" s="37">
        <f t="shared" si="4"/>
        <v>24</v>
      </c>
      <c r="AL71" s="37">
        <f t="shared" si="4"/>
        <v>25</v>
      </c>
      <c r="AM71" s="37">
        <f t="shared" si="4"/>
        <v>26</v>
      </c>
      <c r="AN71" s="37">
        <f t="shared" si="4"/>
        <v>27</v>
      </c>
      <c r="AO71" s="37">
        <f t="shared" si="4"/>
        <v>28.000000000000004</v>
      </c>
      <c r="AP71" s="37">
        <f t="shared" si="4"/>
        <v>29.000000000000004</v>
      </c>
      <c r="AQ71" s="37">
        <f t="shared" si="4"/>
        <v>30</v>
      </c>
      <c r="AR71" s="37">
        <f t="shared" si="4"/>
        <v>30.5</v>
      </c>
      <c r="AS71" s="37">
        <f t="shared" si="4"/>
        <v>31.5</v>
      </c>
    </row>
    <row r="72" spans="4:45" x14ac:dyDescent="0.25">
      <c r="D72">
        <v>69</v>
      </c>
      <c r="E72">
        <v>95000</v>
      </c>
      <c r="F72" s="37">
        <v>21.000000000000004</v>
      </c>
      <c r="G72" s="37">
        <v>21.999999999999996</v>
      </c>
      <c r="H72" s="37">
        <v>23</v>
      </c>
      <c r="I72" s="37">
        <v>24</v>
      </c>
      <c r="J72" s="37">
        <v>25</v>
      </c>
      <c r="K72" s="37">
        <v>26</v>
      </c>
      <c r="L72" s="37">
        <v>27</v>
      </c>
      <c r="M72" s="37">
        <v>28.000000000000004</v>
      </c>
      <c r="N72" s="37">
        <v>29.000000000000004</v>
      </c>
      <c r="O72" s="37">
        <v>30</v>
      </c>
      <c r="P72" s="37">
        <v>30.5</v>
      </c>
      <c r="Q72" s="37">
        <v>31.5</v>
      </c>
      <c r="S72" t="str">
        <f t="shared" si="5"/>
        <v/>
      </c>
      <c r="T72">
        <v>95000</v>
      </c>
      <c r="U72" s="38">
        <v>0.21000000000000002</v>
      </c>
      <c r="V72" s="38">
        <v>0.21999999999999997</v>
      </c>
      <c r="W72" s="38">
        <v>0.22999999999999998</v>
      </c>
      <c r="X72" s="38">
        <v>0.24</v>
      </c>
      <c r="Y72" s="38">
        <v>0.25</v>
      </c>
      <c r="Z72" s="38">
        <v>0.26</v>
      </c>
      <c r="AA72" s="38">
        <v>0.27</v>
      </c>
      <c r="AB72" s="38">
        <v>0.28000000000000003</v>
      </c>
      <c r="AC72" s="38">
        <v>0.29000000000000004</v>
      </c>
      <c r="AD72" s="38">
        <v>0.3</v>
      </c>
      <c r="AE72" s="38">
        <v>0.30499999999999999</v>
      </c>
      <c r="AF72" s="38">
        <v>0.315</v>
      </c>
      <c r="AH72" s="37">
        <f t="shared" si="4"/>
        <v>21.000000000000004</v>
      </c>
      <c r="AI72" s="37">
        <f t="shared" si="4"/>
        <v>21.999999999999996</v>
      </c>
      <c r="AJ72" s="37">
        <f t="shared" si="4"/>
        <v>23</v>
      </c>
      <c r="AK72" s="37">
        <f t="shared" si="4"/>
        <v>24</v>
      </c>
      <c r="AL72" s="37">
        <f t="shared" si="4"/>
        <v>25</v>
      </c>
      <c r="AM72" s="37">
        <f t="shared" si="4"/>
        <v>26</v>
      </c>
      <c r="AN72" s="37">
        <f t="shared" si="4"/>
        <v>27</v>
      </c>
      <c r="AO72" s="37">
        <f t="shared" si="4"/>
        <v>28.000000000000004</v>
      </c>
      <c r="AP72" s="37">
        <f t="shared" si="4"/>
        <v>29.000000000000004</v>
      </c>
      <c r="AQ72" s="37">
        <f t="shared" si="4"/>
        <v>30</v>
      </c>
      <c r="AR72" s="37">
        <f t="shared" si="4"/>
        <v>30.5</v>
      </c>
      <c r="AS72" s="37">
        <f t="shared" si="4"/>
        <v>31.5</v>
      </c>
    </row>
    <row r="73" spans="4:45" x14ac:dyDescent="0.25">
      <c r="D73">
        <v>70</v>
      </c>
      <c r="E73">
        <v>96000</v>
      </c>
      <c r="F73" s="37">
        <v>21.000000000000004</v>
      </c>
      <c r="G73" s="37">
        <v>21.999999999999996</v>
      </c>
      <c r="H73" s="37">
        <v>23</v>
      </c>
      <c r="I73" s="37">
        <v>24</v>
      </c>
      <c r="J73" s="37">
        <v>25.5</v>
      </c>
      <c r="K73" s="37">
        <v>26</v>
      </c>
      <c r="L73" s="37">
        <v>27</v>
      </c>
      <c r="M73" s="37">
        <v>28.000000000000004</v>
      </c>
      <c r="N73" s="37">
        <v>29.000000000000004</v>
      </c>
      <c r="O73" s="37">
        <v>30</v>
      </c>
      <c r="P73" s="37">
        <v>30.5</v>
      </c>
      <c r="Q73" s="37">
        <v>31.5</v>
      </c>
      <c r="S73" t="str">
        <f t="shared" si="5"/>
        <v/>
      </c>
      <c r="T73">
        <v>96000</v>
      </c>
      <c r="U73" s="38">
        <v>0.21000000000000002</v>
      </c>
      <c r="V73" s="38">
        <v>0.21999999999999997</v>
      </c>
      <c r="W73" s="38">
        <v>0.22999999999999998</v>
      </c>
      <c r="X73" s="38">
        <v>0.24</v>
      </c>
      <c r="Y73" s="38">
        <v>0.255</v>
      </c>
      <c r="Z73" s="38">
        <v>0.26</v>
      </c>
      <c r="AA73" s="38">
        <v>0.27</v>
      </c>
      <c r="AB73" s="38">
        <v>0.28000000000000003</v>
      </c>
      <c r="AC73" s="38">
        <v>0.29000000000000004</v>
      </c>
      <c r="AD73" s="38">
        <v>0.3</v>
      </c>
      <c r="AE73" s="38">
        <v>0.30499999999999999</v>
      </c>
      <c r="AF73" s="38">
        <v>0.315</v>
      </c>
      <c r="AH73" s="37">
        <f t="shared" si="4"/>
        <v>21.000000000000004</v>
      </c>
      <c r="AI73" s="37">
        <f t="shared" si="4"/>
        <v>21.999999999999996</v>
      </c>
      <c r="AJ73" s="37">
        <f t="shared" si="4"/>
        <v>23</v>
      </c>
      <c r="AK73" s="37">
        <f t="shared" si="4"/>
        <v>24</v>
      </c>
      <c r="AL73" s="37">
        <f t="shared" si="4"/>
        <v>25.5</v>
      </c>
      <c r="AM73" s="37">
        <f t="shared" si="4"/>
        <v>26</v>
      </c>
      <c r="AN73" s="37">
        <f t="shared" si="4"/>
        <v>27</v>
      </c>
      <c r="AO73" s="37">
        <f t="shared" si="4"/>
        <v>28.000000000000004</v>
      </c>
      <c r="AP73" s="37">
        <f t="shared" si="4"/>
        <v>29.000000000000004</v>
      </c>
      <c r="AQ73" s="37">
        <f t="shared" si="4"/>
        <v>30</v>
      </c>
      <c r="AR73" s="37">
        <f t="shared" si="4"/>
        <v>30.5</v>
      </c>
      <c r="AS73" s="37">
        <f t="shared" si="4"/>
        <v>31.5</v>
      </c>
    </row>
    <row r="74" spans="4:45" x14ac:dyDescent="0.25">
      <c r="D74">
        <v>71</v>
      </c>
      <c r="E74">
        <v>97000</v>
      </c>
      <c r="F74" s="37">
        <v>21.000000000000004</v>
      </c>
      <c r="G74" s="37">
        <v>21.999999999999996</v>
      </c>
      <c r="H74" s="37">
        <v>23.5</v>
      </c>
      <c r="I74" s="37">
        <v>24.5</v>
      </c>
      <c r="J74" s="37">
        <v>25.5</v>
      </c>
      <c r="K74" s="37">
        <v>26.5</v>
      </c>
      <c r="L74" s="37">
        <v>27</v>
      </c>
      <c r="M74" s="37">
        <v>28.000000000000004</v>
      </c>
      <c r="N74" s="37">
        <v>29.000000000000004</v>
      </c>
      <c r="O74" s="37">
        <v>30</v>
      </c>
      <c r="P74" s="37">
        <v>30.5</v>
      </c>
      <c r="Q74" s="37">
        <v>31.5</v>
      </c>
      <c r="S74" t="str">
        <f t="shared" si="5"/>
        <v/>
      </c>
      <c r="T74">
        <v>97000</v>
      </c>
      <c r="U74" s="38">
        <v>0.21000000000000002</v>
      </c>
      <c r="V74" s="38">
        <v>0.21999999999999997</v>
      </c>
      <c r="W74" s="38">
        <v>0.23499999999999999</v>
      </c>
      <c r="X74" s="38">
        <v>0.245</v>
      </c>
      <c r="Y74" s="38">
        <v>0.255</v>
      </c>
      <c r="Z74" s="38">
        <v>0.26500000000000001</v>
      </c>
      <c r="AA74" s="38">
        <v>0.27</v>
      </c>
      <c r="AB74" s="38">
        <v>0.28000000000000003</v>
      </c>
      <c r="AC74" s="38">
        <v>0.29000000000000004</v>
      </c>
      <c r="AD74" s="38">
        <v>0.3</v>
      </c>
      <c r="AE74" s="38">
        <v>0.30499999999999999</v>
      </c>
      <c r="AF74" s="38">
        <v>0.315</v>
      </c>
      <c r="AH74" s="37">
        <f t="shared" si="4"/>
        <v>21.000000000000004</v>
      </c>
      <c r="AI74" s="37">
        <f t="shared" si="4"/>
        <v>21.999999999999996</v>
      </c>
      <c r="AJ74" s="37">
        <f t="shared" si="4"/>
        <v>23.5</v>
      </c>
      <c r="AK74" s="37">
        <f t="shared" si="4"/>
        <v>24.5</v>
      </c>
      <c r="AL74" s="37">
        <f t="shared" si="4"/>
        <v>25.5</v>
      </c>
      <c r="AM74" s="37">
        <f t="shared" si="4"/>
        <v>26.5</v>
      </c>
      <c r="AN74" s="37">
        <f t="shared" si="4"/>
        <v>27</v>
      </c>
      <c r="AO74" s="37">
        <f t="shared" si="4"/>
        <v>28.000000000000004</v>
      </c>
      <c r="AP74" s="37">
        <f t="shared" si="4"/>
        <v>29.000000000000004</v>
      </c>
      <c r="AQ74" s="37">
        <f t="shared" si="4"/>
        <v>30</v>
      </c>
      <c r="AR74" s="37">
        <f t="shared" si="4"/>
        <v>30.5</v>
      </c>
      <c r="AS74" s="37">
        <f t="shared" si="4"/>
        <v>31.5</v>
      </c>
    </row>
    <row r="75" spans="4:45" x14ac:dyDescent="0.25">
      <c r="D75">
        <v>72</v>
      </c>
      <c r="E75">
        <v>98000</v>
      </c>
      <c r="F75" s="37">
        <v>21.000000000000004</v>
      </c>
      <c r="G75" s="37">
        <v>22.499999999999996</v>
      </c>
      <c r="H75" s="37">
        <v>23.5</v>
      </c>
      <c r="I75" s="37">
        <v>24.5</v>
      </c>
      <c r="J75" s="37">
        <v>25.5</v>
      </c>
      <c r="K75" s="37">
        <v>26.5</v>
      </c>
      <c r="L75" s="37">
        <v>27.500000000000004</v>
      </c>
      <c r="M75" s="37">
        <v>28.000000000000004</v>
      </c>
      <c r="N75" s="37">
        <v>29.000000000000004</v>
      </c>
      <c r="O75" s="37">
        <v>30</v>
      </c>
      <c r="P75" s="37">
        <v>30.5</v>
      </c>
      <c r="Q75" s="37">
        <v>31.5</v>
      </c>
      <c r="S75" t="str">
        <f t="shared" si="5"/>
        <v/>
      </c>
      <c r="T75">
        <v>98000</v>
      </c>
      <c r="U75" s="38">
        <v>0.21000000000000002</v>
      </c>
      <c r="V75" s="38">
        <v>0.22499999999999998</v>
      </c>
      <c r="W75" s="38">
        <v>0.23499999999999999</v>
      </c>
      <c r="X75" s="38">
        <v>0.245</v>
      </c>
      <c r="Y75" s="38">
        <v>0.255</v>
      </c>
      <c r="Z75" s="38">
        <v>0.26500000000000001</v>
      </c>
      <c r="AA75" s="38">
        <v>0.27500000000000002</v>
      </c>
      <c r="AB75" s="38">
        <v>0.28000000000000003</v>
      </c>
      <c r="AC75" s="38">
        <v>0.29000000000000004</v>
      </c>
      <c r="AD75" s="38">
        <v>0.3</v>
      </c>
      <c r="AE75" s="38">
        <v>0.30499999999999999</v>
      </c>
      <c r="AF75" s="38">
        <v>0.315</v>
      </c>
      <c r="AH75" s="37">
        <f t="shared" si="4"/>
        <v>21.000000000000004</v>
      </c>
      <c r="AI75" s="37">
        <f t="shared" si="4"/>
        <v>22.499999999999996</v>
      </c>
      <c r="AJ75" s="37">
        <f t="shared" si="4"/>
        <v>23.5</v>
      </c>
      <c r="AK75" s="37">
        <f t="shared" si="4"/>
        <v>24.5</v>
      </c>
      <c r="AL75" s="37">
        <f t="shared" si="4"/>
        <v>25.5</v>
      </c>
      <c r="AM75" s="37">
        <f t="shared" si="4"/>
        <v>26.5</v>
      </c>
      <c r="AN75" s="37">
        <f t="shared" si="4"/>
        <v>27.500000000000004</v>
      </c>
      <c r="AO75" s="37">
        <f t="shared" si="4"/>
        <v>28.000000000000004</v>
      </c>
      <c r="AP75" s="37">
        <f t="shared" si="4"/>
        <v>29.000000000000004</v>
      </c>
      <c r="AQ75" s="37">
        <f t="shared" si="4"/>
        <v>30</v>
      </c>
      <c r="AR75" s="37">
        <f t="shared" si="4"/>
        <v>30.5</v>
      </c>
      <c r="AS75" s="37">
        <f t="shared" si="4"/>
        <v>31.5</v>
      </c>
    </row>
    <row r="76" spans="4:45" x14ac:dyDescent="0.25">
      <c r="D76">
        <v>73</v>
      </c>
      <c r="E76">
        <v>99000</v>
      </c>
      <c r="F76" s="37">
        <v>21.000000000000004</v>
      </c>
      <c r="G76" s="37">
        <v>22.499999999999996</v>
      </c>
      <c r="H76" s="37">
        <v>23.5</v>
      </c>
      <c r="I76" s="37">
        <v>24.5</v>
      </c>
      <c r="J76" s="37">
        <v>25.5</v>
      </c>
      <c r="K76" s="37">
        <v>26.5</v>
      </c>
      <c r="L76" s="37">
        <v>27.500000000000004</v>
      </c>
      <c r="M76" s="37">
        <v>28.000000000000004</v>
      </c>
      <c r="N76" s="37">
        <v>29.000000000000004</v>
      </c>
      <c r="O76" s="37">
        <v>30</v>
      </c>
      <c r="P76" s="37">
        <v>30.5</v>
      </c>
      <c r="Q76" s="37">
        <v>31.5</v>
      </c>
      <c r="S76" t="str">
        <f t="shared" si="5"/>
        <v/>
      </c>
      <c r="T76">
        <v>99000</v>
      </c>
      <c r="U76" s="38">
        <v>0.21000000000000002</v>
      </c>
      <c r="V76" s="38">
        <v>0.22499999999999998</v>
      </c>
      <c r="W76" s="38">
        <v>0.23499999999999999</v>
      </c>
      <c r="X76" s="38">
        <v>0.245</v>
      </c>
      <c r="Y76" s="38">
        <v>0.255</v>
      </c>
      <c r="Z76" s="38">
        <v>0.26500000000000001</v>
      </c>
      <c r="AA76" s="38">
        <v>0.27500000000000002</v>
      </c>
      <c r="AB76" s="38">
        <v>0.28000000000000003</v>
      </c>
      <c r="AC76" s="38">
        <v>0.29000000000000004</v>
      </c>
      <c r="AD76" s="38">
        <v>0.3</v>
      </c>
      <c r="AE76" s="38">
        <v>0.30499999999999999</v>
      </c>
      <c r="AF76" s="38">
        <v>0.315</v>
      </c>
      <c r="AH76" s="37">
        <f t="shared" si="4"/>
        <v>21.000000000000004</v>
      </c>
      <c r="AI76" s="37">
        <f t="shared" si="4"/>
        <v>22.499999999999996</v>
      </c>
      <c r="AJ76" s="37">
        <f t="shared" si="4"/>
        <v>23.5</v>
      </c>
      <c r="AK76" s="37">
        <f t="shared" si="4"/>
        <v>24.5</v>
      </c>
      <c r="AL76" s="37">
        <f t="shared" si="4"/>
        <v>25.5</v>
      </c>
      <c r="AM76" s="37">
        <f t="shared" si="4"/>
        <v>26.5</v>
      </c>
      <c r="AN76" s="37">
        <f t="shared" si="4"/>
        <v>27.500000000000004</v>
      </c>
      <c r="AO76" s="37">
        <f t="shared" si="4"/>
        <v>28.000000000000004</v>
      </c>
      <c r="AP76" s="37">
        <f t="shared" si="4"/>
        <v>29.000000000000004</v>
      </c>
      <c r="AQ76" s="37">
        <f t="shared" si="4"/>
        <v>30</v>
      </c>
      <c r="AR76" s="37">
        <f t="shared" si="4"/>
        <v>30.5</v>
      </c>
      <c r="AS76" s="37">
        <f t="shared" si="4"/>
        <v>31.5</v>
      </c>
    </row>
    <row r="77" spans="4:45" x14ac:dyDescent="0.25">
      <c r="D77">
        <v>74</v>
      </c>
      <c r="E77">
        <v>100000</v>
      </c>
      <c r="F77" s="37">
        <v>21.499999999999996</v>
      </c>
      <c r="G77" s="37">
        <v>22.499999999999996</v>
      </c>
      <c r="H77" s="37">
        <v>23.5</v>
      </c>
      <c r="I77" s="37">
        <v>24.5</v>
      </c>
      <c r="J77" s="37">
        <v>25.5</v>
      </c>
      <c r="K77" s="37">
        <v>26.5</v>
      </c>
      <c r="L77" s="37">
        <v>27.500000000000004</v>
      </c>
      <c r="M77" s="37">
        <v>28.500000000000004</v>
      </c>
      <c r="N77" s="37">
        <v>29.000000000000004</v>
      </c>
      <c r="O77" s="37">
        <v>30</v>
      </c>
      <c r="P77" s="37">
        <v>30.5</v>
      </c>
      <c r="Q77" s="37">
        <v>31.5</v>
      </c>
      <c r="S77" t="str">
        <f t="shared" si="5"/>
        <v/>
      </c>
      <c r="T77">
        <v>100000</v>
      </c>
      <c r="U77" s="38">
        <v>0.21499999999999997</v>
      </c>
      <c r="V77" s="38">
        <v>0.22499999999999998</v>
      </c>
      <c r="W77" s="38">
        <v>0.23499999999999999</v>
      </c>
      <c r="X77" s="38">
        <v>0.245</v>
      </c>
      <c r="Y77" s="38">
        <v>0.255</v>
      </c>
      <c r="Z77" s="38">
        <v>0.26500000000000001</v>
      </c>
      <c r="AA77" s="38">
        <v>0.27500000000000002</v>
      </c>
      <c r="AB77" s="38">
        <v>0.28500000000000003</v>
      </c>
      <c r="AC77" s="38">
        <v>0.29000000000000004</v>
      </c>
      <c r="AD77" s="38">
        <v>0.3</v>
      </c>
      <c r="AE77" s="38">
        <v>0.30499999999999999</v>
      </c>
      <c r="AF77" s="38">
        <v>0.315</v>
      </c>
      <c r="AH77" s="37">
        <f t="shared" si="4"/>
        <v>21.499999999999996</v>
      </c>
      <c r="AI77" s="37">
        <f t="shared" si="4"/>
        <v>22.499999999999996</v>
      </c>
      <c r="AJ77" s="37">
        <f t="shared" si="4"/>
        <v>23.5</v>
      </c>
      <c r="AK77" s="37">
        <f t="shared" si="4"/>
        <v>24.5</v>
      </c>
      <c r="AL77" s="37">
        <f t="shared" si="4"/>
        <v>25.5</v>
      </c>
      <c r="AM77" s="37">
        <f t="shared" si="4"/>
        <v>26.5</v>
      </c>
      <c r="AN77" s="37">
        <f t="shared" si="4"/>
        <v>27.500000000000004</v>
      </c>
      <c r="AO77" s="37">
        <f t="shared" si="4"/>
        <v>28.500000000000004</v>
      </c>
      <c r="AP77" s="37">
        <f t="shared" si="4"/>
        <v>29.000000000000004</v>
      </c>
      <c r="AQ77" s="37">
        <f t="shared" si="4"/>
        <v>30</v>
      </c>
      <c r="AR77" s="37">
        <f t="shared" si="4"/>
        <v>30.5</v>
      </c>
      <c r="AS77" s="37">
        <f t="shared" si="4"/>
        <v>31.5</v>
      </c>
    </row>
    <row r="78" spans="4:45" x14ac:dyDescent="0.25">
      <c r="D78">
        <v>75</v>
      </c>
      <c r="E78">
        <v>101000</v>
      </c>
      <c r="F78" s="37">
        <v>21.499999999999996</v>
      </c>
      <c r="G78" s="37">
        <v>22.499999999999996</v>
      </c>
      <c r="H78" s="37">
        <v>23.5</v>
      </c>
      <c r="I78" s="37">
        <v>24.5</v>
      </c>
      <c r="J78" s="37">
        <v>25.5</v>
      </c>
      <c r="K78" s="37">
        <v>26.5</v>
      </c>
      <c r="L78" s="37">
        <v>27.500000000000004</v>
      </c>
      <c r="M78" s="37">
        <v>28.500000000000004</v>
      </c>
      <c r="N78" s="37">
        <v>29.000000000000004</v>
      </c>
      <c r="O78" s="37">
        <v>30</v>
      </c>
      <c r="P78" s="37">
        <v>31</v>
      </c>
      <c r="Q78" s="37">
        <v>31.5</v>
      </c>
      <c r="S78" t="str">
        <f t="shared" si="5"/>
        <v/>
      </c>
      <c r="T78">
        <v>101000</v>
      </c>
      <c r="U78" s="38">
        <v>0.21499999999999997</v>
      </c>
      <c r="V78" s="38">
        <v>0.22499999999999998</v>
      </c>
      <c r="W78" s="38">
        <v>0.23499999999999999</v>
      </c>
      <c r="X78" s="38">
        <v>0.245</v>
      </c>
      <c r="Y78" s="38">
        <v>0.255</v>
      </c>
      <c r="Z78" s="38">
        <v>0.26500000000000001</v>
      </c>
      <c r="AA78" s="38">
        <v>0.27500000000000002</v>
      </c>
      <c r="AB78" s="38">
        <v>0.28500000000000003</v>
      </c>
      <c r="AC78" s="38">
        <v>0.29000000000000004</v>
      </c>
      <c r="AD78" s="38">
        <v>0.3</v>
      </c>
      <c r="AE78" s="38">
        <v>0.31</v>
      </c>
      <c r="AF78" s="38">
        <v>0.315</v>
      </c>
      <c r="AH78" s="37">
        <f t="shared" si="4"/>
        <v>21.499999999999996</v>
      </c>
      <c r="AI78" s="37">
        <f t="shared" si="4"/>
        <v>22.499999999999996</v>
      </c>
      <c r="AJ78" s="37">
        <f t="shared" si="4"/>
        <v>23.5</v>
      </c>
      <c r="AK78" s="37">
        <f t="shared" si="4"/>
        <v>24.5</v>
      </c>
      <c r="AL78" s="37">
        <f t="shared" si="4"/>
        <v>25.5</v>
      </c>
      <c r="AM78" s="37">
        <f t="shared" si="4"/>
        <v>26.5</v>
      </c>
      <c r="AN78" s="37">
        <f t="shared" si="4"/>
        <v>27.500000000000004</v>
      </c>
      <c r="AO78" s="37">
        <f t="shared" si="4"/>
        <v>28.500000000000004</v>
      </c>
      <c r="AP78" s="37">
        <f t="shared" si="4"/>
        <v>29.000000000000004</v>
      </c>
      <c r="AQ78" s="37">
        <f t="shared" si="4"/>
        <v>30</v>
      </c>
      <c r="AR78" s="37">
        <f t="shared" si="4"/>
        <v>31</v>
      </c>
      <c r="AS78" s="37">
        <f t="shared" si="4"/>
        <v>31.5</v>
      </c>
    </row>
    <row r="79" spans="4:45" x14ac:dyDescent="0.25">
      <c r="D79">
        <v>76</v>
      </c>
      <c r="E79">
        <v>102000</v>
      </c>
      <c r="F79" s="37">
        <v>21.499999999999996</v>
      </c>
      <c r="G79" s="37">
        <v>22.499999999999996</v>
      </c>
      <c r="H79" s="37">
        <v>23.5</v>
      </c>
      <c r="I79" s="37">
        <v>24.5</v>
      </c>
      <c r="J79" s="37">
        <v>25.5</v>
      </c>
      <c r="K79" s="37">
        <v>26.5</v>
      </c>
      <c r="L79" s="37">
        <v>27.500000000000004</v>
      </c>
      <c r="M79" s="37">
        <v>28.500000000000004</v>
      </c>
      <c r="N79" s="37">
        <v>29.000000000000004</v>
      </c>
      <c r="O79" s="37">
        <v>30</v>
      </c>
      <c r="P79" s="37">
        <v>31</v>
      </c>
      <c r="Q79" s="37">
        <v>31.5</v>
      </c>
      <c r="S79" t="str">
        <f t="shared" si="5"/>
        <v/>
      </c>
      <c r="T79">
        <v>102000</v>
      </c>
      <c r="U79" s="38">
        <v>0.21499999999999997</v>
      </c>
      <c r="V79" s="38">
        <v>0.22499999999999998</v>
      </c>
      <c r="W79" s="38">
        <v>0.23499999999999999</v>
      </c>
      <c r="X79" s="38">
        <v>0.245</v>
      </c>
      <c r="Y79" s="38">
        <v>0.255</v>
      </c>
      <c r="Z79" s="38">
        <v>0.26500000000000001</v>
      </c>
      <c r="AA79" s="38">
        <v>0.27500000000000002</v>
      </c>
      <c r="AB79" s="38">
        <v>0.28500000000000003</v>
      </c>
      <c r="AC79" s="38">
        <v>0.29000000000000004</v>
      </c>
      <c r="AD79" s="38">
        <v>0.3</v>
      </c>
      <c r="AE79" s="38">
        <v>0.31</v>
      </c>
      <c r="AF79" s="38">
        <v>0.315</v>
      </c>
      <c r="AH79" s="37">
        <f t="shared" si="4"/>
        <v>21.499999999999996</v>
      </c>
      <c r="AI79" s="37">
        <f t="shared" si="4"/>
        <v>22.499999999999996</v>
      </c>
      <c r="AJ79" s="37">
        <f t="shared" si="4"/>
        <v>23.5</v>
      </c>
      <c r="AK79" s="37">
        <f t="shared" si="4"/>
        <v>24.5</v>
      </c>
      <c r="AL79" s="37">
        <f t="shared" si="4"/>
        <v>25.5</v>
      </c>
      <c r="AM79" s="37">
        <f t="shared" si="4"/>
        <v>26.5</v>
      </c>
      <c r="AN79" s="37">
        <f t="shared" si="4"/>
        <v>27.500000000000004</v>
      </c>
      <c r="AO79" s="37">
        <f t="shared" si="4"/>
        <v>28.500000000000004</v>
      </c>
      <c r="AP79" s="37">
        <f t="shared" si="4"/>
        <v>29.000000000000004</v>
      </c>
      <c r="AQ79" s="37">
        <f t="shared" si="4"/>
        <v>30</v>
      </c>
      <c r="AR79" s="37">
        <f t="shared" si="4"/>
        <v>31</v>
      </c>
      <c r="AS79" s="37">
        <f t="shared" si="4"/>
        <v>31.5</v>
      </c>
    </row>
    <row r="80" spans="4:45" x14ac:dyDescent="0.25">
      <c r="D80">
        <v>77</v>
      </c>
      <c r="E80">
        <v>103000</v>
      </c>
      <c r="F80" s="37">
        <v>21.499999999999996</v>
      </c>
      <c r="G80" s="37">
        <v>22.499999999999996</v>
      </c>
      <c r="H80" s="37">
        <v>23.5</v>
      </c>
      <c r="I80" s="37">
        <v>24.5</v>
      </c>
      <c r="J80" s="37">
        <v>25.5</v>
      </c>
      <c r="K80" s="37">
        <v>26.5</v>
      </c>
      <c r="L80" s="37">
        <v>27.500000000000004</v>
      </c>
      <c r="M80" s="37">
        <v>28.500000000000004</v>
      </c>
      <c r="N80" s="37">
        <v>29.5</v>
      </c>
      <c r="O80" s="37">
        <v>30</v>
      </c>
      <c r="P80" s="37">
        <v>31</v>
      </c>
      <c r="Q80" s="37">
        <v>31.5</v>
      </c>
      <c r="S80" t="str">
        <f t="shared" si="5"/>
        <v/>
      </c>
      <c r="T80">
        <v>103000</v>
      </c>
      <c r="U80" s="38">
        <v>0.21499999999999997</v>
      </c>
      <c r="V80" s="38">
        <v>0.22499999999999998</v>
      </c>
      <c r="W80" s="38">
        <v>0.23499999999999999</v>
      </c>
      <c r="X80" s="38">
        <v>0.245</v>
      </c>
      <c r="Y80" s="38">
        <v>0.255</v>
      </c>
      <c r="Z80" s="38">
        <v>0.26500000000000001</v>
      </c>
      <c r="AA80" s="38">
        <v>0.27500000000000002</v>
      </c>
      <c r="AB80" s="38">
        <v>0.28500000000000003</v>
      </c>
      <c r="AC80" s="38">
        <v>0.29499999999999998</v>
      </c>
      <c r="AD80" s="38">
        <v>0.3</v>
      </c>
      <c r="AE80" s="38">
        <v>0.31</v>
      </c>
      <c r="AF80" s="38">
        <v>0.315</v>
      </c>
      <c r="AH80" s="37">
        <f t="shared" si="4"/>
        <v>21.499999999999996</v>
      </c>
      <c r="AI80" s="37">
        <f t="shared" si="4"/>
        <v>22.499999999999996</v>
      </c>
      <c r="AJ80" s="37">
        <f t="shared" si="4"/>
        <v>23.5</v>
      </c>
      <c r="AK80" s="37">
        <f t="shared" si="4"/>
        <v>24.5</v>
      </c>
      <c r="AL80" s="37">
        <f t="shared" si="4"/>
        <v>25.5</v>
      </c>
      <c r="AM80" s="37">
        <f t="shared" si="4"/>
        <v>26.5</v>
      </c>
      <c r="AN80" s="37">
        <f t="shared" si="4"/>
        <v>27.500000000000004</v>
      </c>
      <c r="AO80" s="37">
        <f t="shared" si="4"/>
        <v>28.500000000000004</v>
      </c>
      <c r="AP80" s="37">
        <f t="shared" si="4"/>
        <v>29.5</v>
      </c>
      <c r="AQ80" s="37">
        <f t="shared" si="4"/>
        <v>30</v>
      </c>
      <c r="AR80" s="37">
        <f t="shared" si="4"/>
        <v>31</v>
      </c>
      <c r="AS80" s="37">
        <f t="shared" si="4"/>
        <v>31.5</v>
      </c>
    </row>
    <row r="81" spans="4:45" x14ac:dyDescent="0.25">
      <c r="D81">
        <v>78</v>
      </c>
      <c r="E81">
        <v>104000</v>
      </c>
      <c r="F81" s="37">
        <v>21.499999999999996</v>
      </c>
      <c r="G81" s="37">
        <v>22.499999999999996</v>
      </c>
      <c r="H81" s="37">
        <v>23.5</v>
      </c>
      <c r="I81" s="37">
        <v>24.5</v>
      </c>
      <c r="J81" s="37">
        <v>25.5</v>
      </c>
      <c r="K81" s="37">
        <v>26.5</v>
      </c>
      <c r="L81" s="37">
        <v>27.500000000000004</v>
      </c>
      <c r="M81" s="37">
        <v>28.500000000000004</v>
      </c>
      <c r="N81" s="37">
        <v>29.5</v>
      </c>
      <c r="O81" s="37">
        <v>30</v>
      </c>
      <c r="P81" s="37">
        <v>31</v>
      </c>
      <c r="Q81" s="37">
        <v>31.5</v>
      </c>
      <c r="S81" t="str">
        <f t="shared" si="5"/>
        <v/>
      </c>
      <c r="T81">
        <v>104000</v>
      </c>
      <c r="U81" s="38">
        <v>0.21499999999999997</v>
      </c>
      <c r="V81" s="38">
        <v>0.22499999999999998</v>
      </c>
      <c r="W81" s="38">
        <v>0.23499999999999999</v>
      </c>
      <c r="X81" s="38">
        <v>0.245</v>
      </c>
      <c r="Y81" s="38">
        <v>0.255</v>
      </c>
      <c r="Z81" s="38">
        <v>0.26500000000000001</v>
      </c>
      <c r="AA81" s="38">
        <v>0.27500000000000002</v>
      </c>
      <c r="AB81" s="38">
        <v>0.28500000000000003</v>
      </c>
      <c r="AC81" s="38">
        <v>0.29499999999999998</v>
      </c>
      <c r="AD81" s="38">
        <v>0.3</v>
      </c>
      <c r="AE81" s="38">
        <v>0.31</v>
      </c>
      <c r="AF81" s="38">
        <v>0.315</v>
      </c>
      <c r="AH81" s="37">
        <f t="shared" si="4"/>
        <v>21.499999999999996</v>
      </c>
      <c r="AI81" s="37">
        <f t="shared" si="4"/>
        <v>22.499999999999996</v>
      </c>
      <c r="AJ81" s="37">
        <f t="shared" si="4"/>
        <v>23.5</v>
      </c>
      <c r="AK81" s="37">
        <f t="shared" si="4"/>
        <v>24.5</v>
      </c>
      <c r="AL81" s="37">
        <f t="shared" si="4"/>
        <v>25.5</v>
      </c>
      <c r="AM81" s="37">
        <f t="shared" si="4"/>
        <v>26.5</v>
      </c>
      <c r="AN81" s="37">
        <f t="shared" si="4"/>
        <v>27.500000000000004</v>
      </c>
      <c r="AO81" s="37">
        <f t="shared" si="4"/>
        <v>28.500000000000004</v>
      </c>
      <c r="AP81" s="37">
        <f t="shared" si="4"/>
        <v>29.5</v>
      </c>
      <c r="AQ81" s="37">
        <f t="shared" si="4"/>
        <v>30</v>
      </c>
      <c r="AR81" s="37">
        <f t="shared" si="4"/>
        <v>31</v>
      </c>
      <c r="AS81" s="37">
        <f t="shared" si="4"/>
        <v>31.5</v>
      </c>
    </row>
    <row r="82" spans="4:45" x14ac:dyDescent="0.25">
      <c r="D82">
        <v>79</v>
      </c>
      <c r="E82">
        <v>105000</v>
      </c>
      <c r="F82" s="37">
        <v>21.499999999999996</v>
      </c>
      <c r="G82" s="37">
        <v>22.499999999999996</v>
      </c>
      <c r="H82" s="37">
        <v>23.5</v>
      </c>
      <c r="I82" s="37">
        <v>25</v>
      </c>
      <c r="J82" s="37">
        <v>26</v>
      </c>
      <c r="K82" s="37">
        <v>26.5</v>
      </c>
      <c r="L82" s="37">
        <v>27.500000000000004</v>
      </c>
      <c r="M82" s="37">
        <v>28.500000000000004</v>
      </c>
      <c r="N82" s="37">
        <v>29.5</v>
      </c>
      <c r="O82" s="37">
        <v>30</v>
      </c>
      <c r="P82" s="37">
        <v>31</v>
      </c>
      <c r="Q82" s="37">
        <v>31.5</v>
      </c>
      <c r="S82" t="str">
        <f t="shared" si="5"/>
        <v/>
      </c>
      <c r="T82">
        <v>105000</v>
      </c>
      <c r="U82" s="38">
        <v>0.21499999999999997</v>
      </c>
      <c r="V82" s="38">
        <v>0.22499999999999998</v>
      </c>
      <c r="W82" s="38">
        <v>0.23499999999999999</v>
      </c>
      <c r="X82" s="38">
        <v>0.25</v>
      </c>
      <c r="Y82" s="38">
        <v>0.26</v>
      </c>
      <c r="Z82" s="38">
        <v>0.26500000000000001</v>
      </c>
      <c r="AA82" s="38">
        <v>0.27500000000000002</v>
      </c>
      <c r="AB82" s="38">
        <v>0.28500000000000003</v>
      </c>
      <c r="AC82" s="38">
        <v>0.29499999999999998</v>
      </c>
      <c r="AD82" s="38">
        <v>0.3</v>
      </c>
      <c r="AE82" s="38">
        <v>0.31</v>
      </c>
      <c r="AF82" s="38">
        <v>0.315</v>
      </c>
      <c r="AH82" s="37">
        <f t="shared" si="4"/>
        <v>21.499999999999996</v>
      </c>
      <c r="AI82" s="37">
        <f t="shared" si="4"/>
        <v>22.499999999999996</v>
      </c>
      <c r="AJ82" s="37">
        <f t="shared" si="4"/>
        <v>23.5</v>
      </c>
      <c r="AK82" s="37">
        <f t="shared" si="4"/>
        <v>25</v>
      </c>
      <c r="AL82" s="37">
        <f t="shared" si="4"/>
        <v>26</v>
      </c>
      <c r="AM82" s="37">
        <f t="shared" si="4"/>
        <v>26.5</v>
      </c>
      <c r="AN82" s="37">
        <f t="shared" si="4"/>
        <v>27.500000000000004</v>
      </c>
      <c r="AO82" s="37">
        <f t="shared" si="4"/>
        <v>28.500000000000004</v>
      </c>
      <c r="AP82" s="37">
        <f t="shared" si="4"/>
        <v>29.5</v>
      </c>
      <c r="AQ82" s="37">
        <f t="shared" si="4"/>
        <v>30</v>
      </c>
      <c r="AR82" s="37">
        <f t="shared" si="4"/>
        <v>31</v>
      </c>
      <c r="AS82" s="37">
        <f t="shared" si="4"/>
        <v>31.5</v>
      </c>
    </row>
    <row r="83" spans="4:45" x14ac:dyDescent="0.25">
      <c r="D83">
        <v>80</v>
      </c>
      <c r="E83">
        <v>106000</v>
      </c>
      <c r="F83" s="37">
        <v>21.499999999999996</v>
      </c>
      <c r="G83" s="37">
        <v>22.499999999999996</v>
      </c>
      <c r="H83" s="37">
        <v>24</v>
      </c>
      <c r="I83" s="37">
        <v>25</v>
      </c>
      <c r="J83" s="37">
        <v>26</v>
      </c>
      <c r="K83" s="37">
        <v>27</v>
      </c>
      <c r="L83" s="37">
        <v>27.500000000000004</v>
      </c>
      <c r="M83" s="37">
        <v>28.500000000000004</v>
      </c>
      <c r="N83" s="37">
        <v>29.5</v>
      </c>
      <c r="O83" s="37">
        <v>30</v>
      </c>
      <c r="P83" s="37">
        <v>31</v>
      </c>
      <c r="Q83" s="37">
        <v>31.5</v>
      </c>
      <c r="S83" t="str">
        <f t="shared" si="5"/>
        <v/>
      </c>
      <c r="T83">
        <v>106000</v>
      </c>
      <c r="U83" s="38">
        <v>0.21499999999999997</v>
      </c>
      <c r="V83" s="38">
        <v>0.22499999999999998</v>
      </c>
      <c r="W83" s="38">
        <v>0.24</v>
      </c>
      <c r="X83" s="38">
        <v>0.25</v>
      </c>
      <c r="Y83" s="38">
        <v>0.26</v>
      </c>
      <c r="Z83" s="38">
        <v>0.27</v>
      </c>
      <c r="AA83" s="38">
        <v>0.27500000000000002</v>
      </c>
      <c r="AB83" s="38">
        <v>0.28500000000000003</v>
      </c>
      <c r="AC83" s="38">
        <v>0.29499999999999998</v>
      </c>
      <c r="AD83" s="38">
        <v>0.3</v>
      </c>
      <c r="AE83" s="38">
        <v>0.31</v>
      </c>
      <c r="AF83" s="38">
        <v>0.315</v>
      </c>
      <c r="AH83" s="37">
        <f t="shared" si="4"/>
        <v>21.499999999999996</v>
      </c>
      <c r="AI83" s="37">
        <f t="shared" si="4"/>
        <v>22.499999999999996</v>
      </c>
      <c r="AJ83" s="37">
        <f t="shared" si="4"/>
        <v>24</v>
      </c>
      <c r="AK83" s="37">
        <f t="shared" si="4"/>
        <v>25</v>
      </c>
      <c r="AL83" s="37">
        <f t="shared" si="4"/>
        <v>26</v>
      </c>
      <c r="AM83" s="37">
        <f t="shared" si="4"/>
        <v>27</v>
      </c>
      <c r="AN83" s="37">
        <f t="shared" si="4"/>
        <v>27.500000000000004</v>
      </c>
      <c r="AO83" s="37">
        <f t="shared" si="4"/>
        <v>28.500000000000004</v>
      </c>
      <c r="AP83" s="37">
        <f t="shared" si="4"/>
        <v>29.5</v>
      </c>
      <c r="AQ83" s="37">
        <f t="shared" ref="AH83:AS102" si="6">AD83*$T$3</f>
        <v>30</v>
      </c>
      <c r="AR83" s="37">
        <f t="shared" si="6"/>
        <v>31</v>
      </c>
      <c r="AS83" s="37">
        <f t="shared" si="6"/>
        <v>31.5</v>
      </c>
    </row>
    <row r="84" spans="4:45" x14ac:dyDescent="0.25">
      <c r="D84">
        <v>81</v>
      </c>
      <c r="E84">
        <v>107000</v>
      </c>
      <c r="F84" s="37">
        <v>21.499999999999996</v>
      </c>
      <c r="G84" s="37">
        <v>22.499999999999996</v>
      </c>
      <c r="H84" s="37">
        <v>24</v>
      </c>
      <c r="I84" s="37">
        <v>25</v>
      </c>
      <c r="J84" s="37">
        <v>26</v>
      </c>
      <c r="K84" s="37">
        <v>27</v>
      </c>
      <c r="L84" s="37">
        <v>28.000000000000004</v>
      </c>
      <c r="M84" s="37">
        <v>28.500000000000004</v>
      </c>
      <c r="N84" s="37">
        <v>29.5</v>
      </c>
      <c r="O84" s="37">
        <v>30.5</v>
      </c>
      <c r="P84" s="37">
        <v>31</v>
      </c>
      <c r="Q84" s="37">
        <v>32</v>
      </c>
      <c r="S84" t="str">
        <f t="shared" si="5"/>
        <v/>
      </c>
      <c r="T84">
        <v>107000</v>
      </c>
      <c r="U84" s="38">
        <v>0.21499999999999997</v>
      </c>
      <c r="V84" s="38">
        <v>0.22499999999999998</v>
      </c>
      <c r="W84" s="38">
        <v>0.24</v>
      </c>
      <c r="X84" s="38">
        <v>0.25</v>
      </c>
      <c r="Y84" s="38">
        <v>0.26</v>
      </c>
      <c r="Z84" s="38">
        <v>0.27</v>
      </c>
      <c r="AA84" s="38">
        <v>0.28000000000000003</v>
      </c>
      <c r="AB84" s="38">
        <v>0.28500000000000003</v>
      </c>
      <c r="AC84" s="38">
        <v>0.29499999999999998</v>
      </c>
      <c r="AD84" s="38">
        <v>0.30499999999999999</v>
      </c>
      <c r="AE84" s="38">
        <v>0.31</v>
      </c>
      <c r="AF84" s="38">
        <v>0.32</v>
      </c>
      <c r="AH84" s="37">
        <f t="shared" si="6"/>
        <v>21.499999999999996</v>
      </c>
      <c r="AI84" s="37">
        <f t="shared" si="6"/>
        <v>22.499999999999996</v>
      </c>
      <c r="AJ84" s="37">
        <f t="shared" si="6"/>
        <v>24</v>
      </c>
      <c r="AK84" s="37">
        <f t="shared" si="6"/>
        <v>25</v>
      </c>
      <c r="AL84" s="37">
        <f t="shared" si="6"/>
        <v>26</v>
      </c>
      <c r="AM84" s="37">
        <f t="shared" si="6"/>
        <v>27</v>
      </c>
      <c r="AN84" s="37">
        <f t="shared" si="6"/>
        <v>28.000000000000004</v>
      </c>
      <c r="AO84" s="37">
        <f t="shared" si="6"/>
        <v>28.500000000000004</v>
      </c>
      <c r="AP84" s="37">
        <f t="shared" si="6"/>
        <v>29.5</v>
      </c>
      <c r="AQ84" s="37">
        <f t="shared" si="6"/>
        <v>30.5</v>
      </c>
      <c r="AR84" s="37">
        <f t="shared" si="6"/>
        <v>31</v>
      </c>
      <c r="AS84" s="37">
        <f t="shared" si="6"/>
        <v>32</v>
      </c>
    </row>
    <row r="85" spans="4:45" x14ac:dyDescent="0.25">
      <c r="D85">
        <v>82</v>
      </c>
      <c r="E85">
        <v>108000</v>
      </c>
      <c r="F85" s="37">
        <v>21.499999999999996</v>
      </c>
      <c r="G85" s="37">
        <v>22.499999999999996</v>
      </c>
      <c r="H85" s="37">
        <v>24</v>
      </c>
      <c r="I85" s="37">
        <v>25</v>
      </c>
      <c r="J85" s="37">
        <v>26</v>
      </c>
      <c r="K85" s="37">
        <v>27</v>
      </c>
      <c r="L85" s="37">
        <v>28.000000000000004</v>
      </c>
      <c r="M85" s="37">
        <v>28.500000000000004</v>
      </c>
      <c r="N85" s="37">
        <v>29.5</v>
      </c>
      <c r="O85" s="37">
        <v>30.5</v>
      </c>
      <c r="P85" s="37">
        <v>31</v>
      </c>
      <c r="Q85" s="37">
        <v>32</v>
      </c>
      <c r="S85" t="str">
        <f t="shared" si="5"/>
        <v/>
      </c>
      <c r="T85">
        <v>108000</v>
      </c>
      <c r="U85" s="38">
        <v>0.21499999999999997</v>
      </c>
      <c r="V85" s="38">
        <v>0.22499999999999998</v>
      </c>
      <c r="W85" s="38">
        <v>0.24</v>
      </c>
      <c r="X85" s="38">
        <v>0.25</v>
      </c>
      <c r="Y85" s="38">
        <v>0.26</v>
      </c>
      <c r="Z85" s="38">
        <v>0.27</v>
      </c>
      <c r="AA85" s="38">
        <v>0.28000000000000003</v>
      </c>
      <c r="AB85" s="38">
        <v>0.28500000000000003</v>
      </c>
      <c r="AC85" s="38">
        <v>0.29499999999999998</v>
      </c>
      <c r="AD85" s="38">
        <v>0.30499999999999999</v>
      </c>
      <c r="AE85" s="38">
        <v>0.31</v>
      </c>
      <c r="AF85" s="38">
        <v>0.32</v>
      </c>
      <c r="AH85" s="37">
        <f t="shared" si="6"/>
        <v>21.499999999999996</v>
      </c>
      <c r="AI85" s="37">
        <f t="shared" si="6"/>
        <v>22.499999999999996</v>
      </c>
      <c r="AJ85" s="37">
        <f t="shared" si="6"/>
        <v>24</v>
      </c>
      <c r="AK85" s="37">
        <f t="shared" si="6"/>
        <v>25</v>
      </c>
      <c r="AL85" s="37">
        <f t="shared" si="6"/>
        <v>26</v>
      </c>
      <c r="AM85" s="37">
        <f t="shared" si="6"/>
        <v>27</v>
      </c>
      <c r="AN85" s="37">
        <f t="shared" si="6"/>
        <v>28.000000000000004</v>
      </c>
      <c r="AO85" s="37">
        <f t="shared" si="6"/>
        <v>28.500000000000004</v>
      </c>
      <c r="AP85" s="37">
        <f t="shared" si="6"/>
        <v>29.5</v>
      </c>
      <c r="AQ85" s="37">
        <f t="shared" si="6"/>
        <v>30.5</v>
      </c>
      <c r="AR85" s="37">
        <f t="shared" si="6"/>
        <v>31</v>
      </c>
      <c r="AS85" s="37">
        <f t="shared" si="6"/>
        <v>32</v>
      </c>
    </row>
    <row r="86" spans="4:45" x14ac:dyDescent="0.25">
      <c r="D86">
        <v>83</v>
      </c>
      <c r="E86">
        <v>109000</v>
      </c>
      <c r="F86" s="37">
        <v>21.499999999999996</v>
      </c>
      <c r="G86" s="37">
        <v>23</v>
      </c>
      <c r="H86" s="37">
        <v>24</v>
      </c>
      <c r="I86" s="37">
        <v>25</v>
      </c>
      <c r="J86" s="37">
        <v>26</v>
      </c>
      <c r="K86" s="37">
        <v>27</v>
      </c>
      <c r="L86" s="37">
        <v>28.000000000000004</v>
      </c>
      <c r="M86" s="37">
        <v>28.500000000000004</v>
      </c>
      <c r="N86" s="37">
        <v>29.5</v>
      </c>
      <c r="O86" s="37">
        <v>30.5</v>
      </c>
      <c r="P86" s="37">
        <v>31</v>
      </c>
      <c r="Q86" s="37">
        <v>32</v>
      </c>
      <c r="S86" t="str">
        <f t="shared" si="5"/>
        <v/>
      </c>
      <c r="T86">
        <v>109000</v>
      </c>
      <c r="U86" s="38">
        <v>0.21499999999999997</v>
      </c>
      <c r="V86" s="38">
        <v>0.22999999999999998</v>
      </c>
      <c r="W86" s="38">
        <v>0.24</v>
      </c>
      <c r="X86" s="38">
        <v>0.25</v>
      </c>
      <c r="Y86" s="38">
        <v>0.26</v>
      </c>
      <c r="Z86" s="38">
        <v>0.27</v>
      </c>
      <c r="AA86" s="38">
        <v>0.28000000000000003</v>
      </c>
      <c r="AB86" s="38">
        <v>0.28500000000000003</v>
      </c>
      <c r="AC86" s="38">
        <v>0.29499999999999998</v>
      </c>
      <c r="AD86" s="38">
        <v>0.30499999999999999</v>
      </c>
      <c r="AE86" s="38">
        <v>0.31</v>
      </c>
      <c r="AF86" s="38">
        <v>0.32</v>
      </c>
      <c r="AH86" s="37">
        <f t="shared" si="6"/>
        <v>21.499999999999996</v>
      </c>
      <c r="AI86" s="37">
        <f t="shared" si="6"/>
        <v>23</v>
      </c>
      <c r="AJ86" s="37">
        <f t="shared" si="6"/>
        <v>24</v>
      </c>
      <c r="AK86" s="37">
        <f t="shared" si="6"/>
        <v>25</v>
      </c>
      <c r="AL86" s="37">
        <f t="shared" si="6"/>
        <v>26</v>
      </c>
      <c r="AM86" s="37">
        <f t="shared" si="6"/>
        <v>27</v>
      </c>
      <c r="AN86" s="37">
        <f t="shared" si="6"/>
        <v>28.000000000000004</v>
      </c>
      <c r="AO86" s="37">
        <f t="shared" si="6"/>
        <v>28.500000000000004</v>
      </c>
      <c r="AP86" s="37">
        <f t="shared" si="6"/>
        <v>29.5</v>
      </c>
      <c r="AQ86" s="37">
        <f t="shared" si="6"/>
        <v>30.5</v>
      </c>
      <c r="AR86" s="37">
        <f t="shared" si="6"/>
        <v>31</v>
      </c>
      <c r="AS86" s="37">
        <f t="shared" si="6"/>
        <v>32</v>
      </c>
    </row>
    <row r="87" spans="4:45" x14ac:dyDescent="0.25">
      <c r="D87">
        <v>84</v>
      </c>
      <c r="E87">
        <v>110000</v>
      </c>
      <c r="F87" s="37">
        <v>21.499999999999996</v>
      </c>
      <c r="G87" s="37">
        <v>23</v>
      </c>
      <c r="H87" s="37">
        <v>24</v>
      </c>
      <c r="I87" s="37">
        <v>25</v>
      </c>
      <c r="J87" s="37">
        <v>26</v>
      </c>
      <c r="K87" s="37">
        <v>27</v>
      </c>
      <c r="L87" s="37">
        <v>28.000000000000004</v>
      </c>
      <c r="M87" s="37">
        <v>29.000000000000004</v>
      </c>
      <c r="N87" s="37">
        <v>29.5</v>
      </c>
      <c r="O87" s="37">
        <v>30.5</v>
      </c>
      <c r="P87" s="37">
        <v>31</v>
      </c>
      <c r="Q87" s="37">
        <v>32</v>
      </c>
      <c r="S87" t="str">
        <f t="shared" si="5"/>
        <v/>
      </c>
      <c r="T87">
        <v>110000</v>
      </c>
      <c r="U87" s="38">
        <v>0.21499999999999997</v>
      </c>
      <c r="V87" s="38">
        <v>0.22999999999999998</v>
      </c>
      <c r="W87" s="38">
        <v>0.24</v>
      </c>
      <c r="X87" s="38">
        <v>0.25</v>
      </c>
      <c r="Y87" s="38">
        <v>0.26</v>
      </c>
      <c r="Z87" s="38">
        <v>0.27</v>
      </c>
      <c r="AA87" s="38">
        <v>0.28000000000000003</v>
      </c>
      <c r="AB87" s="38">
        <v>0.29000000000000004</v>
      </c>
      <c r="AC87" s="38">
        <v>0.29499999999999998</v>
      </c>
      <c r="AD87" s="38">
        <v>0.30499999999999999</v>
      </c>
      <c r="AE87" s="38">
        <v>0.31</v>
      </c>
      <c r="AF87" s="38">
        <v>0.32</v>
      </c>
      <c r="AH87" s="37">
        <f t="shared" si="6"/>
        <v>21.499999999999996</v>
      </c>
      <c r="AI87" s="37">
        <f t="shared" si="6"/>
        <v>23</v>
      </c>
      <c r="AJ87" s="37">
        <f t="shared" si="6"/>
        <v>24</v>
      </c>
      <c r="AK87" s="37">
        <f t="shared" si="6"/>
        <v>25</v>
      </c>
      <c r="AL87" s="37">
        <f t="shared" si="6"/>
        <v>26</v>
      </c>
      <c r="AM87" s="37">
        <f t="shared" si="6"/>
        <v>27</v>
      </c>
      <c r="AN87" s="37">
        <f t="shared" si="6"/>
        <v>28.000000000000004</v>
      </c>
      <c r="AO87" s="37">
        <f t="shared" si="6"/>
        <v>29.000000000000004</v>
      </c>
      <c r="AP87" s="37">
        <f t="shared" si="6"/>
        <v>29.5</v>
      </c>
      <c r="AQ87" s="37">
        <f t="shared" si="6"/>
        <v>30.5</v>
      </c>
      <c r="AR87" s="37">
        <f t="shared" si="6"/>
        <v>31</v>
      </c>
      <c r="AS87" s="37">
        <f t="shared" si="6"/>
        <v>32</v>
      </c>
    </row>
    <row r="88" spans="4:45" x14ac:dyDescent="0.25">
      <c r="D88">
        <v>85</v>
      </c>
      <c r="E88">
        <v>111000</v>
      </c>
      <c r="F88" s="37">
        <v>21.499999999999996</v>
      </c>
      <c r="G88" s="37">
        <v>23</v>
      </c>
      <c r="H88" s="37">
        <v>24</v>
      </c>
      <c r="I88" s="37">
        <v>25</v>
      </c>
      <c r="J88" s="37">
        <v>26</v>
      </c>
      <c r="K88" s="37">
        <v>27</v>
      </c>
      <c r="L88" s="37">
        <v>28.000000000000004</v>
      </c>
      <c r="M88" s="37">
        <v>29.000000000000004</v>
      </c>
      <c r="N88" s="37">
        <v>29.5</v>
      </c>
      <c r="O88" s="37">
        <v>30.5</v>
      </c>
      <c r="P88" s="37">
        <v>31</v>
      </c>
      <c r="Q88" s="37">
        <v>32</v>
      </c>
      <c r="S88" t="str">
        <f t="shared" si="5"/>
        <v/>
      </c>
      <c r="T88">
        <v>111000</v>
      </c>
      <c r="U88" s="38">
        <v>0.21499999999999997</v>
      </c>
      <c r="V88" s="38">
        <v>0.22999999999999998</v>
      </c>
      <c r="W88" s="38">
        <v>0.24</v>
      </c>
      <c r="X88" s="38">
        <v>0.25</v>
      </c>
      <c r="Y88" s="38">
        <v>0.26</v>
      </c>
      <c r="Z88" s="38">
        <v>0.27</v>
      </c>
      <c r="AA88" s="38">
        <v>0.28000000000000003</v>
      </c>
      <c r="AB88" s="38">
        <v>0.29000000000000004</v>
      </c>
      <c r="AC88" s="38">
        <v>0.29499999999999998</v>
      </c>
      <c r="AD88" s="38">
        <v>0.30499999999999999</v>
      </c>
      <c r="AE88" s="38">
        <v>0.31</v>
      </c>
      <c r="AF88" s="38">
        <v>0.32</v>
      </c>
      <c r="AH88" s="37">
        <f t="shared" si="6"/>
        <v>21.499999999999996</v>
      </c>
      <c r="AI88" s="37">
        <f t="shared" si="6"/>
        <v>23</v>
      </c>
      <c r="AJ88" s="37">
        <f t="shared" si="6"/>
        <v>24</v>
      </c>
      <c r="AK88" s="37">
        <f t="shared" si="6"/>
        <v>25</v>
      </c>
      <c r="AL88" s="37">
        <f t="shared" si="6"/>
        <v>26</v>
      </c>
      <c r="AM88" s="37">
        <f t="shared" si="6"/>
        <v>27</v>
      </c>
      <c r="AN88" s="37">
        <f t="shared" si="6"/>
        <v>28.000000000000004</v>
      </c>
      <c r="AO88" s="37">
        <f t="shared" si="6"/>
        <v>29.000000000000004</v>
      </c>
      <c r="AP88" s="37">
        <f t="shared" si="6"/>
        <v>29.5</v>
      </c>
      <c r="AQ88" s="37">
        <f t="shared" si="6"/>
        <v>30.5</v>
      </c>
      <c r="AR88" s="37">
        <f t="shared" si="6"/>
        <v>31</v>
      </c>
      <c r="AS88" s="37">
        <f t="shared" si="6"/>
        <v>32</v>
      </c>
    </row>
    <row r="89" spans="4:45" x14ac:dyDescent="0.25">
      <c r="D89">
        <v>86</v>
      </c>
      <c r="E89">
        <v>112000</v>
      </c>
      <c r="F89" s="37">
        <v>21.499999999999996</v>
      </c>
      <c r="G89" s="37">
        <v>23</v>
      </c>
      <c r="H89" s="37">
        <v>24</v>
      </c>
      <c r="I89" s="37">
        <v>25</v>
      </c>
      <c r="J89" s="37">
        <v>26</v>
      </c>
      <c r="K89" s="37">
        <v>27</v>
      </c>
      <c r="L89" s="37">
        <v>28.000000000000004</v>
      </c>
      <c r="M89" s="37">
        <v>29.000000000000004</v>
      </c>
      <c r="N89" s="37">
        <v>29.5</v>
      </c>
      <c r="O89" s="37">
        <v>30.5</v>
      </c>
      <c r="P89" s="37">
        <v>31</v>
      </c>
      <c r="Q89" s="37">
        <v>32</v>
      </c>
      <c r="S89" t="str">
        <f t="shared" si="5"/>
        <v/>
      </c>
      <c r="T89">
        <v>112000</v>
      </c>
      <c r="U89" s="38">
        <v>0.21499999999999997</v>
      </c>
      <c r="V89" s="38">
        <v>0.22999999999999998</v>
      </c>
      <c r="W89" s="38">
        <v>0.24</v>
      </c>
      <c r="X89" s="38">
        <v>0.25</v>
      </c>
      <c r="Y89" s="38">
        <v>0.26</v>
      </c>
      <c r="Z89" s="38">
        <v>0.27</v>
      </c>
      <c r="AA89" s="38">
        <v>0.28000000000000003</v>
      </c>
      <c r="AB89" s="38">
        <v>0.29000000000000004</v>
      </c>
      <c r="AC89" s="38">
        <v>0.29499999999999998</v>
      </c>
      <c r="AD89" s="38">
        <v>0.30499999999999999</v>
      </c>
      <c r="AE89" s="38">
        <v>0.31</v>
      </c>
      <c r="AF89" s="38">
        <v>0.32</v>
      </c>
      <c r="AH89" s="37">
        <f t="shared" si="6"/>
        <v>21.499999999999996</v>
      </c>
      <c r="AI89" s="37">
        <f t="shared" si="6"/>
        <v>23</v>
      </c>
      <c r="AJ89" s="37">
        <f t="shared" si="6"/>
        <v>24</v>
      </c>
      <c r="AK89" s="37">
        <f t="shared" si="6"/>
        <v>25</v>
      </c>
      <c r="AL89" s="37">
        <f t="shared" si="6"/>
        <v>26</v>
      </c>
      <c r="AM89" s="37">
        <f t="shared" si="6"/>
        <v>27</v>
      </c>
      <c r="AN89" s="37">
        <f t="shared" si="6"/>
        <v>28.000000000000004</v>
      </c>
      <c r="AO89" s="37">
        <f t="shared" si="6"/>
        <v>29.000000000000004</v>
      </c>
      <c r="AP89" s="37">
        <f t="shared" si="6"/>
        <v>29.5</v>
      </c>
      <c r="AQ89" s="37">
        <f t="shared" si="6"/>
        <v>30.5</v>
      </c>
      <c r="AR89" s="37">
        <f t="shared" si="6"/>
        <v>31</v>
      </c>
      <c r="AS89" s="37">
        <f t="shared" si="6"/>
        <v>32</v>
      </c>
    </row>
    <row r="90" spans="4:45" x14ac:dyDescent="0.25">
      <c r="D90">
        <v>87</v>
      </c>
      <c r="E90">
        <v>113000</v>
      </c>
      <c r="F90" s="37">
        <v>21.999999999999996</v>
      </c>
      <c r="G90" s="37">
        <v>23</v>
      </c>
      <c r="H90" s="37">
        <v>24</v>
      </c>
      <c r="I90" s="37">
        <v>25</v>
      </c>
      <c r="J90" s="37">
        <v>26</v>
      </c>
      <c r="K90" s="37">
        <v>27</v>
      </c>
      <c r="L90" s="37">
        <v>28.000000000000004</v>
      </c>
      <c r="M90" s="37">
        <v>29.000000000000004</v>
      </c>
      <c r="N90" s="37">
        <v>29.5</v>
      </c>
      <c r="O90" s="37">
        <v>30.5</v>
      </c>
      <c r="P90" s="37">
        <v>31</v>
      </c>
      <c r="Q90" s="37">
        <v>32</v>
      </c>
      <c r="T90">
        <v>113000</v>
      </c>
      <c r="U90" s="38">
        <v>0.21999999999999997</v>
      </c>
      <c r="V90" s="38">
        <v>0.22999999999999998</v>
      </c>
      <c r="W90" s="38">
        <v>0.24</v>
      </c>
      <c r="X90" s="38">
        <v>0.25</v>
      </c>
      <c r="Y90" s="38">
        <v>0.26</v>
      </c>
      <c r="Z90" s="38">
        <v>0.27</v>
      </c>
      <c r="AA90" s="38">
        <v>0.28000000000000003</v>
      </c>
      <c r="AB90" s="38">
        <v>0.29000000000000004</v>
      </c>
      <c r="AC90" s="38">
        <v>0.29499999999999998</v>
      </c>
      <c r="AD90" s="38">
        <v>0.30499999999999999</v>
      </c>
      <c r="AE90" s="38">
        <v>0.31</v>
      </c>
      <c r="AF90" s="38">
        <v>0.32</v>
      </c>
      <c r="AH90" s="37">
        <f t="shared" si="6"/>
        <v>21.999999999999996</v>
      </c>
      <c r="AI90" s="37">
        <f t="shared" si="6"/>
        <v>23</v>
      </c>
      <c r="AJ90" s="37">
        <f t="shared" si="6"/>
        <v>24</v>
      </c>
      <c r="AK90" s="37">
        <f t="shared" si="6"/>
        <v>25</v>
      </c>
      <c r="AL90" s="37">
        <f t="shared" si="6"/>
        <v>26</v>
      </c>
      <c r="AM90" s="37">
        <f t="shared" si="6"/>
        <v>27</v>
      </c>
      <c r="AN90" s="37">
        <f t="shared" si="6"/>
        <v>28.000000000000004</v>
      </c>
      <c r="AO90" s="37">
        <f t="shared" si="6"/>
        <v>29.000000000000004</v>
      </c>
      <c r="AP90" s="37">
        <f t="shared" si="6"/>
        <v>29.5</v>
      </c>
      <c r="AQ90" s="37">
        <f t="shared" si="6"/>
        <v>30.5</v>
      </c>
      <c r="AR90" s="37">
        <f t="shared" si="6"/>
        <v>31</v>
      </c>
      <c r="AS90" s="37">
        <f t="shared" si="6"/>
        <v>32</v>
      </c>
    </row>
    <row r="91" spans="4:45" x14ac:dyDescent="0.25">
      <c r="D91">
        <v>88</v>
      </c>
      <c r="E91">
        <v>114000</v>
      </c>
      <c r="F91" s="37">
        <v>21.999999999999996</v>
      </c>
      <c r="G91" s="37">
        <v>23</v>
      </c>
      <c r="H91" s="37">
        <v>24</v>
      </c>
      <c r="I91" s="37">
        <v>25</v>
      </c>
      <c r="J91" s="37">
        <v>26</v>
      </c>
      <c r="K91" s="37">
        <v>27</v>
      </c>
      <c r="L91" s="37">
        <v>28.000000000000004</v>
      </c>
      <c r="M91" s="37">
        <v>29.000000000000004</v>
      </c>
      <c r="N91" s="37">
        <v>30</v>
      </c>
      <c r="O91" s="37">
        <v>30.5</v>
      </c>
      <c r="P91" s="37">
        <v>31</v>
      </c>
      <c r="Q91" s="37">
        <v>32</v>
      </c>
      <c r="T91">
        <v>114000</v>
      </c>
      <c r="U91" s="38">
        <v>0.21999999999999997</v>
      </c>
      <c r="V91" s="38">
        <v>0.22999999999999998</v>
      </c>
      <c r="W91" s="38">
        <v>0.24</v>
      </c>
      <c r="X91" s="38">
        <v>0.25</v>
      </c>
      <c r="Y91" s="38">
        <v>0.26</v>
      </c>
      <c r="Z91" s="38">
        <v>0.27</v>
      </c>
      <c r="AA91" s="38">
        <v>0.28000000000000003</v>
      </c>
      <c r="AB91" s="38">
        <v>0.29000000000000004</v>
      </c>
      <c r="AC91" s="38">
        <v>0.3</v>
      </c>
      <c r="AD91" s="38">
        <v>0.30499999999999999</v>
      </c>
      <c r="AE91" s="38">
        <v>0.31</v>
      </c>
      <c r="AF91" s="38">
        <v>0.32</v>
      </c>
      <c r="AH91" s="37">
        <f t="shared" si="6"/>
        <v>21.999999999999996</v>
      </c>
      <c r="AI91" s="37">
        <f t="shared" si="6"/>
        <v>23</v>
      </c>
      <c r="AJ91" s="37">
        <f t="shared" si="6"/>
        <v>24</v>
      </c>
      <c r="AK91" s="37">
        <f t="shared" si="6"/>
        <v>25</v>
      </c>
      <c r="AL91" s="37">
        <f t="shared" si="6"/>
        <v>26</v>
      </c>
      <c r="AM91" s="37">
        <f t="shared" si="6"/>
        <v>27</v>
      </c>
      <c r="AN91" s="37">
        <f t="shared" si="6"/>
        <v>28.000000000000004</v>
      </c>
      <c r="AO91" s="37">
        <f t="shared" si="6"/>
        <v>29.000000000000004</v>
      </c>
      <c r="AP91" s="37">
        <f t="shared" si="6"/>
        <v>30</v>
      </c>
      <c r="AQ91" s="37">
        <f t="shared" si="6"/>
        <v>30.5</v>
      </c>
      <c r="AR91" s="37">
        <f t="shared" si="6"/>
        <v>31</v>
      </c>
      <c r="AS91" s="37">
        <f t="shared" si="6"/>
        <v>32</v>
      </c>
    </row>
    <row r="92" spans="4:45" x14ac:dyDescent="0.25">
      <c r="D92">
        <v>89</v>
      </c>
      <c r="E92">
        <v>115000</v>
      </c>
      <c r="F92" s="37">
        <v>21.999999999999996</v>
      </c>
      <c r="G92" s="37">
        <v>23</v>
      </c>
      <c r="H92" s="37">
        <v>24</v>
      </c>
      <c r="I92" s="37">
        <v>25</v>
      </c>
      <c r="J92" s="37">
        <v>26</v>
      </c>
      <c r="K92" s="37">
        <v>27</v>
      </c>
      <c r="L92" s="37">
        <v>28.000000000000004</v>
      </c>
      <c r="M92" s="37">
        <v>29.000000000000004</v>
      </c>
      <c r="N92" s="37">
        <v>30</v>
      </c>
      <c r="O92" s="37">
        <v>30.5</v>
      </c>
      <c r="P92" s="37">
        <v>31.5</v>
      </c>
      <c r="Q92" s="37">
        <v>32</v>
      </c>
      <c r="T92">
        <v>115000</v>
      </c>
      <c r="U92" s="38">
        <v>0.21999999999999997</v>
      </c>
      <c r="V92" s="38">
        <v>0.22999999999999998</v>
      </c>
      <c r="W92" s="38">
        <v>0.24</v>
      </c>
      <c r="X92" s="38">
        <v>0.25</v>
      </c>
      <c r="Y92" s="38">
        <v>0.26</v>
      </c>
      <c r="Z92" s="38">
        <v>0.27</v>
      </c>
      <c r="AA92" s="38">
        <v>0.28000000000000003</v>
      </c>
      <c r="AB92" s="38">
        <v>0.29000000000000004</v>
      </c>
      <c r="AC92" s="38">
        <v>0.3</v>
      </c>
      <c r="AD92" s="38">
        <v>0.30499999999999999</v>
      </c>
      <c r="AE92" s="38">
        <v>0.315</v>
      </c>
      <c r="AF92" s="38">
        <v>0.32</v>
      </c>
      <c r="AH92" s="37">
        <f t="shared" si="6"/>
        <v>21.999999999999996</v>
      </c>
      <c r="AI92" s="37">
        <f t="shared" si="6"/>
        <v>23</v>
      </c>
      <c r="AJ92" s="37">
        <f t="shared" si="6"/>
        <v>24</v>
      </c>
      <c r="AK92" s="37">
        <f t="shared" si="6"/>
        <v>25</v>
      </c>
      <c r="AL92" s="37">
        <f t="shared" si="6"/>
        <v>26</v>
      </c>
      <c r="AM92" s="37">
        <f t="shared" si="6"/>
        <v>27</v>
      </c>
      <c r="AN92" s="37">
        <f t="shared" si="6"/>
        <v>28.000000000000004</v>
      </c>
      <c r="AO92" s="37">
        <f t="shared" si="6"/>
        <v>29.000000000000004</v>
      </c>
      <c r="AP92" s="37">
        <f t="shared" si="6"/>
        <v>30</v>
      </c>
      <c r="AQ92" s="37">
        <f t="shared" si="6"/>
        <v>30.5</v>
      </c>
      <c r="AR92" s="37">
        <f t="shared" si="6"/>
        <v>31.5</v>
      </c>
      <c r="AS92" s="37">
        <f t="shared" si="6"/>
        <v>32</v>
      </c>
    </row>
    <row r="93" spans="4:45" x14ac:dyDescent="0.25">
      <c r="D93">
        <v>90</v>
      </c>
      <c r="E93">
        <v>116000</v>
      </c>
      <c r="F93" s="37">
        <v>21.999999999999996</v>
      </c>
      <c r="G93" s="37">
        <v>23</v>
      </c>
      <c r="H93" s="37">
        <v>24</v>
      </c>
      <c r="I93" s="37">
        <v>25</v>
      </c>
      <c r="J93" s="37">
        <v>26</v>
      </c>
      <c r="K93" s="37">
        <v>27</v>
      </c>
      <c r="L93" s="37">
        <v>28.000000000000004</v>
      </c>
      <c r="M93" s="37">
        <v>29.000000000000004</v>
      </c>
      <c r="N93" s="37">
        <v>30</v>
      </c>
      <c r="O93" s="37">
        <v>30.5</v>
      </c>
      <c r="P93" s="37">
        <v>31.5</v>
      </c>
      <c r="Q93" s="37">
        <v>32</v>
      </c>
      <c r="T93">
        <v>116000</v>
      </c>
      <c r="U93" s="38">
        <v>0.21999999999999997</v>
      </c>
      <c r="V93" s="38">
        <v>0.22999999999999998</v>
      </c>
      <c r="W93" s="38">
        <v>0.24</v>
      </c>
      <c r="X93" s="38">
        <v>0.25</v>
      </c>
      <c r="Y93" s="38">
        <v>0.26</v>
      </c>
      <c r="Z93" s="38">
        <v>0.27</v>
      </c>
      <c r="AA93" s="38">
        <v>0.28000000000000003</v>
      </c>
      <c r="AB93" s="38">
        <v>0.29000000000000004</v>
      </c>
      <c r="AC93" s="38">
        <v>0.3</v>
      </c>
      <c r="AD93" s="38">
        <v>0.30499999999999999</v>
      </c>
      <c r="AE93" s="38">
        <v>0.315</v>
      </c>
      <c r="AF93" s="38">
        <v>0.32</v>
      </c>
      <c r="AH93" s="37">
        <f t="shared" si="6"/>
        <v>21.999999999999996</v>
      </c>
      <c r="AI93" s="37">
        <f t="shared" si="6"/>
        <v>23</v>
      </c>
      <c r="AJ93" s="37">
        <f t="shared" si="6"/>
        <v>24</v>
      </c>
      <c r="AK93" s="37">
        <f t="shared" si="6"/>
        <v>25</v>
      </c>
      <c r="AL93" s="37">
        <f t="shared" si="6"/>
        <v>26</v>
      </c>
      <c r="AM93" s="37">
        <f t="shared" si="6"/>
        <v>27</v>
      </c>
      <c r="AN93" s="37">
        <f t="shared" si="6"/>
        <v>28.000000000000004</v>
      </c>
      <c r="AO93" s="37">
        <f t="shared" si="6"/>
        <v>29.000000000000004</v>
      </c>
      <c r="AP93" s="37">
        <f t="shared" si="6"/>
        <v>30</v>
      </c>
      <c r="AQ93" s="37">
        <f t="shared" si="6"/>
        <v>30.5</v>
      </c>
      <c r="AR93" s="37">
        <f t="shared" si="6"/>
        <v>31.5</v>
      </c>
      <c r="AS93" s="37">
        <f t="shared" si="6"/>
        <v>32</v>
      </c>
    </row>
    <row r="94" spans="4:45" x14ac:dyDescent="0.25">
      <c r="D94">
        <v>91</v>
      </c>
      <c r="E94">
        <v>117000</v>
      </c>
      <c r="F94" s="37">
        <v>21.999999999999996</v>
      </c>
      <c r="G94" s="37">
        <v>23</v>
      </c>
      <c r="H94" s="37">
        <v>24</v>
      </c>
      <c r="I94" s="37">
        <v>25</v>
      </c>
      <c r="J94" s="37">
        <v>26</v>
      </c>
      <c r="K94" s="37">
        <v>27</v>
      </c>
      <c r="L94" s="37">
        <v>28.000000000000004</v>
      </c>
      <c r="M94" s="37">
        <v>29.000000000000004</v>
      </c>
      <c r="N94" s="37">
        <v>30</v>
      </c>
      <c r="O94" s="37">
        <v>30.5</v>
      </c>
      <c r="P94" s="37">
        <v>31.5</v>
      </c>
      <c r="Q94" s="37">
        <v>32</v>
      </c>
      <c r="T94">
        <v>117000</v>
      </c>
      <c r="U94" s="38">
        <v>0.21999999999999997</v>
      </c>
      <c r="V94" s="38">
        <v>0.22999999999999998</v>
      </c>
      <c r="W94" s="38">
        <v>0.24</v>
      </c>
      <c r="X94" s="38">
        <v>0.25</v>
      </c>
      <c r="Y94" s="38">
        <v>0.26</v>
      </c>
      <c r="Z94" s="38">
        <v>0.27</v>
      </c>
      <c r="AA94" s="38">
        <v>0.28000000000000003</v>
      </c>
      <c r="AB94" s="38">
        <v>0.29000000000000004</v>
      </c>
      <c r="AC94" s="38">
        <v>0.3</v>
      </c>
      <c r="AD94" s="38">
        <v>0.30499999999999999</v>
      </c>
      <c r="AE94" s="38">
        <v>0.315</v>
      </c>
      <c r="AF94" s="38">
        <v>0.32</v>
      </c>
      <c r="AH94" s="37">
        <f t="shared" si="6"/>
        <v>21.999999999999996</v>
      </c>
      <c r="AI94" s="37">
        <f t="shared" si="6"/>
        <v>23</v>
      </c>
      <c r="AJ94" s="37">
        <f t="shared" si="6"/>
        <v>24</v>
      </c>
      <c r="AK94" s="37">
        <f t="shared" si="6"/>
        <v>25</v>
      </c>
      <c r="AL94" s="37">
        <f t="shared" si="6"/>
        <v>26</v>
      </c>
      <c r="AM94" s="37">
        <f t="shared" si="6"/>
        <v>27</v>
      </c>
      <c r="AN94" s="37">
        <f t="shared" si="6"/>
        <v>28.000000000000004</v>
      </c>
      <c r="AO94" s="37">
        <f t="shared" si="6"/>
        <v>29.000000000000004</v>
      </c>
      <c r="AP94" s="37">
        <f t="shared" si="6"/>
        <v>30</v>
      </c>
      <c r="AQ94" s="37">
        <f t="shared" si="6"/>
        <v>30.5</v>
      </c>
      <c r="AR94" s="37">
        <f t="shared" si="6"/>
        <v>31.5</v>
      </c>
      <c r="AS94" s="37">
        <f t="shared" si="6"/>
        <v>32</v>
      </c>
    </row>
    <row r="95" spans="4:45" x14ac:dyDescent="0.25">
      <c r="D95">
        <v>92</v>
      </c>
      <c r="E95">
        <v>118000</v>
      </c>
      <c r="F95" s="37">
        <v>21.999999999999996</v>
      </c>
      <c r="G95" s="37">
        <v>23</v>
      </c>
      <c r="H95" s="37">
        <v>24</v>
      </c>
      <c r="I95" s="37">
        <v>25</v>
      </c>
      <c r="J95" s="37">
        <v>26</v>
      </c>
      <c r="K95" s="37">
        <v>27</v>
      </c>
      <c r="L95" s="37">
        <v>28.000000000000004</v>
      </c>
      <c r="M95" s="37">
        <v>29.000000000000004</v>
      </c>
      <c r="N95" s="37">
        <v>30</v>
      </c>
      <c r="O95" s="37">
        <v>30.5</v>
      </c>
      <c r="P95" s="37">
        <v>31.5</v>
      </c>
      <c r="Q95" s="37">
        <v>32</v>
      </c>
      <c r="T95">
        <v>118000</v>
      </c>
      <c r="U95" s="38">
        <v>0.21999999999999997</v>
      </c>
      <c r="V95" s="38">
        <v>0.22999999999999998</v>
      </c>
      <c r="W95" s="38">
        <v>0.24</v>
      </c>
      <c r="X95" s="38">
        <v>0.25</v>
      </c>
      <c r="Y95" s="38">
        <v>0.26</v>
      </c>
      <c r="Z95" s="38">
        <v>0.27</v>
      </c>
      <c r="AA95" s="38">
        <v>0.28000000000000003</v>
      </c>
      <c r="AB95" s="38">
        <v>0.29000000000000004</v>
      </c>
      <c r="AC95" s="38">
        <v>0.3</v>
      </c>
      <c r="AD95" s="38">
        <v>0.30499999999999999</v>
      </c>
      <c r="AE95" s="38">
        <v>0.315</v>
      </c>
      <c r="AF95" s="38">
        <v>0.32</v>
      </c>
      <c r="AH95" s="37">
        <f t="shared" si="6"/>
        <v>21.999999999999996</v>
      </c>
      <c r="AI95" s="37">
        <f t="shared" si="6"/>
        <v>23</v>
      </c>
      <c r="AJ95" s="37">
        <f t="shared" si="6"/>
        <v>24</v>
      </c>
      <c r="AK95" s="37">
        <f t="shared" si="6"/>
        <v>25</v>
      </c>
      <c r="AL95" s="37">
        <f t="shared" si="6"/>
        <v>26</v>
      </c>
      <c r="AM95" s="37">
        <f t="shared" si="6"/>
        <v>27</v>
      </c>
      <c r="AN95" s="37">
        <f t="shared" si="6"/>
        <v>28.000000000000004</v>
      </c>
      <c r="AO95" s="37">
        <f t="shared" si="6"/>
        <v>29.000000000000004</v>
      </c>
      <c r="AP95" s="37">
        <f t="shared" si="6"/>
        <v>30</v>
      </c>
      <c r="AQ95" s="37">
        <f t="shared" si="6"/>
        <v>30.5</v>
      </c>
      <c r="AR95" s="37">
        <f t="shared" si="6"/>
        <v>31.5</v>
      </c>
      <c r="AS95" s="37">
        <f t="shared" si="6"/>
        <v>32</v>
      </c>
    </row>
    <row r="96" spans="4:45" x14ac:dyDescent="0.25">
      <c r="D96">
        <v>93</v>
      </c>
      <c r="E96">
        <v>119000</v>
      </c>
      <c r="F96" s="37">
        <v>21.999999999999996</v>
      </c>
      <c r="G96" s="37">
        <v>23</v>
      </c>
      <c r="H96" s="37">
        <v>24</v>
      </c>
      <c r="I96" s="37">
        <v>25.5</v>
      </c>
      <c r="J96" s="37">
        <v>26.5</v>
      </c>
      <c r="K96" s="37">
        <v>27</v>
      </c>
      <c r="L96" s="37">
        <v>28.000000000000004</v>
      </c>
      <c r="M96" s="37">
        <v>29.000000000000004</v>
      </c>
      <c r="N96" s="37">
        <v>30</v>
      </c>
      <c r="O96" s="37">
        <v>30.5</v>
      </c>
      <c r="P96" s="37">
        <v>31.5</v>
      </c>
      <c r="Q96" s="37">
        <v>32</v>
      </c>
      <c r="T96">
        <v>119000</v>
      </c>
      <c r="U96" s="38">
        <v>0.21999999999999997</v>
      </c>
      <c r="V96" s="38">
        <v>0.22999999999999998</v>
      </c>
      <c r="W96" s="38">
        <v>0.24</v>
      </c>
      <c r="X96" s="38">
        <v>0.255</v>
      </c>
      <c r="Y96" s="38">
        <v>0.26500000000000001</v>
      </c>
      <c r="Z96" s="38">
        <v>0.27</v>
      </c>
      <c r="AA96" s="38">
        <v>0.28000000000000003</v>
      </c>
      <c r="AB96" s="38">
        <v>0.29000000000000004</v>
      </c>
      <c r="AC96" s="38">
        <v>0.3</v>
      </c>
      <c r="AD96" s="38">
        <v>0.30499999999999999</v>
      </c>
      <c r="AE96" s="38">
        <v>0.315</v>
      </c>
      <c r="AF96" s="38">
        <v>0.32</v>
      </c>
      <c r="AH96" s="37">
        <f t="shared" si="6"/>
        <v>21.999999999999996</v>
      </c>
      <c r="AI96" s="37">
        <f t="shared" si="6"/>
        <v>23</v>
      </c>
      <c r="AJ96" s="37">
        <f t="shared" si="6"/>
        <v>24</v>
      </c>
      <c r="AK96" s="37">
        <f t="shared" si="6"/>
        <v>25.5</v>
      </c>
      <c r="AL96" s="37">
        <f t="shared" si="6"/>
        <v>26.5</v>
      </c>
      <c r="AM96" s="37">
        <f t="shared" si="6"/>
        <v>27</v>
      </c>
      <c r="AN96" s="37">
        <f t="shared" si="6"/>
        <v>28.000000000000004</v>
      </c>
      <c r="AO96" s="37">
        <f t="shared" si="6"/>
        <v>29.000000000000004</v>
      </c>
      <c r="AP96" s="37">
        <f t="shared" si="6"/>
        <v>30</v>
      </c>
      <c r="AQ96" s="37">
        <f t="shared" si="6"/>
        <v>30.5</v>
      </c>
      <c r="AR96" s="37">
        <f t="shared" si="6"/>
        <v>31.5</v>
      </c>
      <c r="AS96" s="37">
        <f t="shared" si="6"/>
        <v>32</v>
      </c>
    </row>
    <row r="97" spans="4:45" x14ac:dyDescent="0.25">
      <c r="D97">
        <v>94</v>
      </c>
      <c r="E97">
        <v>120000</v>
      </c>
      <c r="F97" s="37">
        <v>21.999999999999996</v>
      </c>
      <c r="G97" s="37">
        <v>23</v>
      </c>
      <c r="H97" s="37">
        <v>24</v>
      </c>
      <c r="I97" s="37">
        <v>25.5</v>
      </c>
      <c r="J97" s="37">
        <v>26.5</v>
      </c>
      <c r="K97" s="37">
        <v>27.500000000000004</v>
      </c>
      <c r="L97" s="37">
        <v>28.000000000000004</v>
      </c>
      <c r="M97" s="37">
        <v>29.000000000000004</v>
      </c>
      <c r="N97" s="37">
        <v>30</v>
      </c>
      <c r="O97" s="37">
        <v>31</v>
      </c>
      <c r="P97" s="37">
        <v>31.5</v>
      </c>
      <c r="Q97" s="37">
        <v>32</v>
      </c>
      <c r="T97">
        <v>120000</v>
      </c>
      <c r="U97" s="38">
        <v>0.21999999999999997</v>
      </c>
      <c r="V97" s="38">
        <v>0.22999999999999998</v>
      </c>
      <c r="W97" s="38">
        <v>0.24</v>
      </c>
      <c r="X97" s="38">
        <v>0.255</v>
      </c>
      <c r="Y97" s="38">
        <v>0.26500000000000001</v>
      </c>
      <c r="Z97" s="38">
        <v>0.27500000000000002</v>
      </c>
      <c r="AA97" s="38">
        <v>0.28000000000000003</v>
      </c>
      <c r="AB97" s="38">
        <v>0.29000000000000004</v>
      </c>
      <c r="AC97" s="38">
        <v>0.3</v>
      </c>
      <c r="AD97" s="38">
        <v>0.31</v>
      </c>
      <c r="AE97" s="38">
        <v>0.315</v>
      </c>
      <c r="AF97" s="38">
        <v>0.32</v>
      </c>
      <c r="AH97" s="37">
        <f t="shared" si="6"/>
        <v>21.999999999999996</v>
      </c>
      <c r="AI97" s="37">
        <f t="shared" si="6"/>
        <v>23</v>
      </c>
      <c r="AJ97" s="37">
        <f t="shared" si="6"/>
        <v>24</v>
      </c>
      <c r="AK97" s="37">
        <f t="shared" si="6"/>
        <v>25.5</v>
      </c>
      <c r="AL97" s="37">
        <f t="shared" si="6"/>
        <v>26.5</v>
      </c>
      <c r="AM97" s="37">
        <f t="shared" si="6"/>
        <v>27.500000000000004</v>
      </c>
      <c r="AN97" s="37">
        <f t="shared" si="6"/>
        <v>28.000000000000004</v>
      </c>
      <c r="AO97" s="37">
        <f t="shared" si="6"/>
        <v>29.000000000000004</v>
      </c>
      <c r="AP97" s="37">
        <f t="shared" si="6"/>
        <v>30</v>
      </c>
      <c r="AQ97" s="37">
        <f t="shared" si="6"/>
        <v>31</v>
      </c>
      <c r="AR97" s="37">
        <f t="shared" si="6"/>
        <v>31.5</v>
      </c>
      <c r="AS97" s="37">
        <f t="shared" si="6"/>
        <v>32</v>
      </c>
    </row>
    <row r="98" spans="4:45" x14ac:dyDescent="0.25">
      <c r="D98">
        <v>95</v>
      </c>
      <c r="E98">
        <v>121000</v>
      </c>
      <c r="F98">
        <v>21.999999999999996</v>
      </c>
      <c r="G98">
        <v>23</v>
      </c>
      <c r="H98">
        <v>24.5</v>
      </c>
      <c r="I98">
        <v>25.5</v>
      </c>
      <c r="J98">
        <v>26.5</v>
      </c>
      <c r="K98">
        <v>27.500000000000004</v>
      </c>
      <c r="L98">
        <v>28.500000000000004</v>
      </c>
      <c r="M98">
        <v>29.000000000000004</v>
      </c>
      <c r="N98">
        <v>30</v>
      </c>
      <c r="O98">
        <v>31</v>
      </c>
      <c r="P98">
        <v>31.5</v>
      </c>
      <c r="Q98">
        <v>32</v>
      </c>
      <c r="T98">
        <v>121000</v>
      </c>
      <c r="U98" s="38">
        <v>0.21999999999999997</v>
      </c>
      <c r="V98" s="38">
        <v>0.22999999999999998</v>
      </c>
      <c r="W98" s="38">
        <v>0.245</v>
      </c>
      <c r="X98" s="38">
        <v>0.255</v>
      </c>
      <c r="Y98" s="38">
        <v>0.26500000000000001</v>
      </c>
      <c r="Z98" s="38">
        <v>0.27500000000000002</v>
      </c>
      <c r="AA98" s="38">
        <v>0.28500000000000003</v>
      </c>
      <c r="AB98" s="38">
        <v>0.29000000000000004</v>
      </c>
      <c r="AC98" s="38">
        <v>0.3</v>
      </c>
      <c r="AD98" s="38">
        <v>0.31</v>
      </c>
      <c r="AE98" s="38">
        <v>0.315</v>
      </c>
      <c r="AF98" s="38">
        <v>0.32</v>
      </c>
      <c r="AH98" s="37">
        <f t="shared" si="6"/>
        <v>21.999999999999996</v>
      </c>
      <c r="AI98" s="37">
        <f t="shared" si="6"/>
        <v>23</v>
      </c>
      <c r="AJ98" s="37">
        <f t="shared" si="6"/>
        <v>24.5</v>
      </c>
      <c r="AK98" s="37">
        <f t="shared" si="6"/>
        <v>25.5</v>
      </c>
      <c r="AL98" s="37">
        <f t="shared" si="6"/>
        <v>26.5</v>
      </c>
      <c r="AM98" s="37">
        <f t="shared" si="6"/>
        <v>27.500000000000004</v>
      </c>
      <c r="AN98" s="37">
        <f t="shared" si="6"/>
        <v>28.500000000000004</v>
      </c>
      <c r="AO98" s="37">
        <f t="shared" si="6"/>
        <v>29.000000000000004</v>
      </c>
      <c r="AP98" s="37">
        <f t="shared" si="6"/>
        <v>30</v>
      </c>
      <c r="AQ98" s="37">
        <f t="shared" si="6"/>
        <v>31</v>
      </c>
      <c r="AR98" s="37">
        <f t="shared" si="6"/>
        <v>31.5</v>
      </c>
      <c r="AS98" s="37">
        <f t="shared" si="6"/>
        <v>32</v>
      </c>
    </row>
    <row r="99" spans="4:45" x14ac:dyDescent="0.25">
      <c r="D99">
        <v>96</v>
      </c>
      <c r="E99">
        <v>122000</v>
      </c>
      <c r="F99">
        <v>21.999999999999996</v>
      </c>
      <c r="G99">
        <v>23</v>
      </c>
      <c r="H99">
        <v>24.5</v>
      </c>
      <c r="I99">
        <v>25.5</v>
      </c>
      <c r="J99">
        <v>26.5</v>
      </c>
      <c r="K99">
        <v>27.500000000000004</v>
      </c>
      <c r="L99">
        <v>28.500000000000004</v>
      </c>
      <c r="M99">
        <v>29.000000000000004</v>
      </c>
      <c r="N99">
        <v>30</v>
      </c>
      <c r="O99">
        <v>31</v>
      </c>
      <c r="P99">
        <v>31.5</v>
      </c>
      <c r="Q99">
        <v>32.5</v>
      </c>
      <c r="T99">
        <v>122000</v>
      </c>
      <c r="U99" s="38">
        <v>0.21999999999999997</v>
      </c>
      <c r="V99" s="38">
        <v>0.22999999999999998</v>
      </c>
      <c r="W99" s="38">
        <v>0.245</v>
      </c>
      <c r="X99" s="38">
        <v>0.255</v>
      </c>
      <c r="Y99" s="38">
        <v>0.26500000000000001</v>
      </c>
      <c r="Z99" s="38">
        <v>0.27500000000000002</v>
      </c>
      <c r="AA99" s="38">
        <v>0.28500000000000003</v>
      </c>
      <c r="AB99" s="38">
        <v>0.29000000000000004</v>
      </c>
      <c r="AC99" s="38">
        <v>0.3</v>
      </c>
      <c r="AD99" s="38">
        <v>0.31</v>
      </c>
      <c r="AE99" s="38">
        <v>0.315</v>
      </c>
      <c r="AF99" s="38">
        <v>0.32500000000000001</v>
      </c>
      <c r="AH99" s="37">
        <f t="shared" si="6"/>
        <v>21.999999999999996</v>
      </c>
      <c r="AI99" s="37">
        <f t="shared" si="6"/>
        <v>23</v>
      </c>
      <c r="AJ99" s="37">
        <f t="shared" si="6"/>
        <v>24.5</v>
      </c>
      <c r="AK99" s="37">
        <f t="shared" si="6"/>
        <v>25.5</v>
      </c>
      <c r="AL99" s="37">
        <f t="shared" si="6"/>
        <v>26.5</v>
      </c>
      <c r="AM99" s="37">
        <f t="shared" si="6"/>
        <v>27.500000000000004</v>
      </c>
      <c r="AN99" s="37">
        <f t="shared" si="6"/>
        <v>28.500000000000004</v>
      </c>
      <c r="AO99" s="37">
        <f t="shared" si="6"/>
        <v>29.000000000000004</v>
      </c>
      <c r="AP99" s="37">
        <f t="shared" si="6"/>
        <v>30</v>
      </c>
      <c r="AQ99" s="37">
        <f t="shared" si="6"/>
        <v>31</v>
      </c>
      <c r="AR99" s="37">
        <f t="shared" si="6"/>
        <v>31.5</v>
      </c>
      <c r="AS99" s="37">
        <f t="shared" si="6"/>
        <v>32.5</v>
      </c>
    </row>
    <row r="100" spans="4:45" x14ac:dyDescent="0.25">
      <c r="D100">
        <v>97</v>
      </c>
      <c r="E100">
        <v>123000</v>
      </c>
      <c r="F100">
        <v>21.999999999999996</v>
      </c>
      <c r="G100">
        <v>23</v>
      </c>
      <c r="H100">
        <v>24.5</v>
      </c>
      <c r="I100">
        <v>25.5</v>
      </c>
      <c r="J100">
        <v>26.5</v>
      </c>
      <c r="K100">
        <v>27.500000000000004</v>
      </c>
      <c r="L100">
        <v>28.500000000000004</v>
      </c>
      <c r="M100">
        <v>29.000000000000004</v>
      </c>
      <c r="N100">
        <v>30</v>
      </c>
      <c r="O100">
        <v>31</v>
      </c>
      <c r="P100">
        <v>31.5</v>
      </c>
      <c r="Q100">
        <v>32.5</v>
      </c>
      <c r="T100">
        <v>123000</v>
      </c>
      <c r="U100" s="38">
        <v>0.21999999999999997</v>
      </c>
      <c r="V100" s="38">
        <v>0.22999999999999998</v>
      </c>
      <c r="W100" s="38">
        <v>0.245</v>
      </c>
      <c r="X100" s="38">
        <v>0.255</v>
      </c>
      <c r="Y100" s="38">
        <v>0.26500000000000001</v>
      </c>
      <c r="Z100" s="38">
        <v>0.27500000000000002</v>
      </c>
      <c r="AA100" s="38">
        <v>0.28500000000000003</v>
      </c>
      <c r="AB100" s="38">
        <v>0.29000000000000004</v>
      </c>
      <c r="AC100" s="38">
        <v>0.3</v>
      </c>
      <c r="AD100" s="38">
        <v>0.31</v>
      </c>
      <c r="AE100" s="38">
        <v>0.315</v>
      </c>
      <c r="AF100" s="38">
        <v>0.32500000000000001</v>
      </c>
      <c r="AH100" s="37">
        <f t="shared" si="6"/>
        <v>21.999999999999996</v>
      </c>
      <c r="AI100" s="37">
        <f t="shared" si="6"/>
        <v>23</v>
      </c>
      <c r="AJ100" s="37">
        <f t="shared" si="6"/>
        <v>24.5</v>
      </c>
      <c r="AK100" s="37">
        <f t="shared" si="6"/>
        <v>25.5</v>
      </c>
      <c r="AL100" s="37">
        <f t="shared" si="6"/>
        <v>26.5</v>
      </c>
      <c r="AM100" s="37">
        <f t="shared" si="6"/>
        <v>27.500000000000004</v>
      </c>
      <c r="AN100" s="37">
        <f t="shared" si="6"/>
        <v>28.500000000000004</v>
      </c>
      <c r="AO100" s="37">
        <f t="shared" si="6"/>
        <v>29.000000000000004</v>
      </c>
      <c r="AP100" s="37">
        <f t="shared" si="6"/>
        <v>30</v>
      </c>
      <c r="AQ100" s="37">
        <f t="shared" si="6"/>
        <v>31</v>
      </c>
      <c r="AR100" s="37">
        <f t="shared" si="6"/>
        <v>31.5</v>
      </c>
      <c r="AS100" s="37">
        <f t="shared" si="6"/>
        <v>32.5</v>
      </c>
    </row>
    <row r="101" spans="4:45" x14ac:dyDescent="0.25">
      <c r="D101">
        <v>98</v>
      </c>
      <c r="E101">
        <v>124000</v>
      </c>
      <c r="F101">
        <v>21.999999999999996</v>
      </c>
      <c r="G101">
        <v>23.5</v>
      </c>
      <c r="H101">
        <v>24.5</v>
      </c>
      <c r="I101">
        <v>25.5</v>
      </c>
      <c r="J101">
        <v>26.5</v>
      </c>
      <c r="K101">
        <v>27.500000000000004</v>
      </c>
      <c r="L101">
        <v>28.500000000000004</v>
      </c>
      <c r="M101">
        <v>29.5</v>
      </c>
      <c r="N101">
        <v>30</v>
      </c>
      <c r="O101">
        <v>31</v>
      </c>
      <c r="P101">
        <v>31.5</v>
      </c>
      <c r="Q101">
        <v>32.5</v>
      </c>
      <c r="T101">
        <v>124000</v>
      </c>
      <c r="U101" s="38">
        <v>0.21999999999999997</v>
      </c>
      <c r="V101" s="38">
        <v>0.23499999999999999</v>
      </c>
      <c r="W101" s="38">
        <v>0.245</v>
      </c>
      <c r="X101" s="38">
        <v>0.255</v>
      </c>
      <c r="Y101" s="38">
        <v>0.26500000000000001</v>
      </c>
      <c r="Z101" s="38">
        <v>0.27500000000000002</v>
      </c>
      <c r="AA101" s="38">
        <v>0.28500000000000003</v>
      </c>
      <c r="AB101" s="38">
        <v>0.29499999999999998</v>
      </c>
      <c r="AC101" s="38">
        <v>0.3</v>
      </c>
      <c r="AD101" s="38">
        <v>0.31</v>
      </c>
      <c r="AE101" s="38">
        <v>0.315</v>
      </c>
      <c r="AF101" s="38">
        <v>0.32500000000000001</v>
      </c>
      <c r="AH101" s="37">
        <f t="shared" si="6"/>
        <v>21.999999999999996</v>
      </c>
      <c r="AI101" s="37">
        <f t="shared" si="6"/>
        <v>23.5</v>
      </c>
      <c r="AJ101" s="37">
        <f t="shared" si="6"/>
        <v>24.5</v>
      </c>
      <c r="AK101" s="37">
        <f t="shared" si="6"/>
        <v>25.5</v>
      </c>
      <c r="AL101" s="37">
        <f t="shared" si="6"/>
        <v>26.5</v>
      </c>
      <c r="AM101" s="37">
        <f t="shared" si="6"/>
        <v>27.500000000000004</v>
      </c>
      <c r="AN101" s="37">
        <f t="shared" si="6"/>
        <v>28.500000000000004</v>
      </c>
      <c r="AO101" s="37">
        <f t="shared" si="6"/>
        <v>29.5</v>
      </c>
      <c r="AP101" s="37">
        <f t="shared" si="6"/>
        <v>30</v>
      </c>
      <c r="AQ101" s="37">
        <f t="shared" si="6"/>
        <v>31</v>
      </c>
      <c r="AR101" s="37">
        <f t="shared" si="6"/>
        <v>31.5</v>
      </c>
      <c r="AS101" s="37">
        <f t="shared" si="6"/>
        <v>32.5</v>
      </c>
    </row>
    <row r="102" spans="4:45" x14ac:dyDescent="0.25">
      <c r="D102">
        <v>99</v>
      </c>
      <c r="E102">
        <v>125000</v>
      </c>
      <c r="F102">
        <v>21.999999999999996</v>
      </c>
      <c r="G102">
        <v>23.5</v>
      </c>
      <c r="H102">
        <v>24.5</v>
      </c>
      <c r="I102">
        <v>25.5</v>
      </c>
      <c r="J102">
        <v>26.5</v>
      </c>
      <c r="K102">
        <v>27.500000000000004</v>
      </c>
      <c r="L102">
        <v>28.500000000000004</v>
      </c>
      <c r="M102">
        <v>29.5</v>
      </c>
      <c r="N102">
        <v>30</v>
      </c>
      <c r="O102">
        <v>31</v>
      </c>
      <c r="P102">
        <v>31.5</v>
      </c>
      <c r="Q102">
        <v>32.5</v>
      </c>
      <c r="T102">
        <v>125000</v>
      </c>
      <c r="U102" s="38">
        <v>0.21999999999999997</v>
      </c>
      <c r="V102" s="38">
        <v>0.23499999999999999</v>
      </c>
      <c r="W102" s="38">
        <v>0.245</v>
      </c>
      <c r="X102" s="38">
        <v>0.255</v>
      </c>
      <c r="Y102" s="38">
        <v>0.26500000000000001</v>
      </c>
      <c r="Z102" s="38">
        <v>0.27500000000000002</v>
      </c>
      <c r="AA102" s="38">
        <v>0.28500000000000003</v>
      </c>
      <c r="AB102" s="38">
        <v>0.29499999999999998</v>
      </c>
      <c r="AC102" s="38">
        <v>0.3</v>
      </c>
      <c r="AD102" s="38">
        <v>0.31</v>
      </c>
      <c r="AE102" s="38">
        <v>0.315</v>
      </c>
      <c r="AF102" s="38">
        <v>0.32500000000000001</v>
      </c>
      <c r="AH102" s="37">
        <f t="shared" si="6"/>
        <v>21.999999999999996</v>
      </c>
      <c r="AI102" s="37">
        <f t="shared" si="6"/>
        <v>23.5</v>
      </c>
      <c r="AJ102" s="37">
        <f t="shared" si="6"/>
        <v>24.5</v>
      </c>
      <c r="AK102" s="37">
        <f t="shared" si="6"/>
        <v>25.5</v>
      </c>
      <c r="AL102" s="37">
        <f t="shared" si="6"/>
        <v>26.5</v>
      </c>
      <c r="AM102" s="37">
        <f t="shared" si="6"/>
        <v>27.500000000000004</v>
      </c>
      <c r="AN102" s="37">
        <f t="shared" si="6"/>
        <v>28.500000000000004</v>
      </c>
      <c r="AO102" s="37">
        <f t="shared" si="6"/>
        <v>29.5</v>
      </c>
      <c r="AP102" s="37">
        <f t="shared" si="6"/>
        <v>30</v>
      </c>
      <c r="AQ102" s="37">
        <f t="shared" si="6"/>
        <v>31</v>
      </c>
      <c r="AR102" s="37">
        <f t="shared" si="6"/>
        <v>31.5</v>
      </c>
      <c r="AS102" s="37">
        <f t="shared" si="6"/>
        <v>32.5</v>
      </c>
    </row>
  </sheetData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38"/>
  <sheetViews>
    <sheetView topLeftCell="C1" zoomScale="80" zoomScaleNormal="80" workbookViewId="0">
      <selection activeCell="D11" sqref="D11"/>
    </sheetView>
  </sheetViews>
  <sheetFormatPr defaultRowHeight="15" outlineLevelRow="1" outlineLevelCol="1" x14ac:dyDescent="0.25"/>
  <cols>
    <col min="1" max="1" width="19.28515625" style="19" hidden="1" customWidth="1" outlineLevel="1"/>
    <col min="2" max="2" width="4.42578125" hidden="1" customWidth="1" outlineLevel="1"/>
    <col min="3" max="3" width="48" bestFit="1" customWidth="1" collapsed="1"/>
    <col min="4" max="4" width="12.5703125" bestFit="1" customWidth="1"/>
    <col min="7" max="7" width="29.85546875" bestFit="1" customWidth="1"/>
    <col min="8" max="9" width="10.7109375" customWidth="1"/>
  </cols>
  <sheetData>
    <row r="1" spans="1:9" x14ac:dyDescent="0.25">
      <c r="A1" s="18" t="s">
        <v>31</v>
      </c>
    </row>
    <row r="2" spans="1:9" x14ac:dyDescent="0.25">
      <c r="C2" t="s">
        <v>21</v>
      </c>
      <c r="D2" s="17">
        <f>'MaxHyp Light'!B5</f>
        <v>50000</v>
      </c>
      <c r="E2" s="17">
        <f>'MaxHyp Light'!B4</f>
        <v>30</v>
      </c>
      <c r="F2" t="s">
        <v>46</v>
      </c>
      <c r="G2" t="s">
        <v>47</v>
      </c>
      <c r="H2" s="5">
        <f>IF(H6="ja",D2,MAX(D2,D3))</f>
        <v>50000</v>
      </c>
      <c r="I2" s="35">
        <f>'MaxHyp Light'!L11</f>
        <v>50000</v>
      </c>
    </row>
    <row r="3" spans="1:9" x14ac:dyDescent="0.25">
      <c r="A3" s="19" t="s">
        <v>28</v>
      </c>
      <c r="C3" t="s">
        <v>22</v>
      </c>
      <c r="D3" s="17">
        <f>'MaxHyp Light'!C5</f>
        <v>0</v>
      </c>
      <c r="E3" s="17">
        <f>'MaxHyp Light'!C4</f>
        <v>30</v>
      </c>
      <c r="F3" t="s">
        <v>46</v>
      </c>
      <c r="G3" t="s">
        <v>48</v>
      </c>
      <c r="H3" s="5">
        <f>VLOOKUP(H2,D2:E3,2,0)</f>
        <v>30</v>
      </c>
    </row>
    <row r="4" spans="1:9" x14ac:dyDescent="0.25">
      <c r="A4" s="19" t="s">
        <v>29</v>
      </c>
      <c r="C4" s="8" t="s">
        <v>26</v>
      </c>
      <c r="D4" s="17">
        <f>'MaxHyp Light'!B13</f>
        <v>0</v>
      </c>
      <c r="G4" t="s">
        <v>125</v>
      </c>
      <c r="H4" s="39">
        <v>67</v>
      </c>
    </row>
    <row r="5" spans="1:9" x14ac:dyDescent="0.25">
      <c r="A5" s="19" t="s">
        <v>5</v>
      </c>
      <c r="G5" t="s">
        <v>124</v>
      </c>
      <c r="H5" s="5" t="str">
        <f>IF(H3&lt;H4,"NietAow","WelAow")</f>
        <v>NietAow</v>
      </c>
    </row>
    <row r="6" spans="1:9" x14ac:dyDescent="0.25">
      <c r="A6" s="19" t="s">
        <v>4</v>
      </c>
      <c r="C6" t="s">
        <v>131</v>
      </c>
      <c r="D6" s="39">
        <v>5</v>
      </c>
      <c r="G6" t="s">
        <v>126</v>
      </c>
      <c r="H6" s="5" t="str">
        <f>'MaxHyp Light'!B3</f>
        <v>ja</v>
      </c>
    </row>
    <row r="7" spans="1:9" x14ac:dyDescent="0.25">
      <c r="C7" t="s">
        <v>80</v>
      </c>
      <c r="D7" s="67">
        <f>'MaxHyp Light'!B17</f>
        <v>0.05</v>
      </c>
    </row>
    <row r="8" spans="1:9" x14ac:dyDescent="0.25">
      <c r="A8" s="20" t="s">
        <v>6</v>
      </c>
      <c r="C8" t="s">
        <v>130</v>
      </c>
      <c r="D8" s="5">
        <f>H22</f>
        <v>27</v>
      </c>
    </row>
    <row r="9" spans="1:9" x14ac:dyDescent="0.25">
      <c r="A9" s="19" t="s">
        <v>30</v>
      </c>
      <c r="C9" t="s">
        <v>129</v>
      </c>
      <c r="D9" s="5">
        <f>H23</f>
        <v>20</v>
      </c>
      <c r="E9" s="8"/>
    </row>
    <row r="10" spans="1:9" x14ac:dyDescent="0.25">
      <c r="A10" s="19" t="s">
        <v>5</v>
      </c>
    </row>
    <row r="11" spans="1:9" x14ac:dyDescent="0.25">
      <c r="A11" s="19" t="s">
        <v>7</v>
      </c>
      <c r="C11" t="s">
        <v>19</v>
      </c>
      <c r="D11" s="5">
        <f>IF(H6="ja",(D2-D4)*D8/100,(D2+D3-D4)*D8/100)</f>
        <v>13500</v>
      </c>
    </row>
    <row r="12" spans="1:9" x14ac:dyDescent="0.25">
      <c r="A12" s="20" t="s">
        <v>6</v>
      </c>
      <c r="C12" s="6" t="s">
        <v>20</v>
      </c>
      <c r="D12" s="9">
        <f>D11*D9/D8</f>
        <v>10000</v>
      </c>
    </row>
    <row r="13" spans="1:9" x14ac:dyDescent="0.25">
      <c r="A13" s="19" t="s">
        <v>8</v>
      </c>
      <c r="C13" s="8" t="s">
        <v>27</v>
      </c>
      <c r="D13" s="17">
        <f>'MaxHyp Light'!B15</f>
        <v>0</v>
      </c>
    </row>
    <row r="14" spans="1:9" x14ac:dyDescent="0.25">
      <c r="C14" t="s">
        <v>32</v>
      </c>
      <c r="D14" s="5">
        <f>D11-D13</f>
        <v>13500</v>
      </c>
    </row>
    <row r="15" spans="1:9" x14ac:dyDescent="0.25">
      <c r="C15" s="6" t="s">
        <v>33</v>
      </c>
      <c r="D15" s="9">
        <f>D12-D13</f>
        <v>10000</v>
      </c>
    </row>
    <row r="16" spans="1:9" x14ac:dyDescent="0.25">
      <c r="H16" t="s">
        <v>118</v>
      </c>
      <c r="I16" t="s">
        <v>119</v>
      </c>
    </row>
    <row r="17" spans="3:9" x14ac:dyDescent="0.25">
      <c r="C17" s="1" t="s">
        <v>1</v>
      </c>
      <c r="D17" s="21">
        <f>'MaxHyp Light'!B17</f>
        <v>0.05</v>
      </c>
      <c r="G17" t="s">
        <v>51</v>
      </c>
      <c r="H17" s="5">
        <f>HLOOKUP(D17*100,'2019JR2BX1'!F2:Q3,2,1)</f>
        <v>10</v>
      </c>
    </row>
    <row r="18" spans="3:9" x14ac:dyDescent="0.25">
      <c r="C18" s="1" t="s">
        <v>2</v>
      </c>
      <c r="D18" s="22">
        <f>'MaxHyp Light'!B18</f>
        <v>30</v>
      </c>
      <c r="G18" t="s">
        <v>120</v>
      </c>
      <c r="H18" s="5">
        <f>VLOOKUP(I2,'2019JR2BX1'!E:Q,H17,1)</f>
        <v>27</v>
      </c>
      <c r="I18" s="5">
        <f>VLOOKUP(I2,'2019SR2BX1'!E:Q,H17,1)</f>
        <v>34.5</v>
      </c>
    </row>
    <row r="19" spans="3:9" x14ac:dyDescent="0.25">
      <c r="C19" s="2" t="s">
        <v>3</v>
      </c>
      <c r="D19" s="3">
        <f>PV(D17/12,D18*12,-1/12,0,0)</f>
        <v>15.523468087172983</v>
      </c>
      <c r="G19" t="s">
        <v>121</v>
      </c>
      <c r="H19" s="5">
        <f>VLOOKUP(I2,'2019JR2BX3'!E:Q,H17,1)</f>
        <v>20</v>
      </c>
      <c r="I19" s="5">
        <f>VLOOKUP(I2,'2019SR2BX3'!E:Q,H17,1)</f>
        <v>27</v>
      </c>
    </row>
    <row r="20" spans="3:9" x14ac:dyDescent="0.25">
      <c r="C20" t="s">
        <v>17</v>
      </c>
      <c r="D20" s="10">
        <f>D14*D19</f>
        <v>209566.81917683527</v>
      </c>
      <c r="G20" t="s">
        <v>122</v>
      </c>
      <c r="H20" s="5">
        <f>VLOOKUP(I2,'2019JR1BX1'!E:Q,H17,1)</f>
        <v>27</v>
      </c>
      <c r="I20" s="5">
        <f>VLOOKUP(I2,'2019SR1BX1'!E:Q,H17,1)</f>
        <v>34.5</v>
      </c>
    </row>
    <row r="21" spans="3:9" x14ac:dyDescent="0.25">
      <c r="C21" s="6" t="s">
        <v>18</v>
      </c>
      <c r="D21" s="11">
        <f>D20*D9/D8</f>
        <v>155234.68087172983</v>
      </c>
      <c r="G21" t="s">
        <v>123</v>
      </c>
      <c r="H21" s="5">
        <f>VLOOKUP(I2,'2019JR1BX3'!E:Q,H17,1)</f>
        <v>20</v>
      </c>
      <c r="I21" s="5">
        <f>VLOOKUP(I2,'2019SR1BX3'!E:Q,H17,1)</f>
        <v>27</v>
      </c>
    </row>
    <row r="22" spans="3:9" x14ac:dyDescent="0.25">
      <c r="C22" s="6"/>
      <c r="D22" s="7"/>
      <c r="G22" t="s">
        <v>116</v>
      </c>
      <c r="H22" s="5">
        <f>IF(H6="ja",IF(H5="NietAow",H20,I20),IF(H5="NietAow",H18,I18))</f>
        <v>27</v>
      </c>
    </row>
    <row r="23" spans="3:9" x14ac:dyDescent="0.25">
      <c r="C23" s="6" t="s">
        <v>36</v>
      </c>
      <c r="D23" s="7"/>
      <c r="G23" t="s">
        <v>117</v>
      </c>
      <c r="H23" s="5">
        <f>IF(H6="ja",IF(H5="NietAow",H21,I21),IF(H5="NietAow",H19,I19))</f>
        <v>20</v>
      </c>
    </row>
    <row r="24" spans="3:9" x14ac:dyDescent="0.25">
      <c r="C24" t="s">
        <v>9</v>
      </c>
      <c r="D24" s="4"/>
    </row>
    <row r="25" spans="3:9" x14ac:dyDescent="0.25">
      <c r="C25" t="s">
        <v>10</v>
      </c>
      <c r="D25" s="10">
        <f>D20-D24</f>
        <v>209566.81917683527</v>
      </c>
    </row>
    <row r="26" spans="3:9" x14ac:dyDescent="0.25">
      <c r="C26" t="s">
        <v>11</v>
      </c>
      <c r="D26" s="10">
        <f>D25*D9/D8</f>
        <v>155234.68087172983</v>
      </c>
    </row>
    <row r="27" spans="3:9" x14ac:dyDescent="0.25">
      <c r="C27" t="s">
        <v>12</v>
      </c>
      <c r="D27" s="12">
        <f>D26+D24</f>
        <v>155234.68087172983</v>
      </c>
    </row>
    <row r="28" spans="3:9" x14ac:dyDescent="0.25">
      <c r="D28" s="4"/>
    </row>
    <row r="29" spans="3:9" x14ac:dyDescent="0.25">
      <c r="C29" s="6" t="s">
        <v>37</v>
      </c>
      <c r="D29" s="4"/>
    </row>
    <row r="30" spans="3:9" x14ac:dyDescent="0.25">
      <c r="C30" t="s">
        <v>34</v>
      </c>
      <c r="D30" s="23">
        <f>'MaxHyp Light'!B19</f>
        <v>0</v>
      </c>
    </row>
    <row r="31" spans="3:9" x14ac:dyDescent="0.25">
      <c r="C31" t="s">
        <v>55</v>
      </c>
      <c r="D31" s="10">
        <f>D30/D19</f>
        <v>0</v>
      </c>
    </row>
    <row r="32" spans="3:9" x14ac:dyDescent="0.25">
      <c r="C32" s="6" t="s">
        <v>54</v>
      </c>
      <c r="D32" s="11">
        <f>D31*D8/D9</f>
        <v>0</v>
      </c>
    </row>
    <row r="33" spans="3:4" x14ac:dyDescent="0.25">
      <c r="C33" t="s">
        <v>16</v>
      </c>
      <c r="D33" s="10">
        <f>D14-D32</f>
        <v>13500</v>
      </c>
    </row>
    <row r="34" spans="3:4" hidden="1" outlineLevel="1" x14ac:dyDescent="0.25">
      <c r="C34" s="6" t="s">
        <v>13</v>
      </c>
      <c r="D34" s="11">
        <f>D31</f>
        <v>0</v>
      </c>
    </row>
    <row r="35" spans="3:4" hidden="1" outlineLevel="1" x14ac:dyDescent="0.25">
      <c r="C35" t="s">
        <v>14</v>
      </c>
      <c r="D35" s="10">
        <f>D33+D34</f>
        <v>13500</v>
      </c>
    </row>
    <row r="36" spans="3:4" hidden="1" outlineLevel="1" x14ac:dyDescent="0.25">
      <c r="C36" t="s">
        <v>15</v>
      </c>
      <c r="D36" s="12">
        <f>D35/12</f>
        <v>1125</v>
      </c>
    </row>
    <row r="37" spans="3:4" collapsed="1" x14ac:dyDescent="0.25">
      <c r="C37" t="s">
        <v>45</v>
      </c>
      <c r="D37" s="10">
        <f>D33*D19</f>
        <v>209566.81917683527</v>
      </c>
    </row>
    <row r="38" spans="3:4" x14ac:dyDescent="0.25">
      <c r="C38" s="13" t="s">
        <v>35</v>
      </c>
      <c r="D38" s="12">
        <f>D30+D37</f>
        <v>209566.81917683527</v>
      </c>
    </row>
  </sheetData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AE99"/>
  <sheetViews>
    <sheetView zoomScale="85" zoomScaleNormal="85" workbookViewId="0">
      <selection activeCell="D3" sqref="D3"/>
    </sheetView>
  </sheetViews>
  <sheetFormatPr defaultRowHeight="15" x14ac:dyDescent="0.25"/>
  <sheetData>
    <row r="1" spans="2:31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</row>
    <row r="2" spans="2:31" x14ac:dyDescent="0.25">
      <c r="B2" s="61"/>
      <c r="D2" t="s">
        <v>146</v>
      </c>
      <c r="F2" s="62">
        <v>0</v>
      </c>
      <c r="G2" s="62">
        <v>1.0009999999999999</v>
      </c>
      <c r="H2" s="62">
        <v>1.5009999999999999</v>
      </c>
      <c r="I2" s="62">
        <v>2.0009999999999999</v>
      </c>
      <c r="J2" s="62">
        <v>2.5009999999999999</v>
      </c>
      <c r="K2" s="62">
        <v>3.0009999999999999</v>
      </c>
      <c r="L2" s="62">
        <v>3.5009999999999999</v>
      </c>
      <c r="M2" s="62">
        <v>4.0010000000000003</v>
      </c>
      <c r="N2" s="62">
        <v>4.5010000000000003</v>
      </c>
      <c r="O2" s="62">
        <v>5.0010000000000003</v>
      </c>
      <c r="P2" s="62">
        <v>5.5010000000000003</v>
      </c>
      <c r="Q2" s="62">
        <v>6.0010000000000003</v>
      </c>
      <c r="T2" s="63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2:31" x14ac:dyDescent="0.25">
      <c r="B3" s="64"/>
      <c r="E3" t="s">
        <v>59</v>
      </c>
      <c r="F3" s="62">
        <v>2</v>
      </c>
      <c r="G3" s="62">
        <v>3</v>
      </c>
      <c r="H3" s="62">
        <v>4</v>
      </c>
      <c r="I3" s="62">
        <v>5</v>
      </c>
      <c r="J3" s="62">
        <v>6</v>
      </c>
      <c r="K3" s="62">
        <v>7</v>
      </c>
      <c r="L3" s="62">
        <v>8</v>
      </c>
      <c r="M3" s="62">
        <v>9</v>
      </c>
      <c r="N3" s="62">
        <v>10</v>
      </c>
      <c r="O3" s="62">
        <v>11</v>
      </c>
      <c r="P3" s="62">
        <v>12</v>
      </c>
      <c r="Q3" s="62">
        <v>13</v>
      </c>
    </row>
    <row r="4" spans="2:31" x14ac:dyDescent="0.25">
      <c r="D4">
        <v>1</v>
      </c>
      <c r="E4">
        <v>0</v>
      </c>
      <c r="F4" s="37">
        <v>12</v>
      </c>
      <c r="G4" s="37">
        <v>12.5</v>
      </c>
      <c r="H4" s="37">
        <v>13.5</v>
      </c>
      <c r="I4" s="37">
        <v>14.000000000000002</v>
      </c>
      <c r="J4" s="37">
        <v>14.500000000000002</v>
      </c>
      <c r="K4" s="37">
        <v>15</v>
      </c>
      <c r="L4" s="37">
        <v>16</v>
      </c>
      <c r="M4" s="37">
        <v>16.5</v>
      </c>
      <c r="N4" s="37">
        <v>17</v>
      </c>
      <c r="O4" s="37">
        <v>17.5</v>
      </c>
      <c r="P4" s="37">
        <v>17.5</v>
      </c>
      <c r="Q4" s="37">
        <v>18</v>
      </c>
    </row>
    <row r="5" spans="2:31" x14ac:dyDescent="0.25">
      <c r="D5">
        <v>2</v>
      </c>
      <c r="E5">
        <v>21000</v>
      </c>
      <c r="F5" s="37">
        <v>12</v>
      </c>
      <c r="G5" s="37">
        <v>12.5</v>
      </c>
      <c r="H5" s="37">
        <v>13.5</v>
      </c>
      <c r="I5" s="37">
        <v>14.000000000000002</v>
      </c>
      <c r="J5" s="37">
        <v>14.500000000000002</v>
      </c>
      <c r="K5" s="37">
        <v>15</v>
      </c>
      <c r="L5" s="37">
        <v>16</v>
      </c>
      <c r="M5" s="37">
        <v>16.5</v>
      </c>
      <c r="N5" s="37">
        <v>17</v>
      </c>
      <c r="O5" s="37">
        <v>17.5</v>
      </c>
      <c r="P5" s="37">
        <v>17.5</v>
      </c>
      <c r="Q5" s="37">
        <v>18</v>
      </c>
    </row>
    <row r="6" spans="2:31" x14ac:dyDescent="0.25">
      <c r="D6">
        <v>3</v>
      </c>
      <c r="E6">
        <v>21500</v>
      </c>
      <c r="F6" s="37">
        <v>12.5</v>
      </c>
      <c r="G6" s="37">
        <v>13.5</v>
      </c>
      <c r="H6" s="37">
        <v>14.499999999999998</v>
      </c>
      <c r="I6" s="37">
        <v>15</v>
      </c>
      <c r="J6" s="37">
        <v>15.5</v>
      </c>
      <c r="K6" s="37">
        <v>16</v>
      </c>
      <c r="L6" s="37">
        <v>16.5</v>
      </c>
      <c r="M6" s="37">
        <v>17.5</v>
      </c>
      <c r="N6" s="37">
        <v>18</v>
      </c>
      <c r="O6" s="37">
        <v>18.5</v>
      </c>
      <c r="P6" s="37">
        <v>19</v>
      </c>
      <c r="Q6" s="37">
        <v>19</v>
      </c>
    </row>
    <row r="7" spans="2:31" x14ac:dyDescent="0.25">
      <c r="D7">
        <v>4</v>
      </c>
      <c r="E7">
        <v>22000</v>
      </c>
      <c r="F7" s="37">
        <v>13</v>
      </c>
      <c r="G7" s="37">
        <v>13.5</v>
      </c>
      <c r="H7" s="37">
        <v>14.499999999999998</v>
      </c>
      <c r="I7" s="37">
        <v>15</v>
      </c>
      <c r="J7" s="37">
        <v>15.5</v>
      </c>
      <c r="K7" s="37">
        <v>16.5</v>
      </c>
      <c r="L7" s="37">
        <v>17.5</v>
      </c>
      <c r="M7" s="37">
        <v>18</v>
      </c>
      <c r="N7" s="37">
        <v>19</v>
      </c>
      <c r="O7" s="37">
        <v>19.5</v>
      </c>
      <c r="P7" s="37">
        <v>20</v>
      </c>
      <c r="Q7" s="37">
        <v>20</v>
      </c>
    </row>
    <row r="8" spans="2:31" x14ac:dyDescent="0.25">
      <c r="D8">
        <v>5</v>
      </c>
      <c r="E8">
        <v>22500</v>
      </c>
      <c r="F8" s="37">
        <v>13</v>
      </c>
      <c r="G8" s="37">
        <v>13.5</v>
      </c>
      <c r="H8" s="37">
        <v>14.500000000000002</v>
      </c>
      <c r="I8" s="37">
        <v>15.5</v>
      </c>
      <c r="J8" s="37">
        <v>16.5</v>
      </c>
      <c r="K8" s="37">
        <v>17.5</v>
      </c>
      <c r="L8" s="37">
        <v>18.5</v>
      </c>
      <c r="M8" s="37">
        <v>19</v>
      </c>
      <c r="N8" s="37">
        <v>19.5</v>
      </c>
      <c r="O8" s="37">
        <v>20</v>
      </c>
      <c r="P8" s="37">
        <v>21.000000000000004</v>
      </c>
      <c r="Q8" s="37">
        <v>21.499999999999996</v>
      </c>
    </row>
    <row r="9" spans="2:31" x14ac:dyDescent="0.25">
      <c r="D9">
        <v>6</v>
      </c>
      <c r="E9">
        <v>23000</v>
      </c>
      <c r="F9" s="37">
        <v>13.5</v>
      </c>
      <c r="G9" s="37">
        <v>14.000000000000002</v>
      </c>
      <c r="H9" s="37">
        <v>15</v>
      </c>
      <c r="I9" s="37">
        <v>16</v>
      </c>
      <c r="J9" s="37">
        <v>17</v>
      </c>
      <c r="K9" s="37">
        <v>18</v>
      </c>
      <c r="L9" s="37">
        <v>19</v>
      </c>
      <c r="M9" s="37">
        <v>20</v>
      </c>
      <c r="N9" s="37">
        <v>20.5</v>
      </c>
      <c r="O9" s="37">
        <v>21.000000000000004</v>
      </c>
      <c r="P9" s="37">
        <v>21.499999999999996</v>
      </c>
      <c r="Q9" s="37">
        <v>21.999999999999996</v>
      </c>
    </row>
    <row r="10" spans="2:31" x14ac:dyDescent="0.25">
      <c r="D10">
        <v>7</v>
      </c>
      <c r="E10">
        <v>23500</v>
      </c>
      <c r="F10" s="37">
        <v>14.000000000000002</v>
      </c>
      <c r="G10" s="37">
        <v>14.500000000000002</v>
      </c>
      <c r="H10" s="37">
        <v>15.5</v>
      </c>
      <c r="I10" s="37">
        <v>16.5</v>
      </c>
      <c r="J10" s="37">
        <v>17.5</v>
      </c>
      <c r="K10" s="37">
        <v>18.5</v>
      </c>
      <c r="L10" s="37">
        <v>19.5</v>
      </c>
      <c r="M10" s="37">
        <v>20.5</v>
      </c>
      <c r="N10" s="37">
        <v>21.000000000000004</v>
      </c>
      <c r="O10" s="37">
        <v>21.999999999999996</v>
      </c>
      <c r="P10" s="37">
        <v>22.499999999999996</v>
      </c>
      <c r="Q10" s="37">
        <v>23</v>
      </c>
    </row>
    <row r="11" spans="2:31" x14ac:dyDescent="0.25">
      <c r="D11">
        <v>8</v>
      </c>
      <c r="E11">
        <v>24000</v>
      </c>
      <c r="F11" s="37">
        <v>14.000000000000002</v>
      </c>
      <c r="G11" s="37">
        <v>14.500000000000002</v>
      </c>
      <c r="H11" s="37">
        <v>16</v>
      </c>
      <c r="I11" s="37">
        <v>17</v>
      </c>
      <c r="J11" s="37">
        <v>18</v>
      </c>
      <c r="K11" s="37">
        <v>19</v>
      </c>
      <c r="L11" s="37">
        <v>20</v>
      </c>
      <c r="M11" s="37">
        <v>21.000000000000004</v>
      </c>
      <c r="N11" s="37">
        <v>21.999999999999996</v>
      </c>
      <c r="O11" s="37">
        <v>22.499999999999996</v>
      </c>
      <c r="P11" s="37">
        <v>23.5</v>
      </c>
      <c r="Q11" s="37">
        <v>24</v>
      </c>
    </row>
    <row r="12" spans="2:31" x14ac:dyDescent="0.25">
      <c r="D12">
        <v>9</v>
      </c>
      <c r="E12">
        <v>24500</v>
      </c>
      <c r="F12" s="37">
        <v>14.499999999999998</v>
      </c>
      <c r="G12" s="37">
        <v>15.5</v>
      </c>
      <c r="H12" s="37">
        <v>16.5</v>
      </c>
      <c r="I12" s="37">
        <v>17.5</v>
      </c>
      <c r="J12" s="37">
        <v>18.5</v>
      </c>
      <c r="K12" s="37">
        <v>19.5</v>
      </c>
      <c r="L12" s="37">
        <v>20.5</v>
      </c>
      <c r="M12" s="37">
        <v>21.499999999999996</v>
      </c>
      <c r="N12" s="37">
        <v>22.499999999999996</v>
      </c>
      <c r="O12" s="37">
        <v>23.5</v>
      </c>
      <c r="P12" s="37">
        <v>24</v>
      </c>
      <c r="Q12" s="37">
        <v>24.5</v>
      </c>
    </row>
    <row r="13" spans="2:31" x14ac:dyDescent="0.25">
      <c r="D13">
        <v>10</v>
      </c>
      <c r="E13">
        <v>25000</v>
      </c>
      <c r="F13" s="37">
        <v>14.499999999999998</v>
      </c>
      <c r="G13" s="37">
        <v>15.5</v>
      </c>
      <c r="H13" s="37">
        <v>16.5</v>
      </c>
      <c r="I13" s="37">
        <v>17.5</v>
      </c>
      <c r="J13" s="37">
        <v>18.5</v>
      </c>
      <c r="K13" s="37">
        <v>20</v>
      </c>
      <c r="L13" s="37">
        <v>21.000000000000004</v>
      </c>
      <c r="M13" s="37">
        <v>21.999999999999996</v>
      </c>
      <c r="N13" s="37">
        <v>23</v>
      </c>
      <c r="O13" s="37">
        <v>24</v>
      </c>
      <c r="P13" s="37">
        <v>24.5</v>
      </c>
      <c r="Q13" s="37">
        <v>25.5</v>
      </c>
    </row>
    <row r="14" spans="2:31" x14ac:dyDescent="0.25">
      <c r="D14">
        <v>11</v>
      </c>
      <c r="E14">
        <v>26000</v>
      </c>
      <c r="F14" s="37">
        <v>15</v>
      </c>
      <c r="G14" s="37">
        <v>16</v>
      </c>
      <c r="H14" s="37">
        <v>17.5</v>
      </c>
      <c r="I14" s="37">
        <v>18.5</v>
      </c>
      <c r="J14" s="37">
        <v>19.5</v>
      </c>
      <c r="K14" s="37">
        <v>20.5</v>
      </c>
      <c r="L14" s="37">
        <v>21.499999999999996</v>
      </c>
      <c r="M14" s="37">
        <v>23</v>
      </c>
      <c r="N14" s="37">
        <v>24</v>
      </c>
      <c r="O14" s="37">
        <v>25</v>
      </c>
      <c r="P14" s="37">
        <v>26</v>
      </c>
      <c r="Q14" s="37">
        <v>27</v>
      </c>
    </row>
    <row r="15" spans="2:31" x14ac:dyDescent="0.25">
      <c r="D15">
        <v>12</v>
      </c>
      <c r="E15">
        <v>27000</v>
      </c>
      <c r="F15" s="37">
        <v>15.5</v>
      </c>
      <c r="G15" s="37">
        <v>17</v>
      </c>
      <c r="H15" s="37">
        <v>18</v>
      </c>
      <c r="I15" s="37">
        <v>19.5</v>
      </c>
      <c r="J15" s="37">
        <v>20.5</v>
      </c>
      <c r="K15" s="37">
        <v>21.499999999999996</v>
      </c>
      <c r="L15" s="37">
        <v>22.499999999999996</v>
      </c>
      <c r="M15" s="37">
        <v>23.5</v>
      </c>
      <c r="N15" s="37">
        <v>25</v>
      </c>
      <c r="O15" s="37">
        <v>26</v>
      </c>
      <c r="P15" s="37">
        <v>27</v>
      </c>
      <c r="Q15" s="37">
        <v>28.000000000000004</v>
      </c>
    </row>
    <row r="16" spans="2:31" x14ac:dyDescent="0.25">
      <c r="D16">
        <v>13</v>
      </c>
      <c r="E16">
        <v>28000</v>
      </c>
      <c r="F16" s="37">
        <v>16</v>
      </c>
      <c r="G16" s="37">
        <v>17</v>
      </c>
      <c r="H16" s="37">
        <v>18.5</v>
      </c>
      <c r="I16" s="37">
        <v>19.5</v>
      </c>
      <c r="J16" s="37">
        <v>20.5</v>
      </c>
      <c r="K16" s="37">
        <v>21.5</v>
      </c>
      <c r="L16" s="37">
        <v>23</v>
      </c>
      <c r="M16" s="37">
        <v>24</v>
      </c>
      <c r="N16" s="37">
        <v>25.5</v>
      </c>
      <c r="O16" s="37">
        <v>26.5</v>
      </c>
      <c r="P16" s="37">
        <v>27.500000000000004</v>
      </c>
      <c r="Q16" s="37">
        <v>28.500000000000004</v>
      </c>
    </row>
    <row r="17" spans="4:17" x14ac:dyDescent="0.25">
      <c r="D17">
        <v>14</v>
      </c>
      <c r="E17">
        <v>29000</v>
      </c>
      <c r="F17" s="37">
        <v>16</v>
      </c>
      <c r="G17" s="37">
        <v>17</v>
      </c>
      <c r="H17" s="37">
        <v>18.5</v>
      </c>
      <c r="I17" s="37">
        <v>19.5</v>
      </c>
      <c r="J17" s="37">
        <v>20.5</v>
      </c>
      <c r="K17" s="37">
        <v>21.999999999999996</v>
      </c>
      <c r="L17" s="37">
        <v>23.5</v>
      </c>
      <c r="M17" s="37">
        <v>24.5</v>
      </c>
      <c r="N17" s="37">
        <v>25.5</v>
      </c>
      <c r="O17" s="37">
        <v>27</v>
      </c>
      <c r="P17" s="37">
        <v>28.000000000000004</v>
      </c>
      <c r="Q17" s="37">
        <v>29.000000000000004</v>
      </c>
    </row>
    <row r="18" spans="4:17" x14ac:dyDescent="0.25">
      <c r="D18">
        <v>15</v>
      </c>
      <c r="E18">
        <v>30000</v>
      </c>
      <c r="F18" s="37">
        <v>16</v>
      </c>
      <c r="G18" s="37">
        <v>17.5</v>
      </c>
      <c r="H18" s="37">
        <v>19</v>
      </c>
      <c r="I18" s="37">
        <v>20</v>
      </c>
      <c r="J18" s="37">
        <v>21.000000000000004</v>
      </c>
      <c r="K18" s="37">
        <v>21.999999999999996</v>
      </c>
      <c r="L18" s="37">
        <v>23.5</v>
      </c>
      <c r="M18" s="37">
        <v>24.5</v>
      </c>
      <c r="N18" s="37">
        <v>26</v>
      </c>
      <c r="O18" s="37">
        <v>27</v>
      </c>
      <c r="P18" s="37">
        <v>28.000000000000004</v>
      </c>
      <c r="Q18" s="37">
        <v>29.000000000000004</v>
      </c>
    </row>
    <row r="19" spans="4:17" x14ac:dyDescent="0.25">
      <c r="D19">
        <v>16</v>
      </c>
      <c r="E19">
        <v>31000</v>
      </c>
      <c r="F19" s="37">
        <v>17</v>
      </c>
      <c r="G19" s="37">
        <v>18</v>
      </c>
      <c r="H19" s="37">
        <v>19.5</v>
      </c>
      <c r="I19" s="37">
        <v>20.5</v>
      </c>
      <c r="J19" s="37">
        <v>21.499999999999996</v>
      </c>
      <c r="K19" s="37">
        <v>22.5</v>
      </c>
      <c r="L19" s="37">
        <v>24</v>
      </c>
      <c r="M19" s="37">
        <v>25.5</v>
      </c>
      <c r="N19" s="37">
        <v>26.5</v>
      </c>
      <c r="O19" s="37">
        <v>28.000000000000004</v>
      </c>
      <c r="P19" s="37">
        <v>29.000000000000004</v>
      </c>
      <c r="Q19" s="37">
        <v>30</v>
      </c>
    </row>
    <row r="20" spans="4:17" x14ac:dyDescent="0.25">
      <c r="D20">
        <v>17</v>
      </c>
      <c r="E20">
        <v>32000</v>
      </c>
      <c r="F20" s="37">
        <v>17</v>
      </c>
      <c r="G20" s="37">
        <v>18.5</v>
      </c>
      <c r="H20" s="37">
        <v>19.5</v>
      </c>
      <c r="I20" s="37">
        <v>20.5</v>
      </c>
      <c r="J20" s="37">
        <v>21.5</v>
      </c>
      <c r="K20" s="37">
        <v>22.5</v>
      </c>
      <c r="L20" s="37">
        <v>24</v>
      </c>
      <c r="M20" s="37">
        <v>25.5</v>
      </c>
      <c r="N20" s="37">
        <v>26.5</v>
      </c>
      <c r="O20" s="37">
        <v>28.000000000000004</v>
      </c>
      <c r="P20" s="37">
        <v>28.999999999999996</v>
      </c>
      <c r="Q20" s="37">
        <v>30</v>
      </c>
    </row>
    <row r="21" spans="4:17" x14ac:dyDescent="0.25">
      <c r="D21">
        <v>18</v>
      </c>
      <c r="E21">
        <v>33000</v>
      </c>
      <c r="F21" s="37">
        <v>17</v>
      </c>
      <c r="G21" s="37">
        <v>18.5</v>
      </c>
      <c r="H21" s="37">
        <v>19.5</v>
      </c>
      <c r="I21" s="37">
        <v>20.5</v>
      </c>
      <c r="J21" s="37">
        <v>21.5</v>
      </c>
      <c r="K21" s="37">
        <v>22.5</v>
      </c>
      <c r="L21" s="37">
        <v>24</v>
      </c>
      <c r="M21" s="37">
        <v>25.5</v>
      </c>
      <c r="N21" s="37">
        <v>26.5</v>
      </c>
      <c r="O21" s="37">
        <v>28.000000000000004</v>
      </c>
      <c r="P21" s="37">
        <v>28.999999999999996</v>
      </c>
      <c r="Q21" s="37">
        <v>30</v>
      </c>
    </row>
    <row r="22" spans="4:17" x14ac:dyDescent="0.25">
      <c r="D22">
        <v>19</v>
      </c>
      <c r="E22">
        <v>34000</v>
      </c>
      <c r="F22" s="37">
        <v>17</v>
      </c>
      <c r="G22" s="37">
        <v>18.5</v>
      </c>
      <c r="H22" s="37">
        <v>19.5</v>
      </c>
      <c r="I22" s="37">
        <v>20.5</v>
      </c>
      <c r="J22" s="37">
        <v>21.5</v>
      </c>
      <c r="K22" s="37">
        <v>22.5</v>
      </c>
      <c r="L22" s="37">
        <v>24</v>
      </c>
      <c r="M22" s="37">
        <v>25.5</v>
      </c>
      <c r="N22" s="37">
        <v>26.5</v>
      </c>
      <c r="O22" s="37">
        <v>28.000000000000004</v>
      </c>
      <c r="P22" s="37">
        <v>28.999999999999996</v>
      </c>
      <c r="Q22" s="37">
        <v>30</v>
      </c>
    </row>
    <row r="23" spans="4:17" x14ac:dyDescent="0.25">
      <c r="D23">
        <v>20</v>
      </c>
      <c r="E23">
        <v>35000</v>
      </c>
      <c r="F23" s="37">
        <v>17</v>
      </c>
      <c r="G23" s="37">
        <v>18.5</v>
      </c>
      <c r="H23" s="37">
        <v>19.5</v>
      </c>
      <c r="I23" s="37">
        <v>20.5</v>
      </c>
      <c r="J23" s="37">
        <v>21.5</v>
      </c>
      <c r="K23" s="37">
        <v>22.5</v>
      </c>
      <c r="L23" s="37">
        <v>24</v>
      </c>
      <c r="M23" s="37">
        <v>25.5</v>
      </c>
      <c r="N23" s="37">
        <v>26.5</v>
      </c>
      <c r="O23" s="37">
        <v>28.000000000000004</v>
      </c>
      <c r="P23" s="37">
        <v>28.999999999999996</v>
      </c>
      <c r="Q23" s="37">
        <v>30</v>
      </c>
    </row>
    <row r="24" spans="4:17" x14ac:dyDescent="0.25">
      <c r="D24">
        <v>21</v>
      </c>
      <c r="E24">
        <v>36000</v>
      </c>
      <c r="F24" s="37">
        <v>17</v>
      </c>
      <c r="G24" s="37">
        <v>18.5</v>
      </c>
      <c r="H24" s="37">
        <v>19.5</v>
      </c>
      <c r="I24" s="37">
        <v>20.5</v>
      </c>
      <c r="J24" s="37">
        <v>21.5</v>
      </c>
      <c r="K24" s="37">
        <v>22.5</v>
      </c>
      <c r="L24" s="37">
        <v>24</v>
      </c>
      <c r="M24" s="37">
        <v>25.5</v>
      </c>
      <c r="N24" s="37">
        <v>26.5</v>
      </c>
      <c r="O24" s="37">
        <v>28.000000000000004</v>
      </c>
      <c r="P24" s="37">
        <v>28.999999999999996</v>
      </c>
      <c r="Q24" s="37">
        <v>30</v>
      </c>
    </row>
    <row r="25" spans="4:17" x14ac:dyDescent="0.25">
      <c r="D25">
        <v>22</v>
      </c>
      <c r="E25">
        <v>37000</v>
      </c>
      <c r="F25" s="37">
        <v>17</v>
      </c>
      <c r="G25" s="37">
        <v>18.5</v>
      </c>
      <c r="H25" s="37">
        <v>19.5</v>
      </c>
      <c r="I25" s="37">
        <v>20.5</v>
      </c>
      <c r="J25" s="37">
        <v>21.5</v>
      </c>
      <c r="K25" s="37">
        <v>22.5</v>
      </c>
      <c r="L25" s="37">
        <v>24</v>
      </c>
      <c r="M25" s="37">
        <v>25.5</v>
      </c>
      <c r="N25" s="37">
        <v>26.5</v>
      </c>
      <c r="O25" s="37">
        <v>28.000000000000004</v>
      </c>
      <c r="P25" s="37">
        <v>28.999999999999996</v>
      </c>
      <c r="Q25" s="37">
        <v>30</v>
      </c>
    </row>
    <row r="26" spans="4:17" x14ac:dyDescent="0.25">
      <c r="D26">
        <v>23</v>
      </c>
      <c r="E26">
        <v>38000</v>
      </c>
      <c r="F26" s="37">
        <v>17</v>
      </c>
      <c r="G26" s="37">
        <v>18.5</v>
      </c>
      <c r="H26" s="37">
        <v>19.5</v>
      </c>
      <c r="I26" s="37">
        <v>20.5</v>
      </c>
      <c r="J26" s="37">
        <v>21.5</v>
      </c>
      <c r="K26" s="37">
        <v>22.5</v>
      </c>
      <c r="L26" s="37">
        <v>24</v>
      </c>
      <c r="M26" s="37">
        <v>25.5</v>
      </c>
      <c r="N26" s="37">
        <v>26.5</v>
      </c>
      <c r="O26" s="37">
        <v>28.000000000000004</v>
      </c>
      <c r="P26" s="37">
        <v>28.999999999999996</v>
      </c>
      <c r="Q26" s="37">
        <v>30</v>
      </c>
    </row>
    <row r="27" spans="4:17" x14ac:dyDescent="0.25">
      <c r="D27">
        <v>24</v>
      </c>
      <c r="E27">
        <v>39000</v>
      </c>
      <c r="F27" s="37">
        <v>17</v>
      </c>
      <c r="G27" s="37">
        <v>18.5</v>
      </c>
      <c r="H27" s="37">
        <v>19.5</v>
      </c>
      <c r="I27" s="37">
        <v>20.5</v>
      </c>
      <c r="J27" s="37">
        <v>21.5</v>
      </c>
      <c r="K27" s="37">
        <v>22.5</v>
      </c>
      <c r="L27" s="37">
        <v>24</v>
      </c>
      <c r="M27" s="37">
        <v>25.5</v>
      </c>
      <c r="N27" s="37">
        <v>26.5</v>
      </c>
      <c r="O27" s="37">
        <v>28.000000000000004</v>
      </c>
      <c r="P27" s="37">
        <v>28.999999999999996</v>
      </c>
      <c r="Q27" s="37">
        <v>30</v>
      </c>
    </row>
    <row r="28" spans="4:17" x14ac:dyDescent="0.25">
      <c r="D28">
        <v>25</v>
      </c>
      <c r="E28">
        <v>40000</v>
      </c>
      <c r="F28" s="37">
        <v>17</v>
      </c>
      <c r="G28" s="37">
        <v>18.5</v>
      </c>
      <c r="H28" s="37">
        <v>19.5</v>
      </c>
      <c r="I28" s="37">
        <v>20.5</v>
      </c>
      <c r="J28" s="37">
        <v>21.5</v>
      </c>
      <c r="K28" s="37">
        <v>22.5</v>
      </c>
      <c r="L28" s="37">
        <v>24</v>
      </c>
      <c r="M28" s="37">
        <v>25.5</v>
      </c>
      <c r="N28" s="37">
        <v>26.5</v>
      </c>
      <c r="O28" s="37">
        <v>28.000000000000004</v>
      </c>
      <c r="P28" s="37">
        <v>28.999999999999996</v>
      </c>
      <c r="Q28" s="37">
        <v>30</v>
      </c>
    </row>
    <row r="29" spans="4:17" x14ac:dyDescent="0.25">
      <c r="D29">
        <v>26</v>
      </c>
      <c r="E29">
        <v>41000</v>
      </c>
      <c r="F29" s="37">
        <v>17</v>
      </c>
      <c r="G29" s="37">
        <v>18.5</v>
      </c>
      <c r="H29" s="37">
        <v>19.5</v>
      </c>
      <c r="I29" s="37">
        <v>20.5</v>
      </c>
      <c r="J29" s="37">
        <v>21.5</v>
      </c>
      <c r="K29" s="37">
        <v>22.5</v>
      </c>
      <c r="L29" s="37">
        <v>24</v>
      </c>
      <c r="M29" s="37">
        <v>25.5</v>
      </c>
      <c r="N29" s="37">
        <v>26.5</v>
      </c>
      <c r="O29" s="37">
        <v>28.000000000000004</v>
      </c>
      <c r="P29" s="37">
        <v>28.999999999999996</v>
      </c>
      <c r="Q29" s="37">
        <v>30</v>
      </c>
    </row>
    <row r="30" spans="4:17" x14ac:dyDescent="0.25">
      <c r="D30">
        <v>27</v>
      </c>
      <c r="E30">
        <v>42000</v>
      </c>
      <c r="F30" s="37">
        <v>17</v>
      </c>
      <c r="G30" s="37">
        <v>18.5</v>
      </c>
      <c r="H30" s="37">
        <v>19.5</v>
      </c>
      <c r="I30" s="37">
        <v>20.5</v>
      </c>
      <c r="J30" s="37">
        <v>21.5</v>
      </c>
      <c r="K30" s="37">
        <v>22.5</v>
      </c>
      <c r="L30" s="37">
        <v>24</v>
      </c>
      <c r="M30" s="37">
        <v>25.5</v>
      </c>
      <c r="N30" s="37">
        <v>26.5</v>
      </c>
      <c r="O30" s="37">
        <v>28.000000000000004</v>
      </c>
      <c r="P30" s="37">
        <v>28.999999999999996</v>
      </c>
      <c r="Q30" s="37">
        <v>30</v>
      </c>
    </row>
    <row r="31" spans="4:17" x14ac:dyDescent="0.25">
      <c r="D31">
        <v>28</v>
      </c>
      <c r="E31">
        <v>43000</v>
      </c>
      <c r="F31" s="37">
        <v>17</v>
      </c>
      <c r="G31" s="37">
        <v>18.5</v>
      </c>
      <c r="H31" s="37">
        <v>19.5</v>
      </c>
      <c r="I31" s="37">
        <v>20.5</v>
      </c>
      <c r="J31" s="37">
        <v>21.5</v>
      </c>
      <c r="K31" s="37">
        <v>22.5</v>
      </c>
      <c r="L31" s="37">
        <v>24</v>
      </c>
      <c r="M31" s="37">
        <v>25.5</v>
      </c>
      <c r="N31" s="37">
        <v>26.5</v>
      </c>
      <c r="O31" s="37">
        <v>28.000000000000004</v>
      </c>
      <c r="P31" s="37">
        <v>28.999999999999996</v>
      </c>
      <c r="Q31" s="37">
        <v>30</v>
      </c>
    </row>
    <row r="32" spans="4:17" x14ac:dyDescent="0.25">
      <c r="D32">
        <v>29</v>
      </c>
      <c r="E32">
        <v>44000</v>
      </c>
      <c r="F32" s="37">
        <v>17.5</v>
      </c>
      <c r="G32" s="37">
        <v>18.5</v>
      </c>
      <c r="H32" s="37">
        <v>20</v>
      </c>
      <c r="I32" s="37">
        <v>21</v>
      </c>
      <c r="J32" s="37">
        <v>21.999999999999996</v>
      </c>
      <c r="K32" s="37">
        <v>23</v>
      </c>
      <c r="L32" s="37">
        <v>24</v>
      </c>
      <c r="M32" s="37">
        <v>25.5</v>
      </c>
      <c r="N32" s="37">
        <v>26.5</v>
      </c>
      <c r="O32" s="37">
        <v>28.000000000000004</v>
      </c>
      <c r="P32" s="37">
        <v>28.999999999999996</v>
      </c>
      <c r="Q32" s="37">
        <v>30</v>
      </c>
    </row>
    <row r="33" spans="4:17" x14ac:dyDescent="0.25">
      <c r="D33">
        <v>30</v>
      </c>
      <c r="E33">
        <v>45000</v>
      </c>
      <c r="F33" s="37">
        <v>17.5</v>
      </c>
      <c r="G33" s="37">
        <v>18.5</v>
      </c>
      <c r="H33" s="37">
        <v>20</v>
      </c>
      <c r="I33" s="37">
        <v>21</v>
      </c>
      <c r="J33" s="37">
        <v>21.999999999999996</v>
      </c>
      <c r="K33" s="37">
        <v>23</v>
      </c>
      <c r="L33" s="37">
        <v>24</v>
      </c>
      <c r="M33" s="37">
        <v>25.5</v>
      </c>
      <c r="N33" s="37">
        <v>26.5</v>
      </c>
      <c r="O33" s="37">
        <v>28.000000000000004</v>
      </c>
      <c r="P33" s="37">
        <v>28.999999999999996</v>
      </c>
      <c r="Q33" s="37">
        <v>30</v>
      </c>
    </row>
    <row r="34" spans="4:17" x14ac:dyDescent="0.25">
      <c r="D34">
        <v>31</v>
      </c>
      <c r="E34">
        <v>46000</v>
      </c>
      <c r="F34" s="37">
        <v>17.5</v>
      </c>
      <c r="G34" s="37">
        <v>18.5</v>
      </c>
      <c r="H34" s="37">
        <v>20</v>
      </c>
      <c r="I34" s="37">
        <v>21</v>
      </c>
      <c r="J34" s="37">
        <v>21.999999999999996</v>
      </c>
      <c r="K34" s="37">
        <v>23</v>
      </c>
      <c r="L34" s="37">
        <v>24.5</v>
      </c>
      <c r="M34" s="37">
        <v>25.5</v>
      </c>
      <c r="N34" s="37">
        <v>26.5</v>
      </c>
      <c r="O34" s="37">
        <v>28.000000000000004</v>
      </c>
      <c r="P34" s="37">
        <v>28.999999999999996</v>
      </c>
      <c r="Q34" s="37">
        <v>30</v>
      </c>
    </row>
    <row r="35" spans="4:17" x14ac:dyDescent="0.25">
      <c r="D35">
        <v>32</v>
      </c>
      <c r="E35">
        <v>47000</v>
      </c>
      <c r="F35" s="37">
        <v>17.5</v>
      </c>
      <c r="G35" s="37">
        <v>18.5</v>
      </c>
      <c r="H35" s="37">
        <v>20</v>
      </c>
      <c r="I35" s="37">
        <v>21.000000000000004</v>
      </c>
      <c r="J35" s="37">
        <v>21.999999999999996</v>
      </c>
      <c r="K35" s="37">
        <v>23</v>
      </c>
      <c r="L35" s="37">
        <v>24.5</v>
      </c>
      <c r="M35" s="37">
        <v>25.5</v>
      </c>
      <c r="N35" s="37">
        <v>26.5</v>
      </c>
      <c r="O35" s="37">
        <v>28.000000000000004</v>
      </c>
      <c r="P35" s="37">
        <v>28.999999999999996</v>
      </c>
      <c r="Q35" s="37">
        <v>30</v>
      </c>
    </row>
    <row r="36" spans="4:17" x14ac:dyDescent="0.25">
      <c r="D36">
        <v>33</v>
      </c>
      <c r="E36">
        <v>48000</v>
      </c>
      <c r="F36" s="37">
        <v>17.5</v>
      </c>
      <c r="G36" s="37">
        <v>18.5</v>
      </c>
      <c r="H36" s="37">
        <v>20</v>
      </c>
      <c r="I36" s="37">
        <v>21.000000000000004</v>
      </c>
      <c r="J36" s="37">
        <v>21.999999999999996</v>
      </c>
      <c r="K36" s="37">
        <v>23</v>
      </c>
      <c r="L36" s="37">
        <v>24.5</v>
      </c>
      <c r="M36" s="37">
        <v>25.5</v>
      </c>
      <c r="N36" s="37">
        <v>26.5</v>
      </c>
      <c r="O36" s="37">
        <v>28.000000000000004</v>
      </c>
      <c r="P36" s="37">
        <v>28.999999999999996</v>
      </c>
      <c r="Q36" s="37">
        <v>30</v>
      </c>
    </row>
    <row r="37" spans="4:17" x14ac:dyDescent="0.25">
      <c r="D37">
        <v>34</v>
      </c>
      <c r="E37">
        <v>49000</v>
      </c>
      <c r="F37" s="37">
        <v>18</v>
      </c>
      <c r="G37" s="37">
        <v>19</v>
      </c>
      <c r="H37" s="37">
        <v>20</v>
      </c>
      <c r="I37" s="37">
        <v>21.000000000000004</v>
      </c>
      <c r="J37" s="37">
        <v>21.999999999999996</v>
      </c>
      <c r="K37" s="37">
        <v>23</v>
      </c>
      <c r="L37" s="37">
        <v>24.5</v>
      </c>
      <c r="M37" s="37">
        <v>25.5</v>
      </c>
      <c r="N37" s="37">
        <v>26.5</v>
      </c>
      <c r="O37" s="37">
        <v>28.000000000000004</v>
      </c>
      <c r="P37" s="37">
        <v>28.999999999999996</v>
      </c>
      <c r="Q37" s="37">
        <v>30</v>
      </c>
    </row>
    <row r="38" spans="4:17" x14ac:dyDescent="0.25">
      <c r="D38">
        <v>35</v>
      </c>
      <c r="E38">
        <v>50000</v>
      </c>
      <c r="F38" s="37">
        <v>18</v>
      </c>
      <c r="G38" s="37">
        <v>19</v>
      </c>
      <c r="H38" s="37">
        <v>20</v>
      </c>
      <c r="I38" s="37">
        <v>21.000000000000004</v>
      </c>
      <c r="J38" s="37">
        <v>22</v>
      </c>
      <c r="K38" s="37">
        <v>23.5</v>
      </c>
      <c r="L38" s="37">
        <v>24.5</v>
      </c>
      <c r="M38" s="37">
        <v>26</v>
      </c>
      <c r="N38" s="37">
        <v>27</v>
      </c>
      <c r="O38" s="37">
        <v>28.000000000000004</v>
      </c>
      <c r="P38" s="37">
        <v>28.999999999999996</v>
      </c>
      <c r="Q38" s="37">
        <v>30</v>
      </c>
    </row>
    <row r="39" spans="4:17" x14ac:dyDescent="0.25">
      <c r="D39">
        <v>36</v>
      </c>
      <c r="E39">
        <v>51000</v>
      </c>
      <c r="F39" s="37">
        <v>18</v>
      </c>
      <c r="G39" s="37">
        <v>19</v>
      </c>
      <c r="H39" s="37">
        <v>20.5</v>
      </c>
      <c r="I39" s="37">
        <v>21.499999999999996</v>
      </c>
      <c r="J39" s="37">
        <v>22.499999999999996</v>
      </c>
      <c r="K39" s="37">
        <v>23.5</v>
      </c>
      <c r="L39" s="37">
        <v>24.5</v>
      </c>
      <c r="M39" s="37">
        <v>26</v>
      </c>
      <c r="N39" s="37">
        <v>27</v>
      </c>
      <c r="O39" s="37">
        <v>28.000000000000004</v>
      </c>
      <c r="P39" s="37">
        <v>28.999999999999996</v>
      </c>
      <c r="Q39" s="37">
        <v>30</v>
      </c>
    </row>
    <row r="40" spans="4:17" x14ac:dyDescent="0.25">
      <c r="D40">
        <v>37</v>
      </c>
      <c r="E40">
        <v>52000</v>
      </c>
      <c r="F40" s="37">
        <v>18</v>
      </c>
      <c r="G40" s="37">
        <v>19</v>
      </c>
      <c r="H40" s="37">
        <v>20.5</v>
      </c>
      <c r="I40" s="37">
        <v>21.499999999999996</v>
      </c>
      <c r="J40" s="37">
        <v>22.499999999999996</v>
      </c>
      <c r="K40" s="37">
        <v>23.5</v>
      </c>
      <c r="L40" s="37">
        <v>24.5</v>
      </c>
      <c r="M40" s="37">
        <v>26</v>
      </c>
      <c r="N40" s="37">
        <v>27</v>
      </c>
      <c r="O40" s="37">
        <v>28.000000000000004</v>
      </c>
      <c r="P40" s="37">
        <v>28.999999999999996</v>
      </c>
      <c r="Q40" s="37">
        <v>30</v>
      </c>
    </row>
    <row r="41" spans="4:17" x14ac:dyDescent="0.25">
      <c r="D41">
        <v>38</v>
      </c>
      <c r="E41">
        <v>53000</v>
      </c>
      <c r="F41" s="37">
        <v>18</v>
      </c>
      <c r="G41" s="37">
        <v>19</v>
      </c>
      <c r="H41" s="37">
        <v>20.5</v>
      </c>
      <c r="I41" s="37">
        <v>21.499999999999996</v>
      </c>
      <c r="J41" s="37">
        <v>22.499999999999996</v>
      </c>
      <c r="K41" s="37">
        <v>23.5</v>
      </c>
      <c r="L41" s="37">
        <v>24.5</v>
      </c>
      <c r="M41" s="37">
        <v>26</v>
      </c>
      <c r="N41" s="37">
        <v>27</v>
      </c>
      <c r="O41" s="37">
        <v>28.000000000000004</v>
      </c>
      <c r="P41" s="37">
        <v>28.999999999999996</v>
      </c>
      <c r="Q41" s="37">
        <v>30</v>
      </c>
    </row>
    <row r="42" spans="4:17" x14ac:dyDescent="0.25">
      <c r="D42">
        <v>39</v>
      </c>
      <c r="E42">
        <v>54000</v>
      </c>
      <c r="F42" s="37">
        <v>18.5</v>
      </c>
      <c r="G42" s="37">
        <v>19.5</v>
      </c>
      <c r="H42" s="37">
        <v>20.5</v>
      </c>
      <c r="I42" s="37">
        <v>21.499999999999996</v>
      </c>
      <c r="J42" s="37">
        <v>22.499999999999996</v>
      </c>
      <c r="K42" s="37">
        <v>24</v>
      </c>
      <c r="L42" s="37">
        <v>25</v>
      </c>
      <c r="M42" s="37">
        <v>26</v>
      </c>
      <c r="N42" s="37">
        <v>27</v>
      </c>
      <c r="O42" s="37">
        <v>28.000000000000004</v>
      </c>
      <c r="P42" s="37">
        <v>28.999999999999996</v>
      </c>
      <c r="Q42" s="37">
        <v>30</v>
      </c>
    </row>
    <row r="43" spans="4:17" x14ac:dyDescent="0.25">
      <c r="D43">
        <v>40</v>
      </c>
      <c r="E43">
        <v>55000</v>
      </c>
      <c r="F43" s="37">
        <v>18.5</v>
      </c>
      <c r="G43" s="37">
        <v>19.5</v>
      </c>
      <c r="H43" s="37">
        <v>20.5</v>
      </c>
      <c r="I43" s="37">
        <v>21.499999999999996</v>
      </c>
      <c r="J43" s="37">
        <v>22.5</v>
      </c>
      <c r="K43" s="37">
        <v>24</v>
      </c>
      <c r="L43" s="37">
        <v>25</v>
      </c>
      <c r="M43" s="37">
        <v>26</v>
      </c>
      <c r="N43" s="37">
        <v>27</v>
      </c>
      <c r="O43" s="37">
        <v>28.500000000000004</v>
      </c>
      <c r="P43" s="37">
        <v>28.999999999999996</v>
      </c>
      <c r="Q43" s="37">
        <v>30</v>
      </c>
    </row>
    <row r="44" spans="4:17" x14ac:dyDescent="0.25">
      <c r="D44">
        <v>41</v>
      </c>
      <c r="E44">
        <v>56000</v>
      </c>
      <c r="F44" s="37">
        <v>18.5</v>
      </c>
      <c r="G44" s="37">
        <v>19.5</v>
      </c>
      <c r="H44" s="37">
        <v>21</v>
      </c>
      <c r="I44" s="37">
        <v>21.999999999999996</v>
      </c>
      <c r="J44" s="37">
        <v>23</v>
      </c>
      <c r="K44" s="37">
        <v>24</v>
      </c>
      <c r="L44" s="37">
        <v>25</v>
      </c>
      <c r="M44" s="37">
        <v>26</v>
      </c>
      <c r="N44" s="37">
        <v>27</v>
      </c>
      <c r="O44" s="37">
        <v>28.500000000000004</v>
      </c>
      <c r="P44" s="37">
        <v>29.5</v>
      </c>
      <c r="Q44" s="37">
        <v>30.5</v>
      </c>
    </row>
    <row r="45" spans="4:17" x14ac:dyDescent="0.25">
      <c r="D45">
        <v>42</v>
      </c>
      <c r="E45">
        <v>57000</v>
      </c>
      <c r="F45" s="37">
        <v>19</v>
      </c>
      <c r="G45" s="37">
        <v>20</v>
      </c>
      <c r="H45" s="37">
        <v>21.5</v>
      </c>
      <c r="I45" s="37">
        <v>22.5</v>
      </c>
      <c r="J45" s="37">
        <v>23.5</v>
      </c>
      <c r="K45" s="37">
        <v>24.5</v>
      </c>
      <c r="L45" s="37">
        <v>25.5</v>
      </c>
      <c r="M45" s="37">
        <v>26.5</v>
      </c>
      <c r="N45" s="37">
        <v>27.500000000000004</v>
      </c>
      <c r="O45" s="37">
        <v>28.500000000000004</v>
      </c>
      <c r="P45" s="37">
        <v>29.5</v>
      </c>
      <c r="Q45" s="37">
        <v>30.5</v>
      </c>
    </row>
    <row r="46" spans="4:17" x14ac:dyDescent="0.25">
      <c r="D46">
        <v>43</v>
      </c>
      <c r="E46">
        <v>58000</v>
      </c>
      <c r="F46" s="37">
        <v>19</v>
      </c>
      <c r="G46" s="37">
        <v>20.5</v>
      </c>
      <c r="H46" s="37">
        <v>21.5</v>
      </c>
      <c r="I46" s="37">
        <v>22.499999999999996</v>
      </c>
      <c r="J46" s="37">
        <v>23.5</v>
      </c>
      <c r="K46" s="37">
        <v>24.5</v>
      </c>
      <c r="L46" s="37">
        <v>25.5</v>
      </c>
      <c r="M46" s="37">
        <v>26.5</v>
      </c>
      <c r="N46" s="37">
        <v>27.500000000000004</v>
      </c>
      <c r="O46" s="37">
        <v>28.500000000000004</v>
      </c>
      <c r="P46" s="37">
        <v>29.5</v>
      </c>
      <c r="Q46" s="37">
        <v>30.5</v>
      </c>
    </row>
    <row r="47" spans="4:17" x14ac:dyDescent="0.25">
      <c r="D47">
        <v>44</v>
      </c>
      <c r="E47">
        <v>59000</v>
      </c>
      <c r="F47" s="37">
        <v>19</v>
      </c>
      <c r="G47" s="37">
        <v>20.5</v>
      </c>
      <c r="H47" s="37">
        <v>21.499999999999996</v>
      </c>
      <c r="I47" s="37">
        <v>22.499999999999996</v>
      </c>
      <c r="J47" s="37">
        <v>23.5</v>
      </c>
      <c r="K47" s="37">
        <v>25</v>
      </c>
      <c r="L47" s="37">
        <v>26</v>
      </c>
      <c r="M47" s="37">
        <v>27</v>
      </c>
      <c r="N47" s="37">
        <v>28.000000000000004</v>
      </c>
      <c r="O47" s="37">
        <v>29.000000000000004</v>
      </c>
      <c r="P47" s="37">
        <v>30</v>
      </c>
      <c r="Q47" s="37">
        <v>30.5</v>
      </c>
    </row>
    <row r="48" spans="4:17" x14ac:dyDescent="0.25">
      <c r="D48">
        <v>45</v>
      </c>
      <c r="E48">
        <v>60000</v>
      </c>
      <c r="F48" s="37">
        <v>19.5</v>
      </c>
      <c r="G48" s="37">
        <v>20.5</v>
      </c>
      <c r="H48" s="37">
        <v>21.499999999999996</v>
      </c>
      <c r="I48" s="37">
        <v>22.499999999999996</v>
      </c>
      <c r="J48" s="37">
        <v>24</v>
      </c>
      <c r="K48" s="37">
        <v>25</v>
      </c>
      <c r="L48" s="37">
        <v>26</v>
      </c>
      <c r="M48" s="37">
        <v>27</v>
      </c>
      <c r="N48" s="37">
        <v>28.000000000000004</v>
      </c>
      <c r="O48" s="37">
        <v>29.000000000000004</v>
      </c>
      <c r="P48" s="37">
        <v>30</v>
      </c>
      <c r="Q48" s="37">
        <v>31</v>
      </c>
    </row>
    <row r="49" spans="4:17" x14ac:dyDescent="0.25">
      <c r="D49">
        <v>46</v>
      </c>
      <c r="E49">
        <v>61000</v>
      </c>
      <c r="F49" s="37">
        <v>19.5</v>
      </c>
      <c r="G49" s="37">
        <v>20.5</v>
      </c>
      <c r="H49" s="37">
        <v>21.499999999999996</v>
      </c>
      <c r="I49" s="37">
        <v>23</v>
      </c>
      <c r="J49" s="37">
        <v>24</v>
      </c>
      <c r="K49" s="37">
        <v>25</v>
      </c>
      <c r="L49" s="37">
        <v>26.5</v>
      </c>
      <c r="M49" s="37">
        <v>27.500000000000004</v>
      </c>
      <c r="N49" s="37">
        <v>28.500000000000004</v>
      </c>
      <c r="O49" s="37">
        <v>29.5</v>
      </c>
      <c r="P49" s="37">
        <v>30.5</v>
      </c>
      <c r="Q49" s="37">
        <v>31</v>
      </c>
    </row>
    <row r="50" spans="4:17" x14ac:dyDescent="0.25">
      <c r="D50">
        <v>47</v>
      </c>
      <c r="E50">
        <v>62000</v>
      </c>
      <c r="F50" s="37">
        <v>19.5</v>
      </c>
      <c r="G50" s="37">
        <v>20.5</v>
      </c>
      <c r="H50" s="37">
        <v>21.999999999999996</v>
      </c>
      <c r="I50" s="37">
        <v>23.5</v>
      </c>
      <c r="J50" s="37">
        <v>24.5</v>
      </c>
      <c r="K50" s="37">
        <v>25.5</v>
      </c>
      <c r="L50" s="37">
        <v>26.5</v>
      </c>
      <c r="M50" s="37">
        <v>27.500000000000004</v>
      </c>
      <c r="N50" s="37">
        <v>28.500000000000004</v>
      </c>
      <c r="O50" s="37">
        <v>29.5</v>
      </c>
      <c r="P50" s="37">
        <v>30.5</v>
      </c>
      <c r="Q50" s="37">
        <v>31.5</v>
      </c>
    </row>
    <row r="51" spans="4:17" x14ac:dyDescent="0.25">
      <c r="D51">
        <v>48</v>
      </c>
      <c r="E51">
        <v>63000</v>
      </c>
      <c r="F51" s="37">
        <v>20</v>
      </c>
      <c r="G51" s="37">
        <v>21.000000000000004</v>
      </c>
      <c r="H51" s="37">
        <v>21.999999999999996</v>
      </c>
      <c r="I51" s="37">
        <v>23.5</v>
      </c>
      <c r="J51" s="37">
        <v>24.5</v>
      </c>
      <c r="K51" s="37">
        <v>25.5</v>
      </c>
      <c r="L51" s="37">
        <v>27</v>
      </c>
      <c r="M51" s="37">
        <v>28.000000000000004</v>
      </c>
      <c r="N51" s="37">
        <v>29.000000000000004</v>
      </c>
      <c r="O51" s="37">
        <v>30</v>
      </c>
      <c r="P51" s="37">
        <v>31</v>
      </c>
      <c r="Q51" s="37">
        <v>31.5</v>
      </c>
    </row>
    <row r="52" spans="4:17" x14ac:dyDescent="0.25">
      <c r="D52">
        <v>49</v>
      </c>
      <c r="E52">
        <v>64000</v>
      </c>
      <c r="F52" s="37">
        <v>20</v>
      </c>
      <c r="G52" s="37">
        <v>21.000000000000004</v>
      </c>
      <c r="H52" s="37">
        <v>21.999999999999996</v>
      </c>
      <c r="I52" s="37">
        <v>23.5</v>
      </c>
      <c r="J52" s="37">
        <v>24.5</v>
      </c>
      <c r="K52" s="37">
        <v>26</v>
      </c>
      <c r="L52" s="37">
        <v>27</v>
      </c>
      <c r="M52" s="37">
        <v>28.000000000000004</v>
      </c>
      <c r="N52" s="37">
        <v>29.000000000000004</v>
      </c>
      <c r="O52" s="37">
        <v>30</v>
      </c>
      <c r="P52" s="37">
        <v>31</v>
      </c>
      <c r="Q52" s="37">
        <v>32</v>
      </c>
    </row>
    <row r="53" spans="4:17" x14ac:dyDescent="0.25">
      <c r="D53">
        <v>50</v>
      </c>
      <c r="E53">
        <v>65000</v>
      </c>
      <c r="F53" s="37">
        <v>20</v>
      </c>
      <c r="G53" s="37">
        <v>21.000000000000004</v>
      </c>
      <c r="H53" s="37">
        <v>22.499999999999996</v>
      </c>
      <c r="I53" s="37">
        <v>23.5</v>
      </c>
      <c r="J53" s="37">
        <v>25</v>
      </c>
      <c r="K53" s="37">
        <v>26</v>
      </c>
      <c r="L53" s="37">
        <v>27</v>
      </c>
      <c r="M53" s="37">
        <v>28.500000000000004</v>
      </c>
      <c r="N53" s="37">
        <v>29.5</v>
      </c>
      <c r="O53" s="37">
        <v>30.5</v>
      </c>
      <c r="P53" s="37">
        <v>31.5</v>
      </c>
      <c r="Q53" s="37">
        <v>32</v>
      </c>
    </row>
    <row r="54" spans="4:17" x14ac:dyDescent="0.25">
      <c r="D54">
        <v>51</v>
      </c>
      <c r="E54">
        <v>66000</v>
      </c>
      <c r="F54" s="37">
        <v>20</v>
      </c>
      <c r="G54" s="37">
        <v>21.000000000000004</v>
      </c>
      <c r="H54" s="37">
        <v>22.499999999999996</v>
      </c>
      <c r="I54" s="37">
        <v>24</v>
      </c>
      <c r="J54" s="37">
        <v>25</v>
      </c>
      <c r="K54" s="37">
        <v>26</v>
      </c>
      <c r="L54" s="37">
        <v>27.500000000000004</v>
      </c>
      <c r="M54" s="37">
        <v>28.500000000000004</v>
      </c>
      <c r="N54" s="37">
        <v>29.5</v>
      </c>
      <c r="O54" s="37">
        <v>30.5</v>
      </c>
      <c r="P54" s="37">
        <v>31.5</v>
      </c>
      <c r="Q54" s="37">
        <v>32.5</v>
      </c>
    </row>
    <row r="55" spans="4:17" x14ac:dyDescent="0.25">
      <c r="D55">
        <v>52</v>
      </c>
      <c r="E55">
        <v>67000</v>
      </c>
      <c r="F55" s="37">
        <v>20.5</v>
      </c>
      <c r="G55" s="37">
        <v>21.499999999999996</v>
      </c>
      <c r="H55" s="37">
        <v>22.499999999999996</v>
      </c>
      <c r="I55" s="37">
        <v>24</v>
      </c>
      <c r="J55" s="37">
        <v>25</v>
      </c>
      <c r="K55" s="37">
        <v>26.5</v>
      </c>
      <c r="L55" s="37">
        <v>27.500000000000004</v>
      </c>
      <c r="M55" s="37">
        <v>28.500000000000004</v>
      </c>
      <c r="N55" s="37">
        <v>29.5</v>
      </c>
      <c r="O55" s="37">
        <v>30.5</v>
      </c>
      <c r="P55" s="37">
        <v>31.5</v>
      </c>
      <c r="Q55" s="37">
        <v>32.5</v>
      </c>
    </row>
    <row r="56" spans="4:17" x14ac:dyDescent="0.25">
      <c r="D56">
        <v>53</v>
      </c>
      <c r="E56">
        <v>68000</v>
      </c>
      <c r="F56" s="37">
        <v>20.5</v>
      </c>
      <c r="G56" s="37">
        <v>21.499999999999996</v>
      </c>
      <c r="H56" s="37">
        <v>23</v>
      </c>
      <c r="I56" s="37">
        <v>24</v>
      </c>
      <c r="J56" s="37">
        <v>25.5</v>
      </c>
      <c r="K56" s="37">
        <v>26.5</v>
      </c>
      <c r="L56" s="37">
        <v>28.000000000000004</v>
      </c>
      <c r="M56" s="37">
        <v>29.000000000000004</v>
      </c>
      <c r="N56" s="37">
        <v>30</v>
      </c>
      <c r="O56" s="37">
        <v>31</v>
      </c>
      <c r="P56" s="37">
        <v>32</v>
      </c>
      <c r="Q56" s="37">
        <v>33</v>
      </c>
    </row>
    <row r="57" spans="4:17" x14ac:dyDescent="0.25">
      <c r="D57">
        <v>54</v>
      </c>
      <c r="E57">
        <v>69000</v>
      </c>
      <c r="F57" s="37">
        <v>20.5</v>
      </c>
      <c r="G57" s="37">
        <v>21.499999999999996</v>
      </c>
      <c r="H57" s="37">
        <v>23</v>
      </c>
      <c r="I57" s="37">
        <v>24</v>
      </c>
      <c r="J57" s="37">
        <v>25.5</v>
      </c>
      <c r="K57" s="37">
        <v>27</v>
      </c>
      <c r="L57" s="37">
        <v>28.000000000000004</v>
      </c>
      <c r="M57" s="37">
        <v>29.000000000000004</v>
      </c>
      <c r="N57" s="37">
        <v>30</v>
      </c>
      <c r="O57" s="37">
        <v>31</v>
      </c>
      <c r="P57" s="37">
        <v>32</v>
      </c>
      <c r="Q57" s="37">
        <v>33</v>
      </c>
    </row>
    <row r="58" spans="4:17" x14ac:dyDescent="0.25">
      <c r="D58">
        <v>55</v>
      </c>
      <c r="E58">
        <v>70000</v>
      </c>
      <c r="F58" s="37">
        <v>20.5</v>
      </c>
      <c r="G58" s="37">
        <v>21.499999999999996</v>
      </c>
      <c r="H58" s="37">
        <v>23</v>
      </c>
      <c r="I58" s="37">
        <v>24.5</v>
      </c>
      <c r="J58" s="37">
        <v>25.5</v>
      </c>
      <c r="K58" s="37">
        <v>27</v>
      </c>
      <c r="L58" s="37">
        <v>28.000000000000004</v>
      </c>
      <c r="M58" s="37">
        <v>29.000000000000004</v>
      </c>
      <c r="N58" s="37">
        <v>30.5</v>
      </c>
      <c r="O58" s="37">
        <v>31.5</v>
      </c>
      <c r="P58" s="37">
        <v>32.5</v>
      </c>
      <c r="Q58" s="37">
        <v>33</v>
      </c>
    </row>
    <row r="59" spans="4:17" x14ac:dyDescent="0.25">
      <c r="D59">
        <v>56</v>
      </c>
      <c r="E59">
        <v>71000</v>
      </c>
      <c r="F59" s="37">
        <v>20.5</v>
      </c>
      <c r="G59" s="37">
        <v>21.499999999999996</v>
      </c>
      <c r="H59" s="37">
        <v>23</v>
      </c>
      <c r="I59" s="37">
        <v>24.5</v>
      </c>
      <c r="J59" s="37">
        <v>25.5</v>
      </c>
      <c r="K59" s="37">
        <v>27</v>
      </c>
      <c r="L59" s="37">
        <v>28.000000000000004</v>
      </c>
      <c r="M59" s="37">
        <v>29.5</v>
      </c>
      <c r="N59" s="37">
        <v>30.5</v>
      </c>
      <c r="O59" s="37">
        <v>31.5</v>
      </c>
      <c r="P59" s="37">
        <v>32.5</v>
      </c>
      <c r="Q59" s="37">
        <v>33.5</v>
      </c>
    </row>
    <row r="60" spans="4:17" x14ac:dyDescent="0.25">
      <c r="D60">
        <v>57</v>
      </c>
      <c r="E60">
        <v>72000</v>
      </c>
      <c r="F60" s="37">
        <v>20.5</v>
      </c>
      <c r="G60" s="37">
        <v>21.999999999999996</v>
      </c>
      <c r="H60" s="37">
        <v>23</v>
      </c>
      <c r="I60" s="37">
        <v>24.5</v>
      </c>
      <c r="J60" s="37">
        <v>26</v>
      </c>
      <c r="K60" s="37">
        <v>27</v>
      </c>
      <c r="L60" s="37">
        <v>28.500000000000004</v>
      </c>
      <c r="M60" s="37">
        <v>29.5</v>
      </c>
      <c r="N60" s="37">
        <v>30.5</v>
      </c>
      <c r="O60" s="37">
        <v>31.5</v>
      </c>
      <c r="P60" s="37">
        <v>32.5</v>
      </c>
      <c r="Q60" s="37">
        <v>33.5</v>
      </c>
    </row>
    <row r="61" spans="4:17" x14ac:dyDescent="0.25">
      <c r="D61">
        <v>58</v>
      </c>
      <c r="E61">
        <v>73000</v>
      </c>
      <c r="F61" s="37">
        <v>20.5</v>
      </c>
      <c r="G61" s="37">
        <v>21.999999999999996</v>
      </c>
      <c r="H61" s="37">
        <v>23.5</v>
      </c>
      <c r="I61" s="37">
        <v>24.5</v>
      </c>
      <c r="J61" s="37">
        <v>26</v>
      </c>
      <c r="K61" s="37">
        <v>27</v>
      </c>
      <c r="L61" s="37">
        <v>28.500000000000004</v>
      </c>
      <c r="M61" s="37">
        <v>29.5</v>
      </c>
      <c r="N61" s="37">
        <v>31</v>
      </c>
      <c r="O61" s="37">
        <v>32</v>
      </c>
      <c r="P61" s="37">
        <v>33</v>
      </c>
      <c r="Q61" s="37">
        <v>33.5</v>
      </c>
    </row>
    <row r="62" spans="4:17" x14ac:dyDescent="0.25">
      <c r="D62">
        <v>59</v>
      </c>
      <c r="E62">
        <v>74000</v>
      </c>
      <c r="F62" s="37">
        <v>20.5</v>
      </c>
      <c r="G62" s="37">
        <v>21.999999999999996</v>
      </c>
      <c r="H62" s="37">
        <v>23.5</v>
      </c>
      <c r="I62" s="37">
        <v>24.5</v>
      </c>
      <c r="J62" s="37">
        <v>26</v>
      </c>
      <c r="K62" s="37">
        <v>27.500000000000004</v>
      </c>
      <c r="L62" s="37">
        <v>28.500000000000004</v>
      </c>
      <c r="M62" s="37">
        <v>30</v>
      </c>
      <c r="N62" s="37">
        <v>31</v>
      </c>
      <c r="O62" s="37">
        <v>32</v>
      </c>
      <c r="P62" s="37">
        <v>33</v>
      </c>
      <c r="Q62" s="37">
        <v>34</v>
      </c>
    </row>
    <row r="63" spans="4:17" x14ac:dyDescent="0.25">
      <c r="D63">
        <v>60</v>
      </c>
      <c r="E63">
        <v>75000</v>
      </c>
      <c r="F63" s="37">
        <v>20.5</v>
      </c>
      <c r="G63" s="37">
        <v>21.999999999999996</v>
      </c>
      <c r="H63" s="37">
        <v>23.5</v>
      </c>
      <c r="I63" s="37">
        <v>25</v>
      </c>
      <c r="J63" s="37">
        <v>26</v>
      </c>
      <c r="K63" s="37">
        <v>27.500000000000004</v>
      </c>
      <c r="L63" s="37">
        <v>28.500000000000004</v>
      </c>
      <c r="M63" s="37">
        <v>30</v>
      </c>
      <c r="N63" s="37">
        <v>31</v>
      </c>
      <c r="O63" s="37">
        <v>32</v>
      </c>
      <c r="P63" s="37">
        <v>33</v>
      </c>
      <c r="Q63" s="37">
        <v>34</v>
      </c>
    </row>
    <row r="64" spans="4:17" x14ac:dyDescent="0.25">
      <c r="D64">
        <v>61</v>
      </c>
      <c r="E64">
        <v>76000</v>
      </c>
      <c r="F64" s="37">
        <v>20.5</v>
      </c>
      <c r="G64" s="37">
        <v>21.999999999999996</v>
      </c>
      <c r="H64" s="37">
        <v>23.5</v>
      </c>
      <c r="I64" s="37">
        <v>25</v>
      </c>
      <c r="J64" s="37">
        <v>26</v>
      </c>
      <c r="K64" s="37">
        <v>27.500000000000004</v>
      </c>
      <c r="L64" s="37">
        <v>29.000000000000004</v>
      </c>
      <c r="M64" s="37">
        <v>30</v>
      </c>
      <c r="N64" s="37">
        <v>31</v>
      </c>
      <c r="O64" s="37">
        <v>32.5</v>
      </c>
      <c r="P64" s="37">
        <v>33.5</v>
      </c>
      <c r="Q64" s="37">
        <v>34.5</v>
      </c>
    </row>
    <row r="65" spans="4:17" x14ac:dyDescent="0.25">
      <c r="D65">
        <v>62</v>
      </c>
      <c r="E65">
        <v>77000</v>
      </c>
      <c r="F65" s="37">
        <v>20.5</v>
      </c>
      <c r="G65" s="37">
        <v>21.999999999999996</v>
      </c>
      <c r="H65" s="37">
        <v>23.5</v>
      </c>
      <c r="I65" s="37">
        <v>25</v>
      </c>
      <c r="J65" s="37">
        <v>26.5</v>
      </c>
      <c r="K65" s="37">
        <v>27.500000000000004</v>
      </c>
      <c r="L65" s="37">
        <v>29.000000000000004</v>
      </c>
      <c r="M65" s="37">
        <v>30</v>
      </c>
      <c r="N65" s="37">
        <v>31.5</v>
      </c>
      <c r="O65" s="37">
        <v>32.5</v>
      </c>
      <c r="P65" s="37">
        <v>33.5</v>
      </c>
      <c r="Q65" s="37">
        <v>34.5</v>
      </c>
    </row>
    <row r="66" spans="4:17" x14ac:dyDescent="0.25">
      <c r="D66">
        <v>63</v>
      </c>
      <c r="E66">
        <v>78000</v>
      </c>
      <c r="F66" s="37">
        <v>21.000000000000004</v>
      </c>
      <c r="G66" s="37">
        <v>21.999999999999996</v>
      </c>
      <c r="H66" s="37">
        <v>23.5</v>
      </c>
      <c r="I66" s="37">
        <v>25</v>
      </c>
      <c r="J66" s="37">
        <v>26.5</v>
      </c>
      <c r="K66" s="37">
        <v>27.500000000000004</v>
      </c>
      <c r="L66" s="37">
        <v>29.000000000000004</v>
      </c>
      <c r="M66" s="37">
        <v>30</v>
      </c>
      <c r="N66" s="37">
        <v>31.5</v>
      </c>
      <c r="O66" s="37">
        <v>32.5</v>
      </c>
      <c r="P66" s="37">
        <v>33.5</v>
      </c>
      <c r="Q66" s="37">
        <v>34.5</v>
      </c>
    </row>
    <row r="67" spans="4:17" x14ac:dyDescent="0.25">
      <c r="D67">
        <v>64</v>
      </c>
      <c r="E67">
        <v>79000</v>
      </c>
      <c r="F67" s="37">
        <v>21.000000000000004</v>
      </c>
      <c r="G67" s="37">
        <v>22.499999999999996</v>
      </c>
      <c r="H67" s="37">
        <v>23.5</v>
      </c>
      <c r="I67" s="37">
        <v>25</v>
      </c>
      <c r="J67" s="37">
        <v>26.5</v>
      </c>
      <c r="K67" s="37">
        <v>28.000000000000004</v>
      </c>
      <c r="L67" s="37">
        <v>29.000000000000004</v>
      </c>
      <c r="M67" s="37">
        <v>30.5</v>
      </c>
      <c r="N67" s="37">
        <v>31.5</v>
      </c>
      <c r="O67" s="37">
        <v>32.5</v>
      </c>
      <c r="P67" s="37">
        <v>33.5</v>
      </c>
      <c r="Q67" s="37">
        <v>34.5</v>
      </c>
    </row>
    <row r="68" spans="4:17" x14ac:dyDescent="0.25">
      <c r="D68">
        <v>65</v>
      </c>
      <c r="E68">
        <v>80000</v>
      </c>
      <c r="F68" s="37">
        <v>21.000000000000004</v>
      </c>
      <c r="G68" s="37">
        <v>22.499999999999996</v>
      </c>
      <c r="H68" s="37">
        <v>24</v>
      </c>
      <c r="I68" s="37">
        <v>25</v>
      </c>
      <c r="J68" s="37">
        <v>26.5</v>
      </c>
      <c r="K68" s="37">
        <v>28.000000000000004</v>
      </c>
      <c r="L68" s="37">
        <v>29.000000000000004</v>
      </c>
      <c r="M68" s="37">
        <v>30.5</v>
      </c>
      <c r="N68" s="37">
        <v>31.5</v>
      </c>
      <c r="O68" s="37">
        <v>32.5</v>
      </c>
      <c r="P68" s="37">
        <v>34</v>
      </c>
      <c r="Q68" s="37">
        <v>35</v>
      </c>
    </row>
    <row r="69" spans="4:17" x14ac:dyDescent="0.25">
      <c r="D69">
        <v>66</v>
      </c>
      <c r="E69">
        <v>81000</v>
      </c>
      <c r="F69" s="37">
        <v>21.000000000000004</v>
      </c>
      <c r="G69" s="37">
        <v>22.499999999999996</v>
      </c>
      <c r="H69" s="37">
        <v>24</v>
      </c>
      <c r="I69" s="37">
        <v>25.5</v>
      </c>
      <c r="J69" s="37">
        <v>26.5</v>
      </c>
      <c r="K69" s="37">
        <v>28.000000000000004</v>
      </c>
      <c r="L69" s="37">
        <v>29.5</v>
      </c>
      <c r="M69" s="37">
        <v>30.5</v>
      </c>
      <c r="N69" s="37">
        <v>31.5</v>
      </c>
      <c r="O69" s="37">
        <v>33</v>
      </c>
      <c r="P69" s="37">
        <v>34</v>
      </c>
      <c r="Q69" s="37">
        <v>35</v>
      </c>
    </row>
    <row r="70" spans="4:17" x14ac:dyDescent="0.25">
      <c r="D70">
        <v>67</v>
      </c>
      <c r="E70">
        <v>82000</v>
      </c>
      <c r="F70" s="37">
        <v>21.000000000000004</v>
      </c>
      <c r="G70" s="37">
        <v>22.499999999999996</v>
      </c>
      <c r="H70" s="37">
        <v>24</v>
      </c>
      <c r="I70" s="37">
        <v>25.5</v>
      </c>
      <c r="J70" s="37">
        <v>27</v>
      </c>
      <c r="K70" s="37">
        <v>28.000000000000004</v>
      </c>
      <c r="L70" s="37">
        <v>29.5</v>
      </c>
      <c r="M70" s="37">
        <v>30.5</v>
      </c>
      <c r="N70" s="37">
        <v>32</v>
      </c>
      <c r="O70" s="37">
        <v>33</v>
      </c>
      <c r="P70" s="37">
        <v>34</v>
      </c>
      <c r="Q70" s="37">
        <v>35</v>
      </c>
    </row>
    <row r="71" spans="4:17" x14ac:dyDescent="0.25">
      <c r="D71">
        <v>68</v>
      </c>
      <c r="E71">
        <v>83000</v>
      </c>
      <c r="F71" s="37">
        <v>21.000000000000004</v>
      </c>
      <c r="G71" s="37">
        <v>22.499999999999996</v>
      </c>
      <c r="H71" s="37">
        <v>24</v>
      </c>
      <c r="I71" s="37">
        <v>25.5</v>
      </c>
      <c r="J71" s="37">
        <v>27</v>
      </c>
      <c r="K71" s="37">
        <v>28.000000000000004</v>
      </c>
      <c r="L71" s="37">
        <v>29.5</v>
      </c>
      <c r="M71" s="37">
        <v>31</v>
      </c>
      <c r="N71" s="37">
        <v>32</v>
      </c>
      <c r="O71" s="37">
        <v>33</v>
      </c>
      <c r="P71" s="37">
        <v>34</v>
      </c>
      <c r="Q71" s="37">
        <v>35</v>
      </c>
    </row>
    <row r="72" spans="4:17" x14ac:dyDescent="0.25">
      <c r="D72">
        <v>69</v>
      </c>
      <c r="E72">
        <v>84000</v>
      </c>
      <c r="F72" s="37">
        <v>21.000000000000004</v>
      </c>
      <c r="G72" s="37">
        <v>22.499999999999996</v>
      </c>
      <c r="H72" s="37">
        <v>24</v>
      </c>
      <c r="I72" s="37">
        <v>25.5</v>
      </c>
      <c r="J72" s="37">
        <v>27</v>
      </c>
      <c r="K72" s="37">
        <v>28.500000000000004</v>
      </c>
      <c r="L72" s="37">
        <v>29.5</v>
      </c>
      <c r="M72" s="37">
        <v>31</v>
      </c>
      <c r="N72" s="37">
        <v>32</v>
      </c>
      <c r="O72" s="37">
        <v>33</v>
      </c>
      <c r="P72" s="37">
        <v>34</v>
      </c>
      <c r="Q72" s="37">
        <v>35.5</v>
      </c>
    </row>
    <row r="73" spans="4:17" x14ac:dyDescent="0.25">
      <c r="D73">
        <v>70</v>
      </c>
      <c r="E73">
        <v>85000</v>
      </c>
      <c r="F73" s="37">
        <v>21.000000000000004</v>
      </c>
      <c r="G73" s="37">
        <v>22.499999999999996</v>
      </c>
      <c r="H73" s="37">
        <v>24</v>
      </c>
      <c r="I73" s="37">
        <v>25.5</v>
      </c>
      <c r="J73" s="37">
        <v>27</v>
      </c>
      <c r="K73" s="37">
        <v>28.500000000000004</v>
      </c>
      <c r="L73" s="37">
        <v>29.5</v>
      </c>
      <c r="M73" s="37">
        <v>31</v>
      </c>
      <c r="N73" s="37">
        <v>32</v>
      </c>
      <c r="O73" s="37">
        <v>33.5</v>
      </c>
      <c r="P73" s="37">
        <v>34.5</v>
      </c>
      <c r="Q73" s="37">
        <v>35.5</v>
      </c>
    </row>
    <row r="74" spans="4:17" x14ac:dyDescent="0.25">
      <c r="D74">
        <v>71</v>
      </c>
      <c r="E74">
        <v>86000</v>
      </c>
      <c r="F74" s="37">
        <v>21.000000000000004</v>
      </c>
      <c r="G74" s="37">
        <v>22.499999999999996</v>
      </c>
      <c r="H74" s="37">
        <v>24</v>
      </c>
      <c r="I74" s="37">
        <v>25.5</v>
      </c>
      <c r="J74" s="37">
        <v>27</v>
      </c>
      <c r="K74" s="37">
        <v>28.500000000000004</v>
      </c>
      <c r="L74" s="37">
        <v>30</v>
      </c>
      <c r="M74" s="37">
        <v>31</v>
      </c>
      <c r="N74" s="37">
        <v>32</v>
      </c>
      <c r="O74" s="37">
        <v>33.5</v>
      </c>
      <c r="P74" s="37">
        <v>34.5</v>
      </c>
      <c r="Q74" s="37">
        <v>35.5</v>
      </c>
    </row>
    <row r="75" spans="4:17" x14ac:dyDescent="0.25">
      <c r="D75">
        <v>72</v>
      </c>
      <c r="E75">
        <v>87000</v>
      </c>
      <c r="F75" s="37">
        <v>21.000000000000004</v>
      </c>
      <c r="G75" s="37">
        <v>22.499999999999996</v>
      </c>
      <c r="H75" s="37">
        <v>24</v>
      </c>
      <c r="I75" s="37">
        <v>25.5</v>
      </c>
      <c r="J75" s="37">
        <v>27</v>
      </c>
      <c r="K75" s="37">
        <v>28.500000000000004</v>
      </c>
      <c r="L75" s="37">
        <v>30</v>
      </c>
      <c r="M75" s="37">
        <v>31</v>
      </c>
      <c r="N75" s="37">
        <v>32.5</v>
      </c>
      <c r="O75" s="37">
        <v>33.5</v>
      </c>
      <c r="P75" s="37">
        <v>34.5</v>
      </c>
      <c r="Q75" s="37">
        <v>35.5</v>
      </c>
    </row>
    <row r="76" spans="4:17" x14ac:dyDescent="0.25">
      <c r="D76">
        <v>73</v>
      </c>
      <c r="E76">
        <v>88000</v>
      </c>
      <c r="F76" s="37">
        <v>21.499999999999996</v>
      </c>
      <c r="G76" s="37">
        <v>22.499999999999996</v>
      </c>
      <c r="H76" s="37">
        <v>24</v>
      </c>
      <c r="I76" s="37">
        <v>25.5</v>
      </c>
      <c r="J76" s="37">
        <v>27</v>
      </c>
      <c r="K76" s="37">
        <v>28.500000000000004</v>
      </c>
      <c r="L76" s="37">
        <v>30</v>
      </c>
      <c r="M76" s="37">
        <v>31</v>
      </c>
      <c r="N76" s="37">
        <v>32.5</v>
      </c>
      <c r="O76" s="37">
        <v>33.5</v>
      </c>
      <c r="P76" s="37">
        <v>34.5</v>
      </c>
      <c r="Q76" s="37">
        <v>35.5</v>
      </c>
    </row>
    <row r="77" spans="4:17" x14ac:dyDescent="0.25">
      <c r="D77">
        <v>74</v>
      </c>
      <c r="E77">
        <v>89000</v>
      </c>
      <c r="F77" s="37">
        <v>21.499999999999996</v>
      </c>
      <c r="G77" s="37">
        <v>23</v>
      </c>
      <c r="H77" s="37">
        <v>24.5</v>
      </c>
      <c r="I77" s="37">
        <v>25.5</v>
      </c>
      <c r="J77" s="37">
        <v>27</v>
      </c>
      <c r="K77" s="37">
        <v>28.500000000000004</v>
      </c>
      <c r="L77" s="37">
        <v>30</v>
      </c>
      <c r="M77" s="37">
        <v>31.5</v>
      </c>
      <c r="N77" s="37">
        <v>32.5</v>
      </c>
      <c r="O77" s="37">
        <v>33.5</v>
      </c>
      <c r="P77" s="37">
        <v>34.5</v>
      </c>
      <c r="Q77" s="37">
        <v>36</v>
      </c>
    </row>
    <row r="78" spans="4:17" x14ac:dyDescent="0.25">
      <c r="D78">
        <v>75</v>
      </c>
      <c r="E78">
        <v>90000</v>
      </c>
      <c r="F78" s="37">
        <v>21.499999999999996</v>
      </c>
      <c r="G78" s="37">
        <v>23</v>
      </c>
      <c r="H78" s="37">
        <v>24.5</v>
      </c>
      <c r="I78" s="37">
        <v>26</v>
      </c>
      <c r="J78" s="37">
        <v>27</v>
      </c>
      <c r="K78" s="37">
        <v>28.500000000000004</v>
      </c>
      <c r="L78" s="37">
        <v>30</v>
      </c>
      <c r="M78" s="37">
        <v>31.5</v>
      </c>
      <c r="N78" s="37">
        <v>32.5</v>
      </c>
      <c r="O78" s="37">
        <v>34</v>
      </c>
      <c r="P78" s="37">
        <v>35</v>
      </c>
      <c r="Q78" s="37">
        <v>36</v>
      </c>
    </row>
    <row r="79" spans="4:17" x14ac:dyDescent="0.25">
      <c r="D79">
        <v>76</v>
      </c>
      <c r="E79">
        <v>91000</v>
      </c>
      <c r="F79" s="37">
        <v>21.499999999999996</v>
      </c>
      <c r="G79" s="37">
        <v>23</v>
      </c>
      <c r="H79" s="37">
        <v>24.5</v>
      </c>
      <c r="I79" s="37">
        <v>26</v>
      </c>
      <c r="J79" s="37">
        <v>27.500000000000004</v>
      </c>
      <c r="K79" s="37">
        <v>28.500000000000004</v>
      </c>
      <c r="L79" s="37">
        <v>30</v>
      </c>
      <c r="M79" s="37">
        <v>31.5</v>
      </c>
      <c r="N79" s="37">
        <v>32.5</v>
      </c>
      <c r="O79" s="37">
        <v>34</v>
      </c>
      <c r="P79" s="37">
        <v>35</v>
      </c>
      <c r="Q79" s="37">
        <v>36</v>
      </c>
    </row>
    <row r="80" spans="4:17" x14ac:dyDescent="0.25">
      <c r="D80">
        <v>77</v>
      </c>
      <c r="E80">
        <v>92000</v>
      </c>
      <c r="F80" s="37">
        <v>21.499999999999996</v>
      </c>
      <c r="G80" s="37">
        <v>23</v>
      </c>
      <c r="H80" s="37">
        <v>24.5</v>
      </c>
      <c r="I80" s="37">
        <v>26</v>
      </c>
      <c r="J80" s="37">
        <v>27.500000000000004</v>
      </c>
      <c r="K80" s="37">
        <v>28.500000000000004</v>
      </c>
      <c r="L80" s="37">
        <v>30</v>
      </c>
      <c r="M80" s="37">
        <v>31.5</v>
      </c>
      <c r="N80" s="37">
        <v>32.5</v>
      </c>
      <c r="O80" s="37">
        <v>34</v>
      </c>
      <c r="P80" s="37">
        <v>35</v>
      </c>
      <c r="Q80" s="37">
        <v>36</v>
      </c>
    </row>
    <row r="81" spans="4:17" x14ac:dyDescent="0.25">
      <c r="D81">
        <v>78</v>
      </c>
      <c r="E81">
        <v>93000</v>
      </c>
      <c r="F81" s="37">
        <v>21.499999999999996</v>
      </c>
      <c r="G81" s="37">
        <v>23</v>
      </c>
      <c r="H81" s="37">
        <v>24.5</v>
      </c>
      <c r="I81" s="37">
        <v>26</v>
      </c>
      <c r="J81" s="37">
        <v>27.500000000000004</v>
      </c>
      <c r="K81" s="37">
        <v>29.000000000000004</v>
      </c>
      <c r="L81" s="37">
        <v>30</v>
      </c>
      <c r="M81" s="37">
        <v>31.5</v>
      </c>
      <c r="N81" s="37">
        <v>33</v>
      </c>
      <c r="O81" s="37">
        <v>34</v>
      </c>
      <c r="P81" s="37">
        <v>35</v>
      </c>
      <c r="Q81" s="37">
        <v>36</v>
      </c>
    </row>
    <row r="82" spans="4:17" x14ac:dyDescent="0.25">
      <c r="D82">
        <v>79</v>
      </c>
      <c r="E82">
        <v>94000</v>
      </c>
      <c r="F82" s="37">
        <v>21.499999999999996</v>
      </c>
      <c r="G82" s="37">
        <v>23</v>
      </c>
      <c r="H82" s="37">
        <v>24.5</v>
      </c>
      <c r="I82" s="37">
        <v>26</v>
      </c>
      <c r="J82" s="37">
        <v>27.500000000000004</v>
      </c>
      <c r="K82" s="37">
        <v>29.000000000000004</v>
      </c>
      <c r="L82" s="37">
        <v>30</v>
      </c>
      <c r="M82" s="37">
        <v>31.5</v>
      </c>
      <c r="N82" s="37">
        <v>33</v>
      </c>
      <c r="O82" s="37">
        <v>34</v>
      </c>
      <c r="P82" s="37">
        <v>35</v>
      </c>
      <c r="Q82" s="37">
        <v>36</v>
      </c>
    </row>
    <row r="83" spans="4:17" x14ac:dyDescent="0.25">
      <c r="D83">
        <v>80</v>
      </c>
      <c r="E83">
        <v>95000</v>
      </c>
      <c r="F83" s="37">
        <v>21.499999999999996</v>
      </c>
      <c r="G83" s="37">
        <v>23</v>
      </c>
      <c r="H83" s="37">
        <v>24.5</v>
      </c>
      <c r="I83" s="37">
        <v>26</v>
      </c>
      <c r="J83" s="37">
        <v>27.500000000000004</v>
      </c>
      <c r="K83" s="37">
        <v>29.000000000000004</v>
      </c>
      <c r="L83" s="37">
        <v>30.5</v>
      </c>
      <c r="M83" s="37">
        <v>31.5</v>
      </c>
      <c r="N83" s="37">
        <v>33</v>
      </c>
      <c r="O83" s="37">
        <v>34</v>
      </c>
      <c r="P83" s="37">
        <v>35.5</v>
      </c>
      <c r="Q83" s="37">
        <v>36.5</v>
      </c>
    </row>
    <row r="84" spans="4:17" x14ac:dyDescent="0.25">
      <c r="D84">
        <v>81</v>
      </c>
      <c r="E84">
        <v>96000</v>
      </c>
      <c r="F84" s="37">
        <v>21.499999999999996</v>
      </c>
      <c r="G84" s="37">
        <v>23</v>
      </c>
      <c r="H84" s="37">
        <v>24.5</v>
      </c>
      <c r="I84" s="37">
        <v>26</v>
      </c>
      <c r="J84" s="37">
        <v>27.500000000000004</v>
      </c>
      <c r="K84" s="37">
        <v>29.000000000000004</v>
      </c>
      <c r="L84" s="37">
        <v>30.5</v>
      </c>
      <c r="M84" s="37">
        <v>31.5</v>
      </c>
      <c r="N84" s="37">
        <v>33</v>
      </c>
      <c r="O84" s="37">
        <v>34</v>
      </c>
      <c r="P84" s="37">
        <v>35.5</v>
      </c>
      <c r="Q84" s="37">
        <v>36.5</v>
      </c>
    </row>
    <row r="85" spans="4:17" x14ac:dyDescent="0.25">
      <c r="D85">
        <v>82</v>
      </c>
      <c r="E85">
        <v>97000</v>
      </c>
      <c r="F85" s="37">
        <v>21.499999999999996</v>
      </c>
      <c r="G85" s="37">
        <v>23</v>
      </c>
      <c r="H85" s="37">
        <v>24.5</v>
      </c>
      <c r="I85" s="37">
        <v>26</v>
      </c>
      <c r="J85" s="37">
        <v>27.500000000000004</v>
      </c>
      <c r="K85" s="37">
        <v>29.000000000000004</v>
      </c>
      <c r="L85" s="37">
        <v>30.5</v>
      </c>
      <c r="M85" s="37">
        <v>31.5</v>
      </c>
      <c r="N85" s="37">
        <v>33</v>
      </c>
      <c r="O85" s="37">
        <v>34.5</v>
      </c>
      <c r="P85" s="37">
        <v>35.5</v>
      </c>
      <c r="Q85" s="37">
        <v>36.5</v>
      </c>
    </row>
    <row r="86" spans="4:17" x14ac:dyDescent="0.25">
      <c r="D86">
        <v>83</v>
      </c>
      <c r="E86">
        <v>98000</v>
      </c>
      <c r="F86" s="37">
        <v>21.499999999999996</v>
      </c>
      <c r="G86" s="37">
        <v>23</v>
      </c>
      <c r="H86" s="37">
        <v>24.5</v>
      </c>
      <c r="I86" s="37">
        <v>26</v>
      </c>
      <c r="J86" s="37">
        <v>27.500000000000004</v>
      </c>
      <c r="K86" s="37">
        <v>29.000000000000004</v>
      </c>
      <c r="L86" s="37">
        <v>30.5</v>
      </c>
      <c r="M86" s="37">
        <v>32</v>
      </c>
      <c r="N86" s="37">
        <v>33</v>
      </c>
      <c r="O86" s="37">
        <v>34.5</v>
      </c>
      <c r="P86" s="37">
        <v>35.5</v>
      </c>
      <c r="Q86" s="37">
        <v>36.5</v>
      </c>
    </row>
    <row r="87" spans="4:17" x14ac:dyDescent="0.25">
      <c r="D87">
        <v>84</v>
      </c>
      <c r="E87">
        <v>99000</v>
      </c>
      <c r="F87" s="37">
        <v>21.499999999999996</v>
      </c>
      <c r="G87" s="37">
        <v>23</v>
      </c>
      <c r="H87" s="37">
        <v>24.5</v>
      </c>
      <c r="I87" s="37">
        <v>26</v>
      </c>
      <c r="J87" s="37">
        <v>27.500000000000004</v>
      </c>
      <c r="K87" s="37">
        <v>29.000000000000004</v>
      </c>
      <c r="L87" s="37">
        <v>30.5</v>
      </c>
      <c r="M87" s="37">
        <v>32</v>
      </c>
      <c r="N87" s="37">
        <v>33</v>
      </c>
      <c r="O87" s="37">
        <v>34.5</v>
      </c>
      <c r="P87" s="37">
        <v>35.5</v>
      </c>
      <c r="Q87" s="37">
        <v>36.5</v>
      </c>
    </row>
    <row r="88" spans="4:17" x14ac:dyDescent="0.25">
      <c r="D88">
        <v>85</v>
      </c>
      <c r="E88">
        <v>100000</v>
      </c>
      <c r="F88" s="37">
        <v>21.499999999999996</v>
      </c>
      <c r="G88" s="37">
        <v>23</v>
      </c>
      <c r="H88" s="37">
        <v>24.5</v>
      </c>
      <c r="I88" s="37">
        <v>26</v>
      </c>
      <c r="J88" s="37">
        <v>27.500000000000004</v>
      </c>
      <c r="K88" s="37">
        <v>29.000000000000004</v>
      </c>
      <c r="L88" s="37">
        <v>30.5</v>
      </c>
      <c r="M88" s="37">
        <v>32</v>
      </c>
      <c r="N88" s="37">
        <v>33</v>
      </c>
      <c r="O88" s="37">
        <v>34.5</v>
      </c>
      <c r="P88" s="37">
        <v>35.5</v>
      </c>
      <c r="Q88" s="37">
        <v>36.5</v>
      </c>
    </row>
    <row r="89" spans="4:17" x14ac:dyDescent="0.25">
      <c r="D89">
        <v>86</v>
      </c>
      <c r="E89">
        <v>101000</v>
      </c>
      <c r="F89" s="37">
        <v>21.499999999999996</v>
      </c>
      <c r="G89" s="37">
        <v>23</v>
      </c>
      <c r="H89" s="37">
        <v>24.5</v>
      </c>
      <c r="I89" s="37">
        <v>26</v>
      </c>
      <c r="J89" s="37">
        <v>27.500000000000004</v>
      </c>
      <c r="K89" s="37">
        <v>29.000000000000004</v>
      </c>
      <c r="L89" s="37">
        <v>30.5</v>
      </c>
      <c r="M89" s="37">
        <v>32</v>
      </c>
      <c r="N89" s="37">
        <v>33</v>
      </c>
      <c r="O89" s="37">
        <v>34.5</v>
      </c>
      <c r="P89" s="37">
        <v>35.5</v>
      </c>
      <c r="Q89" s="37">
        <v>36.5</v>
      </c>
    </row>
    <row r="90" spans="4:17" x14ac:dyDescent="0.25">
      <c r="D90">
        <v>87</v>
      </c>
      <c r="E90">
        <v>102000</v>
      </c>
      <c r="F90" s="37">
        <v>22</v>
      </c>
      <c r="G90" s="37">
        <v>23.5</v>
      </c>
      <c r="H90" s="37">
        <v>25</v>
      </c>
      <c r="I90" s="37">
        <v>26.5</v>
      </c>
      <c r="J90" s="37">
        <v>27.500000000000004</v>
      </c>
      <c r="K90" s="37">
        <v>29.000000000000004</v>
      </c>
      <c r="L90" s="37">
        <v>30.5</v>
      </c>
      <c r="M90" s="37">
        <v>32</v>
      </c>
      <c r="N90" s="37">
        <v>33</v>
      </c>
      <c r="O90" s="37">
        <v>34.5</v>
      </c>
      <c r="P90" s="37">
        <v>35.5</v>
      </c>
      <c r="Q90" s="37">
        <v>37</v>
      </c>
    </row>
    <row r="91" spans="4:17" x14ac:dyDescent="0.25">
      <c r="D91">
        <v>88</v>
      </c>
      <c r="E91">
        <v>103000</v>
      </c>
      <c r="F91" s="37">
        <v>21.999999999999996</v>
      </c>
      <c r="G91" s="37">
        <v>23.5</v>
      </c>
      <c r="H91" s="37">
        <v>25</v>
      </c>
      <c r="I91" s="37">
        <v>26.5</v>
      </c>
      <c r="J91" s="37">
        <v>28.000000000000004</v>
      </c>
      <c r="K91" s="37">
        <v>29.000000000000004</v>
      </c>
      <c r="L91" s="37">
        <v>30.5</v>
      </c>
      <c r="M91" s="37">
        <v>32</v>
      </c>
      <c r="N91" s="37">
        <v>33.5</v>
      </c>
      <c r="O91" s="37">
        <v>34.5</v>
      </c>
      <c r="P91" s="37">
        <v>35.5</v>
      </c>
      <c r="Q91" s="37">
        <v>37</v>
      </c>
    </row>
    <row r="92" spans="4:17" x14ac:dyDescent="0.25">
      <c r="D92">
        <v>89</v>
      </c>
      <c r="E92">
        <v>104000</v>
      </c>
      <c r="F92" s="37">
        <v>21.999999999999996</v>
      </c>
      <c r="G92" s="37">
        <v>23.5</v>
      </c>
      <c r="H92" s="37">
        <v>25</v>
      </c>
      <c r="I92" s="37">
        <v>26.5</v>
      </c>
      <c r="J92" s="37">
        <v>28.000000000000004</v>
      </c>
      <c r="K92" s="37">
        <v>29.000000000000004</v>
      </c>
      <c r="L92" s="37">
        <v>30.5</v>
      </c>
      <c r="M92" s="37">
        <v>32</v>
      </c>
      <c r="N92" s="37">
        <v>33.5</v>
      </c>
      <c r="O92" s="37">
        <v>34.5</v>
      </c>
      <c r="P92" s="37">
        <v>35.5</v>
      </c>
      <c r="Q92" s="37">
        <v>37</v>
      </c>
    </row>
    <row r="93" spans="4:17" x14ac:dyDescent="0.25">
      <c r="D93">
        <v>90</v>
      </c>
      <c r="E93">
        <v>105000</v>
      </c>
      <c r="F93" s="37">
        <v>21.999999999999996</v>
      </c>
      <c r="G93" s="37">
        <v>23.5</v>
      </c>
      <c r="H93" s="37">
        <v>25</v>
      </c>
      <c r="I93" s="37">
        <v>26.5</v>
      </c>
      <c r="J93" s="37">
        <v>28.000000000000004</v>
      </c>
      <c r="K93" s="37">
        <v>29.5</v>
      </c>
      <c r="L93" s="37">
        <v>30.5</v>
      </c>
      <c r="M93" s="37">
        <v>32</v>
      </c>
      <c r="N93" s="37">
        <v>33.5</v>
      </c>
      <c r="O93" s="37">
        <v>34.5</v>
      </c>
      <c r="P93" s="37">
        <v>36</v>
      </c>
      <c r="Q93" s="37">
        <v>37</v>
      </c>
    </row>
    <row r="94" spans="4:17" x14ac:dyDescent="0.25">
      <c r="D94">
        <v>91</v>
      </c>
      <c r="E94">
        <v>106000</v>
      </c>
      <c r="F94" s="37">
        <v>21.999999999999996</v>
      </c>
      <c r="G94" s="37">
        <v>23.5</v>
      </c>
      <c r="H94" s="37">
        <v>25</v>
      </c>
      <c r="I94" s="37">
        <v>26.5</v>
      </c>
      <c r="J94" s="37">
        <v>28.000000000000004</v>
      </c>
      <c r="K94" s="37">
        <v>29.5</v>
      </c>
      <c r="L94" s="37">
        <v>30.5</v>
      </c>
      <c r="M94" s="37">
        <v>32</v>
      </c>
      <c r="N94" s="37">
        <v>33.5</v>
      </c>
      <c r="O94" s="37">
        <v>34.5</v>
      </c>
      <c r="P94" s="37">
        <v>36</v>
      </c>
      <c r="Q94" s="37">
        <v>37</v>
      </c>
    </row>
    <row r="95" spans="4:17" x14ac:dyDescent="0.25">
      <c r="D95">
        <v>92</v>
      </c>
      <c r="E95">
        <v>107000</v>
      </c>
      <c r="F95" s="37">
        <v>21.999999999999996</v>
      </c>
      <c r="G95" s="37">
        <v>23.5</v>
      </c>
      <c r="H95" s="37">
        <v>25</v>
      </c>
      <c r="I95" s="37">
        <v>26.5</v>
      </c>
      <c r="J95" s="37">
        <v>28.000000000000004</v>
      </c>
      <c r="K95" s="37">
        <v>29.5</v>
      </c>
      <c r="L95" s="37">
        <v>30.5</v>
      </c>
      <c r="M95" s="37">
        <v>32</v>
      </c>
      <c r="N95" s="37">
        <v>33.5</v>
      </c>
      <c r="O95" s="37">
        <v>34.5</v>
      </c>
      <c r="P95" s="37">
        <v>36</v>
      </c>
      <c r="Q95" s="37">
        <v>37</v>
      </c>
    </row>
    <row r="96" spans="4:17" x14ac:dyDescent="0.25">
      <c r="D96">
        <v>93</v>
      </c>
      <c r="E96">
        <v>108000</v>
      </c>
      <c r="F96" s="37">
        <v>21.999999999999996</v>
      </c>
      <c r="G96" s="37">
        <v>23.5</v>
      </c>
      <c r="H96" s="37">
        <v>25</v>
      </c>
      <c r="I96" s="37">
        <v>26.5</v>
      </c>
      <c r="J96" s="37">
        <v>28.000000000000004</v>
      </c>
      <c r="K96" s="37">
        <v>29.5</v>
      </c>
      <c r="L96" s="37">
        <v>31</v>
      </c>
      <c r="M96" s="37">
        <v>32</v>
      </c>
      <c r="N96" s="37">
        <v>33.5</v>
      </c>
      <c r="O96" s="37">
        <v>34.5</v>
      </c>
      <c r="P96" s="37">
        <v>36</v>
      </c>
      <c r="Q96" s="37">
        <v>37</v>
      </c>
    </row>
    <row r="97" spans="4:17" x14ac:dyDescent="0.25">
      <c r="D97">
        <v>94</v>
      </c>
      <c r="E97">
        <v>109000</v>
      </c>
      <c r="F97" s="37">
        <v>21.999999999999996</v>
      </c>
      <c r="G97" s="37">
        <v>23.5</v>
      </c>
      <c r="H97" s="37">
        <v>25</v>
      </c>
      <c r="I97" s="37">
        <v>26.5</v>
      </c>
      <c r="J97" s="37">
        <v>28.000000000000004</v>
      </c>
      <c r="K97" s="37">
        <v>29.5</v>
      </c>
      <c r="L97" s="37">
        <v>31</v>
      </c>
      <c r="M97" s="37">
        <v>32</v>
      </c>
      <c r="N97" s="37">
        <v>33.5</v>
      </c>
      <c r="O97" s="37">
        <v>34.5</v>
      </c>
      <c r="P97" s="37">
        <v>36</v>
      </c>
      <c r="Q97" s="37">
        <v>37</v>
      </c>
    </row>
    <row r="98" spans="4:17" x14ac:dyDescent="0.25">
      <c r="D98">
        <v>95</v>
      </c>
      <c r="E98">
        <v>110000</v>
      </c>
      <c r="F98" s="37">
        <v>21.999999999999996</v>
      </c>
      <c r="G98" s="37">
        <v>23.5</v>
      </c>
      <c r="H98" s="37">
        <v>25</v>
      </c>
      <c r="I98" s="37">
        <v>26.5</v>
      </c>
      <c r="J98" s="37">
        <v>28.000000000000004</v>
      </c>
      <c r="K98" s="37">
        <v>29.5</v>
      </c>
      <c r="L98" s="37">
        <v>31</v>
      </c>
      <c r="M98" s="37">
        <v>32</v>
      </c>
      <c r="N98" s="37">
        <v>33.5</v>
      </c>
      <c r="O98" s="37">
        <v>35</v>
      </c>
      <c r="P98" s="37">
        <v>36</v>
      </c>
      <c r="Q98" s="37">
        <v>37</v>
      </c>
    </row>
    <row r="99" spans="4:17" x14ac:dyDescent="0.25"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</row>
  </sheetData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Q100"/>
  <sheetViews>
    <sheetView zoomScale="85" zoomScaleNormal="85" workbookViewId="0">
      <selection activeCell="D3" sqref="D3"/>
    </sheetView>
  </sheetViews>
  <sheetFormatPr defaultRowHeight="15" x14ac:dyDescent="0.25"/>
  <sheetData>
    <row r="1" spans="2:17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</row>
    <row r="2" spans="2:17" x14ac:dyDescent="0.25">
      <c r="B2" s="61"/>
      <c r="D2" t="s">
        <v>147</v>
      </c>
      <c r="F2" s="62">
        <v>0</v>
      </c>
      <c r="G2" s="62">
        <v>1.0009999999999999</v>
      </c>
      <c r="H2" s="62">
        <v>1.5009999999999999</v>
      </c>
      <c r="I2" s="62">
        <v>2.0009999999999999</v>
      </c>
      <c r="J2" s="62">
        <v>2.5009999999999999</v>
      </c>
      <c r="K2" s="62">
        <v>3.0009999999999999</v>
      </c>
      <c r="L2" s="62">
        <v>3.5009999999999999</v>
      </c>
      <c r="M2" s="62">
        <v>4.0010000000000003</v>
      </c>
      <c r="N2" s="62">
        <v>4.5010000000000003</v>
      </c>
      <c r="O2" s="62">
        <v>5.0010000000000003</v>
      </c>
      <c r="P2" s="62">
        <v>5.5010000000000003</v>
      </c>
      <c r="Q2" s="62">
        <v>6.0010000000000003</v>
      </c>
    </row>
    <row r="3" spans="2:17" x14ac:dyDescent="0.25">
      <c r="B3" s="64"/>
      <c r="E3" t="s">
        <v>59</v>
      </c>
      <c r="F3" s="62">
        <v>2</v>
      </c>
      <c r="G3" s="62">
        <v>3</v>
      </c>
      <c r="H3" s="62">
        <v>4</v>
      </c>
      <c r="I3" s="62">
        <v>5</v>
      </c>
      <c r="J3" s="62">
        <v>6</v>
      </c>
      <c r="K3" s="62">
        <v>7</v>
      </c>
      <c r="L3" s="62">
        <v>8</v>
      </c>
      <c r="M3" s="62">
        <v>9</v>
      </c>
      <c r="N3" s="62">
        <v>10</v>
      </c>
      <c r="O3" s="62">
        <v>11</v>
      </c>
      <c r="P3" s="62">
        <v>12</v>
      </c>
      <c r="Q3" s="62">
        <v>13</v>
      </c>
    </row>
    <row r="4" spans="2:17" x14ac:dyDescent="0.25">
      <c r="D4">
        <v>1</v>
      </c>
      <c r="E4">
        <v>0</v>
      </c>
      <c r="F4" s="37">
        <v>12</v>
      </c>
      <c r="G4" s="37">
        <v>12.5</v>
      </c>
      <c r="H4" s="37">
        <v>13.5</v>
      </c>
      <c r="I4" s="37">
        <v>14.000000000000002</v>
      </c>
      <c r="J4" s="37">
        <v>14.500000000000002</v>
      </c>
      <c r="K4" s="37">
        <v>15</v>
      </c>
      <c r="L4" s="37">
        <v>16</v>
      </c>
      <c r="M4" s="37">
        <v>16.5</v>
      </c>
      <c r="N4" s="37">
        <v>17</v>
      </c>
      <c r="O4" s="37">
        <v>17.5</v>
      </c>
      <c r="P4" s="37">
        <v>17.5</v>
      </c>
      <c r="Q4" s="37">
        <v>18</v>
      </c>
    </row>
    <row r="5" spans="2:17" x14ac:dyDescent="0.25">
      <c r="D5">
        <v>2</v>
      </c>
      <c r="E5" s="65">
        <v>21000</v>
      </c>
      <c r="F5" s="66">
        <v>15</v>
      </c>
      <c r="G5" s="66">
        <v>15.5</v>
      </c>
      <c r="H5" s="66">
        <v>16.5</v>
      </c>
      <c r="I5" s="66">
        <v>17</v>
      </c>
      <c r="J5" s="66">
        <v>17.5</v>
      </c>
      <c r="K5" s="66">
        <v>18</v>
      </c>
      <c r="L5" s="66">
        <v>19</v>
      </c>
      <c r="M5" s="66">
        <v>19.5</v>
      </c>
      <c r="N5" s="66">
        <v>20</v>
      </c>
      <c r="O5" s="66">
        <v>20.5</v>
      </c>
      <c r="P5" s="66">
        <v>20.5</v>
      </c>
      <c r="Q5" s="66">
        <v>21</v>
      </c>
    </row>
    <row r="6" spans="2:17" x14ac:dyDescent="0.25">
      <c r="D6">
        <v>3</v>
      </c>
      <c r="E6" s="65">
        <v>21500</v>
      </c>
      <c r="F6" s="66">
        <v>15.5</v>
      </c>
      <c r="G6" s="66">
        <v>16.5</v>
      </c>
      <c r="H6" s="66">
        <v>17.5</v>
      </c>
      <c r="I6" s="66">
        <v>18</v>
      </c>
      <c r="J6" s="66">
        <v>18.5</v>
      </c>
      <c r="K6" s="66">
        <v>19</v>
      </c>
      <c r="L6" s="66">
        <v>19.5</v>
      </c>
      <c r="M6" s="66">
        <v>20.5</v>
      </c>
      <c r="N6" s="66">
        <v>21</v>
      </c>
      <c r="O6" s="66">
        <v>21.5</v>
      </c>
      <c r="P6" s="66">
        <v>22</v>
      </c>
      <c r="Q6" s="66">
        <v>22</v>
      </c>
    </row>
    <row r="7" spans="2:17" x14ac:dyDescent="0.25">
      <c r="D7">
        <v>4</v>
      </c>
      <c r="E7" s="65">
        <v>22000</v>
      </c>
      <c r="F7" s="66">
        <v>16</v>
      </c>
      <c r="G7" s="66">
        <v>16.5</v>
      </c>
      <c r="H7" s="66">
        <v>17.5</v>
      </c>
      <c r="I7" s="66">
        <v>18</v>
      </c>
      <c r="J7" s="66">
        <v>18.5</v>
      </c>
      <c r="K7" s="66">
        <v>19.5</v>
      </c>
      <c r="L7" s="66">
        <v>20.5</v>
      </c>
      <c r="M7" s="66">
        <v>21</v>
      </c>
      <c r="N7" s="66">
        <v>22</v>
      </c>
      <c r="O7" s="66">
        <v>22.5</v>
      </c>
      <c r="P7" s="66">
        <v>23</v>
      </c>
      <c r="Q7" s="66">
        <v>23</v>
      </c>
    </row>
    <row r="8" spans="2:17" x14ac:dyDescent="0.25">
      <c r="D8">
        <v>5</v>
      </c>
      <c r="E8" s="65">
        <v>22500</v>
      </c>
      <c r="F8" s="66">
        <v>16</v>
      </c>
      <c r="G8" s="66">
        <v>16.5</v>
      </c>
      <c r="H8" s="66">
        <v>17.5</v>
      </c>
      <c r="I8" s="66">
        <v>18.5</v>
      </c>
      <c r="J8" s="66">
        <v>19.5</v>
      </c>
      <c r="K8" s="66">
        <v>20.5</v>
      </c>
      <c r="L8" s="66">
        <v>21.5</v>
      </c>
      <c r="M8" s="66">
        <v>22</v>
      </c>
      <c r="N8" s="66">
        <v>22.5</v>
      </c>
      <c r="O8" s="66">
        <v>23</v>
      </c>
      <c r="P8" s="66">
        <v>24.000000000000004</v>
      </c>
      <c r="Q8" s="66">
        <v>24.499999999999996</v>
      </c>
    </row>
    <row r="9" spans="2:17" x14ac:dyDescent="0.25">
      <c r="D9">
        <v>6</v>
      </c>
      <c r="E9" s="65">
        <v>23000</v>
      </c>
      <c r="F9" s="66">
        <v>16.5</v>
      </c>
      <c r="G9" s="66">
        <v>17</v>
      </c>
      <c r="H9" s="66">
        <v>18</v>
      </c>
      <c r="I9" s="66">
        <v>19</v>
      </c>
      <c r="J9" s="66">
        <v>20</v>
      </c>
      <c r="K9" s="66">
        <v>21</v>
      </c>
      <c r="L9" s="66">
        <v>22</v>
      </c>
      <c r="M9" s="66">
        <v>23</v>
      </c>
      <c r="N9" s="66">
        <v>23.5</v>
      </c>
      <c r="O9" s="66">
        <v>24.000000000000004</v>
      </c>
      <c r="P9" s="66">
        <v>24.499999999999996</v>
      </c>
      <c r="Q9" s="66">
        <v>24.999999999999996</v>
      </c>
    </row>
    <row r="10" spans="2:17" x14ac:dyDescent="0.25">
      <c r="D10">
        <v>7</v>
      </c>
      <c r="E10" s="65">
        <v>23500</v>
      </c>
      <c r="F10" s="66">
        <v>17</v>
      </c>
      <c r="G10" s="66">
        <v>17.5</v>
      </c>
      <c r="H10" s="66">
        <v>18.5</v>
      </c>
      <c r="I10" s="66">
        <v>19.5</v>
      </c>
      <c r="J10" s="66">
        <v>20.5</v>
      </c>
      <c r="K10" s="66">
        <v>21.5</v>
      </c>
      <c r="L10" s="66">
        <v>22.5</v>
      </c>
      <c r="M10" s="66">
        <v>23.5</v>
      </c>
      <c r="N10" s="66">
        <v>24.000000000000004</v>
      </c>
      <c r="O10" s="66">
        <v>24.999999999999996</v>
      </c>
      <c r="P10" s="66">
        <v>25.499999999999996</v>
      </c>
      <c r="Q10" s="66">
        <v>26</v>
      </c>
    </row>
    <row r="11" spans="2:17" x14ac:dyDescent="0.25">
      <c r="D11">
        <v>8</v>
      </c>
      <c r="E11" s="65">
        <v>24000</v>
      </c>
      <c r="F11" s="66">
        <v>17</v>
      </c>
      <c r="G11" s="66">
        <v>17.5</v>
      </c>
      <c r="H11" s="66">
        <v>19</v>
      </c>
      <c r="I11" s="66">
        <v>20</v>
      </c>
      <c r="J11" s="66">
        <v>21</v>
      </c>
      <c r="K11" s="66">
        <v>22</v>
      </c>
      <c r="L11" s="66">
        <v>23</v>
      </c>
      <c r="M11" s="66">
        <v>24.000000000000004</v>
      </c>
      <c r="N11" s="66">
        <v>24.999999999999996</v>
      </c>
      <c r="O11" s="66">
        <v>25.499999999999996</v>
      </c>
      <c r="P11" s="66">
        <v>26.5</v>
      </c>
      <c r="Q11" s="66">
        <v>27</v>
      </c>
    </row>
    <row r="12" spans="2:17" x14ac:dyDescent="0.25">
      <c r="D12">
        <v>9</v>
      </c>
      <c r="E12" s="65">
        <v>24500</v>
      </c>
      <c r="F12" s="66">
        <v>17</v>
      </c>
      <c r="G12" s="66">
        <v>18</v>
      </c>
      <c r="H12" s="66">
        <v>19.5</v>
      </c>
      <c r="I12" s="66">
        <v>20.5</v>
      </c>
      <c r="J12" s="66">
        <v>21.499999999999996</v>
      </c>
      <c r="K12" s="66">
        <v>22.5</v>
      </c>
      <c r="L12" s="66">
        <v>23.5</v>
      </c>
      <c r="M12" s="66">
        <v>24.499999999999996</v>
      </c>
      <c r="N12" s="66">
        <v>25.499999999999996</v>
      </c>
      <c r="O12" s="66">
        <v>26.5</v>
      </c>
      <c r="P12" s="66">
        <v>27</v>
      </c>
      <c r="Q12" s="66">
        <v>27.5</v>
      </c>
    </row>
    <row r="13" spans="2:17" x14ac:dyDescent="0.25">
      <c r="D13">
        <v>10</v>
      </c>
      <c r="E13" s="65">
        <v>25000</v>
      </c>
      <c r="F13" s="66">
        <v>17</v>
      </c>
      <c r="G13" s="66">
        <v>18</v>
      </c>
      <c r="H13" s="66">
        <v>19.5</v>
      </c>
      <c r="I13" s="66">
        <v>20.5</v>
      </c>
      <c r="J13" s="66">
        <v>21.499999999999996</v>
      </c>
      <c r="K13" s="66">
        <v>22.5</v>
      </c>
      <c r="L13" s="66">
        <v>24</v>
      </c>
      <c r="M13" s="66">
        <v>24.999999999999996</v>
      </c>
      <c r="N13" s="66">
        <v>26</v>
      </c>
      <c r="O13" s="66">
        <v>27</v>
      </c>
      <c r="P13" s="66">
        <v>27.5</v>
      </c>
      <c r="Q13" s="66">
        <v>28.5</v>
      </c>
    </row>
    <row r="14" spans="2:17" x14ac:dyDescent="0.25">
      <c r="D14">
        <v>11</v>
      </c>
      <c r="E14" s="65">
        <v>26000</v>
      </c>
      <c r="F14" s="66">
        <v>17</v>
      </c>
      <c r="G14" s="66">
        <v>18</v>
      </c>
      <c r="H14" s="66">
        <v>19.5</v>
      </c>
      <c r="I14" s="66">
        <v>20.5</v>
      </c>
      <c r="J14" s="66">
        <v>21.499999999999996</v>
      </c>
      <c r="K14" s="66">
        <v>22.5</v>
      </c>
      <c r="L14" s="66">
        <v>24</v>
      </c>
      <c r="M14" s="66">
        <v>25.5</v>
      </c>
      <c r="N14" s="66">
        <v>26.5</v>
      </c>
      <c r="O14" s="66">
        <v>28.000000000000004</v>
      </c>
      <c r="P14" s="66">
        <v>29.000000000000004</v>
      </c>
      <c r="Q14" s="66">
        <v>30</v>
      </c>
    </row>
    <row r="15" spans="2:17" x14ac:dyDescent="0.25">
      <c r="D15">
        <v>12</v>
      </c>
      <c r="E15" s="65">
        <v>27000</v>
      </c>
      <c r="F15" s="66">
        <v>17</v>
      </c>
      <c r="G15" s="66">
        <v>18</v>
      </c>
      <c r="H15" s="66">
        <v>19.5</v>
      </c>
      <c r="I15" s="66">
        <v>20.5</v>
      </c>
      <c r="J15" s="66">
        <v>21.499999999999996</v>
      </c>
      <c r="K15" s="66">
        <v>22.5</v>
      </c>
      <c r="L15" s="66">
        <v>24</v>
      </c>
      <c r="M15" s="66">
        <v>25.5</v>
      </c>
      <c r="N15" s="66">
        <v>26.5</v>
      </c>
      <c r="O15" s="66">
        <v>28.000000000000004</v>
      </c>
      <c r="P15" s="66">
        <v>29.000000000000004</v>
      </c>
      <c r="Q15" s="66">
        <v>30</v>
      </c>
    </row>
    <row r="16" spans="2:17" x14ac:dyDescent="0.25">
      <c r="D16">
        <v>13</v>
      </c>
      <c r="E16" s="65">
        <v>28000</v>
      </c>
      <c r="F16" s="66">
        <v>17</v>
      </c>
      <c r="G16" s="66">
        <v>18</v>
      </c>
      <c r="H16" s="66">
        <v>19.5</v>
      </c>
      <c r="I16" s="66">
        <v>20.5</v>
      </c>
      <c r="J16" s="66">
        <v>21.499999999999996</v>
      </c>
      <c r="K16" s="66">
        <v>22.5</v>
      </c>
      <c r="L16" s="66">
        <v>24</v>
      </c>
      <c r="M16" s="66">
        <v>25.5</v>
      </c>
      <c r="N16" s="66">
        <v>26.5</v>
      </c>
      <c r="O16" s="66">
        <v>28.000000000000004</v>
      </c>
      <c r="P16" s="66">
        <v>29.000000000000004</v>
      </c>
      <c r="Q16" s="66">
        <v>30</v>
      </c>
    </row>
    <row r="17" spans="4:17" x14ac:dyDescent="0.25">
      <c r="D17">
        <v>14</v>
      </c>
      <c r="E17" s="65">
        <v>29000</v>
      </c>
      <c r="F17" s="66">
        <v>17</v>
      </c>
      <c r="G17" s="66">
        <v>18</v>
      </c>
      <c r="H17" s="66">
        <v>19.5</v>
      </c>
      <c r="I17" s="66">
        <v>20.5</v>
      </c>
      <c r="J17" s="66">
        <v>21.499999999999996</v>
      </c>
      <c r="K17" s="66">
        <v>22.5</v>
      </c>
      <c r="L17" s="66">
        <v>24</v>
      </c>
      <c r="M17" s="66">
        <v>25.5</v>
      </c>
      <c r="N17" s="66">
        <v>26.5</v>
      </c>
      <c r="O17" s="66">
        <v>28.000000000000004</v>
      </c>
      <c r="P17" s="66">
        <v>29.000000000000004</v>
      </c>
      <c r="Q17" s="66">
        <v>30</v>
      </c>
    </row>
    <row r="18" spans="4:17" x14ac:dyDescent="0.25">
      <c r="D18">
        <v>15</v>
      </c>
      <c r="E18" s="65">
        <v>30000</v>
      </c>
      <c r="F18" s="66">
        <v>17</v>
      </c>
      <c r="G18" s="66">
        <v>18</v>
      </c>
      <c r="H18" s="66">
        <v>19.5</v>
      </c>
      <c r="I18" s="66">
        <v>20.5</v>
      </c>
      <c r="J18" s="66">
        <v>21.499999999999996</v>
      </c>
      <c r="K18" s="66">
        <v>22.5</v>
      </c>
      <c r="L18" s="66">
        <v>24</v>
      </c>
      <c r="M18" s="66">
        <v>25.5</v>
      </c>
      <c r="N18" s="66">
        <v>26.5</v>
      </c>
      <c r="O18" s="66">
        <v>28.000000000000004</v>
      </c>
      <c r="P18" s="66">
        <v>29.000000000000004</v>
      </c>
      <c r="Q18" s="66">
        <v>30</v>
      </c>
    </row>
    <row r="19" spans="4:17" x14ac:dyDescent="0.25">
      <c r="D19">
        <v>16</v>
      </c>
      <c r="E19" s="17">
        <v>31000</v>
      </c>
      <c r="F19" s="51">
        <v>17</v>
      </c>
      <c r="G19" s="51">
        <v>18</v>
      </c>
      <c r="H19" s="51">
        <v>19.5</v>
      </c>
      <c r="I19" s="51">
        <v>20.5</v>
      </c>
      <c r="J19" s="51">
        <v>21.499999999999996</v>
      </c>
      <c r="K19" s="51">
        <v>22.5</v>
      </c>
      <c r="L19" s="51">
        <v>24</v>
      </c>
      <c r="M19" s="51">
        <v>25.5</v>
      </c>
      <c r="N19" s="51">
        <v>26.5</v>
      </c>
      <c r="O19" s="51">
        <v>28.000000000000004</v>
      </c>
      <c r="P19" s="51">
        <v>29.000000000000004</v>
      </c>
      <c r="Q19" s="51">
        <v>30</v>
      </c>
    </row>
    <row r="20" spans="4:17" x14ac:dyDescent="0.25">
      <c r="D20">
        <v>17</v>
      </c>
      <c r="E20">
        <v>32000</v>
      </c>
      <c r="F20" s="37">
        <v>17</v>
      </c>
      <c r="G20" s="37">
        <v>18.5</v>
      </c>
      <c r="H20" s="37">
        <v>19.5</v>
      </c>
      <c r="I20" s="37">
        <v>20.5</v>
      </c>
      <c r="J20" s="37">
        <v>21.5</v>
      </c>
      <c r="K20" s="37">
        <v>22.5</v>
      </c>
      <c r="L20" s="37">
        <v>24</v>
      </c>
      <c r="M20" s="37">
        <v>25.5</v>
      </c>
      <c r="N20" s="37">
        <v>26.5</v>
      </c>
      <c r="O20" s="37">
        <v>28.000000000000004</v>
      </c>
      <c r="P20" s="37">
        <v>28.999999999999996</v>
      </c>
      <c r="Q20" s="37">
        <v>30</v>
      </c>
    </row>
    <row r="21" spans="4:17" x14ac:dyDescent="0.25">
      <c r="D21">
        <v>18</v>
      </c>
      <c r="E21">
        <v>33000</v>
      </c>
      <c r="F21" s="37">
        <v>17</v>
      </c>
      <c r="G21" s="37">
        <v>18.5</v>
      </c>
      <c r="H21" s="37">
        <v>19.5</v>
      </c>
      <c r="I21" s="37">
        <v>20.5</v>
      </c>
      <c r="J21" s="37">
        <v>21.5</v>
      </c>
      <c r="K21" s="37">
        <v>22.5</v>
      </c>
      <c r="L21" s="37">
        <v>24</v>
      </c>
      <c r="M21" s="37">
        <v>25.5</v>
      </c>
      <c r="N21" s="37">
        <v>26.5</v>
      </c>
      <c r="O21" s="37">
        <v>28.000000000000004</v>
      </c>
      <c r="P21" s="37">
        <v>28.999999999999996</v>
      </c>
      <c r="Q21" s="37">
        <v>30</v>
      </c>
    </row>
    <row r="22" spans="4:17" x14ac:dyDescent="0.25">
      <c r="D22">
        <v>19</v>
      </c>
      <c r="E22">
        <v>34000</v>
      </c>
      <c r="F22" s="37">
        <v>17</v>
      </c>
      <c r="G22" s="37">
        <v>18.5</v>
      </c>
      <c r="H22" s="37">
        <v>19.5</v>
      </c>
      <c r="I22" s="37">
        <v>20.5</v>
      </c>
      <c r="J22" s="37">
        <v>21.5</v>
      </c>
      <c r="K22" s="37">
        <v>22.5</v>
      </c>
      <c r="L22" s="37">
        <v>24</v>
      </c>
      <c r="M22" s="37">
        <v>25.5</v>
      </c>
      <c r="N22" s="37">
        <v>26.5</v>
      </c>
      <c r="O22" s="37">
        <v>28.000000000000004</v>
      </c>
      <c r="P22" s="37">
        <v>28.999999999999996</v>
      </c>
      <c r="Q22" s="37">
        <v>30</v>
      </c>
    </row>
    <row r="23" spans="4:17" x14ac:dyDescent="0.25">
      <c r="D23">
        <v>20</v>
      </c>
      <c r="E23">
        <v>35000</v>
      </c>
      <c r="F23" s="37">
        <v>17</v>
      </c>
      <c r="G23" s="37">
        <v>18.5</v>
      </c>
      <c r="H23" s="37">
        <v>19.5</v>
      </c>
      <c r="I23" s="37">
        <v>20.5</v>
      </c>
      <c r="J23" s="37">
        <v>21.5</v>
      </c>
      <c r="K23" s="37">
        <v>22.5</v>
      </c>
      <c r="L23" s="37">
        <v>24</v>
      </c>
      <c r="M23" s="37">
        <v>25.5</v>
      </c>
      <c r="N23" s="37">
        <v>26.5</v>
      </c>
      <c r="O23" s="37">
        <v>28.000000000000004</v>
      </c>
      <c r="P23" s="37">
        <v>28.999999999999996</v>
      </c>
      <c r="Q23" s="37">
        <v>30</v>
      </c>
    </row>
    <row r="24" spans="4:17" x14ac:dyDescent="0.25">
      <c r="D24">
        <v>21</v>
      </c>
      <c r="E24">
        <v>36000</v>
      </c>
      <c r="F24" s="37">
        <v>17</v>
      </c>
      <c r="G24" s="37">
        <v>18.5</v>
      </c>
      <c r="H24" s="37">
        <v>19.5</v>
      </c>
      <c r="I24" s="37">
        <v>20.5</v>
      </c>
      <c r="J24" s="37">
        <v>21.5</v>
      </c>
      <c r="K24" s="37">
        <v>22.5</v>
      </c>
      <c r="L24" s="37">
        <v>24</v>
      </c>
      <c r="M24" s="37">
        <v>25.5</v>
      </c>
      <c r="N24" s="37">
        <v>26.5</v>
      </c>
      <c r="O24" s="37">
        <v>28.000000000000004</v>
      </c>
      <c r="P24" s="37">
        <v>28.999999999999996</v>
      </c>
      <c r="Q24" s="37">
        <v>30</v>
      </c>
    </row>
    <row r="25" spans="4:17" x14ac:dyDescent="0.25">
      <c r="D25">
        <v>22</v>
      </c>
      <c r="E25">
        <v>37000</v>
      </c>
      <c r="F25" s="37">
        <v>17</v>
      </c>
      <c r="G25" s="37">
        <v>18.5</v>
      </c>
      <c r="H25" s="37">
        <v>19.5</v>
      </c>
      <c r="I25" s="37">
        <v>20.5</v>
      </c>
      <c r="J25" s="37">
        <v>21.5</v>
      </c>
      <c r="K25" s="37">
        <v>22.5</v>
      </c>
      <c r="L25" s="37">
        <v>24</v>
      </c>
      <c r="M25" s="37">
        <v>25.5</v>
      </c>
      <c r="N25" s="37">
        <v>26.5</v>
      </c>
      <c r="O25" s="37">
        <v>28.000000000000004</v>
      </c>
      <c r="P25" s="37">
        <v>28.999999999999996</v>
      </c>
      <c r="Q25" s="37">
        <v>30</v>
      </c>
    </row>
    <row r="26" spans="4:17" x14ac:dyDescent="0.25">
      <c r="D26">
        <v>23</v>
      </c>
      <c r="E26">
        <v>38000</v>
      </c>
      <c r="F26" s="37">
        <v>17</v>
      </c>
      <c r="G26" s="37">
        <v>18.5</v>
      </c>
      <c r="H26" s="37">
        <v>19.5</v>
      </c>
      <c r="I26" s="37">
        <v>20.5</v>
      </c>
      <c r="J26" s="37">
        <v>21.5</v>
      </c>
      <c r="K26" s="37">
        <v>22.5</v>
      </c>
      <c r="L26" s="37">
        <v>24</v>
      </c>
      <c r="M26" s="37">
        <v>25.5</v>
      </c>
      <c r="N26" s="37">
        <v>26.5</v>
      </c>
      <c r="O26" s="37">
        <v>28.000000000000004</v>
      </c>
      <c r="P26" s="37">
        <v>28.999999999999996</v>
      </c>
      <c r="Q26" s="37">
        <v>30</v>
      </c>
    </row>
    <row r="27" spans="4:17" x14ac:dyDescent="0.25">
      <c r="D27">
        <v>24</v>
      </c>
      <c r="E27">
        <v>39000</v>
      </c>
      <c r="F27" s="37">
        <v>17</v>
      </c>
      <c r="G27" s="37">
        <v>18.5</v>
      </c>
      <c r="H27" s="37">
        <v>19.5</v>
      </c>
      <c r="I27" s="37">
        <v>20.5</v>
      </c>
      <c r="J27" s="37">
        <v>21.5</v>
      </c>
      <c r="K27" s="37">
        <v>22.5</v>
      </c>
      <c r="L27" s="37">
        <v>24</v>
      </c>
      <c r="M27" s="37">
        <v>25.5</v>
      </c>
      <c r="N27" s="37">
        <v>26.5</v>
      </c>
      <c r="O27" s="37">
        <v>28.000000000000004</v>
      </c>
      <c r="P27" s="37">
        <v>28.999999999999996</v>
      </c>
      <c r="Q27" s="37">
        <v>30</v>
      </c>
    </row>
    <row r="28" spans="4:17" x14ac:dyDescent="0.25">
      <c r="D28">
        <v>25</v>
      </c>
      <c r="E28">
        <v>40000</v>
      </c>
      <c r="F28" s="37">
        <v>17</v>
      </c>
      <c r="G28" s="37">
        <v>18.5</v>
      </c>
      <c r="H28" s="37">
        <v>19.5</v>
      </c>
      <c r="I28" s="37">
        <v>20.5</v>
      </c>
      <c r="J28" s="37">
        <v>21.5</v>
      </c>
      <c r="K28" s="37">
        <v>22.5</v>
      </c>
      <c r="L28" s="37">
        <v>24</v>
      </c>
      <c r="M28" s="37">
        <v>25.5</v>
      </c>
      <c r="N28" s="37">
        <v>26.5</v>
      </c>
      <c r="O28" s="37">
        <v>28.000000000000004</v>
      </c>
      <c r="P28" s="37">
        <v>28.999999999999996</v>
      </c>
      <c r="Q28" s="37">
        <v>30</v>
      </c>
    </row>
    <row r="29" spans="4:17" x14ac:dyDescent="0.25">
      <c r="D29">
        <v>26</v>
      </c>
      <c r="E29">
        <v>41000</v>
      </c>
      <c r="F29" s="37">
        <v>17</v>
      </c>
      <c r="G29" s="37">
        <v>18.5</v>
      </c>
      <c r="H29" s="37">
        <v>19.5</v>
      </c>
      <c r="I29" s="37">
        <v>20.5</v>
      </c>
      <c r="J29" s="37">
        <v>21.5</v>
      </c>
      <c r="K29" s="37">
        <v>22.5</v>
      </c>
      <c r="L29" s="37">
        <v>24</v>
      </c>
      <c r="M29" s="37">
        <v>25.5</v>
      </c>
      <c r="N29" s="37">
        <v>26.5</v>
      </c>
      <c r="O29" s="37">
        <v>28.000000000000004</v>
      </c>
      <c r="P29" s="37">
        <v>28.999999999999996</v>
      </c>
      <c r="Q29" s="37">
        <v>30</v>
      </c>
    </row>
    <row r="30" spans="4:17" x14ac:dyDescent="0.25">
      <c r="D30">
        <v>27</v>
      </c>
      <c r="E30">
        <v>42000</v>
      </c>
      <c r="F30" s="37">
        <v>17</v>
      </c>
      <c r="G30" s="37">
        <v>18.5</v>
      </c>
      <c r="H30" s="37">
        <v>19.5</v>
      </c>
      <c r="I30" s="37">
        <v>20.5</v>
      </c>
      <c r="J30" s="37">
        <v>21.5</v>
      </c>
      <c r="K30" s="37">
        <v>22.5</v>
      </c>
      <c r="L30" s="37">
        <v>24</v>
      </c>
      <c r="M30" s="37">
        <v>25.5</v>
      </c>
      <c r="N30" s="37">
        <v>26.5</v>
      </c>
      <c r="O30" s="37">
        <v>28.000000000000004</v>
      </c>
      <c r="P30" s="37">
        <v>28.999999999999996</v>
      </c>
      <c r="Q30" s="37">
        <v>30</v>
      </c>
    </row>
    <row r="31" spans="4:17" x14ac:dyDescent="0.25">
      <c r="D31">
        <v>28</v>
      </c>
      <c r="E31">
        <v>43000</v>
      </c>
      <c r="F31" s="37">
        <v>17</v>
      </c>
      <c r="G31" s="37">
        <v>18.5</v>
      </c>
      <c r="H31" s="37">
        <v>19.5</v>
      </c>
      <c r="I31" s="37">
        <v>20.5</v>
      </c>
      <c r="J31" s="37">
        <v>21.5</v>
      </c>
      <c r="K31" s="37">
        <v>22.5</v>
      </c>
      <c r="L31" s="37">
        <v>24</v>
      </c>
      <c r="M31" s="37">
        <v>25.5</v>
      </c>
      <c r="N31" s="37">
        <v>26.5</v>
      </c>
      <c r="O31" s="37">
        <v>28.000000000000004</v>
      </c>
      <c r="P31" s="37">
        <v>28.999999999999996</v>
      </c>
      <c r="Q31" s="37">
        <v>30</v>
      </c>
    </row>
    <row r="32" spans="4:17" x14ac:dyDescent="0.25">
      <c r="D32">
        <v>29</v>
      </c>
      <c r="E32">
        <v>44000</v>
      </c>
      <c r="F32" s="37">
        <v>17.5</v>
      </c>
      <c r="G32" s="37">
        <v>18.5</v>
      </c>
      <c r="H32" s="37">
        <v>20</v>
      </c>
      <c r="I32" s="37">
        <v>21</v>
      </c>
      <c r="J32" s="37">
        <v>21.999999999999996</v>
      </c>
      <c r="K32" s="37">
        <v>23</v>
      </c>
      <c r="L32" s="37">
        <v>24</v>
      </c>
      <c r="M32" s="37">
        <v>25.5</v>
      </c>
      <c r="N32" s="37">
        <v>26.5</v>
      </c>
      <c r="O32" s="37">
        <v>28.000000000000004</v>
      </c>
      <c r="P32" s="37">
        <v>28.999999999999996</v>
      </c>
      <c r="Q32" s="37">
        <v>30</v>
      </c>
    </row>
    <row r="33" spans="4:17" x14ac:dyDescent="0.25">
      <c r="D33">
        <v>30</v>
      </c>
      <c r="E33">
        <v>45000</v>
      </c>
      <c r="F33" s="37">
        <v>17.5</v>
      </c>
      <c r="G33" s="37">
        <v>18.5</v>
      </c>
      <c r="H33" s="37">
        <v>20</v>
      </c>
      <c r="I33" s="37">
        <v>21</v>
      </c>
      <c r="J33" s="37">
        <v>21.999999999999996</v>
      </c>
      <c r="K33" s="37">
        <v>23</v>
      </c>
      <c r="L33" s="37">
        <v>24</v>
      </c>
      <c r="M33" s="37">
        <v>25.5</v>
      </c>
      <c r="N33" s="37">
        <v>26.5</v>
      </c>
      <c r="O33" s="37">
        <v>28.000000000000004</v>
      </c>
      <c r="P33" s="37">
        <v>28.999999999999996</v>
      </c>
      <c r="Q33" s="37">
        <v>30</v>
      </c>
    </row>
    <row r="34" spans="4:17" x14ac:dyDescent="0.25">
      <c r="D34">
        <v>31</v>
      </c>
      <c r="E34">
        <v>46000</v>
      </c>
      <c r="F34" s="37">
        <v>17.5</v>
      </c>
      <c r="G34" s="37">
        <v>18.5</v>
      </c>
      <c r="H34" s="37">
        <v>20</v>
      </c>
      <c r="I34" s="37">
        <v>21</v>
      </c>
      <c r="J34" s="37">
        <v>21.999999999999996</v>
      </c>
      <c r="K34" s="37">
        <v>23</v>
      </c>
      <c r="L34" s="37">
        <v>24.5</v>
      </c>
      <c r="M34" s="37">
        <v>25.5</v>
      </c>
      <c r="N34" s="37">
        <v>26.5</v>
      </c>
      <c r="O34" s="37">
        <v>28.000000000000004</v>
      </c>
      <c r="P34" s="37">
        <v>28.999999999999996</v>
      </c>
      <c r="Q34" s="37">
        <v>30</v>
      </c>
    </row>
    <row r="35" spans="4:17" x14ac:dyDescent="0.25">
      <c r="D35">
        <v>32</v>
      </c>
      <c r="E35">
        <v>47000</v>
      </c>
      <c r="F35" s="37">
        <v>17.5</v>
      </c>
      <c r="G35" s="37">
        <v>18.5</v>
      </c>
      <c r="H35" s="37">
        <v>20</v>
      </c>
      <c r="I35" s="37">
        <v>21.000000000000004</v>
      </c>
      <c r="J35" s="37">
        <v>21.999999999999996</v>
      </c>
      <c r="K35" s="37">
        <v>23</v>
      </c>
      <c r="L35" s="37">
        <v>24.5</v>
      </c>
      <c r="M35" s="37">
        <v>25.5</v>
      </c>
      <c r="N35" s="37">
        <v>26.5</v>
      </c>
      <c r="O35" s="37">
        <v>28.000000000000004</v>
      </c>
      <c r="P35" s="37">
        <v>28.999999999999996</v>
      </c>
      <c r="Q35" s="37">
        <v>30</v>
      </c>
    </row>
    <row r="36" spans="4:17" x14ac:dyDescent="0.25">
      <c r="D36">
        <v>33</v>
      </c>
      <c r="E36">
        <v>48000</v>
      </c>
      <c r="F36" s="37">
        <v>17.5</v>
      </c>
      <c r="G36" s="37">
        <v>18.5</v>
      </c>
      <c r="H36" s="37">
        <v>20</v>
      </c>
      <c r="I36" s="37">
        <v>21.000000000000004</v>
      </c>
      <c r="J36" s="37">
        <v>21.999999999999996</v>
      </c>
      <c r="K36" s="37">
        <v>23</v>
      </c>
      <c r="L36" s="37">
        <v>24.5</v>
      </c>
      <c r="M36" s="37">
        <v>25.5</v>
      </c>
      <c r="N36" s="37">
        <v>26.5</v>
      </c>
      <c r="O36" s="37">
        <v>28.000000000000004</v>
      </c>
      <c r="P36" s="37">
        <v>28.999999999999996</v>
      </c>
      <c r="Q36" s="37">
        <v>30</v>
      </c>
    </row>
    <row r="37" spans="4:17" x14ac:dyDescent="0.25">
      <c r="D37">
        <v>34</v>
      </c>
      <c r="E37">
        <v>49000</v>
      </c>
      <c r="F37" s="37">
        <v>18</v>
      </c>
      <c r="G37" s="37">
        <v>19</v>
      </c>
      <c r="H37" s="37">
        <v>20</v>
      </c>
      <c r="I37" s="37">
        <v>21.000000000000004</v>
      </c>
      <c r="J37" s="37">
        <v>21.999999999999996</v>
      </c>
      <c r="K37" s="37">
        <v>23</v>
      </c>
      <c r="L37" s="37">
        <v>24.5</v>
      </c>
      <c r="M37" s="37">
        <v>25.5</v>
      </c>
      <c r="N37" s="37">
        <v>26.5</v>
      </c>
      <c r="O37" s="37">
        <v>28.000000000000004</v>
      </c>
      <c r="P37" s="37">
        <v>28.999999999999996</v>
      </c>
      <c r="Q37" s="37">
        <v>30</v>
      </c>
    </row>
    <row r="38" spans="4:17" x14ac:dyDescent="0.25">
      <c r="D38">
        <v>35</v>
      </c>
      <c r="E38">
        <v>50000</v>
      </c>
      <c r="F38" s="37">
        <v>18</v>
      </c>
      <c r="G38" s="37">
        <v>19</v>
      </c>
      <c r="H38" s="37">
        <v>20</v>
      </c>
      <c r="I38" s="37">
        <v>21.000000000000004</v>
      </c>
      <c r="J38" s="37">
        <v>22</v>
      </c>
      <c r="K38" s="37">
        <v>23.5</v>
      </c>
      <c r="L38" s="37">
        <v>24.5</v>
      </c>
      <c r="M38" s="37">
        <v>26</v>
      </c>
      <c r="N38" s="37">
        <v>27</v>
      </c>
      <c r="O38" s="37">
        <v>28.000000000000004</v>
      </c>
      <c r="P38" s="37">
        <v>28.999999999999996</v>
      </c>
      <c r="Q38" s="37">
        <v>30</v>
      </c>
    </row>
    <row r="39" spans="4:17" x14ac:dyDescent="0.25">
      <c r="D39">
        <v>36</v>
      </c>
      <c r="E39">
        <v>51000</v>
      </c>
      <c r="F39" s="37">
        <v>18</v>
      </c>
      <c r="G39" s="37">
        <v>19</v>
      </c>
      <c r="H39" s="37">
        <v>20.5</v>
      </c>
      <c r="I39" s="37">
        <v>21.499999999999996</v>
      </c>
      <c r="J39" s="37">
        <v>22.499999999999996</v>
      </c>
      <c r="K39" s="37">
        <v>23.5</v>
      </c>
      <c r="L39" s="37">
        <v>24.5</v>
      </c>
      <c r="M39" s="37">
        <v>26</v>
      </c>
      <c r="N39" s="37">
        <v>27</v>
      </c>
      <c r="O39" s="37">
        <v>28.000000000000004</v>
      </c>
      <c r="P39" s="37">
        <v>28.999999999999996</v>
      </c>
      <c r="Q39" s="37">
        <v>30</v>
      </c>
    </row>
    <row r="40" spans="4:17" x14ac:dyDescent="0.25">
      <c r="D40">
        <v>37</v>
      </c>
      <c r="E40">
        <v>52000</v>
      </c>
      <c r="F40" s="37">
        <v>18</v>
      </c>
      <c r="G40" s="37">
        <v>19</v>
      </c>
      <c r="H40" s="37">
        <v>20.5</v>
      </c>
      <c r="I40" s="37">
        <v>21.499999999999996</v>
      </c>
      <c r="J40" s="37">
        <v>22.499999999999996</v>
      </c>
      <c r="K40" s="37">
        <v>23.5</v>
      </c>
      <c r="L40" s="37">
        <v>24.5</v>
      </c>
      <c r="M40" s="37">
        <v>26</v>
      </c>
      <c r="N40" s="37">
        <v>27</v>
      </c>
      <c r="O40" s="37">
        <v>28.000000000000004</v>
      </c>
      <c r="P40" s="37">
        <v>28.999999999999996</v>
      </c>
      <c r="Q40" s="37">
        <v>30</v>
      </c>
    </row>
    <row r="41" spans="4:17" x14ac:dyDescent="0.25">
      <c r="D41">
        <v>38</v>
      </c>
      <c r="E41">
        <v>53000</v>
      </c>
      <c r="F41" s="37">
        <v>18</v>
      </c>
      <c r="G41" s="37">
        <v>19</v>
      </c>
      <c r="H41" s="37">
        <v>20.5</v>
      </c>
      <c r="I41" s="37">
        <v>21.499999999999996</v>
      </c>
      <c r="J41" s="37">
        <v>22.499999999999996</v>
      </c>
      <c r="K41" s="37">
        <v>23.5</v>
      </c>
      <c r="L41" s="37">
        <v>24.5</v>
      </c>
      <c r="M41" s="37">
        <v>26</v>
      </c>
      <c r="N41" s="37">
        <v>27</v>
      </c>
      <c r="O41" s="37">
        <v>28.000000000000004</v>
      </c>
      <c r="P41" s="37">
        <v>28.999999999999996</v>
      </c>
      <c r="Q41" s="37">
        <v>30</v>
      </c>
    </row>
    <row r="42" spans="4:17" x14ac:dyDescent="0.25">
      <c r="D42">
        <v>39</v>
      </c>
      <c r="E42">
        <v>54000</v>
      </c>
      <c r="F42" s="37">
        <v>18.5</v>
      </c>
      <c r="G42" s="37">
        <v>19.5</v>
      </c>
      <c r="H42" s="37">
        <v>20.5</v>
      </c>
      <c r="I42" s="37">
        <v>21.499999999999996</v>
      </c>
      <c r="J42" s="37">
        <v>22.499999999999996</v>
      </c>
      <c r="K42" s="37">
        <v>24</v>
      </c>
      <c r="L42" s="37">
        <v>25</v>
      </c>
      <c r="M42" s="37">
        <v>26</v>
      </c>
      <c r="N42" s="37">
        <v>27</v>
      </c>
      <c r="O42" s="37">
        <v>28.000000000000004</v>
      </c>
      <c r="P42" s="37">
        <v>28.999999999999996</v>
      </c>
      <c r="Q42" s="37">
        <v>30</v>
      </c>
    </row>
    <row r="43" spans="4:17" x14ac:dyDescent="0.25">
      <c r="D43">
        <v>40</v>
      </c>
      <c r="E43">
        <v>55000</v>
      </c>
      <c r="F43" s="37">
        <v>18.5</v>
      </c>
      <c r="G43" s="37">
        <v>19.5</v>
      </c>
      <c r="H43" s="37">
        <v>20.5</v>
      </c>
      <c r="I43" s="37">
        <v>21.499999999999996</v>
      </c>
      <c r="J43" s="37">
        <v>22.5</v>
      </c>
      <c r="K43" s="37">
        <v>24</v>
      </c>
      <c r="L43" s="37">
        <v>25</v>
      </c>
      <c r="M43" s="37">
        <v>26</v>
      </c>
      <c r="N43" s="37">
        <v>27</v>
      </c>
      <c r="O43" s="37">
        <v>28.500000000000004</v>
      </c>
      <c r="P43" s="37">
        <v>28.999999999999996</v>
      </c>
      <c r="Q43" s="37">
        <v>30</v>
      </c>
    </row>
    <row r="44" spans="4:17" x14ac:dyDescent="0.25">
      <c r="D44">
        <v>41</v>
      </c>
      <c r="E44">
        <v>56000</v>
      </c>
      <c r="F44" s="37">
        <v>18.5</v>
      </c>
      <c r="G44" s="37">
        <v>19.5</v>
      </c>
      <c r="H44" s="37">
        <v>21</v>
      </c>
      <c r="I44" s="37">
        <v>21.999999999999996</v>
      </c>
      <c r="J44" s="37">
        <v>23</v>
      </c>
      <c r="K44" s="37">
        <v>24</v>
      </c>
      <c r="L44" s="37">
        <v>25</v>
      </c>
      <c r="M44" s="37">
        <v>26</v>
      </c>
      <c r="N44" s="37">
        <v>27</v>
      </c>
      <c r="O44" s="37">
        <v>28.500000000000004</v>
      </c>
      <c r="P44" s="37">
        <v>29.5</v>
      </c>
      <c r="Q44" s="37">
        <v>30.5</v>
      </c>
    </row>
    <row r="45" spans="4:17" x14ac:dyDescent="0.25">
      <c r="D45">
        <v>42</v>
      </c>
      <c r="E45">
        <v>57000</v>
      </c>
      <c r="F45" s="37">
        <v>19</v>
      </c>
      <c r="G45" s="37">
        <v>20</v>
      </c>
      <c r="H45" s="37">
        <v>21.5</v>
      </c>
      <c r="I45" s="37">
        <v>22.5</v>
      </c>
      <c r="J45" s="37">
        <v>23.5</v>
      </c>
      <c r="K45" s="37">
        <v>24.5</v>
      </c>
      <c r="L45" s="37">
        <v>25.5</v>
      </c>
      <c r="M45" s="37">
        <v>26.5</v>
      </c>
      <c r="N45" s="37">
        <v>27.500000000000004</v>
      </c>
      <c r="O45" s="37">
        <v>28.500000000000004</v>
      </c>
      <c r="P45" s="37">
        <v>29.5</v>
      </c>
      <c r="Q45" s="37">
        <v>30.5</v>
      </c>
    </row>
    <row r="46" spans="4:17" x14ac:dyDescent="0.25">
      <c r="D46">
        <v>43</v>
      </c>
      <c r="E46">
        <v>58000</v>
      </c>
      <c r="F46" s="37">
        <v>19</v>
      </c>
      <c r="G46" s="37">
        <v>20.5</v>
      </c>
      <c r="H46" s="37">
        <v>21.5</v>
      </c>
      <c r="I46" s="37">
        <v>22.499999999999996</v>
      </c>
      <c r="J46" s="37">
        <v>23.5</v>
      </c>
      <c r="K46" s="37">
        <v>24.5</v>
      </c>
      <c r="L46" s="37">
        <v>25.5</v>
      </c>
      <c r="M46" s="37">
        <v>26.5</v>
      </c>
      <c r="N46" s="37">
        <v>27.500000000000004</v>
      </c>
      <c r="O46" s="37">
        <v>28.500000000000004</v>
      </c>
      <c r="P46" s="37">
        <v>29.5</v>
      </c>
      <c r="Q46" s="37">
        <v>30.5</v>
      </c>
    </row>
    <row r="47" spans="4:17" x14ac:dyDescent="0.25">
      <c r="D47">
        <v>44</v>
      </c>
      <c r="E47">
        <v>59000</v>
      </c>
      <c r="F47" s="37">
        <v>19</v>
      </c>
      <c r="G47" s="37">
        <v>20.5</v>
      </c>
      <c r="H47" s="37">
        <v>21.499999999999996</v>
      </c>
      <c r="I47" s="37">
        <v>22.499999999999996</v>
      </c>
      <c r="J47" s="37">
        <v>23.5</v>
      </c>
      <c r="K47" s="37">
        <v>25</v>
      </c>
      <c r="L47" s="37">
        <v>26</v>
      </c>
      <c r="M47" s="37">
        <v>27</v>
      </c>
      <c r="N47" s="37">
        <v>28.000000000000004</v>
      </c>
      <c r="O47" s="37">
        <v>29.000000000000004</v>
      </c>
      <c r="P47" s="37">
        <v>30</v>
      </c>
      <c r="Q47" s="37">
        <v>30.5</v>
      </c>
    </row>
    <row r="48" spans="4:17" x14ac:dyDescent="0.25">
      <c r="D48">
        <v>45</v>
      </c>
      <c r="E48">
        <v>60000</v>
      </c>
      <c r="F48" s="37">
        <v>19.5</v>
      </c>
      <c r="G48" s="37">
        <v>20.5</v>
      </c>
      <c r="H48" s="37">
        <v>21.499999999999996</v>
      </c>
      <c r="I48" s="37">
        <v>22.499999999999996</v>
      </c>
      <c r="J48" s="37">
        <v>24</v>
      </c>
      <c r="K48" s="37">
        <v>25</v>
      </c>
      <c r="L48" s="37">
        <v>26</v>
      </c>
      <c r="M48" s="37">
        <v>27</v>
      </c>
      <c r="N48" s="37">
        <v>28.000000000000004</v>
      </c>
      <c r="O48" s="37">
        <v>29.000000000000004</v>
      </c>
      <c r="P48" s="37">
        <v>30</v>
      </c>
      <c r="Q48" s="37">
        <v>31</v>
      </c>
    </row>
    <row r="49" spans="4:17" x14ac:dyDescent="0.25">
      <c r="D49">
        <v>46</v>
      </c>
      <c r="E49">
        <v>61000</v>
      </c>
      <c r="F49" s="37">
        <v>19.5</v>
      </c>
      <c r="G49" s="37">
        <v>20.5</v>
      </c>
      <c r="H49" s="37">
        <v>21.499999999999996</v>
      </c>
      <c r="I49" s="37">
        <v>23</v>
      </c>
      <c r="J49" s="37">
        <v>24</v>
      </c>
      <c r="K49" s="37">
        <v>25</v>
      </c>
      <c r="L49" s="37">
        <v>26.5</v>
      </c>
      <c r="M49" s="37">
        <v>27.500000000000004</v>
      </c>
      <c r="N49" s="37">
        <v>28.500000000000004</v>
      </c>
      <c r="O49" s="37">
        <v>29.5</v>
      </c>
      <c r="P49" s="37">
        <v>30.5</v>
      </c>
      <c r="Q49" s="37">
        <v>31</v>
      </c>
    </row>
    <row r="50" spans="4:17" x14ac:dyDescent="0.25">
      <c r="D50">
        <v>47</v>
      </c>
      <c r="E50">
        <v>62000</v>
      </c>
      <c r="F50" s="37">
        <v>19.5</v>
      </c>
      <c r="G50" s="37">
        <v>20.5</v>
      </c>
      <c r="H50" s="37">
        <v>21.999999999999996</v>
      </c>
      <c r="I50" s="37">
        <v>23.5</v>
      </c>
      <c r="J50" s="37">
        <v>24.5</v>
      </c>
      <c r="K50" s="37">
        <v>25.5</v>
      </c>
      <c r="L50" s="37">
        <v>26.5</v>
      </c>
      <c r="M50" s="37">
        <v>27.500000000000004</v>
      </c>
      <c r="N50" s="37">
        <v>28.500000000000004</v>
      </c>
      <c r="O50" s="37">
        <v>29.5</v>
      </c>
      <c r="P50" s="37">
        <v>30.5</v>
      </c>
      <c r="Q50" s="37">
        <v>31.5</v>
      </c>
    </row>
    <row r="51" spans="4:17" x14ac:dyDescent="0.25">
      <c r="D51">
        <v>48</v>
      </c>
      <c r="E51">
        <v>63000</v>
      </c>
      <c r="F51" s="37">
        <v>20</v>
      </c>
      <c r="G51" s="37">
        <v>21.000000000000004</v>
      </c>
      <c r="H51" s="37">
        <v>21.999999999999996</v>
      </c>
      <c r="I51" s="37">
        <v>23.5</v>
      </c>
      <c r="J51" s="37">
        <v>24.5</v>
      </c>
      <c r="K51" s="37">
        <v>25.5</v>
      </c>
      <c r="L51" s="37">
        <v>27</v>
      </c>
      <c r="M51" s="37">
        <v>28.000000000000004</v>
      </c>
      <c r="N51" s="37">
        <v>29.000000000000004</v>
      </c>
      <c r="O51" s="37">
        <v>30</v>
      </c>
      <c r="P51" s="37">
        <v>31</v>
      </c>
      <c r="Q51" s="37">
        <v>31.5</v>
      </c>
    </row>
    <row r="52" spans="4:17" x14ac:dyDescent="0.25">
      <c r="D52">
        <v>49</v>
      </c>
      <c r="E52">
        <v>64000</v>
      </c>
      <c r="F52" s="37">
        <v>20</v>
      </c>
      <c r="G52" s="37">
        <v>21.000000000000004</v>
      </c>
      <c r="H52" s="37">
        <v>21.999999999999996</v>
      </c>
      <c r="I52" s="37">
        <v>23.5</v>
      </c>
      <c r="J52" s="37">
        <v>24.5</v>
      </c>
      <c r="K52" s="37">
        <v>26</v>
      </c>
      <c r="L52" s="37">
        <v>27</v>
      </c>
      <c r="M52" s="37">
        <v>28.000000000000004</v>
      </c>
      <c r="N52" s="37">
        <v>29.000000000000004</v>
      </c>
      <c r="O52" s="37">
        <v>30</v>
      </c>
      <c r="P52" s="37">
        <v>31</v>
      </c>
      <c r="Q52" s="37">
        <v>32</v>
      </c>
    </row>
    <row r="53" spans="4:17" x14ac:dyDescent="0.25">
      <c r="D53">
        <v>50</v>
      </c>
      <c r="E53">
        <v>65000</v>
      </c>
      <c r="F53" s="37">
        <v>20</v>
      </c>
      <c r="G53" s="37">
        <v>21.000000000000004</v>
      </c>
      <c r="H53" s="37">
        <v>22.499999999999996</v>
      </c>
      <c r="I53" s="37">
        <v>23.5</v>
      </c>
      <c r="J53" s="37">
        <v>25</v>
      </c>
      <c r="K53" s="37">
        <v>26</v>
      </c>
      <c r="L53" s="37">
        <v>27</v>
      </c>
      <c r="M53" s="37">
        <v>28.500000000000004</v>
      </c>
      <c r="N53" s="37">
        <v>29.5</v>
      </c>
      <c r="O53" s="37">
        <v>30.5</v>
      </c>
      <c r="P53" s="37">
        <v>31.5</v>
      </c>
      <c r="Q53" s="37">
        <v>32</v>
      </c>
    </row>
    <row r="54" spans="4:17" x14ac:dyDescent="0.25">
      <c r="D54">
        <v>51</v>
      </c>
      <c r="E54">
        <v>66000</v>
      </c>
      <c r="F54" s="37">
        <v>20</v>
      </c>
      <c r="G54" s="37">
        <v>21.000000000000004</v>
      </c>
      <c r="H54" s="37">
        <v>22.499999999999996</v>
      </c>
      <c r="I54" s="37">
        <v>24</v>
      </c>
      <c r="J54" s="37">
        <v>25</v>
      </c>
      <c r="K54" s="37">
        <v>26</v>
      </c>
      <c r="L54" s="37">
        <v>27.500000000000004</v>
      </c>
      <c r="M54" s="37">
        <v>28.500000000000004</v>
      </c>
      <c r="N54" s="37">
        <v>29.5</v>
      </c>
      <c r="O54" s="37">
        <v>30.5</v>
      </c>
      <c r="P54" s="37">
        <v>31.5</v>
      </c>
      <c r="Q54" s="37">
        <v>32.5</v>
      </c>
    </row>
    <row r="55" spans="4:17" x14ac:dyDescent="0.25">
      <c r="D55">
        <v>52</v>
      </c>
      <c r="E55">
        <v>67000</v>
      </c>
      <c r="F55" s="37">
        <v>20.5</v>
      </c>
      <c r="G55" s="37">
        <v>21.499999999999996</v>
      </c>
      <c r="H55" s="37">
        <v>22.499999999999996</v>
      </c>
      <c r="I55" s="37">
        <v>24</v>
      </c>
      <c r="J55" s="37">
        <v>25</v>
      </c>
      <c r="K55" s="37">
        <v>26.5</v>
      </c>
      <c r="L55" s="37">
        <v>27.500000000000004</v>
      </c>
      <c r="M55" s="37">
        <v>28.500000000000004</v>
      </c>
      <c r="N55" s="37">
        <v>29.5</v>
      </c>
      <c r="O55" s="37">
        <v>30.5</v>
      </c>
      <c r="P55" s="37">
        <v>31.5</v>
      </c>
      <c r="Q55" s="37">
        <v>32.5</v>
      </c>
    </row>
    <row r="56" spans="4:17" x14ac:dyDescent="0.25">
      <c r="D56">
        <v>53</v>
      </c>
      <c r="E56">
        <v>68000</v>
      </c>
      <c r="F56" s="37">
        <v>20.5</v>
      </c>
      <c r="G56" s="37">
        <v>21.499999999999996</v>
      </c>
      <c r="H56" s="37">
        <v>23</v>
      </c>
      <c r="I56" s="37">
        <v>24</v>
      </c>
      <c r="J56" s="37">
        <v>25.5</v>
      </c>
      <c r="K56" s="37">
        <v>26.5</v>
      </c>
      <c r="L56" s="37">
        <v>28.000000000000004</v>
      </c>
      <c r="M56" s="37">
        <v>29.000000000000004</v>
      </c>
      <c r="N56" s="37">
        <v>30</v>
      </c>
      <c r="O56" s="37">
        <v>31</v>
      </c>
      <c r="P56" s="37">
        <v>32</v>
      </c>
      <c r="Q56" s="37">
        <v>33</v>
      </c>
    </row>
    <row r="57" spans="4:17" x14ac:dyDescent="0.25">
      <c r="D57">
        <v>54</v>
      </c>
      <c r="E57">
        <v>69000</v>
      </c>
      <c r="F57" s="37">
        <v>20.5</v>
      </c>
      <c r="G57" s="37">
        <v>21.499999999999996</v>
      </c>
      <c r="H57" s="37">
        <v>23</v>
      </c>
      <c r="I57" s="37">
        <v>24</v>
      </c>
      <c r="J57" s="37">
        <v>25.5</v>
      </c>
      <c r="K57" s="37">
        <v>27</v>
      </c>
      <c r="L57" s="37">
        <v>28.000000000000004</v>
      </c>
      <c r="M57" s="37">
        <v>29.000000000000004</v>
      </c>
      <c r="N57" s="37">
        <v>30</v>
      </c>
      <c r="O57" s="37">
        <v>31</v>
      </c>
      <c r="P57" s="37">
        <v>32</v>
      </c>
      <c r="Q57" s="37">
        <v>33</v>
      </c>
    </row>
    <row r="58" spans="4:17" x14ac:dyDescent="0.25">
      <c r="D58">
        <v>55</v>
      </c>
      <c r="E58">
        <v>70000</v>
      </c>
      <c r="F58" s="37">
        <v>20.5</v>
      </c>
      <c r="G58" s="37">
        <v>21.499999999999996</v>
      </c>
      <c r="H58" s="37">
        <v>23</v>
      </c>
      <c r="I58" s="37">
        <v>24.5</v>
      </c>
      <c r="J58" s="37">
        <v>25.5</v>
      </c>
      <c r="K58" s="37">
        <v>27</v>
      </c>
      <c r="L58" s="37">
        <v>28.000000000000004</v>
      </c>
      <c r="M58" s="37">
        <v>29.000000000000004</v>
      </c>
      <c r="N58" s="37">
        <v>30.5</v>
      </c>
      <c r="O58" s="37">
        <v>31.5</v>
      </c>
      <c r="P58" s="37">
        <v>32.5</v>
      </c>
      <c r="Q58" s="37">
        <v>33</v>
      </c>
    </row>
    <row r="59" spans="4:17" x14ac:dyDescent="0.25">
      <c r="D59">
        <v>56</v>
      </c>
      <c r="E59">
        <v>71000</v>
      </c>
      <c r="F59" s="37">
        <v>20.5</v>
      </c>
      <c r="G59" s="37">
        <v>21.499999999999996</v>
      </c>
      <c r="H59" s="37">
        <v>23</v>
      </c>
      <c r="I59" s="37">
        <v>24.5</v>
      </c>
      <c r="J59" s="37">
        <v>25.5</v>
      </c>
      <c r="K59" s="37">
        <v>27</v>
      </c>
      <c r="L59" s="37">
        <v>28.000000000000004</v>
      </c>
      <c r="M59" s="37">
        <v>29.5</v>
      </c>
      <c r="N59" s="37">
        <v>30.5</v>
      </c>
      <c r="O59" s="37">
        <v>31.5</v>
      </c>
      <c r="P59" s="37">
        <v>32.5</v>
      </c>
      <c r="Q59" s="37">
        <v>33.5</v>
      </c>
    </row>
    <row r="60" spans="4:17" x14ac:dyDescent="0.25">
      <c r="D60">
        <v>57</v>
      </c>
      <c r="E60">
        <v>72000</v>
      </c>
      <c r="F60" s="37">
        <v>20.5</v>
      </c>
      <c r="G60" s="37">
        <v>21.999999999999996</v>
      </c>
      <c r="H60" s="37">
        <v>23</v>
      </c>
      <c r="I60" s="37">
        <v>24.5</v>
      </c>
      <c r="J60" s="37">
        <v>26</v>
      </c>
      <c r="K60" s="37">
        <v>27</v>
      </c>
      <c r="L60" s="37">
        <v>28.500000000000004</v>
      </c>
      <c r="M60" s="37">
        <v>29.5</v>
      </c>
      <c r="N60" s="37">
        <v>30.5</v>
      </c>
      <c r="O60" s="37">
        <v>31.5</v>
      </c>
      <c r="P60" s="37">
        <v>32.5</v>
      </c>
      <c r="Q60" s="37">
        <v>33.5</v>
      </c>
    </row>
    <row r="61" spans="4:17" x14ac:dyDescent="0.25">
      <c r="D61">
        <v>58</v>
      </c>
      <c r="E61">
        <v>73000</v>
      </c>
      <c r="F61" s="37">
        <v>20.5</v>
      </c>
      <c r="G61" s="37">
        <v>21.999999999999996</v>
      </c>
      <c r="H61" s="37">
        <v>23.5</v>
      </c>
      <c r="I61" s="37">
        <v>24.5</v>
      </c>
      <c r="J61" s="37">
        <v>26</v>
      </c>
      <c r="K61" s="37">
        <v>27</v>
      </c>
      <c r="L61" s="37">
        <v>28.500000000000004</v>
      </c>
      <c r="M61" s="37">
        <v>29.5</v>
      </c>
      <c r="N61" s="37">
        <v>31</v>
      </c>
      <c r="O61" s="37">
        <v>32</v>
      </c>
      <c r="P61" s="37">
        <v>33</v>
      </c>
      <c r="Q61" s="37">
        <v>33.5</v>
      </c>
    </row>
    <row r="62" spans="4:17" x14ac:dyDescent="0.25">
      <c r="D62">
        <v>59</v>
      </c>
      <c r="E62">
        <v>74000</v>
      </c>
      <c r="F62" s="37">
        <v>20.5</v>
      </c>
      <c r="G62" s="37">
        <v>21.999999999999996</v>
      </c>
      <c r="H62" s="37">
        <v>23.5</v>
      </c>
      <c r="I62" s="37">
        <v>24.5</v>
      </c>
      <c r="J62" s="37">
        <v>26</v>
      </c>
      <c r="K62" s="37">
        <v>27.500000000000004</v>
      </c>
      <c r="L62" s="37">
        <v>28.500000000000004</v>
      </c>
      <c r="M62" s="37">
        <v>30</v>
      </c>
      <c r="N62" s="37">
        <v>31</v>
      </c>
      <c r="O62" s="37">
        <v>32</v>
      </c>
      <c r="P62" s="37">
        <v>33</v>
      </c>
      <c r="Q62" s="37">
        <v>34</v>
      </c>
    </row>
    <row r="63" spans="4:17" x14ac:dyDescent="0.25">
      <c r="D63">
        <v>60</v>
      </c>
      <c r="E63">
        <v>75000</v>
      </c>
      <c r="F63" s="37">
        <v>20.5</v>
      </c>
      <c r="G63" s="37">
        <v>21.999999999999996</v>
      </c>
      <c r="H63" s="37">
        <v>23.5</v>
      </c>
      <c r="I63" s="37">
        <v>25</v>
      </c>
      <c r="J63" s="37">
        <v>26</v>
      </c>
      <c r="K63" s="37">
        <v>27.500000000000004</v>
      </c>
      <c r="L63" s="37">
        <v>28.500000000000004</v>
      </c>
      <c r="M63" s="37">
        <v>30</v>
      </c>
      <c r="N63" s="37">
        <v>31</v>
      </c>
      <c r="O63" s="37">
        <v>32</v>
      </c>
      <c r="P63" s="37">
        <v>33</v>
      </c>
      <c r="Q63" s="37">
        <v>34</v>
      </c>
    </row>
    <row r="64" spans="4:17" x14ac:dyDescent="0.25">
      <c r="D64">
        <v>61</v>
      </c>
      <c r="E64">
        <v>76000</v>
      </c>
      <c r="F64" s="37">
        <v>20.5</v>
      </c>
      <c r="G64" s="37">
        <v>21.999999999999996</v>
      </c>
      <c r="H64" s="37">
        <v>23.5</v>
      </c>
      <c r="I64" s="37">
        <v>25</v>
      </c>
      <c r="J64" s="37">
        <v>26</v>
      </c>
      <c r="K64" s="37">
        <v>27.500000000000004</v>
      </c>
      <c r="L64" s="37">
        <v>29.000000000000004</v>
      </c>
      <c r="M64" s="37">
        <v>30</v>
      </c>
      <c r="N64" s="37">
        <v>31</v>
      </c>
      <c r="O64" s="37">
        <v>32.5</v>
      </c>
      <c r="P64" s="37">
        <v>33.5</v>
      </c>
      <c r="Q64" s="37">
        <v>34.5</v>
      </c>
    </row>
    <row r="65" spans="4:17" x14ac:dyDescent="0.25">
      <c r="D65">
        <v>62</v>
      </c>
      <c r="E65">
        <v>77000</v>
      </c>
      <c r="F65" s="37">
        <v>20.5</v>
      </c>
      <c r="G65" s="37">
        <v>21.999999999999996</v>
      </c>
      <c r="H65" s="37">
        <v>23.5</v>
      </c>
      <c r="I65" s="37">
        <v>25</v>
      </c>
      <c r="J65" s="37">
        <v>26.5</v>
      </c>
      <c r="K65" s="37">
        <v>27.500000000000004</v>
      </c>
      <c r="L65" s="37">
        <v>29.000000000000004</v>
      </c>
      <c r="M65" s="37">
        <v>30</v>
      </c>
      <c r="N65" s="37">
        <v>31.5</v>
      </c>
      <c r="O65" s="37">
        <v>32.5</v>
      </c>
      <c r="P65" s="37">
        <v>33.5</v>
      </c>
      <c r="Q65" s="37">
        <v>34.5</v>
      </c>
    </row>
    <row r="66" spans="4:17" x14ac:dyDescent="0.25">
      <c r="D66">
        <v>63</v>
      </c>
      <c r="E66">
        <v>78000</v>
      </c>
      <c r="F66" s="37">
        <v>21.000000000000004</v>
      </c>
      <c r="G66" s="37">
        <v>21.999999999999996</v>
      </c>
      <c r="H66" s="37">
        <v>23.5</v>
      </c>
      <c r="I66" s="37">
        <v>25</v>
      </c>
      <c r="J66" s="37">
        <v>26.5</v>
      </c>
      <c r="K66" s="37">
        <v>27.500000000000004</v>
      </c>
      <c r="L66" s="37">
        <v>29.000000000000004</v>
      </c>
      <c r="M66" s="37">
        <v>30</v>
      </c>
      <c r="N66" s="37">
        <v>31.5</v>
      </c>
      <c r="O66" s="37">
        <v>32.5</v>
      </c>
      <c r="P66" s="37">
        <v>33.5</v>
      </c>
      <c r="Q66" s="37">
        <v>34.5</v>
      </c>
    </row>
    <row r="67" spans="4:17" x14ac:dyDescent="0.25">
      <c r="D67">
        <v>64</v>
      </c>
      <c r="E67">
        <v>79000</v>
      </c>
      <c r="F67" s="37">
        <v>21.000000000000004</v>
      </c>
      <c r="G67" s="37">
        <v>22.499999999999996</v>
      </c>
      <c r="H67" s="37">
        <v>23.5</v>
      </c>
      <c r="I67" s="37">
        <v>25</v>
      </c>
      <c r="J67" s="37">
        <v>26.5</v>
      </c>
      <c r="K67" s="37">
        <v>28.000000000000004</v>
      </c>
      <c r="L67" s="37">
        <v>29.000000000000004</v>
      </c>
      <c r="M67" s="37">
        <v>30.5</v>
      </c>
      <c r="N67" s="37">
        <v>31.5</v>
      </c>
      <c r="O67" s="37">
        <v>32.5</v>
      </c>
      <c r="P67" s="37">
        <v>33.5</v>
      </c>
      <c r="Q67" s="37">
        <v>34.5</v>
      </c>
    </row>
    <row r="68" spans="4:17" x14ac:dyDescent="0.25">
      <c r="D68">
        <v>65</v>
      </c>
      <c r="E68">
        <v>80000</v>
      </c>
      <c r="F68" s="37">
        <v>21.000000000000004</v>
      </c>
      <c r="G68" s="37">
        <v>22.499999999999996</v>
      </c>
      <c r="H68" s="37">
        <v>24</v>
      </c>
      <c r="I68" s="37">
        <v>25</v>
      </c>
      <c r="J68" s="37">
        <v>26.5</v>
      </c>
      <c r="K68" s="37">
        <v>28.000000000000004</v>
      </c>
      <c r="L68" s="37">
        <v>29.000000000000004</v>
      </c>
      <c r="M68" s="37">
        <v>30.5</v>
      </c>
      <c r="N68" s="37">
        <v>31.5</v>
      </c>
      <c r="O68" s="37">
        <v>32.5</v>
      </c>
      <c r="P68" s="37">
        <v>34</v>
      </c>
      <c r="Q68" s="37">
        <v>35</v>
      </c>
    </row>
    <row r="69" spans="4:17" x14ac:dyDescent="0.25">
      <c r="D69">
        <v>66</v>
      </c>
      <c r="E69">
        <v>81000</v>
      </c>
      <c r="F69" s="37">
        <v>21.000000000000004</v>
      </c>
      <c r="G69" s="37">
        <v>22.499999999999996</v>
      </c>
      <c r="H69" s="37">
        <v>24</v>
      </c>
      <c r="I69" s="37">
        <v>25.5</v>
      </c>
      <c r="J69" s="37">
        <v>26.5</v>
      </c>
      <c r="K69" s="37">
        <v>28.000000000000004</v>
      </c>
      <c r="L69" s="37">
        <v>29.5</v>
      </c>
      <c r="M69" s="37">
        <v>30.5</v>
      </c>
      <c r="N69" s="37">
        <v>31.5</v>
      </c>
      <c r="O69" s="37">
        <v>33</v>
      </c>
      <c r="P69" s="37">
        <v>34</v>
      </c>
      <c r="Q69" s="37">
        <v>35</v>
      </c>
    </row>
    <row r="70" spans="4:17" x14ac:dyDescent="0.25">
      <c r="D70">
        <v>67</v>
      </c>
      <c r="E70">
        <v>82000</v>
      </c>
      <c r="F70" s="37">
        <v>21.000000000000004</v>
      </c>
      <c r="G70" s="37">
        <v>22.499999999999996</v>
      </c>
      <c r="H70" s="37">
        <v>24</v>
      </c>
      <c r="I70" s="37">
        <v>25.5</v>
      </c>
      <c r="J70" s="37">
        <v>27</v>
      </c>
      <c r="K70" s="37">
        <v>28.000000000000004</v>
      </c>
      <c r="L70" s="37">
        <v>29.5</v>
      </c>
      <c r="M70" s="37">
        <v>30.5</v>
      </c>
      <c r="N70" s="37">
        <v>32</v>
      </c>
      <c r="O70" s="37">
        <v>33</v>
      </c>
      <c r="P70" s="37">
        <v>34</v>
      </c>
      <c r="Q70" s="37">
        <v>35</v>
      </c>
    </row>
    <row r="71" spans="4:17" x14ac:dyDescent="0.25">
      <c r="D71">
        <v>68</v>
      </c>
      <c r="E71">
        <v>83000</v>
      </c>
      <c r="F71" s="37">
        <v>21.000000000000004</v>
      </c>
      <c r="G71" s="37">
        <v>22.499999999999996</v>
      </c>
      <c r="H71" s="37">
        <v>24</v>
      </c>
      <c r="I71" s="37">
        <v>25.5</v>
      </c>
      <c r="J71" s="37">
        <v>27</v>
      </c>
      <c r="K71" s="37">
        <v>28.000000000000004</v>
      </c>
      <c r="L71" s="37">
        <v>29.5</v>
      </c>
      <c r="M71" s="37">
        <v>31</v>
      </c>
      <c r="N71" s="37">
        <v>32</v>
      </c>
      <c r="O71" s="37">
        <v>33</v>
      </c>
      <c r="P71" s="37">
        <v>34</v>
      </c>
      <c r="Q71" s="37">
        <v>35</v>
      </c>
    </row>
    <row r="72" spans="4:17" x14ac:dyDescent="0.25">
      <c r="D72">
        <v>69</v>
      </c>
      <c r="E72">
        <v>84000</v>
      </c>
      <c r="F72" s="37">
        <v>21.000000000000004</v>
      </c>
      <c r="G72" s="37">
        <v>22.499999999999996</v>
      </c>
      <c r="H72" s="37">
        <v>24</v>
      </c>
      <c r="I72" s="37">
        <v>25.5</v>
      </c>
      <c r="J72" s="37">
        <v>27</v>
      </c>
      <c r="K72" s="37">
        <v>28.500000000000004</v>
      </c>
      <c r="L72" s="37">
        <v>29.5</v>
      </c>
      <c r="M72" s="37">
        <v>31</v>
      </c>
      <c r="N72" s="37">
        <v>32</v>
      </c>
      <c r="O72" s="37">
        <v>33</v>
      </c>
      <c r="P72" s="37">
        <v>34</v>
      </c>
      <c r="Q72" s="37">
        <v>35.5</v>
      </c>
    </row>
    <row r="73" spans="4:17" x14ac:dyDescent="0.25">
      <c r="D73">
        <v>70</v>
      </c>
      <c r="E73">
        <v>85000</v>
      </c>
      <c r="F73" s="37">
        <v>21.000000000000004</v>
      </c>
      <c r="G73" s="37">
        <v>22.499999999999996</v>
      </c>
      <c r="H73" s="37">
        <v>24</v>
      </c>
      <c r="I73" s="37">
        <v>25.5</v>
      </c>
      <c r="J73" s="37">
        <v>27</v>
      </c>
      <c r="K73" s="37">
        <v>28.500000000000004</v>
      </c>
      <c r="L73" s="37">
        <v>29.5</v>
      </c>
      <c r="M73" s="37">
        <v>31</v>
      </c>
      <c r="N73" s="37">
        <v>32</v>
      </c>
      <c r="O73" s="37">
        <v>33.5</v>
      </c>
      <c r="P73" s="37">
        <v>34.5</v>
      </c>
      <c r="Q73" s="37">
        <v>35.5</v>
      </c>
    </row>
    <row r="74" spans="4:17" x14ac:dyDescent="0.25">
      <c r="D74">
        <v>71</v>
      </c>
      <c r="E74">
        <v>86000</v>
      </c>
      <c r="F74" s="37">
        <v>21.000000000000004</v>
      </c>
      <c r="G74" s="37">
        <v>22.499999999999996</v>
      </c>
      <c r="H74" s="37">
        <v>24</v>
      </c>
      <c r="I74" s="37">
        <v>25.5</v>
      </c>
      <c r="J74" s="37">
        <v>27</v>
      </c>
      <c r="K74" s="37">
        <v>28.500000000000004</v>
      </c>
      <c r="L74" s="37">
        <v>30</v>
      </c>
      <c r="M74" s="37">
        <v>31</v>
      </c>
      <c r="N74" s="37">
        <v>32</v>
      </c>
      <c r="O74" s="37">
        <v>33.5</v>
      </c>
      <c r="P74" s="37">
        <v>34.5</v>
      </c>
      <c r="Q74" s="37">
        <v>35.5</v>
      </c>
    </row>
    <row r="75" spans="4:17" x14ac:dyDescent="0.25">
      <c r="D75">
        <v>72</v>
      </c>
      <c r="E75">
        <v>87000</v>
      </c>
      <c r="F75" s="37">
        <v>21.000000000000004</v>
      </c>
      <c r="G75" s="37">
        <v>22.499999999999996</v>
      </c>
      <c r="H75" s="37">
        <v>24</v>
      </c>
      <c r="I75" s="37">
        <v>25.5</v>
      </c>
      <c r="J75" s="37">
        <v>27</v>
      </c>
      <c r="K75" s="37">
        <v>28.500000000000004</v>
      </c>
      <c r="L75" s="37">
        <v>30</v>
      </c>
      <c r="M75" s="37">
        <v>31</v>
      </c>
      <c r="N75" s="37">
        <v>32.5</v>
      </c>
      <c r="O75" s="37">
        <v>33.5</v>
      </c>
      <c r="P75" s="37">
        <v>34.5</v>
      </c>
      <c r="Q75" s="37">
        <v>35.5</v>
      </c>
    </row>
    <row r="76" spans="4:17" x14ac:dyDescent="0.25">
      <c r="D76">
        <v>73</v>
      </c>
      <c r="E76">
        <v>88000</v>
      </c>
      <c r="F76" s="37">
        <v>21.499999999999996</v>
      </c>
      <c r="G76" s="37">
        <v>22.499999999999996</v>
      </c>
      <c r="H76" s="37">
        <v>24</v>
      </c>
      <c r="I76" s="37">
        <v>25.5</v>
      </c>
      <c r="J76" s="37">
        <v>27</v>
      </c>
      <c r="K76" s="37">
        <v>28.500000000000004</v>
      </c>
      <c r="L76" s="37">
        <v>30</v>
      </c>
      <c r="M76" s="37">
        <v>31</v>
      </c>
      <c r="N76" s="37">
        <v>32.5</v>
      </c>
      <c r="O76" s="37">
        <v>33.5</v>
      </c>
      <c r="P76" s="37">
        <v>34.5</v>
      </c>
      <c r="Q76" s="37">
        <v>35.5</v>
      </c>
    </row>
    <row r="77" spans="4:17" x14ac:dyDescent="0.25">
      <c r="D77">
        <v>74</v>
      </c>
      <c r="E77">
        <v>89000</v>
      </c>
      <c r="F77" s="37">
        <v>21.499999999999996</v>
      </c>
      <c r="G77" s="37">
        <v>23</v>
      </c>
      <c r="H77" s="37">
        <v>24.5</v>
      </c>
      <c r="I77" s="37">
        <v>25.5</v>
      </c>
      <c r="J77" s="37">
        <v>27</v>
      </c>
      <c r="K77" s="37">
        <v>28.500000000000004</v>
      </c>
      <c r="L77" s="37">
        <v>30</v>
      </c>
      <c r="M77" s="37">
        <v>31.5</v>
      </c>
      <c r="N77" s="37">
        <v>32.5</v>
      </c>
      <c r="O77" s="37">
        <v>33.5</v>
      </c>
      <c r="P77" s="37">
        <v>34.5</v>
      </c>
      <c r="Q77" s="37">
        <v>36</v>
      </c>
    </row>
    <row r="78" spans="4:17" x14ac:dyDescent="0.25">
      <c r="D78">
        <v>75</v>
      </c>
      <c r="E78">
        <v>90000</v>
      </c>
      <c r="F78" s="37">
        <v>21.499999999999996</v>
      </c>
      <c r="G78" s="37">
        <v>23</v>
      </c>
      <c r="H78" s="37">
        <v>24.5</v>
      </c>
      <c r="I78" s="37">
        <v>26</v>
      </c>
      <c r="J78" s="37">
        <v>27</v>
      </c>
      <c r="K78" s="37">
        <v>28.500000000000004</v>
      </c>
      <c r="L78" s="37">
        <v>30</v>
      </c>
      <c r="M78" s="37">
        <v>31.5</v>
      </c>
      <c r="N78" s="37">
        <v>32.5</v>
      </c>
      <c r="O78" s="37">
        <v>34</v>
      </c>
      <c r="P78" s="37">
        <v>35</v>
      </c>
      <c r="Q78" s="37">
        <v>36</v>
      </c>
    </row>
    <row r="79" spans="4:17" x14ac:dyDescent="0.25">
      <c r="D79">
        <v>76</v>
      </c>
      <c r="E79">
        <v>91000</v>
      </c>
      <c r="F79" s="37">
        <v>21.499999999999996</v>
      </c>
      <c r="G79" s="37">
        <v>23</v>
      </c>
      <c r="H79" s="37">
        <v>24.5</v>
      </c>
      <c r="I79" s="37">
        <v>26</v>
      </c>
      <c r="J79" s="37">
        <v>27.500000000000004</v>
      </c>
      <c r="K79" s="37">
        <v>28.500000000000004</v>
      </c>
      <c r="L79" s="37">
        <v>30</v>
      </c>
      <c r="M79" s="37">
        <v>31.5</v>
      </c>
      <c r="N79" s="37">
        <v>32.5</v>
      </c>
      <c r="O79" s="37">
        <v>34</v>
      </c>
      <c r="P79" s="37">
        <v>35</v>
      </c>
      <c r="Q79" s="37">
        <v>36</v>
      </c>
    </row>
    <row r="80" spans="4:17" x14ac:dyDescent="0.25">
      <c r="D80">
        <v>77</v>
      </c>
      <c r="E80">
        <v>92000</v>
      </c>
      <c r="F80" s="37">
        <v>21.499999999999996</v>
      </c>
      <c r="G80" s="37">
        <v>23</v>
      </c>
      <c r="H80" s="37">
        <v>24.5</v>
      </c>
      <c r="I80" s="37">
        <v>26</v>
      </c>
      <c r="J80" s="37">
        <v>27.500000000000004</v>
      </c>
      <c r="K80" s="37">
        <v>28.500000000000004</v>
      </c>
      <c r="L80" s="37">
        <v>30</v>
      </c>
      <c r="M80" s="37">
        <v>31.5</v>
      </c>
      <c r="N80" s="37">
        <v>32.5</v>
      </c>
      <c r="O80" s="37">
        <v>34</v>
      </c>
      <c r="P80" s="37">
        <v>35</v>
      </c>
      <c r="Q80" s="37">
        <v>36</v>
      </c>
    </row>
    <row r="81" spans="4:17" x14ac:dyDescent="0.25">
      <c r="D81">
        <v>78</v>
      </c>
      <c r="E81">
        <v>93000</v>
      </c>
      <c r="F81" s="37">
        <v>21.499999999999996</v>
      </c>
      <c r="G81" s="37">
        <v>23</v>
      </c>
      <c r="H81" s="37">
        <v>24.5</v>
      </c>
      <c r="I81" s="37">
        <v>26</v>
      </c>
      <c r="J81" s="37">
        <v>27.500000000000004</v>
      </c>
      <c r="K81" s="37">
        <v>29.000000000000004</v>
      </c>
      <c r="L81" s="37">
        <v>30</v>
      </c>
      <c r="M81" s="37">
        <v>31.5</v>
      </c>
      <c r="N81" s="37">
        <v>33</v>
      </c>
      <c r="O81" s="37">
        <v>34</v>
      </c>
      <c r="P81" s="37">
        <v>35</v>
      </c>
      <c r="Q81" s="37">
        <v>36</v>
      </c>
    </row>
    <row r="82" spans="4:17" x14ac:dyDescent="0.25">
      <c r="D82">
        <v>79</v>
      </c>
      <c r="E82">
        <v>94000</v>
      </c>
      <c r="F82" s="37">
        <v>21.499999999999996</v>
      </c>
      <c r="G82" s="37">
        <v>23</v>
      </c>
      <c r="H82" s="37">
        <v>24.5</v>
      </c>
      <c r="I82" s="37">
        <v>26</v>
      </c>
      <c r="J82" s="37">
        <v>27.500000000000004</v>
      </c>
      <c r="K82" s="37">
        <v>29.000000000000004</v>
      </c>
      <c r="L82" s="37">
        <v>30</v>
      </c>
      <c r="M82" s="37">
        <v>31.5</v>
      </c>
      <c r="N82" s="37">
        <v>33</v>
      </c>
      <c r="O82" s="37">
        <v>34</v>
      </c>
      <c r="P82" s="37">
        <v>35</v>
      </c>
      <c r="Q82" s="37">
        <v>36</v>
      </c>
    </row>
    <row r="83" spans="4:17" x14ac:dyDescent="0.25">
      <c r="D83">
        <v>80</v>
      </c>
      <c r="E83">
        <v>95000</v>
      </c>
      <c r="F83" s="37">
        <v>21.499999999999996</v>
      </c>
      <c r="G83" s="37">
        <v>23</v>
      </c>
      <c r="H83" s="37">
        <v>24.5</v>
      </c>
      <c r="I83" s="37">
        <v>26</v>
      </c>
      <c r="J83" s="37">
        <v>27.500000000000004</v>
      </c>
      <c r="K83" s="37">
        <v>29.000000000000004</v>
      </c>
      <c r="L83" s="37">
        <v>30.5</v>
      </c>
      <c r="M83" s="37">
        <v>31.5</v>
      </c>
      <c r="N83" s="37">
        <v>33</v>
      </c>
      <c r="O83" s="37">
        <v>34</v>
      </c>
      <c r="P83" s="37">
        <v>35.5</v>
      </c>
      <c r="Q83" s="37">
        <v>36.5</v>
      </c>
    </row>
    <row r="84" spans="4:17" x14ac:dyDescent="0.25">
      <c r="D84">
        <v>81</v>
      </c>
      <c r="E84">
        <v>96000</v>
      </c>
      <c r="F84" s="37">
        <v>21.499999999999996</v>
      </c>
      <c r="G84" s="37">
        <v>23</v>
      </c>
      <c r="H84" s="37">
        <v>24.5</v>
      </c>
      <c r="I84" s="37">
        <v>26</v>
      </c>
      <c r="J84" s="37">
        <v>27.500000000000004</v>
      </c>
      <c r="K84" s="37">
        <v>29.000000000000004</v>
      </c>
      <c r="L84" s="37">
        <v>30.5</v>
      </c>
      <c r="M84" s="37">
        <v>31.5</v>
      </c>
      <c r="N84" s="37">
        <v>33</v>
      </c>
      <c r="O84" s="37">
        <v>34</v>
      </c>
      <c r="P84" s="37">
        <v>35.5</v>
      </c>
      <c r="Q84" s="37">
        <v>36.5</v>
      </c>
    </row>
    <row r="85" spans="4:17" x14ac:dyDescent="0.25">
      <c r="D85">
        <v>82</v>
      </c>
      <c r="E85">
        <v>97000</v>
      </c>
      <c r="F85" s="37">
        <v>21.499999999999996</v>
      </c>
      <c r="G85" s="37">
        <v>23</v>
      </c>
      <c r="H85" s="37">
        <v>24.5</v>
      </c>
      <c r="I85" s="37">
        <v>26</v>
      </c>
      <c r="J85" s="37">
        <v>27.500000000000004</v>
      </c>
      <c r="K85" s="37">
        <v>29.000000000000004</v>
      </c>
      <c r="L85" s="37">
        <v>30.5</v>
      </c>
      <c r="M85" s="37">
        <v>31.5</v>
      </c>
      <c r="N85" s="37">
        <v>33</v>
      </c>
      <c r="O85" s="37">
        <v>34.5</v>
      </c>
      <c r="P85" s="37">
        <v>35.5</v>
      </c>
      <c r="Q85" s="37">
        <v>36.5</v>
      </c>
    </row>
    <row r="86" spans="4:17" x14ac:dyDescent="0.25">
      <c r="D86">
        <v>83</v>
      </c>
      <c r="E86">
        <v>98000</v>
      </c>
      <c r="F86" s="37">
        <v>21.499999999999996</v>
      </c>
      <c r="G86" s="37">
        <v>23</v>
      </c>
      <c r="H86" s="37">
        <v>24.5</v>
      </c>
      <c r="I86" s="37">
        <v>26</v>
      </c>
      <c r="J86" s="37">
        <v>27.500000000000004</v>
      </c>
      <c r="K86" s="37">
        <v>29.000000000000004</v>
      </c>
      <c r="L86" s="37">
        <v>30.5</v>
      </c>
      <c r="M86" s="37">
        <v>32</v>
      </c>
      <c r="N86" s="37">
        <v>33</v>
      </c>
      <c r="O86" s="37">
        <v>34.5</v>
      </c>
      <c r="P86" s="37">
        <v>35.5</v>
      </c>
      <c r="Q86" s="37">
        <v>36.5</v>
      </c>
    </row>
    <row r="87" spans="4:17" x14ac:dyDescent="0.25">
      <c r="D87">
        <v>84</v>
      </c>
      <c r="E87">
        <v>99000</v>
      </c>
      <c r="F87" s="37">
        <v>21.499999999999996</v>
      </c>
      <c r="G87" s="37">
        <v>23</v>
      </c>
      <c r="H87" s="37">
        <v>24.5</v>
      </c>
      <c r="I87" s="37">
        <v>26</v>
      </c>
      <c r="J87" s="37">
        <v>27.500000000000004</v>
      </c>
      <c r="K87" s="37">
        <v>29.000000000000004</v>
      </c>
      <c r="L87" s="37">
        <v>30.5</v>
      </c>
      <c r="M87" s="37">
        <v>32</v>
      </c>
      <c r="N87" s="37">
        <v>33</v>
      </c>
      <c r="O87" s="37">
        <v>34.5</v>
      </c>
      <c r="P87" s="37">
        <v>35.5</v>
      </c>
      <c r="Q87" s="37">
        <v>36.5</v>
      </c>
    </row>
    <row r="88" spans="4:17" x14ac:dyDescent="0.25">
      <c r="D88">
        <v>85</v>
      </c>
      <c r="E88">
        <v>100000</v>
      </c>
      <c r="F88" s="37">
        <v>21.499999999999996</v>
      </c>
      <c r="G88" s="37">
        <v>23</v>
      </c>
      <c r="H88" s="37">
        <v>24.5</v>
      </c>
      <c r="I88" s="37">
        <v>26</v>
      </c>
      <c r="J88" s="37">
        <v>27.500000000000004</v>
      </c>
      <c r="K88" s="37">
        <v>29.000000000000004</v>
      </c>
      <c r="L88" s="37">
        <v>30.5</v>
      </c>
      <c r="M88" s="37">
        <v>32</v>
      </c>
      <c r="N88" s="37">
        <v>33</v>
      </c>
      <c r="O88" s="37">
        <v>34.5</v>
      </c>
      <c r="P88" s="37">
        <v>35.5</v>
      </c>
      <c r="Q88" s="37">
        <v>36.5</v>
      </c>
    </row>
    <row r="89" spans="4:17" x14ac:dyDescent="0.25">
      <c r="D89">
        <v>86</v>
      </c>
      <c r="E89">
        <v>101000</v>
      </c>
      <c r="F89" s="37">
        <v>21.499999999999996</v>
      </c>
      <c r="G89" s="37">
        <v>23</v>
      </c>
      <c r="H89" s="37">
        <v>24.5</v>
      </c>
      <c r="I89" s="37">
        <v>26</v>
      </c>
      <c r="J89" s="37">
        <v>27.500000000000004</v>
      </c>
      <c r="K89" s="37">
        <v>29.000000000000004</v>
      </c>
      <c r="L89" s="37">
        <v>30.5</v>
      </c>
      <c r="M89" s="37">
        <v>32</v>
      </c>
      <c r="N89" s="37">
        <v>33</v>
      </c>
      <c r="O89" s="37">
        <v>34.5</v>
      </c>
      <c r="P89" s="37">
        <v>35.5</v>
      </c>
      <c r="Q89" s="37">
        <v>36.5</v>
      </c>
    </row>
    <row r="90" spans="4:17" x14ac:dyDescent="0.25">
      <c r="D90">
        <v>87</v>
      </c>
      <c r="E90">
        <v>102000</v>
      </c>
      <c r="F90" s="37">
        <v>22</v>
      </c>
      <c r="G90" s="37">
        <v>23.5</v>
      </c>
      <c r="H90" s="37">
        <v>25</v>
      </c>
      <c r="I90" s="37">
        <v>26.5</v>
      </c>
      <c r="J90" s="37">
        <v>27.500000000000004</v>
      </c>
      <c r="K90" s="37">
        <v>29.000000000000004</v>
      </c>
      <c r="L90" s="37">
        <v>30.5</v>
      </c>
      <c r="M90" s="37">
        <v>32</v>
      </c>
      <c r="N90" s="37">
        <v>33</v>
      </c>
      <c r="O90" s="37">
        <v>34.5</v>
      </c>
      <c r="P90" s="37">
        <v>35.5</v>
      </c>
      <c r="Q90" s="37">
        <v>37</v>
      </c>
    </row>
    <row r="91" spans="4:17" x14ac:dyDescent="0.25">
      <c r="D91">
        <v>88</v>
      </c>
      <c r="E91">
        <v>103000</v>
      </c>
      <c r="F91" s="37">
        <v>21.999999999999996</v>
      </c>
      <c r="G91" s="37">
        <v>23.5</v>
      </c>
      <c r="H91" s="37">
        <v>25</v>
      </c>
      <c r="I91" s="37">
        <v>26.5</v>
      </c>
      <c r="J91" s="37">
        <v>28.000000000000004</v>
      </c>
      <c r="K91" s="37">
        <v>29.000000000000004</v>
      </c>
      <c r="L91" s="37">
        <v>30.5</v>
      </c>
      <c r="M91" s="37">
        <v>32</v>
      </c>
      <c r="N91" s="37">
        <v>33.5</v>
      </c>
      <c r="O91" s="37">
        <v>34.5</v>
      </c>
      <c r="P91" s="37">
        <v>35.5</v>
      </c>
      <c r="Q91" s="37">
        <v>37</v>
      </c>
    </row>
    <row r="92" spans="4:17" x14ac:dyDescent="0.25">
      <c r="D92">
        <v>89</v>
      </c>
      <c r="E92">
        <v>104000</v>
      </c>
      <c r="F92" s="37">
        <v>21.999999999999996</v>
      </c>
      <c r="G92" s="37">
        <v>23.5</v>
      </c>
      <c r="H92" s="37">
        <v>25</v>
      </c>
      <c r="I92" s="37">
        <v>26.5</v>
      </c>
      <c r="J92" s="37">
        <v>28.000000000000004</v>
      </c>
      <c r="K92" s="37">
        <v>29.000000000000004</v>
      </c>
      <c r="L92" s="37">
        <v>30.5</v>
      </c>
      <c r="M92" s="37">
        <v>32</v>
      </c>
      <c r="N92" s="37">
        <v>33.5</v>
      </c>
      <c r="O92" s="37">
        <v>34.5</v>
      </c>
      <c r="P92" s="37">
        <v>35.5</v>
      </c>
      <c r="Q92" s="37">
        <v>37</v>
      </c>
    </row>
    <row r="93" spans="4:17" x14ac:dyDescent="0.25">
      <c r="D93">
        <v>90</v>
      </c>
      <c r="E93">
        <v>105000</v>
      </c>
      <c r="F93" s="37">
        <v>21.999999999999996</v>
      </c>
      <c r="G93" s="37">
        <v>23.5</v>
      </c>
      <c r="H93" s="37">
        <v>25</v>
      </c>
      <c r="I93" s="37">
        <v>26.5</v>
      </c>
      <c r="J93" s="37">
        <v>28.000000000000004</v>
      </c>
      <c r="K93" s="37">
        <v>29.5</v>
      </c>
      <c r="L93" s="37">
        <v>30.5</v>
      </c>
      <c r="M93" s="37">
        <v>32</v>
      </c>
      <c r="N93" s="37">
        <v>33.5</v>
      </c>
      <c r="O93" s="37">
        <v>34.5</v>
      </c>
      <c r="P93" s="37">
        <v>36</v>
      </c>
      <c r="Q93" s="37">
        <v>37</v>
      </c>
    </row>
    <row r="94" spans="4:17" x14ac:dyDescent="0.25">
      <c r="D94">
        <v>91</v>
      </c>
      <c r="E94">
        <v>106000</v>
      </c>
      <c r="F94" s="37">
        <v>21.999999999999996</v>
      </c>
      <c r="G94" s="37">
        <v>23.5</v>
      </c>
      <c r="H94" s="37">
        <v>25</v>
      </c>
      <c r="I94" s="37">
        <v>26.5</v>
      </c>
      <c r="J94" s="37">
        <v>28.000000000000004</v>
      </c>
      <c r="K94" s="37">
        <v>29.5</v>
      </c>
      <c r="L94" s="37">
        <v>30.5</v>
      </c>
      <c r="M94" s="37">
        <v>32</v>
      </c>
      <c r="N94" s="37">
        <v>33.5</v>
      </c>
      <c r="O94" s="37">
        <v>34.5</v>
      </c>
      <c r="P94" s="37">
        <v>36</v>
      </c>
      <c r="Q94" s="37">
        <v>37</v>
      </c>
    </row>
    <row r="95" spans="4:17" x14ac:dyDescent="0.25">
      <c r="D95">
        <v>92</v>
      </c>
      <c r="E95">
        <v>107000</v>
      </c>
      <c r="F95" s="37">
        <v>21.999999999999996</v>
      </c>
      <c r="G95" s="37">
        <v>23.5</v>
      </c>
      <c r="H95" s="37">
        <v>25</v>
      </c>
      <c r="I95" s="37">
        <v>26.5</v>
      </c>
      <c r="J95" s="37">
        <v>28.000000000000004</v>
      </c>
      <c r="K95" s="37">
        <v>29.5</v>
      </c>
      <c r="L95" s="37">
        <v>30.5</v>
      </c>
      <c r="M95" s="37">
        <v>32</v>
      </c>
      <c r="N95" s="37">
        <v>33.5</v>
      </c>
      <c r="O95" s="37">
        <v>34.5</v>
      </c>
      <c r="P95" s="37">
        <v>36</v>
      </c>
      <c r="Q95" s="37">
        <v>37</v>
      </c>
    </row>
    <row r="96" spans="4:17" x14ac:dyDescent="0.25">
      <c r="D96">
        <v>93</v>
      </c>
      <c r="E96">
        <v>108000</v>
      </c>
      <c r="F96" s="37">
        <v>21.999999999999996</v>
      </c>
      <c r="G96" s="37">
        <v>23.5</v>
      </c>
      <c r="H96" s="37">
        <v>25</v>
      </c>
      <c r="I96" s="37">
        <v>26.5</v>
      </c>
      <c r="J96" s="37">
        <v>28.000000000000004</v>
      </c>
      <c r="K96" s="37">
        <v>29.5</v>
      </c>
      <c r="L96" s="37">
        <v>31</v>
      </c>
      <c r="M96" s="37">
        <v>32</v>
      </c>
      <c r="N96" s="37">
        <v>33.5</v>
      </c>
      <c r="O96" s="37">
        <v>34.5</v>
      </c>
      <c r="P96" s="37">
        <v>36</v>
      </c>
      <c r="Q96" s="37">
        <v>37</v>
      </c>
    </row>
    <row r="97" spans="4:17" x14ac:dyDescent="0.25">
      <c r="D97">
        <v>94</v>
      </c>
      <c r="E97">
        <v>109000</v>
      </c>
      <c r="F97" s="37">
        <v>21.999999999999996</v>
      </c>
      <c r="G97" s="37">
        <v>23.5</v>
      </c>
      <c r="H97" s="37">
        <v>25</v>
      </c>
      <c r="I97" s="37">
        <v>26.5</v>
      </c>
      <c r="J97" s="37">
        <v>28.000000000000004</v>
      </c>
      <c r="K97" s="37">
        <v>29.5</v>
      </c>
      <c r="L97" s="37">
        <v>31</v>
      </c>
      <c r="M97" s="37">
        <v>32</v>
      </c>
      <c r="N97" s="37">
        <v>33.5</v>
      </c>
      <c r="O97" s="37">
        <v>34.5</v>
      </c>
      <c r="P97" s="37">
        <v>36</v>
      </c>
      <c r="Q97" s="37">
        <v>37</v>
      </c>
    </row>
    <row r="98" spans="4:17" x14ac:dyDescent="0.25">
      <c r="D98">
        <v>95</v>
      </c>
      <c r="E98">
        <v>110000</v>
      </c>
      <c r="F98" s="37">
        <v>21.999999999999996</v>
      </c>
      <c r="G98" s="37">
        <v>23.5</v>
      </c>
      <c r="H98" s="37">
        <v>25</v>
      </c>
      <c r="I98" s="37">
        <v>26.5</v>
      </c>
      <c r="J98" s="37">
        <v>28.000000000000004</v>
      </c>
      <c r="K98" s="37">
        <v>29.5</v>
      </c>
      <c r="L98" s="37">
        <v>31</v>
      </c>
      <c r="M98" s="37">
        <v>32</v>
      </c>
      <c r="N98" s="37">
        <v>33.5</v>
      </c>
      <c r="O98" s="37">
        <v>35</v>
      </c>
      <c r="P98" s="37">
        <v>36</v>
      </c>
      <c r="Q98" s="37">
        <v>37</v>
      </c>
    </row>
    <row r="99" spans="4:17" x14ac:dyDescent="0.25">
      <c r="D99">
        <v>96</v>
      </c>
      <c r="E99">
        <v>110000</v>
      </c>
      <c r="F99" s="37">
        <v>21.5</v>
      </c>
      <c r="G99" s="37">
        <v>23</v>
      </c>
      <c r="H99" s="37">
        <v>24.5</v>
      </c>
      <c r="I99" s="37">
        <v>26</v>
      </c>
      <c r="J99" s="37">
        <v>27.500000000000004</v>
      </c>
      <c r="K99" s="37">
        <v>28.499999999999996</v>
      </c>
      <c r="L99" s="37">
        <v>30</v>
      </c>
      <c r="M99" s="37">
        <v>31.5</v>
      </c>
      <c r="N99" s="37">
        <v>32.5</v>
      </c>
      <c r="O99" s="37">
        <v>34</v>
      </c>
      <c r="P99" s="37">
        <v>35</v>
      </c>
      <c r="Q99" s="37">
        <v>36.5</v>
      </c>
    </row>
    <row r="100" spans="4:17" x14ac:dyDescent="0.25"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</row>
  </sheetData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D1:Q99"/>
  <sheetViews>
    <sheetView zoomScale="85" zoomScaleNormal="85" workbookViewId="0">
      <selection activeCell="D3" sqref="D3"/>
    </sheetView>
  </sheetViews>
  <sheetFormatPr defaultRowHeight="15" x14ac:dyDescent="0.25"/>
  <cols>
    <col min="12" max="17" width="9.140625" customWidth="1"/>
  </cols>
  <sheetData>
    <row r="1" spans="4:17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</row>
    <row r="2" spans="4:17" x14ac:dyDescent="0.25">
      <c r="D2" t="s">
        <v>148</v>
      </c>
      <c r="F2" s="62">
        <v>0</v>
      </c>
      <c r="G2" s="62">
        <v>1.0009999999999999</v>
      </c>
      <c r="H2" s="62">
        <v>1.5009999999999999</v>
      </c>
      <c r="I2" s="62">
        <v>2.0009999999999999</v>
      </c>
      <c r="J2" s="62">
        <v>2.5009999999999999</v>
      </c>
      <c r="K2" s="62">
        <v>3.0009999999999999</v>
      </c>
      <c r="L2" s="62">
        <v>3.5009999999999999</v>
      </c>
      <c r="M2" s="62">
        <v>4.0010000000000003</v>
      </c>
      <c r="N2" s="62">
        <v>4.5010000000000003</v>
      </c>
      <c r="O2" s="62">
        <v>5.0010000000000003</v>
      </c>
      <c r="P2" s="62">
        <v>5.5010000000000003</v>
      </c>
      <c r="Q2" s="62">
        <v>6.0010000000000003</v>
      </c>
    </row>
    <row r="3" spans="4:17" x14ac:dyDescent="0.25">
      <c r="E3" t="s">
        <v>59</v>
      </c>
      <c r="F3" s="62">
        <v>2</v>
      </c>
      <c r="G3" s="62">
        <v>3</v>
      </c>
      <c r="H3" s="62">
        <v>4</v>
      </c>
      <c r="I3" s="62">
        <v>5</v>
      </c>
      <c r="J3" s="62">
        <v>6</v>
      </c>
      <c r="K3" s="62">
        <v>7</v>
      </c>
      <c r="L3" s="62">
        <v>8</v>
      </c>
      <c r="M3" s="62">
        <v>9</v>
      </c>
      <c r="N3" s="62">
        <v>10</v>
      </c>
      <c r="O3" s="62">
        <v>11</v>
      </c>
      <c r="P3" s="62">
        <v>12</v>
      </c>
      <c r="Q3" s="62">
        <v>13</v>
      </c>
    </row>
    <row r="4" spans="4:17" x14ac:dyDescent="0.25">
      <c r="D4">
        <v>1</v>
      </c>
      <c r="E4">
        <v>0</v>
      </c>
      <c r="F4" s="37">
        <v>15.5</v>
      </c>
      <c r="G4" s="37">
        <v>16</v>
      </c>
      <c r="H4" s="37">
        <v>16.5</v>
      </c>
      <c r="I4" s="37">
        <v>16.5</v>
      </c>
      <c r="J4" s="37">
        <v>17</v>
      </c>
      <c r="K4" s="37">
        <v>17</v>
      </c>
      <c r="L4" s="37">
        <v>17.5</v>
      </c>
      <c r="M4" s="37">
        <v>17.5</v>
      </c>
      <c r="N4" s="37">
        <v>17.5</v>
      </c>
      <c r="O4" s="37">
        <v>18</v>
      </c>
      <c r="P4" s="37">
        <v>18</v>
      </c>
      <c r="Q4" s="37">
        <v>18</v>
      </c>
    </row>
    <row r="5" spans="4:17" x14ac:dyDescent="0.25">
      <c r="D5">
        <v>2</v>
      </c>
      <c r="E5">
        <v>21500</v>
      </c>
      <c r="F5" s="37">
        <v>15.5</v>
      </c>
      <c r="G5" s="37">
        <v>16</v>
      </c>
      <c r="H5" s="37">
        <v>16.5</v>
      </c>
      <c r="I5" s="37">
        <v>16.5</v>
      </c>
      <c r="J5" s="37">
        <v>17</v>
      </c>
      <c r="K5" s="37">
        <v>17</v>
      </c>
      <c r="L5" s="37">
        <v>17.5</v>
      </c>
      <c r="M5" s="37">
        <v>17.5</v>
      </c>
      <c r="N5" s="37">
        <v>17.5</v>
      </c>
      <c r="O5" s="37">
        <v>18</v>
      </c>
      <c r="P5" s="37">
        <v>18</v>
      </c>
      <c r="Q5" s="37">
        <v>18</v>
      </c>
    </row>
    <row r="6" spans="4:17" x14ac:dyDescent="0.25">
      <c r="D6">
        <v>3</v>
      </c>
      <c r="E6">
        <v>22000</v>
      </c>
      <c r="F6" s="37">
        <v>16.5</v>
      </c>
      <c r="G6" s="37">
        <v>17</v>
      </c>
      <c r="H6" s="37">
        <v>17.5</v>
      </c>
      <c r="I6" s="37">
        <v>18</v>
      </c>
      <c r="J6" s="37">
        <v>18</v>
      </c>
      <c r="K6" s="37">
        <v>18.5</v>
      </c>
      <c r="L6" s="37">
        <v>18.5</v>
      </c>
      <c r="M6" s="37">
        <v>19</v>
      </c>
      <c r="N6" s="37">
        <v>19</v>
      </c>
      <c r="O6" s="37">
        <v>19.5</v>
      </c>
      <c r="P6" s="37">
        <v>19.5</v>
      </c>
      <c r="Q6" s="37">
        <v>19.5</v>
      </c>
    </row>
    <row r="7" spans="4:17" x14ac:dyDescent="0.25">
      <c r="D7">
        <v>4</v>
      </c>
      <c r="E7">
        <v>22500</v>
      </c>
      <c r="F7" s="37">
        <v>17</v>
      </c>
      <c r="G7" s="37">
        <v>18</v>
      </c>
      <c r="H7" s="37">
        <v>18.5</v>
      </c>
      <c r="I7" s="37">
        <v>19</v>
      </c>
      <c r="J7" s="37">
        <v>19.5</v>
      </c>
      <c r="K7" s="37">
        <v>19.5</v>
      </c>
      <c r="L7" s="37">
        <v>20</v>
      </c>
      <c r="M7" s="37">
        <v>20</v>
      </c>
      <c r="N7" s="37">
        <v>20</v>
      </c>
      <c r="O7" s="37">
        <v>20.5</v>
      </c>
      <c r="P7" s="37">
        <v>21.000000000000004</v>
      </c>
      <c r="Q7" s="37">
        <v>21.000000000000004</v>
      </c>
    </row>
    <row r="8" spans="4:17" x14ac:dyDescent="0.25">
      <c r="D8">
        <v>5</v>
      </c>
      <c r="E8">
        <v>23000</v>
      </c>
      <c r="F8" s="37">
        <v>18</v>
      </c>
      <c r="G8" s="37">
        <v>18.5</v>
      </c>
      <c r="H8" s="37">
        <v>19.5</v>
      </c>
      <c r="I8" s="37">
        <v>20</v>
      </c>
      <c r="J8" s="37">
        <v>20.5</v>
      </c>
      <c r="K8" s="37">
        <v>20.5</v>
      </c>
      <c r="L8" s="37">
        <v>21</v>
      </c>
      <c r="M8" s="37">
        <v>21</v>
      </c>
      <c r="N8" s="37">
        <v>21</v>
      </c>
      <c r="O8" s="37">
        <v>21.999999999999996</v>
      </c>
      <c r="P8" s="37">
        <v>22</v>
      </c>
      <c r="Q8" s="37">
        <v>22.499999999999996</v>
      </c>
    </row>
    <row r="9" spans="4:17" x14ac:dyDescent="0.25">
      <c r="D9">
        <v>6</v>
      </c>
      <c r="E9">
        <v>23500</v>
      </c>
      <c r="F9" s="37">
        <v>18.5</v>
      </c>
      <c r="G9" s="37">
        <v>19.5</v>
      </c>
      <c r="H9" s="37">
        <v>20</v>
      </c>
      <c r="I9" s="37">
        <v>20.5</v>
      </c>
      <c r="J9" s="37">
        <v>21.499999999999996</v>
      </c>
      <c r="K9" s="37">
        <v>21.499999999999996</v>
      </c>
      <c r="L9" s="37">
        <v>21.999999999999996</v>
      </c>
      <c r="M9" s="37">
        <v>22.499999999999996</v>
      </c>
      <c r="N9" s="37">
        <v>22.5</v>
      </c>
      <c r="O9" s="37">
        <v>23</v>
      </c>
      <c r="P9" s="37">
        <v>23</v>
      </c>
      <c r="Q9" s="37">
        <v>23.5</v>
      </c>
    </row>
    <row r="10" spans="4:17" x14ac:dyDescent="0.25">
      <c r="D10">
        <v>7</v>
      </c>
      <c r="E10">
        <v>24000</v>
      </c>
      <c r="F10" s="37">
        <v>19</v>
      </c>
      <c r="G10" s="37">
        <v>20</v>
      </c>
      <c r="H10" s="37">
        <v>20.5</v>
      </c>
      <c r="I10" s="37">
        <v>21.499999999999996</v>
      </c>
      <c r="J10" s="37">
        <v>21.999999999999996</v>
      </c>
      <c r="K10" s="37">
        <v>22.499999999999996</v>
      </c>
      <c r="L10" s="37">
        <v>23</v>
      </c>
      <c r="M10" s="37">
        <v>23.5</v>
      </c>
      <c r="N10" s="37">
        <v>23.5</v>
      </c>
      <c r="O10" s="37">
        <v>24</v>
      </c>
      <c r="P10" s="37">
        <v>24</v>
      </c>
      <c r="Q10" s="37">
        <v>24.5</v>
      </c>
    </row>
    <row r="11" spans="4:17" x14ac:dyDescent="0.25">
      <c r="D11">
        <v>8</v>
      </c>
      <c r="E11">
        <v>24500</v>
      </c>
      <c r="F11" s="37">
        <v>19.5</v>
      </c>
      <c r="G11" s="37">
        <v>20</v>
      </c>
      <c r="H11" s="37">
        <v>21.000000000000004</v>
      </c>
      <c r="I11" s="37">
        <v>21.999999999999996</v>
      </c>
      <c r="J11" s="37">
        <v>22.499999999999996</v>
      </c>
      <c r="K11" s="37">
        <v>23</v>
      </c>
      <c r="L11" s="37">
        <v>23.5</v>
      </c>
      <c r="M11" s="37">
        <v>24</v>
      </c>
      <c r="N11" s="37">
        <v>24.5</v>
      </c>
      <c r="O11" s="37">
        <v>24.5</v>
      </c>
      <c r="P11" s="37">
        <v>25</v>
      </c>
      <c r="Q11" s="37">
        <v>25</v>
      </c>
    </row>
    <row r="12" spans="4:17" x14ac:dyDescent="0.25">
      <c r="D12">
        <v>9</v>
      </c>
      <c r="E12">
        <v>25000</v>
      </c>
      <c r="F12" s="37">
        <v>19.5</v>
      </c>
      <c r="G12" s="37">
        <v>20.5</v>
      </c>
      <c r="H12" s="37">
        <v>21.499999999999996</v>
      </c>
      <c r="I12" s="37">
        <v>21.999999999999996</v>
      </c>
      <c r="J12" s="37">
        <v>23</v>
      </c>
      <c r="K12" s="37">
        <v>23.5</v>
      </c>
      <c r="L12" s="37">
        <v>24</v>
      </c>
      <c r="M12" s="37">
        <v>24.5</v>
      </c>
      <c r="N12" s="37">
        <v>25</v>
      </c>
      <c r="O12" s="37">
        <v>25.5</v>
      </c>
      <c r="P12" s="37">
        <v>25.5</v>
      </c>
      <c r="Q12" s="37">
        <v>26</v>
      </c>
    </row>
    <row r="13" spans="4:17" x14ac:dyDescent="0.25">
      <c r="D13">
        <v>10</v>
      </c>
      <c r="E13">
        <v>26000</v>
      </c>
      <c r="F13" s="37">
        <v>19.5</v>
      </c>
      <c r="G13" s="37">
        <v>20.5</v>
      </c>
      <c r="H13" s="37">
        <v>21.499999999999996</v>
      </c>
      <c r="I13" s="37">
        <v>22.499999999999996</v>
      </c>
      <c r="J13" s="37">
        <v>23.5</v>
      </c>
      <c r="K13" s="37">
        <v>24</v>
      </c>
      <c r="L13" s="37">
        <v>25</v>
      </c>
      <c r="M13" s="37">
        <v>25.5</v>
      </c>
      <c r="N13" s="37">
        <v>26</v>
      </c>
      <c r="O13" s="37">
        <v>26.5</v>
      </c>
      <c r="P13" s="37">
        <v>26.5</v>
      </c>
      <c r="Q13" s="37">
        <v>27</v>
      </c>
    </row>
    <row r="14" spans="4:17" x14ac:dyDescent="0.25">
      <c r="D14">
        <v>11</v>
      </c>
      <c r="E14">
        <v>27000</v>
      </c>
      <c r="F14" s="37">
        <v>20</v>
      </c>
      <c r="G14" s="37">
        <v>21.000000000000004</v>
      </c>
      <c r="H14" s="37">
        <v>21.999999999999996</v>
      </c>
      <c r="I14" s="37">
        <v>23</v>
      </c>
      <c r="J14" s="37">
        <v>24</v>
      </c>
      <c r="K14" s="37">
        <v>24.5</v>
      </c>
      <c r="L14" s="37">
        <v>25.5</v>
      </c>
      <c r="M14" s="37">
        <v>26</v>
      </c>
      <c r="N14" s="37">
        <v>26.5</v>
      </c>
      <c r="O14" s="37">
        <v>27</v>
      </c>
      <c r="P14" s="37">
        <v>27.500000000000004</v>
      </c>
      <c r="Q14" s="37">
        <v>28.000000000000004</v>
      </c>
    </row>
    <row r="15" spans="4:17" x14ac:dyDescent="0.25">
      <c r="D15">
        <v>12</v>
      </c>
      <c r="E15">
        <v>28000</v>
      </c>
      <c r="F15" s="37">
        <v>20</v>
      </c>
      <c r="G15" s="37">
        <v>21.000000000000004</v>
      </c>
      <c r="H15" s="37">
        <v>21.999999999999996</v>
      </c>
      <c r="I15" s="37">
        <v>23</v>
      </c>
      <c r="J15" s="37">
        <v>24</v>
      </c>
      <c r="K15" s="37">
        <v>25</v>
      </c>
      <c r="L15" s="37">
        <v>26</v>
      </c>
      <c r="M15" s="37">
        <v>26.5</v>
      </c>
      <c r="N15" s="37">
        <v>27</v>
      </c>
      <c r="O15" s="37">
        <v>27.500000000000004</v>
      </c>
      <c r="P15" s="37">
        <v>28.000000000000004</v>
      </c>
      <c r="Q15" s="37">
        <v>28.500000000000004</v>
      </c>
    </row>
    <row r="16" spans="4:17" x14ac:dyDescent="0.25">
      <c r="D16">
        <v>13</v>
      </c>
      <c r="E16">
        <v>29000</v>
      </c>
      <c r="F16" s="37">
        <v>20.5</v>
      </c>
      <c r="G16" s="37">
        <v>21.499999999999996</v>
      </c>
      <c r="H16" s="37">
        <v>22.499999999999996</v>
      </c>
      <c r="I16" s="37">
        <v>23.5</v>
      </c>
      <c r="J16" s="37">
        <v>24.5</v>
      </c>
      <c r="K16" s="37">
        <v>25</v>
      </c>
      <c r="L16" s="37">
        <v>26</v>
      </c>
      <c r="M16" s="37">
        <v>27</v>
      </c>
      <c r="N16" s="37">
        <v>27.500000000000004</v>
      </c>
      <c r="O16" s="37">
        <v>28.000000000000004</v>
      </c>
      <c r="P16" s="37">
        <v>28.500000000000004</v>
      </c>
      <c r="Q16" s="37">
        <v>29.000000000000004</v>
      </c>
    </row>
    <row r="17" spans="4:17" x14ac:dyDescent="0.25">
      <c r="D17">
        <v>14</v>
      </c>
      <c r="E17">
        <v>30000</v>
      </c>
      <c r="F17" s="37">
        <v>20.5</v>
      </c>
      <c r="G17" s="37">
        <v>21.499999999999996</v>
      </c>
      <c r="H17" s="37">
        <v>22.499999999999996</v>
      </c>
      <c r="I17" s="37">
        <v>23.5</v>
      </c>
      <c r="J17" s="37">
        <v>24.5</v>
      </c>
      <c r="K17" s="37">
        <v>25.5</v>
      </c>
      <c r="L17" s="37">
        <v>26.5</v>
      </c>
      <c r="M17" s="37">
        <v>27</v>
      </c>
      <c r="N17" s="37">
        <v>28.000000000000004</v>
      </c>
      <c r="O17" s="37">
        <v>28.500000000000004</v>
      </c>
      <c r="P17" s="37">
        <v>29.000000000000004</v>
      </c>
      <c r="Q17" s="37">
        <v>29.5</v>
      </c>
    </row>
    <row r="18" spans="4:17" x14ac:dyDescent="0.25">
      <c r="D18">
        <v>15</v>
      </c>
      <c r="E18">
        <v>31000</v>
      </c>
      <c r="F18" s="37">
        <v>21.499999999999996</v>
      </c>
      <c r="G18" s="37">
        <v>22.499999999999996</v>
      </c>
      <c r="H18" s="37">
        <v>23.5</v>
      </c>
      <c r="I18" s="37">
        <v>24.5</v>
      </c>
      <c r="J18" s="37">
        <v>25.5</v>
      </c>
      <c r="K18" s="37">
        <v>26.5</v>
      </c>
      <c r="L18" s="37">
        <v>27.500000000000004</v>
      </c>
      <c r="M18" s="37">
        <v>28.000000000000004</v>
      </c>
      <c r="N18" s="37">
        <v>29.000000000000004</v>
      </c>
      <c r="O18" s="37">
        <v>30</v>
      </c>
      <c r="P18" s="37">
        <v>30.5</v>
      </c>
      <c r="Q18" s="37">
        <v>31</v>
      </c>
    </row>
    <row r="19" spans="4:17" x14ac:dyDescent="0.25">
      <c r="D19">
        <v>16</v>
      </c>
      <c r="E19">
        <v>32000</v>
      </c>
      <c r="F19" s="37">
        <v>21.499999999999996</v>
      </c>
      <c r="G19" s="37">
        <v>22.499999999999996</v>
      </c>
      <c r="H19" s="37">
        <v>23.5</v>
      </c>
      <c r="I19" s="37">
        <v>25</v>
      </c>
      <c r="J19" s="37">
        <v>26</v>
      </c>
      <c r="K19" s="37">
        <v>26.5</v>
      </c>
      <c r="L19" s="37">
        <v>27.500000000000004</v>
      </c>
      <c r="M19" s="37">
        <v>28.500000000000004</v>
      </c>
      <c r="N19" s="37">
        <v>29.5</v>
      </c>
      <c r="O19" s="37">
        <v>30</v>
      </c>
      <c r="P19" s="37">
        <v>31</v>
      </c>
      <c r="Q19" s="37">
        <v>31.5</v>
      </c>
    </row>
    <row r="20" spans="4:17" x14ac:dyDescent="0.25">
      <c r="D20">
        <v>17</v>
      </c>
      <c r="E20">
        <v>33000</v>
      </c>
      <c r="F20" s="37">
        <v>21.499999999999996</v>
      </c>
      <c r="G20" s="37">
        <v>22.499999999999996</v>
      </c>
      <c r="H20" s="37">
        <v>24</v>
      </c>
      <c r="I20" s="37">
        <v>25</v>
      </c>
      <c r="J20" s="37">
        <v>26</v>
      </c>
      <c r="K20" s="37">
        <v>27</v>
      </c>
      <c r="L20" s="37">
        <v>28.000000000000004</v>
      </c>
      <c r="M20" s="37">
        <v>28.500000000000004</v>
      </c>
      <c r="N20" s="37">
        <v>29.5</v>
      </c>
      <c r="O20" s="37">
        <v>30.5</v>
      </c>
      <c r="P20" s="37">
        <v>31</v>
      </c>
      <c r="Q20" s="37">
        <v>31.5</v>
      </c>
    </row>
    <row r="21" spans="4:17" x14ac:dyDescent="0.25">
      <c r="D21">
        <v>18</v>
      </c>
      <c r="E21">
        <v>34000</v>
      </c>
      <c r="F21" s="37">
        <v>21.499999999999996</v>
      </c>
      <c r="G21" s="37">
        <v>22.499999999999996</v>
      </c>
      <c r="H21" s="37">
        <v>24</v>
      </c>
      <c r="I21" s="37">
        <v>25</v>
      </c>
      <c r="J21" s="37">
        <v>26</v>
      </c>
      <c r="K21" s="37">
        <v>27</v>
      </c>
      <c r="L21" s="37">
        <v>28.000000000000004</v>
      </c>
      <c r="M21" s="37">
        <v>29.000000000000004</v>
      </c>
      <c r="N21" s="37">
        <v>29.5</v>
      </c>
      <c r="O21" s="37">
        <v>30.5</v>
      </c>
      <c r="P21" s="37">
        <v>31</v>
      </c>
      <c r="Q21" s="37">
        <v>32</v>
      </c>
    </row>
    <row r="22" spans="4:17" x14ac:dyDescent="0.25">
      <c r="D22">
        <v>19</v>
      </c>
      <c r="E22">
        <v>35000</v>
      </c>
      <c r="F22" s="37">
        <v>21.499999999999996</v>
      </c>
      <c r="G22" s="37">
        <v>22.499999999999996</v>
      </c>
      <c r="H22" s="37">
        <v>24</v>
      </c>
      <c r="I22" s="37">
        <v>25</v>
      </c>
      <c r="J22" s="37">
        <v>26</v>
      </c>
      <c r="K22" s="37">
        <v>27</v>
      </c>
      <c r="L22" s="37">
        <v>28.000000000000004</v>
      </c>
      <c r="M22" s="37">
        <v>29.000000000000004</v>
      </c>
      <c r="N22" s="37">
        <v>30</v>
      </c>
      <c r="O22" s="37">
        <v>30.5</v>
      </c>
      <c r="P22" s="37">
        <v>31.5</v>
      </c>
      <c r="Q22" s="37">
        <v>32</v>
      </c>
    </row>
    <row r="23" spans="4:17" x14ac:dyDescent="0.25">
      <c r="D23">
        <v>20</v>
      </c>
      <c r="E23">
        <v>36000</v>
      </c>
      <c r="F23" s="37">
        <v>21.999999999999996</v>
      </c>
      <c r="G23" s="37">
        <v>23</v>
      </c>
      <c r="H23" s="37">
        <v>24</v>
      </c>
      <c r="I23" s="37">
        <v>25</v>
      </c>
      <c r="J23" s="37">
        <v>26</v>
      </c>
      <c r="K23" s="37">
        <v>27.500000000000004</v>
      </c>
      <c r="L23" s="37">
        <v>28.500000000000004</v>
      </c>
      <c r="M23" s="37">
        <v>29.5</v>
      </c>
      <c r="N23" s="37">
        <v>30</v>
      </c>
      <c r="O23" s="37">
        <v>31</v>
      </c>
      <c r="P23" s="37">
        <v>31.5</v>
      </c>
      <c r="Q23" s="37">
        <v>32.5</v>
      </c>
    </row>
    <row r="24" spans="4:17" x14ac:dyDescent="0.25">
      <c r="D24">
        <v>21</v>
      </c>
      <c r="E24">
        <v>37000</v>
      </c>
      <c r="F24" s="37">
        <v>21.999999999999996</v>
      </c>
      <c r="G24" s="37">
        <v>23</v>
      </c>
      <c r="H24" s="37">
        <v>24</v>
      </c>
      <c r="I24" s="37">
        <v>25</v>
      </c>
      <c r="J24" s="37">
        <v>26.5</v>
      </c>
      <c r="K24" s="37">
        <v>27.500000000000004</v>
      </c>
      <c r="L24" s="37">
        <v>28.500000000000004</v>
      </c>
      <c r="M24" s="37">
        <v>29.5</v>
      </c>
      <c r="N24" s="37">
        <v>30.5</v>
      </c>
      <c r="O24" s="37">
        <v>31</v>
      </c>
      <c r="P24" s="37">
        <v>32</v>
      </c>
      <c r="Q24" s="37">
        <v>32.5</v>
      </c>
    </row>
    <row r="25" spans="4:17" x14ac:dyDescent="0.25">
      <c r="D25">
        <v>22</v>
      </c>
      <c r="E25">
        <v>38000</v>
      </c>
      <c r="F25" s="37">
        <v>22.499999999999996</v>
      </c>
      <c r="G25" s="37">
        <v>23.5</v>
      </c>
      <c r="H25" s="37">
        <v>24.5</v>
      </c>
      <c r="I25" s="37">
        <v>25.5</v>
      </c>
      <c r="J25" s="37">
        <v>26.5</v>
      </c>
      <c r="K25" s="37">
        <v>27.500000000000004</v>
      </c>
      <c r="L25" s="37">
        <v>28.500000000000004</v>
      </c>
      <c r="M25" s="37">
        <v>29.5</v>
      </c>
      <c r="N25" s="37">
        <v>30.5</v>
      </c>
      <c r="O25" s="37">
        <v>31.5</v>
      </c>
      <c r="P25" s="37">
        <v>32</v>
      </c>
      <c r="Q25" s="37">
        <v>32.5</v>
      </c>
    </row>
    <row r="26" spans="4:17" x14ac:dyDescent="0.25">
      <c r="D26">
        <v>23</v>
      </c>
      <c r="E26">
        <v>39000</v>
      </c>
      <c r="F26" s="37">
        <v>22.499999999999996</v>
      </c>
      <c r="G26" s="37">
        <v>23.5</v>
      </c>
      <c r="H26" s="37">
        <v>24.5</v>
      </c>
      <c r="I26" s="37">
        <v>25.5</v>
      </c>
      <c r="J26" s="37">
        <v>26.5</v>
      </c>
      <c r="K26" s="37">
        <v>27.500000000000004</v>
      </c>
      <c r="L26" s="37">
        <v>28.500000000000004</v>
      </c>
      <c r="M26" s="37">
        <v>29.5</v>
      </c>
      <c r="N26" s="37">
        <v>30.5</v>
      </c>
      <c r="O26" s="37">
        <v>31.5</v>
      </c>
      <c r="P26" s="37">
        <v>32</v>
      </c>
      <c r="Q26" s="37">
        <v>33</v>
      </c>
    </row>
    <row r="27" spans="4:17" x14ac:dyDescent="0.25">
      <c r="D27">
        <v>24</v>
      </c>
      <c r="E27">
        <v>40000</v>
      </c>
      <c r="F27" s="37">
        <v>23</v>
      </c>
      <c r="G27" s="37">
        <v>24</v>
      </c>
      <c r="H27" s="37">
        <v>25</v>
      </c>
      <c r="I27" s="37">
        <v>26</v>
      </c>
      <c r="J27" s="37">
        <v>26.5</v>
      </c>
      <c r="K27" s="37">
        <v>27.500000000000004</v>
      </c>
      <c r="L27" s="37">
        <v>28.500000000000004</v>
      </c>
      <c r="M27" s="37">
        <v>29.5</v>
      </c>
      <c r="N27" s="37">
        <v>30.5</v>
      </c>
      <c r="O27" s="37">
        <v>31.5</v>
      </c>
      <c r="P27" s="37">
        <v>32</v>
      </c>
      <c r="Q27" s="37">
        <v>33</v>
      </c>
    </row>
    <row r="28" spans="4:17" x14ac:dyDescent="0.25">
      <c r="D28">
        <v>25</v>
      </c>
      <c r="E28">
        <v>41000</v>
      </c>
      <c r="F28" s="37">
        <v>23</v>
      </c>
      <c r="G28" s="37">
        <v>24</v>
      </c>
      <c r="H28" s="37">
        <v>25</v>
      </c>
      <c r="I28" s="37">
        <v>26</v>
      </c>
      <c r="J28" s="37">
        <v>27</v>
      </c>
      <c r="K28" s="37">
        <v>28.000000000000004</v>
      </c>
      <c r="L28" s="37">
        <v>28.500000000000004</v>
      </c>
      <c r="M28" s="37">
        <v>29.5</v>
      </c>
      <c r="N28" s="37">
        <v>30.5</v>
      </c>
      <c r="O28" s="37">
        <v>31.5</v>
      </c>
      <c r="P28" s="37">
        <v>32.5</v>
      </c>
      <c r="Q28" s="37">
        <v>33</v>
      </c>
    </row>
    <row r="29" spans="4:17" x14ac:dyDescent="0.25">
      <c r="D29">
        <v>26</v>
      </c>
      <c r="E29">
        <v>42000</v>
      </c>
      <c r="F29" s="37">
        <v>23.5</v>
      </c>
      <c r="G29" s="37">
        <v>24.5</v>
      </c>
      <c r="H29" s="37">
        <v>25.5</v>
      </c>
      <c r="I29" s="37">
        <v>26.5</v>
      </c>
      <c r="J29" s="37">
        <v>27</v>
      </c>
      <c r="K29" s="37">
        <v>28.000000000000004</v>
      </c>
      <c r="L29" s="37">
        <v>29.000000000000004</v>
      </c>
      <c r="M29" s="37">
        <v>29.5</v>
      </c>
      <c r="N29" s="37">
        <v>30.5</v>
      </c>
      <c r="O29" s="37">
        <v>31.5</v>
      </c>
      <c r="P29" s="37">
        <v>32.5</v>
      </c>
      <c r="Q29" s="37">
        <v>33</v>
      </c>
    </row>
    <row r="30" spans="4:17" x14ac:dyDescent="0.25">
      <c r="D30">
        <v>27</v>
      </c>
      <c r="E30">
        <v>43000</v>
      </c>
      <c r="F30" s="37">
        <v>23.5</v>
      </c>
      <c r="G30" s="37">
        <v>24.5</v>
      </c>
      <c r="H30" s="37">
        <v>25.5</v>
      </c>
      <c r="I30" s="37">
        <v>26.5</v>
      </c>
      <c r="J30" s="37">
        <v>27.500000000000004</v>
      </c>
      <c r="K30" s="37">
        <v>28.500000000000004</v>
      </c>
      <c r="L30" s="37">
        <v>29.000000000000004</v>
      </c>
      <c r="M30" s="37">
        <v>30</v>
      </c>
      <c r="N30" s="37">
        <v>31</v>
      </c>
      <c r="O30" s="37">
        <v>31.5</v>
      </c>
      <c r="P30" s="37">
        <v>32.5</v>
      </c>
      <c r="Q30" s="37">
        <v>33</v>
      </c>
    </row>
    <row r="31" spans="4:17" x14ac:dyDescent="0.25">
      <c r="D31">
        <v>28</v>
      </c>
      <c r="E31">
        <v>44000</v>
      </c>
      <c r="F31" s="37">
        <v>23.5</v>
      </c>
      <c r="G31" s="37">
        <v>25</v>
      </c>
      <c r="H31" s="37">
        <v>26</v>
      </c>
      <c r="I31" s="37">
        <v>27</v>
      </c>
      <c r="J31" s="37">
        <v>28.000000000000004</v>
      </c>
      <c r="K31" s="37">
        <v>29.000000000000004</v>
      </c>
      <c r="L31" s="37">
        <v>29.5</v>
      </c>
      <c r="M31" s="37">
        <v>30.5</v>
      </c>
      <c r="N31" s="37">
        <v>31</v>
      </c>
      <c r="O31" s="37">
        <v>32</v>
      </c>
      <c r="P31" s="37">
        <v>33</v>
      </c>
      <c r="Q31" s="37">
        <v>33.5</v>
      </c>
    </row>
    <row r="32" spans="4:17" x14ac:dyDescent="0.25">
      <c r="D32">
        <v>29</v>
      </c>
      <c r="E32">
        <v>45000</v>
      </c>
      <c r="F32" s="37">
        <v>23.5</v>
      </c>
      <c r="G32" s="37">
        <v>25</v>
      </c>
      <c r="H32" s="37">
        <v>26.5</v>
      </c>
      <c r="I32" s="37">
        <v>27.500000000000004</v>
      </c>
      <c r="J32" s="37">
        <v>28.500000000000004</v>
      </c>
      <c r="K32" s="37">
        <v>29.5</v>
      </c>
      <c r="L32" s="37">
        <v>30</v>
      </c>
      <c r="M32" s="37">
        <v>31</v>
      </c>
      <c r="N32" s="37">
        <v>32</v>
      </c>
      <c r="O32" s="37">
        <v>32.5</v>
      </c>
      <c r="P32" s="37">
        <v>33.5</v>
      </c>
      <c r="Q32" s="37">
        <v>34</v>
      </c>
    </row>
    <row r="33" spans="4:17" x14ac:dyDescent="0.25">
      <c r="D33">
        <v>30</v>
      </c>
      <c r="E33">
        <v>46000</v>
      </c>
      <c r="F33" s="37">
        <v>24</v>
      </c>
      <c r="G33" s="37">
        <v>25.5</v>
      </c>
      <c r="H33" s="37">
        <v>27</v>
      </c>
      <c r="I33" s="37">
        <v>28.000000000000004</v>
      </c>
      <c r="J33" s="37">
        <v>29.000000000000004</v>
      </c>
      <c r="K33" s="37">
        <v>30</v>
      </c>
      <c r="L33" s="37">
        <v>31</v>
      </c>
      <c r="M33" s="37">
        <v>31.5</v>
      </c>
      <c r="N33" s="37">
        <v>32.5</v>
      </c>
      <c r="O33" s="37">
        <v>33</v>
      </c>
      <c r="P33" s="37">
        <v>34</v>
      </c>
      <c r="Q33" s="37">
        <v>34.5</v>
      </c>
    </row>
    <row r="34" spans="4:17" x14ac:dyDescent="0.25">
      <c r="D34">
        <v>31</v>
      </c>
      <c r="E34">
        <v>47000</v>
      </c>
      <c r="F34" s="37">
        <v>24</v>
      </c>
      <c r="G34" s="37">
        <v>25.5</v>
      </c>
      <c r="H34" s="37">
        <v>27</v>
      </c>
      <c r="I34" s="37">
        <v>28.499999999999996</v>
      </c>
      <c r="J34" s="37">
        <v>29.5</v>
      </c>
      <c r="K34" s="37">
        <v>30.5</v>
      </c>
      <c r="L34" s="37">
        <v>31.5</v>
      </c>
      <c r="M34" s="37">
        <v>32.5</v>
      </c>
      <c r="N34" s="37">
        <v>33</v>
      </c>
      <c r="O34" s="37">
        <v>34</v>
      </c>
      <c r="P34" s="37">
        <v>34.5</v>
      </c>
      <c r="Q34" s="37">
        <v>35.5</v>
      </c>
    </row>
    <row r="35" spans="4:17" x14ac:dyDescent="0.25">
      <c r="D35">
        <v>32</v>
      </c>
      <c r="E35">
        <v>48000</v>
      </c>
      <c r="F35" s="37">
        <v>24.5</v>
      </c>
      <c r="G35" s="37">
        <v>26</v>
      </c>
      <c r="H35" s="37">
        <v>27.500000000000004</v>
      </c>
      <c r="I35" s="37">
        <v>28.499999999999996</v>
      </c>
      <c r="J35" s="37">
        <v>30</v>
      </c>
      <c r="K35" s="37">
        <v>31</v>
      </c>
      <c r="L35" s="37">
        <v>32</v>
      </c>
      <c r="M35" s="37">
        <v>33</v>
      </c>
      <c r="N35" s="37">
        <v>33.5</v>
      </c>
      <c r="O35" s="37">
        <v>34.5</v>
      </c>
      <c r="P35" s="37">
        <v>35</v>
      </c>
      <c r="Q35" s="37">
        <v>36</v>
      </c>
    </row>
    <row r="36" spans="4:17" x14ac:dyDescent="0.25">
      <c r="D36">
        <v>33</v>
      </c>
      <c r="E36">
        <v>49000</v>
      </c>
      <c r="F36" s="37">
        <v>24.5</v>
      </c>
      <c r="G36" s="37">
        <v>26</v>
      </c>
      <c r="H36" s="37">
        <v>27.500000000000004</v>
      </c>
      <c r="I36" s="37">
        <v>28.999999999999996</v>
      </c>
      <c r="J36" s="37">
        <v>30.5</v>
      </c>
      <c r="K36" s="37">
        <v>31.5</v>
      </c>
      <c r="L36" s="37">
        <v>32.5</v>
      </c>
      <c r="M36" s="37">
        <v>33.5</v>
      </c>
      <c r="N36" s="37">
        <v>34</v>
      </c>
      <c r="O36" s="37">
        <v>35</v>
      </c>
      <c r="P36" s="37">
        <v>35.5</v>
      </c>
      <c r="Q36" s="37">
        <v>36.5</v>
      </c>
    </row>
    <row r="37" spans="4:17" x14ac:dyDescent="0.25">
      <c r="D37">
        <v>34</v>
      </c>
      <c r="E37">
        <v>50000</v>
      </c>
      <c r="F37" s="37">
        <v>24.5</v>
      </c>
      <c r="G37" s="37">
        <v>26</v>
      </c>
      <c r="H37" s="37">
        <v>27.500000000000004</v>
      </c>
      <c r="I37" s="37">
        <v>28.999999999999996</v>
      </c>
      <c r="J37" s="37">
        <v>30.5</v>
      </c>
      <c r="K37" s="37">
        <v>32</v>
      </c>
      <c r="L37" s="37">
        <v>33</v>
      </c>
      <c r="M37" s="37">
        <v>34</v>
      </c>
      <c r="N37" s="37">
        <v>34.5</v>
      </c>
      <c r="O37" s="37">
        <v>35.5</v>
      </c>
      <c r="P37" s="37">
        <v>36</v>
      </c>
      <c r="Q37" s="37">
        <v>36.5</v>
      </c>
    </row>
    <row r="38" spans="4:17" x14ac:dyDescent="0.25">
      <c r="D38">
        <v>35</v>
      </c>
      <c r="E38">
        <v>51000</v>
      </c>
      <c r="F38" s="37">
        <v>24.5</v>
      </c>
      <c r="G38" s="37">
        <v>26</v>
      </c>
      <c r="H38" s="37">
        <v>27.500000000000004</v>
      </c>
      <c r="I38" s="37">
        <v>28.999999999999996</v>
      </c>
      <c r="J38" s="37">
        <v>31</v>
      </c>
      <c r="K38" s="37">
        <v>32.5</v>
      </c>
      <c r="L38" s="37">
        <v>33.5</v>
      </c>
      <c r="M38" s="37">
        <v>34</v>
      </c>
      <c r="N38" s="37">
        <v>35</v>
      </c>
      <c r="O38" s="37">
        <v>36</v>
      </c>
      <c r="P38" s="37">
        <v>36.5</v>
      </c>
      <c r="Q38" s="37">
        <v>37</v>
      </c>
    </row>
    <row r="39" spans="4:17" x14ac:dyDescent="0.25">
      <c r="D39">
        <v>36</v>
      </c>
      <c r="E39">
        <v>52000</v>
      </c>
      <c r="F39" s="37">
        <v>24.5</v>
      </c>
      <c r="G39" s="37">
        <v>26</v>
      </c>
      <c r="H39" s="37">
        <v>27.500000000000004</v>
      </c>
      <c r="I39" s="37">
        <v>28.999999999999996</v>
      </c>
      <c r="J39" s="37">
        <v>31</v>
      </c>
      <c r="K39" s="37">
        <v>32.5</v>
      </c>
      <c r="L39" s="37">
        <v>34</v>
      </c>
      <c r="M39" s="37">
        <v>34.5</v>
      </c>
      <c r="N39" s="37">
        <v>35.5</v>
      </c>
      <c r="O39" s="37">
        <v>36.5</v>
      </c>
      <c r="P39" s="37">
        <v>37</v>
      </c>
      <c r="Q39" s="37">
        <v>37.5</v>
      </c>
    </row>
    <row r="40" spans="4:17" x14ac:dyDescent="0.25">
      <c r="D40">
        <v>37</v>
      </c>
      <c r="E40">
        <v>53000</v>
      </c>
      <c r="F40" s="37">
        <v>24.5</v>
      </c>
      <c r="G40" s="37">
        <v>26</v>
      </c>
      <c r="H40" s="37">
        <v>27.500000000000004</v>
      </c>
      <c r="I40" s="37">
        <v>28.999999999999996</v>
      </c>
      <c r="J40" s="37">
        <v>31</v>
      </c>
      <c r="K40" s="37">
        <v>32.5</v>
      </c>
      <c r="L40" s="37">
        <v>34</v>
      </c>
      <c r="M40" s="37">
        <v>35</v>
      </c>
      <c r="N40" s="37">
        <v>36</v>
      </c>
      <c r="O40" s="37">
        <v>36.5</v>
      </c>
      <c r="P40" s="37">
        <v>37.5</v>
      </c>
      <c r="Q40" s="37">
        <v>38</v>
      </c>
    </row>
    <row r="41" spans="4:17" x14ac:dyDescent="0.25">
      <c r="D41">
        <v>38</v>
      </c>
      <c r="E41">
        <v>54000</v>
      </c>
      <c r="F41" s="37">
        <v>24.5</v>
      </c>
      <c r="G41" s="37">
        <v>26</v>
      </c>
      <c r="H41" s="37">
        <v>27.500000000000004</v>
      </c>
      <c r="I41" s="37">
        <v>28.999999999999996</v>
      </c>
      <c r="J41" s="37">
        <v>31</v>
      </c>
      <c r="K41" s="37">
        <v>32.5</v>
      </c>
      <c r="L41" s="37">
        <v>34</v>
      </c>
      <c r="M41" s="37">
        <v>35.5</v>
      </c>
      <c r="N41" s="37">
        <v>36.5</v>
      </c>
      <c r="O41" s="37">
        <v>37</v>
      </c>
      <c r="P41" s="37">
        <v>38</v>
      </c>
      <c r="Q41" s="37">
        <v>38.5</v>
      </c>
    </row>
    <row r="42" spans="4:17" x14ac:dyDescent="0.25">
      <c r="D42">
        <v>39</v>
      </c>
      <c r="E42">
        <v>55000</v>
      </c>
      <c r="F42" s="37">
        <v>24.5</v>
      </c>
      <c r="G42" s="37">
        <v>26</v>
      </c>
      <c r="H42" s="37">
        <v>27.500000000000004</v>
      </c>
      <c r="I42" s="37">
        <v>28.999999999999996</v>
      </c>
      <c r="J42" s="37">
        <v>31</v>
      </c>
      <c r="K42" s="37">
        <v>32.5</v>
      </c>
      <c r="L42" s="37">
        <v>34</v>
      </c>
      <c r="M42" s="37">
        <v>36</v>
      </c>
      <c r="N42" s="37">
        <v>36.5</v>
      </c>
      <c r="O42" s="37">
        <v>37.5</v>
      </c>
      <c r="P42" s="37">
        <v>38</v>
      </c>
      <c r="Q42" s="37">
        <v>39</v>
      </c>
    </row>
    <row r="43" spans="4:17" x14ac:dyDescent="0.25">
      <c r="D43">
        <v>40</v>
      </c>
      <c r="E43">
        <v>56000</v>
      </c>
      <c r="F43" s="37">
        <v>25</v>
      </c>
      <c r="G43" s="37">
        <v>26.5</v>
      </c>
      <c r="H43" s="37">
        <v>28.000000000000004</v>
      </c>
      <c r="I43" s="37">
        <v>28.999999999999996</v>
      </c>
      <c r="J43" s="37">
        <v>31</v>
      </c>
      <c r="K43" s="37">
        <v>32.5</v>
      </c>
      <c r="L43" s="37">
        <v>34</v>
      </c>
      <c r="M43" s="37">
        <v>36</v>
      </c>
      <c r="N43" s="37">
        <v>37</v>
      </c>
      <c r="O43" s="37">
        <v>38</v>
      </c>
      <c r="P43" s="37">
        <v>38.5</v>
      </c>
      <c r="Q43" s="37">
        <v>39.5</v>
      </c>
    </row>
    <row r="44" spans="4:17" x14ac:dyDescent="0.25">
      <c r="D44">
        <v>41</v>
      </c>
      <c r="E44">
        <v>57000</v>
      </c>
      <c r="F44" s="37">
        <v>25</v>
      </c>
      <c r="G44" s="37">
        <v>26.5</v>
      </c>
      <c r="H44" s="37">
        <v>28.000000000000004</v>
      </c>
      <c r="I44" s="37">
        <v>29.5</v>
      </c>
      <c r="J44" s="37">
        <v>31</v>
      </c>
      <c r="K44" s="37">
        <v>32.5</v>
      </c>
      <c r="L44" s="37">
        <v>34</v>
      </c>
      <c r="M44" s="37">
        <v>36</v>
      </c>
      <c r="N44" s="37">
        <v>37.5</v>
      </c>
      <c r="O44" s="37">
        <v>38</v>
      </c>
      <c r="P44" s="37">
        <v>39</v>
      </c>
      <c r="Q44" s="37">
        <v>39.5</v>
      </c>
    </row>
    <row r="45" spans="4:17" x14ac:dyDescent="0.25">
      <c r="D45">
        <v>42</v>
      </c>
      <c r="E45">
        <v>58000</v>
      </c>
      <c r="F45" s="37">
        <v>25</v>
      </c>
      <c r="G45" s="37">
        <v>26.5</v>
      </c>
      <c r="H45" s="37">
        <v>28.000000000000004</v>
      </c>
      <c r="I45" s="37">
        <v>29.5</v>
      </c>
      <c r="J45" s="37">
        <v>31</v>
      </c>
      <c r="K45" s="37">
        <v>32.5</v>
      </c>
      <c r="L45" s="37">
        <v>34</v>
      </c>
      <c r="M45" s="37">
        <v>36</v>
      </c>
      <c r="N45" s="37">
        <v>37.5</v>
      </c>
      <c r="O45" s="37">
        <v>38.5</v>
      </c>
      <c r="P45" s="37">
        <v>39.5</v>
      </c>
      <c r="Q45" s="37">
        <v>40</v>
      </c>
    </row>
    <row r="46" spans="4:17" x14ac:dyDescent="0.25">
      <c r="D46">
        <v>43</v>
      </c>
      <c r="E46">
        <v>59000</v>
      </c>
      <c r="F46" s="37">
        <v>25</v>
      </c>
      <c r="G46" s="37">
        <v>26.5</v>
      </c>
      <c r="H46" s="37">
        <v>28.000000000000004</v>
      </c>
      <c r="I46" s="37">
        <v>29.5</v>
      </c>
      <c r="J46" s="37">
        <v>31</v>
      </c>
      <c r="K46" s="37">
        <v>32.5</v>
      </c>
      <c r="L46" s="37">
        <v>34</v>
      </c>
      <c r="M46" s="37">
        <v>36</v>
      </c>
      <c r="N46" s="37">
        <v>37.5</v>
      </c>
      <c r="O46" s="37">
        <v>39</v>
      </c>
      <c r="P46" s="37">
        <v>39.5</v>
      </c>
      <c r="Q46" s="37">
        <v>40.5</v>
      </c>
    </row>
    <row r="47" spans="4:17" x14ac:dyDescent="0.25">
      <c r="D47">
        <v>44</v>
      </c>
      <c r="E47">
        <v>60000</v>
      </c>
      <c r="F47" s="37">
        <v>25</v>
      </c>
      <c r="G47" s="37">
        <v>26.5</v>
      </c>
      <c r="H47" s="37">
        <v>28.000000000000004</v>
      </c>
      <c r="I47" s="37">
        <v>29.5</v>
      </c>
      <c r="J47" s="37">
        <v>31.5</v>
      </c>
      <c r="K47" s="37">
        <v>32.5</v>
      </c>
      <c r="L47" s="37">
        <v>34</v>
      </c>
      <c r="M47" s="37">
        <v>36</v>
      </c>
      <c r="N47" s="37">
        <v>37.5</v>
      </c>
      <c r="O47" s="37">
        <v>39</v>
      </c>
      <c r="P47" s="37">
        <v>40</v>
      </c>
      <c r="Q47" s="37">
        <v>41</v>
      </c>
    </row>
    <row r="48" spans="4:17" x14ac:dyDescent="0.25">
      <c r="D48">
        <v>45</v>
      </c>
      <c r="E48">
        <v>61000</v>
      </c>
      <c r="F48" s="37">
        <v>25</v>
      </c>
      <c r="G48" s="37">
        <v>26.5</v>
      </c>
      <c r="H48" s="37">
        <v>28.000000000000004</v>
      </c>
      <c r="I48" s="37">
        <v>29.5</v>
      </c>
      <c r="J48" s="37">
        <v>31.5</v>
      </c>
      <c r="K48" s="37">
        <v>33</v>
      </c>
      <c r="L48" s="37">
        <v>34</v>
      </c>
      <c r="M48" s="37">
        <v>36</v>
      </c>
      <c r="N48" s="37">
        <v>37.5</v>
      </c>
      <c r="O48" s="37">
        <v>39</v>
      </c>
      <c r="P48" s="37">
        <v>40.5</v>
      </c>
      <c r="Q48" s="37">
        <v>41</v>
      </c>
    </row>
    <row r="49" spans="4:17" x14ac:dyDescent="0.25">
      <c r="D49">
        <v>46</v>
      </c>
      <c r="E49">
        <v>62000</v>
      </c>
      <c r="F49" s="37">
        <v>25</v>
      </c>
      <c r="G49" s="37">
        <v>26.5</v>
      </c>
      <c r="H49" s="37">
        <v>28.000000000000004</v>
      </c>
      <c r="I49" s="37">
        <v>29.5</v>
      </c>
      <c r="J49" s="37">
        <v>31.5</v>
      </c>
      <c r="K49" s="37">
        <v>33</v>
      </c>
      <c r="L49" s="37">
        <v>34.5</v>
      </c>
      <c r="M49" s="37">
        <v>36</v>
      </c>
      <c r="N49" s="37">
        <v>37.5</v>
      </c>
      <c r="O49" s="37">
        <v>39</v>
      </c>
      <c r="P49" s="37">
        <v>40.5</v>
      </c>
      <c r="Q49" s="37">
        <v>41.5</v>
      </c>
    </row>
    <row r="50" spans="4:17" x14ac:dyDescent="0.25">
      <c r="D50">
        <v>47</v>
      </c>
      <c r="E50">
        <v>63000</v>
      </c>
      <c r="F50" s="37">
        <v>25</v>
      </c>
      <c r="G50" s="37">
        <v>26.5</v>
      </c>
      <c r="H50" s="37">
        <v>28.000000000000004</v>
      </c>
      <c r="I50" s="37">
        <v>29.5</v>
      </c>
      <c r="J50" s="37">
        <v>31.5</v>
      </c>
      <c r="K50" s="37">
        <v>33</v>
      </c>
      <c r="L50" s="37">
        <v>34.5</v>
      </c>
      <c r="M50" s="37">
        <v>36</v>
      </c>
      <c r="N50" s="37">
        <v>37.5</v>
      </c>
      <c r="O50" s="37">
        <v>39</v>
      </c>
      <c r="P50" s="37">
        <v>40.5</v>
      </c>
      <c r="Q50" s="37">
        <v>42.000000000000007</v>
      </c>
    </row>
    <row r="51" spans="4:17" x14ac:dyDescent="0.25">
      <c r="D51">
        <v>48</v>
      </c>
      <c r="E51">
        <v>64000</v>
      </c>
      <c r="F51" s="37">
        <v>25.5</v>
      </c>
      <c r="G51" s="37">
        <v>27</v>
      </c>
      <c r="H51" s="37">
        <v>28.500000000000004</v>
      </c>
      <c r="I51" s="37">
        <v>30</v>
      </c>
      <c r="J51" s="37">
        <v>31.5</v>
      </c>
      <c r="K51" s="37">
        <v>33</v>
      </c>
      <c r="L51" s="37">
        <v>34.5</v>
      </c>
      <c r="M51" s="37">
        <v>36</v>
      </c>
      <c r="N51" s="37">
        <v>37.5</v>
      </c>
      <c r="O51" s="37">
        <v>39</v>
      </c>
      <c r="P51" s="37">
        <v>40.5</v>
      </c>
      <c r="Q51" s="37">
        <v>42.000000000000007</v>
      </c>
    </row>
    <row r="52" spans="4:17" x14ac:dyDescent="0.25">
      <c r="D52">
        <v>49</v>
      </c>
      <c r="E52">
        <v>65000</v>
      </c>
      <c r="F52" s="37">
        <v>25.5</v>
      </c>
      <c r="G52" s="37">
        <v>27</v>
      </c>
      <c r="H52" s="37">
        <v>28.500000000000004</v>
      </c>
      <c r="I52" s="37">
        <v>30</v>
      </c>
      <c r="J52" s="37">
        <v>31.5</v>
      </c>
      <c r="K52" s="37">
        <v>33</v>
      </c>
      <c r="L52" s="37">
        <v>34.5</v>
      </c>
      <c r="M52" s="37">
        <v>36</v>
      </c>
      <c r="N52" s="37">
        <v>37.5</v>
      </c>
      <c r="O52" s="37">
        <v>39</v>
      </c>
      <c r="P52" s="37">
        <v>40.5</v>
      </c>
      <c r="Q52" s="37">
        <v>42.500000000000007</v>
      </c>
    </row>
    <row r="53" spans="4:17" x14ac:dyDescent="0.25">
      <c r="D53">
        <v>50</v>
      </c>
      <c r="E53">
        <v>66000</v>
      </c>
      <c r="F53" s="37">
        <v>25.5</v>
      </c>
      <c r="G53" s="37">
        <v>27</v>
      </c>
      <c r="H53" s="37">
        <v>28.500000000000004</v>
      </c>
      <c r="I53" s="37">
        <v>30</v>
      </c>
      <c r="J53" s="37">
        <v>31.5</v>
      </c>
      <c r="K53" s="37">
        <v>33</v>
      </c>
      <c r="L53" s="37">
        <v>34.5</v>
      </c>
      <c r="M53" s="37">
        <v>36.5</v>
      </c>
      <c r="N53" s="37">
        <v>37.5</v>
      </c>
      <c r="O53" s="37">
        <v>39</v>
      </c>
      <c r="P53" s="37">
        <v>40.5</v>
      </c>
      <c r="Q53" s="37">
        <v>42.500000000000007</v>
      </c>
    </row>
    <row r="54" spans="4:17" x14ac:dyDescent="0.25">
      <c r="D54">
        <v>51</v>
      </c>
      <c r="E54">
        <v>67000</v>
      </c>
      <c r="F54" s="37">
        <v>26</v>
      </c>
      <c r="G54" s="37">
        <v>27.500000000000004</v>
      </c>
      <c r="H54" s="37">
        <v>29.000000000000004</v>
      </c>
      <c r="I54" s="37">
        <v>30.5</v>
      </c>
      <c r="J54" s="37">
        <v>32</v>
      </c>
      <c r="K54" s="37">
        <v>33.5</v>
      </c>
      <c r="L54" s="37">
        <v>34.5</v>
      </c>
      <c r="M54" s="37">
        <v>36.5</v>
      </c>
      <c r="N54" s="37">
        <v>38</v>
      </c>
      <c r="O54" s="37">
        <v>39</v>
      </c>
      <c r="P54" s="37">
        <v>40.5</v>
      </c>
      <c r="Q54" s="37">
        <v>42.500000000000007</v>
      </c>
    </row>
    <row r="55" spans="4:17" x14ac:dyDescent="0.25">
      <c r="D55">
        <v>52</v>
      </c>
      <c r="E55">
        <v>68000</v>
      </c>
      <c r="F55" s="37">
        <v>26</v>
      </c>
      <c r="G55" s="37">
        <v>27.500000000000004</v>
      </c>
      <c r="H55" s="37">
        <v>29.000000000000004</v>
      </c>
      <c r="I55" s="37">
        <v>30.5</v>
      </c>
      <c r="J55" s="37">
        <v>32</v>
      </c>
      <c r="K55" s="37">
        <v>33.5</v>
      </c>
      <c r="L55" s="37">
        <v>35</v>
      </c>
      <c r="M55" s="37">
        <v>36.5</v>
      </c>
      <c r="N55" s="37">
        <v>38</v>
      </c>
      <c r="O55" s="37">
        <v>39</v>
      </c>
      <c r="P55" s="37">
        <v>40.5</v>
      </c>
      <c r="Q55" s="37">
        <v>42.500000000000007</v>
      </c>
    </row>
    <row r="56" spans="4:17" x14ac:dyDescent="0.25">
      <c r="D56">
        <v>53</v>
      </c>
      <c r="E56">
        <v>69000</v>
      </c>
      <c r="F56" s="37">
        <v>26</v>
      </c>
      <c r="G56" s="37">
        <v>27.500000000000004</v>
      </c>
      <c r="H56" s="37">
        <v>29.000000000000004</v>
      </c>
      <c r="I56" s="37">
        <v>30.5</v>
      </c>
      <c r="J56" s="37">
        <v>32</v>
      </c>
      <c r="K56" s="37">
        <v>33.5</v>
      </c>
      <c r="L56" s="37">
        <v>35</v>
      </c>
      <c r="M56" s="37">
        <v>36.5</v>
      </c>
      <c r="N56" s="37">
        <v>38</v>
      </c>
      <c r="O56" s="37">
        <v>39.5</v>
      </c>
      <c r="P56" s="37">
        <v>40.5</v>
      </c>
      <c r="Q56" s="37">
        <v>42.500000000000007</v>
      </c>
    </row>
    <row r="57" spans="4:17" x14ac:dyDescent="0.25">
      <c r="D57">
        <v>54</v>
      </c>
      <c r="E57">
        <v>70000</v>
      </c>
      <c r="F57" s="37">
        <v>26</v>
      </c>
      <c r="G57" s="37">
        <v>27.500000000000004</v>
      </c>
      <c r="H57" s="37">
        <v>29.000000000000004</v>
      </c>
      <c r="I57" s="37">
        <v>31</v>
      </c>
      <c r="J57" s="37">
        <v>32.5</v>
      </c>
      <c r="K57" s="37">
        <v>34</v>
      </c>
      <c r="L57" s="37">
        <v>35</v>
      </c>
      <c r="M57" s="37">
        <v>36.5</v>
      </c>
      <c r="N57" s="37">
        <v>38</v>
      </c>
      <c r="O57" s="37">
        <v>39.5</v>
      </c>
      <c r="P57" s="37">
        <v>40.5</v>
      </c>
      <c r="Q57" s="37">
        <v>42.500000000000007</v>
      </c>
    </row>
    <row r="58" spans="4:17" x14ac:dyDescent="0.25">
      <c r="D58">
        <v>55</v>
      </c>
      <c r="E58">
        <v>71000</v>
      </c>
      <c r="F58" s="37">
        <v>26.5</v>
      </c>
      <c r="G58" s="37">
        <v>28.000000000000004</v>
      </c>
      <c r="H58" s="37">
        <v>29.5</v>
      </c>
      <c r="I58" s="37">
        <v>31</v>
      </c>
      <c r="J58" s="37">
        <v>32.5</v>
      </c>
      <c r="K58" s="37">
        <v>34</v>
      </c>
      <c r="L58" s="37">
        <v>35.5</v>
      </c>
      <c r="M58" s="37">
        <v>37</v>
      </c>
      <c r="N58" s="37">
        <v>38</v>
      </c>
      <c r="O58" s="37">
        <v>39.5</v>
      </c>
      <c r="P58" s="37">
        <v>41</v>
      </c>
      <c r="Q58" s="37">
        <v>42.500000000000007</v>
      </c>
    </row>
    <row r="59" spans="4:17" x14ac:dyDescent="0.25">
      <c r="D59">
        <v>56</v>
      </c>
      <c r="E59">
        <v>72000</v>
      </c>
      <c r="F59" s="37">
        <v>26.5</v>
      </c>
      <c r="G59" s="37">
        <v>28.000000000000004</v>
      </c>
      <c r="H59" s="37">
        <v>29.5</v>
      </c>
      <c r="I59" s="37">
        <v>31</v>
      </c>
      <c r="J59" s="37">
        <v>32.5</v>
      </c>
      <c r="K59" s="37">
        <v>34</v>
      </c>
      <c r="L59" s="37">
        <v>35.5</v>
      </c>
      <c r="M59" s="37">
        <v>37</v>
      </c>
      <c r="N59" s="37">
        <v>38</v>
      </c>
      <c r="O59" s="37">
        <v>39.5</v>
      </c>
      <c r="P59" s="37">
        <v>41</v>
      </c>
      <c r="Q59" s="37">
        <v>42.500000000000007</v>
      </c>
    </row>
    <row r="60" spans="4:17" x14ac:dyDescent="0.25">
      <c r="D60">
        <v>57</v>
      </c>
      <c r="E60">
        <v>73000</v>
      </c>
      <c r="F60" s="37">
        <v>26.5</v>
      </c>
      <c r="G60" s="37">
        <v>28.000000000000004</v>
      </c>
      <c r="H60" s="37">
        <v>29.5</v>
      </c>
      <c r="I60" s="37">
        <v>31</v>
      </c>
      <c r="J60" s="37">
        <v>33</v>
      </c>
      <c r="K60" s="37">
        <v>34.5</v>
      </c>
      <c r="L60" s="37">
        <v>35.5</v>
      </c>
      <c r="M60" s="37">
        <v>37</v>
      </c>
      <c r="N60" s="37">
        <v>38.5</v>
      </c>
      <c r="O60" s="37">
        <v>39.5</v>
      </c>
      <c r="P60" s="37">
        <v>41</v>
      </c>
      <c r="Q60" s="37">
        <v>42.500000000000007</v>
      </c>
    </row>
    <row r="61" spans="4:17" x14ac:dyDescent="0.25">
      <c r="D61">
        <v>58</v>
      </c>
      <c r="E61">
        <v>74000</v>
      </c>
      <c r="F61" s="37">
        <v>26.5</v>
      </c>
      <c r="G61" s="37">
        <v>28.000000000000004</v>
      </c>
      <c r="H61" s="37">
        <v>29.5</v>
      </c>
      <c r="I61" s="37">
        <v>31.5</v>
      </c>
      <c r="J61" s="37">
        <v>33</v>
      </c>
      <c r="K61" s="37">
        <v>34.5</v>
      </c>
      <c r="L61" s="37">
        <v>36</v>
      </c>
      <c r="M61" s="37">
        <v>37.5</v>
      </c>
      <c r="N61" s="37">
        <v>38.5</v>
      </c>
      <c r="O61" s="37">
        <v>40</v>
      </c>
      <c r="P61" s="37">
        <v>41</v>
      </c>
      <c r="Q61" s="37">
        <v>42.500000000000007</v>
      </c>
    </row>
    <row r="62" spans="4:17" x14ac:dyDescent="0.25">
      <c r="D62">
        <v>59</v>
      </c>
      <c r="E62">
        <v>75000</v>
      </c>
      <c r="F62" s="37">
        <v>26.5</v>
      </c>
      <c r="G62" s="37">
        <v>28.000000000000004</v>
      </c>
      <c r="H62" s="37">
        <v>30</v>
      </c>
      <c r="I62" s="37">
        <v>31.5</v>
      </c>
      <c r="J62" s="37">
        <v>33</v>
      </c>
      <c r="K62" s="37">
        <v>34.5</v>
      </c>
      <c r="L62" s="37">
        <v>36</v>
      </c>
      <c r="M62" s="37">
        <v>37.5</v>
      </c>
      <c r="N62" s="37">
        <v>38.5</v>
      </c>
      <c r="O62" s="37">
        <v>40</v>
      </c>
      <c r="P62" s="37">
        <v>41</v>
      </c>
      <c r="Q62" s="37">
        <v>42.500000000000007</v>
      </c>
    </row>
    <row r="63" spans="4:17" x14ac:dyDescent="0.25">
      <c r="D63">
        <v>60</v>
      </c>
      <c r="E63">
        <v>76000</v>
      </c>
      <c r="F63" s="37">
        <v>26.5</v>
      </c>
      <c r="G63" s="37">
        <v>28.000000000000004</v>
      </c>
      <c r="H63" s="37">
        <v>30</v>
      </c>
      <c r="I63" s="37">
        <v>31.5</v>
      </c>
      <c r="J63" s="37">
        <v>33</v>
      </c>
      <c r="K63" s="37">
        <v>34.5</v>
      </c>
      <c r="L63" s="37">
        <v>36</v>
      </c>
      <c r="M63" s="37">
        <v>37.5</v>
      </c>
      <c r="N63" s="37">
        <v>39</v>
      </c>
      <c r="O63" s="37">
        <v>40</v>
      </c>
      <c r="P63" s="37">
        <v>41.5</v>
      </c>
      <c r="Q63" s="37">
        <v>42.500000000000007</v>
      </c>
    </row>
    <row r="64" spans="4:17" x14ac:dyDescent="0.25">
      <c r="D64">
        <v>61</v>
      </c>
      <c r="E64">
        <v>77000</v>
      </c>
      <c r="F64" s="37">
        <v>26.5</v>
      </c>
      <c r="G64" s="37">
        <v>28.000000000000004</v>
      </c>
      <c r="H64" s="37">
        <v>30</v>
      </c>
      <c r="I64" s="37">
        <v>31.5</v>
      </c>
      <c r="J64" s="37">
        <v>33.5</v>
      </c>
      <c r="K64" s="37">
        <v>35</v>
      </c>
      <c r="L64" s="37">
        <v>36</v>
      </c>
      <c r="M64" s="37">
        <v>37.5</v>
      </c>
      <c r="N64" s="37">
        <v>39</v>
      </c>
      <c r="O64" s="37">
        <v>40.5</v>
      </c>
      <c r="P64" s="37">
        <v>41.5</v>
      </c>
      <c r="Q64" s="37">
        <v>42.500000000000007</v>
      </c>
    </row>
    <row r="65" spans="4:17" x14ac:dyDescent="0.25">
      <c r="D65">
        <v>62</v>
      </c>
      <c r="E65">
        <v>78000</v>
      </c>
      <c r="F65" s="37">
        <v>26.5</v>
      </c>
      <c r="G65" s="37">
        <v>28.000000000000004</v>
      </c>
      <c r="H65" s="37">
        <v>30</v>
      </c>
      <c r="I65" s="37">
        <v>31.5</v>
      </c>
      <c r="J65" s="37">
        <v>33.5</v>
      </c>
      <c r="K65" s="37">
        <v>35</v>
      </c>
      <c r="L65" s="37">
        <v>36.5</v>
      </c>
      <c r="M65" s="37">
        <v>38</v>
      </c>
      <c r="N65" s="37">
        <v>39</v>
      </c>
      <c r="O65" s="37">
        <v>40.5</v>
      </c>
      <c r="P65" s="37">
        <v>41.5</v>
      </c>
      <c r="Q65" s="37">
        <v>42.500000000000007</v>
      </c>
    </row>
    <row r="66" spans="4:17" x14ac:dyDescent="0.25">
      <c r="D66">
        <v>63</v>
      </c>
      <c r="E66">
        <v>79000</v>
      </c>
      <c r="F66" s="37">
        <v>26.5</v>
      </c>
      <c r="G66" s="37">
        <v>28.000000000000004</v>
      </c>
      <c r="H66" s="37">
        <v>30</v>
      </c>
      <c r="I66" s="37">
        <v>32</v>
      </c>
      <c r="J66" s="37">
        <v>33.5</v>
      </c>
      <c r="K66" s="37">
        <v>35</v>
      </c>
      <c r="L66" s="37">
        <v>36.5</v>
      </c>
      <c r="M66" s="37">
        <v>38</v>
      </c>
      <c r="N66" s="37">
        <v>39</v>
      </c>
      <c r="O66" s="37">
        <v>40.5</v>
      </c>
      <c r="P66" s="37">
        <v>41.5</v>
      </c>
      <c r="Q66" s="37">
        <v>42.999999999999993</v>
      </c>
    </row>
    <row r="67" spans="4:17" x14ac:dyDescent="0.25">
      <c r="D67">
        <v>64</v>
      </c>
      <c r="E67">
        <v>80000</v>
      </c>
      <c r="F67" s="37">
        <v>26.5</v>
      </c>
      <c r="G67" s="37">
        <v>28.000000000000004</v>
      </c>
      <c r="H67" s="37">
        <v>30</v>
      </c>
      <c r="I67" s="37">
        <v>32</v>
      </c>
      <c r="J67" s="37">
        <v>33.5</v>
      </c>
      <c r="K67" s="37">
        <v>35</v>
      </c>
      <c r="L67" s="37">
        <v>36.5</v>
      </c>
      <c r="M67" s="37">
        <v>38</v>
      </c>
      <c r="N67" s="37">
        <v>39.5</v>
      </c>
      <c r="O67" s="37">
        <v>40.5</v>
      </c>
      <c r="P67" s="37">
        <v>42.000000000000007</v>
      </c>
      <c r="Q67" s="37">
        <v>42.999999999999993</v>
      </c>
    </row>
    <row r="68" spans="4:17" x14ac:dyDescent="0.25">
      <c r="D68">
        <v>65</v>
      </c>
      <c r="E68">
        <v>81000</v>
      </c>
      <c r="F68" s="37">
        <v>26.5</v>
      </c>
      <c r="G68" s="37">
        <v>28.000000000000004</v>
      </c>
      <c r="H68" s="37">
        <v>30</v>
      </c>
      <c r="I68" s="37">
        <v>32</v>
      </c>
      <c r="J68" s="37">
        <v>33.5</v>
      </c>
      <c r="K68" s="37">
        <v>35</v>
      </c>
      <c r="L68" s="37">
        <v>36.5</v>
      </c>
      <c r="M68" s="37">
        <v>38</v>
      </c>
      <c r="N68" s="37">
        <v>39.5</v>
      </c>
      <c r="O68" s="37">
        <v>41</v>
      </c>
      <c r="P68" s="37">
        <v>42.000000000000007</v>
      </c>
      <c r="Q68" s="37">
        <v>42.999999999999993</v>
      </c>
    </row>
    <row r="69" spans="4:17" x14ac:dyDescent="0.25">
      <c r="D69">
        <v>66</v>
      </c>
      <c r="E69">
        <v>82000</v>
      </c>
      <c r="F69" s="37">
        <v>26.5</v>
      </c>
      <c r="G69" s="37">
        <v>28.000000000000004</v>
      </c>
      <c r="H69" s="37">
        <v>30</v>
      </c>
      <c r="I69" s="37">
        <v>32</v>
      </c>
      <c r="J69" s="37">
        <v>33.5</v>
      </c>
      <c r="K69" s="37">
        <v>35.5</v>
      </c>
      <c r="L69" s="37">
        <v>37</v>
      </c>
      <c r="M69" s="37">
        <v>38</v>
      </c>
      <c r="N69" s="37">
        <v>39.5</v>
      </c>
      <c r="O69" s="37">
        <v>41</v>
      </c>
      <c r="P69" s="37">
        <v>42.000000000000007</v>
      </c>
      <c r="Q69" s="37">
        <v>42.999999999999993</v>
      </c>
    </row>
    <row r="70" spans="4:17" x14ac:dyDescent="0.25">
      <c r="D70">
        <v>67</v>
      </c>
      <c r="E70">
        <v>83000</v>
      </c>
      <c r="F70" s="37">
        <v>26.5</v>
      </c>
      <c r="G70" s="37">
        <v>28.000000000000004</v>
      </c>
      <c r="H70" s="37">
        <v>30</v>
      </c>
      <c r="I70" s="37">
        <v>32</v>
      </c>
      <c r="J70" s="37">
        <v>33.5</v>
      </c>
      <c r="K70" s="37">
        <v>35.5</v>
      </c>
      <c r="L70" s="37">
        <v>37</v>
      </c>
      <c r="M70" s="37">
        <v>38.5</v>
      </c>
      <c r="N70" s="37">
        <v>39.5</v>
      </c>
      <c r="O70" s="37">
        <v>41</v>
      </c>
      <c r="P70" s="37">
        <v>42.000000000000007</v>
      </c>
      <c r="Q70" s="37">
        <v>43.499999999999993</v>
      </c>
    </row>
    <row r="71" spans="4:17" x14ac:dyDescent="0.25">
      <c r="D71">
        <v>68</v>
      </c>
      <c r="E71">
        <v>84000</v>
      </c>
      <c r="F71" s="37">
        <v>26.5</v>
      </c>
      <c r="G71" s="37">
        <v>28.000000000000004</v>
      </c>
      <c r="H71" s="37">
        <v>30</v>
      </c>
      <c r="I71" s="37">
        <v>32</v>
      </c>
      <c r="J71" s="37">
        <v>34</v>
      </c>
      <c r="K71" s="37">
        <v>35.5</v>
      </c>
      <c r="L71" s="37">
        <v>37</v>
      </c>
      <c r="M71" s="37">
        <v>38.5</v>
      </c>
      <c r="N71" s="37">
        <v>40</v>
      </c>
      <c r="O71" s="37">
        <v>41</v>
      </c>
      <c r="P71" s="37">
        <v>42.500000000000007</v>
      </c>
      <c r="Q71" s="37">
        <v>43.499999999999993</v>
      </c>
    </row>
    <row r="72" spans="4:17" x14ac:dyDescent="0.25">
      <c r="D72">
        <v>69</v>
      </c>
      <c r="E72">
        <v>85000</v>
      </c>
      <c r="F72" s="37">
        <v>26.5</v>
      </c>
      <c r="G72" s="37">
        <v>28.000000000000004</v>
      </c>
      <c r="H72" s="37">
        <v>30</v>
      </c>
      <c r="I72" s="37">
        <v>32</v>
      </c>
      <c r="J72" s="37">
        <v>34</v>
      </c>
      <c r="K72" s="37">
        <v>35.5</v>
      </c>
      <c r="L72" s="37">
        <v>37</v>
      </c>
      <c r="M72" s="37">
        <v>38.5</v>
      </c>
      <c r="N72" s="37">
        <v>40</v>
      </c>
      <c r="O72" s="37">
        <v>41</v>
      </c>
      <c r="P72" s="37">
        <v>42.500000000000007</v>
      </c>
      <c r="Q72" s="37">
        <v>43.499999999999993</v>
      </c>
    </row>
    <row r="73" spans="4:17" x14ac:dyDescent="0.25">
      <c r="D73">
        <v>70</v>
      </c>
      <c r="E73">
        <v>86000</v>
      </c>
      <c r="F73" s="37">
        <v>26.5</v>
      </c>
      <c r="G73" s="37">
        <v>28.000000000000004</v>
      </c>
      <c r="H73" s="37">
        <v>30</v>
      </c>
      <c r="I73" s="37">
        <v>32</v>
      </c>
      <c r="J73" s="37">
        <v>34</v>
      </c>
      <c r="K73" s="37">
        <v>35.5</v>
      </c>
      <c r="L73" s="37">
        <v>37</v>
      </c>
      <c r="M73" s="37">
        <v>38.5</v>
      </c>
      <c r="N73" s="37">
        <v>40</v>
      </c>
      <c r="O73" s="37">
        <v>41.5</v>
      </c>
      <c r="P73" s="37">
        <v>42.500000000000007</v>
      </c>
      <c r="Q73" s="37">
        <v>43.499999999999993</v>
      </c>
    </row>
    <row r="74" spans="4:17" x14ac:dyDescent="0.25">
      <c r="D74">
        <v>71</v>
      </c>
      <c r="E74">
        <v>87000</v>
      </c>
      <c r="F74" s="37">
        <v>26.5</v>
      </c>
      <c r="G74" s="37">
        <v>28.000000000000004</v>
      </c>
      <c r="H74" s="37">
        <v>30</v>
      </c>
      <c r="I74" s="37">
        <v>32</v>
      </c>
      <c r="J74" s="37">
        <v>34</v>
      </c>
      <c r="K74" s="37">
        <v>35.5</v>
      </c>
      <c r="L74" s="37">
        <v>37</v>
      </c>
      <c r="M74" s="37">
        <v>38.5</v>
      </c>
      <c r="N74" s="37">
        <v>40</v>
      </c>
      <c r="O74" s="37">
        <v>41.5</v>
      </c>
      <c r="P74" s="37">
        <v>42.500000000000007</v>
      </c>
      <c r="Q74" s="37">
        <v>43.999999999999993</v>
      </c>
    </row>
    <row r="75" spans="4:17" x14ac:dyDescent="0.25">
      <c r="D75">
        <v>72</v>
      </c>
      <c r="E75">
        <v>88000</v>
      </c>
      <c r="F75" s="37">
        <v>26.5</v>
      </c>
      <c r="G75" s="37">
        <v>28.000000000000004</v>
      </c>
      <c r="H75" s="37">
        <v>30</v>
      </c>
      <c r="I75" s="37">
        <v>32</v>
      </c>
      <c r="J75" s="37">
        <v>34</v>
      </c>
      <c r="K75" s="37">
        <v>35.5</v>
      </c>
      <c r="L75" s="37">
        <v>37</v>
      </c>
      <c r="M75" s="37">
        <v>38.5</v>
      </c>
      <c r="N75" s="37">
        <v>40</v>
      </c>
      <c r="O75" s="37">
        <v>41.5</v>
      </c>
      <c r="P75" s="37">
        <v>42.500000000000007</v>
      </c>
      <c r="Q75" s="37">
        <v>43.999999999999993</v>
      </c>
    </row>
    <row r="76" spans="4:17" x14ac:dyDescent="0.25">
      <c r="D76">
        <v>73</v>
      </c>
      <c r="E76">
        <v>89000</v>
      </c>
      <c r="F76" s="37">
        <v>26.5</v>
      </c>
      <c r="G76" s="37">
        <v>28.000000000000004</v>
      </c>
      <c r="H76" s="37">
        <v>30</v>
      </c>
      <c r="I76" s="37">
        <v>32</v>
      </c>
      <c r="J76" s="37">
        <v>34</v>
      </c>
      <c r="K76" s="37">
        <v>35.5</v>
      </c>
      <c r="L76" s="37">
        <v>37.5</v>
      </c>
      <c r="M76" s="37">
        <v>39</v>
      </c>
      <c r="N76" s="37">
        <v>40.5</v>
      </c>
      <c r="O76" s="37">
        <v>41.5</v>
      </c>
      <c r="P76" s="37">
        <v>42.999999999999993</v>
      </c>
      <c r="Q76" s="37">
        <v>43.999999999999993</v>
      </c>
    </row>
    <row r="77" spans="4:17" x14ac:dyDescent="0.25">
      <c r="D77">
        <v>74</v>
      </c>
      <c r="E77">
        <v>90000</v>
      </c>
      <c r="F77" s="37">
        <v>26.5</v>
      </c>
      <c r="G77" s="37">
        <v>28.000000000000004</v>
      </c>
      <c r="H77" s="37">
        <v>30</v>
      </c>
      <c r="I77" s="37">
        <v>32</v>
      </c>
      <c r="J77" s="37">
        <v>34</v>
      </c>
      <c r="K77" s="37">
        <v>36</v>
      </c>
      <c r="L77" s="37">
        <v>37.5</v>
      </c>
      <c r="M77" s="37">
        <v>39</v>
      </c>
      <c r="N77" s="37">
        <v>40.5</v>
      </c>
      <c r="O77" s="37">
        <v>41.5</v>
      </c>
      <c r="P77" s="37">
        <v>42.999999999999993</v>
      </c>
      <c r="Q77" s="37">
        <v>43.999999999999993</v>
      </c>
    </row>
    <row r="78" spans="4:17" x14ac:dyDescent="0.25">
      <c r="D78">
        <v>75</v>
      </c>
      <c r="E78">
        <v>91000</v>
      </c>
      <c r="F78" s="37">
        <v>26.5</v>
      </c>
      <c r="G78" s="37">
        <v>28.000000000000004</v>
      </c>
      <c r="H78" s="37">
        <v>30</v>
      </c>
      <c r="I78" s="37">
        <v>32</v>
      </c>
      <c r="J78" s="37">
        <v>34</v>
      </c>
      <c r="K78" s="37">
        <v>36</v>
      </c>
      <c r="L78" s="37">
        <v>37.5</v>
      </c>
      <c r="M78" s="37">
        <v>39</v>
      </c>
      <c r="N78" s="37">
        <v>40.5</v>
      </c>
      <c r="O78" s="37">
        <v>42.000000000000007</v>
      </c>
      <c r="P78" s="37">
        <v>42.999999999999993</v>
      </c>
      <c r="Q78" s="37">
        <v>43.999999999999993</v>
      </c>
    </row>
    <row r="79" spans="4:17" x14ac:dyDescent="0.25">
      <c r="D79">
        <v>76</v>
      </c>
      <c r="E79">
        <v>92000</v>
      </c>
      <c r="F79" s="37">
        <v>26.5</v>
      </c>
      <c r="G79" s="37">
        <v>28.000000000000004</v>
      </c>
      <c r="H79" s="37">
        <v>30</v>
      </c>
      <c r="I79" s="37">
        <v>32</v>
      </c>
      <c r="J79" s="37">
        <v>34</v>
      </c>
      <c r="K79" s="37">
        <v>36</v>
      </c>
      <c r="L79" s="37">
        <v>37.5</v>
      </c>
      <c r="M79" s="37">
        <v>39</v>
      </c>
      <c r="N79" s="37">
        <v>40.5</v>
      </c>
      <c r="O79" s="37">
        <v>42.000000000000007</v>
      </c>
      <c r="P79" s="37">
        <v>42.999999999999993</v>
      </c>
      <c r="Q79" s="37">
        <v>43.999999999999993</v>
      </c>
    </row>
    <row r="80" spans="4:17" x14ac:dyDescent="0.25">
      <c r="D80">
        <v>77</v>
      </c>
      <c r="E80">
        <v>93000</v>
      </c>
      <c r="F80" s="37">
        <v>26.5</v>
      </c>
      <c r="G80" s="37">
        <v>28.000000000000004</v>
      </c>
      <c r="H80" s="37">
        <v>30</v>
      </c>
      <c r="I80" s="37">
        <v>32</v>
      </c>
      <c r="J80" s="37">
        <v>34</v>
      </c>
      <c r="K80" s="37">
        <v>36</v>
      </c>
      <c r="L80" s="37">
        <v>37.5</v>
      </c>
      <c r="M80" s="37">
        <v>39</v>
      </c>
      <c r="N80" s="37">
        <v>40.5</v>
      </c>
      <c r="O80" s="37">
        <v>42.000000000000007</v>
      </c>
      <c r="P80" s="37">
        <v>42.999999999999993</v>
      </c>
      <c r="Q80" s="37">
        <v>43.999999999999993</v>
      </c>
    </row>
    <row r="81" spans="4:17" x14ac:dyDescent="0.25">
      <c r="D81">
        <v>78</v>
      </c>
      <c r="E81">
        <v>94000</v>
      </c>
      <c r="F81" s="37">
        <v>26.5</v>
      </c>
      <c r="G81" s="37">
        <v>28.000000000000004</v>
      </c>
      <c r="H81" s="37">
        <v>30</v>
      </c>
      <c r="I81" s="37">
        <v>32</v>
      </c>
      <c r="J81" s="37">
        <v>34</v>
      </c>
      <c r="K81" s="37">
        <v>36</v>
      </c>
      <c r="L81" s="37">
        <v>37.5</v>
      </c>
      <c r="M81" s="37">
        <v>39</v>
      </c>
      <c r="N81" s="37">
        <v>40.5</v>
      </c>
      <c r="O81" s="37">
        <v>42.000000000000007</v>
      </c>
      <c r="P81" s="37">
        <v>42.999999999999993</v>
      </c>
      <c r="Q81" s="37">
        <v>44.499999999999993</v>
      </c>
    </row>
    <row r="82" spans="4:17" x14ac:dyDescent="0.25">
      <c r="D82">
        <v>79</v>
      </c>
      <c r="E82">
        <v>95000</v>
      </c>
      <c r="F82" s="37">
        <v>26.5</v>
      </c>
      <c r="G82" s="37">
        <v>28.000000000000004</v>
      </c>
      <c r="H82" s="37">
        <v>30</v>
      </c>
      <c r="I82" s="37">
        <v>32</v>
      </c>
      <c r="J82" s="37">
        <v>34</v>
      </c>
      <c r="K82" s="37">
        <v>36</v>
      </c>
      <c r="L82" s="37">
        <v>37.5</v>
      </c>
      <c r="M82" s="37">
        <v>39</v>
      </c>
      <c r="N82" s="37">
        <v>40.5</v>
      </c>
      <c r="O82" s="37">
        <v>42.000000000000007</v>
      </c>
      <c r="P82" s="37">
        <v>42.999999999999993</v>
      </c>
      <c r="Q82" s="37">
        <v>44.499999999999993</v>
      </c>
    </row>
    <row r="83" spans="4:17" x14ac:dyDescent="0.25">
      <c r="D83">
        <v>80</v>
      </c>
      <c r="E83">
        <v>96000</v>
      </c>
      <c r="F83" s="37">
        <v>26.5</v>
      </c>
      <c r="G83" s="37">
        <v>28.000000000000004</v>
      </c>
      <c r="H83" s="37">
        <v>30</v>
      </c>
      <c r="I83" s="37">
        <v>32</v>
      </c>
      <c r="J83" s="37">
        <v>34</v>
      </c>
      <c r="K83" s="37">
        <v>36</v>
      </c>
      <c r="L83" s="37">
        <v>37.5</v>
      </c>
      <c r="M83" s="37">
        <v>39</v>
      </c>
      <c r="N83" s="37">
        <v>40.5</v>
      </c>
      <c r="O83" s="37">
        <v>42.000000000000007</v>
      </c>
      <c r="P83" s="37">
        <v>42.999999999999993</v>
      </c>
      <c r="Q83" s="37">
        <v>44.499999999999993</v>
      </c>
    </row>
    <row r="84" spans="4:17" x14ac:dyDescent="0.25">
      <c r="D84">
        <v>81</v>
      </c>
      <c r="E84">
        <v>97000</v>
      </c>
      <c r="F84" s="37">
        <v>26.5</v>
      </c>
      <c r="G84" s="37">
        <v>28.000000000000004</v>
      </c>
      <c r="H84" s="37">
        <v>30</v>
      </c>
      <c r="I84" s="37">
        <v>32</v>
      </c>
      <c r="J84" s="37">
        <v>34</v>
      </c>
      <c r="K84" s="37">
        <v>36</v>
      </c>
      <c r="L84" s="37">
        <v>37.5</v>
      </c>
      <c r="M84" s="37">
        <v>39</v>
      </c>
      <c r="N84" s="37">
        <v>40.5</v>
      </c>
      <c r="O84" s="37">
        <v>42.000000000000007</v>
      </c>
      <c r="P84" s="37">
        <v>42.999999999999993</v>
      </c>
      <c r="Q84" s="37">
        <v>44.499999999999993</v>
      </c>
    </row>
    <row r="85" spans="4:17" x14ac:dyDescent="0.25">
      <c r="D85">
        <v>82</v>
      </c>
      <c r="E85">
        <v>98000</v>
      </c>
      <c r="F85" s="37">
        <v>26.5</v>
      </c>
      <c r="G85" s="37">
        <v>28.000000000000004</v>
      </c>
      <c r="H85" s="37">
        <v>30</v>
      </c>
      <c r="I85" s="37">
        <v>32</v>
      </c>
      <c r="J85" s="37">
        <v>34</v>
      </c>
      <c r="K85" s="37">
        <v>36</v>
      </c>
      <c r="L85" s="37">
        <v>37.5</v>
      </c>
      <c r="M85" s="37">
        <v>39</v>
      </c>
      <c r="N85" s="37">
        <v>40.5</v>
      </c>
      <c r="O85" s="37">
        <v>42.000000000000007</v>
      </c>
      <c r="P85" s="37">
        <v>42.999999999999993</v>
      </c>
      <c r="Q85" s="37">
        <v>44.499999999999993</v>
      </c>
    </row>
    <row r="86" spans="4:17" x14ac:dyDescent="0.25">
      <c r="D86">
        <v>83</v>
      </c>
      <c r="E86">
        <v>99000</v>
      </c>
      <c r="F86" s="37">
        <v>26.5</v>
      </c>
      <c r="G86" s="37">
        <v>28.000000000000004</v>
      </c>
      <c r="H86" s="37">
        <v>30</v>
      </c>
      <c r="I86" s="37">
        <v>32</v>
      </c>
      <c r="J86" s="37">
        <v>34</v>
      </c>
      <c r="K86" s="37">
        <v>36</v>
      </c>
      <c r="L86" s="37">
        <v>37.5</v>
      </c>
      <c r="M86" s="37">
        <v>39</v>
      </c>
      <c r="N86" s="37">
        <v>40.5</v>
      </c>
      <c r="O86" s="37">
        <v>42.000000000000007</v>
      </c>
      <c r="P86" s="37">
        <v>42.999999999999993</v>
      </c>
      <c r="Q86" s="37">
        <v>44.499999999999993</v>
      </c>
    </row>
    <row r="87" spans="4:17" x14ac:dyDescent="0.25">
      <c r="D87">
        <v>84</v>
      </c>
      <c r="E87">
        <v>100000</v>
      </c>
      <c r="F87" s="37">
        <v>26.5</v>
      </c>
      <c r="G87" s="37">
        <v>28.000000000000004</v>
      </c>
      <c r="H87" s="37">
        <v>30</v>
      </c>
      <c r="I87" s="37">
        <v>32</v>
      </c>
      <c r="J87" s="37">
        <v>34</v>
      </c>
      <c r="K87" s="37">
        <v>36</v>
      </c>
      <c r="L87" s="37">
        <v>37.5</v>
      </c>
      <c r="M87" s="37">
        <v>39</v>
      </c>
      <c r="N87" s="37">
        <v>40.5</v>
      </c>
      <c r="O87" s="37">
        <v>42.000000000000007</v>
      </c>
      <c r="P87" s="37">
        <v>42.999999999999993</v>
      </c>
      <c r="Q87" s="37">
        <v>44.499999999999993</v>
      </c>
    </row>
    <row r="88" spans="4:17" x14ac:dyDescent="0.25">
      <c r="D88">
        <v>85</v>
      </c>
      <c r="E88">
        <v>101000</v>
      </c>
      <c r="F88" s="37">
        <v>26.5</v>
      </c>
      <c r="G88" s="37">
        <v>28.000000000000004</v>
      </c>
      <c r="H88" s="37">
        <v>30</v>
      </c>
      <c r="I88" s="37">
        <v>32</v>
      </c>
      <c r="J88" s="37">
        <v>34</v>
      </c>
      <c r="K88" s="37">
        <v>36</v>
      </c>
      <c r="L88" s="37">
        <v>37.5</v>
      </c>
      <c r="M88" s="37">
        <v>39</v>
      </c>
      <c r="N88" s="37">
        <v>40.5</v>
      </c>
      <c r="O88" s="37">
        <v>42.000000000000007</v>
      </c>
      <c r="P88" s="37">
        <v>42.999999999999993</v>
      </c>
      <c r="Q88" s="37">
        <v>44.499999999999993</v>
      </c>
    </row>
    <row r="89" spans="4:17" x14ac:dyDescent="0.25">
      <c r="D89">
        <v>86</v>
      </c>
      <c r="E89">
        <v>102000</v>
      </c>
      <c r="F89" s="37">
        <v>26.5</v>
      </c>
      <c r="G89" s="37">
        <v>28.000000000000004</v>
      </c>
      <c r="H89" s="37">
        <v>30</v>
      </c>
      <c r="I89" s="37">
        <v>32</v>
      </c>
      <c r="J89" s="37">
        <v>34</v>
      </c>
      <c r="K89" s="37">
        <v>36</v>
      </c>
      <c r="L89" s="37">
        <v>37.5</v>
      </c>
      <c r="M89" s="37">
        <v>39</v>
      </c>
      <c r="N89" s="37">
        <v>40.5</v>
      </c>
      <c r="O89" s="37">
        <v>42.000000000000007</v>
      </c>
      <c r="P89" s="37">
        <v>42.999999999999993</v>
      </c>
      <c r="Q89" s="37">
        <v>44.499999999999993</v>
      </c>
    </row>
    <row r="90" spans="4:17" x14ac:dyDescent="0.25">
      <c r="D90">
        <v>87</v>
      </c>
      <c r="E90">
        <v>103000</v>
      </c>
      <c r="F90" s="37">
        <v>26.5</v>
      </c>
      <c r="G90" s="37">
        <v>28.000000000000004</v>
      </c>
      <c r="H90" s="37">
        <v>30</v>
      </c>
      <c r="I90" s="37">
        <v>32</v>
      </c>
      <c r="J90" s="37">
        <v>34</v>
      </c>
      <c r="K90" s="37">
        <v>36</v>
      </c>
      <c r="L90" s="37">
        <v>37.5</v>
      </c>
      <c r="M90" s="37">
        <v>39</v>
      </c>
      <c r="N90" s="37">
        <v>40.5</v>
      </c>
      <c r="O90" s="37">
        <v>42.000000000000007</v>
      </c>
      <c r="P90" s="37">
        <v>42.999999999999993</v>
      </c>
      <c r="Q90" s="37">
        <v>44.499999999999993</v>
      </c>
    </row>
    <row r="91" spans="4:17" x14ac:dyDescent="0.25">
      <c r="D91">
        <v>88</v>
      </c>
      <c r="E91">
        <v>104000</v>
      </c>
      <c r="F91" s="37">
        <v>26.5</v>
      </c>
      <c r="G91" s="37">
        <v>28.000000000000004</v>
      </c>
      <c r="H91" s="37">
        <v>30</v>
      </c>
      <c r="I91" s="37">
        <v>32</v>
      </c>
      <c r="J91" s="37">
        <v>34</v>
      </c>
      <c r="K91" s="37">
        <v>36</v>
      </c>
      <c r="L91" s="37">
        <v>37.5</v>
      </c>
      <c r="M91" s="37">
        <v>39</v>
      </c>
      <c r="N91" s="37">
        <v>40.5</v>
      </c>
      <c r="O91" s="37">
        <v>42.000000000000007</v>
      </c>
      <c r="P91" s="37">
        <v>42.999999999999993</v>
      </c>
      <c r="Q91" s="37">
        <v>44.499999999999993</v>
      </c>
    </row>
    <row r="92" spans="4:17" x14ac:dyDescent="0.25">
      <c r="D92">
        <v>89</v>
      </c>
      <c r="E92">
        <v>105000</v>
      </c>
      <c r="F92" s="37">
        <v>26.5</v>
      </c>
      <c r="G92" s="37">
        <v>28.000000000000004</v>
      </c>
      <c r="H92" s="37">
        <v>30</v>
      </c>
      <c r="I92" s="37">
        <v>32</v>
      </c>
      <c r="J92" s="37">
        <v>34</v>
      </c>
      <c r="K92" s="37">
        <v>36</v>
      </c>
      <c r="L92" s="37">
        <v>37.5</v>
      </c>
      <c r="M92" s="37">
        <v>39</v>
      </c>
      <c r="N92" s="37">
        <v>40.5</v>
      </c>
      <c r="O92" s="37">
        <v>42.000000000000007</v>
      </c>
      <c r="P92" s="37">
        <v>42.999999999999993</v>
      </c>
      <c r="Q92" s="37">
        <v>44.499999999999993</v>
      </c>
    </row>
    <row r="93" spans="4:17" x14ac:dyDescent="0.25">
      <c r="D93">
        <v>90</v>
      </c>
      <c r="E93">
        <v>106000</v>
      </c>
      <c r="F93" s="37">
        <v>26.5</v>
      </c>
      <c r="G93" s="37">
        <v>28.000000000000004</v>
      </c>
      <c r="H93" s="37">
        <v>30</v>
      </c>
      <c r="I93" s="37">
        <v>32</v>
      </c>
      <c r="J93" s="37">
        <v>34</v>
      </c>
      <c r="K93" s="37">
        <v>36</v>
      </c>
      <c r="L93" s="37">
        <v>37.5</v>
      </c>
      <c r="M93" s="37">
        <v>39</v>
      </c>
      <c r="N93" s="37">
        <v>40.5</v>
      </c>
      <c r="O93" s="37">
        <v>42.000000000000007</v>
      </c>
      <c r="P93" s="37">
        <v>42.999999999999993</v>
      </c>
      <c r="Q93" s="37">
        <v>44.499999999999993</v>
      </c>
    </row>
    <row r="94" spans="4:17" x14ac:dyDescent="0.25">
      <c r="D94">
        <v>91</v>
      </c>
      <c r="E94">
        <v>107000</v>
      </c>
      <c r="F94" s="37">
        <v>26.5</v>
      </c>
      <c r="G94" s="37">
        <v>28.000000000000004</v>
      </c>
      <c r="H94" s="37">
        <v>30</v>
      </c>
      <c r="I94" s="37">
        <v>32</v>
      </c>
      <c r="J94" s="37">
        <v>34</v>
      </c>
      <c r="K94" s="37">
        <v>36</v>
      </c>
      <c r="L94" s="37">
        <v>37.5</v>
      </c>
      <c r="M94" s="37">
        <v>39</v>
      </c>
      <c r="N94" s="37">
        <v>40.5</v>
      </c>
      <c r="O94" s="37">
        <v>42.000000000000007</v>
      </c>
      <c r="P94" s="37">
        <v>42.999999999999993</v>
      </c>
      <c r="Q94" s="37">
        <v>44.499999999999993</v>
      </c>
    </row>
    <row r="95" spans="4:17" x14ac:dyDescent="0.25">
      <c r="D95">
        <v>92</v>
      </c>
      <c r="E95">
        <v>108000</v>
      </c>
      <c r="F95" s="37">
        <v>26.5</v>
      </c>
      <c r="G95" s="37">
        <v>28.000000000000004</v>
      </c>
      <c r="H95" s="37">
        <v>30</v>
      </c>
      <c r="I95" s="37">
        <v>32</v>
      </c>
      <c r="J95" s="37">
        <v>34</v>
      </c>
      <c r="K95" s="37">
        <v>36</v>
      </c>
      <c r="L95" s="37">
        <v>37.5</v>
      </c>
      <c r="M95" s="37">
        <v>39</v>
      </c>
      <c r="N95" s="37">
        <v>40.5</v>
      </c>
      <c r="O95" s="37">
        <v>42.000000000000007</v>
      </c>
      <c r="P95" s="37">
        <v>42.999999999999993</v>
      </c>
      <c r="Q95" s="37">
        <v>44.499999999999993</v>
      </c>
    </row>
    <row r="96" spans="4:17" x14ac:dyDescent="0.25">
      <c r="D96">
        <v>93</v>
      </c>
      <c r="E96">
        <v>109000</v>
      </c>
      <c r="F96" s="37">
        <v>26.5</v>
      </c>
      <c r="G96" s="37">
        <v>28.000000000000004</v>
      </c>
      <c r="H96" s="37">
        <v>30</v>
      </c>
      <c r="I96" s="37">
        <v>32</v>
      </c>
      <c r="J96" s="37">
        <v>34</v>
      </c>
      <c r="K96" s="37">
        <v>36</v>
      </c>
      <c r="L96" s="37">
        <v>37.5</v>
      </c>
      <c r="M96" s="37">
        <v>39</v>
      </c>
      <c r="N96" s="37">
        <v>40.5</v>
      </c>
      <c r="O96" s="37">
        <v>42.000000000000007</v>
      </c>
      <c r="P96" s="37">
        <v>42.999999999999993</v>
      </c>
      <c r="Q96" s="37">
        <v>44.499999999999993</v>
      </c>
    </row>
    <row r="97" spans="4:17" x14ac:dyDescent="0.25">
      <c r="D97">
        <v>94</v>
      </c>
      <c r="E97">
        <v>110000</v>
      </c>
      <c r="F97" s="37">
        <v>26.5</v>
      </c>
      <c r="G97" s="37">
        <v>28.000000000000004</v>
      </c>
      <c r="H97" s="37">
        <v>30</v>
      </c>
      <c r="I97" s="37">
        <v>32</v>
      </c>
      <c r="J97" s="37">
        <v>34</v>
      </c>
      <c r="K97" s="37">
        <v>36</v>
      </c>
      <c r="L97" s="37">
        <v>37.5</v>
      </c>
      <c r="M97" s="37">
        <v>39</v>
      </c>
      <c r="N97" s="37">
        <v>40.5</v>
      </c>
      <c r="O97" s="37">
        <v>42.000000000000007</v>
      </c>
      <c r="P97" s="37">
        <v>42.999999999999993</v>
      </c>
      <c r="Q97" s="37">
        <v>44.499999999999993</v>
      </c>
    </row>
    <row r="98" spans="4:17" x14ac:dyDescent="0.25"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</row>
    <row r="99" spans="4:17" x14ac:dyDescent="0.25"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D1:Q97"/>
  <sheetViews>
    <sheetView zoomScale="85" zoomScaleNormal="85" workbookViewId="0">
      <selection activeCell="D3" sqref="D3"/>
    </sheetView>
  </sheetViews>
  <sheetFormatPr defaultRowHeight="15" x14ac:dyDescent="0.25"/>
  <cols>
    <col min="12" max="17" width="9.140625" customWidth="1"/>
  </cols>
  <sheetData>
    <row r="1" spans="4:17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</row>
    <row r="2" spans="4:17" x14ac:dyDescent="0.25">
      <c r="D2" t="s">
        <v>149</v>
      </c>
      <c r="F2" s="62">
        <v>0</v>
      </c>
      <c r="G2" s="62">
        <v>1.0009999999999999</v>
      </c>
      <c r="H2" s="62">
        <v>1.5009999999999999</v>
      </c>
      <c r="I2" s="62">
        <v>2.0009999999999999</v>
      </c>
      <c r="J2" s="62">
        <v>2.5009999999999999</v>
      </c>
      <c r="K2" s="62">
        <v>3.0009999999999999</v>
      </c>
      <c r="L2" s="62">
        <v>3.5009999999999999</v>
      </c>
      <c r="M2" s="62">
        <v>4.0010000000000003</v>
      </c>
      <c r="N2" s="62">
        <v>4.5010000000000003</v>
      </c>
      <c r="O2" s="62">
        <v>5.0010000000000003</v>
      </c>
      <c r="P2" s="62">
        <v>5.5010000000000003</v>
      </c>
      <c r="Q2" s="62">
        <v>6.0010000000000003</v>
      </c>
    </row>
    <row r="3" spans="4:17" x14ac:dyDescent="0.25">
      <c r="E3" t="s">
        <v>59</v>
      </c>
      <c r="F3" s="62">
        <v>2</v>
      </c>
      <c r="G3" s="62">
        <v>3</v>
      </c>
      <c r="H3" s="62">
        <v>4</v>
      </c>
      <c r="I3" s="62">
        <v>5</v>
      </c>
      <c r="J3" s="62">
        <v>6</v>
      </c>
      <c r="K3" s="62">
        <v>7</v>
      </c>
      <c r="L3" s="62">
        <v>8</v>
      </c>
      <c r="M3" s="62">
        <v>9</v>
      </c>
      <c r="N3" s="62">
        <v>10</v>
      </c>
      <c r="O3" s="62">
        <v>11</v>
      </c>
      <c r="P3" s="62">
        <v>12</v>
      </c>
      <c r="Q3" s="62">
        <v>13</v>
      </c>
    </row>
    <row r="4" spans="4:17" x14ac:dyDescent="0.25">
      <c r="D4">
        <v>1</v>
      </c>
      <c r="E4">
        <v>0</v>
      </c>
      <c r="F4" s="37">
        <v>15.5</v>
      </c>
      <c r="G4" s="37">
        <v>16</v>
      </c>
      <c r="H4" s="37">
        <v>16.5</v>
      </c>
      <c r="I4" s="37">
        <v>16.5</v>
      </c>
      <c r="J4" s="37">
        <v>17</v>
      </c>
      <c r="K4" s="37">
        <v>17</v>
      </c>
      <c r="L4" s="37">
        <v>17.5</v>
      </c>
      <c r="M4" s="37">
        <v>17.5</v>
      </c>
      <c r="N4" s="37">
        <v>17.5</v>
      </c>
      <c r="O4" s="37">
        <v>18</v>
      </c>
      <c r="P4" s="37">
        <v>18</v>
      </c>
      <c r="Q4" s="37">
        <v>18</v>
      </c>
    </row>
    <row r="5" spans="4:17" x14ac:dyDescent="0.25">
      <c r="D5">
        <v>2</v>
      </c>
      <c r="E5" s="68">
        <v>21000</v>
      </c>
      <c r="F5" s="66">
        <v>18.5</v>
      </c>
      <c r="G5" s="66">
        <v>19</v>
      </c>
      <c r="H5" s="66">
        <v>19.5</v>
      </c>
      <c r="I5" s="66">
        <v>19.5</v>
      </c>
      <c r="J5" s="66">
        <v>20</v>
      </c>
      <c r="K5" s="66">
        <v>20</v>
      </c>
      <c r="L5" s="66">
        <v>20.5</v>
      </c>
      <c r="M5" s="66">
        <v>20.5</v>
      </c>
      <c r="N5" s="66">
        <v>20.5</v>
      </c>
      <c r="O5" s="66">
        <v>21</v>
      </c>
      <c r="P5" s="66">
        <v>21</v>
      </c>
      <c r="Q5" s="66">
        <v>21</v>
      </c>
    </row>
    <row r="6" spans="4:17" x14ac:dyDescent="0.25">
      <c r="D6">
        <v>3</v>
      </c>
      <c r="E6" s="65">
        <v>22000</v>
      </c>
      <c r="F6" s="66">
        <v>19.5</v>
      </c>
      <c r="G6" s="66">
        <v>20</v>
      </c>
      <c r="H6" s="66">
        <v>20.5</v>
      </c>
      <c r="I6" s="66">
        <v>21</v>
      </c>
      <c r="J6" s="66">
        <v>21</v>
      </c>
      <c r="K6" s="66">
        <v>21.5</v>
      </c>
      <c r="L6" s="66">
        <v>21.5</v>
      </c>
      <c r="M6" s="66">
        <v>22</v>
      </c>
      <c r="N6" s="66">
        <v>22</v>
      </c>
      <c r="O6" s="66">
        <v>22.5</v>
      </c>
      <c r="P6" s="66">
        <v>22.5</v>
      </c>
      <c r="Q6" s="66">
        <v>22.5</v>
      </c>
    </row>
    <row r="7" spans="4:17" x14ac:dyDescent="0.25">
      <c r="D7">
        <v>4</v>
      </c>
      <c r="E7" s="65">
        <v>22500</v>
      </c>
      <c r="F7" s="66">
        <v>20</v>
      </c>
      <c r="G7" s="66">
        <v>21</v>
      </c>
      <c r="H7" s="66">
        <v>21.5</v>
      </c>
      <c r="I7" s="66">
        <v>22</v>
      </c>
      <c r="J7" s="66">
        <v>22.5</v>
      </c>
      <c r="K7" s="66">
        <v>22.5</v>
      </c>
      <c r="L7" s="66">
        <v>23</v>
      </c>
      <c r="M7" s="66">
        <v>23</v>
      </c>
      <c r="N7" s="66">
        <v>23</v>
      </c>
      <c r="O7" s="66">
        <v>23.5</v>
      </c>
      <c r="P7" s="66">
        <v>24.000000000000004</v>
      </c>
      <c r="Q7" s="66">
        <v>24.000000000000004</v>
      </c>
    </row>
    <row r="8" spans="4:17" x14ac:dyDescent="0.25">
      <c r="D8">
        <v>5</v>
      </c>
      <c r="E8" s="65">
        <v>23000</v>
      </c>
      <c r="F8" s="66">
        <v>21</v>
      </c>
      <c r="G8" s="66">
        <v>21.5</v>
      </c>
      <c r="H8" s="66">
        <v>22.5</v>
      </c>
      <c r="I8" s="66">
        <v>23</v>
      </c>
      <c r="J8" s="66">
        <v>23.5</v>
      </c>
      <c r="K8" s="66">
        <v>23.5</v>
      </c>
      <c r="L8" s="66">
        <v>24</v>
      </c>
      <c r="M8" s="66">
        <v>24</v>
      </c>
      <c r="N8" s="66">
        <v>24</v>
      </c>
      <c r="O8" s="66">
        <v>24.999999999999996</v>
      </c>
      <c r="P8" s="66">
        <v>25</v>
      </c>
      <c r="Q8" s="66">
        <v>25.499999999999996</v>
      </c>
    </row>
    <row r="9" spans="4:17" x14ac:dyDescent="0.25">
      <c r="D9">
        <v>6</v>
      </c>
      <c r="E9" s="65">
        <v>23500</v>
      </c>
      <c r="F9" s="66">
        <v>21.499999999999996</v>
      </c>
      <c r="G9" s="66">
        <v>22.499999999999996</v>
      </c>
      <c r="H9" s="66">
        <v>23</v>
      </c>
      <c r="I9" s="66">
        <v>23.5</v>
      </c>
      <c r="J9" s="66">
        <v>24.499999999999996</v>
      </c>
      <c r="K9" s="66">
        <v>24.499999999999996</v>
      </c>
      <c r="L9" s="66">
        <v>24.999999999999996</v>
      </c>
      <c r="M9" s="66">
        <v>25.499999999999996</v>
      </c>
      <c r="N9" s="66">
        <v>25.5</v>
      </c>
      <c r="O9" s="66">
        <v>26</v>
      </c>
      <c r="P9" s="66">
        <v>26</v>
      </c>
      <c r="Q9" s="66">
        <v>26.5</v>
      </c>
    </row>
    <row r="10" spans="4:17" x14ac:dyDescent="0.25">
      <c r="D10">
        <v>7</v>
      </c>
      <c r="E10" s="65">
        <v>24000</v>
      </c>
      <c r="F10" s="66">
        <v>21.499999999999996</v>
      </c>
      <c r="G10" s="66">
        <v>22.499999999999996</v>
      </c>
      <c r="H10" s="66">
        <v>23.5</v>
      </c>
      <c r="I10" s="66">
        <v>24.5</v>
      </c>
      <c r="J10" s="66">
        <v>24.999999999999996</v>
      </c>
      <c r="K10" s="66">
        <v>25.499999999999996</v>
      </c>
      <c r="L10" s="66">
        <v>26</v>
      </c>
      <c r="M10" s="66">
        <v>26.5</v>
      </c>
      <c r="N10" s="66">
        <v>26.5</v>
      </c>
      <c r="O10" s="66">
        <v>27</v>
      </c>
      <c r="P10" s="66">
        <v>27</v>
      </c>
      <c r="Q10" s="66">
        <v>27.5</v>
      </c>
    </row>
    <row r="11" spans="4:17" x14ac:dyDescent="0.25">
      <c r="D11">
        <v>8</v>
      </c>
      <c r="E11" s="65">
        <v>24500</v>
      </c>
      <c r="F11" s="66">
        <v>21.499999999999996</v>
      </c>
      <c r="G11" s="66">
        <v>22.499999999999996</v>
      </c>
      <c r="H11" s="66">
        <v>23.5</v>
      </c>
      <c r="I11" s="66">
        <v>24.5</v>
      </c>
      <c r="J11" s="66">
        <v>25.5</v>
      </c>
      <c r="K11" s="66">
        <v>26</v>
      </c>
      <c r="L11" s="66">
        <v>26.5</v>
      </c>
      <c r="M11" s="66">
        <v>27</v>
      </c>
      <c r="N11" s="66">
        <v>27.5</v>
      </c>
      <c r="O11" s="66">
        <v>27.5</v>
      </c>
      <c r="P11" s="66">
        <v>28</v>
      </c>
      <c r="Q11" s="66">
        <v>28</v>
      </c>
    </row>
    <row r="12" spans="4:17" x14ac:dyDescent="0.25">
      <c r="D12">
        <v>9</v>
      </c>
      <c r="E12" s="65">
        <v>25000</v>
      </c>
      <c r="F12" s="66">
        <v>21.499999999999996</v>
      </c>
      <c r="G12" s="66">
        <v>22.499999999999996</v>
      </c>
      <c r="H12" s="66">
        <v>23.5</v>
      </c>
      <c r="I12" s="66">
        <v>24.5</v>
      </c>
      <c r="J12" s="66">
        <v>25.5</v>
      </c>
      <c r="K12" s="66">
        <v>26.5</v>
      </c>
      <c r="L12" s="66">
        <v>27</v>
      </c>
      <c r="M12" s="66">
        <v>27.5</v>
      </c>
      <c r="N12" s="66">
        <v>28</v>
      </c>
      <c r="O12" s="66">
        <v>28.5</v>
      </c>
      <c r="P12" s="66">
        <v>28.5</v>
      </c>
      <c r="Q12" s="66">
        <v>29</v>
      </c>
    </row>
    <row r="13" spans="4:17" x14ac:dyDescent="0.25">
      <c r="D13">
        <v>10</v>
      </c>
      <c r="E13" s="65">
        <v>26000</v>
      </c>
      <c r="F13" s="66">
        <v>21.499999999999996</v>
      </c>
      <c r="G13" s="66">
        <v>22.499999999999996</v>
      </c>
      <c r="H13" s="66">
        <v>23.5</v>
      </c>
      <c r="I13" s="66">
        <v>24.5</v>
      </c>
      <c r="J13" s="66">
        <v>25.5</v>
      </c>
      <c r="K13" s="66">
        <v>26.5</v>
      </c>
      <c r="L13" s="66">
        <v>27.500000000000004</v>
      </c>
      <c r="M13" s="66">
        <v>28.000000000000004</v>
      </c>
      <c r="N13" s="66">
        <v>29.000000000000004</v>
      </c>
      <c r="O13" s="66">
        <v>29.5</v>
      </c>
      <c r="P13" s="66">
        <v>29.5</v>
      </c>
      <c r="Q13" s="66">
        <v>30</v>
      </c>
    </row>
    <row r="14" spans="4:17" x14ac:dyDescent="0.25">
      <c r="D14">
        <v>11</v>
      </c>
      <c r="E14" s="65">
        <v>27000</v>
      </c>
      <c r="F14" s="66">
        <v>21.499999999999996</v>
      </c>
      <c r="G14" s="66">
        <v>22.499999999999996</v>
      </c>
      <c r="H14" s="66">
        <v>23.5</v>
      </c>
      <c r="I14" s="66">
        <v>24.5</v>
      </c>
      <c r="J14" s="66">
        <v>25.5</v>
      </c>
      <c r="K14" s="66">
        <v>26.5</v>
      </c>
      <c r="L14" s="66">
        <v>27.500000000000004</v>
      </c>
      <c r="M14" s="66">
        <v>28.000000000000004</v>
      </c>
      <c r="N14" s="66">
        <v>29.000000000000004</v>
      </c>
      <c r="O14" s="66">
        <v>30</v>
      </c>
      <c r="P14" s="66">
        <v>30.5</v>
      </c>
      <c r="Q14" s="66">
        <v>31</v>
      </c>
    </row>
    <row r="15" spans="4:17" x14ac:dyDescent="0.25">
      <c r="D15">
        <v>12</v>
      </c>
      <c r="E15" s="65">
        <v>28000</v>
      </c>
      <c r="F15" s="66">
        <v>21.499999999999996</v>
      </c>
      <c r="G15" s="66">
        <v>22.499999999999996</v>
      </c>
      <c r="H15" s="66">
        <v>23.5</v>
      </c>
      <c r="I15" s="66">
        <v>24.5</v>
      </c>
      <c r="J15" s="66">
        <v>25.5</v>
      </c>
      <c r="K15" s="66">
        <v>26.5</v>
      </c>
      <c r="L15" s="66">
        <v>27.500000000000004</v>
      </c>
      <c r="M15" s="66">
        <v>28.000000000000004</v>
      </c>
      <c r="N15" s="66">
        <v>29.000000000000004</v>
      </c>
      <c r="O15" s="66">
        <v>30</v>
      </c>
      <c r="P15" s="66">
        <v>30.5</v>
      </c>
      <c r="Q15" s="66">
        <v>31</v>
      </c>
    </row>
    <row r="16" spans="4:17" x14ac:dyDescent="0.25">
      <c r="D16">
        <v>13</v>
      </c>
      <c r="E16" s="65">
        <v>29000</v>
      </c>
      <c r="F16" s="66">
        <v>21.499999999999996</v>
      </c>
      <c r="G16" s="66">
        <v>22.499999999999996</v>
      </c>
      <c r="H16" s="66">
        <v>23.5</v>
      </c>
      <c r="I16" s="66">
        <v>24.5</v>
      </c>
      <c r="J16" s="66">
        <v>25.5</v>
      </c>
      <c r="K16" s="66">
        <v>26.5</v>
      </c>
      <c r="L16" s="66">
        <v>27.500000000000004</v>
      </c>
      <c r="M16" s="66">
        <v>28.000000000000004</v>
      </c>
      <c r="N16" s="66">
        <v>29.000000000000004</v>
      </c>
      <c r="O16" s="66">
        <v>30</v>
      </c>
      <c r="P16" s="66">
        <v>30.5</v>
      </c>
      <c r="Q16" s="66">
        <v>31</v>
      </c>
    </row>
    <row r="17" spans="4:17" x14ac:dyDescent="0.25">
      <c r="D17">
        <v>14</v>
      </c>
      <c r="E17" s="65">
        <v>30000</v>
      </c>
      <c r="F17" s="66">
        <v>21.499999999999996</v>
      </c>
      <c r="G17" s="66">
        <v>22.499999999999996</v>
      </c>
      <c r="H17" s="66">
        <v>23.5</v>
      </c>
      <c r="I17" s="66">
        <v>24.5</v>
      </c>
      <c r="J17" s="66">
        <v>25.5</v>
      </c>
      <c r="K17" s="66">
        <v>26.5</v>
      </c>
      <c r="L17" s="66">
        <v>27.500000000000004</v>
      </c>
      <c r="M17" s="66">
        <v>28.000000000000004</v>
      </c>
      <c r="N17" s="66">
        <v>29.000000000000004</v>
      </c>
      <c r="O17" s="66">
        <v>30</v>
      </c>
      <c r="P17" s="66">
        <v>30.5</v>
      </c>
      <c r="Q17" s="66">
        <v>31</v>
      </c>
    </row>
    <row r="18" spans="4:17" x14ac:dyDescent="0.25">
      <c r="D18">
        <v>15</v>
      </c>
      <c r="E18" s="17">
        <v>31000</v>
      </c>
      <c r="F18" s="51">
        <v>21.499999999999996</v>
      </c>
      <c r="G18" s="51">
        <v>22.499999999999996</v>
      </c>
      <c r="H18" s="51">
        <v>23.5</v>
      </c>
      <c r="I18" s="51">
        <v>24.5</v>
      </c>
      <c r="J18" s="51">
        <v>25.5</v>
      </c>
      <c r="K18" s="51">
        <v>26.5</v>
      </c>
      <c r="L18" s="51">
        <v>27.500000000000004</v>
      </c>
      <c r="M18" s="51">
        <v>28.000000000000004</v>
      </c>
      <c r="N18" s="51">
        <v>29.000000000000004</v>
      </c>
      <c r="O18" s="51">
        <v>30</v>
      </c>
      <c r="P18" s="51">
        <v>30.5</v>
      </c>
      <c r="Q18" s="51">
        <v>31</v>
      </c>
    </row>
    <row r="19" spans="4:17" x14ac:dyDescent="0.25">
      <c r="D19">
        <v>16</v>
      </c>
      <c r="E19">
        <v>32000</v>
      </c>
      <c r="F19" s="37">
        <v>21.499999999999996</v>
      </c>
      <c r="G19" s="37">
        <v>22.499999999999996</v>
      </c>
      <c r="H19" s="37">
        <v>23.5</v>
      </c>
      <c r="I19" s="37">
        <v>25</v>
      </c>
      <c r="J19" s="37">
        <v>26</v>
      </c>
      <c r="K19" s="37">
        <v>26.5</v>
      </c>
      <c r="L19" s="37">
        <v>27.500000000000004</v>
      </c>
      <c r="M19" s="37">
        <v>28.500000000000004</v>
      </c>
      <c r="N19" s="37">
        <v>29.5</v>
      </c>
      <c r="O19" s="37">
        <v>30</v>
      </c>
      <c r="P19" s="37">
        <v>31</v>
      </c>
      <c r="Q19" s="37">
        <v>31.5</v>
      </c>
    </row>
    <row r="20" spans="4:17" x14ac:dyDescent="0.25">
      <c r="D20">
        <v>17</v>
      </c>
      <c r="E20">
        <v>33000</v>
      </c>
      <c r="F20" s="37">
        <v>21.499999999999996</v>
      </c>
      <c r="G20" s="37">
        <v>22.499999999999996</v>
      </c>
      <c r="H20" s="37">
        <v>24</v>
      </c>
      <c r="I20" s="37">
        <v>25</v>
      </c>
      <c r="J20" s="37">
        <v>26</v>
      </c>
      <c r="K20" s="37">
        <v>27</v>
      </c>
      <c r="L20" s="37">
        <v>28.000000000000004</v>
      </c>
      <c r="M20" s="37">
        <v>28.500000000000004</v>
      </c>
      <c r="N20" s="37">
        <v>29.5</v>
      </c>
      <c r="O20" s="37">
        <v>30.5</v>
      </c>
      <c r="P20" s="37">
        <v>31</v>
      </c>
      <c r="Q20" s="37">
        <v>31.5</v>
      </c>
    </row>
    <row r="21" spans="4:17" x14ac:dyDescent="0.25">
      <c r="D21">
        <v>18</v>
      </c>
      <c r="E21">
        <v>34000</v>
      </c>
      <c r="F21" s="37">
        <v>21.499999999999996</v>
      </c>
      <c r="G21" s="37">
        <v>22.499999999999996</v>
      </c>
      <c r="H21" s="37">
        <v>24</v>
      </c>
      <c r="I21" s="37">
        <v>25</v>
      </c>
      <c r="J21" s="37">
        <v>26</v>
      </c>
      <c r="K21" s="37">
        <v>27</v>
      </c>
      <c r="L21" s="37">
        <v>28.000000000000004</v>
      </c>
      <c r="M21" s="37">
        <v>29.000000000000004</v>
      </c>
      <c r="N21" s="37">
        <v>29.5</v>
      </c>
      <c r="O21" s="37">
        <v>30.5</v>
      </c>
      <c r="P21" s="37">
        <v>31</v>
      </c>
      <c r="Q21" s="37">
        <v>32</v>
      </c>
    </row>
    <row r="22" spans="4:17" x14ac:dyDescent="0.25">
      <c r="D22">
        <v>19</v>
      </c>
      <c r="E22">
        <v>35000</v>
      </c>
      <c r="F22" s="37">
        <v>21.499999999999996</v>
      </c>
      <c r="G22" s="37">
        <v>22.499999999999996</v>
      </c>
      <c r="H22" s="37">
        <v>24</v>
      </c>
      <c r="I22" s="37">
        <v>25</v>
      </c>
      <c r="J22" s="37">
        <v>26</v>
      </c>
      <c r="K22" s="37">
        <v>27</v>
      </c>
      <c r="L22" s="37">
        <v>28.000000000000004</v>
      </c>
      <c r="M22" s="37">
        <v>29.000000000000004</v>
      </c>
      <c r="N22" s="37">
        <v>30</v>
      </c>
      <c r="O22" s="37">
        <v>30.5</v>
      </c>
      <c r="P22" s="37">
        <v>31.5</v>
      </c>
      <c r="Q22" s="37">
        <v>32</v>
      </c>
    </row>
    <row r="23" spans="4:17" x14ac:dyDescent="0.25">
      <c r="D23">
        <v>20</v>
      </c>
      <c r="E23">
        <v>36000</v>
      </c>
      <c r="F23" s="37">
        <v>21.999999999999996</v>
      </c>
      <c r="G23" s="37">
        <v>23</v>
      </c>
      <c r="H23" s="37">
        <v>24</v>
      </c>
      <c r="I23" s="37">
        <v>25</v>
      </c>
      <c r="J23" s="37">
        <v>26</v>
      </c>
      <c r="K23" s="37">
        <v>27.500000000000004</v>
      </c>
      <c r="L23" s="37">
        <v>28.500000000000004</v>
      </c>
      <c r="M23" s="37">
        <v>29.5</v>
      </c>
      <c r="N23" s="37">
        <v>30</v>
      </c>
      <c r="O23" s="37">
        <v>31</v>
      </c>
      <c r="P23" s="37">
        <v>31.5</v>
      </c>
      <c r="Q23" s="37">
        <v>32.5</v>
      </c>
    </row>
    <row r="24" spans="4:17" x14ac:dyDescent="0.25">
      <c r="D24">
        <v>21</v>
      </c>
      <c r="E24">
        <v>37000</v>
      </c>
      <c r="F24" s="37">
        <v>21.999999999999996</v>
      </c>
      <c r="G24" s="37">
        <v>23</v>
      </c>
      <c r="H24" s="37">
        <v>24</v>
      </c>
      <c r="I24" s="37">
        <v>25</v>
      </c>
      <c r="J24" s="37">
        <v>26.5</v>
      </c>
      <c r="K24" s="37">
        <v>27.500000000000004</v>
      </c>
      <c r="L24" s="37">
        <v>28.500000000000004</v>
      </c>
      <c r="M24" s="37">
        <v>29.5</v>
      </c>
      <c r="N24" s="37">
        <v>30.5</v>
      </c>
      <c r="O24" s="37">
        <v>31</v>
      </c>
      <c r="P24" s="37">
        <v>32</v>
      </c>
      <c r="Q24" s="37">
        <v>32.5</v>
      </c>
    </row>
    <row r="25" spans="4:17" x14ac:dyDescent="0.25">
      <c r="D25">
        <v>22</v>
      </c>
      <c r="E25">
        <v>38000</v>
      </c>
      <c r="F25" s="37">
        <v>22.499999999999996</v>
      </c>
      <c r="G25" s="37">
        <v>23.5</v>
      </c>
      <c r="H25" s="37">
        <v>24.5</v>
      </c>
      <c r="I25" s="37">
        <v>25.5</v>
      </c>
      <c r="J25" s="37">
        <v>26.5</v>
      </c>
      <c r="K25" s="37">
        <v>27.500000000000004</v>
      </c>
      <c r="L25" s="37">
        <v>28.500000000000004</v>
      </c>
      <c r="M25" s="37">
        <v>29.5</v>
      </c>
      <c r="N25" s="37">
        <v>30.5</v>
      </c>
      <c r="O25" s="37">
        <v>31.5</v>
      </c>
      <c r="P25" s="37">
        <v>32</v>
      </c>
      <c r="Q25" s="37">
        <v>32.5</v>
      </c>
    </row>
    <row r="26" spans="4:17" x14ac:dyDescent="0.25">
      <c r="D26">
        <v>23</v>
      </c>
      <c r="E26">
        <v>39000</v>
      </c>
      <c r="F26" s="37">
        <v>22.499999999999996</v>
      </c>
      <c r="G26" s="37">
        <v>23.5</v>
      </c>
      <c r="H26" s="37">
        <v>24.5</v>
      </c>
      <c r="I26" s="37">
        <v>25.5</v>
      </c>
      <c r="J26" s="37">
        <v>26.5</v>
      </c>
      <c r="K26" s="37">
        <v>27.500000000000004</v>
      </c>
      <c r="L26" s="37">
        <v>28.500000000000004</v>
      </c>
      <c r="M26" s="37">
        <v>29.5</v>
      </c>
      <c r="N26" s="37">
        <v>30.5</v>
      </c>
      <c r="O26" s="37">
        <v>31.5</v>
      </c>
      <c r="P26" s="37">
        <v>32</v>
      </c>
      <c r="Q26" s="37">
        <v>33</v>
      </c>
    </row>
    <row r="27" spans="4:17" x14ac:dyDescent="0.25">
      <c r="D27">
        <v>24</v>
      </c>
      <c r="E27">
        <v>40000</v>
      </c>
      <c r="F27" s="37">
        <v>23</v>
      </c>
      <c r="G27" s="37">
        <v>24</v>
      </c>
      <c r="H27" s="37">
        <v>25</v>
      </c>
      <c r="I27" s="37">
        <v>26</v>
      </c>
      <c r="J27" s="37">
        <v>26.5</v>
      </c>
      <c r="K27" s="37">
        <v>27.500000000000004</v>
      </c>
      <c r="L27" s="37">
        <v>28.500000000000004</v>
      </c>
      <c r="M27" s="37">
        <v>29.5</v>
      </c>
      <c r="N27" s="37">
        <v>30.5</v>
      </c>
      <c r="O27" s="37">
        <v>31.5</v>
      </c>
      <c r="P27" s="37">
        <v>32</v>
      </c>
      <c r="Q27" s="37">
        <v>33</v>
      </c>
    </row>
    <row r="28" spans="4:17" x14ac:dyDescent="0.25">
      <c r="D28">
        <v>25</v>
      </c>
      <c r="E28">
        <v>41000</v>
      </c>
      <c r="F28" s="37">
        <v>23</v>
      </c>
      <c r="G28" s="37">
        <v>24</v>
      </c>
      <c r="H28" s="37">
        <v>25</v>
      </c>
      <c r="I28" s="37">
        <v>26</v>
      </c>
      <c r="J28" s="37">
        <v>27</v>
      </c>
      <c r="K28" s="37">
        <v>28.000000000000004</v>
      </c>
      <c r="L28" s="37">
        <v>28.500000000000004</v>
      </c>
      <c r="M28" s="37">
        <v>29.5</v>
      </c>
      <c r="N28" s="37">
        <v>30.5</v>
      </c>
      <c r="O28" s="37">
        <v>31.5</v>
      </c>
      <c r="P28" s="37">
        <v>32.5</v>
      </c>
      <c r="Q28" s="37">
        <v>33</v>
      </c>
    </row>
    <row r="29" spans="4:17" x14ac:dyDescent="0.25">
      <c r="D29">
        <v>26</v>
      </c>
      <c r="E29">
        <v>42000</v>
      </c>
      <c r="F29" s="37">
        <v>23.5</v>
      </c>
      <c r="G29" s="37">
        <v>24.5</v>
      </c>
      <c r="H29" s="37">
        <v>25.5</v>
      </c>
      <c r="I29" s="37">
        <v>26.5</v>
      </c>
      <c r="J29" s="37">
        <v>27</v>
      </c>
      <c r="K29" s="37">
        <v>28.000000000000004</v>
      </c>
      <c r="L29" s="37">
        <v>29.000000000000004</v>
      </c>
      <c r="M29" s="37">
        <v>29.5</v>
      </c>
      <c r="N29" s="37">
        <v>30.5</v>
      </c>
      <c r="O29" s="37">
        <v>31.5</v>
      </c>
      <c r="P29" s="37">
        <v>32.5</v>
      </c>
      <c r="Q29" s="37">
        <v>33</v>
      </c>
    </row>
    <row r="30" spans="4:17" x14ac:dyDescent="0.25">
      <c r="D30">
        <v>27</v>
      </c>
      <c r="E30">
        <v>43000</v>
      </c>
      <c r="F30" s="37">
        <v>23.5</v>
      </c>
      <c r="G30" s="37">
        <v>24.5</v>
      </c>
      <c r="H30" s="37">
        <v>25.5</v>
      </c>
      <c r="I30" s="37">
        <v>26.5</v>
      </c>
      <c r="J30" s="37">
        <v>27.500000000000004</v>
      </c>
      <c r="K30" s="37">
        <v>28.500000000000004</v>
      </c>
      <c r="L30" s="37">
        <v>29.000000000000004</v>
      </c>
      <c r="M30" s="37">
        <v>30</v>
      </c>
      <c r="N30" s="37">
        <v>31</v>
      </c>
      <c r="O30" s="37">
        <v>31.5</v>
      </c>
      <c r="P30" s="37">
        <v>32.5</v>
      </c>
      <c r="Q30" s="37">
        <v>33</v>
      </c>
    </row>
    <row r="31" spans="4:17" x14ac:dyDescent="0.25">
      <c r="D31">
        <v>28</v>
      </c>
      <c r="E31">
        <v>44000</v>
      </c>
      <c r="F31" s="37">
        <v>23.5</v>
      </c>
      <c r="G31" s="37">
        <v>25</v>
      </c>
      <c r="H31" s="37">
        <v>26</v>
      </c>
      <c r="I31" s="37">
        <v>27</v>
      </c>
      <c r="J31" s="37">
        <v>28.000000000000004</v>
      </c>
      <c r="K31" s="37">
        <v>29.000000000000004</v>
      </c>
      <c r="L31" s="37">
        <v>29.5</v>
      </c>
      <c r="M31" s="37">
        <v>30.5</v>
      </c>
      <c r="N31" s="37">
        <v>31</v>
      </c>
      <c r="O31" s="37">
        <v>32</v>
      </c>
      <c r="P31" s="37">
        <v>33</v>
      </c>
      <c r="Q31" s="37">
        <v>33.5</v>
      </c>
    </row>
    <row r="32" spans="4:17" x14ac:dyDescent="0.25">
      <c r="D32">
        <v>29</v>
      </c>
      <c r="E32">
        <v>45000</v>
      </c>
      <c r="F32" s="37">
        <v>23.5</v>
      </c>
      <c r="G32" s="37">
        <v>25</v>
      </c>
      <c r="H32" s="37">
        <v>26.5</v>
      </c>
      <c r="I32" s="37">
        <v>27.500000000000004</v>
      </c>
      <c r="J32" s="37">
        <v>28.500000000000004</v>
      </c>
      <c r="K32" s="37">
        <v>29.5</v>
      </c>
      <c r="L32" s="37">
        <v>30</v>
      </c>
      <c r="M32" s="37">
        <v>31</v>
      </c>
      <c r="N32" s="37">
        <v>32</v>
      </c>
      <c r="O32" s="37">
        <v>32.5</v>
      </c>
      <c r="P32" s="37">
        <v>33.5</v>
      </c>
      <c r="Q32" s="37">
        <v>34</v>
      </c>
    </row>
    <row r="33" spans="4:17" x14ac:dyDescent="0.25">
      <c r="D33">
        <v>30</v>
      </c>
      <c r="E33">
        <v>46000</v>
      </c>
      <c r="F33" s="37">
        <v>24</v>
      </c>
      <c r="G33" s="37">
        <v>25.5</v>
      </c>
      <c r="H33" s="37">
        <v>27</v>
      </c>
      <c r="I33" s="37">
        <v>28.000000000000004</v>
      </c>
      <c r="J33" s="37">
        <v>29.000000000000004</v>
      </c>
      <c r="K33" s="37">
        <v>30</v>
      </c>
      <c r="L33" s="37">
        <v>31</v>
      </c>
      <c r="M33" s="37">
        <v>31.5</v>
      </c>
      <c r="N33" s="37">
        <v>32.5</v>
      </c>
      <c r="O33" s="37">
        <v>33</v>
      </c>
      <c r="P33" s="37">
        <v>34</v>
      </c>
      <c r="Q33" s="37">
        <v>34.5</v>
      </c>
    </row>
    <row r="34" spans="4:17" x14ac:dyDescent="0.25">
      <c r="D34">
        <v>31</v>
      </c>
      <c r="E34">
        <v>47000</v>
      </c>
      <c r="F34" s="37">
        <v>24</v>
      </c>
      <c r="G34" s="37">
        <v>25.5</v>
      </c>
      <c r="H34" s="37">
        <v>27</v>
      </c>
      <c r="I34" s="37">
        <v>28.499999999999996</v>
      </c>
      <c r="J34" s="37">
        <v>29.5</v>
      </c>
      <c r="K34" s="37">
        <v>30.5</v>
      </c>
      <c r="L34" s="37">
        <v>31.5</v>
      </c>
      <c r="M34" s="37">
        <v>32.5</v>
      </c>
      <c r="N34" s="37">
        <v>33</v>
      </c>
      <c r="O34" s="37">
        <v>34</v>
      </c>
      <c r="P34" s="37">
        <v>34.5</v>
      </c>
      <c r="Q34" s="37">
        <v>35.5</v>
      </c>
    </row>
    <row r="35" spans="4:17" x14ac:dyDescent="0.25">
      <c r="D35">
        <v>32</v>
      </c>
      <c r="E35">
        <v>48000</v>
      </c>
      <c r="F35" s="37">
        <v>24.5</v>
      </c>
      <c r="G35" s="37">
        <v>26</v>
      </c>
      <c r="H35" s="37">
        <v>27.500000000000004</v>
      </c>
      <c r="I35" s="37">
        <v>28.499999999999996</v>
      </c>
      <c r="J35" s="37">
        <v>30</v>
      </c>
      <c r="K35" s="37">
        <v>31</v>
      </c>
      <c r="L35" s="37">
        <v>32</v>
      </c>
      <c r="M35" s="37">
        <v>33</v>
      </c>
      <c r="N35" s="37">
        <v>33.5</v>
      </c>
      <c r="O35" s="37">
        <v>34.5</v>
      </c>
      <c r="P35" s="37">
        <v>35</v>
      </c>
      <c r="Q35" s="37">
        <v>36</v>
      </c>
    </row>
    <row r="36" spans="4:17" x14ac:dyDescent="0.25">
      <c r="D36">
        <v>33</v>
      </c>
      <c r="E36">
        <v>49000</v>
      </c>
      <c r="F36" s="37">
        <v>24.5</v>
      </c>
      <c r="G36" s="37">
        <v>26</v>
      </c>
      <c r="H36" s="37">
        <v>27.500000000000004</v>
      </c>
      <c r="I36" s="37">
        <v>28.999999999999996</v>
      </c>
      <c r="J36" s="37">
        <v>30.5</v>
      </c>
      <c r="K36" s="37">
        <v>31.5</v>
      </c>
      <c r="L36" s="37">
        <v>32.5</v>
      </c>
      <c r="M36" s="37">
        <v>33.5</v>
      </c>
      <c r="N36" s="37">
        <v>34</v>
      </c>
      <c r="O36" s="37">
        <v>35</v>
      </c>
      <c r="P36" s="37">
        <v>35.5</v>
      </c>
      <c r="Q36" s="37">
        <v>36.5</v>
      </c>
    </row>
    <row r="37" spans="4:17" x14ac:dyDescent="0.25">
      <c r="D37">
        <v>34</v>
      </c>
      <c r="E37">
        <v>50000</v>
      </c>
      <c r="F37" s="37">
        <v>24.5</v>
      </c>
      <c r="G37" s="37">
        <v>26</v>
      </c>
      <c r="H37" s="37">
        <v>27.500000000000004</v>
      </c>
      <c r="I37" s="37">
        <v>28.999999999999996</v>
      </c>
      <c r="J37" s="37">
        <v>30.5</v>
      </c>
      <c r="K37" s="37">
        <v>32</v>
      </c>
      <c r="L37" s="37">
        <v>33</v>
      </c>
      <c r="M37" s="37">
        <v>34</v>
      </c>
      <c r="N37" s="37">
        <v>34.5</v>
      </c>
      <c r="O37" s="37">
        <v>35.5</v>
      </c>
      <c r="P37" s="37">
        <v>36</v>
      </c>
      <c r="Q37" s="37">
        <v>36.5</v>
      </c>
    </row>
    <row r="38" spans="4:17" x14ac:dyDescent="0.25">
      <c r="D38">
        <v>35</v>
      </c>
      <c r="E38">
        <v>51000</v>
      </c>
      <c r="F38" s="37">
        <v>24.5</v>
      </c>
      <c r="G38" s="37">
        <v>26</v>
      </c>
      <c r="H38" s="37">
        <v>27.500000000000004</v>
      </c>
      <c r="I38" s="37">
        <v>28.999999999999996</v>
      </c>
      <c r="J38" s="37">
        <v>31</v>
      </c>
      <c r="K38" s="37">
        <v>32.5</v>
      </c>
      <c r="L38" s="37">
        <v>33.5</v>
      </c>
      <c r="M38" s="37">
        <v>34</v>
      </c>
      <c r="N38" s="37">
        <v>35</v>
      </c>
      <c r="O38" s="37">
        <v>36</v>
      </c>
      <c r="P38" s="37">
        <v>36.5</v>
      </c>
      <c r="Q38" s="37">
        <v>37</v>
      </c>
    </row>
    <row r="39" spans="4:17" x14ac:dyDescent="0.25">
      <c r="D39">
        <v>36</v>
      </c>
      <c r="E39">
        <v>52000</v>
      </c>
      <c r="F39" s="37">
        <v>24.5</v>
      </c>
      <c r="G39" s="37">
        <v>26</v>
      </c>
      <c r="H39" s="37">
        <v>27.500000000000004</v>
      </c>
      <c r="I39" s="37">
        <v>28.999999999999996</v>
      </c>
      <c r="J39" s="37">
        <v>31</v>
      </c>
      <c r="K39" s="37">
        <v>32.5</v>
      </c>
      <c r="L39" s="37">
        <v>34</v>
      </c>
      <c r="M39" s="37">
        <v>34.5</v>
      </c>
      <c r="N39" s="37">
        <v>35.5</v>
      </c>
      <c r="O39" s="37">
        <v>36.5</v>
      </c>
      <c r="P39" s="37">
        <v>37</v>
      </c>
      <c r="Q39" s="37">
        <v>37.5</v>
      </c>
    </row>
    <row r="40" spans="4:17" x14ac:dyDescent="0.25">
      <c r="D40">
        <v>37</v>
      </c>
      <c r="E40">
        <v>53000</v>
      </c>
      <c r="F40" s="37">
        <v>24.5</v>
      </c>
      <c r="G40" s="37">
        <v>26</v>
      </c>
      <c r="H40" s="37">
        <v>27.500000000000004</v>
      </c>
      <c r="I40" s="37">
        <v>28.999999999999996</v>
      </c>
      <c r="J40" s="37">
        <v>31</v>
      </c>
      <c r="K40" s="37">
        <v>32.5</v>
      </c>
      <c r="L40" s="37">
        <v>34</v>
      </c>
      <c r="M40" s="37">
        <v>35</v>
      </c>
      <c r="N40" s="37">
        <v>36</v>
      </c>
      <c r="O40" s="37">
        <v>36.5</v>
      </c>
      <c r="P40" s="37">
        <v>37.5</v>
      </c>
      <c r="Q40" s="37">
        <v>38</v>
      </c>
    </row>
    <row r="41" spans="4:17" x14ac:dyDescent="0.25">
      <c r="D41">
        <v>38</v>
      </c>
      <c r="E41">
        <v>54000</v>
      </c>
      <c r="F41" s="37">
        <v>24.5</v>
      </c>
      <c r="G41" s="37">
        <v>26</v>
      </c>
      <c r="H41" s="37">
        <v>27.500000000000004</v>
      </c>
      <c r="I41" s="37">
        <v>28.999999999999996</v>
      </c>
      <c r="J41" s="37">
        <v>31</v>
      </c>
      <c r="K41" s="37">
        <v>32.5</v>
      </c>
      <c r="L41" s="37">
        <v>34</v>
      </c>
      <c r="M41" s="37">
        <v>35.5</v>
      </c>
      <c r="N41" s="37">
        <v>36.5</v>
      </c>
      <c r="O41" s="37">
        <v>37</v>
      </c>
      <c r="P41" s="37">
        <v>38</v>
      </c>
      <c r="Q41" s="37">
        <v>38.5</v>
      </c>
    </row>
    <row r="42" spans="4:17" x14ac:dyDescent="0.25">
      <c r="D42">
        <v>39</v>
      </c>
      <c r="E42">
        <v>55000</v>
      </c>
      <c r="F42" s="37">
        <v>24.5</v>
      </c>
      <c r="G42" s="37">
        <v>26</v>
      </c>
      <c r="H42" s="37">
        <v>27.500000000000004</v>
      </c>
      <c r="I42" s="37">
        <v>28.999999999999996</v>
      </c>
      <c r="J42" s="37">
        <v>31</v>
      </c>
      <c r="K42" s="37">
        <v>32.5</v>
      </c>
      <c r="L42" s="37">
        <v>34</v>
      </c>
      <c r="M42" s="37">
        <v>36</v>
      </c>
      <c r="N42" s="37">
        <v>36.5</v>
      </c>
      <c r="O42" s="37">
        <v>37.5</v>
      </c>
      <c r="P42" s="37">
        <v>38</v>
      </c>
      <c r="Q42" s="37">
        <v>39</v>
      </c>
    </row>
    <row r="43" spans="4:17" x14ac:dyDescent="0.25">
      <c r="D43">
        <v>40</v>
      </c>
      <c r="E43">
        <v>56000</v>
      </c>
      <c r="F43" s="37">
        <v>25</v>
      </c>
      <c r="G43" s="37">
        <v>26.5</v>
      </c>
      <c r="H43" s="37">
        <v>28.000000000000004</v>
      </c>
      <c r="I43" s="37">
        <v>28.999999999999996</v>
      </c>
      <c r="J43" s="37">
        <v>31</v>
      </c>
      <c r="K43" s="37">
        <v>32.5</v>
      </c>
      <c r="L43" s="37">
        <v>34</v>
      </c>
      <c r="M43" s="37">
        <v>36</v>
      </c>
      <c r="N43" s="37">
        <v>37</v>
      </c>
      <c r="O43" s="37">
        <v>38</v>
      </c>
      <c r="P43" s="37">
        <v>38.5</v>
      </c>
      <c r="Q43" s="37">
        <v>39.5</v>
      </c>
    </row>
    <row r="44" spans="4:17" x14ac:dyDescent="0.25">
      <c r="D44">
        <v>41</v>
      </c>
      <c r="E44">
        <v>57000</v>
      </c>
      <c r="F44" s="37">
        <v>25</v>
      </c>
      <c r="G44" s="37">
        <v>26.5</v>
      </c>
      <c r="H44" s="37">
        <v>28.000000000000004</v>
      </c>
      <c r="I44" s="37">
        <v>29.5</v>
      </c>
      <c r="J44" s="37">
        <v>31</v>
      </c>
      <c r="K44" s="37">
        <v>32.5</v>
      </c>
      <c r="L44" s="37">
        <v>34</v>
      </c>
      <c r="M44" s="37">
        <v>36</v>
      </c>
      <c r="N44" s="37">
        <v>37.5</v>
      </c>
      <c r="O44" s="37">
        <v>38</v>
      </c>
      <c r="P44" s="37">
        <v>39</v>
      </c>
      <c r="Q44" s="37">
        <v>39.5</v>
      </c>
    </row>
    <row r="45" spans="4:17" x14ac:dyDescent="0.25">
      <c r="D45">
        <v>42</v>
      </c>
      <c r="E45">
        <v>58000</v>
      </c>
      <c r="F45" s="37">
        <v>25</v>
      </c>
      <c r="G45" s="37">
        <v>26.5</v>
      </c>
      <c r="H45" s="37">
        <v>28.000000000000004</v>
      </c>
      <c r="I45" s="37">
        <v>29.5</v>
      </c>
      <c r="J45" s="37">
        <v>31</v>
      </c>
      <c r="K45" s="37">
        <v>32.5</v>
      </c>
      <c r="L45" s="37">
        <v>34</v>
      </c>
      <c r="M45" s="37">
        <v>36</v>
      </c>
      <c r="N45" s="37">
        <v>37.5</v>
      </c>
      <c r="O45" s="37">
        <v>38.5</v>
      </c>
      <c r="P45" s="37">
        <v>39.5</v>
      </c>
      <c r="Q45" s="37">
        <v>40</v>
      </c>
    </row>
    <row r="46" spans="4:17" x14ac:dyDescent="0.25">
      <c r="D46">
        <v>43</v>
      </c>
      <c r="E46">
        <v>59000</v>
      </c>
      <c r="F46" s="37">
        <v>25</v>
      </c>
      <c r="G46" s="37">
        <v>26.5</v>
      </c>
      <c r="H46" s="37">
        <v>28.000000000000004</v>
      </c>
      <c r="I46" s="37">
        <v>29.5</v>
      </c>
      <c r="J46" s="37">
        <v>31</v>
      </c>
      <c r="K46" s="37">
        <v>32.5</v>
      </c>
      <c r="L46" s="37">
        <v>34</v>
      </c>
      <c r="M46" s="37">
        <v>36</v>
      </c>
      <c r="N46" s="37">
        <v>37.5</v>
      </c>
      <c r="O46" s="37">
        <v>39</v>
      </c>
      <c r="P46" s="37">
        <v>39.5</v>
      </c>
      <c r="Q46" s="37">
        <v>40.5</v>
      </c>
    </row>
    <row r="47" spans="4:17" x14ac:dyDescent="0.25">
      <c r="D47">
        <v>44</v>
      </c>
      <c r="E47">
        <v>60000</v>
      </c>
      <c r="F47" s="37">
        <v>25</v>
      </c>
      <c r="G47" s="37">
        <v>26.5</v>
      </c>
      <c r="H47" s="37">
        <v>28.000000000000004</v>
      </c>
      <c r="I47" s="37">
        <v>29.5</v>
      </c>
      <c r="J47" s="37">
        <v>31.5</v>
      </c>
      <c r="K47" s="37">
        <v>32.5</v>
      </c>
      <c r="L47" s="37">
        <v>34</v>
      </c>
      <c r="M47" s="37">
        <v>36</v>
      </c>
      <c r="N47" s="37">
        <v>37.5</v>
      </c>
      <c r="O47" s="37">
        <v>39</v>
      </c>
      <c r="P47" s="37">
        <v>40</v>
      </c>
      <c r="Q47" s="37">
        <v>41</v>
      </c>
    </row>
    <row r="48" spans="4:17" x14ac:dyDescent="0.25">
      <c r="D48">
        <v>45</v>
      </c>
      <c r="E48">
        <v>61000</v>
      </c>
      <c r="F48" s="37">
        <v>25</v>
      </c>
      <c r="G48" s="37">
        <v>26.5</v>
      </c>
      <c r="H48" s="37">
        <v>28.000000000000004</v>
      </c>
      <c r="I48" s="37">
        <v>29.5</v>
      </c>
      <c r="J48" s="37">
        <v>31.5</v>
      </c>
      <c r="K48" s="37">
        <v>33</v>
      </c>
      <c r="L48" s="37">
        <v>34</v>
      </c>
      <c r="M48" s="37">
        <v>36</v>
      </c>
      <c r="N48" s="37">
        <v>37.5</v>
      </c>
      <c r="O48" s="37">
        <v>39</v>
      </c>
      <c r="P48" s="37">
        <v>40.5</v>
      </c>
      <c r="Q48" s="37">
        <v>41</v>
      </c>
    </row>
    <row r="49" spans="4:17" x14ac:dyDescent="0.25">
      <c r="D49">
        <v>46</v>
      </c>
      <c r="E49">
        <v>62000</v>
      </c>
      <c r="F49" s="37">
        <v>25</v>
      </c>
      <c r="G49" s="37">
        <v>26.5</v>
      </c>
      <c r="H49" s="37">
        <v>28.000000000000004</v>
      </c>
      <c r="I49" s="37">
        <v>29.5</v>
      </c>
      <c r="J49" s="37">
        <v>31.5</v>
      </c>
      <c r="K49" s="37">
        <v>33</v>
      </c>
      <c r="L49" s="37">
        <v>34.5</v>
      </c>
      <c r="M49" s="37">
        <v>36</v>
      </c>
      <c r="N49" s="37">
        <v>37.5</v>
      </c>
      <c r="O49" s="37">
        <v>39</v>
      </c>
      <c r="P49" s="37">
        <v>40.5</v>
      </c>
      <c r="Q49" s="37">
        <v>41.5</v>
      </c>
    </row>
    <row r="50" spans="4:17" x14ac:dyDescent="0.25">
      <c r="D50">
        <v>47</v>
      </c>
      <c r="E50">
        <v>63000</v>
      </c>
      <c r="F50" s="37">
        <v>25</v>
      </c>
      <c r="G50" s="37">
        <v>26.5</v>
      </c>
      <c r="H50" s="37">
        <v>28.000000000000004</v>
      </c>
      <c r="I50" s="37">
        <v>29.5</v>
      </c>
      <c r="J50" s="37">
        <v>31.5</v>
      </c>
      <c r="K50" s="37">
        <v>33</v>
      </c>
      <c r="L50" s="37">
        <v>34.5</v>
      </c>
      <c r="M50" s="37">
        <v>36</v>
      </c>
      <c r="N50" s="37">
        <v>37.5</v>
      </c>
      <c r="O50" s="37">
        <v>39</v>
      </c>
      <c r="P50" s="37">
        <v>40.5</v>
      </c>
      <c r="Q50" s="37">
        <v>42.000000000000007</v>
      </c>
    </row>
    <row r="51" spans="4:17" x14ac:dyDescent="0.25">
      <c r="D51">
        <v>48</v>
      </c>
      <c r="E51">
        <v>64000</v>
      </c>
      <c r="F51" s="37">
        <v>25.5</v>
      </c>
      <c r="G51" s="37">
        <v>27</v>
      </c>
      <c r="H51" s="37">
        <v>28.500000000000004</v>
      </c>
      <c r="I51" s="37">
        <v>30</v>
      </c>
      <c r="J51" s="37">
        <v>31.5</v>
      </c>
      <c r="K51" s="37">
        <v>33</v>
      </c>
      <c r="L51" s="37">
        <v>34.5</v>
      </c>
      <c r="M51" s="37">
        <v>36</v>
      </c>
      <c r="N51" s="37">
        <v>37.5</v>
      </c>
      <c r="O51" s="37">
        <v>39</v>
      </c>
      <c r="P51" s="37">
        <v>40.5</v>
      </c>
      <c r="Q51" s="37">
        <v>42.000000000000007</v>
      </c>
    </row>
    <row r="52" spans="4:17" x14ac:dyDescent="0.25">
      <c r="D52">
        <v>49</v>
      </c>
      <c r="E52">
        <v>65000</v>
      </c>
      <c r="F52" s="37">
        <v>25.5</v>
      </c>
      <c r="G52" s="37">
        <v>27</v>
      </c>
      <c r="H52" s="37">
        <v>28.500000000000004</v>
      </c>
      <c r="I52" s="37">
        <v>30</v>
      </c>
      <c r="J52" s="37">
        <v>31.5</v>
      </c>
      <c r="K52" s="37">
        <v>33</v>
      </c>
      <c r="L52" s="37">
        <v>34.5</v>
      </c>
      <c r="M52" s="37">
        <v>36</v>
      </c>
      <c r="N52" s="37">
        <v>37.5</v>
      </c>
      <c r="O52" s="37">
        <v>39</v>
      </c>
      <c r="P52" s="37">
        <v>40.5</v>
      </c>
      <c r="Q52" s="37">
        <v>42.500000000000007</v>
      </c>
    </row>
    <row r="53" spans="4:17" x14ac:dyDescent="0.25">
      <c r="D53">
        <v>50</v>
      </c>
      <c r="E53">
        <v>66000</v>
      </c>
      <c r="F53" s="37">
        <v>25.5</v>
      </c>
      <c r="G53" s="37">
        <v>27</v>
      </c>
      <c r="H53" s="37">
        <v>28.500000000000004</v>
      </c>
      <c r="I53" s="37">
        <v>30</v>
      </c>
      <c r="J53" s="37">
        <v>31.5</v>
      </c>
      <c r="K53" s="37">
        <v>33</v>
      </c>
      <c r="L53" s="37">
        <v>34.5</v>
      </c>
      <c r="M53" s="37">
        <v>36.5</v>
      </c>
      <c r="N53" s="37">
        <v>37.5</v>
      </c>
      <c r="O53" s="37">
        <v>39</v>
      </c>
      <c r="P53" s="37">
        <v>40.5</v>
      </c>
      <c r="Q53" s="37">
        <v>42.500000000000007</v>
      </c>
    </row>
    <row r="54" spans="4:17" x14ac:dyDescent="0.25">
      <c r="D54">
        <v>51</v>
      </c>
      <c r="E54">
        <v>67000</v>
      </c>
      <c r="F54" s="37">
        <v>26</v>
      </c>
      <c r="G54" s="37">
        <v>27.500000000000004</v>
      </c>
      <c r="H54" s="37">
        <v>29.000000000000004</v>
      </c>
      <c r="I54" s="37">
        <v>30.5</v>
      </c>
      <c r="J54" s="37">
        <v>32</v>
      </c>
      <c r="K54" s="37">
        <v>33.5</v>
      </c>
      <c r="L54" s="37">
        <v>34.5</v>
      </c>
      <c r="M54" s="37">
        <v>36.5</v>
      </c>
      <c r="N54" s="37">
        <v>38</v>
      </c>
      <c r="O54" s="37">
        <v>39</v>
      </c>
      <c r="P54" s="37">
        <v>40.5</v>
      </c>
      <c r="Q54" s="37">
        <v>42.500000000000007</v>
      </c>
    </row>
    <row r="55" spans="4:17" x14ac:dyDescent="0.25">
      <c r="D55">
        <v>52</v>
      </c>
      <c r="E55">
        <v>68000</v>
      </c>
      <c r="F55" s="37">
        <v>26</v>
      </c>
      <c r="G55" s="37">
        <v>27.500000000000004</v>
      </c>
      <c r="H55" s="37">
        <v>29.000000000000004</v>
      </c>
      <c r="I55" s="37">
        <v>30.5</v>
      </c>
      <c r="J55" s="37">
        <v>32</v>
      </c>
      <c r="K55" s="37">
        <v>33.5</v>
      </c>
      <c r="L55" s="37">
        <v>35</v>
      </c>
      <c r="M55" s="37">
        <v>36.5</v>
      </c>
      <c r="N55" s="37">
        <v>38</v>
      </c>
      <c r="O55" s="37">
        <v>39</v>
      </c>
      <c r="P55" s="37">
        <v>40.5</v>
      </c>
      <c r="Q55" s="37">
        <v>42.500000000000007</v>
      </c>
    </row>
    <row r="56" spans="4:17" x14ac:dyDescent="0.25">
      <c r="D56">
        <v>53</v>
      </c>
      <c r="E56">
        <v>69000</v>
      </c>
      <c r="F56" s="37">
        <v>26</v>
      </c>
      <c r="G56" s="37">
        <v>27.500000000000004</v>
      </c>
      <c r="H56" s="37">
        <v>29.000000000000004</v>
      </c>
      <c r="I56" s="37">
        <v>30.5</v>
      </c>
      <c r="J56" s="37">
        <v>32</v>
      </c>
      <c r="K56" s="37">
        <v>33.5</v>
      </c>
      <c r="L56" s="37">
        <v>35</v>
      </c>
      <c r="M56" s="37">
        <v>36.5</v>
      </c>
      <c r="N56" s="37">
        <v>38</v>
      </c>
      <c r="O56" s="37">
        <v>39.5</v>
      </c>
      <c r="P56" s="37">
        <v>40.5</v>
      </c>
      <c r="Q56" s="37">
        <v>42.500000000000007</v>
      </c>
    </row>
    <row r="57" spans="4:17" x14ac:dyDescent="0.25">
      <c r="D57">
        <v>54</v>
      </c>
      <c r="E57">
        <v>70000</v>
      </c>
      <c r="F57" s="37">
        <v>26</v>
      </c>
      <c r="G57" s="37">
        <v>27.500000000000004</v>
      </c>
      <c r="H57" s="37">
        <v>29.000000000000004</v>
      </c>
      <c r="I57" s="37">
        <v>31</v>
      </c>
      <c r="J57" s="37">
        <v>32.5</v>
      </c>
      <c r="K57" s="37">
        <v>34</v>
      </c>
      <c r="L57" s="37">
        <v>35</v>
      </c>
      <c r="M57" s="37">
        <v>36.5</v>
      </c>
      <c r="N57" s="37">
        <v>38</v>
      </c>
      <c r="O57" s="37">
        <v>39.5</v>
      </c>
      <c r="P57" s="37">
        <v>40.5</v>
      </c>
      <c r="Q57" s="37">
        <v>42.500000000000007</v>
      </c>
    </row>
    <row r="58" spans="4:17" x14ac:dyDescent="0.25">
      <c r="D58">
        <v>55</v>
      </c>
      <c r="E58">
        <v>71000</v>
      </c>
      <c r="F58" s="37">
        <v>26.5</v>
      </c>
      <c r="G58" s="37">
        <v>28.000000000000004</v>
      </c>
      <c r="H58" s="37">
        <v>29.5</v>
      </c>
      <c r="I58" s="37">
        <v>31</v>
      </c>
      <c r="J58" s="37">
        <v>32.5</v>
      </c>
      <c r="K58" s="37">
        <v>34</v>
      </c>
      <c r="L58" s="37">
        <v>35.5</v>
      </c>
      <c r="M58" s="37">
        <v>37</v>
      </c>
      <c r="N58" s="37">
        <v>38</v>
      </c>
      <c r="O58" s="37">
        <v>39.5</v>
      </c>
      <c r="P58" s="37">
        <v>41</v>
      </c>
      <c r="Q58" s="37">
        <v>42.500000000000007</v>
      </c>
    </row>
    <row r="59" spans="4:17" x14ac:dyDescent="0.25">
      <c r="D59">
        <v>56</v>
      </c>
      <c r="E59">
        <v>72000</v>
      </c>
      <c r="F59" s="37">
        <v>26.5</v>
      </c>
      <c r="G59" s="37">
        <v>28.000000000000004</v>
      </c>
      <c r="H59" s="37">
        <v>29.5</v>
      </c>
      <c r="I59" s="37">
        <v>31</v>
      </c>
      <c r="J59" s="37">
        <v>32.5</v>
      </c>
      <c r="K59" s="37">
        <v>34</v>
      </c>
      <c r="L59" s="37">
        <v>35.5</v>
      </c>
      <c r="M59" s="37">
        <v>37</v>
      </c>
      <c r="N59" s="37">
        <v>38</v>
      </c>
      <c r="O59" s="37">
        <v>39.5</v>
      </c>
      <c r="P59" s="37">
        <v>41</v>
      </c>
      <c r="Q59" s="37">
        <v>42.500000000000007</v>
      </c>
    </row>
    <row r="60" spans="4:17" x14ac:dyDescent="0.25">
      <c r="D60">
        <v>57</v>
      </c>
      <c r="E60">
        <v>73000</v>
      </c>
      <c r="F60" s="37">
        <v>26.5</v>
      </c>
      <c r="G60" s="37">
        <v>28.000000000000004</v>
      </c>
      <c r="H60" s="37">
        <v>29.5</v>
      </c>
      <c r="I60" s="37">
        <v>31</v>
      </c>
      <c r="J60" s="37">
        <v>33</v>
      </c>
      <c r="K60" s="37">
        <v>34.5</v>
      </c>
      <c r="L60" s="37">
        <v>35.5</v>
      </c>
      <c r="M60" s="37">
        <v>37</v>
      </c>
      <c r="N60" s="37">
        <v>38.5</v>
      </c>
      <c r="O60" s="37">
        <v>39.5</v>
      </c>
      <c r="P60" s="37">
        <v>41</v>
      </c>
      <c r="Q60" s="37">
        <v>42.500000000000007</v>
      </c>
    </row>
    <row r="61" spans="4:17" x14ac:dyDescent="0.25">
      <c r="D61">
        <v>58</v>
      </c>
      <c r="E61">
        <v>74000</v>
      </c>
      <c r="F61" s="37">
        <v>26.5</v>
      </c>
      <c r="G61" s="37">
        <v>28.000000000000004</v>
      </c>
      <c r="H61" s="37">
        <v>29.5</v>
      </c>
      <c r="I61" s="37">
        <v>31.5</v>
      </c>
      <c r="J61" s="37">
        <v>33</v>
      </c>
      <c r="K61" s="37">
        <v>34.5</v>
      </c>
      <c r="L61" s="37">
        <v>36</v>
      </c>
      <c r="M61" s="37">
        <v>37.5</v>
      </c>
      <c r="N61" s="37">
        <v>38.5</v>
      </c>
      <c r="O61" s="37">
        <v>40</v>
      </c>
      <c r="P61" s="37">
        <v>41</v>
      </c>
      <c r="Q61" s="37">
        <v>42.500000000000007</v>
      </c>
    </row>
    <row r="62" spans="4:17" x14ac:dyDescent="0.25">
      <c r="D62">
        <v>59</v>
      </c>
      <c r="E62">
        <v>75000</v>
      </c>
      <c r="F62" s="37">
        <v>26.5</v>
      </c>
      <c r="G62" s="37">
        <v>28.000000000000004</v>
      </c>
      <c r="H62" s="37">
        <v>30</v>
      </c>
      <c r="I62" s="37">
        <v>31.5</v>
      </c>
      <c r="J62" s="37">
        <v>33</v>
      </c>
      <c r="K62" s="37">
        <v>34.5</v>
      </c>
      <c r="L62" s="37">
        <v>36</v>
      </c>
      <c r="M62" s="37">
        <v>37.5</v>
      </c>
      <c r="N62" s="37">
        <v>38.5</v>
      </c>
      <c r="O62" s="37">
        <v>40</v>
      </c>
      <c r="P62" s="37">
        <v>41</v>
      </c>
      <c r="Q62" s="37">
        <v>42.500000000000007</v>
      </c>
    </row>
    <row r="63" spans="4:17" x14ac:dyDescent="0.25">
      <c r="D63">
        <v>60</v>
      </c>
      <c r="E63">
        <v>76000</v>
      </c>
      <c r="F63" s="37">
        <v>26.5</v>
      </c>
      <c r="G63" s="37">
        <v>28.000000000000004</v>
      </c>
      <c r="H63" s="37">
        <v>30</v>
      </c>
      <c r="I63" s="37">
        <v>31.5</v>
      </c>
      <c r="J63" s="37">
        <v>33</v>
      </c>
      <c r="K63" s="37">
        <v>34.5</v>
      </c>
      <c r="L63" s="37">
        <v>36</v>
      </c>
      <c r="M63" s="37">
        <v>37.5</v>
      </c>
      <c r="N63" s="37">
        <v>39</v>
      </c>
      <c r="O63" s="37">
        <v>40</v>
      </c>
      <c r="P63" s="37">
        <v>41.5</v>
      </c>
      <c r="Q63" s="37">
        <v>42.500000000000007</v>
      </c>
    </row>
    <row r="64" spans="4:17" x14ac:dyDescent="0.25">
      <c r="D64">
        <v>61</v>
      </c>
      <c r="E64">
        <v>77000</v>
      </c>
      <c r="F64" s="37">
        <v>26.5</v>
      </c>
      <c r="G64" s="37">
        <v>28.000000000000004</v>
      </c>
      <c r="H64" s="37">
        <v>30</v>
      </c>
      <c r="I64" s="37">
        <v>31.5</v>
      </c>
      <c r="J64" s="37">
        <v>33.5</v>
      </c>
      <c r="K64" s="37">
        <v>35</v>
      </c>
      <c r="L64" s="37">
        <v>36</v>
      </c>
      <c r="M64" s="37">
        <v>37.5</v>
      </c>
      <c r="N64" s="37">
        <v>39</v>
      </c>
      <c r="O64" s="37">
        <v>40.5</v>
      </c>
      <c r="P64" s="37">
        <v>41.5</v>
      </c>
      <c r="Q64" s="37">
        <v>42.500000000000007</v>
      </c>
    </row>
    <row r="65" spans="4:17" x14ac:dyDescent="0.25">
      <c r="D65">
        <v>62</v>
      </c>
      <c r="E65">
        <v>78000</v>
      </c>
      <c r="F65" s="37">
        <v>26.5</v>
      </c>
      <c r="G65" s="37">
        <v>28.000000000000004</v>
      </c>
      <c r="H65" s="37">
        <v>30</v>
      </c>
      <c r="I65" s="37">
        <v>31.5</v>
      </c>
      <c r="J65" s="37">
        <v>33.5</v>
      </c>
      <c r="K65" s="37">
        <v>35</v>
      </c>
      <c r="L65" s="37">
        <v>36.5</v>
      </c>
      <c r="M65" s="37">
        <v>38</v>
      </c>
      <c r="N65" s="37">
        <v>39</v>
      </c>
      <c r="O65" s="37">
        <v>40.5</v>
      </c>
      <c r="P65" s="37">
        <v>41.5</v>
      </c>
      <c r="Q65" s="37">
        <v>42.500000000000007</v>
      </c>
    </row>
    <row r="66" spans="4:17" x14ac:dyDescent="0.25">
      <c r="D66">
        <v>63</v>
      </c>
      <c r="E66">
        <v>79000</v>
      </c>
      <c r="F66" s="37">
        <v>26.5</v>
      </c>
      <c r="G66" s="37">
        <v>28.000000000000004</v>
      </c>
      <c r="H66" s="37">
        <v>30</v>
      </c>
      <c r="I66" s="37">
        <v>32</v>
      </c>
      <c r="J66" s="37">
        <v>33.5</v>
      </c>
      <c r="K66" s="37">
        <v>35</v>
      </c>
      <c r="L66" s="37">
        <v>36.5</v>
      </c>
      <c r="M66" s="37">
        <v>38</v>
      </c>
      <c r="N66" s="37">
        <v>39</v>
      </c>
      <c r="O66" s="37">
        <v>40.5</v>
      </c>
      <c r="P66" s="37">
        <v>41.5</v>
      </c>
      <c r="Q66" s="37">
        <v>42.999999999999993</v>
      </c>
    </row>
    <row r="67" spans="4:17" x14ac:dyDescent="0.25">
      <c r="D67">
        <v>64</v>
      </c>
      <c r="E67">
        <v>80000</v>
      </c>
      <c r="F67" s="37">
        <v>26.5</v>
      </c>
      <c r="G67" s="37">
        <v>28.000000000000004</v>
      </c>
      <c r="H67" s="37">
        <v>30</v>
      </c>
      <c r="I67" s="37">
        <v>32</v>
      </c>
      <c r="J67" s="37">
        <v>33.5</v>
      </c>
      <c r="K67" s="37">
        <v>35</v>
      </c>
      <c r="L67" s="37">
        <v>36.5</v>
      </c>
      <c r="M67" s="37">
        <v>38</v>
      </c>
      <c r="N67" s="37">
        <v>39.5</v>
      </c>
      <c r="O67" s="37">
        <v>40.5</v>
      </c>
      <c r="P67" s="37">
        <v>42.000000000000007</v>
      </c>
      <c r="Q67" s="37">
        <v>42.999999999999993</v>
      </c>
    </row>
    <row r="68" spans="4:17" x14ac:dyDescent="0.25">
      <c r="D68">
        <v>65</v>
      </c>
      <c r="E68">
        <v>81000</v>
      </c>
      <c r="F68" s="37">
        <v>26.5</v>
      </c>
      <c r="G68" s="37">
        <v>28.000000000000004</v>
      </c>
      <c r="H68" s="37">
        <v>30</v>
      </c>
      <c r="I68" s="37">
        <v>32</v>
      </c>
      <c r="J68" s="37">
        <v>33.5</v>
      </c>
      <c r="K68" s="37">
        <v>35</v>
      </c>
      <c r="L68" s="37">
        <v>36.5</v>
      </c>
      <c r="M68" s="37">
        <v>38</v>
      </c>
      <c r="N68" s="37">
        <v>39.5</v>
      </c>
      <c r="O68" s="37">
        <v>41</v>
      </c>
      <c r="P68" s="37">
        <v>42.000000000000007</v>
      </c>
      <c r="Q68" s="37">
        <v>42.999999999999993</v>
      </c>
    </row>
    <row r="69" spans="4:17" x14ac:dyDescent="0.25">
      <c r="D69">
        <v>66</v>
      </c>
      <c r="E69">
        <v>82000</v>
      </c>
      <c r="F69" s="37">
        <v>26.5</v>
      </c>
      <c r="G69" s="37">
        <v>28.000000000000004</v>
      </c>
      <c r="H69" s="37">
        <v>30</v>
      </c>
      <c r="I69" s="37">
        <v>32</v>
      </c>
      <c r="J69" s="37">
        <v>33.5</v>
      </c>
      <c r="K69" s="37">
        <v>35.5</v>
      </c>
      <c r="L69" s="37">
        <v>37</v>
      </c>
      <c r="M69" s="37">
        <v>38</v>
      </c>
      <c r="N69" s="37">
        <v>39.5</v>
      </c>
      <c r="O69" s="37">
        <v>41</v>
      </c>
      <c r="P69" s="37">
        <v>42.000000000000007</v>
      </c>
      <c r="Q69" s="37">
        <v>42.999999999999993</v>
      </c>
    </row>
    <row r="70" spans="4:17" x14ac:dyDescent="0.25">
      <c r="D70">
        <v>67</v>
      </c>
      <c r="E70">
        <v>83000</v>
      </c>
      <c r="F70" s="37">
        <v>26.5</v>
      </c>
      <c r="G70" s="37">
        <v>28.000000000000004</v>
      </c>
      <c r="H70" s="37">
        <v>30</v>
      </c>
      <c r="I70" s="37">
        <v>32</v>
      </c>
      <c r="J70" s="37">
        <v>33.5</v>
      </c>
      <c r="K70" s="37">
        <v>35.5</v>
      </c>
      <c r="L70" s="37">
        <v>37</v>
      </c>
      <c r="M70" s="37">
        <v>38.5</v>
      </c>
      <c r="N70" s="37">
        <v>39.5</v>
      </c>
      <c r="O70" s="37">
        <v>41</v>
      </c>
      <c r="P70" s="37">
        <v>42.000000000000007</v>
      </c>
      <c r="Q70" s="37">
        <v>43.499999999999993</v>
      </c>
    </row>
    <row r="71" spans="4:17" x14ac:dyDescent="0.25">
      <c r="D71">
        <v>68</v>
      </c>
      <c r="E71">
        <v>84000</v>
      </c>
      <c r="F71" s="37">
        <v>26.5</v>
      </c>
      <c r="G71" s="37">
        <v>28.000000000000004</v>
      </c>
      <c r="H71" s="37">
        <v>30</v>
      </c>
      <c r="I71" s="37">
        <v>32</v>
      </c>
      <c r="J71" s="37">
        <v>34</v>
      </c>
      <c r="K71" s="37">
        <v>35.5</v>
      </c>
      <c r="L71" s="37">
        <v>37</v>
      </c>
      <c r="M71" s="37">
        <v>38.5</v>
      </c>
      <c r="N71" s="37">
        <v>40</v>
      </c>
      <c r="O71" s="37">
        <v>41</v>
      </c>
      <c r="P71" s="37">
        <v>42.500000000000007</v>
      </c>
      <c r="Q71" s="37">
        <v>43.499999999999993</v>
      </c>
    </row>
    <row r="72" spans="4:17" x14ac:dyDescent="0.25">
      <c r="D72">
        <v>69</v>
      </c>
      <c r="E72">
        <v>85000</v>
      </c>
      <c r="F72" s="37">
        <v>26.5</v>
      </c>
      <c r="G72" s="37">
        <v>28.000000000000004</v>
      </c>
      <c r="H72" s="37">
        <v>30</v>
      </c>
      <c r="I72" s="37">
        <v>32</v>
      </c>
      <c r="J72" s="37">
        <v>34</v>
      </c>
      <c r="K72" s="37">
        <v>35.5</v>
      </c>
      <c r="L72" s="37">
        <v>37</v>
      </c>
      <c r="M72" s="37">
        <v>38.5</v>
      </c>
      <c r="N72" s="37">
        <v>40</v>
      </c>
      <c r="O72" s="37">
        <v>41</v>
      </c>
      <c r="P72" s="37">
        <v>42.500000000000007</v>
      </c>
      <c r="Q72" s="37">
        <v>43.499999999999993</v>
      </c>
    </row>
    <row r="73" spans="4:17" x14ac:dyDescent="0.25">
      <c r="D73">
        <v>70</v>
      </c>
      <c r="E73">
        <v>86000</v>
      </c>
      <c r="F73" s="37">
        <v>26.5</v>
      </c>
      <c r="G73" s="37">
        <v>28.000000000000004</v>
      </c>
      <c r="H73" s="37">
        <v>30</v>
      </c>
      <c r="I73" s="37">
        <v>32</v>
      </c>
      <c r="J73" s="37">
        <v>34</v>
      </c>
      <c r="K73" s="37">
        <v>35.5</v>
      </c>
      <c r="L73" s="37">
        <v>37</v>
      </c>
      <c r="M73" s="37">
        <v>38.5</v>
      </c>
      <c r="N73" s="37">
        <v>40</v>
      </c>
      <c r="O73" s="37">
        <v>41.5</v>
      </c>
      <c r="P73" s="37">
        <v>42.500000000000007</v>
      </c>
      <c r="Q73" s="37">
        <v>43.499999999999993</v>
      </c>
    </row>
    <row r="74" spans="4:17" x14ac:dyDescent="0.25">
      <c r="D74">
        <v>71</v>
      </c>
      <c r="E74">
        <v>87000</v>
      </c>
      <c r="F74" s="37">
        <v>26.5</v>
      </c>
      <c r="G74" s="37">
        <v>28.000000000000004</v>
      </c>
      <c r="H74" s="37">
        <v>30</v>
      </c>
      <c r="I74" s="37">
        <v>32</v>
      </c>
      <c r="J74" s="37">
        <v>34</v>
      </c>
      <c r="K74" s="37">
        <v>35.5</v>
      </c>
      <c r="L74" s="37">
        <v>37</v>
      </c>
      <c r="M74" s="37">
        <v>38.5</v>
      </c>
      <c r="N74" s="37">
        <v>40</v>
      </c>
      <c r="O74" s="37">
        <v>41.5</v>
      </c>
      <c r="P74" s="37">
        <v>42.500000000000007</v>
      </c>
      <c r="Q74" s="37">
        <v>43.999999999999993</v>
      </c>
    </row>
    <row r="75" spans="4:17" x14ac:dyDescent="0.25">
      <c r="D75">
        <v>72</v>
      </c>
      <c r="E75">
        <v>88000</v>
      </c>
      <c r="F75" s="37">
        <v>26.5</v>
      </c>
      <c r="G75" s="37">
        <v>28.000000000000004</v>
      </c>
      <c r="H75" s="37">
        <v>30</v>
      </c>
      <c r="I75" s="37">
        <v>32</v>
      </c>
      <c r="J75" s="37">
        <v>34</v>
      </c>
      <c r="K75" s="37">
        <v>35.5</v>
      </c>
      <c r="L75" s="37">
        <v>37</v>
      </c>
      <c r="M75" s="37">
        <v>38.5</v>
      </c>
      <c r="N75" s="37">
        <v>40</v>
      </c>
      <c r="O75" s="37">
        <v>41.5</v>
      </c>
      <c r="P75" s="37">
        <v>42.500000000000007</v>
      </c>
      <c r="Q75" s="37">
        <v>43.999999999999993</v>
      </c>
    </row>
    <row r="76" spans="4:17" x14ac:dyDescent="0.25">
      <c r="D76">
        <v>73</v>
      </c>
      <c r="E76">
        <v>89000</v>
      </c>
      <c r="F76" s="37">
        <v>26.5</v>
      </c>
      <c r="G76" s="37">
        <v>28.000000000000004</v>
      </c>
      <c r="H76" s="37">
        <v>30</v>
      </c>
      <c r="I76" s="37">
        <v>32</v>
      </c>
      <c r="J76" s="37">
        <v>34</v>
      </c>
      <c r="K76" s="37">
        <v>35.5</v>
      </c>
      <c r="L76" s="37">
        <v>37.5</v>
      </c>
      <c r="M76" s="37">
        <v>39</v>
      </c>
      <c r="N76" s="37">
        <v>40.5</v>
      </c>
      <c r="O76" s="37">
        <v>41.5</v>
      </c>
      <c r="P76" s="37">
        <v>42.999999999999993</v>
      </c>
      <c r="Q76" s="37">
        <v>43.999999999999993</v>
      </c>
    </row>
    <row r="77" spans="4:17" x14ac:dyDescent="0.25">
      <c r="D77">
        <v>74</v>
      </c>
      <c r="E77">
        <v>90000</v>
      </c>
      <c r="F77" s="37">
        <v>26.5</v>
      </c>
      <c r="G77" s="37">
        <v>28.000000000000004</v>
      </c>
      <c r="H77" s="37">
        <v>30</v>
      </c>
      <c r="I77" s="37">
        <v>32</v>
      </c>
      <c r="J77" s="37">
        <v>34</v>
      </c>
      <c r="K77" s="37">
        <v>36</v>
      </c>
      <c r="L77" s="37">
        <v>37.5</v>
      </c>
      <c r="M77" s="37">
        <v>39</v>
      </c>
      <c r="N77" s="37">
        <v>40.5</v>
      </c>
      <c r="O77" s="37">
        <v>41.5</v>
      </c>
      <c r="P77" s="37">
        <v>42.999999999999993</v>
      </c>
      <c r="Q77" s="37">
        <v>43.999999999999993</v>
      </c>
    </row>
    <row r="78" spans="4:17" x14ac:dyDescent="0.25">
      <c r="D78">
        <v>75</v>
      </c>
      <c r="E78">
        <v>91000</v>
      </c>
      <c r="F78" s="37">
        <v>26.5</v>
      </c>
      <c r="G78" s="37">
        <v>28.000000000000004</v>
      </c>
      <c r="H78" s="37">
        <v>30</v>
      </c>
      <c r="I78" s="37">
        <v>32</v>
      </c>
      <c r="J78" s="37">
        <v>34</v>
      </c>
      <c r="K78" s="37">
        <v>36</v>
      </c>
      <c r="L78" s="37">
        <v>37.5</v>
      </c>
      <c r="M78" s="37">
        <v>39</v>
      </c>
      <c r="N78" s="37">
        <v>40.5</v>
      </c>
      <c r="O78" s="37">
        <v>42.000000000000007</v>
      </c>
      <c r="P78" s="37">
        <v>42.999999999999993</v>
      </c>
      <c r="Q78" s="37">
        <v>43.999999999999993</v>
      </c>
    </row>
    <row r="79" spans="4:17" x14ac:dyDescent="0.25">
      <c r="D79">
        <v>76</v>
      </c>
      <c r="E79">
        <v>92000</v>
      </c>
      <c r="F79" s="37">
        <v>26.5</v>
      </c>
      <c r="G79" s="37">
        <v>28.000000000000004</v>
      </c>
      <c r="H79" s="37">
        <v>30</v>
      </c>
      <c r="I79" s="37">
        <v>32</v>
      </c>
      <c r="J79" s="37">
        <v>34</v>
      </c>
      <c r="K79" s="37">
        <v>36</v>
      </c>
      <c r="L79" s="37">
        <v>37.5</v>
      </c>
      <c r="M79" s="37">
        <v>39</v>
      </c>
      <c r="N79" s="37">
        <v>40.5</v>
      </c>
      <c r="O79" s="37">
        <v>42.000000000000007</v>
      </c>
      <c r="P79" s="37">
        <v>42.999999999999993</v>
      </c>
      <c r="Q79" s="37">
        <v>43.999999999999993</v>
      </c>
    </row>
    <row r="80" spans="4:17" x14ac:dyDescent="0.25">
      <c r="D80">
        <v>77</v>
      </c>
      <c r="E80">
        <v>93000</v>
      </c>
      <c r="F80" s="37">
        <v>26.5</v>
      </c>
      <c r="G80" s="37">
        <v>28.000000000000004</v>
      </c>
      <c r="H80" s="37">
        <v>30</v>
      </c>
      <c r="I80" s="37">
        <v>32</v>
      </c>
      <c r="J80" s="37">
        <v>34</v>
      </c>
      <c r="K80" s="37">
        <v>36</v>
      </c>
      <c r="L80" s="37">
        <v>37.5</v>
      </c>
      <c r="M80" s="37">
        <v>39</v>
      </c>
      <c r="N80" s="37">
        <v>40.5</v>
      </c>
      <c r="O80" s="37">
        <v>42.000000000000007</v>
      </c>
      <c r="P80" s="37">
        <v>42.999999999999993</v>
      </c>
      <c r="Q80" s="37">
        <v>43.999999999999993</v>
      </c>
    </row>
    <row r="81" spans="4:17" x14ac:dyDescent="0.25">
      <c r="D81">
        <v>78</v>
      </c>
      <c r="E81">
        <v>94000</v>
      </c>
      <c r="F81" s="37">
        <v>26.5</v>
      </c>
      <c r="G81" s="37">
        <v>28.000000000000004</v>
      </c>
      <c r="H81" s="37">
        <v>30</v>
      </c>
      <c r="I81" s="37">
        <v>32</v>
      </c>
      <c r="J81" s="37">
        <v>34</v>
      </c>
      <c r="K81" s="37">
        <v>36</v>
      </c>
      <c r="L81" s="37">
        <v>37.5</v>
      </c>
      <c r="M81" s="37">
        <v>39</v>
      </c>
      <c r="N81" s="37">
        <v>40.5</v>
      </c>
      <c r="O81" s="37">
        <v>42.000000000000007</v>
      </c>
      <c r="P81" s="37">
        <v>42.999999999999993</v>
      </c>
      <c r="Q81" s="37">
        <v>44.499999999999993</v>
      </c>
    </row>
    <row r="82" spans="4:17" x14ac:dyDescent="0.25">
      <c r="D82">
        <v>79</v>
      </c>
      <c r="E82">
        <v>95000</v>
      </c>
      <c r="F82" s="37">
        <v>26.5</v>
      </c>
      <c r="G82" s="37">
        <v>28.000000000000004</v>
      </c>
      <c r="H82" s="37">
        <v>30</v>
      </c>
      <c r="I82" s="37">
        <v>32</v>
      </c>
      <c r="J82" s="37">
        <v>34</v>
      </c>
      <c r="K82" s="37">
        <v>36</v>
      </c>
      <c r="L82" s="37">
        <v>37.5</v>
      </c>
      <c r="M82" s="37">
        <v>39</v>
      </c>
      <c r="N82" s="37">
        <v>40.5</v>
      </c>
      <c r="O82" s="37">
        <v>42.000000000000007</v>
      </c>
      <c r="P82" s="37">
        <v>42.999999999999993</v>
      </c>
      <c r="Q82" s="37">
        <v>44.499999999999993</v>
      </c>
    </row>
    <row r="83" spans="4:17" x14ac:dyDescent="0.25">
      <c r="D83">
        <v>80</v>
      </c>
      <c r="E83">
        <v>96000</v>
      </c>
      <c r="F83" s="37">
        <v>26.5</v>
      </c>
      <c r="G83" s="37">
        <v>28.000000000000004</v>
      </c>
      <c r="H83" s="37">
        <v>30</v>
      </c>
      <c r="I83" s="37">
        <v>32</v>
      </c>
      <c r="J83" s="37">
        <v>34</v>
      </c>
      <c r="K83" s="37">
        <v>36</v>
      </c>
      <c r="L83" s="37">
        <v>37.5</v>
      </c>
      <c r="M83" s="37">
        <v>39</v>
      </c>
      <c r="N83" s="37">
        <v>40.5</v>
      </c>
      <c r="O83" s="37">
        <v>42.000000000000007</v>
      </c>
      <c r="P83" s="37">
        <v>42.999999999999993</v>
      </c>
      <c r="Q83" s="37">
        <v>44.499999999999993</v>
      </c>
    </row>
    <row r="84" spans="4:17" x14ac:dyDescent="0.25">
      <c r="D84">
        <v>81</v>
      </c>
      <c r="E84">
        <v>97000</v>
      </c>
      <c r="F84" s="37">
        <v>26.5</v>
      </c>
      <c r="G84" s="37">
        <v>28.000000000000004</v>
      </c>
      <c r="H84" s="37">
        <v>30</v>
      </c>
      <c r="I84" s="37">
        <v>32</v>
      </c>
      <c r="J84" s="37">
        <v>34</v>
      </c>
      <c r="K84" s="37">
        <v>36</v>
      </c>
      <c r="L84" s="37">
        <v>37.5</v>
      </c>
      <c r="M84" s="37">
        <v>39</v>
      </c>
      <c r="N84" s="37">
        <v>40.5</v>
      </c>
      <c r="O84" s="37">
        <v>42.000000000000007</v>
      </c>
      <c r="P84" s="37">
        <v>42.999999999999993</v>
      </c>
      <c r="Q84" s="37">
        <v>44.499999999999993</v>
      </c>
    </row>
    <row r="85" spans="4:17" x14ac:dyDescent="0.25">
      <c r="D85">
        <v>82</v>
      </c>
      <c r="E85">
        <v>98000</v>
      </c>
      <c r="F85" s="37">
        <v>26.5</v>
      </c>
      <c r="G85" s="37">
        <v>28.000000000000004</v>
      </c>
      <c r="H85" s="37">
        <v>30</v>
      </c>
      <c r="I85" s="37">
        <v>32</v>
      </c>
      <c r="J85" s="37">
        <v>34</v>
      </c>
      <c r="K85" s="37">
        <v>36</v>
      </c>
      <c r="L85" s="37">
        <v>37.5</v>
      </c>
      <c r="M85" s="37">
        <v>39</v>
      </c>
      <c r="N85" s="37">
        <v>40.5</v>
      </c>
      <c r="O85" s="37">
        <v>42.000000000000007</v>
      </c>
      <c r="P85" s="37">
        <v>42.999999999999993</v>
      </c>
      <c r="Q85" s="37">
        <v>44.499999999999993</v>
      </c>
    </row>
    <row r="86" spans="4:17" x14ac:dyDescent="0.25">
      <c r="D86">
        <v>83</v>
      </c>
      <c r="E86">
        <v>99000</v>
      </c>
      <c r="F86" s="37">
        <v>26.5</v>
      </c>
      <c r="G86" s="37">
        <v>28.000000000000004</v>
      </c>
      <c r="H86" s="37">
        <v>30</v>
      </c>
      <c r="I86" s="37">
        <v>32</v>
      </c>
      <c r="J86" s="37">
        <v>34</v>
      </c>
      <c r="K86" s="37">
        <v>36</v>
      </c>
      <c r="L86" s="37">
        <v>37.5</v>
      </c>
      <c r="M86" s="37">
        <v>39</v>
      </c>
      <c r="N86" s="37">
        <v>40.5</v>
      </c>
      <c r="O86" s="37">
        <v>42.000000000000007</v>
      </c>
      <c r="P86" s="37">
        <v>42.999999999999993</v>
      </c>
      <c r="Q86" s="37">
        <v>44.499999999999993</v>
      </c>
    </row>
    <row r="87" spans="4:17" x14ac:dyDescent="0.25">
      <c r="D87">
        <v>84</v>
      </c>
      <c r="E87">
        <v>100000</v>
      </c>
      <c r="F87" s="37">
        <v>26.5</v>
      </c>
      <c r="G87" s="37">
        <v>28.000000000000004</v>
      </c>
      <c r="H87" s="37">
        <v>30</v>
      </c>
      <c r="I87" s="37">
        <v>32</v>
      </c>
      <c r="J87" s="37">
        <v>34</v>
      </c>
      <c r="K87" s="37">
        <v>36</v>
      </c>
      <c r="L87" s="37">
        <v>37.5</v>
      </c>
      <c r="M87" s="37">
        <v>39</v>
      </c>
      <c r="N87" s="37">
        <v>40.5</v>
      </c>
      <c r="O87" s="37">
        <v>42.000000000000007</v>
      </c>
      <c r="P87" s="37">
        <v>42.999999999999993</v>
      </c>
      <c r="Q87" s="37">
        <v>44.499999999999993</v>
      </c>
    </row>
    <row r="88" spans="4:17" x14ac:dyDescent="0.25">
      <c r="D88">
        <v>85</v>
      </c>
      <c r="E88">
        <v>101000</v>
      </c>
      <c r="F88" s="37">
        <v>26.5</v>
      </c>
      <c r="G88" s="37">
        <v>28.000000000000004</v>
      </c>
      <c r="H88" s="37">
        <v>30</v>
      </c>
      <c r="I88" s="37">
        <v>32</v>
      </c>
      <c r="J88" s="37">
        <v>34</v>
      </c>
      <c r="K88" s="37">
        <v>36</v>
      </c>
      <c r="L88" s="37">
        <v>37.5</v>
      </c>
      <c r="M88" s="37">
        <v>39</v>
      </c>
      <c r="N88" s="37">
        <v>40.5</v>
      </c>
      <c r="O88" s="37">
        <v>42.000000000000007</v>
      </c>
      <c r="P88" s="37">
        <v>42.999999999999993</v>
      </c>
      <c r="Q88" s="37">
        <v>44.499999999999993</v>
      </c>
    </row>
    <row r="89" spans="4:17" x14ac:dyDescent="0.25">
      <c r="D89">
        <v>86</v>
      </c>
      <c r="E89">
        <v>102000</v>
      </c>
      <c r="F89" s="37">
        <v>26.5</v>
      </c>
      <c r="G89" s="37">
        <v>28.000000000000004</v>
      </c>
      <c r="H89" s="37">
        <v>30</v>
      </c>
      <c r="I89" s="37">
        <v>32</v>
      </c>
      <c r="J89" s="37">
        <v>34</v>
      </c>
      <c r="K89" s="37">
        <v>36</v>
      </c>
      <c r="L89" s="37">
        <v>37.5</v>
      </c>
      <c r="M89" s="37">
        <v>39</v>
      </c>
      <c r="N89" s="37">
        <v>40.5</v>
      </c>
      <c r="O89" s="37">
        <v>42.000000000000007</v>
      </c>
      <c r="P89" s="37">
        <v>42.999999999999993</v>
      </c>
      <c r="Q89" s="37">
        <v>44.499999999999993</v>
      </c>
    </row>
    <row r="90" spans="4:17" x14ac:dyDescent="0.25">
      <c r="D90">
        <v>87</v>
      </c>
      <c r="E90">
        <v>103000</v>
      </c>
      <c r="F90" s="37">
        <v>26.5</v>
      </c>
      <c r="G90" s="37">
        <v>28.000000000000004</v>
      </c>
      <c r="H90" s="37">
        <v>30</v>
      </c>
      <c r="I90" s="37">
        <v>32</v>
      </c>
      <c r="J90" s="37">
        <v>34</v>
      </c>
      <c r="K90" s="37">
        <v>36</v>
      </c>
      <c r="L90" s="37">
        <v>37.5</v>
      </c>
      <c r="M90" s="37">
        <v>39</v>
      </c>
      <c r="N90" s="37">
        <v>40.5</v>
      </c>
      <c r="O90" s="37">
        <v>42.000000000000007</v>
      </c>
      <c r="P90" s="37">
        <v>42.999999999999993</v>
      </c>
      <c r="Q90" s="37">
        <v>44.499999999999993</v>
      </c>
    </row>
    <row r="91" spans="4:17" x14ac:dyDescent="0.25">
      <c r="D91">
        <v>88</v>
      </c>
      <c r="E91">
        <v>104000</v>
      </c>
      <c r="F91" s="37">
        <v>26.5</v>
      </c>
      <c r="G91" s="37">
        <v>28.000000000000004</v>
      </c>
      <c r="H91" s="37">
        <v>30</v>
      </c>
      <c r="I91" s="37">
        <v>32</v>
      </c>
      <c r="J91" s="37">
        <v>34</v>
      </c>
      <c r="K91" s="37">
        <v>36</v>
      </c>
      <c r="L91" s="37">
        <v>37.5</v>
      </c>
      <c r="M91" s="37">
        <v>39</v>
      </c>
      <c r="N91" s="37">
        <v>40.5</v>
      </c>
      <c r="O91" s="37">
        <v>42.000000000000007</v>
      </c>
      <c r="P91" s="37">
        <v>42.999999999999993</v>
      </c>
      <c r="Q91" s="37">
        <v>44.499999999999993</v>
      </c>
    </row>
    <row r="92" spans="4:17" x14ac:dyDescent="0.25">
      <c r="D92">
        <v>89</v>
      </c>
      <c r="E92">
        <v>105000</v>
      </c>
      <c r="F92" s="37">
        <v>26.5</v>
      </c>
      <c r="G92" s="37">
        <v>28.000000000000004</v>
      </c>
      <c r="H92" s="37">
        <v>30</v>
      </c>
      <c r="I92" s="37">
        <v>32</v>
      </c>
      <c r="J92" s="37">
        <v>34</v>
      </c>
      <c r="K92" s="37">
        <v>36</v>
      </c>
      <c r="L92" s="37">
        <v>37.5</v>
      </c>
      <c r="M92" s="37">
        <v>39</v>
      </c>
      <c r="N92" s="37">
        <v>40.5</v>
      </c>
      <c r="O92" s="37">
        <v>42.000000000000007</v>
      </c>
      <c r="P92" s="37">
        <v>42.999999999999993</v>
      </c>
      <c r="Q92" s="37">
        <v>44.499999999999993</v>
      </c>
    </row>
    <row r="93" spans="4:17" x14ac:dyDescent="0.25">
      <c r="D93">
        <v>90</v>
      </c>
      <c r="E93">
        <v>106000</v>
      </c>
      <c r="F93" s="37">
        <v>26.5</v>
      </c>
      <c r="G93" s="37">
        <v>28.000000000000004</v>
      </c>
      <c r="H93" s="37">
        <v>30</v>
      </c>
      <c r="I93" s="37">
        <v>32</v>
      </c>
      <c r="J93" s="37">
        <v>34</v>
      </c>
      <c r="K93" s="37">
        <v>36</v>
      </c>
      <c r="L93" s="37">
        <v>37.5</v>
      </c>
      <c r="M93" s="37">
        <v>39</v>
      </c>
      <c r="N93" s="37">
        <v>40.5</v>
      </c>
      <c r="O93" s="37">
        <v>42.000000000000007</v>
      </c>
      <c r="P93" s="37">
        <v>42.999999999999993</v>
      </c>
      <c r="Q93" s="37">
        <v>44.499999999999993</v>
      </c>
    </row>
    <row r="94" spans="4:17" x14ac:dyDescent="0.25">
      <c r="D94">
        <v>91</v>
      </c>
      <c r="E94">
        <v>107000</v>
      </c>
      <c r="F94" s="37">
        <v>26.5</v>
      </c>
      <c r="G94" s="37">
        <v>28.000000000000004</v>
      </c>
      <c r="H94" s="37">
        <v>30</v>
      </c>
      <c r="I94" s="37">
        <v>32</v>
      </c>
      <c r="J94" s="37">
        <v>34</v>
      </c>
      <c r="K94" s="37">
        <v>36</v>
      </c>
      <c r="L94" s="37">
        <v>37.5</v>
      </c>
      <c r="M94" s="37">
        <v>39</v>
      </c>
      <c r="N94" s="37">
        <v>40.5</v>
      </c>
      <c r="O94" s="37">
        <v>42.000000000000007</v>
      </c>
      <c r="P94" s="37">
        <v>42.999999999999993</v>
      </c>
      <c r="Q94" s="37">
        <v>44.499999999999993</v>
      </c>
    </row>
    <row r="95" spans="4:17" x14ac:dyDescent="0.25">
      <c r="D95">
        <v>92</v>
      </c>
      <c r="E95">
        <v>108000</v>
      </c>
      <c r="F95" s="37">
        <v>26.5</v>
      </c>
      <c r="G95" s="37">
        <v>28.000000000000004</v>
      </c>
      <c r="H95" s="37">
        <v>30</v>
      </c>
      <c r="I95" s="37">
        <v>32</v>
      </c>
      <c r="J95" s="37">
        <v>34</v>
      </c>
      <c r="K95" s="37">
        <v>36</v>
      </c>
      <c r="L95" s="37">
        <v>37.5</v>
      </c>
      <c r="M95" s="37">
        <v>39</v>
      </c>
      <c r="N95" s="37">
        <v>40.5</v>
      </c>
      <c r="O95" s="37">
        <v>42.000000000000007</v>
      </c>
      <c r="P95" s="37">
        <v>42.999999999999993</v>
      </c>
      <c r="Q95" s="37">
        <v>44.499999999999993</v>
      </c>
    </row>
    <row r="96" spans="4:17" x14ac:dyDescent="0.25">
      <c r="D96">
        <v>93</v>
      </c>
      <c r="E96">
        <v>109000</v>
      </c>
      <c r="F96" s="37">
        <v>26.5</v>
      </c>
      <c r="G96" s="37">
        <v>28.000000000000004</v>
      </c>
      <c r="H96" s="37">
        <v>30</v>
      </c>
      <c r="I96" s="37">
        <v>32</v>
      </c>
      <c r="J96" s="37">
        <v>34</v>
      </c>
      <c r="K96" s="37">
        <v>36</v>
      </c>
      <c r="L96" s="37">
        <v>37.5</v>
      </c>
      <c r="M96" s="37">
        <v>39</v>
      </c>
      <c r="N96" s="37">
        <v>40.5</v>
      </c>
      <c r="O96" s="37">
        <v>42.000000000000007</v>
      </c>
      <c r="P96" s="37">
        <v>42.999999999999993</v>
      </c>
      <c r="Q96" s="37">
        <v>44.499999999999993</v>
      </c>
    </row>
    <row r="97" spans="4:17" x14ac:dyDescent="0.25">
      <c r="D97">
        <v>94</v>
      </c>
      <c r="E97">
        <v>110000</v>
      </c>
      <c r="F97" s="37">
        <v>26.5</v>
      </c>
      <c r="G97" s="37">
        <v>28.000000000000004</v>
      </c>
      <c r="H97" s="37">
        <v>30</v>
      </c>
      <c r="I97" s="37">
        <v>32</v>
      </c>
      <c r="J97" s="37">
        <v>34</v>
      </c>
      <c r="K97" s="37">
        <v>36</v>
      </c>
      <c r="L97" s="37">
        <v>37.5</v>
      </c>
      <c r="M97" s="37">
        <v>39</v>
      </c>
      <c r="N97" s="37">
        <v>40.5</v>
      </c>
      <c r="O97" s="37">
        <v>42.000000000000007</v>
      </c>
      <c r="P97" s="37">
        <v>42.999999999999993</v>
      </c>
      <c r="Q97" s="37">
        <v>44.499999999999993</v>
      </c>
    </row>
  </sheetData>
  <pageMargins left="0.7" right="0.7" top="0.75" bottom="0.75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D1:Q99"/>
  <sheetViews>
    <sheetView zoomScale="85" zoomScaleNormal="85" workbookViewId="0">
      <selection activeCell="D3" sqref="D3"/>
    </sheetView>
  </sheetViews>
  <sheetFormatPr defaultRowHeight="15" x14ac:dyDescent="0.25"/>
  <sheetData>
    <row r="1" spans="4:17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</row>
    <row r="2" spans="4:17" x14ac:dyDescent="0.25">
      <c r="D2" t="s">
        <v>150</v>
      </c>
      <c r="F2" s="62">
        <v>0</v>
      </c>
      <c r="G2" s="62">
        <v>1.0009999999999999</v>
      </c>
      <c r="H2" s="62">
        <v>1.5009999999999999</v>
      </c>
      <c r="I2" s="62">
        <v>2.0009999999999999</v>
      </c>
      <c r="J2" s="62">
        <v>2.5009999999999999</v>
      </c>
      <c r="K2" s="62">
        <v>3.0009999999999999</v>
      </c>
      <c r="L2" s="62">
        <v>3.5009999999999999</v>
      </c>
      <c r="M2" s="62">
        <v>4.0010000000000003</v>
      </c>
      <c r="N2" s="62">
        <v>4.5010000000000003</v>
      </c>
      <c r="O2" s="62">
        <v>5.0010000000000003</v>
      </c>
      <c r="P2" s="62">
        <v>5.5010000000000003</v>
      </c>
      <c r="Q2" s="62">
        <v>6.0010000000000003</v>
      </c>
    </row>
    <row r="3" spans="4:17" x14ac:dyDescent="0.25">
      <c r="E3" t="s">
        <v>59</v>
      </c>
      <c r="F3" s="62">
        <v>2</v>
      </c>
      <c r="G3" s="62">
        <v>3</v>
      </c>
      <c r="H3" s="62">
        <v>4</v>
      </c>
      <c r="I3" s="62">
        <v>5</v>
      </c>
      <c r="J3" s="62">
        <v>6</v>
      </c>
      <c r="K3" s="62">
        <v>7</v>
      </c>
      <c r="L3" s="62">
        <v>8</v>
      </c>
      <c r="M3" s="62">
        <v>9</v>
      </c>
      <c r="N3" s="62">
        <v>10</v>
      </c>
      <c r="O3" s="62">
        <v>11</v>
      </c>
      <c r="P3" s="62">
        <v>12</v>
      </c>
      <c r="Q3" s="62">
        <v>13</v>
      </c>
    </row>
    <row r="4" spans="4:17" x14ac:dyDescent="0.25">
      <c r="D4">
        <v>1</v>
      </c>
      <c r="E4">
        <v>0</v>
      </c>
      <c r="F4" s="37">
        <v>11.5</v>
      </c>
      <c r="G4" s="37">
        <v>11.5</v>
      </c>
      <c r="H4" s="37">
        <v>12</v>
      </c>
      <c r="I4" s="37">
        <v>12</v>
      </c>
      <c r="J4" s="37">
        <v>12.5</v>
      </c>
      <c r="K4" s="37">
        <v>12.5</v>
      </c>
      <c r="L4" s="37">
        <v>12.5</v>
      </c>
      <c r="M4" s="37">
        <v>12.5</v>
      </c>
      <c r="N4" s="37">
        <v>13</v>
      </c>
      <c r="O4" s="37">
        <v>13</v>
      </c>
      <c r="P4" s="37">
        <v>13</v>
      </c>
      <c r="Q4" s="37">
        <v>13</v>
      </c>
    </row>
    <row r="5" spans="4:17" x14ac:dyDescent="0.25">
      <c r="D5">
        <v>2</v>
      </c>
      <c r="E5">
        <v>21000</v>
      </c>
      <c r="F5" s="37">
        <v>11.5</v>
      </c>
      <c r="G5" s="37">
        <v>11.5</v>
      </c>
      <c r="H5" s="37">
        <v>12</v>
      </c>
      <c r="I5" s="37">
        <v>12</v>
      </c>
      <c r="J5" s="37">
        <v>12.5</v>
      </c>
      <c r="K5" s="37">
        <v>12.5</v>
      </c>
      <c r="L5" s="37">
        <v>12.5</v>
      </c>
      <c r="M5" s="37">
        <v>12.5</v>
      </c>
      <c r="N5" s="37">
        <v>13</v>
      </c>
      <c r="O5" s="37">
        <v>13</v>
      </c>
      <c r="P5" s="37">
        <v>13</v>
      </c>
      <c r="Q5" s="37">
        <v>13</v>
      </c>
    </row>
    <row r="6" spans="4:17" x14ac:dyDescent="0.25">
      <c r="D6">
        <v>3</v>
      </c>
      <c r="E6">
        <v>21500</v>
      </c>
      <c r="F6" s="37">
        <v>12</v>
      </c>
      <c r="G6" s="37">
        <v>12</v>
      </c>
      <c r="H6" s="37">
        <v>12.5</v>
      </c>
      <c r="I6" s="37">
        <v>12.5</v>
      </c>
      <c r="J6" s="37">
        <v>12.5</v>
      </c>
      <c r="K6" s="37">
        <v>13</v>
      </c>
      <c r="L6" s="37">
        <v>13</v>
      </c>
      <c r="M6" s="37">
        <v>13</v>
      </c>
      <c r="N6" s="37">
        <v>13.5</v>
      </c>
      <c r="O6" s="37">
        <v>13.5</v>
      </c>
      <c r="P6" s="37">
        <v>13.5</v>
      </c>
      <c r="Q6" s="37">
        <v>13.5</v>
      </c>
    </row>
    <row r="7" spans="4:17" x14ac:dyDescent="0.25">
      <c r="D7">
        <v>4</v>
      </c>
      <c r="E7">
        <v>22000</v>
      </c>
      <c r="F7" s="37">
        <v>12</v>
      </c>
      <c r="G7" s="37">
        <v>12.5</v>
      </c>
      <c r="H7" s="37">
        <v>12.5</v>
      </c>
      <c r="I7" s="37">
        <v>13</v>
      </c>
      <c r="J7" s="37">
        <v>13</v>
      </c>
      <c r="K7" s="37">
        <v>13</v>
      </c>
      <c r="L7" s="37">
        <v>13.5</v>
      </c>
      <c r="M7" s="37">
        <v>13.5</v>
      </c>
      <c r="N7" s="37">
        <v>13.5</v>
      </c>
      <c r="O7" s="37">
        <v>14.000000000000002</v>
      </c>
      <c r="P7" s="37">
        <v>14.000000000000002</v>
      </c>
      <c r="Q7" s="37">
        <v>14.000000000000002</v>
      </c>
    </row>
    <row r="8" spans="4:17" x14ac:dyDescent="0.25">
      <c r="D8">
        <v>5</v>
      </c>
      <c r="E8">
        <v>22500</v>
      </c>
      <c r="F8" s="37">
        <v>12.5</v>
      </c>
      <c r="G8" s="37">
        <v>13</v>
      </c>
      <c r="H8" s="37">
        <v>13</v>
      </c>
      <c r="I8" s="37">
        <v>13</v>
      </c>
      <c r="J8" s="37">
        <v>13.5</v>
      </c>
      <c r="K8" s="37">
        <v>13.5</v>
      </c>
      <c r="L8" s="37">
        <v>14.000000000000002</v>
      </c>
      <c r="M8" s="37">
        <v>14.000000000000002</v>
      </c>
      <c r="N8" s="37">
        <v>14.000000000000002</v>
      </c>
      <c r="O8" s="37">
        <v>14.500000000000002</v>
      </c>
      <c r="P8" s="37">
        <v>14.500000000000002</v>
      </c>
      <c r="Q8" s="37">
        <v>14.500000000000002</v>
      </c>
    </row>
    <row r="9" spans="4:17" x14ac:dyDescent="0.25">
      <c r="D9">
        <v>6</v>
      </c>
      <c r="E9">
        <v>23000</v>
      </c>
      <c r="F9" s="37">
        <v>13</v>
      </c>
      <c r="G9" s="37">
        <v>13</v>
      </c>
      <c r="H9" s="37">
        <v>13.5</v>
      </c>
      <c r="I9" s="37">
        <v>13.5</v>
      </c>
      <c r="J9" s="37">
        <v>14.000000000000002</v>
      </c>
      <c r="K9" s="37">
        <v>14.000000000000002</v>
      </c>
      <c r="L9" s="37">
        <v>14.000000000000002</v>
      </c>
      <c r="M9" s="37">
        <v>14.500000000000002</v>
      </c>
      <c r="N9" s="37">
        <v>14.500000000000002</v>
      </c>
      <c r="O9" s="37">
        <v>14.500000000000002</v>
      </c>
      <c r="P9" s="37">
        <v>15</v>
      </c>
      <c r="Q9" s="37">
        <v>15</v>
      </c>
    </row>
    <row r="10" spans="4:17" x14ac:dyDescent="0.25">
      <c r="D10">
        <v>7</v>
      </c>
      <c r="E10">
        <v>23500</v>
      </c>
      <c r="F10" s="37">
        <v>13</v>
      </c>
      <c r="G10" s="37">
        <v>13.5</v>
      </c>
      <c r="H10" s="37">
        <v>13.5</v>
      </c>
      <c r="I10" s="37">
        <v>14.000000000000002</v>
      </c>
      <c r="J10" s="37">
        <v>14.000000000000002</v>
      </c>
      <c r="K10" s="37">
        <v>14.500000000000002</v>
      </c>
      <c r="L10" s="37">
        <v>14.500000000000002</v>
      </c>
      <c r="M10" s="37">
        <v>14.500000000000002</v>
      </c>
      <c r="N10" s="37">
        <v>15</v>
      </c>
      <c r="O10" s="37">
        <v>15</v>
      </c>
      <c r="P10" s="37">
        <v>15</v>
      </c>
      <c r="Q10" s="37">
        <v>15.5</v>
      </c>
    </row>
    <row r="11" spans="4:17" x14ac:dyDescent="0.25">
      <c r="D11">
        <v>8</v>
      </c>
      <c r="E11">
        <v>24000</v>
      </c>
      <c r="F11" s="37">
        <v>13.5</v>
      </c>
      <c r="G11" s="37">
        <v>14.000000000000002</v>
      </c>
      <c r="H11" s="37">
        <v>14.000000000000002</v>
      </c>
      <c r="I11" s="37">
        <v>14.500000000000002</v>
      </c>
      <c r="J11" s="37">
        <v>14.500000000000002</v>
      </c>
      <c r="K11" s="37">
        <v>14.500000000000002</v>
      </c>
      <c r="L11" s="37">
        <v>15</v>
      </c>
      <c r="M11" s="37">
        <v>15</v>
      </c>
      <c r="N11" s="37">
        <v>15</v>
      </c>
      <c r="O11" s="37">
        <v>15.5</v>
      </c>
      <c r="P11" s="37">
        <v>15.5</v>
      </c>
      <c r="Q11" s="37">
        <v>15.5</v>
      </c>
    </row>
    <row r="12" spans="4:17" x14ac:dyDescent="0.25">
      <c r="D12">
        <v>9</v>
      </c>
      <c r="E12">
        <v>24500</v>
      </c>
      <c r="F12" s="37">
        <v>14.000000000000002</v>
      </c>
      <c r="G12" s="37">
        <v>14.000000000000002</v>
      </c>
      <c r="H12" s="37">
        <v>14.500000000000002</v>
      </c>
      <c r="I12" s="37">
        <v>14.500000000000002</v>
      </c>
      <c r="J12" s="37">
        <v>15</v>
      </c>
      <c r="K12" s="37">
        <v>15</v>
      </c>
      <c r="L12" s="37">
        <v>15</v>
      </c>
      <c r="M12" s="37">
        <v>15.5</v>
      </c>
      <c r="N12" s="37">
        <v>15.5</v>
      </c>
      <c r="O12" s="37">
        <v>15.5</v>
      </c>
      <c r="P12" s="37">
        <v>16</v>
      </c>
      <c r="Q12" s="37">
        <v>16</v>
      </c>
    </row>
    <row r="13" spans="4:17" x14ac:dyDescent="0.25">
      <c r="D13">
        <v>10</v>
      </c>
      <c r="E13">
        <v>25000</v>
      </c>
      <c r="F13" s="37">
        <v>14.000000000000002</v>
      </c>
      <c r="G13" s="37">
        <v>14.500000000000002</v>
      </c>
      <c r="H13" s="37">
        <v>14.500000000000002</v>
      </c>
      <c r="I13" s="37">
        <v>15</v>
      </c>
      <c r="J13" s="37">
        <v>15</v>
      </c>
      <c r="K13" s="37">
        <v>15.5</v>
      </c>
      <c r="L13" s="37">
        <v>15.5</v>
      </c>
      <c r="M13" s="37">
        <v>15.5</v>
      </c>
      <c r="N13" s="37">
        <v>16</v>
      </c>
      <c r="O13" s="37">
        <v>16</v>
      </c>
      <c r="P13" s="37">
        <v>16</v>
      </c>
      <c r="Q13" s="37">
        <v>16.5</v>
      </c>
    </row>
    <row r="14" spans="4:17" x14ac:dyDescent="0.25">
      <c r="D14">
        <v>11</v>
      </c>
      <c r="E14">
        <v>26000</v>
      </c>
      <c r="F14" s="37">
        <v>14.500000000000002</v>
      </c>
      <c r="G14" s="37">
        <v>15</v>
      </c>
      <c r="H14" s="37">
        <v>15</v>
      </c>
      <c r="I14" s="37">
        <v>15.5</v>
      </c>
      <c r="J14" s="37">
        <v>15.5</v>
      </c>
      <c r="K14" s="37">
        <v>16</v>
      </c>
      <c r="L14" s="37">
        <v>16</v>
      </c>
      <c r="M14" s="37">
        <v>16.5</v>
      </c>
      <c r="N14" s="37">
        <v>16.5</v>
      </c>
      <c r="O14" s="37">
        <v>16.5</v>
      </c>
      <c r="P14" s="37">
        <v>17</v>
      </c>
      <c r="Q14" s="37">
        <v>17</v>
      </c>
    </row>
    <row r="15" spans="4:17" x14ac:dyDescent="0.25">
      <c r="D15">
        <v>12</v>
      </c>
      <c r="E15">
        <v>27000</v>
      </c>
      <c r="F15" s="37">
        <v>15</v>
      </c>
      <c r="G15" s="37">
        <v>15.5</v>
      </c>
      <c r="H15" s="37">
        <v>15.5</v>
      </c>
      <c r="I15" s="37">
        <v>16</v>
      </c>
      <c r="J15" s="37">
        <v>16</v>
      </c>
      <c r="K15" s="37">
        <v>16.5</v>
      </c>
      <c r="L15" s="37">
        <v>16.5</v>
      </c>
      <c r="M15" s="37">
        <v>17</v>
      </c>
      <c r="N15" s="37">
        <v>17</v>
      </c>
      <c r="O15" s="37">
        <v>17</v>
      </c>
      <c r="P15" s="37">
        <v>17.5</v>
      </c>
      <c r="Q15" s="37">
        <v>17.5</v>
      </c>
    </row>
    <row r="16" spans="4:17" x14ac:dyDescent="0.25">
      <c r="D16">
        <v>13</v>
      </c>
      <c r="E16">
        <v>28000</v>
      </c>
      <c r="F16" s="37">
        <v>15.5</v>
      </c>
      <c r="G16" s="37">
        <v>16</v>
      </c>
      <c r="H16" s="37">
        <v>16</v>
      </c>
      <c r="I16" s="37">
        <v>16.5</v>
      </c>
      <c r="J16" s="37">
        <v>16.5</v>
      </c>
      <c r="K16" s="37">
        <v>17</v>
      </c>
      <c r="L16" s="37">
        <v>17</v>
      </c>
      <c r="M16" s="37">
        <v>17.5</v>
      </c>
      <c r="N16" s="37">
        <v>17.5</v>
      </c>
      <c r="O16" s="37">
        <v>17.5</v>
      </c>
      <c r="P16" s="37">
        <v>18</v>
      </c>
      <c r="Q16" s="37">
        <v>18</v>
      </c>
    </row>
    <row r="17" spans="4:17" x14ac:dyDescent="0.25">
      <c r="D17">
        <v>14</v>
      </c>
      <c r="E17">
        <v>29000</v>
      </c>
      <c r="F17" s="37">
        <v>15.5</v>
      </c>
      <c r="G17" s="37">
        <v>16</v>
      </c>
      <c r="H17" s="37">
        <v>16.5</v>
      </c>
      <c r="I17" s="37">
        <v>16.5</v>
      </c>
      <c r="J17" s="37">
        <v>17</v>
      </c>
      <c r="K17" s="37">
        <v>17</v>
      </c>
      <c r="L17" s="37">
        <v>17.5</v>
      </c>
      <c r="M17" s="37">
        <v>17.5</v>
      </c>
      <c r="N17" s="37">
        <v>17.5</v>
      </c>
      <c r="O17" s="37">
        <v>18</v>
      </c>
      <c r="P17" s="37">
        <v>18</v>
      </c>
      <c r="Q17" s="37">
        <v>18</v>
      </c>
    </row>
    <row r="18" spans="4:17" x14ac:dyDescent="0.25">
      <c r="D18">
        <v>15</v>
      </c>
      <c r="E18">
        <v>30000</v>
      </c>
      <c r="F18" s="37">
        <v>16</v>
      </c>
      <c r="G18" s="37">
        <v>16</v>
      </c>
      <c r="H18" s="37">
        <v>16.5</v>
      </c>
      <c r="I18" s="37">
        <v>16.5</v>
      </c>
      <c r="J18" s="37">
        <v>17</v>
      </c>
      <c r="K18" s="37">
        <v>17</v>
      </c>
      <c r="L18" s="37">
        <v>17.5</v>
      </c>
      <c r="M18" s="37">
        <v>17.5</v>
      </c>
      <c r="N18" s="37">
        <v>18</v>
      </c>
      <c r="O18" s="37">
        <v>18</v>
      </c>
      <c r="P18" s="37">
        <v>18</v>
      </c>
      <c r="Q18" s="37">
        <v>18.5</v>
      </c>
    </row>
    <row r="19" spans="4:17" x14ac:dyDescent="0.25">
      <c r="D19">
        <v>16</v>
      </c>
      <c r="E19">
        <v>31000</v>
      </c>
      <c r="F19" s="37">
        <v>16.5</v>
      </c>
      <c r="G19" s="37">
        <v>16.5</v>
      </c>
      <c r="H19" s="37">
        <v>17</v>
      </c>
      <c r="I19" s="37">
        <v>17.5</v>
      </c>
      <c r="J19" s="37">
        <v>17.5</v>
      </c>
      <c r="K19" s="37">
        <v>18</v>
      </c>
      <c r="L19" s="37">
        <v>18</v>
      </c>
      <c r="M19" s="37">
        <v>18</v>
      </c>
      <c r="N19" s="37">
        <v>18.5</v>
      </c>
      <c r="O19" s="37">
        <v>18.5</v>
      </c>
      <c r="P19" s="37">
        <v>19</v>
      </c>
      <c r="Q19" s="37">
        <v>19</v>
      </c>
    </row>
    <row r="20" spans="4:17" x14ac:dyDescent="0.25">
      <c r="D20">
        <v>17</v>
      </c>
      <c r="E20">
        <v>32000</v>
      </c>
      <c r="F20" s="37">
        <v>16.5</v>
      </c>
      <c r="G20" s="37">
        <v>17</v>
      </c>
      <c r="H20" s="37">
        <v>17</v>
      </c>
      <c r="I20" s="37">
        <v>17.5</v>
      </c>
      <c r="J20" s="37">
        <v>17.5</v>
      </c>
      <c r="K20" s="37">
        <v>18</v>
      </c>
      <c r="L20" s="37">
        <v>18</v>
      </c>
      <c r="M20" s="37">
        <v>18.5</v>
      </c>
      <c r="N20" s="37">
        <v>18.5</v>
      </c>
      <c r="O20" s="37">
        <v>19</v>
      </c>
      <c r="P20" s="37">
        <v>19</v>
      </c>
      <c r="Q20" s="37">
        <v>19</v>
      </c>
    </row>
    <row r="21" spans="4:17" x14ac:dyDescent="0.25">
      <c r="D21">
        <v>18</v>
      </c>
      <c r="E21">
        <v>33000</v>
      </c>
      <c r="F21" s="37">
        <v>16.5</v>
      </c>
      <c r="G21" s="37">
        <v>17</v>
      </c>
      <c r="H21" s="37">
        <v>17</v>
      </c>
      <c r="I21" s="37">
        <v>17.5</v>
      </c>
      <c r="J21" s="37">
        <v>18</v>
      </c>
      <c r="K21" s="37">
        <v>18</v>
      </c>
      <c r="L21" s="37">
        <v>18.5</v>
      </c>
      <c r="M21" s="37">
        <v>18.5</v>
      </c>
      <c r="N21" s="37">
        <v>18.5</v>
      </c>
      <c r="O21" s="37">
        <v>19</v>
      </c>
      <c r="P21" s="37">
        <v>19</v>
      </c>
      <c r="Q21" s="37">
        <v>19</v>
      </c>
    </row>
    <row r="22" spans="4:17" x14ac:dyDescent="0.25">
      <c r="D22">
        <v>19</v>
      </c>
      <c r="E22">
        <v>34000</v>
      </c>
      <c r="F22" s="37">
        <v>16.5</v>
      </c>
      <c r="G22" s="37">
        <v>17</v>
      </c>
      <c r="H22" s="37">
        <v>17</v>
      </c>
      <c r="I22" s="37">
        <v>17.5</v>
      </c>
      <c r="J22" s="37">
        <v>18</v>
      </c>
      <c r="K22" s="37">
        <v>18</v>
      </c>
      <c r="L22" s="37">
        <v>18.5</v>
      </c>
      <c r="M22" s="37">
        <v>18.5</v>
      </c>
      <c r="N22" s="37">
        <v>18.5</v>
      </c>
      <c r="O22" s="37">
        <v>19</v>
      </c>
      <c r="P22" s="37">
        <v>19</v>
      </c>
      <c r="Q22" s="37">
        <v>19</v>
      </c>
    </row>
    <row r="23" spans="4:17" x14ac:dyDescent="0.25">
      <c r="D23">
        <v>20</v>
      </c>
      <c r="E23">
        <v>35000</v>
      </c>
      <c r="F23" s="37">
        <v>16.5</v>
      </c>
      <c r="G23" s="37">
        <v>17</v>
      </c>
      <c r="H23" s="37">
        <v>17</v>
      </c>
      <c r="I23" s="37">
        <v>17.5</v>
      </c>
      <c r="J23" s="37">
        <v>18</v>
      </c>
      <c r="K23" s="37">
        <v>18</v>
      </c>
      <c r="L23" s="37">
        <v>18.5</v>
      </c>
      <c r="M23" s="37">
        <v>18.5</v>
      </c>
      <c r="N23" s="37">
        <v>18.5</v>
      </c>
      <c r="O23" s="37">
        <v>19</v>
      </c>
      <c r="P23" s="37">
        <v>19</v>
      </c>
      <c r="Q23" s="37">
        <v>19</v>
      </c>
    </row>
    <row r="24" spans="4:17" x14ac:dyDescent="0.25">
      <c r="D24">
        <v>21</v>
      </c>
      <c r="E24">
        <v>36000</v>
      </c>
      <c r="F24" s="37">
        <v>16.5</v>
      </c>
      <c r="G24" s="37">
        <v>17</v>
      </c>
      <c r="H24" s="37">
        <v>17</v>
      </c>
      <c r="I24" s="37">
        <v>17.5</v>
      </c>
      <c r="J24" s="37">
        <v>18</v>
      </c>
      <c r="K24" s="37">
        <v>18</v>
      </c>
      <c r="L24" s="37">
        <v>18.5</v>
      </c>
      <c r="M24" s="37">
        <v>18.5</v>
      </c>
      <c r="N24" s="37">
        <v>18.5</v>
      </c>
      <c r="O24" s="37">
        <v>19</v>
      </c>
      <c r="P24" s="37">
        <v>19</v>
      </c>
      <c r="Q24" s="37">
        <v>19</v>
      </c>
    </row>
    <row r="25" spans="4:17" x14ac:dyDescent="0.25">
      <c r="D25">
        <v>22</v>
      </c>
      <c r="E25">
        <v>37000</v>
      </c>
      <c r="F25" s="37">
        <v>16.5</v>
      </c>
      <c r="G25" s="37">
        <v>17</v>
      </c>
      <c r="H25" s="37">
        <v>17</v>
      </c>
      <c r="I25" s="37">
        <v>17.5</v>
      </c>
      <c r="J25" s="37">
        <v>18</v>
      </c>
      <c r="K25" s="37">
        <v>18</v>
      </c>
      <c r="L25" s="37">
        <v>18.5</v>
      </c>
      <c r="M25" s="37">
        <v>18.5</v>
      </c>
      <c r="N25" s="37">
        <v>18.5</v>
      </c>
      <c r="O25" s="37">
        <v>19</v>
      </c>
      <c r="P25" s="37">
        <v>19</v>
      </c>
      <c r="Q25" s="37">
        <v>19.5</v>
      </c>
    </row>
    <row r="26" spans="4:17" x14ac:dyDescent="0.25">
      <c r="D26">
        <v>23</v>
      </c>
      <c r="E26">
        <v>38000</v>
      </c>
      <c r="F26" s="37">
        <v>16.5</v>
      </c>
      <c r="G26" s="37">
        <v>17</v>
      </c>
      <c r="H26" s="37">
        <v>17.5</v>
      </c>
      <c r="I26" s="37">
        <v>17.5</v>
      </c>
      <c r="J26" s="37">
        <v>18</v>
      </c>
      <c r="K26" s="37">
        <v>18</v>
      </c>
      <c r="L26" s="37">
        <v>18.5</v>
      </c>
      <c r="M26" s="37">
        <v>18.5</v>
      </c>
      <c r="N26" s="37">
        <v>19</v>
      </c>
      <c r="O26" s="37">
        <v>19</v>
      </c>
      <c r="P26" s="37">
        <v>19</v>
      </c>
      <c r="Q26" s="37">
        <v>19.5</v>
      </c>
    </row>
    <row r="27" spans="4:17" x14ac:dyDescent="0.25">
      <c r="D27">
        <v>24</v>
      </c>
      <c r="E27">
        <v>39000</v>
      </c>
      <c r="F27" s="37">
        <v>16.5</v>
      </c>
      <c r="G27" s="37">
        <v>17</v>
      </c>
      <c r="H27" s="37">
        <v>17.5</v>
      </c>
      <c r="I27" s="37">
        <v>17.5</v>
      </c>
      <c r="J27" s="37">
        <v>18</v>
      </c>
      <c r="K27" s="37">
        <v>18</v>
      </c>
      <c r="L27" s="37">
        <v>18.5</v>
      </c>
      <c r="M27" s="37">
        <v>18.5</v>
      </c>
      <c r="N27" s="37">
        <v>19</v>
      </c>
      <c r="O27" s="37">
        <v>19</v>
      </c>
      <c r="P27" s="37">
        <v>19</v>
      </c>
      <c r="Q27" s="37">
        <v>19.5</v>
      </c>
    </row>
    <row r="28" spans="4:17" x14ac:dyDescent="0.25">
      <c r="D28">
        <v>25</v>
      </c>
      <c r="E28">
        <v>40000</v>
      </c>
      <c r="F28" s="37">
        <v>17</v>
      </c>
      <c r="G28" s="37">
        <v>17</v>
      </c>
      <c r="H28" s="37">
        <v>17.5</v>
      </c>
      <c r="I28" s="37">
        <v>17.5</v>
      </c>
      <c r="J28" s="37">
        <v>18</v>
      </c>
      <c r="K28" s="37">
        <v>18.5</v>
      </c>
      <c r="L28" s="37">
        <v>18.5</v>
      </c>
      <c r="M28" s="37">
        <v>19</v>
      </c>
      <c r="N28" s="37">
        <v>19</v>
      </c>
      <c r="O28" s="37">
        <v>19</v>
      </c>
      <c r="P28" s="37">
        <v>19.5</v>
      </c>
      <c r="Q28" s="37">
        <v>19.5</v>
      </c>
    </row>
    <row r="29" spans="4:17" x14ac:dyDescent="0.25">
      <c r="D29">
        <v>26</v>
      </c>
      <c r="E29">
        <v>41000</v>
      </c>
      <c r="F29" s="37">
        <v>17</v>
      </c>
      <c r="G29" s="37">
        <v>17</v>
      </c>
      <c r="H29" s="37">
        <v>17.5</v>
      </c>
      <c r="I29" s="37">
        <v>18</v>
      </c>
      <c r="J29" s="37">
        <v>18</v>
      </c>
      <c r="K29" s="37">
        <v>18.5</v>
      </c>
      <c r="L29" s="37">
        <v>18.5</v>
      </c>
      <c r="M29" s="37">
        <v>19</v>
      </c>
      <c r="N29" s="37">
        <v>19</v>
      </c>
      <c r="O29" s="37">
        <v>19</v>
      </c>
      <c r="P29" s="37">
        <v>19.5</v>
      </c>
      <c r="Q29" s="37">
        <v>19.5</v>
      </c>
    </row>
    <row r="30" spans="4:17" x14ac:dyDescent="0.25">
      <c r="D30">
        <v>27</v>
      </c>
      <c r="E30">
        <v>42000</v>
      </c>
      <c r="F30" s="37">
        <v>17</v>
      </c>
      <c r="G30" s="37">
        <v>17.5</v>
      </c>
      <c r="H30" s="37">
        <v>17.5</v>
      </c>
      <c r="I30" s="37">
        <v>18</v>
      </c>
      <c r="J30" s="37">
        <v>18</v>
      </c>
      <c r="K30" s="37">
        <v>18.5</v>
      </c>
      <c r="L30" s="37">
        <v>18.5</v>
      </c>
      <c r="M30" s="37">
        <v>19</v>
      </c>
      <c r="N30" s="37">
        <v>19</v>
      </c>
      <c r="O30" s="37">
        <v>19.5</v>
      </c>
      <c r="P30" s="37">
        <v>19.5</v>
      </c>
      <c r="Q30" s="37">
        <v>19.5</v>
      </c>
    </row>
    <row r="31" spans="4:17" x14ac:dyDescent="0.25">
      <c r="D31">
        <v>28</v>
      </c>
      <c r="E31">
        <v>43000</v>
      </c>
      <c r="F31" s="37">
        <v>17</v>
      </c>
      <c r="G31" s="37">
        <v>17.5</v>
      </c>
      <c r="H31" s="37">
        <v>17.5</v>
      </c>
      <c r="I31" s="37">
        <v>18</v>
      </c>
      <c r="J31" s="37">
        <v>18</v>
      </c>
      <c r="K31" s="37">
        <v>18.5</v>
      </c>
      <c r="L31" s="37">
        <v>18.5</v>
      </c>
      <c r="M31" s="37">
        <v>19</v>
      </c>
      <c r="N31" s="37">
        <v>19</v>
      </c>
      <c r="O31" s="37">
        <v>19.5</v>
      </c>
      <c r="P31" s="37">
        <v>19.5</v>
      </c>
      <c r="Q31" s="37">
        <v>20</v>
      </c>
    </row>
    <row r="32" spans="4:17" x14ac:dyDescent="0.25">
      <c r="D32">
        <v>29</v>
      </c>
      <c r="E32">
        <v>44000</v>
      </c>
      <c r="F32" s="37">
        <v>17</v>
      </c>
      <c r="G32" s="37">
        <v>17.5</v>
      </c>
      <c r="H32" s="37">
        <v>18</v>
      </c>
      <c r="I32" s="37">
        <v>18</v>
      </c>
      <c r="J32" s="37">
        <v>18.5</v>
      </c>
      <c r="K32" s="37">
        <v>18.5</v>
      </c>
      <c r="L32" s="37">
        <v>19</v>
      </c>
      <c r="M32" s="37">
        <v>19</v>
      </c>
      <c r="N32" s="37">
        <v>19.5</v>
      </c>
      <c r="O32" s="37">
        <v>19.5</v>
      </c>
      <c r="P32" s="37">
        <v>19.5</v>
      </c>
      <c r="Q32" s="37">
        <v>20</v>
      </c>
    </row>
    <row r="33" spans="4:17" x14ac:dyDescent="0.25">
      <c r="D33">
        <v>30</v>
      </c>
      <c r="E33">
        <v>45000</v>
      </c>
      <c r="F33" s="37">
        <v>17</v>
      </c>
      <c r="G33" s="37">
        <v>17.5</v>
      </c>
      <c r="H33" s="37">
        <v>18</v>
      </c>
      <c r="I33" s="37">
        <v>18</v>
      </c>
      <c r="J33" s="37">
        <v>18.5</v>
      </c>
      <c r="K33" s="37">
        <v>18.5</v>
      </c>
      <c r="L33" s="37">
        <v>19</v>
      </c>
      <c r="M33" s="37">
        <v>19</v>
      </c>
      <c r="N33" s="37">
        <v>19.5</v>
      </c>
      <c r="O33" s="37">
        <v>19.5</v>
      </c>
      <c r="P33" s="37">
        <v>20</v>
      </c>
      <c r="Q33" s="37">
        <v>20</v>
      </c>
    </row>
    <row r="34" spans="4:17" x14ac:dyDescent="0.25">
      <c r="D34">
        <v>31</v>
      </c>
      <c r="E34">
        <v>46000</v>
      </c>
      <c r="F34" s="37">
        <v>17.5</v>
      </c>
      <c r="G34" s="37">
        <v>17.5</v>
      </c>
      <c r="H34" s="37">
        <v>18</v>
      </c>
      <c r="I34" s="37">
        <v>18.5</v>
      </c>
      <c r="J34" s="37">
        <v>18.5</v>
      </c>
      <c r="K34" s="37">
        <v>19</v>
      </c>
      <c r="L34" s="37">
        <v>19</v>
      </c>
      <c r="M34" s="37">
        <v>19.5</v>
      </c>
      <c r="N34" s="37">
        <v>19.5</v>
      </c>
      <c r="O34" s="37">
        <v>20</v>
      </c>
      <c r="P34" s="37">
        <v>20</v>
      </c>
      <c r="Q34" s="37">
        <v>20</v>
      </c>
    </row>
    <row r="35" spans="4:17" x14ac:dyDescent="0.25">
      <c r="D35">
        <v>32</v>
      </c>
      <c r="E35">
        <v>47000</v>
      </c>
      <c r="F35" s="37">
        <v>17.5</v>
      </c>
      <c r="G35" s="37">
        <v>18</v>
      </c>
      <c r="H35" s="37">
        <v>18</v>
      </c>
      <c r="I35" s="37">
        <v>18.5</v>
      </c>
      <c r="J35" s="37">
        <v>18.5</v>
      </c>
      <c r="K35" s="37">
        <v>19</v>
      </c>
      <c r="L35" s="37">
        <v>19</v>
      </c>
      <c r="M35" s="37">
        <v>19.5</v>
      </c>
      <c r="N35" s="37">
        <v>19.5</v>
      </c>
      <c r="O35" s="37">
        <v>20</v>
      </c>
      <c r="P35" s="37">
        <v>20</v>
      </c>
      <c r="Q35" s="37">
        <v>20.5</v>
      </c>
    </row>
    <row r="36" spans="4:17" x14ac:dyDescent="0.25">
      <c r="D36">
        <v>33</v>
      </c>
      <c r="E36">
        <v>48000</v>
      </c>
      <c r="F36" s="37">
        <v>17.5</v>
      </c>
      <c r="G36" s="37">
        <v>18</v>
      </c>
      <c r="H36" s="37">
        <v>18</v>
      </c>
      <c r="I36" s="37">
        <v>18.5</v>
      </c>
      <c r="J36" s="37">
        <v>19</v>
      </c>
      <c r="K36" s="37">
        <v>19</v>
      </c>
      <c r="L36" s="37">
        <v>19.5</v>
      </c>
      <c r="M36" s="37">
        <v>19.5</v>
      </c>
      <c r="N36" s="37">
        <v>20</v>
      </c>
      <c r="O36" s="37">
        <v>20</v>
      </c>
      <c r="P36" s="37">
        <v>20.5</v>
      </c>
      <c r="Q36" s="37">
        <v>20.5</v>
      </c>
    </row>
    <row r="37" spans="4:17" x14ac:dyDescent="0.25">
      <c r="D37">
        <v>34</v>
      </c>
      <c r="E37">
        <v>49000</v>
      </c>
      <c r="F37" s="37">
        <v>17.5</v>
      </c>
      <c r="G37" s="37">
        <v>18</v>
      </c>
      <c r="H37" s="37">
        <v>18.5</v>
      </c>
      <c r="I37" s="37">
        <v>18.5</v>
      </c>
      <c r="J37" s="37">
        <v>19</v>
      </c>
      <c r="K37" s="37">
        <v>19</v>
      </c>
      <c r="L37" s="37">
        <v>19.5</v>
      </c>
      <c r="M37" s="37">
        <v>19.5</v>
      </c>
      <c r="N37" s="37">
        <v>20</v>
      </c>
      <c r="O37" s="37">
        <v>20</v>
      </c>
      <c r="P37" s="37">
        <v>20.5</v>
      </c>
      <c r="Q37" s="37">
        <v>20.5</v>
      </c>
    </row>
    <row r="38" spans="4:17" x14ac:dyDescent="0.25">
      <c r="D38">
        <v>35</v>
      </c>
      <c r="E38">
        <v>50000</v>
      </c>
      <c r="F38" s="37">
        <v>18</v>
      </c>
      <c r="G38" s="37">
        <v>18</v>
      </c>
      <c r="H38" s="37">
        <v>18.5</v>
      </c>
      <c r="I38" s="37">
        <v>18.5</v>
      </c>
      <c r="J38" s="37">
        <v>19</v>
      </c>
      <c r="K38" s="37">
        <v>19.5</v>
      </c>
      <c r="L38" s="37">
        <v>19.5</v>
      </c>
      <c r="M38" s="37">
        <v>20</v>
      </c>
      <c r="N38" s="37">
        <v>20</v>
      </c>
      <c r="O38" s="37">
        <v>20</v>
      </c>
      <c r="P38" s="37">
        <v>20.5</v>
      </c>
      <c r="Q38" s="37">
        <v>20.5</v>
      </c>
    </row>
    <row r="39" spans="4:17" x14ac:dyDescent="0.25">
      <c r="D39">
        <v>36</v>
      </c>
      <c r="E39">
        <v>51000</v>
      </c>
      <c r="F39" s="37">
        <v>18</v>
      </c>
      <c r="G39" s="37">
        <v>18</v>
      </c>
      <c r="H39" s="37">
        <v>18.5</v>
      </c>
      <c r="I39" s="37">
        <v>19</v>
      </c>
      <c r="J39" s="37">
        <v>19</v>
      </c>
      <c r="K39" s="37">
        <v>19.5</v>
      </c>
      <c r="L39" s="37">
        <v>19.5</v>
      </c>
      <c r="M39" s="37">
        <v>20</v>
      </c>
      <c r="N39" s="37">
        <v>20</v>
      </c>
      <c r="O39" s="37">
        <v>20.5</v>
      </c>
      <c r="P39" s="37">
        <v>20.5</v>
      </c>
      <c r="Q39" s="37">
        <v>20.5</v>
      </c>
    </row>
    <row r="40" spans="4:17" x14ac:dyDescent="0.25">
      <c r="D40">
        <v>37</v>
      </c>
      <c r="E40">
        <v>52000</v>
      </c>
      <c r="F40" s="37">
        <v>18</v>
      </c>
      <c r="G40" s="37">
        <v>18.5</v>
      </c>
      <c r="H40" s="37">
        <v>18.5</v>
      </c>
      <c r="I40" s="37">
        <v>19</v>
      </c>
      <c r="J40" s="37">
        <v>19</v>
      </c>
      <c r="K40" s="37">
        <v>19.5</v>
      </c>
      <c r="L40" s="37">
        <v>20</v>
      </c>
      <c r="M40" s="37">
        <v>20</v>
      </c>
      <c r="N40" s="37">
        <v>20</v>
      </c>
      <c r="O40" s="37">
        <v>20.5</v>
      </c>
      <c r="P40" s="37">
        <v>20.5</v>
      </c>
      <c r="Q40" s="37">
        <v>21.000000000000004</v>
      </c>
    </row>
    <row r="41" spans="4:17" x14ac:dyDescent="0.25">
      <c r="D41">
        <v>38</v>
      </c>
      <c r="E41">
        <v>53000</v>
      </c>
      <c r="F41" s="37">
        <v>18</v>
      </c>
      <c r="G41" s="37">
        <v>18.5</v>
      </c>
      <c r="H41" s="37">
        <v>18.5</v>
      </c>
      <c r="I41" s="37">
        <v>19</v>
      </c>
      <c r="J41" s="37">
        <v>19.5</v>
      </c>
      <c r="K41" s="37">
        <v>19.5</v>
      </c>
      <c r="L41" s="37">
        <v>20</v>
      </c>
      <c r="M41" s="37">
        <v>20</v>
      </c>
      <c r="N41" s="37">
        <v>20.5</v>
      </c>
      <c r="O41" s="37">
        <v>20.5</v>
      </c>
      <c r="P41" s="37">
        <v>20.5</v>
      </c>
      <c r="Q41" s="37">
        <v>21.000000000000004</v>
      </c>
    </row>
    <row r="42" spans="4:17" x14ac:dyDescent="0.25">
      <c r="D42">
        <v>39</v>
      </c>
      <c r="E42">
        <v>54000</v>
      </c>
      <c r="F42" s="37">
        <v>18</v>
      </c>
      <c r="G42" s="37">
        <v>18.5</v>
      </c>
      <c r="H42" s="37">
        <v>19</v>
      </c>
      <c r="I42" s="37">
        <v>19</v>
      </c>
      <c r="J42" s="37">
        <v>19.5</v>
      </c>
      <c r="K42" s="37">
        <v>19.5</v>
      </c>
      <c r="L42" s="37">
        <v>20</v>
      </c>
      <c r="M42" s="37">
        <v>20</v>
      </c>
      <c r="N42" s="37">
        <v>20.5</v>
      </c>
      <c r="O42" s="37">
        <v>20.5</v>
      </c>
      <c r="P42" s="37">
        <v>21.000000000000004</v>
      </c>
      <c r="Q42" s="37">
        <v>21.000000000000004</v>
      </c>
    </row>
    <row r="43" spans="4:17" x14ac:dyDescent="0.25">
      <c r="D43">
        <v>40</v>
      </c>
      <c r="E43">
        <v>55000</v>
      </c>
      <c r="F43" s="37">
        <v>18</v>
      </c>
      <c r="G43" s="37">
        <v>18.5</v>
      </c>
      <c r="H43" s="37">
        <v>19</v>
      </c>
      <c r="I43" s="37">
        <v>19</v>
      </c>
      <c r="J43" s="37">
        <v>19.5</v>
      </c>
      <c r="K43" s="37">
        <v>20</v>
      </c>
      <c r="L43" s="37">
        <v>20</v>
      </c>
      <c r="M43" s="37">
        <v>20.5</v>
      </c>
      <c r="N43" s="37">
        <v>20.5</v>
      </c>
      <c r="O43" s="37">
        <v>20.5</v>
      </c>
      <c r="P43" s="37">
        <v>21.000000000000004</v>
      </c>
      <c r="Q43" s="37">
        <v>21.000000000000004</v>
      </c>
    </row>
    <row r="44" spans="4:17" x14ac:dyDescent="0.25">
      <c r="D44">
        <v>41</v>
      </c>
      <c r="E44">
        <v>56000</v>
      </c>
      <c r="F44" s="37">
        <v>18.5</v>
      </c>
      <c r="G44" s="37">
        <v>18.5</v>
      </c>
      <c r="H44" s="37">
        <v>19</v>
      </c>
      <c r="I44" s="37">
        <v>19.5</v>
      </c>
      <c r="J44" s="37">
        <v>19.5</v>
      </c>
      <c r="K44" s="37">
        <v>20</v>
      </c>
      <c r="L44" s="37">
        <v>20</v>
      </c>
      <c r="M44" s="37">
        <v>20.5</v>
      </c>
      <c r="N44" s="37">
        <v>20.5</v>
      </c>
      <c r="O44" s="37">
        <v>21.000000000000004</v>
      </c>
      <c r="P44" s="37">
        <v>21.000000000000004</v>
      </c>
      <c r="Q44" s="37">
        <v>21.499999999999996</v>
      </c>
    </row>
    <row r="45" spans="4:17" x14ac:dyDescent="0.25">
      <c r="D45">
        <v>42</v>
      </c>
      <c r="E45">
        <v>57000</v>
      </c>
      <c r="F45" s="37">
        <v>18.5</v>
      </c>
      <c r="G45" s="37">
        <v>19</v>
      </c>
      <c r="H45" s="37">
        <v>19</v>
      </c>
      <c r="I45" s="37">
        <v>19.5</v>
      </c>
      <c r="J45" s="37">
        <v>20</v>
      </c>
      <c r="K45" s="37">
        <v>20</v>
      </c>
      <c r="L45" s="37">
        <v>20.5</v>
      </c>
      <c r="M45" s="37">
        <v>20.5</v>
      </c>
      <c r="N45" s="37">
        <v>21.000000000000004</v>
      </c>
      <c r="O45" s="37">
        <v>21.000000000000004</v>
      </c>
      <c r="P45" s="37">
        <v>21.499999999999996</v>
      </c>
      <c r="Q45" s="37">
        <v>21.499999999999996</v>
      </c>
    </row>
    <row r="46" spans="4:17" x14ac:dyDescent="0.25">
      <c r="D46">
        <v>43</v>
      </c>
      <c r="E46">
        <v>58000</v>
      </c>
      <c r="F46" s="37">
        <v>18.5</v>
      </c>
      <c r="G46" s="37">
        <v>19</v>
      </c>
      <c r="H46" s="37">
        <v>19.5</v>
      </c>
      <c r="I46" s="37">
        <v>19.5</v>
      </c>
      <c r="J46" s="37">
        <v>20</v>
      </c>
      <c r="K46" s="37">
        <v>20.5</v>
      </c>
      <c r="L46" s="37">
        <v>20.5</v>
      </c>
      <c r="M46" s="37">
        <v>21.000000000000004</v>
      </c>
      <c r="N46" s="37">
        <v>21.000000000000004</v>
      </c>
      <c r="O46" s="37">
        <v>21.499999999999996</v>
      </c>
      <c r="P46" s="37">
        <v>21.499999999999996</v>
      </c>
      <c r="Q46" s="37">
        <v>21.499999999999996</v>
      </c>
    </row>
    <row r="47" spans="4:17" x14ac:dyDescent="0.25">
      <c r="D47">
        <v>44</v>
      </c>
      <c r="E47">
        <v>59000</v>
      </c>
      <c r="F47" s="37">
        <v>19</v>
      </c>
      <c r="G47" s="37">
        <v>19</v>
      </c>
      <c r="H47" s="37">
        <v>19.5</v>
      </c>
      <c r="I47" s="37">
        <v>20</v>
      </c>
      <c r="J47" s="37">
        <v>20</v>
      </c>
      <c r="K47" s="37">
        <v>20.5</v>
      </c>
      <c r="L47" s="37">
        <v>21.000000000000004</v>
      </c>
      <c r="M47" s="37">
        <v>21.000000000000004</v>
      </c>
      <c r="N47" s="37">
        <v>21.499999999999996</v>
      </c>
      <c r="O47" s="37">
        <v>21.499999999999996</v>
      </c>
      <c r="P47" s="37">
        <v>21.499999999999996</v>
      </c>
      <c r="Q47" s="37">
        <v>21.999999999999996</v>
      </c>
    </row>
    <row r="48" spans="4:17" x14ac:dyDescent="0.25">
      <c r="D48">
        <v>45</v>
      </c>
      <c r="E48">
        <v>60000</v>
      </c>
      <c r="F48" s="37">
        <v>19</v>
      </c>
      <c r="G48" s="37">
        <v>19.5</v>
      </c>
      <c r="H48" s="37">
        <v>20</v>
      </c>
      <c r="I48" s="37">
        <v>20</v>
      </c>
      <c r="J48" s="37">
        <v>20.5</v>
      </c>
      <c r="K48" s="37">
        <v>20.5</v>
      </c>
      <c r="L48" s="37">
        <v>21.000000000000004</v>
      </c>
      <c r="M48" s="37">
        <v>21.000000000000004</v>
      </c>
      <c r="N48" s="37">
        <v>21.499999999999996</v>
      </c>
      <c r="O48" s="37">
        <v>21.499999999999996</v>
      </c>
      <c r="P48" s="37">
        <v>21.999999999999996</v>
      </c>
      <c r="Q48" s="37">
        <v>21.999999999999996</v>
      </c>
    </row>
    <row r="49" spans="4:17" x14ac:dyDescent="0.25">
      <c r="D49">
        <v>46</v>
      </c>
      <c r="E49">
        <v>61000</v>
      </c>
      <c r="F49" s="37">
        <v>19</v>
      </c>
      <c r="G49" s="37">
        <v>19.5</v>
      </c>
      <c r="H49" s="37">
        <v>20</v>
      </c>
      <c r="I49" s="37">
        <v>20.5</v>
      </c>
      <c r="J49" s="37">
        <v>20.5</v>
      </c>
      <c r="K49" s="37">
        <v>21.000000000000004</v>
      </c>
      <c r="L49" s="37">
        <v>21.000000000000004</v>
      </c>
      <c r="M49" s="37">
        <v>21.499999999999996</v>
      </c>
      <c r="N49" s="37">
        <v>21.499999999999996</v>
      </c>
      <c r="O49" s="37">
        <v>21.999999999999996</v>
      </c>
      <c r="P49" s="37">
        <v>21.999999999999996</v>
      </c>
      <c r="Q49" s="37">
        <v>22.499999999999996</v>
      </c>
    </row>
    <row r="50" spans="4:17" x14ac:dyDescent="0.25">
      <c r="D50">
        <v>47</v>
      </c>
      <c r="E50">
        <v>62000</v>
      </c>
      <c r="F50" s="37">
        <v>19.5</v>
      </c>
      <c r="G50" s="37">
        <v>19.5</v>
      </c>
      <c r="H50" s="37">
        <v>20</v>
      </c>
      <c r="I50" s="37">
        <v>20.5</v>
      </c>
      <c r="J50" s="37">
        <v>20.5</v>
      </c>
      <c r="K50" s="37">
        <v>21.000000000000004</v>
      </c>
      <c r="L50" s="37">
        <v>21.499999999999996</v>
      </c>
      <c r="M50" s="37">
        <v>21.499999999999996</v>
      </c>
      <c r="N50" s="37">
        <v>21.999999999999996</v>
      </c>
      <c r="O50" s="37">
        <v>21.999999999999996</v>
      </c>
      <c r="P50" s="37">
        <v>21.999999999999996</v>
      </c>
      <c r="Q50" s="37">
        <v>22.499999999999996</v>
      </c>
    </row>
    <row r="51" spans="4:17" x14ac:dyDescent="0.25">
      <c r="D51">
        <v>48</v>
      </c>
      <c r="E51">
        <v>63000</v>
      </c>
      <c r="F51" s="37">
        <v>19.5</v>
      </c>
      <c r="G51" s="37">
        <v>20</v>
      </c>
      <c r="H51" s="37">
        <v>20</v>
      </c>
      <c r="I51" s="37">
        <v>20.5</v>
      </c>
      <c r="J51" s="37">
        <v>21.000000000000004</v>
      </c>
      <c r="K51" s="37">
        <v>21.000000000000004</v>
      </c>
      <c r="L51" s="37">
        <v>21.499999999999996</v>
      </c>
      <c r="M51" s="37">
        <v>21.499999999999996</v>
      </c>
      <c r="N51" s="37">
        <v>21.999999999999996</v>
      </c>
      <c r="O51" s="37">
        <v>21.999999999999996</v>
      </c>
      <c r="P51" s="37">
        <v>22.499999999999996</v>
      </c>
      <c r="Q51" s="37">
        <v>22.499999999999996</v>
      </c>
    </row>
    <row r="52" spans="4:17" x14ac:dyDescent="0.25">
      <c r="D52">
        <v>49</v>
      </c>
      <c r="E52">
        <v>64000</v>
      </c>
      <c r="F52" s="37">
        <v>19.5</v>
      </c>
      <c r="G52" s="37">
        <v>20</v>
      </c>
      <c r="H52" s="37">
        <v>20.5</v>
      </c>
      <c r="I52" s="37">
        <v>20.5</v>
      </c>
      <c r="J52" s="37">
        <v>21.000000000000004</v>
      </c>
      <c r="K52" s="37">
        <v>21.499999999999996</v>
      </c>
      <c r="L52" s="37">
        <v>21.499999999999996</v>
      </c>
      <c r="M52" s="37">
        <v>21.999999999999996</v>
      </c>
      <c r="N52" s="37">
        <v>21.999999999999996</v>
      </c>
      <c r="O52" s="37">
        <v>22.499999999999996</v>
      </c>
      <c r="P52" s="37">
        <v>22.499999999999996</v>
      </c>
      <c r="Q52" s="37">
        <v>23</v>
      </c>
    </row>
    <row r="53" spans="4:17" x14ac:dyDescent="0.25">
      <c r="D53">
        <v>50</v>
      </c>
      <c r="E53">
        <v>65000</v>
      </c>
      <c r="F53" s="37">
        <v>19.5</v>
      </c>
      <c r="G53" s="37">
        <v>20</v>
      </c>
      <c r="H53" s="37">
        <v>20.5</v>
      </c>
      <c r="I53" s="37">
        <v>21.000000000000004</v>
      </c>
      <c r="J53" s="37">
        <v>21.000000000000004</v>
      </c>
      <c r="K53" s="37">
        <v>21.499999999999996</v>
      </c>
      <c r="L53" s="37">
        <v>21.499999999999996</v>
      </c>
      <c r="M53" s="37">
        <v>21.999999999999996</v>
      </c>
      <c r="N53" s="37">
        <v>22.499999999999996</v>
      </c>
      <c r="O53" s="37">
        <v>22.499999999999996</v>
      </c>
      <c r="P53" s="37">
        <v>22.499999999999996</v>
      </c>
      <c r="Q53" s="37">
        <v>23</v>
      </c>
    </row>
    <row r="54" spans="4:17" x14ac:dyDescent="0.25">
      <c r="D54">
        <v>51</v>
      </c>
      <c r="E54">
        <v>66000</v>
      </c>
      <c r="F54" s="37">
        <v>20</v>
      </c>
      <c r="G54" s="37">
        <v>20</v>
      </c>
      <c r="H54" s="37">
        <v>20.5</v>
      </c>
      <c r="I54" s="37">
        <v>21.000000000000004</v>
      </c>
      <c r="J54" s="37">
        <v>21.499999999999996</v>
      </c>
      <c r="K54" s="37">
        <v>21.499999999999996</v>
      </c>
      <c r="L54" s="37">
        <v>21.999999999999996</v>
      </c>
      <c r="M54" s="37">
        <v>21.999999999999996</v>
      </c>
      <c r="N54" s="37">
        <v>22.499999999999996</v>
      </c>
      <c r="O54" s="37">
        <v>22.499999999999996</v>
      </c>
      <c r="P54" s="37">
        <v>23</v>
      </c>
      <c r="Q54" s="37">
        <v>23</v>
      </c>
    </row>
    <row r="55" spans="4:17" x14ac:dyDescent="0.25">
      <c r="D55">
        <v>52</v>
      </c>
      <c r="E55">
        <v>67000</v>
      </c>
      <c r="F55" s="37">
        <v>20</v>
      </c>
      <c r="G55" s="37">
        <v>20.5</v>
      </c>
      <c r="H55" s="37">
        <v>20.5</v>
      </c>
      <c r="I55" s="37">
        <v>21.000000000000004</v>
      </c>
      <c r="J55" s="37">
        <v>21.499999999999996</v>
      </c>
      <c r="K55" s="37">
        <v>21.499999999999996</v>
      </c>
      <c r="L55" s="37">
        <v>21.999999999999996</v>
      </c>
      <c r="M55" s="37">
        <v>22.499999999999996</v>
      </c>
      <c r="N55" s="37">
        <v>22.499999999999996</v>
      </c>
      <c r="O55" s="37">
        <v>23</v>
      </c>
      <c r="P55" s="37">
        <v>23</v>
      </c>
      <c r="Q55" s="37">
        <v>23</v>
      </c>
    </row>
    <row r="56" spans="4:17" x14ac:dyDescent="0.25">
      <c r="D56">
        <v>53</v>
      </c>
      <c r="E56">
        <v>68000</v>
      </c>
      <c r="F56" s="37">
        <v>20</v>
      </c>
      <c r="G56" s="37">
        <v>20.5</v>
      </c>
      <c r="H56" s="37">
        <v>21.000000000000004</v>
      </c>
      <c r="I56" s="37">
        <v>21.000000000000004</v>
      </c>
      <c r="J56" s="37">
        <v>21.499999999999996</v>
      </c>
      <c r="K56" s="37">
        <v>21.999999999999996</v>
      </c>
      <c r="L56" s="37">
        <v>21.999999999999996</v>
      </c>
      <c r="M56" s="37">
        <v>22.499999999999996</v>
      </c>
      <c r="N56" s="37">
        <v>22.499999999999996</v>
      </c>
      <c r="O56" s="37">
        <v>23</v>
      </c>
      <c r="P56" s="37">
        <v>23</v>
      </c>
      <c r="Q56" s="37">
        <v>23.5</v>
      </c>
    </row>
    <row r="57" spans="4:17" x14ac:dyDescent="0.25">
      <c r="D57">
        <v>54</v>
      </c>
      <c r="E57">
        <v>69000</v>
      </c>
      <c r="F57" s="37">
        <v>20</v>
      </c>
      <c r="G57" s="37">
        <v>20.5</v>
      </c>
      <c r="H57" s="37">
        <v>21.000000000000004</v>
      </c>
      <c r="I57" s="37">
        <v>21.499999999999996</v>
      </c>
      <c r="J57" s="37">
        <v>21.499999999999996</v>
      </c>
      <c r="K57" s="37">
        <v>21.999999999999996</v>
      </c>
      <c r="L57" s="37">
        <v>22.499999999999996</v>
      </c>
      <c r="M57" s="37">
        <v>22.499999999999996</v>
      </c>
      <c r="N57" s="37">
        <v>23</v>
      </c>
      <c r="O57" s="37">
        <v>23</v>
      </c>
      <c r="P57" s="37">
        <v>23.5</v>
      </c>
      <c r="Q57" s="37">
        <v>23.5</v>
      </c>
    </row>
    <row r="58" spans="4:17" x14ac:dyDescent="0.25">
      <c r="D58">
        <v>55</v>
      </c>
      <c r="E58">
        <v>70000</v>
      </c>
      <c r="F58" s="37">
        <v>20.5</v>
      </c>
      <c r="G58" s="37">
        <v>20.5</v>
      </c>
      <c r="H58" s="37">
        <v>21.000000000000004</v>
      </c>
      <c r="I58" s="37">
        <v>21.499999999999996</v>
      </c>
      <c r="J58" s="37">
        <v>21.999999999999996</v>
      </c>
      <c r="K58" s="37">
        <v>21.999999999999996</v>
      </c>
      <c r="L58" s="37">
        <v>22.499999999999996</v>
      </c>
      <c r="M58" s="37">
        <v>22.499999999999996</v>
      </c>
      <c r="N58" s="37">
        <v>23</v>
      </c>
      <c r="O58" s="37">
        <v>23</v>
      </c>
      <c r="P58" s="37">
        <v>23.5</v>
      </c>
      <c r="Q58" s="37">
        <v>23.5</v>
      </c>
    </row>
    <row r="59" spans="4:17" x14ac:dyDescent="0.25">
      <c r="D59">
        <v>56</v>
      </c>
      <c r="E59">
        <v>71000</v>
      </c>
      <c r="F59" s="37">
        <v>20.5</v>
      </c>
      <c r="G59" s="37">
        <v>21.000000000000004</v>
      </c>
      <c r="H59" s="37">
        <v>21.000000000000004</v>
      </c>
      <c r="I59" s="37">
        <v>21.499999999999996</v>
      </c>
      <c r="J59" s="37">
        <v>21.999999999999996</v>
      </c>
      <c r="K59" s="37">
        <v>21.999999999999996</v>
      </c>
      <c r="L59" s="37">
        <v>22.499999999999996</v>
      </c>
      <c r="M59" s="37">
        <v>23</v>
      </c>
      <c r="N59" s="37">
        <v>23</v>
      </c>
      <c r="O59" s="37">
        <v>23.5</v>
      </c>
      <c r="P59" s="37">
        <v>23.5</v>
      </c>
      <c r="Q59" s="37">
        <v>23.5</v>
      </c>
    </row>
    <row r="60" spans="4:17" x14ac:dyDescent="0.25">
      <c r="D60">
        <v>57</v>
      </c>
      <c r="E60">
        <v>72000</v>
      </c>
      <c r="F60" s="37">
        <v>20.5</v>
      </c>
      <c r="G60" s="37">
        <v>21.000000000000004</v>
      </c>
      <c r="H60" s="37">
        <v>21.499999999999996</v>
      </c>
      <c r="I60" s="37">
        <v>21.499999999999996</v>
      </c>
      <c r="J60" s="37">
        <v>21.999999999999996</v>
      </c>
      <c r="K60" s="37">
        <v>22.499999999999996</v>
      </c>
      <c r="L60" s="37">
        <v>22.499999999999996</v>
      </c>
      <c r="M60" s="37">
        <v>23</v>
      </c>
      <c r="N60" s="37">
        <v>23</v>
      </c>
      <c r="O60" s="37">
        <v>23.5</v>
      </c>
      <c r="P60" s="37">
        <v>23.5</v>
      </c>
      <c r="Q60" s="37">
        <v>24</v>
      </c>
    </row>
    <row r="61" spans="4:17" x14ac:dyDescent="0.25">
      <c r="D61">
        <v>58</v>
      </c>
      <c r="E61">
        <v>73000</v>
      </c>
      <c r="F61" s="37">
        <v>20.5</v>
      </c>
      <c r="G61" s="37">
        <v>21.000000000000004</v>
      </c>
      <c r="H61" s="37">
        <v>21.499999999999996</v>
      </c>
      <c r="I61" s="37">
        <v>21.499999999999996</v>
      </c>
      <c r="J61" s="37">
        <v>21.999999999999996</v>
      </c>
      <c r="K61" s="37">
        <v>22.499999999999996</v>
      </c>
      <c r="L61" s="37">
        <v>22.499999999999996</v>
      </c>
      <c r="M61" s="37">
        <v>23</v>
      </c>
      <c r="N61" s="37">
        <v>23</v>
      </c>
      <c r="O61" s="37">
        <v>23.5</v>
      </c>
      <c r="P61" s="37">
        <v>23.5</v>
      </c>
      <c r="Q61" s="37">
        <v>24</v>
      </c>
    </row>
    <row r="62" spans="4:17" x14ac:dyDescent="0.25">
      <c r="D62">
        <v>59</v>
      </c>
      <c r="E62">
        <v>74000</v>
      </c>
      <c r="F62" s="37">
        <v>20.5</v>
      </c>
      <c r="G62" s="37">
        <v>21.000000000000004</v>
      </c>
      <c r="H62" s="37">
        <v>21.499999999999996</v>
      </c>
      <c r="I62" s="37">
        <v>21.999999999999996</v>
      </c>
      <c r="J62" s="37">
        <v>21.999999999999996</v>
      </c>
      <c r="K62" s="37">
        <v>22.499999999999996</v>
      </c>
      <c r="L62" s="37">
        <v>22.499999999999996</v>
      </c>
      <c r="M62" s="37">
        <v>23</v>
      </c>
      <c r="N62" s="37">
        <v>23.5</v>
      </c>
      <c r="O62" s="37">
        <v>23.5</v>
      </c>
      <c r="P62" s="37">
        <v>23.5</v>
      </c>
      <c r="Q62" s="37">
        <v>24</v>
      </c>
    </row>
    <row r="63" spans="4:17" x14ac:dyDescent="0.25">
      <c r="D63">
        <v>60</v>
      </c>
      <c r="E63">
        <v>75000</v>
      </c>
      <c r="F63" s="37">
        <v>20.5</v>
      </c>
      <c r="G63" s="37">
        <v>21.000000000000004</v>
      </c>
      <c r="H63" s="37">
        <v>21.499999999999996</v>
      </c>
      <c r="I63" s="37">
        <v>21.999999999999996</v>
      </c>
      <c r="J63" s="37">
        <v>21.999999999999996</v>
      </c>
      <c r="K63" s="37">
        <v>22.499999999999996</v>
      </c>
      <c r="L63" s="37">
        <v>23</v>
      </c>
      <c r="M63" s="37">
        <v>23</v>
      </c>
      <c r="N63" s="37">
        <v>23.5</v>
      </c>
      <c r="O63" s="37">
        <v>23.5</v>
      </c>
      <c r="P63" s="37">
        <v>24</v>
      </c>
      <c r="Q63" s="37">
        <v>24</v>
      </c>
    </row>
    <row r="64" spans="4:17" x14ac:dyDescent="0.25">
      <c r="D64">
        <v>61</v>
      </c>
      <c r="E64">
        <v>76000</v>
      </c>
      <c r="F64" s="37">
        <v>20.5</v>
      </c>
      <c r="G64" s="37">
        <v>21.000000000000004</v>
      </c>
      <c r="H64" s="37">
        <v>21.499999999999996</v>
      </c>
      <c r="I64" s="37">
        <v>21.999999999999996</v>
      </c>
      <c r="J64" s="37">
        <v>21.999999999999996</v>
      </c>
      <c r="K64" s="37">
        <v>22.499999999999996</v>
      </c>
      <c r="L64" s="37">
        <v>23</v>
      </c>
      <c r="M64" s="37">
        <v>23</v>
      </c>
      <c r="N64" s="37">
        <v>23.5</v>
      </c>
      <c r="O64" s="37">
        <v>23.5</v>
      </c>
      <c r="P64" s="37">
        <v>24</v>
      </c>
      <c r="Q64" s="37">
        <v>24</v>
      </c>
    </row>
    <row r="65" spans="4:17" x14ac:dyDescent="0.25">
      <c r="D65">
        <v>62</v>
      </c>
      <c r="E65">
        <v>77000</v>
      </c>
      <c r="F65" s="37">
        <v>21.000000000000004</v>
      </c>
      <c r="G65" s="37">
        <v>21.000000000000004</v>
      </c>
      <c r="H65" s="37">
        <v>21.499999999999996</v>
      </c>
      <c r="I65" s="37">
        <v>21.999999999999996</v>
      </c>
      <c r="J65" s="37">
        <v>22.499999999999996</v>
      </c>
      <c r="K65" s="37">
        <v>22.499999999999996</v>
      </c>
      <c r="L65" s="37">
        <v>23</v>
      </c>
      <c r="M65" s="37">
        <v>23</v>
      </c>
      <c r="N65" s="37">
        <v>23.5</v>
      </c>
      <c r="O65" s="37">
        <v>23.5</v>
      </c>
      <c r="P65" s="37">
        <v>24</v>
      </c>
      <c r="Q65" s="37">
        <v>24</v>
      </c>
    </row>
    <row r="66" spans="4:17" x14ac:dyDescent="0.25">
      <c r="D66">
        <v>63</v>
      </c>
      <c r="E66">
        <v>78000</v>
      </c>
      <c r="F66" s="37">
        <v>21.000000000000004</v>
      </c>
      <c r="G66" s="37">
        <v>21.499999999999996</v>
      </c>
      <c r="H66" s="37">
        <v>21.499999999999996</v>
      </c>
      <c r="I66" s="37">
        <v>21.999999999999996</v>
      </c>
      <c r="J66" s="37">
        <v>22.499999999999996</v>
      </c>
      <c r="K66" s="37">
        <v>22.499999999999996</v>
      </c>
      <c r="L66" s="37">
        <v>23</v>
      </c>
      <c r="M66" s="37">
        <v>23</v>
      </c>
      <c r="N66" s="37">
        <v>23.5</v>
      </c>
      <c r="O66" s="37">
        <v>24</v>
      </c>
      <c r="P66" s="37">
        <v>24</v>
      </c>
      <c r="Q66" s="37">
        <v>24</v>
      </c>
    </row>
    <row r="67" spans="4:17" x14ac:dyDescent="0.25">
      <c r="D67">
        <v>64</v>
      </c>
      <c r="E67">
        <v>79000</v>
      </c>
      <c r="F67" s="37">
        <v>21.000000000000004</v>
      </c>
      <c r="G67" s="37">
        <v>21.499999999999996</v>
      </c>
      <c r="H67" s="37">
        <v>21.499999999999996</v>
      </c>
      <c r="I67" s="37">
        <v>21.999999999999996</v>
      </c>
      <c r="J67" s="37">
        <v>22.499999999999996</v>
      </c>
      <c r="K67" s="37">
        <v>22.499999999999996</v>
      </c>
      <c r="L67" s="37">
        <v>23</v>
      </c>
      <c r="M67" s="37">
        <v>23.5</v>
      </c>
      <c r="N67" s="37">
        <v>23.5</v>
      </c>
      <c r="O67" s="37">
        <v>24</v>
      </c>
      <c r="P67" s="37">
        <v>24</v>
      </c>
      <c r="Q67" s="37">
        <v>24.5</v>
      </c>
    </row>
    <row r="68" spans="4:17" x14ac:dyDescent="0.25">
      <c r="D68">
        <v>65</v>
      </c>
      <c r="E68">
        <v>80000</v>
      </c>
      <c r="F68" s="37">
        <v>21.000000000000004</v>
      </c>
      <c r="G68" s="37">
        <v>21.499999999999996</v>
      </c>
      <c r="H68" s="37">
        <v>21.999999999999996</v>
      </c>
      <c r="I68" s="37">
        <v>21.999999999999996</v>
      </c>
      <c r="J68" s="37">
        <v>22.499999999999996</v>
      </c>
      <c r="K68" s="37">
        <v>23</v>
      </c>
      <c r="L68" s="37">
        <v>23</v>
      </c>
      <c r="M68" s="37">
        <v>23.5</v>
      </c>
      <c r="N68" s="37">
        <v>23.5</v>
      </c>
      <c r="O68" s="37">
        <v>24</v>
      </c>
      <c r="P68" s="37">
        <v>24</v>
      </c>
      <c r="Q68" s="37">
        <v>24.5</v>
      </c>
    </row>
    <row r="69" spans="4:17" x14ac:dyDescent="0.25">
      <c r="D69">
        <v>66</v>
      </c>
      <c r="E69">
        <v>81000</v>
      </c>
      <c r="F69" s="37">
        <v>21.000000000000004</v>
      </c>
      <c r="G69" s="37">
        <v>21.499999999999996</v>
      </c>
      <c r="H69" s="37">
        <v>21.999999999999996</v>
      </c>
      <c r="I69" s="37">
        <v>21.999999999999996</v>
      </c>
      <c r="J69" s="37">
        <v>22.499999999999996</v>
      </c>
      <c r="K69" s="37">
        <v>23</v>
      </c>
      <c r="L69" s="37">
        <v>23</v>
      </c>
      <c r="M69" s="37">
        <v>23.5</v>
      </c>
      <c r="N69" s="37">
        <v>23.5</v>
      </c>
      <c r="O69" s="37">
        <v>24</v>
      </c>
      <c r="P69" s="37">
        <v>24</v>
      </c>
      <c r="Q69" s="37">
        <v>24.5</v>
      </c>
    </row>
    <row r="70" spans="4:17" x14ac:dyDescent="0.25">
      <c r="D70">
        <v>67</v>
      </c>
      <c r="E70">
        <v>82000</v>
      </c>
      <c r="F70" s="37">
        <v>21.000000000000004</v>
      </c>
      <c r="G70" s="37">
        <v>21.499999999999996</v>
      </c>
      <c r="H70" s="37">
        <v>21.999999999999996</v>
      </c>
      <c r="I70" s="37">
        <v>21.999999999999996</v>
      </c>
      <c r="J70" s="37">
        <v>22.499999999999996</v>
      </c>
      <c r="K70" s="37">
        <v>23</v>
      </c>
      <c r="L70" s="37">
        <v>23</v>
      </c>
      <c r="M70" s="37">
        <v>23.5</v>
      </c>
      <c r="N70" s="37">
        <v>23.5</v>
      </c>
      <c r="O70" s="37">
        <v>24</v>
      </c>
      <c r="P70" s="37">
        <v>24</v>
      </c>
      <c r="Q70" s="37">
        <v>24.5</v>
      </c>
    </row>
    <row r="71" spans="4:17" x14ac:dyDescent="0.25">
      <c r="D71">
        <v>68</v>
      </c>
      <c r="E71">
        <v>83000</v>
      </c>
      <c r="F71" s="37">
        <v>21.000000000000004</v>
      </c>
      <c r="G71" s="37">
        <v>21.499999999999996</v>
      </c>
      <c r="H71" s="37">
        <v>21.999999999999996</v>
      </c>
      <c r="I71" s="37">
        <v>22.499999999999996</v>
      </c>
      <c r="J71" s="37">
        <v>22.499999999999996</v>
      </c>
      <c r="K71" s="37">
        <v>23</v>
      </c>
      <c r="L71" s="37">
        <v>23.5</v>
      </c>
      <c r="M71" s="37">
        <v>23.5</v>
      </c>
      <c r="N71" s="37">
        <v>24</v>
      </c>
      <c r="O71" s="37">
        <v>24</v>
      </c>
      <c r="P71" s="37">
        <v>24.5</v>
      </c>
      <c r="Q71" s="37">
        <v>24.5</v>
      </c>
    </row>
    <row r="72" spans="4:17" x14ac:dyDescent="0.25">
      <c r="D72">
        <v>69</v>
      </c>
      <c r="E72">
        <v>84000</v>
      </c>
      <c r="F72" s="37">
        <v>21.000000000000004</v>
      </c>
      <c r="G72" s="37">
        <v>21.499999999999996</v>
      </c>
      <c r="H72" s="37">
        <v>21.999999999999996</v>
      </c>
      <c r="I72" s="37">
        <v>22.499999999999996</v>
      </c>
      <c r="J72" s="37">
        <v>22.499999999999996</v>
      </c>
      <c r="K72" s="37">
        <v>23</v>
      </c>
      <c r="L72" s="37">
        <v>23.5</v>
      </c>
      <c r="M72" s="37">
        <v>23.5</v>
      </c>
      <c r="N72" s="37">
        <v>24</v>
      </c>
      <c r="O72" s="37">
        <v>24</v>
      </c>
      <c r="P72" s="37">
        <v>24.5</v>
      </c>
      <c r="Q72" s="37">
        <v>24.5</v>
      </c>
    </row>
    <row r="73" spans="4:17" x14ac:dyDescent="0.25">
      <c r="D73">
        <v>70</v>
      </c>
      <c r="E73">
        <v>85000</v>
      </c>
      <c r="F73" s="37">
        <v>21.000000000000004</v>
      </c>
      <c r="G73" s="37">
        <v>21.499999999999996</v>
      </c>
      <c r="H73" s="37">
        <v>21.999999999999996</v>
      </c>
      <c r="I73" s="37">
        <v>22.499999999999996</v>
      </c>
      <c r="J73" s="37">
        <v>22.499999999999996</v>
      </c>
      <c r="K73" s="37">
        <v>23</v>
      </c>
      <c r="L73" s="37">
        <v>23.5</v>
      </c>
      <c r="M73" s="37">
        <v>23.5</v>
      </c>
      <c r="N73" s="37">
        <v>24</v>
      </c>
      <c r="O73" s="37">
        <v>24</v>
      </c>
      <c r="P73" s="37">
        <v>24.5</v>
      </c>
      <c r="Q73" s="37">
        <v>24.5</v>
      </c>
    </row>
    <row r="74" spans="4:17" x14ac:dyDescent="0.25">
      <c r="D74">
        <v>71</v>
      </c>
      <c r="E74">
        <v>86000</v>
      </c>
      <c r="F74" s="37">
        <v>21.499999999999996</v>
      </c>
      <c r="G74" s="37">
        <v>21.499999999999996</v>
      </c>
      <c r="H74" s="37">
        <v>21.999999999999996</v>
      </c>
      <c r="I74" s="37">
        <v>22.499999999999996</v>
      </c>
      <c r="J74" s="37">
        <v>23</v>
      </c>
      <c r="K74" s="37">
        <v>23</v>
      </c>
      <c r="L74" s="37">
        <v>23.5</v>
      </c>
      <c r="M74" s="37">
        <v>23.5</v>
      </c>
      <c r="N74" s="37">
        <v>24</v>
      </c>
      <c r="O74" s="37">
        <v>24</v>
      </c>
      <c r="P74" s="37">
        <v>24.5</v>
      </c>
      <c r="Q74" s="37">
        <v>24.5</v>
      </c>
    </row>
    <row r="75" spans="4:17" x14ac:dyDescent="0.25">
      <c r="D75">
        <v>72</v>
      </c>
      <c r="E75">
        <v>87000</v>
      </c>
      <c r="F75" s="37">
        <v>21.499999999999996</v>
      </c>
      <c r="G75" s="37">
        <v>21.499999999999996</v>
      </c>
      <c r="H75" s="37">
        <v>21.999999999999996</v>
      </c>
      <c r="I75" s="37">
        <v>22.499999999999996</v>
      </c>
      <c r="J75" s="37">
        <v>23</v>
      </c>
      <c r="K75" s="37">
        <v>23</v>
      </c>
      <c r="L75" s="37">
        <v>23.5</v>
      </c>
      <c r="M75" s="37">
        <v>24</v>
      </c>
      <c r="N75" s="37">
        <v>24</v>
      </c>
      <c r="O75" s="37">
        <v>24.5</v>
      </c>
      <c r="P75" s="37">
        <v>24.5</v>
      </c>
      <c r="Q75" s="37">
        <v>24.5</v>
      </c>
    </row>
    <row r="76" spans="4:17" x14ac:dyDescent="0.25">
      <c r="D76">
        <v>73</v>
      </c>
      <c r="E76">
        <v>88000</v>
      </c>
      <c r="F76" s="37">
        <v>21.499999999999996</v>
      </c>
      <c r="G76" s="37">
        <v>21.999999999999996</v>
      </c>
      <c r="H76" s="37">
        <v>21.999999999999996</v>
      </c>
      <c r="I76" s="37">
        <v>22.499999999999996</v>
      </c>
      <c r="J76" s="37">
        <v>23</v>
      </c>
      <c r="K76" s="37">
        <v>23</v>
      </c>
      <c r="L76" s="37">
        <v>23.5</v>
      </c>
      <c r="M76" s="37">
        <v>24</v>
      </c>
      <c r="N76" s="37">
        <v>24</v>
      </c>
      <c r="O76" s="37">
        <v>24.5</v>
      </c>
      <c r="P76" s="37">
        <v>24.5</v>
      </c>
      <c r="Q76" s="37">
        <v>25</v>
      </c>
    </row>
    <row r="77" spans="4:17" x14ac:dyDescent="0.25">
      <c r="D77">
        <v>74</v>
      </c>
      <c r="E77">
        <v>89000</v>
      </c>
      <c r="F77" s="37">
        <v>21.499999999999996</v>
      </c>
      <c r="G77" s="37">
        <v>21.999999999999996</v>
      </c>
      <c r="H77" s="37">
        <v>21.999999999999996</v>
      </c>
      <c r="I77" s="37">
        <v>22.499999999999996</v>
      </c>
      <c r="J77" s="37">
        <v>23</v>
      </c>
      <c r="K77" s="37">
        <v>23</v>
      </c>
      <c r="L77" s="37">
        <v>23.5</v>
      </c>
      <c r="M77" s="37">
        <v>24</v>
      </c>
      <c r="N77" s="37">
        <v>24</v>
      </c>
      <c r="O77" s="37">
        <v>24.5</v>
      </c>
      <c r="P77" s="37">
        <v>24.5</v>
      </c>
      <c r="Q77" s="37">
        <v>25</v>
      </c>
    </row>
    <row r="78" spans="4:17" x14ac:dyDescent="0.25">
      <c r="D78">
        <v>75</v>
      </c>
      <c r="E78">
        <v>90000</v>
      </c>
      <c r="F78" s="37">
        <v>21.499999999999996</v>
      </c>
      <c r="G78" s="37">
        <v>21.999999999999996</v>
      </c>
      <c r="H78" s="37">
        <v>22.499999999999996</v>
      </c>
      <c r="I78" s="37">
        <v>22.499999999999996</v>
      </c>
      <c r="J78" s="37">
        <v>23</v>
      </c>
      <c r="K78" s="37">
        <v>23.5</v>
      </c>
      <c r="L78" s="37">
        <v>23.5</v>
      </c>
      <c r="M78" s="37">
        <v>24</v>
      </c>
      <c r="N78" s="37">
        <v>24</v>
      </c>
      <c r="O78" s="37">
        <v>24.5</v>
      </c>
      <c r="P78" s="37">
        <v>24.5</v>
      </c>
      <c r="Q78" s="37">
        <v>25</v>
      </c>
    </row>
    <row r="79" spans="4:17" x14ac:dyDescent="0.25">
      <c r="D79">
        <v>76</v>
      </c>
      <c r="E79">
        <v>91000</v>
      </c>
      <c r="F79" s="37">
        <v>21.499999999999996</v>
      </c>
      <c r="G79" s="37">
        <v>21.999999999999996</v>
      </c>
      <c r="H79" s="37">
        <v>22.499999999999996</v>
      </c>
      <c r="I79" s="37">
        <v>22.499999999999996</v>
      </c>
      <c r="J79" s="37">
        <v>23</v>
      </c>
      <c r="K79" s="37">
        <v>23.5</v>
      </c>
      <c r="L79" s="37">
        <v>23.5</v>
      </c>
      <c r="M79" s="37">
        <v>24</v>
      </c>
      <c r="N79" s="37">
        <v>24</v>
      </c>
      <c r="O79" s="37">
        <v>24.5</v>
      </c>
      <c r="P79" s="37">
        <v>24.5</v>
      </c>
      <c r="Q79" s="37">
        <v>25</v>
      </c>
    </row>
    <row r="80" spans="4:17" x14ac:dyDescent="0.25">
      <c r="D80">
        <v>77</v>
      </c>
      <c r="E80">
        <v>92000</v>
      </c>
      <c r="F80" s="37">
        <v>21.499999999999996</v>
      </c>
      <c r="G80" s="37">
        <v>21.999999999999996</v>
      </c>
      <c r="H80" s="37">
        <v>22.499999999999996</v>
      </c>
      <c r="I80" s="37">
        <v>22.499999999999996</v>
      </c>
      <c r="J80" s="37">
        <v>23</v>
      </c>
      <c r="K80" s="37">
        <v>23.5</v>
      </c>
      <c r="L80" s="37">
        <v>23.5</v>
      </c>
      <c r="M80" s="37">
        <v>24</v>
      </c>
      <c r="N80" s="37">
        <v>24</v>
      </c>
      <c r="O80" s="37">
        <v>24.5</v>
      </c>
      <c r="P80" s="37">
        <v>24.5</v>
      </c>
      <c r="Q80" s="37">
        <v>25</v>
      </c>
    </row>
    <row r="81" spans="4:17" x14ac:dyDescent="0.25">
      <c r="D81">
        <v>78</v>
      </c>
      <c r="E81">
        <v>93000</v>
      </c>
      <c r="F81" s="37">
        <v>21.499999999999996</v>
      </c>
      <c r="G81" s="37">
        <v>21.999999999999996</v>
      </c>
      <c r="H81" s="37">
        <v>22.499999999999996</v>
      </c>
      <c r="I81" s="37">
        <v>23</v>
      </c>
      <c r="J81" s="37">
        <v>23</v>
      </c>
      <c r="K81" s="37">
        <v>23.5</v>
      </c>
      <c r="L81" s="37">
        <v>23.5</v>
      </c>
      <c r="M81" s="37">
        <v>24</v>
      </c>
      <c r="N81" s="37">
        <v>24.5</v>
      </c>
      <c r="O81" s="37">
        <v>24.5</v>
      </c>
      <c r="P81" s="37">
        <v>25</v>
      </c>
      <c r="Q81" s="37">
        <v>25</v>
      </c>
    </row>
    <row r="82" spans="4:17" x14ac:dyDescent="0.25">
      <c r="D82">
        <v>79</v>
      </c>
      <c r="E82">
        <v>94000</v>
      </c>
      <c r="F82" s="37">
        <v>21.499999999999996</v>
      </c>
      <c r="G82" s="37">
        <v>21.999999999999996</v>
      </c>
      <c r="H82" s="37">
        <v>22.499999999999996</v>
      </c>
      <c r="I82" s="37">
        <v>23</v>
      </c>
      <c r="J82" s="37">
        <v>23</v>
      </c>
      <c r="K82" s="37">
        <v>23.5</v>
      </c>
      <c r="L82" s="37">
        <v>24</v>
      </c>
      <c r="M82" s="37">
        <v>24</v>
      </c>
      <c r="N82" s="37">
        <v>24.5</v>
      </c>
      <c r="O82" s="37">
        <v>24.5</v>
      </c>
      <c r="P82" s="37">
        <v>25</v>
      </c>
      <c r="Q82" s="37">
        <v>25</v>
      </c>
    </row>
    <row r="83" spans="4:17" x14ac:dyDescent="0.25">
      <c r="D83">
        <v>80</v>
      </c>
      <c r="E83">
        <v>95000</v>
      </c>
      <c r="F83" s="37">
        <v>21.499999999999996</v>
      </c>
      <c r="G83" s="37">
        <v>21.999999999999996</v>
      </c>
      <c r="H83" s="37">
        <v>22.499999999999996</v>
      </c>
      <c r="I83" s="37">
        <v>23</v>
      </c>
      <c r="J83" s="37">
        <v>23</v>
      </c>
      <c r="K83" s="37">
        <v>23.5</v>
      </c>
      <c r="L83" s="37">
        <v>24</v>
      </c>
      <c r="M83" s="37">
        <v>24</v>
      </c>
      <c r="N83" s="37">
        <v>24.5</v>
      </c>
      <c r="O83" s="37">
        <v>24.5</v>
      </c>
      <c r="P83" s="37">
        <v>25</v>
      </c>
      <c r="Q83" s="37">
        <v>25</v>
      </c>
    </row>
    <row r="84" spans="4:17" x14ac:dyDescent="0.25">
      <c r="D84">
        <v>81</v>
      </c>
      <c r="E84">
        <v>96000</v>
      </c>
      <c r="F84" s="37">
        <v>21.499999999999996</v>
      </c>
      <c r="G84" s="37">
        <v>21.999999999999996</v>
      </c>
      <c r="H84" s="37">
        <v>22.499999999999996</v>
      </c>
      <c r="I84" s="37">
        <v>23</v>
      </c>
      <c r="J84" s="37">
        <v>23</v>
      </c>
      <c r="K84" s="37">
        <v>23.5</v>
      </c>
      <c r="L84" s="37">
        <v>24</v>
      </c>
      <c r="M84" s="37">
        <v>24</v>
      </c>
      <c r="N84" s="37">
        <v>24.5</v>
      </c>
      <c r="O84" s="37">
        <v>24.5</v>
      </c>
      <c r="P84" s="37">
        <v>25</v>
      </c>
      <c r="Q84" s="37">
        <v>25</v>
      </c>
    </row>
    <row r="85" spans="4:17" x14ac:dyDescent="0.25">
      <c r="D85">
        <v>82</v>
      </c>
      <c r="E85">
        <v>97000</v>
      </c>
      <c r="F85" s="37">
        <v>21.499999999999996</v>
      </c>
      <c r="G85" s="37">
        <v>21.999999999999996</v>
      </c>
      <c r="H85" s="37">
        <v>22.499999999999996</v>
      </c>
      <c r="I85" s="37">
        <v>23</v>
      </c>
      <c r="J85" s="37">
        <v>23.5</v>
      </c>
      <c r="K85" s="37">
        <v>23.5</v>
      </c>
      <c r="L85" s="37">
        <v>24</v>
      </c>
      <c r="M85" s="37">
        <v>24</v>
      </c>
      <c r="N85" s="37">
        <v>24.5</v>
      </c>
      <c r="O85" s="37">
        <v>24.5</v>
      </c>
      <c r="P85" s="37">
        <v>25</v>
      </c>
      <c r="Q85" s="37">
        <v>25</v>
      </c>
    </row>
    <row r="86" spans="4:17" x14ac:dyDescent="0.25">
      <c r="D86">
        <v>83</v>
      </c>
      <c r="E86">
        <v>98000</v>
      </c>
      <c r="F86" s="37">
        <v>21.999999999999996</v>
      </c>
      <c r="G86" s="37">
        <v>21.999999999999996</v>
      </c>
      <c r="H86" s="37">
        <v>22.499999999999996</v>
      </c>
      <c r="I86" s="37">
        <v>23</v>
      </c>
      <c r="J86" s="37">
        <v>23.5</v>
      </c>
      <c r="K86" s="37">
        <v>23.5</v>
      </c>
      <c r="L86" s="37">
        <v>24</v>
      </c>
      <c r="M86" s="37">
        <v>24</v>
      </c>
      <c r="N86" s="37">
        <v>24.5</v>
      </c>
      <c r="O86" s="37">
        <v>24.5</v>
      </c>
      <c r="P86" s="37">
        <v>25</v>
      </c>
      <c r="Q86" s="37">
        <v>25</v>
      </c>
    </row>
    <row r="87" spans="4:17" x14ac:dyDescent="0.25">
      <c r="D87">
        <v>84</v>
      </c>
      <c r="E87">
        <v>99000</v>
      </c>
      <c r="F87" s="37">
        <v>21.999999999999996</v>
      </c>
      <c r="G87" s="37">
        <v>21.999999999999996</v>
      </c>
      <c r="H87" s="37">
        <v>22.499999999999996</v>
      </c>
      <c r="I87" s="37">
        <v>23</v>
      </c>
      <c r="J87" s="37">
        <v>23.5</v>
      </c>
      <c r="K87" s="37">
        <v>23.5</v>
      </c>
      <c r="L87" s="37">
        <v>24</v>
      </c>
      <c r="M87" s="37">
        <v>24</v>
      </c>
      <c r="N87" s="37">
        <v>24.5</v>
      </c>
      <c r="O87" s="37">
        <v>25</v>
      </c>
      <c r="P87" s="37">
        <v>25</v>
      </c>
      <c r="Q87" s="37">
        <v>25</v>
      </c>
    </row>
    <row r="88" spans="4:17" x14ac:dyDescent="0.25">
      <c r="D88">
        <v>85</v>
      </c>
      <c r="E88">
        <v>100000</v>
      </c>
      <c r="F88" s="37">
        <v>21.999999999999996</v>
      </c>
      <c r="G88" s="37">
        <v>21.999999999999996</v>
      </c>
      <c r="H88" s="37">
        <v>22.499999999999996</v>
      </c>
      <c r="I88" s="37">
        <v>23</v>
      </c>
      <c r="J88" s="37">
        <v>23.5</v>
      </c>
      <c r="K88" s="37">
        <v>23.5</v>
      </c>
      <c r="L88" s="37">
        <v>24</v>
      </c>
      <c r="M88" s="37">
        <v>24.5</v>
      </c>
      <c r="N88" s="37">
        <v>24.5</v>
      </c>
      <c r="O88" s="37">
        <v>25</v>
      </c>
      <c r="P88" s="37">
        <v>25</v>
      </c>
      <c r="Q88" s="37">
        <v>25.5</v>
      </c>
    </row>
    <row r="89" spans="4:17" x14ac:dyDescent="0.25">
      <c r="D89">
        <v>86</v>
      </c>
      <c r="E89">
        <v>101000</v>
      </c>
      <c r="F89" s="37">
        <v>21.999999999999996</v>
      </c>
      <c r="G89" s="37">
        <v>22.499999999999996</v>
      </c>
      <c r="H89" s="37">
        <v>22.499999999999996</v>
      </c>
      <c r="I89" s="37">
        <v>23</v>
      </c>
      <c r="J89" s="37">
        <v>23.5</v>
      </c>
      <c r="K89" s="37">
        <v>23.5</v>
      </c>
      <c r="L89" s="37">
        <v>24</v>
      </c>
      <c r="M89" s="37">
        <v>24.5</v>
      </c>
      <c r="N89" s="37">
        <v>24.5</v>
      </c>
      <c r="O89" s="37">
        <v>25</v>
      </c>
      <c r="P89" s="37">
        <v>25</v>
      </c>
      <c r="Q89" s="37">
        <v>25.5</v>
      </c>
    </row>
    <row r="90" spans="4:17" x14ac:dyDescent="0.25">
      <c r="D90">
        <v>87</v>
      </c>
      <c r="E90">
        <v>102000</v>
      </c>
      <c r="F90" s="37">
        <v>21.999999999999996</v>
      </c>
      <c r="G90" s="37">
        <v>22.499999999999996</v>
      </c>
      <c r="H90" s="37">
        <v>22.499999999999996</v>
      </c>
      <c r="I90" s="37">
        <v>23</v>
      </c>
      <c r="J90" s="37">
        <v>23.5</v>
      </c>
      <c r="K90" s="37">
        <v>23.5</v>
      </c>
      <c r="L90" s="37">
        <v>24</v>
      </c>
      <c r="M90" s="37">
        <v>24.5</v>
      </c>
      <c r="N90" s="37">
        <v>24.5</v>
      </c>
      <c r="O90" s="37">
        <v>25</v>
      </c>
      <c r="P90" s="37">
        <v>25</v>
      </c>
      <c r="Q90" s="37">
        <v>25.5</v>
      </c>
    </row>
    <row r="91" spans="4:17" x14ac:dyDescent="0.25">
      <c r="D91">
        <v>88</v>
      </c>
      <c r="E91">
        <v>103000</v>
      </c>
      <c r="F91" s="37">
        <v>21.999999999999996</v>
      </c>
      <c r="G91" s="37">
        <v>22.499999999999996</v>
      </c>
      <c r="H91" s="37">
        <v>22.499999999999996</v>
      </c>
      <c r="I91" s="37">
        <v>23</v>
      </c>
      <c r="J91" s="37">
        <v>23.5</v>
      </c>
      <c r="K91" s="37">
        <v>24</v>
      </c>
      <c r="L91" s="37">
        <v>24</v>
      </c>
      <c r="M91" s="37">
        <v>24.5</v>
      </c>
      <c r="N91" s="37">
        <v>24.5</v>
      </c>
      <c r="O91" s="37">
        <v>25</v>
      </c>
      <c r="P91" s="37">
        <v>25</v>
      </c>
      <c r="Q91" s="37">
        <v>25.5</v>
      </c>
    </row>
    <row r="92" spans="4:17" x14ac:dyDescent="0.25">
      <c r="D92">
        <v>89</v>
      </c>
      <c r="E92">
        <v>104000</v>
      </c>
      <c r="F92" s="37">
        <v>21.999999999999996</v>
      </c>
      <c r="G92" s="37">
        <v>22.499999999999996</v>
      </c>
      <c r="H92" s="37">
        <v>22.499999999999996</v>
      </c>
      <c r="I92" s="37">
        <v>23</v>
      </c>
      <c r="J92" s="37">
        <v>23.5</v>
      </c>
      <c r="K92" s="37">
        <v>24</v>
      </c>
      <c r="L92" s="37">
        <v>24</v>
      </c>
      <c r="M92" s="37">
        <v>24.5</v>
      </c>
      <c r="N92" s="37">
        <v>24.5</v>
      </c>
      <c r="O92" s="37">
        <v>25</v>
      </c>
      <c r="P92" s="37">
        <v>25</v>
      </c>
      <c r="Q92" s="37">
        <v>25.5</v>
      </c>
    </row>
    <row r="93" spans="4:17" x14ac:dyDescent="0.25">
      <c r="D93">
        <v>90</v>
      </c>
      <c r="E93">
        <v>105000</v>
      </c>
      <c r="F93" s="37">
        <v>21.999999999999996</v>
      </c>
      <c r="G93" s="37">
        <v>22.499999999999996</v>
      </c>
      <c r="H93" s="37">
        <v>23</v>
      </c>
      <c r="I93" s="37">
        <v>23</v>
      </c>
      <c r="J93" s="37">
        <v>23.5</v>
      </c>
      <c r="K93" s="37">
        <v>24</v>
      </c>
      <c r="L93" s="37">
        <v>24</v>
      </c>
      <c r="M93" s="37">
        <v>24.5</v>
      </c>
      <c r="N93" s="37">
        <v>24.5</v>
      </c>
      <c r="O93" s="37">
        <v>25</v>
      </c>
      <c r="P93" s="37">
        <v>25</v>
      </c>
      <c r="Q93" s="37">
        <v>25.5</v>
      </c>
    </row>
    <row r="94" spans="4:17" x14ac:dyDescent="0.25">
      <c r="D94">
        <v>91</v>
      </c>
      <c r="E94">
        <v>106000</v>
      </c>
      <c r="F94" s="37">
        <v>21.999999999999996</v>
      </c>
      <c r="G94" s="37">
        <v>22.499999999999996</v>
      </c>
      <c r="H94" s="37">
        <v>23</v>
      </c>
      <c r="I94" s="37">
        <v>23</v>
      </c>
      <c r="J94" s="37">
        <v>23.5</v>
      </c>
      <c r="K94" s="37">
        <v>24</v>
      </c>
      <c r="L94" s="37">
        <v>24</v>
      </c>
      <c r="M94" s="37">
        <v>24.5</v>
      </c>
      <c r="N94" s="37">
        <v>24.5</v>
      </c>
      <c r="O94" s="37">
        <v>25</v>
      </c>
      <c r="P94" s="37">
        <v>25</v>
      </c>
      <c r="Q94" s="37">
        <v>25.5</v>
      </c>
    </row>
    <row r="95" spans="4:17" x14ac:dyDescent="0.25">
      <c r="D95">
        <v>92</v>
      </c>
      <c r="E95">
        <v>107000</v>
      </c>
      <c r="F95" s="37">
        <v>21.999999999999996</v>
      </c>
      <c r="G95" s="37">
        <v>22.499999999999996</v>
      </c>
      <c r="H95" s="37">
        <v>23</v>
      </c>
      <c r="I95" s="37">
        <v>23</v>
      </c>
      <c r="J95" s="37">
        <v>23.5</v>
      </c>
      <c r="K95" s="37">
        <v>24</v>
      </c>
      <c r="L95" s="37">
        <v>24</v>
      </c>
      <c r="M95" s="37">
        <v>24.5</v>
      </c>
      <c r="N95" s="37">
        <v>24.5</v>
      </c>
      <c r="O95" s="37">
        <v>25</v>
      </c>
      <c r="P95" s="37">
        <v>25</v>
      </c>
      <c r="Q95" s="37">
        <v>25.5</v>
      </c>
    </row>
    <row r="96" spans="4:17" x14ac:dyDescent="0.25">
      <c r="D96">
        <v>93</v>
      </c>
      <c r="E96">
        <v>108000</v>
      </c>
      <c r="F96" s="37">
        <v>21.999999999999996</v>
      </c>
      <c r="G96" s="37">
        <v>22.499999999999996</v>
      </c>
      <c r="H96" s="37">
        <v>23</v>
      </c>
      <c r="I96" s="37">
        <v>23</v>
      </c>
      <c r="J96" s="37">
        <v>23.5</v>
      </c>
      <c r="K96" s="37">
        <v>24</v>
      </c>
      <c r="L96" s="37">
        <v>24</v>
      </c>
      <c r="M96" s="37">
        <v>24.5</v>
      </c>
      <c r="N96" s="37">
        <v>25</v>
      </c>
      <c r="O96" s="37">
        <v>25</v>
      </c>
      <c r="P96" s="37">
        <v>25</v>
      </c>
      <c r="Q96" s="37">
        <v>25.5</v>
      </c>
    </row>
    <row r="97" spans="4:17" x14ac:dyDescent="0.25">
      <c r="D97">
        <v>94</v>
      </c>
      <c r="E97">
        <v>109000</v>
      </c>
      <c r="F97" s="37">
        <v>21.999999999999996</v>
      </c>
      <c r="G97" s="37">
        <v>22.499999999999996</v>
      </c>
      <c r="H97" s="37">
        <v>23</v>
      </c>
      <c r="I97" s="37">
        <v>23</v>
      </c>
      <c r="J97" s="37">
        <v>23.5</v>
      </c>
      <c r="K97" s="37">
        <v>24</v>
      </c>
      <c r="L97" s="37">
        <v>24</v>
      </c>
      <c r="M97" s="37">
        <v>24.5</v>
      </c>
      <c r="N97" s="37">
        <v>25</v>
      </c>
      <c r="O97" s="37">
        <v>25</v>
      </c>
      <c r="P97" s="37">
        <v>25.5</v>
      </c>
      <c r="Q97" s="37">
        <v>25.5</v>
      </c>
    </row>
    <row r="98" spans="4:17" x14ac:dyDescent="0.25">
      <c r="D98">
        <v>95</v>
      </c>
      <c r="E98">
        <v>110000</v>
      </c>
      <c r="F98" s="37">
        <v>21.999999999999996</v>
      </c>
      <c r="G98" s="37">
        <v>22.499999999999996</v>
      </c>
      <c r="H98" s="37">
        <v>23</v>
      </c>
      <c r="I98" s="37">
        <v>23.5</v>
      </c>
      <c r="J98" s="37">
        <v>23.5</v>
      </c>
      <c r="K98" s="37">
        <v>24</v>
      </c>
      <c r="L98" s="37">
        <v>24</v>
      </c>
      <c r="M98" s="37">
        <v>24.5</v>
      </c>
      <c r="N98" s="37">
        <v>25</v>
      </c>
      <c r="O98" s="37">
        <v>25</v>
      </c>
      <c r="P98" s="37">
        <v>25.5</v>
      </c>
      <c r="Q98" s="37">
        <v>25.5</v>
      </c>
    </row>
    <row r="99" spans="4:17" x14ac:dyDescent="0.25"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D1:Q100"/>
  <sheetViews>
    <sheetView zoomScale="85" zoomScaleNormal="85" workbookViewId="0">
      <selection activeCell="D3" sqref="D3"/>
    </sheetView>
  </sheetViews>
  <sheetFormatPr defaultRowHeight="15" x14ac:dyDescent="0.25"/>
  <sheetData>
    <row r="1" spans="4:17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</row>
    <row r="2" spans="4:17" x14ac:dyDescent="0.25">
      <c r="D2" t="s">
        <v>151</v>
      </c>
      <c r="F2" s="62">
        <v>0</v>
      </c>
      <c r="G2" s="62">
        <v>1.0009999999999999</v>
      </c>
      <c r="H2" s="62">
        <v>1.5009999999999999</v>
      </c>
      <c r="I2" s="62">
        <v>2.0009999999999999</v>
      </c>
      <c r="J2" s="62">
        <v>2.5009999999999999</v>
      </c>
      <c r="K2" s="62">
        <v>3.0009999999999999</v>
      </c>
      <c r="L2" s="62">
        <v>3.5009999999999999</v>
      </c>
      <c r="M2" s="62">
        <v>4.0010000000000003</v>
      </c>
      <c r="N2" s="62">
        <v>4.5010000000000003</v>
      </c>
      <c r="O2" s="62">
        <v>5.0010000000000003</v>
      </c>
      <c r="P2" s="62">
        <v>5.5010000000000003</v>
      </c>
      <c r="Q2" s="62">
        <v>6.0010000000000003</v>
      </c>
    </row>
    <row r="3" spans="4:17" x14ac:dyDescent="0.25">
      <c r="E3" t="s">
        <v>59</v>
      </c>
      <c r="F3" s="62">
        <v>2</v>
      </c>
      <c r="G3" s="62">
        <v>3</v>
      </c>
      <c r="H3" s="62">
        <v>4</v>
      </c>
      <c r="I3" s="62">
        <v>5</v>
      </c>
      <c r="J3" s="62">
        <v>6</v>
      </c>
      <c r="K3" s="62">
        <v>7</v>
      </c>
      <c r="L3" s="62">
        <v>8</v>
      </c>
      <c r="M3" s="62">
        <v>9</v>
      </c>
      <c r="N3" s="62">
        <v>10</v>
      </c>
      <c r="O3" s="62">
        <v>11</v>
      </c>
      <c r="P3" s="62">
        <v>12</v>
      </c>
      <c r="Q3" s="62">
        <v>13</v>
      </c>
    </row>
    <row r="4" spans="4:17" x14ac:dyDescent="0.25">
      <c r="D4">
        <v>1</v>
      </c>
      <c r="E4">
        <v>0</v>
      </c>
      <c r="F4" s="37">
        <v>11.5</v>
      </c>
      <c r="G4" s="37">
        <v>11.5</v>
      </c>
      <c r="H4" s="37">
        <v>12</v>
      </c>
      <c r="I4" s="37">
        <v>12</v>
      </c>
      <c r="J4" s="37">
        <v>12.5</v>
      </c>
      <c r="K4" s="37">
        <v>12.5</v>
      </c>
      <c r="L4" s="37">
        <v>12.5</v>
      </c>
      <c r="M4" s="37">
        <v>12.5</v>
      </c>
      <c r="N4" s="37">
        <v>13</v>
      </c>
      <c r="O4" s="37">
        <v>13</v>
      </c>
      <c r="P4" s="37">
        <v>13</v>
      </c>
      <c r="Q4" s="37">
        <v>13</v>
      </c>
    </row>
    <row r="5" spans="4:17" x14ac:dyDescent="0.25">
      <c r="D5">
        <v>2</v>
      </c>
      <c r="E5" s="65">
        <v>21000</v>
      </c>
      <c r="F5" s="66">
        <v>14.5</v>
      </c>
      <c r="G5" s="66">
        <v>14.5</v>
      </c>
      <c r="H5" s="66">
        <v>15</v>
      </c>
      <c r="I5" s="66">
        <v>15</v>
      </c>
      <c r="J5" s="66">
        <v>15.5</v>
      </c>
      <c r="K5" s="66">
        <v>15.5</v>
      </c>
      <c r="L5" s="66">
        <v>15.5</v>
      </c>
      <c r="M5" s="66">
        <v>15.5</v>
      </c>
      <c r="N5" s="66">
        <v>16</v>
      </c>
      <c r="O5" s="66">
        <v>16</v>
      </c>
      <c r="P5" s="66">
        <v>16</v>
      </c>
      <c r="Q5" s="66">
        <v>16</v>
      </c>
    </row>
    <row r="6" spans="4:17" x14ac:dyDescent="0.25">
      <c r="D6">
        <v>3</v>
      </c>
      <c r="E6" s="65">
        <v>21500</v>
      </c>
      <c r="F6" s="66">
        <v>15</v>
      </c>
      <c r="G6" s="66">
        <v>15</v>
      </c>
      <c r="H6" s="66">
        <v>15.5</v>
      </c>
      <c r="I6" s="66">
        <v>15.5</v>
      </c>
      <c r="J6" s="66">
        <v>15.5</v>
      </c>
      <c r="K6" s="66">
        <v>16</v>
      </c>
      <c r="L6" s="66">
        <v>16</v>
      </c>
      <c r="M6" s="66">
        <v>16</v>
      </c>
      <c r="N6" s="66">
        <v>16.5</v>
      </c>
      <c r="O6" s="66">
        <v>16.5</v>
      </c>
      <c r="P6" s="66">
        <v>16.5</v>
      </c>
      <c r="Q6" s="66">
        <v>16.5</v>
      </c>
    </row>
    <row r="7" spans="4:17" x14ac:dyDescent="0.25">
      <c r="D7">
        <v>4</v>
      </c>
      <c r="E7" s="65">
        <v>22000</v>
      </c>
      <c r="F7" s="66">
        <v>15</v>
      </c>
      <c r="G7" s="66">
        <v>15.5</v>
      </c>
      <c r="H7" s="66">
        <v>15.5</v>
      </c>
      <c r="I7" s="66">
        <v>16</v>
      </c>
      <c r="J7" s="66">
        <v>16</v>
      </c>
      <c r="K7" s="66">
        <v>16</v>
      </c>
      <c r="L7" s="66">
        <v>16.5</v>
      </c>
      <c r="M7" s="66">
        <v>16.5</v>
      </c>
      <c r="N7" s="66">
        <v>16.5</v>
      </c>
      <c r="O7" s="66">
        <v>17</v>
      </c>
      <c r="P7" s="66">
        <v>17</v>
      </c>
      <c r="Q7" s="66">
        <v>17</v>
      </c>
    </row>
    <row r="8" spans="4:17" x14ac:dyDescent="0.25">
      <c r="D8">
        <v>5</v>
      </c>
      <c r="E8" s="65">
        <v>22500</v>
      </c>
      <c r="F8" s="66">
        <v>15.5</v>
      </c>
      <c r="G8" s="66">
        <v>16</v>
      </c>
      <c r="H8" s="66">
        <v>16</v>
      </c>
      <c r="I8" s="66">
        <v>16</v>
      </c>
      <c r="J8" s="66">
        <v>16.5</v>
      </c>
      <c r="K8" s="66">
        <v>16.5</v>
      </c>
      <c r="L8" s="66">
        <v>17</v>
      </c>
      <c r="M8" s="66">
        <v>17</v>
      </c>
      <c r="N8" s="66">
        <v>17</v>
      </c>
      <c r="O8" s="66">
        <v>17.5</v>
      </c>
      <c r="P8" s="66">
        <v>17.5</v>
      </c>
      <c r="Q8" s="66">
        <v>17.5</v>
      </c>
    </row>
    <row r="9" spans="4:17" x14ac:dyDescent="0.25">
      <c r="D9">
        <v>6</v>
      </c>
      <c r="E9" s="65">
        <v>23000</v>
      </c>
      <c r="F9" s="66">
        <v>16</v>
      </c>
      <c r="G9" s="66">
        <v>16</v>
      </c>
      <c r="H9" s="66">
        <v>16.5</v>
      </c>
      <c r="I9" s="66">
        <v>16.5</v>
      </c>
      <c r="J9" s="66">
        <v>17</v>
      </c>
      <c r="K9" s="66">
        <v>17</v>
      </c>
      <c r="L9" s="66">
        <v>17</v>
      </c>
      <c r="M9" s="66">
        <v>17.5</v>
      </c>
      <c r="N9" s="66">
        <v>17.5</v>
      </c>
      <c r="O9" s="66">
        <v>17.5</v>
      </c>
      <c r="P9" s="66">
        <v>18</v>
      </c>
      <c r="Q9" s="66">
        <v>18</v>
      </c>
    </row>
    <row r="10" spans="4:17" x14ac:dyDescent="0.25">
      <c r="D10">
        <v>7</v>
      </c>
      <c r="E10" s="65">
        <v>23500</v>
      </c>
      <c r="F10" s="66">
        <v>16</v>
      </c>
      <c r="G10" s="66">
        <v>16.5</v>
      </c>
      <c r="H10" s="66">
        <v>16.5</v>
      </c>
      <c r="I10" s="66">
        <v>17</v>
      </c>
      <c r="J10" s="66">
        <v>17</v>
      </c>
      <c r="K10" s="66">
        <v>17.5</v>
      </c>
      <c r="L10" s="66">
        <v>17.5</v>
      </c>
      <c r="M10" s="66">
        <v>17.5</v>
      </c>
      <c r="N10" s="66">
        <v>18</v>
      </c>
      <c r="O10" s="66">
        <v>18</v>
      </c>
      <c r="P10" s="66">
        <v>18</v>
      </c>
      <c r="Q10" s="66">
        <v>18.5</v>
      </c>
    </row>
    <row r="11" spans="4:17" x14ac:dyDescent="0.25">
      <c r="D11">
        <v>8</v>
      </c>
      <c r="E11" s="65">
        <v>24000</v>
      </c>
      <c r="F11" s="66">
        <v>16.5</v>
      </c>
      <c r="G11" s="66">
        <v>16.5</v>
      </c>
      <c r="H11" s="66">
        <v>17</v>
      </c>
      <c r="I11" s="66">
        <v>17.5</v>
      </c>
      <c r="J11" s="66">
        <v>17.5</v>
      </c>
      <c r="K11" s="66">
        <v>17.5</v>
      </c>
      <c r="L11" s="66">
        <v>18</v>
      </c>
      <c r="M11" s="66">
        <v>18</v>
      </c>
      <c r="N11" s="66">
        <v>18</v>
      </c>
      <c r="O11" s="66">
        <v>18.5</v>
      </c>
      <c r="P11" s="66">
        <v>18.5</v>
      </c>
      <c r="Q11" s="66">
        <v>18.5</v>
      </c>
    </row>
    <row r="12" spans="4:17" x14ac:dyDescent="0.25">
      <c r="D12">
        <v>9</v>
      </c>
      <c r="E12" s="65">
        <v>24500</v>
      </c>
      <c r="F12" s="66">
        <v>16.5</v>
      </c>
      <c r="G12" s="66">
        <v>16.5</v>
      </c>
      <c r="H12" s="66">
        <v>17</v>
      </c>
      <c r="I12" s="66">
        <v>17.5</v>
      </c>
      <c r="J12" s="66">
        <v>17.5</v>
      </c>
      <c r="K12" s="66">
        <v>18</v>
      </c>
      <c r="L12" s="66">
        <v>18</v>
      </c>
      <c r="M12" s="66">
        <v>18</v>
      </c>
      <c r="N12" s="66">
        <v>18.5</v>
      </c>
      <c r="O12" s="66">
        <v>18.5</v>
      </c>
      <c r="P12" s="66">
        <v>19</v>
      </c>
      <c r="Q12" s="66">
        <v>19</v>
      </c>
    </row>
    <row r="13" spans="4:17" x14ac:dyDescent="0.25">
      <c r="D13">
        <v>10</v>
      </c>
      <c r="E13" s="65">
        <v>25000</v>
      </c>
      <c r="F13" s="66">
        <v>16.5</v>
      </c>
      <c r="G13" s="66">
        <v>16.5</v>
      </c>
      <c r="H13" s="66">
        <v>17</v>
      </c>
      <c r="I13" s="66">
        <v>17.5</v>
      </c>
      <c r="J13" s="66">
        <v>17.5</v>
      </c>
      <c r="K13" s="66">
        <v>18</v>
      </c>
      <c r="L13" s="66">
        <v>18</v>
      </c>
      <c r="M13" s="66">
        <v>18</v>
      </c>
      <c r="N13" s="66">
        <v>18.5</v>
      </c>
      <c r="O13" s="66">
        <v>18.5</v>
      </c>
      <c r="P13" s="66">
        <v>19</v>
      </c>
      <c r="Q13" s="66">
        <v>19</v>
      </c>
    </row>
    <row r="14" spans="4:17" x14ac:dyDescent="0.25">
      <c r="D14">
        <v>11</v>
      </c>
      <c r="E14" s="65">
        <v>26000</v>
      </c>
      <c r="F14" s="66">
        <v>16.5</v>
      </c>
      <c r="G14" s="66">
        <v>16.5</v>
      </c>
      <c r="H14" s="66">
        <v>17</v>
      </c>
      <c r="I14" s="66">
        <v>17.5</v>
      </c>
      <c r="J14" s="66">
        <v>17.5</v>
      </c>
      <c r="K14" s="66">
        <v>18</v>
      </c>
      <c r="L14" s="66">
        <v>18</v>
      </c>
      <c r="M14" s="66">
        <v>18</v>
      </c>
      <c r="N14" s="66">
        <v>18.5</v>
      </c>
      <c r="O14" s="66">
        <v>18.5</v>
      </c>
      <c r="P14" s="66">
        <v>19</v>
      </c>
      <c r="Q14" s="66">
        <v>19</v>
      </c>
    </row>
    <row r="15" spans="4:17" x14ac:dyDescent="0.25">
      <c r="D15">
        <v>12</v>
      </c>
      <c r="E15" s="65">
        <v>27000</v>
      </c>
      <c r="F15" s="66">
        <v>16.5</v>
      </c>
      <c r="G15" s="66">
        <v>16.5</v>
      </c>
      <c r="H15" s="66">
        <v>17</v>
      </c>
      <c r="I15" s="66">
        <v>17.5</v>
      </c>
      <c r="J15" s="66">
        <v>17.5</v>
      </c>
      <c r="K15" s="66">
        <v>18</v>
      </c>
      <c r="L15" s="66">
        <v>18</v>
      </c>
      <c r="M15" s="66">
        <v>18</v>
      </c>
      <c r="N15" s="66">
        <v>18.5</v>
      </c>
      <c r="O15" s="66">
        <v>18.5</v>
      </c>
      <c r="P15" s="66">
        <v>19</v>
      </c>
      <c r="Q15" s="66">
        <v>19</v>
      </c>
    </row>
    <row r="16" spans="4:17" x14ac:dyDescent="0.25">
      <c r="D16">
        <v>13</v>
      </c>
      <c r="E16" s="65">
        <v>28000</v>
      </c>
      <c r="F16" s="66">
        <v>16.5</v>
      </c>
      <c r="G16" s="66">
        <v>16.5</v>
      </c>
      <c r="H16" s="66">
        <v>17</v>
      </c>
      <c r="I16" s="66">
        <v>17.5</v>
      </c>
      <c r="J16" s="66">
        <v>17.5</v>
      </c>
      <c r="K16" s="66">
        <v>18</v>
      </c>
      <c r="L16" s="66">
        <v>18</v>
      </c>
      <c r="M16" s="66">
        <v>18</v>
      </c>
      <c r="N16" s="66">
        <v>18.5</v>
      </c>
      <c r="O16" s="66">
        <v>18.5</v>
      </c>
      <c r="P16" s="66">
        <v>19</v>
      </c>
      <c r="Q16" s="66">
        <v>19</v>
      </c>
    </row>
    <row r="17" spans="4:17" x14ac:dyDescent="0.25">
      <c r="D17">
        <v>14</v>
      </c>
      <c r="E17" s="65">
        <v>29000</v>
      </c>
      <c r="F17" s="66">
        <v>16.5</v>
      </c>
      <c r="G17" s="66">
        <v>16.5</v>
      </c>
      <c r="H17" s="66">
        <v>17</v>
      </c>
      <c r="I17" s="66">
        <v>17.5</v>
      </c>
      <c r="J17" s="66">
        <v>17.5</v>
      </c>
      <c r="K17" s="66">
        <v>18</v>
      </c>
      <c r="L17" s="66">
        <v>18</v>
      </c>
      <c r="M17" s="66">
        <v>18</v>
      </c>
      <c r="N17" s="66">
        <v>18.5</v>
      </c>
      <c r="O17" s="66">
        <v>18.5</v>
      </c>
      <c r="P17" s="66">
        <v>19</v>
      </c>
      <c r="Q17" s="66">
        <v>19</v>
      </c>
    </row>
    <row r="18" spans="4:17" x14ac:dyDescent="0.25">
      <c r="D18">
        <v>15</v>
      </c>
      <c r="E18" s="65">
        <v>30000</v>
      </c>
      <c r="F18" s="66">
        <v>16.5</v>
      </c>
      <c r="G18" s="66">
        <v>16.5</v>
      </c>
      <c r="H18" s="66">
        <v>17</v>
      </c>
      <c r="I18" s="66">
        <v>17.5</v>
      </c>
      <c r="J18" s="66">
        <v>17.5</v>
      </c>
      <c r="K18" s="66">
        <v>18</v>
      </c>
      <c r="L18" s="66">
        <v>18</v>
      </c>
      <c r="M18" s="66">
        <v>18</v>
      </c>
      <c r="N18" s="66">
        <v>18.5</v>
      </c>
      <c r="O18" s="66">
        <v>18.5</v>
      </c>
      <c r="P18" s="66">
        <v>19</v>
      </c>
      <c r="Q18" s="66">
        <v>19</v>
      </c>
    </row>
    <row r="19" spans="4:17" x14ac:dyDescent="0.25">
      <c r="D19">
        <v>16</v>
      </c>
      <c r="E19" s="17">
        <v>31000</v>
      </c>
      <c r="F19" s="51">
        <v>16.5</v>
      </c>
      <c r="G19" s="51">
        <v>16.5</v>
      </c>
      <c r="H19" s="51">
        <v>17</v>
      </c>
      <c r="I19" s="51">
        <v>17.5</v>
      </c>
      <c r="J19" s="51">
        <v>17.5</v>
      </c>
      <c r="K19" s="51">
        <v>18</v>
      </c>
      <c r="L19" s="51">
        <v>18</v>
      </c>
      <c r="M19" s="51">
        <v>18</v>
      </c>
      <c r="N19" s="51">
        <v>18.5</v>
      </c>
      <c r="O19" s="51">
        <v>18.5</v>
      </c>
      <c r="P19" s="51">
        <v>19</v>
      </c>
      <c r="Q19" s="51">
        <v>19</v>
      </c>
    </row>
    <row r="20" spans="4:17" x14ac:dyDescent="0.25">
      <c r="D20">
        <v>17</v>
      </c>
      <c r="E20">
        <v>32000</v>
      </c>
      <c r="F20" s="37">
        <v>16.5</v>
      </c>
      <c r="G20" s="37">
        <v>17</v>
      </c>
      <c r="H20" s="37">
        <v>17</v>
      </c>
      <c r="I20" s="37">
        <v>17.5</v>
      </c>
      <c r="J20" s="37">
        <v>17.5</v>
      </c>
      <c r="K20" s="37">
        <v>18</v>
      </c>
      <c r="L20" s="37">
        <v>18</v>
      </c>
      <c r="M20" s="37">
        <v>18.5</v>
      </c>
      <c r="N20" s="37">
        <v>18.5</v>
      </c>
      <c r="O20" s="37">
        <v>19</v>
      </c>
      <c r="P20" s="37">
        <v>19</v>
      </c>
      <c r="Q20" s="37">
        <v>19</v>
      </c>
    </row>
    <row r="21" spans="4:17" x14ac:dyDescent="0.25">
      <c r="D21">
        <v>18</v>
      </c>
      <c r="E21">
        <v>33000</v>
      </c>
      <c r="F21" s="37">
        <v>16.5</v>
      </c>
      <c r="G21" s="37">
        <v>17</v>
      </c>
      <c r="H21" s="37">
        <v>17</v>
      </c>
      <c r="I21" s="37">
        <v>17.5</v>
      </c>
      <c r="J21" s="37">
        <v>18</v>
      </c>
      <c r="K21" s="37">
        <v>18</v>
      </c>
      <c r="L21" s="37">
        <v>18.5</v>
      </c>
      <c r="M21" s="37">
        <v>18.5</v>
      </c>
      <c r="N21" s="37">
        <v>18.5</v>
      </c>
      <c r="O21" s="37">
        <v>19</v>
      </c>
      <c r="P21" s="37">
        <v>19</v>
      </c>
      <c r="Q21" s="37">
        <v>19</v>
      </c>
    </row>
    <row r="22" spans="4:17" x14ac:dyDescent="0.25">
      <c r="D22">
        <v>19</v>
      </c>
      <c r="E22">
        <v>34000</v>
      </c>
      <c r="F22" s="37">
        <v>16.5</v>
      </c>
      <c r="G22" s="37">
        <v>17</v>
      </c>
      <c r="H22" s="37">
        <v>17</v>
      </c>
      <c r="I22" s="37">
        <v>17.5</v>
      </c>
      <c r="J22" s="37">
        <v>18</v>
      </c>
      <c r="K22" s="37">
        <v>18</v>
      </c>
      <c r="L22" s="37">
        <v>18.5</v>
      </c>
      <c r="M22" s="37">
        <v>18.5</v>
      </c>
      <c r="N22" s="37">
        <v>18.5</v>
      </c>
      <c r="O22" s="37">
        <v>19</v>
      </c>
      <c r="P22" s="37">
        <v>19</v>
      </c>
      <c r="Q22" s="37">
        <v>19</v>
      </c>
    </row>
    <row r="23" spans="4:17" x14ac:dyDescent="0.25">
      <c r="D23">
        <v>20</v>
      </c>
      <c r="E23">
        <v>35000</v>
      </c>
      <c r="F23" s="37">
        <v>16.5</v>
      </c>
      <c r="G23" s="37">
        <v>17</v>
      </c>
      <c r="H23" s="37">
        <v>17</v>
      </c>
      <c r="I23" s="37">
        <v>17.5</v>
      </c>
      <c r="J23" s="37">
        <v>18</v>
      </c>
      <c r="K23" s="37">
        <v>18</v>
      </c>
      <c r="L23" s="37">
        <v>18.5</v>
      </c>
      <c r="M23" s="37">
        <v>18.5</v>
      </c>
      <c r="N23" s="37">
        <v>18.5</v>
      </c>
      <c r="O23" s="37">
        <v>19</v>
      </c>
      <c r="P23" s="37">
        <v>19</v>
      </c>
      <c r="Q23" s="37">
        <v>19</v>
      </c>
    </row>
    <row r="24" spans="4:17" x14ac:dyDescent="0.25">
      <c r="D24">
        <v>21</v>
      </c>
      <c r="E24">
        <v>36000</v>
      </c>
      <c r="F24" s="37">
        <v>16.5</v>
      </c>
      <c r="G24" s="37">
        <v>17</v>
      </c>
      <c r="H24" s="37">
        <v>17</v>
      </c>
      <c r="I24" s="37">
        <v>17.5</v>
      </c>
      <c r="J24" s="37">
        <v>18</v>
      </c>
      <c r="K24" s="37">
        <v>18</v>
      </c>
      <c r="L24" s="37">
        <v>18.5</v>
      </c>
      <c r="M24" s="37">
        <v>18.5</v>
      </c>
      <c r="N24" s="37">
        <v>18.5</v>
      </c>
      <c r="O24" s="37">
        <v>19</v>
      </c>
      <c r="P24" s="37">
        <v>19</v>
      </c>
      <c r="Q24" s="37">
        <v>19</v>
      </c>
    </row>
    <row r="25" spans="4:17" x14ac:dyDescent="0.25">
      <c r="D25">
        <v>22</v>
      </c>
      <c r="E25">
        <v>37000</v>
      </c>
      <c r="F25" s="37">
        <v>16.5</v>
      </c>
      <c r="G25" s="37">
        <v>17</v>
      </c>
      <c r="H25" s="37">
        <v>17</v>
      </c>
      <c r="I25" s="37">
        <v>17.5</v>
      </c>
      <c r="J25" s="37">
        <v>18</v>
      </c>
      <c r="K25" s="37">
        <v>18</v>
      </c>
      <c r="L25" s="37">
        <v>18.5</v>
      </c>
      <c r="M25" s="37">
        <v>18.5</v>
      </c>
      <c r="N25" s="37">
        <v>18.5</v>
      </c>
      <c r="O25" s="37">
        <v>19</v>
      </c>
      <c r="P25" s="37">
        <v>19</v>
      </c>
      <c r="Q25" s="37">
        <v>19.5</v>
      </c>
    </row>
    <row r="26" spans="4:17" x14ac:dyDescent="0.25">
      <c r="D26">
        <v>23</v>
      </c>
      <c r="E26">
        <v>38000</v>
      </c>
      <c r="F26" s="37">
        <v>16.5</v>
      </c>
      <c r="G26" s="37">
        <v>17</v>
      </c>
      <c r="H26" s="37">
        <v>17.5</v>
      </c>
      <c r="I26" s="37">
        <v>17.5</v>
      </c>
      <c r="J26" s="37">
        <v>18</v>
      </c>
      <c r="K26" s="37">
        <v>18</v>
      </c>
      <c r="L26" s="37">
        <v>18.5</v>
      </c>
      <c r="M26" s="37">
        <v>18.5</v>
      </c>
      <c r="N26" s="37">
        <v>19</v>
      </c>
      <c r="O26" s="37">
        <v>19</v>
      </c>
      <c r="P26" s="37">
        <v>19</v>
      </c>
      <c r="Q26" s="37">
        <v>19.5</v>
      </c>
    </row>
    <row r="27" spans="4:17" x14ac:dyDescent="0.25">
      <c r="D27">
        <v>24</v>
      </c>
      <c r="E27">
        <v>39000</v>
      </c>
      <c r="F27" s="37">
        <v>16.5</v>
      </c>
      <c r="G27" s="37">
        <v>17</v>
      </c>
      <c r="H27" s="37">
        <v>17.5</v>
      </c>
      <c r="I27" s="37">
        <v>17.5</v>
      </c>
      <c r="J27" s="37">
        <v>18</v>
      </c>
      <c r="K27" s="37">
        <v>18</v>
      </c>
      <c r="L27" s="37">
        <v>18.5</v>
      </c>
      <c r="M27" s="37">
        <v>18.5</v>
      </c>
      <c r="N27" s="37">
        <v>19</v>
      </c>
      <c r="O27" s="37">
        <v>19</v>
      </c>
      <c r="P27" s="37">
        <v>19</v>
      </c>
      <c r="Q27" s="37">
        <v>19.5</v>
      </c>
    </row>
    <row r="28" spans="4:17" x14ac:dyDescent="0.25">
      <c r="D28">
        <v>25</v>
      </c>
      <c r="E28">
        <v>40000</v>
      </c>
      <c r="F28" s="37">
        <v>17</v>
      </c>
      <c r="G28" s="37">
        <v>17</v>
      </c>
      <c r="H28" s="37">
        <v>17.5</v>
      </c>
      <c r="I28" s="37">
        <v>17.5</v>
      </c>
      <c r="J28" s="37">
        <v>18</v>
      </c>
      <c r="K28" s="37">
        <v>18.5</v>
      </c>
      <c r="L28" s="37">
        <v>18.5</v>
      </c>
      <c r="M28" s="37">
        <v>19</v>
      </c>
      <c r="N28" s="37">
        <v>19</v>
      </c>
      <c r="O28" s="37">
        <v>19</v>
      </c>
      <c r="P28" s="37">
        <v>19.5</v>
      </c>
      <c r="Q28" s="37">
        <v>19.5</v>
      </c>
    </row>
    <row r="29" spans="4:17" x14ac:dyDescent="0.25">
      <c r="D29">
        <v>26</v>
      </c>
      <c r="E29">
        <v>41000</v>
      </c>
      <c r="F29" s="37">
        <v>17</v>
      </c>
      <c r="G29" s="37">
        <v>17</v>
      </c>
      <c r="H29" s="37">
        <v>17.5</v>
      </c>
      <c r="I29" s="37">
        <v>18</v>
      </c>
      <c r="J29" s="37">
        <v>18</v>
      </c>
      <c r="K29" s="37">
        <v>18.5</v>
      </c>
      <c r="L29" s="37">
        <v>18.5</v>
      </c>
      <c r="M29" s="37">
        <v>19</v>
      </c>
      <c r="N29" s="37">
        <v>19</v>
      </c>
      <c r="O29" s="37">
        <v>19</v>
      </c>
      <c r="P29" s="37">
        <v>19.5</v>
      </c>
      <c r="Q29" s="37">
        <v>19.5</v>
      </c>
    </row>
    <row r="30" spans="4:17" x14ac:dyDescent="0.25">
      <c r="D30">
        <v>27</v>
      </c>
      <c r="E30">
        <v>42000</v>
      </c>
      <c r="F30" s="37">
        <v>17</v>
      </c>
      <c r="G30" s="37">
        <v>17.5</v>
      </c>
      <c r="H30" s="37">
        <v>17.5</v>
      </c>
      <c r="I30" s="37">
        <v>18</v>
      </c>
      <c r="J30" s="37">
        <v>18</v>
      </c>
      <c r="K30" s="37">
        <v>18.5</v>
      </c>
      <c r="L30" s="37">
        <v>18.5</v>
      </c>
      <c r="M30" s="37">
        <v>19</v>
      </c>
      <c r="N30" s="37">
        <v>19</v>
      </c>
      <c r="O30" s="37">
        <v>19.5</v>
      </c>
      <c r="P30" s="37">
        <v>19.5</v>
      </c>
      <c r="Q30" s="37">
        <v>19.5</v>
      </c>
    </row>
    <row r="31" spans="4:17" x14ac:dyDescent="0.25">
      <c r="D31">
        <v>28</v>
      </c>
      <c r="E31">
        <v>43000</v>
      </c>
      <c r="F31" s="37">
        <v>17</v>
      </c>
      <c r="G31" s="37">
        <v>17.5</v>
      </c>
      <c r="H31" s="37">
        <v>17.5</v>
      </c>
      <c r="I31" s="37">
        <v>18</v>
      </c>
      <c r="J31" s="37">
        <v>18</v>
      </c>
      <c r="K31" s="37">
        <v>18.5</v>
      </c>
      <c r="L31" s="37">
        <v>18.5</v>
      </c>
      <c r="M31" s="37">
        <v>19</v>
      </c>
      <c r="N31" s="37">
        <v>19</v>
      </c>
      <c r="O31" s="37">
        <v>19.5</v>
      </c>
      <c r="P31" s="37">
        <v>19.5</v>
      </c>
      <c r="Q31" s="37">
        <v>20</v>
      </c>
    </row>
    <row r="32" spans="4:17" x14ac:dyDescent="0.25">
      <c r="D32">
        <v>29</v>
      </c>
      <c r="E32">
        <v>44000</v>
      </c>
      <c r="F32" s="37">
        <v>17</v>
      </c>
      <c r="G32" s="37">
        <v>17.5</v>
      </c>
      <c r="H32" s="37">
        <v>18</v>
      </c>
      <c r="I32" s="37">
        <v>18</v>
      </c>
      <c r="J32" s="37">
        <v>18.5</v>
      </c>
      <c r="K32" s="37">
        <v>18.5</v>
      </c>
      <c r="L32" s="37">
        <v>19</v>
      </c>
      <c r="M32" s="37">
        <v>19</v>
      </c>
      <c r="N32" s="37">
        <v>19.5</v>
      </c>
      <c r="O32" s="37">
        <v>19.5</v>
      </c>
      <c r="P32" s="37">
        <v>19.5</v>
      </c>
      <c r="Q32" s="37">
        <v>20</v>
      </c>
    </row>
    <row r="33" spans="4:17" x14ac:dyDescent="0.25">
      <c r="D33">
        <v>30</v>
      </c>
      <c r="E33">
        <v>45000</v>
      </c>
      <c r="F33" s="37">
        <v>17</v>
      </c>
      <c r="G33" s="37">
        <v>17.5</v>
      </c>
      <c r="H33" s="37">
        <v>18</v>
      </c>
      <c r="I33" s="37">
        <v>18</v>
      </c>
      <c r="J33" s="37">
        <v>18.5</v>
      </c>
      <c r="K33" s="37">
        <v>18.5</v>
      </c>
      <c r="L33" s="37">
        <v>19</v>
      </c>
      <c r="M33" s="37">
        <v>19</v>
      </c>
      <c r="N33" s="37">
        <v>19.5</v>
      </c>
      <c r="O33" s="37">
        <v>19.5</v>
      </c>
      <c r="P33" s="37">
        <v>20</v>
      </c>
      <c r="Q33" s="37">
        <v>20</v>
      </c>
    </row>
    <row r="34" spans="4:17" x14ac:dyDescent="0.25">
      <c r="D34">
        <v>31</v>
      </c>
      <c r="E34">
        <v>46000</v>
      </c>
      <c r="F34" s="37">
        <v>17.5</v>
      </c>
      <c r="G34" s="37">
        <v>17.5</v>
      </c>
      <c r="H34" s="37">
        <v>18</v>
      </c>
      <c r="I34" s="37">
        <v>18.5</v>
      </c>
      <c r="J34" s="37">
        <v>18.5</v>
      </c>
      <c r="K34" s="37">
        <v>19</v>
      </c>
      <c r="L34" s="37">
        <v>19</v>
      </c>
      <c r="M34" s="37">
        <v>19.5</v>
      </c>
      <c r="N34" s="37">
        <v>19.5</v>
      </c>
      <c r="O34" s="37">
        <v>20</v>
      </c>
      <c r="P34" s="37">
        <v>20</v>
      </c>
      <c r="Q34" s="37">
        <v>20</v>
      </c>
    </row>
    <row r="35" spans="4:17" x14ac:dyDescent="0.25">
      <c r="D35">
        <v>32</v>
      </c>
      <c r="E35">
        <v>47000</v>
      </c>
      <c r="F35" s="37">
        <v>17.5</v>
      </c>
      <c r="G35" s="37">
        <v>18</v>
      </c>
      <c r="H35" s="37">
        <v>18</v>
      </c>
      <c r="I35" s="37">
        <v>18.5</v>
      </c>
      <c r="J35" s="37">
        <v>18.5</v>
      </c>
      <c r="K35" s="37">
        <v>19</v>
      </c>
      <c r="L35" s="37">
        <v>19</v>
      </c>
      <c r="M35" s="37">
        <v>19.5</v>
      </c>
      <c r="N35" s="37">
        <v>19.5</v>
      </c>
      <c r="O35" s="37">
        <v>20</v>
      </c>
      <c r="P35" s="37">
        <v>20</v>
      </c>
      <c r="Q35" s="37">
        <v>20.5</v>
      </c>
    </row>
    <row r="36" spans="4:17" x14ac:dyDescent="0.25">
      <c r="D36">
        <v>33</v>
      </c>
      <c r="E36">
        <v>48000</v>
      </c>
      <c r="F36" s="37">
        <v>17.5</v>
      </c>
      <c r="G36" s="37">
        <v>18</v>
      </c>
      <c r="H36" s="37">
        <v>18</v>
      </c>
      <c r="I36" s="37">
        <v>18.5</v>
      </c>
      <c r="J36" s="37">
        <v>19</v>
      </c>
      <c r="K36" s="37">
        <v>19</v>
      </c>
      <c r="L36" s="37">
        <v>19.5</v>
      </c>
      <c r="M36" s="37">
        <v>19.5</v>
      </c>
      <c r="N36" s="37">
        <v>20</v>
      </c>
      <c r="O36" s="37">
        <v>20</v>
      </c>
      <c r="P36" s="37">
        <v>20.5</v>
      </c>
      <c r="Q36" s="37">
        <v>20.5</v>
      </c>
    </row>
    <row r="37" spans="4:17" x14ac:dyDescent="0.25">
      <c r="D37">
        <v>34</v>
      </c>
      <c r="E37">
        <v>49000</v>
      </c>
      <c r="F37" s="37">
        <v>17.5</v>
      </c>
      <c r="G37" s="37">
        <v>18</v>
      </c>
      <c r="H37" s="37">
        <v>18.5</v>
      </c>
      <c r="I37" s="37">
        <v>18.5</v>
      </c>
      <c r="J37" s="37">
        <v>19</v>
      </c>
      <c r="K37" s="37">
        <v>19</v>
      </c>
      <c r="L37" s="37">
        <v>19.5</v>
      </c>
      <c r="M37" s="37">
        <v>19.5</v>
      </c>
      <c r="N37" s="37">
        <v>20</v>
      </c>
      <c r="O37" s="37">
        <v>20</v>
      </c>
      <c r="P37" s="37">
        <v>20.5</v>
      </c>
      <c r="Q37" s="37">
        <v>20.5</v>
      </c>
    </row>
    <row r="38" spans="4:17" x14ac:dyDescent="0.25">
      <c r="D38">
        <v>35</v>
      </c>
      <c r="E38">
        <v>50000</v>
      </c>
      <c r="F38" s="37">
        <v>18</v>
      </c>
      <c r="G38" s="37">
        <v>18</v>
      </c>
      <c r="H38" s="37">
        <v>18.5</v>
      </c>
      <c r="I38" s="37">
        <v>18.5</v>
      </c>
      <c r="J38" s="37">
        <v>19</v>
      </c>
      <c r="K38" s="37">
        <v>19.5</v>
      </c>
      <c r="L38" s="37">
        <v>19.5</v>
      </c>
      <c r="M38" s="37">
        <v>20</v>
      </c>
      <c r="N38" s="37">
        <v>20</v>
      </c>
      <c r="O38" s="37">
        <v>20</v>
      </c>
      <c r="P38" s="37">
        <v>20.5</v>
      </c>
      <c r="Q38" s="37">
        <v>20.5</v>
      </c>
    </row>
    <row r="39" spans="4:17" x14ac:dyDescent="0.25">
      <c r="D39">
        <v>36</v>
      </c>
      <c r="E39">
        <v>51000</v>
      </c>
      <c r="F39" s="37">
        <v>18</v>
      </c>
      <c r="G39" s="37">
        <v>18</v>
      </c>
      <c r="H39" s="37">
        <v>18.5</v>
      </c>
      <c r="I39" s="37">
        <v>19</v>
      </c>
      <c r="J39" s="37">
        <v>19</v>
      </c>
      <c r="K39" s="37">
        <v>19.5</v>
      </c>
      <c r="L39" s="37">
        <v>19.5</v>
      </c>
      <c r="M39" s="37">
        <v>20</v>
      </c>
      <c r="N39" s="37">
        <v>20</v>
      </c>
      <c r="O39" s="37">
        <v>20.5</v>
      </c>
      <c r="P39" s="37">
        <v>20.5</v>
      </c>
      <c r="Q39" s="37">
        <v>20.5</v>
      </c>
    </row>
    <row r="40" spans="4:17" x14ac:dyDescent="0.25">
      <c r="D40">
        <v>37</v>
      </c>
      <c r="E40">
        <v>52000</v>
      </c>
      <c r="F40" s="37">
        <v>18</v>
      </c>
      <c r="G40" s="37">
        <v>18.5</v>
      </c>
      <c r="H40" s="37">
        <v>18.5</v>
      </c>
      <c r="I40" s="37">
        <v>19</v>
      </c>
      <c r="J40" s="37">
        <v>19</v>
      </c>
      <c r="K40" s="37">
        <v>19.5</v>
      </c>
      <c r="L40" s="37">
        <v>20</v>
      </c>
      <c r="M40" s="37">
        <v>20</v>
      </c>
      <c r="N40" s="37">
        <v>20</v>
      </c>
      <c r="O40" s="37">
        <v>20.5</v>
      </c>
      <c r="P40" s="37">
        <v>20.5</v>
      </c>
      <c r="Q40" s="37">
        <v>21.000000000000004</v>
      </c>
    </row>
    <row r="41" spans="4:17" x14ac:dyDescent="0.25">
      <c r="D41">
        <v>38</v>
      </c>
      <c r="E41">
        <v>53000</v>
      </c>
      <c r="F41" s="37">
        <v>18</v>
      </c>
      <c r="G41" s="37">
        <v>18.5</v>
      </c>
      <c r="H41" s="37">
        <v>18.5</v>
      </c>
      <c r="I41" s="37">
        <v>19</v>
      </c>
      <c r="J41" s="37">
        <v>19.5</v>
      </c>
      <c r="K41" s="37">
        <v>19.5</v>
      </c>
      <c r="L41" s="37">
        <v>20</v>
      </c>
      <c r="M41" s="37">
        <v>20</v>
      </c>
      <c r="N41" s="37">
        <v>20.5</v>
      </c>
      <c r="O41" s="37">
        <v>20.5</v>
      </c>
      <c r="P41" s="37">
        <v>20.5</v>
      </c>
      <c r="Q41" s="37">
        <v>21.000000000000004</v>
      </c>
    </row>
    <row r="42" spans="4:17" x14ac:dyDescent="0.25">
      <c r="D42">
        <v>39</v>
      </c>
      <c r="E42">
        <v>54000</v>
      </c>
      <c r="F42" s="37">
        <v>18</v>
      </c>
      <c r="G42" s="37">
        <v>18.5</v>
      </c>
      <c r="H42" s="37">
        <v>19</v>
      </c>
      <c r="I42" s="37">
        <v>19</v>
      </c>
      <c r="J42" s="37">
        <v>19.5</v>
      </c>
      <c r="K42" s="37">
        <v>19.5</v>
      </c>
      <c r="L42" s="37">
        <v>20</v>
      </c>
      <c r="M42" s="37">
        <v>20</v>
      </c>
      <c r="N42" s="37">
        <v>20.5</v>
      </c>
      <c r="O42" s="37">
        <v>20.5</v>
      </c>
      <c r="P42" s="37">
        <v>21.000000000000004</v>
      </c>
      <c r="Q42" s="37">
        <v>21.000000000000004</v>
      </c>
    </row>
    <row r="43" spans="4:17" x14ac:dyDescent="0.25">
      <c r="D43">
        <v>40</v>
      </c>
      <c r="E43">
        <v>55000</v>
      </c>
      <c r="F43" s="37">
        <v>18</v>
      </c>
      <c r="G43" s="37">
        <v>18.5</v>
      </c>
      <c r="H43" s="37">
        <v>19</v>
      </c>
      <c r="I43" s="37">
        <v>19</v>
      </c>
      <c r="J43" s="37">
        <v>19.5</v>
      </c>
      <c r="K43" s="37">
        <v>20</v>
      </c>
      <c r="L43" s="37">
        <v>20</v>
      </c>
      <c r="M43" s="37">
        <v>20.5</v>
      </c>
      <c r="N43" s="37">
        <v>20.5</v>
      </c>
      <c r="O43" s="37">
        <v>20.5</v>
      </c>
      <c r="P43" s="37">
        <v>21.000000000000004</v>
      </c>
      <c r="Q43" s="37">
        <v>21.000000000000004</v>
      </c>
    </row>
    <row r="44" spans="4:17" x14ac:dyDescent="0.25">
      <c r="D44">
        <v>41</v>
      </c>
      <c r="E44">
        <v>56000</v>
      </c>
      <c r="F44" s="37">
        <v>18.5</v>
      </c>
      <c r="G44" s="37">
        <v>18.5</v>
      </c>
      <c r="H44" s="37">
        <v>19</v>
      </c>
      <c r="I44" s="37">
        <v>19.5</v>
      </c>
      <c r="J44" s="37">
        <v>19.5</v>
      </c>
      <c r="K44" s="37">
        <v>20</v>
      </c>
      <c r="L44" s="37">
        <v>20</v>
      </c>
      <c r="M44" s="37">
        <v>20.5</v>
      </c>
      <c r="N44" s="37">
        <v>20.5</v>
      </c>
      <c r="O44" s="37">
        <v>21.000000000000004</v>
      </c>
      <c r="P44" s="37">
        <v>21.000000000000004</v>
      </c>
      <c r="Q44" s="37">
        <v>21.499999999999996</v>
      </c>
    </row>
    <row r="45" spans="4:17" x14ac:dyDescent="0.25">
      <c r="D45">
        <v>42</v>
      </c>
      <c r="E45">
        <v>57000</v>
      </c>
      <c r="F45" s="37">
        <v>18.5</v>
      </c>
      <c r="G45" s="37">
        <v>19</v>
      </c>
      <c r="H45" s="37">
        <v>19</v>
      </c>
      <c r="I45" s="37">
        <v>19.5</v>
      </c>
      <c r="J45" s="37">
        <v>20</v>
      </c>
      <c r="K45" s="37">
        <v>20</v>
      </c>
      <c r="L45" s="37">
        <v>20.5</v>
      </c>
      <c r="M45" s="37">
        <v>20.5</v>
      </c>
      <c r="N45" s="37">
        <v>21.000000000000004</v>
      </c>
      <c r="O45" s="37">
        <v>21.000000000000004</v>
      </c>
      <c r="P45" s="37">
        <v>21.499999999999996</v>
      </c>
      <c r="Q45" s="37">
        <v>21.499999999999996</v>
      </c>
    </row>
    <row r="46" spans="4:17" x14ac:dyDescent="0.25">
      <c r="D46">
        <v>43</v>
      </c>
      <c r="E46">
        <v>58000</v>
      </c>
      <c r="F46" s="37">
        <v>18.5</v>
      </c>
      <c r="G46" s="37">
        <v>19</v>
      </c>
      <c r="H46" s="37">
        <v>19.5</v>
      </c>
      <c r="I46" s="37">
        <v>19.5</v>
      </c>
      <c r="J46" s="37">
        <v>20</v>
      </c>
      <c r="K46" s="37">
        <v>20.5</v>
      </c>
      <c r="L46" s="37">
        <v>20.5</v>
      </c>
      <c r="M46" s="37">
        <v>21.000000000000004</v>
      </c>
      <c r="N46" s="37">
        <v>21.000000000000004</v>
      </c>
      <c r="O46" s="37">
        <v>21.499999999999996</v>
      </c>
      <c r="P46" s="37">
        <v>21.499999999999996</v>
      </c>
      <c r="Q46" s="37">
        <v>21.499999999999996</v>
      </c>
    </row>
    <row r="47" spans="4:17" x14ac:dyDescent="0.25">
      <c r="D47">
        <v>44</v>
      </c>
      <c r="E47">
        <v>59000</v>
      </c>
      <c r="F47" s="37">
        <v>19</v>
      </c>
      <c r="G47" s="37">
        <v>19</v>
      </c>
      <c r="H47" s="37">
        <v>19.5</v>
      </c>
      <c r="I47" s="37">
        <v>20</v>
      </c>
      <c r="J47" s="37">
        <v>20</v>
      </c>
      <c r="K47" s="37">
        <v>20.5</v>
      </c>
      <c r="L47" s="37">
        <v>21.000000000000004</v>
      </c>
      <c r="M47" s="37">
        <v>21.000000000000004</v>
      </c>
      <c r="N47" s="37">
        <v>21.499999999999996</v>
      </c>
      <c r="O47" s="37">
        <v>21.499999999999996</v>
      </c>
      <c r="P47" s="37">
        <v>21.499999999999996</v>
      </c>
      <c r="Q47" s="37">
        <v>21.999999999999996</v>
      </c>
    </row>
    <row r="48" spans="4:17" x14ac:dyDescent="0.25">
      <c r="D48">
        <v>45</v>
      </c>
      <c r="E48">
        <v>60000</v>
      </c>
      <c r="F48" s="37">
        <v>19</v>
      </c>
      <c r="G48" s="37">
        <v>19.5</v>
      </c>
      <c r="H48" s="37">
        <v>20</v>
      </c>
      <c r="I48" s="37">
        <v>20</v>
      </c>
      <c r="J48" s="37">
        <v>20.5</v>
      </c>
      <c r="K48" s="37">
        <v>20.5</v>
      </c>
      <c r="L48" s="37">
        <v>21.000000000000004</v>
      </c>
      <c r="M48" s="37">
        <v>21.000000000000004</v>
      </c>
      <c r="N48" s="37">
        <v>21.499999999999996</v>
      </c>
      <c r="O48" s="37">
        <v>21.499999999999996</v>
      </c>
      <c r="P48" s="37">
        <v>21.999999999999996</v>
      </c>
      <c r="Q48" s="37">
        <v>21.999999999999996</v>
      </c>
    </row>
    <row r="49" spans="4:17" x14ac:dyDescent="0.25">
      <c r="D49">
        <v>46</v>
      </c>
      <c r="E49">
        <v>61000</v>
      </c>
      <c r="F49" s="37">
        <v>19</v>
      </c>
      <c r="G49" s="37">
        <v>19.5</v>
      </c>
      <c r="H49" s="37">
        <v>20</v>
      </c>
      <c r="I49" s="37">
        <v>20.5</v>
      </c>
      <c r="J49" s="37">
        <v>20.5</v>
      </c>
      <c r="K49" s="37">
        <v>21.000000000000004</v>
      </c>
      <c r="L49" s="37">
        <v>21.000000000000004</v>
      </c>
      <c r="M49" s="37">
        <v>21.499999999999996</v>
      </c>
      <c r="N49" s="37">
        <v>21.499999999999996</v>
      </c>
      <c r="O49" s="37">
        <v>21.999999999999996</v>
      </c>
      <c r="P49" s="37">
        <v>21.999999999999996</v>
      </c>
      <c r="Q49" s="37">
        <v>22.499999999999996</v>
      </c>
    </row>
    <row r="50" spans="4:17" x14ac:dyDescent="0.25">
      <c r="D50">
        <v>47</v>
      </c>
      <c r="E50">
        <v>62000</v>
      </c>
      <c r="F50" s="37">
        <v>19.5</v>
      </c>
      <c r="G50" s="37">
        <v>19.5</v>
      </c>
      <c r="H50" s="37">
        <v>20</v>
      </c>
      <c r="I50" s="37">
        <v>20.5</v>
      </c>
      <c r="J50" s="37">
        <v>20.5</v>
      </c>
      <c r="K50" s="37">
        <v>21.000000000000004</v>
      </c>
      <c r="L50" s="37">
        <v>21.499999999999996</v>
      </c>
      <c r="M50" s="37">
        <v>21.499999999999996</v>
      </c>
      <c r="N50" s="37">
        <v>21.999999999999996</v>
      </c>
      <c r="O50" s="37">
        <v>21.999999999999996</v>
      </c>
      <c r="P50" s="37">
        <v>21.999999999999996</v>
      </c>
      <c r="Q50" s="37">
        <v>22.499999999999996</v>
      </c>
    </row>
    <row r="51" spans="4:17" x14ac:dyDescent="0.25">
      <c r="D51">
        <v>48</v>
      </c>
      <c r="E51">
        <v>63000</v>
      </c>
      <c r="F51" s="37">
        <v>19.5</v>
      </c>
      <c r="G51" s="37">
        <v>20</v>
      </c>
      <c r="H51" s="37">
        <v>20</v>
      </c>
      <c r="I51" s="37">
        <v>20.5</v>
      </c>
      <c r="J51" s="37">
        <v>21.000000000000004</v>
      </c>
      <c r="K51" s="37">
        <v>21.000000000000004</v>
      </c>
      <c r="L51" s="37">
        <v>21.499999999999996</v>
      </c>
      <c r="M51" s="37">
        <v>21.499999999999996</v>
      </c>
      <c r="N51" s="37">
        <v>21.999999999999996</v>
      </c>
      <c r="O51" s="37">
        <v>21.999999999999996</v>
      </c>
      <c r="P51" s="37">
        <v>22.499999999999996</v>
      </c>
      <c r="Q51" s="37">
        <v>22.499999999999996</v>
      </c>
    </row>
    <row r="52" spans="4:17" x14ac:dyDescent="0.25">
      <c r="D52">
        <v>49</v>
      </c>
      <c r="E52">
        <v>64000</v>
      </c>
      <c r="F52" s="37">
        <v>19.5</v>
      </c>
      <c r="G52" s="37">
        <v>20</v>
      </c>
      <c r="H52" s="37">
        <v>20.5</v>
      </c>
      <c r="I52" s="37">
        <v>20.5</v>
      </c>
      <c r="J52" s="37">
        <v>21.000000000000004</v>
      </c>
      <c r="K52" s="37">
        <v>21.499999999999996</v>
      </c>
      <c r="L52" s="37">
        <v>21.499999999999996</v>
      </c>
      <c r="M52" s="37">
        <v>21.999999999999996</v>
      </c>
      <c r="N52" s="37">
        <v>21.999999999999996</v>
      </c>
      <c r="O52" s="37">
        <v>22.499999999999996</v>
      </c>
      <c r="P52" s="37">
        <v>22.499999999999996</v>
      </c>
      <c r="Q52" s="37">
        <v>23</v>
      </c>
    </row>
    <row r="53" spans="4:17" x14ac:dyDescent="0.25">
      <c r="D53">
        <v>50</v>
      </c>
      <c r="E53">
        <v>65000</v>
      </c>
      <c r="F53" s="37">
        <v>19.5</v>
      </c>
      <c r="G53" s="37">
        <v>20</v>
      </c>
      <c r="H53" s="37">
        <v>20.5</v>
      </c>
      <c r="I53" s="37">
        <v>21.000000000000004</v>
      </c>
      <c r="J53" s="37">
        <v>21.000000000000004</v>
      </c>
      <c r="K53" s="37">
        <v>21.499999999999996</v>
      </c>
      <c r="L53" s="37">
        <v>21.499999999999996</v>
      </c>
      <c r="M53" s="37">
        <v>21.999999999999996</v>
      </c>
      <c r="N53" s="37">
        <v>22.499999999999996</v>
      </c>
      <c r="O53" s="37">
        <v>22.499999999999996</v>
      </c>
      <c r="P53" s="37">
        <v>22.499999999999996</v>
      </c>
      <c r="Q53" s="37">
        <v>23</v>
      </c>
    </row>
    <row r="54" spans="4:17" x14ac:dyDescent="0.25">
      <c r="D54">
        <v>51</v>
      </c>
      <c r="E54">
        <v>66000</v>
      </c>
      <c r="F54" s="37">
        <v>20</v>
      </c>
      <c r="G54" s="37">
        <v>20</v>
      </c>
      <c r="H54" s="37">
        <v>20.5</v>
      </c>
      <c r="I54" s="37">
        <v>21.000000000000004</v>
      </c>
      <c r="J54" s="37">
        <v>21.499999999999996</v>
      </c>
      <c r="K54" s="37">
        <v>21.499999999999996</v>
      </c>
      <c r="L54" s="37">
        <v>21.999999999999996</v>
      </c>
      <c r="M54" s="37">
        <v>21.999999999999996</v>
      </c>
      <c r="N54" s="37">
        <v>22.499999999999996</v>
      </c>
      <c r="O54" s="37">
        <v>22.499999999999996</v>
      </c>
      <c r="P54" s="37">
        <v>23</v>
      </c>
      <c r="Q54" s="37">
        <v>23</v>
      </c>
    </row>
    <row r="55" spans="4:17" x14ac:dyDescent="0.25">
      <c r="D55">
        <v>52</v>
      </c>
      <c r="E55">
        <v>67000</v>
      </c>
      <c r="F55" s="37">
        <v>20</v>
      </c>
      <c r="G55" s="37">
        <v>20.5</v>
      </c>
      <c r="H55" s="37">
        <v>20.5</v>
      </c>
      <c r="I55" s="37">
        <v>21.000000000000004</v>
      </c>
      <c r="J55" s="37">
        <v>21.499999999999996</v>
      </c>
      <c r="K55" s="37">
        <v>21.499999999999996</v>
      </c>
      <c r="L55" s="37">
        <v>21.999999999999996</v>
      </c>
      <c r="M55" s="37">
        <v>22.499999999999996</v>
      </c>
      <c r="N55" s="37">
        <v>22.499999999999996</v>
      </c>
      <c r="O55" s="37">
        <v>23</v>
      </c>
      <c r="P55" s="37">
        <v>23</v>
      </c>
      <c r="Q55" s="37">
        <v>23</v>
      </c>
    </row>
    <row r="56" spans="4:17" x14ac:dyDescent="0.25">
      <c r="D56">
        <v>53</v>
      </c>
      <c r="E56">
        <v>68000</v>
      </c>
      <c r="F56" s="37">
        <v>20</v>
      </c>
      <c r="G56" s="37">
        <v>20.5</v>
      </c>
      <c r="H56" s="37">
        <v>21.000000000000004</v>
      </c>
      <c r="I56" s="37">
        <v>21.000000000000004</v>
      </c>
      <c r="J56" s="37">
        <v>21.499999999999996</v>
      </c>
      <c r="K56" s="37">
        <v>21.999999999999996</v>
      </c>
      <c r="L56" s="37">
        <v>21.999999999999996</v>
      </c>
      <c r="M56" s="37">
        <v>22.499999999999996</v>
      </c>
      <c r="N56" s="37">
        <v>22.499999999999996</v>
      </c>
      <c r="O56" s="37">
        <v>23</v>
      </c>
      <c r="P56" s="37">
        <v>23</v>
      </c>
      <c r="Q56" s="37">
        <v>23.5</v>
      </c>
    </row>
    <row r="57" spans="4:17" x14ac:dyDescent="0.25">
      <c r="D57">
        <v>54</v>
      </c>
      <c r="E57">
        <v>69000</v>
      </c>
      <c r="F57" s="37">
        <v>20</v>
      </c>
      <c r="G57" s="37">
        <v>20.5</v>
      </c>
      <c r="H57" s="37">
        <v>21.000000000000004</v>
      </c>
      <c r="I57" s="37">
        <v>21.499999999999996</v>
      </c>
      <c r="J57" s="37">
        <v>21.499999999999996</v>
      </c>
      <c r="K57" s="37">
        <v>21.999999999999996</v>
      </c>
      <c r="L57" s="37">
        <v>22.499999999999996</v>
      </c>
      <c r="M57" s="37">
        <v>22.499999999999996</v>
      </c>
      <c r="N57" s="37">
        <v>23</v>
      </c>
      <c r="O57" s="37">
        <v>23</v>
      </c>
      <c r="P57" s="37">
        <v>23.5</v>
      </c>
      <c r="Q57" s="37">
        <v>23.5</v>
      </c>
    </row>
    <row r="58" spans="4:17" x14ac:dyDescent="0.25">
      <c r="D58">
        <v>55</v>
      </c>
      <c r="E58">
        <v>70000</v>
      </c>
      <c r="F58" s="37">
        <v>20.5</v>
      </c>
      <c r="G58" s="37">
        <v>20.5</v>
      </c>
      <c r="H58" s="37">
        <v>21.000000000000004</v>
      </c>
      <c r="I58" s="37">
        <v>21.499999999999996</v>
      </c>
      <c r="J58" s="37">
        <v>21.999999999999996</v>
      </c>
      <c r="K58" s="37">
        <v>21.999999999999996</v>
      </c>
      <c r="L58" s="37">
        <v>22.499999999999996</v>
      </c>
      <c r="M58" s="37">
        <v>22.499999999999996</v>
      </c>
      <c r="N58" s="37">
        <v>23</v>
      </c>
      <c r="O58" s="37">
        <v>23</v>
      </c>
      <c r="P58" s="37">
        <v>23.5</v>
      </c>
      <c r="Q58" s="37">
        <v>23.5</v>
      </c>
    </row>
    <row r="59" spans="4:17" x14ac:dyDescent="0.25">
      <c r="D59">
        <v>56</v>
      </c>
      <c r="E59">
        <v>71000</v>
      </c>
      <c r="F59" s="37">
        <v>20.5</v>
      </c>
      <c r="G59" s="37">
        <v>21.000000000000004</v>
      </c>
      <c r="H59" s="37">
        <v>21.000000000000004</v>
      </c>
      <c r="I59" s="37">
        <v>21.499999999999996</v>
      </c>
      <c r="J59" s="37">
        <v>21.999999999999996</v>
      </c>
      <c r="K59" s="37">
        <v>21.999999999999996</v>
      </c>
      <c r="L59" s="37">
        <v>22.499999999999996</v>
      </c>
      <c r="M59" s="37">
        <v>23</v>
      </c>
      <c r="N59" s="37">
        <v>23</v>
      </c>
      <c r="O59" s="37">
        <v>23.5</v>
      </c>
      <c r="P59" s="37">
        <v>23.5</v>
      </c>
      <c r="Q59" s="37">
        <v>23.5</v>
      </c>
    </row>
    <row r="60" spans="4:17" x14ac:dyDescent="0.25">
      <c r="D60">
        <v>57</v>
      </c>
      <c r="E60">
        <v>72000</v>
      </c>
      <c r="F60" s="37">
        <v>20.5</v>
      </c>
      <c r="G60" s="37">
        <v>21.000000000000004</v>
      </c>
      <c r="H60" s="37">
        <v>21.499999999999996</v>
      </c>
      <c r="I60" s="37">
        <v>21.499999999999996</v>
      </c>
      <c r="J60" s="37">
        <v>21.999999999999996</v>
      </c>
      <c r="K60" s="37">
        <v>22.499999999999996</v>
      </c>
      <c r="L60" s="37">
        <v>22.499999999999996</v>
      </c>
      <c r="M60" s="37">
        <v>23</v>
      </c>
      <c r="N60" s="37">
        <v>23</v>
      </c>
      <c r="O60" s="37">
        <v>23.5</v>
      </c>
      <c r="P60" s="37">
        <v>23.5</v>
      </c>
      <c r="Q60" s="37">
        <v>24</v>
      </c>
    </row>
    <row r="61" spans="4:17" x14ac:dyDescent="0.25">
      <c r="D61">
        <v>58</v>
      </c>
      <c r="E61">
        <v>73000</v>
      </c>
      <c r="F61" s="37">
        <v>20.5</v>
      </c>
      <c r="G61" s="37">
        <v>21.000000000000004</v>
      </c>
      <c r="H61" s="37">
        <v>21.499999999999996</v>
      </c>
      <c r="I61" s="37">
        <v>21.499999999999996</v>
      </c>
      <c r="J61" s="37">
        <v>21.999999999999996</v>
      </c>
      <c r="K61" s="37">
        <v>22.499999999999996</v>
      </c>
      <c r="L61" s="37">
        <v>22.499999999999996</v>
      </c>
      <c r="M61" s="37">
        <v>23</v>
      </c>
      <c r="N61" s="37">
        <v>23</v>
      </c>
      <c r="O61" s="37">
        <v>23.5</v>
      </c>
      <c r="P61" s="37">
        <v>23.5</v>
      </c>
      <c r="Q61" s="37">
        <v>24</v>
      </c>
    </row>
    <row r="62" spans="4:17" x14ac:dyDescent="0.25">
      <c r="D62">
        <v>59</v>
      </c>
      <c r="E62">
        <v>74000</v>
      </c>
      <c r="F62" s="37">
        <v>20.5</v>
      </c>
      <c r="G62" s="37">
        <v>21.000000000000004</v>
      </c>
      <c r="H62" s="37">
        <v>21.499999999999996</v>
      </c>
      <c r="I62" s="37">
        <v>21.999999999999996</v>
      </c>
      <c r="J62" s="37">
        <v>21.999999999999996</v>
      </c>
      <c r="K62" s="37">
        <v>22.499999999999996</v>
      </c>
      <c r="L62" s="37">
        <v>22.499999999999996</v>
      </c>
      <c r="M62" s="37">
        <v>23</v>
      </c>
      <c r="N62" s="37">
        <v>23.5</v>
      </c>
      <c r="O62" s="37">
        <v>23.5</v>
      </c>
      <c r="P62" s="37">
        <v>23.5</v>
      </c>
      <c r="Q62" s="37">
        <v>24</v>
      </c>
    </row>
    <row r="63" spans="4:17" x14ac:dyDescent="0.25">
      <c r="D63">
        <v>60</v>
      </c>
      <c r="E63">
        <v>75000</v>
      </c>
      <c r="F63" s="37">
        <v>20.5</v>
      </c>
      <c r="G63" s="37">
        <v>21.000000000000004</v>
      </c>
      <c r="H63" s="37">
        <v>21.499999999999996</v>
      </c>
      <c r="I63" s="37">
        <v>21.999999999999996</v>
      </c>
      <c r="J63" s="37">
        <v>21.999999999999996</v>
      </c>
      <c r="K63" s="37">
        <v>22.499999999999996</v>
      </c>
      <c r="L63" s="37">
        <v>23</v>
      </c>
      <c r="M63" s="37">
        <v>23</v>
      </c>
      <c r="N63" s="37">
        <v>23.5</v>
      </c>
      <c r="O63" s="37">
        <v>23.5</v>
      </c>
      <c r="P63" s="37">
        <v>24</v>
      </c>
      <c r="Q63" s="37">
        <v>24</v>
      </c>
    </row>
    <row r="64" spans="4:17" x14ac:dyDescent="0.25">
      <c r="D64">
        <v>61</v>
      </c>
      <c r="E64">
        <v>76000</v>
      </c>
      <c r="F64" s="37">
        <v>20.5</v>
      </c>
      <c r="G64" s="37">
        <v>21.000000000000004</v>
      </c>
      <c r="H64" s="37">
        <v>21.499999999999996</v>
      </c>
      <c r="I64" s="37">
        <v>21.999999999999996</v>
      </c>
      <c r="J64" s="37">
        <v>21.999999999999996</v>
      </c>
      <c r="K64" s="37">
        <v>22.499999999999996</v>
      </c>
      <c r="L64" s="37">
        <v>23</v>
      </c>
      <c r="M64" s="37">
        <v>23</v>
      </c>
      <c r="N64" s="37">
        <v>23.5</v>
      </c>
      <c r="O64" s="37">
        <v>23.5</v>
      </c>
      <c r="P64" s="37">
        <v>24</v>
      </c>
      <c r="Q64" s="37">
        <v>24</v>
      </c>
    </row>
    <row r="65" spans="4:17" x14ac:dyDescent="0.25">
      <c r="D65">
        <v>62</v>
      </c>
      <c r="E65">
        <v>77000</v>
      </c>
      <c r="F65" s="37">
        <v>21.000000000000004</v>
      </c>
      <c r="G65" s="37">
        <v>21.000000000000004</v>
      </c>
      <c r="H65" s="37">
        <v>21.499999999999996</v>
      </c>
      <c r="I65" s="37">
        <v>21.999999999999996</v>
      </c>
      <c r="J65" s="37">
        <v>22.499999999999996</v>
      </c>
      <c r="K65" s="37">
        <v>22.499999999999996</v>
      </c>
      <c r="L65" s="37">
        <v>23</v>
      </c>
      <c r="M65" s="37">
        <v>23</v>
      </c>
      <c r="N65" s="37">
        <v>23.5</v>
      </c>
      <c r="O65" s="37">
        <v>23.5</v>
      </c>
      <c r="P65" s="37">
        <v>24</v>
      </c>
      <c r="Q65" s="37">
        <v>24</v>
      </c>
    </row>
    <row r="66" spans="4:17" x14ac:dyDescent="0.25">
      <c r="D66">
        <v>63</v>
      </c>
      <c r="E66">
        <v>78000</v>
      </c>
      <c r="F66" s="37">
        <v>21.000000000000004</v>
      </c>
      <c r="G66" s="37">
        <v>21.499999999999996</v>
      </c>
      <c r="H66" s="37">
        <v>21.499999999999996</v>
      </c>
      <c r="I66" s="37">
        <v>21.999999999999996</v>
      </c>
      <c r="J66" s="37">
        <v>22.499999999999996</v>
      </c>
      <c r="K66" s="37">
        <v>22.499999999999996</v>
      </c>
      <c r="L66" s="37">
        <v>23</v>
      </c>
      <c r="M66" s="37">
        <v>23</v>
      </c>
      <c r="N66" s="37">
        <v>23.5</v>
      </c>
      <c r="O66" s="37">
        <v>24</v>
      </c>
      <c r="P66" s="37">
        <v>24</v>
      </c>
      <c r="Q66" s="37">
        <v>24</v>
      </c>
    </row>
    <row r="67" spans="4:17" x14ac:dyDescent="0.25">
      <c r="D67">
        <v>64</v>
      </c>
      <c r="E67">
        <v>79000</v>
      </c>
      <c r="F67" s="37">
        <v>21.000000000000004</v>
      </c>
      <c r="G67" s="37">
        <v>21.499999999999996</v>
      </c>
      <c r="H67" s="37">
        <v>21.499999999999996</v>
      </c>
      <c r="I67" s="37">
        <v>21.999999999999996</v>
      </c>
      <c r="J67" s="37">
        <v>22.499999999999996</v>
      </c>
      <c r="K67" s="37">
        <v>22.499999999999996</v>
      </c>
      <c r="L67" s="37">
        <v>23</v>
      </c>
      <c r="M67" s="37">
        <v>23.5</v>
      </c>
      <c r="N67" s="37">
        <v>23.5</v>
      </c>
      <c r="O67" s="37">
        <v>24</v>
      </c>
      <c r="P67" s="37">
        <v>24</v>
      </c>
      <c r="Q67" s="37">
        <v>24.5</v>
      </c>
    </row>
    <row r="68" spans="4:17" x14ac:dyDescent="0.25">
      <c r="D68">
        <v>65</v>
      </c>
      <c r="E68">
        <v>80000</v>
      </c>
      <c r="F68" s="37">
        <v>21.000000000000004</v>
      </c>
      <c r="G68" s="37">
        <v>21.499999999999996</v>
      </c>
      <c r="H68" s="37">
        <v>21.999999999999996</v>
      </c>
      <c r="I68" s="37">
        <v>21.999999999999996</v>
      </c>
      <c r="J68" s="37">
        <v>22.499999999999996</v>
      </c>
      <c r="K68" s="37">
        <v>23</v>
      </c>
      <c r="L68" s="37">
        <v>23</v>
      </c>
      <c r="M68" s="37">
        <v>23.5</v>
      </c>
      <c r="N68" s="37">
        <v>23.5</v>
      </c>
      <c r="O68" s="37">
        <v>24</v>
      </c>
      <c r="P68" s="37">
        <v>24</v>
      </c>
      <c r="Q68" s="37">
        <v>24.5</v>
      </c>
    </row>
    <row r="69" spans="4:17" x14ac:dyDescent="0.25">
      <c r="D69">
        <v>66</v>
      </c>
      <c r="E69">
        <v>81000</v>
      </c>
      <c r="F69" s="37">
        <v>21.000000000000004</v>
      </c>
      <c r="G69" s="37">
        <v>21.499999999999996</v>
      </c>
      <c r="H69" s="37">
        <v>21.999999999999996</v>
      </c>
      <c r="I69" s="37">
        <v>21.999999999999996</v>
      </c>
      <c r="J69" s="37">
        <v>22.499999999999996</v>
      </c>
      <c r="K69" s="37">
        <v>23</v>
      </c>
      <c r="L69" s="37">
        <v>23</v>
      </c>
      <c r="M69" s="37">
        <v>23.5</v>
      </c>
      <c r="N69" s="37">
        <v>23.5</v>
      </c>
      <c r="O69" s="37">
        <v>24</v>
      </c>
      <c r="P69" s="37">
        <v>24</v>
      </c>
      <c r="Q69" s="37">
        <v>24.5</v>
      </c>
    </row>
    <row r="70" spans="4:17" x14ac:dyDescent="0.25">
      <c r="D70">
        <v>67</v>
      </c>
      <c r="E70">
        <v>82000</v>
      </c>
      <c r="F70" s="37">
        <v>21.000000000000004</v>
      </c>
      <c r="G70" s="37">
        <v>21.499999999999996</v>
      </c>
      <c r="H70" s="37">
        <v>21.999999999999996</v>
      </c>
      <c r="I70" s="37">
        <v>21.999999999999996</v>
      </c>
      <c r="J70" s="37">
        <v>22.499999999999996</v>
      </c>
      <c r="K70" s="37">
        <v>23</v>
      </c>
      <c r="L70" s="37">
        <v>23</v>
      </c>
      <c r="M70" s="37">
        <v>23.5</v>
      </c>
      <c r="N70" s="37">
        <v>23.5</v>
      </c>
      <c r="O70" s="37">
        <v>24</v>
      </c>
      <c r="P70" s="37">
        <v>24</v>
      </c>
      <c r="Q70" s="37">
        <v>24.5</v>
      </c>
    </row>
    <row r="71" spans="4:17" x14ac:dyDescent="0.25">
      <c r="D71">
        <v>68</v>
      </c>
      <c r="E71">
        <v>83000</v>
      </c>
      <c r="F71" s="37">
        <v>21.000000000000004</v>
      </c>
      <c r="G71" s="37">
        <v>21.499999999999996</v>
      </c>
      <c r="H71" s="37">
        <v>21.999999999999996</v>
      </c>
      <c r="I71" s="37">
        <v>22.499999999999996</v>
      </c>
      <c r="J71" s="37">
        <v>22.499999999999996</v>
      </c>
      <c r="K71" s="37">
        <v>23</v>
      </c>
      <c r="L71" s="37">
        <v>23.5</v>
      </c>
      <c r="M71" s="37">
        <v>23.5</v>
      </c>
      <c r="N71" s="37">
        <v>24</v>
      </c>
      <c r="O71" s="37">
        <v>24</v>
      </c>
      <c r="P71" s="37">
        <v>24.5</v>
      </c>
      <c r="Q71" s="37">
        <v>24.5</v>
      </c>
    </row>
    <row r="72" spans="4:17" x14ac:dyDescent="0.25">
      <c r="D72">
        <v>69</v>
      </c>
      <c r="E72">
        <v>84000</v>
      </c>
      <c r="F72" s="37">
        <v>21.000000000000004</v>
      </c>
      <c r="G72" s="37">
        <v>21.499999999999996</v>
      </c>
      <c r="H72" s="37">
        <v>21.999999999999996</v>
      </c>
      <c r="I72" s="37">
        <v>22.499999999999996</v>
      </c>
      <c r="J72" s="37">
        <v>22.499999999999996</v>
      </c>
      <c r="K72" s="37">
        <v>23</v>
      </c>
      <c r="L72" s="37">
        <v>23.5</v>
      </c>
      <c r="M72" s="37">
        <v>23.5</v>
      </c>
      <c r="N72" s="37">
        <v>24</v>
      </c>
      <c r="O72" s="37">
        <v>24</v>
      </c>
      <c r="P72" s="37">
        <v>24.5</v>
      </c>
      <c r="Q72" s="37">
        <v>24.5</v>
      </c>
    </row>
    <row r="73" spans="4:17" x14ac:dyDescent="0.25">
      <c r="D73">
        <v>70</v>
      </c>
      <c r="E73">
        <v>85000</v>
      </c>
      <c r="F73" s="37">
        <v>21.000000000000004</v>
      </c>
      <c r="G73" s="37">
        <v>21.499999999999996</v>
      </c>
      <c r="H73" s="37">
        <v>21.999999999999996</v>
      </c>
      <c r="I73" s="37">
        <v>22.499999999999996</v>
      </c>
      <c r="J73" s="37">
        <v>22.499999999999996</v>
      </c>
      <c r="K73" s="37">
        <v>23</v>
      </c>
      <c r="L73" s="37">
        <v>23.5</v>
      </c>
      <c r="M73" s="37">
        <v>23.5</v>
      </c>
      <c r="N73" s="37">
        <v>24</v>
      </c>
      <c r="O73" s="37">
        <v>24</v>
      </c>
      <c r="P73" s="37">
        <v>24.5</v>
      </c>
      <c r="Q73" s="37">
        <v>24.5</v>
      </c>
    </row>
    <row r="74" spans="4:17" x14ac:dyDescent="0.25">
      <c r="D74">
        <v>71</v>
      </c>
      <c r="E74">
        <v>86000</v>
      </c>
      <c r="F74" s="37">
        <v>21.499999999999996</v>
      </c>
      <c r="G74" s="37">
        <v>21.499999999999996</v>
      </c>
      <c r="H74" s="37">
        <v>21.999999999999996</v>
      </c>
      <c r="I74" s="37">
        <v>22.499999999999996</v>
      </c>
      <c r="J74" s="37">
        <v>23</v>
      </c>
      <c r="K74" s="37">
        <v>23</v>
      </c>
      <c r="L74" s="37">
        <v>23.5</v>
      </c>
      <c r="M74" s="37">
        <v>23.5</v>
      </c>
      <c r="N74" s="37">
        <v>24</v>
      </c>
      <c r="O74" s="37">
        <v>24</v>
      </c>
      <c r="P74" s="37">
        <v>24.5</v>
      </c>
      <c r="Q74" s="37">
        <v>24.5</v>
      </c>
    </row>
    <row r="75" spans="4:17" x14ac:dyDescent="0.25">
      <c r="D75">
        <v>72</v>
      </c>
      <c r="E75">
        <v>87000</v>
      </c>
      <c r="F75" s="37">
        <v>21.499999999999996</v>
      </c>
      <c r="G75" s="37">
        <v>21.499999999999996</v>
      </c>
      <c r="H75" s="37">
        <v>21.999999999999996</v>
      </c>
      <c r="I75" s="37">
        <v>22.499999999999996</v>
      </c>
      <c r="J75" s="37">
        <v>23</v>
      </c>
      <c r="K75" s="37">
        <v>23</v>
      </c>
      <c r="L75" s="37">
        <v>23.5</v>
      </c>
      <c r="M75" s="37">
        <v>24</v>
      </c>
      <c r="N75" s="37">
        <v>24</v>
      </c>
      <c r="O75" s="37">
        <v>24.5</v>
      </c>
      <c r="P75" s="37">
        <v>24.5</v>
      </c>
      <c r="Q75" s="37">
        <v>24.5</v>
      </c>
    </row>
    <row r="76" spans="4:17" x14ac:dyDescent="0.25">
      <c r="D76">
        <v>73</v>
      </c>
      <c r="E76">
        <v>88000</v>
      </c>
      <c r="F76" s="37">
        <v>21.499999999999996</v>
      </c>
      <c r="G76" s="37">
        <v>21.999999999999996</v>
      </c>
      <c r="H76" s="37">
        <v>21.999999999999996</v>
      </c>
      <c r="I76" s="37">
        <v>22.499999999999996</v>
      </c>
      <c r="J76" s="37">
        <v>23</v>
      </c>
      <c r="K76" s="37">
        <v>23</v>
      </c>
      <c r="L76" s="37">
        <v>23.5</v>
      </c>
      <c r="M76" s="37">
        <v>24</v>
      </c>
      <c r="N76" s="37">
        <v>24</v>
      </c>
      <c r="O76" s="37">
        <v>24.5</v>
      </c>
      <c r="P76" s="37">
        <v>24.5</v>
      </c>
      <c r="Q76" s="37">
        <v>25</v>
      </c>
    </row>
    <row r="77" spans="4:17" x14ac:dyDescent="0.25">
      <c r="D77">
        <v>74</v>
      </c>
      <c r="E77">
        <v>89000</v>
      </c>
      <c r="F77" s="37">
        <v>21.499999999999996</v>
      </c>
      <c r="G77" s="37">
        <v>21.999999999999996</v>
      </c>
      <c r="H77" s="37">
        <v>21.999999999999996</v>
      </c>
      <c r="I77" s="37">
        <v>22.499999999999996</v>
      </c>
      <c r="J77" s="37">
        <v>23</v>
      </c>
      <c r="K77" s="37">
        <v>23</v>
      </c>
      <c r="L77" s="37">
        <v>23.5</v>
      </c>
      <c r="M77" s="37">
        <v>24</v>
      </c>
      <c r="N77" s="37">
        <v>24</v>
      </c>
      <c r="O77" s="37">
        <v>24.5</v>
      </c>
      <c r="P77" s="37">
        <v>24.5</v>
      </c>
      <c r="Q77" s="37">
        <v>25</v>
      </c>
    </row>
    <row r="78" spans="4:17" x14ac:dyDescent="0.25">
      <c r="D78">
        <v>75</v>
      </c>
      <c r="E78">
        <v>90000</v>
      </c>
      <c r="F78" s="37">
        <v>21.499999999999996</v>
      </c>
      <c r="G78" s="37">
        <v>21.999999999999996</v>
      </c>
      <c r="H78" s="37">
        <v>22.499999999999996</v>
      </c>
      <c r="I78" s="37">
        <v>22.499999999999996</v>
      </c>
      <c r="J78" s="37">
        <v>23</v>
      </c>
      <c r="K78" s="37">
        <v>23.5</v>
      </c>
      <c r="L78" s="37">
        <v>23.5</v>
      </c>
      <c r="M78" s="37">
        <v>24</v>
      </c>
      <c r="N78" s="37">
        <v>24</v>
      </c>
      <c r="O78" s="37">
        <v>24.5</v>
      </c>
      <c r="P78" s="37">
        <v>24.5</v>
      </c>
      <c r="Q78" s="37">
        <v>25</v>
      </c>
    </row>
    <row r="79" spans="4:17" x14ac:dyDescent="0.25">
      <c r="D79">
        <v>76</v>
      </c>
      <c r="E79">
        <v>91000</v>
      </c>
      <c r="F79" s="37">
        <v>21.499999999999996</v>
      </c>
      <c r="G79" s="37">
        <v>21.999999999999996</v>
      </c>
      <c r="H79" s="37">
        <v>22.499999999999996</v>
      </c>
      <c r="I79" s="37">
        <v>22.499999999999996</v>
      </c>
      <c r="J79" s="37">
        <v>23</v>
      </c>
      <c r="K79" s="37">
        <v>23.5</v>
      </c>
      <c r="L79" s="37">
        <v>23.5</v>
      </c>
      <c r="M79" s="37">
        <v>24</v>
      </c>
      <c r="N79" s="37">
        <v>24</v>
      </c>
      <c r="O79" s="37">
        <v>24.5</v>
      </c>
      <c r="P79" s="37">
        <v>24.5</v>
      </c>
      <c r="Q79" s="37">
        <v>25</v>
      </c>
    </row>
    <row r="80" spans="4:17" x14ac:dyDescent="0.25">
      <c r="D80">
        <v>77</v>
      </c>
      <c r="E80">
        <v>92000</v>
      </c>
      <c r="F80" s="37">
        <v>21.499999999999996</v>
      </c>
      <c r="G80" s="37">
        <v>21.999999999999996</v>
      </c>
      <c r="H80" s="37">
        <v>22.499999999999996</v>
      </c>
      <c r="I80" s="37">
        <v>22.499999999999996</v>
      </c>
      <c r="J80" s="37">
        <v>23</v>
      </c>
      <c r="K80" s="37">
        <v>23.5</v>
      </c>
      <c r="L80" s="37">
        <v>23.5</v>
      </c>
      <c r="M80" s="37">
        <v>24</v>
      </c>
      <c r="N80" s="37">
        <v>24</v>
      </c>
      <c r="O80" s="37">
        <v>24.5</v>
      </c>
      <c r="P80" s="37">
        <v>24.5</v>
      </c>
      <c r="Q80" s="37">
        <v>25</v>
      </c>
    </row>
    <row r="81" spans="4:17" x14ac:dyDescent="0.25">
      <c r="D81">
        <v>78</v>
      </c>
      <c r="E81">
        <v>93000</v>
      </c>
      <c r="F81" s="37">
        <v>21.499999999999996</v>
      </c>
      <c r="G81" s="37">
        <v>21.999999999999996</v>
      </c>
      <c r="H81" s="37">
        <v>22.499999999999996</v>
      </c>
      <c r="I81" s="37">
        <v>23</v>
      </c>
      <c r="J81" s="37">
        <v>23</v>
      </c>
      <c r="K81" s="37">
        <v>23.5</v>
      </c>
      <c r="L81" s="37">
        <v>23.5</v>
      </c>
      <c r="M81" s="37">
        <v>24</v>
      </c>
      <c r="N81" s="37">
        <v>24.5</v>
      </c>
      <c r="O81" s="37">
        <v>24.5</v>
      </c>
      <c r="P81" s="37">
        <v>25</v>
      </c>
      <c r="Q81" s="37">
        <v>25</v>
      </c>
    </row>
    <row r="82" spans="4:17" x14ac:dyDescent="0.25">
      <c r="D82">
        <v>79</v>
      </c>
      <c r="E82">
        <v>94000</v>
      </c>
      <c r="F82" s="37">
        <v>21.499999999999996</v>
      </c>
      <c r="G82" s="37">
        <v>21.999999999999996</v>
      </c>
      <c r="H82" s="37">
        <v>22.499999999999996</v>
      </c>
      <c r="I82" s="37">
        <v>23</v>
      </c>
      <c r="J82" s="37">
        <v>23</v>
      </c>
      <c r="K82" s="37">
        <v>23.5</v>
      </c>
      <c r="L82" s="37">
        <v>24</v>
      </c>
      <c r="M82" s="37">
        <v>24</v>
      </c>
      <c r="N82" s="37">
        <v>24.5</v>
      </c>
      <c r="O82" s="37">
        <v>24.5</v>
      </c>
      <c r="P82" s="37">
        <v>25</v>
      </c>
      <c r="Q82" s="37">
        <v>25</v>
      </c>
    </row>
    <row r="83" spans="4:17" x14ac:dyDescent="0.25">
      <c r="D83">
        <v>80</v>
      </c>
      <c r="E83">
        <v>95000</v>
      </c>
      <c r="F83" s="37">
        <v>21.499999999999996</v>
      </c>
      <c r="G83" s="37">
        <v>21.999999999999996</v>
      </c>
      <c r="H83" s="37">
        <v>22.499999999999996</v>
      </c>
      <c r="I83" s="37">
        <v>23</v>
      </c>
      <c r="J83" s="37">
        <v>23</v>
      </c>
      <c r="K83" s="37">
        <v>23.5</v>
      </c>
      <c r="L83" s="37">
        <v>24</v>
      </c>
      <c r="M83" s="37">
        <v>24</v>
      </c>
      <c r="N83" s="37">
        <v>24.5</v>
      </c>
      <c r="O83" s="37">
        <v>24.5</v>
      </c>
      <c r="P83" s="37">
        <v>25</v>
      </c>
      <c r="Q83" s="37">
        <v>25</v>
      </c>
    </row>
    <row r="84" spans="4:17" x14ac:dyDescent="0.25">
      <c r="D84">
        <v>81</v>
      </c>
      <c r="E84">
        <v>96000</v>
      </c>
      <c r="F84" s="37">
        <v>21.499999999999996</v>
      </c>
      <c r="G84" s="37">
        <v>21.999999999999996</v>
      </c>
      <c r="H84" s="37">
        <v>22.499999999999996</v>
      </c>
      <c r="I84" s="37">
        <v>23</v>
      </c>
      <c r="J84" s="37">
        <v>23</v>
      </c>
      <c r="K84" s="37">
        <v>23.5</v>
      </c>
      <c r="L84" s="37">
        <v>24</v>
      </c>
      <c r="M84" s="37">
        <v>24</v>
      </c>
      <c r="N84" s="37">
        <v>24.5</v>
      </c>
      <c r="O84" s="37">
        <v>24.5</v>
      </c>
      <c r="P84" s="37">
        <v>25</v>
      </c>
      <c r="Q84" s="37">
        <v>25</v>
      </c>
    </row>
    <row r="85" spans="4:17" x14ac:dyDescent="0.25">
      <c r="D85">
        <v>82</v>
      </c>
      <c r="E85">
        <v>97000</v>
      </c>
      <c r="F85" s="37">
        <v>21.499999999999996</v>
      </c>
      <c r="G85" s="37">
        <v>21.999999999999996</v>
      </c>
      <c r="H85" s="37">
        <v>22.499999999999996</v>
      </c>
      <c r="I85" s="37">
        <v>23</v>
      </c>
      <c r="J85" s="37">
        <v>23.5</v>
      </c>
      <c r="K85" s="37">
        <v>23.5</v>
      </c>
      <c r="L85" s="37">
        <v>24</v>
      </c>
      <c r="M85" s="37">
        <v>24</v>
      </c>
      <c r="N85" s="37">
        <v>24.5</v>
      </c>
      <c r="O85" s="37">
        <v>24.5</v>
      </c>
      <c r="P85" s="37">
        <v>25</v>
      </c>
      <c r="Q85" s="37">
        <v>25</v>
      </c>
    </row>
    <row r="86" spans="4:17" x14ac:dyDescent="0.25">
      <c r="D86">
        <v>83</v>
      </c>
      <c r="E86">
        <v>98000</v>
      </c>
      <c r="F86" s="37">
        <v>21.999999999999996</v>
      </c>
      <c r="G86" s="37">
        <v>21.999999999999996</v>
      </c>
      <c r="H86" s="37">
        <v>22.499999999999996</v>
      </c>
      <c r="I86" s="37">
        <v>23</v>
      </c>
      <c r="J86" s="37">
        <v>23.5</v>
      </c>
      <c r="K86" s="37">
        <v>23.5</v>
      </c>
      <c r="L86" s="37">
        <v>24</v>
      </c>
      <c r="M86" s="37">
        <v>24</v>
      </c>
      <c r="N86" s="37">
        <v>24.5</v>
      </c>
      <c r="O86" s="37">
        <v>24.5</v>
      </c>
      <c r="P86" s="37">
        <v>25</v>
      </c>
      <c r="Q86" s="37">
        <v>25</v>
      </c>
    </row>
    <row r="87" spans="4:17" x14ac:dyDescent="0.25">
      <c r="D87">
        <v>84</v>
      </c>
      <c r="E87">
        <v>99000</v>
      </c>
      <c r="F87" s="37">
        <v>21.999999999999996</v>
      </c>
      <c r="G87" s="37">
        <v>21.999999999999996</v>
      </c>
      <c r="H87" s="37">
        <v>22.499999999999996</v>
      </c>
      <c r="I87" s="37">
        <v>23</v>
      </c>
      <c r="J87" s="37">
        <v>23.5</v>
      </c>
      <c r="K87" s="37">
        <v>23.5</v>
      </c>
      <c r="L87" s="37">
        <v>24</v>
      </c>
      <c r="M87" s="37">
        <v>24</v>
      </c>
      <c r="N87" s="37">
        <v>24.5</v>
      </c>
      <c r="O87" s="37">
        <v>25</v>
      </c>
      <c r="P87" s="37">
        <v>25</v>
      </c>
      <c r="Q87" s="37">
        <v>25</v>
      </c>
    </row>
    <row r="88" spans="4:17" x14ac:dyDescent="0.25">
      <c r="D88">
        <v>85</v>
      </c>
      <c r="E88">
        <v>100000</v>
      </c>
      <c r="F88" s="37">
        <v>21.999999999999996</v>
      </c>
      <c r="G88" s="37">
        <v>21.999999999999996</v>
      </c>
      <c r="H88" s="37">
        <v>22.499999999999996</v>
      </c>
      <c r="I88" s="37">
        <v>23</v>
      </c>
      <c r="J88" s="37">
        <v>23.5</v>
      </c>
      <c r="K88" s="37">
        <v>23.5</v>
      </c>
      <c r="L88" s="37">
        <v>24</v>
      </c>
      <c r="M88" s="37">
        <v>24.5</v>
      </c>
      <c r="N88" s="37">
        <v>24.5</v>
      </c>
      <c r="O88" s="37">
        <v>25</v>
      </c>
      <c r="P88" s="37">
        <v>25</v>
      </c>
      <c r="Q88" s="37">
        <v>25.5</v>
      </c>
    </row>
    <row r="89" spans="4:17" x14ac:dyDescent="0.25">
      <c r="D89">
        <v>86</v>
      </c>
      <c r="E89">
        <v>101000</v>
      </c>
      <c r="F89" s="37">
        <v>21.999999999999996</v>
      </c>
      <c r="G89" s="37">
        <v>22.499999999999996</v>
      </c>
      <c r="H89" s="37">
        <v>22.499999999999996</v>
      </c>
      <c r="I89" s="37">
        <v>23</v>
      </c>
      <c r="J89" s="37">
        <v>23.5</v>
      </c>
      <c r="K89" s="37">
        <v>23.5</v>
      </c>
      <c r="L89" s="37">
        <v>24</v>
      </c>
      <c r="M89" s="37">
        <v>24.5</v>
      </c>
      <c r="N89" s="37">
        <v>24.5</v>
      </c>
      <c r="O89" s="37">
        <v>25</v>
      </c>
      <c r="P89" s="37">
        <v>25</v>
      </c>
      <c r="Q89" s="37">
        <v>25.5</v>
      </c>
    </row>
    <row r="90" spans="4:17" x14ac:dyDescent="0.25">
      <c r="D90">
        <v>87</v>
      </c>
      <c r="E90">
        <v>102000</v>
      </c>
      <c r="F90" s="37">
        <v>21.999999999999996</v>
      </c>
      <c r="G90" s="37">
        <v>22.499999999999996</v>
      </c>
      <c r="H90" s="37">
        <v>22.499999999999996</v>
      </c>
      <c r="I90" s="37">
        <v>23</v>
      </c>
      <c r="J90" s="37">
        <v>23.5</v>
      </c>
      <c r="K90" s="37">
        <v>23.5</v>
      </c>
      <c r="L90" s="37">
        <v>24</v>
      </c>
      <c r="M90" s="37">
        <v>24.5</v>
      </c>
      <c r="N90" s="37">
        <v>24.5</v>
      </c>
      <c r="O90" s="37">
        <v>25</v>
      </c>
      <c r="P90" s="37">
        <v>25</v>
      </c>
      <c r="Q90" s="37">
        <v>25.5</v>
      </c>
    </row>
    <row r="91" spans="4:17" x14ac:dyDescent="0.25">
      <c r="D91">
        <v>88</v>
      </c>
      <c r="E91">
        <v>103000</v>
      </c>
      <c r="F91" s="37">
        <v>21.999999999999996</v>
      </c>
      <c r="G91" s="37">
        <v>22.499999999999996</v>
      </c>
      <c r="H91" s="37">
        <v>22.499999999999996</v>
      </c>
      <c r="I91" s="37">
        <v>23</v>
      </c>
      <c r="J91" s="37">
        <v>23.5</v>
      </c>
      <c r="K91" s="37">
        <v>24</v>
      </c>
      <c r="L91" s="37">
        <v>24</v>
      </c>
      <c r="M91" s="37">
        <v>24.5</v>
      </c>
      <c r="N91" s="37">
        <v>24.5</v>
      </c>
      <c r="O91" s="37">
        <v>25</v>
      </c>
      <c r="P91" s="37">
        <v>25</v>
      </c>
      <c r="Q91" s="37">
        <v>25.5</v>
      </c>
    </row>
    <row r="92" spans="4:17" x14ac:dyDescent="0.25">
      <c r="D92">
        <v>89</v>
      </c>
      <c r="E92">
        <v>104000</v>
      </c>
      <c r="F92" s="37">
        <v>21.999999999999996</v>
      </c>
      <c r="G92" s="37">
        <v>22.499999999999996</v>
      </c>
      <c r="H92" s="37">
        <v>22.499999999999996</v>
      </c>
      <c r="I92" s="37">
        <v>23</v>
      </c>
      <c r="J92" s="37">
        <v>23.5</v>
      </c>
      <c r="K92" s="37">
        <v>24</v>
      </c>
      <c r="L92" s="37">
        <v>24</v>
      </c>
      <c r="M92" s="37">
        <v>24.5</v>
      </c>
      <c r="N92" s="37">
        <v>24.5</v>
      </c>
      <c r="O92" s="37">
        <v>25</v>
      </c>
      <c r="P92" s="37">
        <v>25</v>
      </c>
      <c r="Q92" s="37">
        <v>25.5</v>
      </c>
    </row>
    <row r="93" spans="4:17" x14ac:dyDescent="0.25">
      <c r="D93">
        <v>90</v>
      </c>
      <c r="E93">
        <v>105000</v>
      </c>
      <c r="F93" s="37">
        <v>21.999999999999996</v>
      </c>
      <c r="G93" s="37">
        <v>22.499999999999996</v>
      </c>
      <c r="H93" s="37">
        <v>23</v>
      </c>
      <c r="I93" s="37">
        <v>23</v>
      </c>
      <c r="J93" s="37">
        <v>23.5</v>
      </c>
      <c r="K93" s="37">
        <v>24</v>
      </c>
      <c r="L93" s="37">
        <v>24</v>
      </c>
      <c r="M93" s="37">
        <v>24.5</v>
      </c>
      <c r="N93" s="37">
        <v>24.5</v>
      </c>
      <c r="O93" s="37">
        <v>25</v>
      </c>
      <c r="P93" s="37">
        <v>25</v>
      </c>
      <c r="Q93" s="37">
        <v>25.5</v>
      </c>
    </row>
    <row r="94" spans="4:17" x14ac:dyDescent="0.25">
      <c r="D94">
        <v>91</v>
      </c>
      <c r="E94">
        <v>106000</v>
      </c>
      <c r="F94" s="37">
        <v>21.999999999999996</v>
      </c>
      <c r="G94" s="37">
        <v>22.499999999999996</v>
      </c>
      <c r="H94" s="37">
        <v>23</v>
      </c>
      <c r="I94" s="37">
        <v>23</v>
      </c>
      <c r="J94" s="37">
        <v>23.5</v>
      </c>
      <c r="K94" s="37">
        <v>24</v>
      </c>
      <c r="L94" s="37">
        <v>24</v>
      </c>
      <c r="M94" s="37">
        <v>24.5</v>
      </c>
      <c r="N94" s="37">
        <v>24.5</v>
      </c>
      <c r="O94" s="37">
        <v>25</v>
      </c>
      <c r="P94" s="37">
        <v>25</v>
      </c>
      <c r="Q94" s="37">
        <v>25.5</v>
      </c>
    </row>
    <row r="95" spans="4:17" x14ac:dyDescent="0.25">
      <c r="D95">
        <v>92</v>
      </c>
      <c r="E95">
        <v>107000</v>
      </c>
      <c r="F95" s="37">
        <v>21.999999999999996</v>
      </c>
      <c r="G95" s="37">
        <v>22.499999999999996</v>
      </c>
      <c r="H95" s="37">
        <v>23</v>
      </c>
      <c r="I95" s="37">
        <v>23</v>
      </c>
      <c r="J95" s="37">
        <v>23.5</v>
      </c>
      <c r="K95" s="37">
        <v>24</v>
      </c>
      <c r="L95" s="37">
        <v>24</v>
      </c>
      <c r="M95" s="37">
        <v>24.5</v>
      </c>
      <c r="N95" s="37">
        <v>24.5</v>
      </c>
      <c r="O95" s="37">
        <v>25</v>
      </c>
      <c r="P95" s="37">
        <v>25</v>
      </c>
      <c r="Q95" s="37">
        <v>25.5</v>
      </c>
    </row>
    <row r="96" spans="4:17" x14ac:dyDescent="0.25">
      <c r="D96">
        <v>93</v>
      </c>
      <c r="E96">
        <v>108000</v>
      </c>
      <c r="F96" s="37">
        <v>21.999999999999996</v>
      </c>
      <c r="G96" s="37">
        <v>22.499999999999996</v>
      </c>
      <c r="H96" s="37">
        <v>23</v>
      </c>
      <c r="I96" s="37">
        <v>23</v>
      </c>
      <c r="J96" s="37">
        <v>23.5</v>
      </c>
      <c r="K96" s="37">
        <v>24</v>
      </c>
      <c r="L96" s="37">
        <v>24</v>
      </c>
      <c r="M96" s="37">
        <v>24.5</v>
      </c>
      <c r="N96" s="37">
        <v>25</v>
      </c>
      <c r="O96" s="37">
        <v>25</v>
      </c>
      <c r="P96" s="37">
        <v>25</v>
      </c>
      <c r="Q96" s="37">
        <v>25.5</v>
      </c>
    </row>
    <row r="97" spans="4:17" x14ac:dyDescent="0.25">
      <c r="D97">
        <v>94</v>
      </c>
      <c r="E97">
        <v>109000</v>
      </c>
      <c r="F97" s="37">
        <v>21.999999999999996</v>
      </c>
      <c r="G97" s="37">
        <v>22.499999999999996</v>
      </c>
      <c r="H97" s="37">
        <v>23</v>
      </c>
      <c r="I97" s="37">
        <v>23</v>
      </c>
      <c r="J97" s="37">
        <v>23.5</v>
      </c>
      <c r="K97" s="37">
        <v>24</v>
      </c>
      <c r="L97" s="37">
        <v>24</v>
      </c>
      <c r="M97" s="37">
        <v>24.5</v>
      </c>
      <c r="N97" s="37">
        <v>25</v>
      </c>
      <c r="O97" s="37">
        <v>25</v>
      </c>
      <c r="P97" s="37">
        <v>25.5</v>
      </c>
      <c r="Q97" s="37">
        <v>25.5</v>
      </c>
    </row>
    <row r="98" spans="4:17" x14ac:dyDescent="0.25">
      <c r="D98">
        <v>95</v>
      </c>
      <c r="E98">
        <v>110000</v>
      </c>
      <c r="F98" s="37">
        <v>21.999999999999996</v>
      </c>
      <c r="G98" s="37">
        <v>22.499999999999996</v>
      </c>
      <c r="H98" s="37">
        <v>23</v>
      </c>
      <c r="I98" s="37">
        <v>23.5</v>
      </c>
      <c r="J98" s="37">
        <v>23.5</v>
      </c>
      <c r="K98" s="37">
        <v>24</v>
      </c>
      <c r="L98" s="37">
        <v>24</v>
      </c>
      <c r="M98" s="37">
        <v>24.5</v>
      </c>
      <c r="N98" s="37">
        <v>25</v>
      </c>
      <c r="O98" s="37">
        <v>25</v>
      </c>
      <c r="P98" s="37">
        <v>25.5</v>
      </c>
      <c r="Q98" s="37">
        <v>25.5</v>
      </c>
    </row>
    <row r="99" spans="4:17" x14ac:dyDescent="0.25"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</row>
    <row r="100" spans="4:17" x14ac:dyDescent="0.25"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</row>
  </sheetData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D1:Q99"/>
  <sheetViews>
    <sheetView zoomScale="85" zoomScaleNormal="85" workbookViewId="0">
      <selection activeCell="D3" sqref="D3"/>
    </sheetView>
  </sheetViews>
  <sheetFormatPr defaultRowHeight="15" x14ac:dyDescent="0.25"/>
  <cols>
    <col min="12" max="17" width="9.140625" customWidth="1"/>
  </cols>
  <sheetData>
    <row r="1" spans="4:17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</row>
    <row r="2" spans="4:17" x14ac:dyDescent="0.25">
      <c r="D2" t="s">
        <v>152</v>
      </c>
      <c r="F2" s="62">
        <v>0</v>
      </c>
      <c r="G2" s="62">
        <v>1.0009999999999999</v>
      </c>
      <c r="H2" s="62">
        <v>1.5009999999999999</v>
      </c>
      <c r="I2" s="62">
        <v>2.0009999999999999</v>
      </c>
      <c r="J2" s="62">
        <v>2.5009999999999999</v>
      </c>
      <c r="K2" s="62">
        <v>3.0009999999999999</v>
      </c>
      <c r="L2" s="62">
        <v>3.5009999999999999</v>
      </c>
      <c r="M2" s="62">
        <v>4.0010000000000003</v>
      </c>
      <c r="N2" s="62">
        <v>4.5010000000000003</v>
      </c>
      <c r="O2" s="62">
        <v>5.0010000000000003</v>
      </c>
      <c r="P2" s="62">
        <v>5.5010000000000003</v>
      </c>
      <c r="Q2" s="62">
        <v>6.0010000000000003</v>
      </c>
    </row>
    <row r="3" spans="4:17" x14ac:dyDescent="0.25">
      <c r="E3" t="s">
        <v>59</v>
      </c>
      <c r="F3" s="62">
        <v>2</v>
      </c>
      <c r="G3" s="62">
        <v>3</v>
      </c>
      <c r="H3" s="62">
        <v>4</v>
      </c>
      <c r="I3" s="62">
        <v>5</v>
      </c>
      <c r="J3" s="62">
        <v>6</v>
      </c>
      <c r="K3" s="62">
        <v>7</v>
      </c>
      <c r="L3" s="62">
        <v>8</v>
      </c>
      <c r="M3" s="62">
        <v>9</v>
      </c>
      <c r="N3" s="62">
        <v>10</v>
      </c>
      <c r="O3" s="62">
        <v>11</v>
      </c>
      <c r="P3" s="62">
        <v>12</v>
      </c>
      <c r="Q3" s="62">
        <v>13</v>
      </c>
    </row>
    <row r="4" spans="4:17" x14ac:dyDescent="0.25">
      <c r="D4">
        <v>1</v>
      </c>
      <c r="E4">
        <v>0</v>
      </c>
      <c r="F4" s="37">
        <v>15.5</v>
      </c>
      <c r="G4" s="37">
        <v>15.5</v>
      </c>
      <c r="H4" s="37">
        <v>16</v>
      </c>
      <c r="I4" s="37">
        <v>16</v>
      </c>
      <c r="J4" s="37">
        <v>16.5</v>
      </c>
      <c r="K4" s="37">
        <v>16.5</v>
      </c>
      <c r="L4" s="37">
        <v>17</v>
      </c>
      <c r="M4" s="37">
        <v>17</v>
      </c>
      <c r="N4" s="37">
        <v>17.5</v>
      </c>
      <c r="O4" s="37">
        <v>17.5</v>
      </c>
      <c r="P4" s="37">
        <v>17.5</v>
      </c>
      <c r="Q4" s="37">
        <v>17.5</v>
      </c>
    </row>
    <row r="5" spans="4:17" x14ac:dyDescent="0.25">
      <c r="D5">
        <v>2</v>
      </c>
      <c r="E5">
        <v>21500</v>
      </c>
      <c r="F5" s="37">
        <v>15.5</v>
      </c>
      <c r="G5" s="37">
        <v>15.5</v>
      </c>
      <c r="H5" s="37">
        <v>16</v>
      </c>
      <c r="I5" s="37">
        <v>16</v>
      </c>
      <c r="J5" s="37">
        <v>16.5</v>
      </c>
      <c r="K5" s="37">
        <v>16.5</v>
      </c>
      <c r="L5" s="37">
        <v>17</v>
      </c>
      <c r="M5" s="37">
        <v>17</v>
      </c>
      <c r="N5" s="37">
        <v>17.5</v>
      </c>
      <c r="O5" s="37">
        <v>17.5</v>
      </c>
      <c r="P5" s="37">
        <v>17.5</v>
      </c>
      <c r="Q5" s="37">
        <v>17.5</v>
      </c>
    </row>
    <row r="6" spans="4:17" x14ac:dyDescent="0.25">
      <c r="D6">
        <v>3</v>
      </c>
      <c r="E6">
        <v>22000</v>
      </c>
      <c r="F6" s="37">
        <v>16.5</v>
      </c>
      <c r="G6" s="37">
        <v>16.5</v>
      </c>
      <c r="H6" s="37">
        <v>17</v>
      </c>
      <c r="I6" s="37">
        <v>17</v>
      </c>
      <c r="J6" s="37">
        <v>17.5</v>
      </c>
      <c r="K6" s="37">
        <v>17.5</v>
      </c>
      <c r="L6" s="37">
        <v>18</v>
      </c>
      <c r="M6" s="37">
        <v>18</v>
      </c>
      <c r="N6" s="37">
        <v>18.5</v>
      </c>
      <c r="O6" s="37">
        <v>18.5</v>
      </c>
      <c r="P6" s="37">
        <v>18.5</v>
      </c>
      <c r="Q6" s="37">
        <v>19</v>
      </c>
    </row>
    <row r="7" spans="4:17" x14ac:dyDescent="0.25">
      <c r="D7">
        <v>4</v>
      </c>
      <c r="E7">
        <v>22500</v>
      </c>
      <c r="F7" s="37">
        <v>17</v>
      </c>
      <c r="G7" s="37">
        <v>17.5</v>
      </c>
      <c r="H7" s="37">
        <v>18</v>
      </c>
      <c r="I7" s="37">
        <v>18</v>
      </c>
      <c r="J7" s="37">
        <v>18.5</v>
      </c>
      <c r="K7" s="37">
        <v>18.5</v>
      </c>
      <c r="L7" s="37">
        <v>19</v>
      </c>
      <c r="M7" s="37">
        <v>19</v>
      </c>
      <c r="N7" s="37">
        <v>19.5</v>
      </c>
      <c r="O7" s="37">
        <v>19.5</v>
      </c>
      <c r="P7" s="37">
        <v>19.5</v>
      </c>
      <c r="Q7" s="37">
        <v>20</v>
      </c>
    </row>
    <row r="8" spans="4:17" x14ac:dyDescent="0.25">
      <c r="D8">
        <v>5</v>
      </c>
      <c r="E8">
        <v>23000</v>
      </c>
      <c r="F8" s="37">
        <v>18</v>
      </c>
      <c r="G8" s="37">
        <v>18.5</v>
      </c>
      <c r="H8" s="37">
        <v>18.5</v>
      </c>
      <c r="I8" s="37">
        <v>19</v>
      </c>
      <c r="J8" s="37">
        <v>19</v>
      </c>
      <c r="K8" s="37">
        <v>19.5</v>
      </c>
      <c r="L8" s="37">
        <v>19.5</v>
      </c>
      <c r="M8" s="37">
        <v>20</v>
      </c>
      <c r="N8" s="37">
        <v>20</v>
      </c>
      <c r="O8" s="37">
        <v>20.5</v>
      </c>
      <c r="P8" s="37">
        <v>20.5</v>
      </c>
      <c r="Q8" s="37">
        <v>20.5</v>
      </c>
    </row>
    <row r="9" spans="4:17" x14ac:dyDescent="0.25">
      <c r="D9">
        <v>6</v>
      </c>
      <c r="E9">
        <v>23500</v>
      </c>
      <c r="F9" s="37">
        <v>18.5</v>
      </c>
      <c r="G9" s="37">
        <v>19</v>
      </c>
      <c r="H9" s="37">
        <v>19</v>
      </c>
      <c r="I9" s="37">
        <v>19.5</v>
      </c>
      <c r="J9" s="37">
        <v>20</v>
      </c>
      <c r="K9" s="37">
        <v>20</v>
      </c>
      <c r="L9" s="37">
        <v>20.5</v>
      </c>
      <c r="M9" s="37">
        <v>20.5</v>
      </c>
      <c r="N9" s="37">
        <v>21.000000000000004</v>
      </c>
      <c r="O9" s="37">
        <v>21.000000000000004</v>
      </c>
      <c r="P9" s="37">
        <v>21.000000000000004</v>
      </c>
      <c r="Q9" s="37">
        <v>21.499999999999996</v>
      </c>
    </row>
    <row r="10" spans="4:17" x14ac:dyDescent="0.25">
      <c r="D10">
        <v>7</v>
      </c>
      <c r="E10">
        <v>24000</v>
      </c>
      <c r="F10" s="37">
        <v>19</v>
      </c>
      <c r="G10" s="37">
        <v>19.5</v>
      </c>
      <c r="H10" s="37">
        <v>19.5</v>
      </c>
      <c r="I10" s="37">
        <v>20</v>
      </c>
      <c r="J10" s="37">
        <v>20.5</v>
      </c>
      <c r="K10" s="37">
        <v>20.5</v>
      </c>
      <c r="L10" s="37">
        <v>21.000000000000004</v>
      </c>
      <c r="M10" s="37">
        <v>21.000000000000004</v>
      </c>
      <c r="N10" s="37">
        <v>21.499999999999996</v>
      </c>
      <c r="O10" s="37">
        <v>21.499999999999996</v>
      </c>
      <c r="P10" s="37">
        <v>21.499999999999996</v>
      </c>
      <c r="Q10" s="37">
        <v>21.999999999999996</v>
      </c>
    </row>
    <row r="11" spans="4:17" x14ac:dyDescent="0.25">
      <c r="D11">
        <v>8</v>
      </c>
      <c r="E11">
        <v>24500</v>
      </c>
      <c r="F11" s="37">
        <v>19.5</v>
      </c>
      <c r="G11" s="37">
        <v>19.5</v>
      </c>
      <c r="H11" s="37">
        <v>20</v>
      </c>
      <c r="I11" s="37">
        <v>20.5</v>
      </c>
      <c r="J11" s="37">
        <v>20.5</v>
      </c>
      <c r="K11" s="37">
        <v>21.000000000000004</v>
      </c>
      <c r="L11" s="37">
        <v>21.000000000000004</v>
      </c>
      <c r="M11" s="37">
        <v>21.499999999999996</v>
      </c>
      <c r="N11" s="37">
        <v>21.499999999999996</v>
      </c>
      <c r="O11" s="37">
        <v>21.999999999999996</v>
      </c>
      <c r="P11" s="37">
        <v>21.999999999999996</v>
      </c>
      <c r="Q11" s="37">
        <v>22.499999999999996</v>
      </c>
    </row>
    <row r="12" spans="4:17" x14ac:dyDescent="0.25">
      <c r="D12">
        <v>9</v>
      </c>
      <c r="E12">
        <v>25000</v>
      </c>
      <c r="F12" s="37">
        <v>19.5</v>
      </c>
      <c r="G12" s="37">
        <v>20</v>
      </c>
      <c r="H12" s="37">
        <v>20</v>
      </c>
      <c r="I12" s="37">
        <v>20.5</v>
      </c>
      <c r="J12" s="37">
        <v>21.000000000000004</v>
      </c>
      <c r="K12" s="37">
        <v>21.000000000000004</v>
      </c>
      <c r="L12" s="37">
        <v>21.499999999999996</v>
      </c>
      <c r="M12" s="37">
        <v>21.499999999999996</v>
      </c>
      <c r="N12" s="37">
        <v>21.999999999999996</v>
      </c>
      <c r="O12" s="37">
        <v>21.999999999999996</v>
      </c>
      <c r="P12" s="37">
        <v>22.499999999999996</v>
      </c>
      <c r="Q12" s="37">
        <v>22.499999999999996</v>
      </c>
    </row>
    <row r="13" spans="4:17" x14ac:dyDescent="0.25">
      <c r="D13">
        <v>10</v>
      </c>
      <c r="E13">
        <v>26000</v>
      </c>
      <c r="F13" s="37">
        <v>19.5</v>
      </c>
      <c r="G13" s="37">
        <v>20</v>
      </c>
      <c r="H13" s="37">
        <v>20.5</v>
      </c>
      <c r="I13" s="37">
        <v>21.000000000000004</v>
      </c>
      <c r="J13" s="37">
        <v>21.000000000000004</v>
      </c>
      <c r="K13" s="37">
        <v>21.499999999999996</v>
      </c>
      <c r="L13" s="37">
        <v>21.499999999999996</v>
      </c>
      <c r="M13" s="37">
        <v>21.999999999999996</v>
      </c>
      <c r="N13" s="37">
        <v>21.999999999999996</v>
      </c>
      <c r="O13" s="37">
        <v>22.499999999999996</v>
      </c>
      <c r="P13" s="37">
        <v>22.499999999999996</v>
      </c>
      <c r="Q13" s="37">
        <v>23</v>
      </c>
    </row>
    <row r="14" spans="4:17" x14ac:dyDescent="0.25">
      <c r="D14">
        <v>11</v>
      </c>
      <c r="E14">
        <v>27000</v>
      </c>
      <c r="F14" s="37">
        <v>20</v>
      </c>
      <c r="G14" s="37">
        <v>20.5</v>
      </c>
      <c r="H14" s="37">
        <v>20.5</v>
      </c>
      <c r="I14" s="37">
        <v>21.000000000000004</v>
      </c>
      <c r="J14" s="37">
        <v>21.499999999999996</v>
      </c>
      <c r="K14" s="37">
        <v>21.499999999999996</v>
      </c>
      <c r="L14" s="37">
        <v>21.999999999999996</v>
      </c>
      <c r="M14" s="37">
        <v>21.999999999999996</v>
      </c>
      <c r="N14" s="37">
        <v>22.499999999999996</v>
      </c>
      <c r="O14" s="37">
        <v>22.499999999999996</v>
      </c>
      <c r="P14" s="37">
        <v>23</v>
      </c>
      <c r="Q14" s="37">
        <v>23</v>
      </c>
    </row>
    <row r="15" spans="4:17" x14ac:dyDescent="0.25">
      <c r="D15">
        <v>12</v>
      </c>
      <c r="E15">
        <v>28000</v>
      </c>
      <c r="F15" s="37">
        <v>20</v>
      </c>
      <c r="G15" s="37">
        <v>20.5</v>
      </c>
      <c r="H15" s="37">
        <v>21.000000000000004</v>
      </c>
      <c r="I15" s="37">
        <v>21.499999999999996</v>
      </c>
      <c r="J15" s="37">
        <v>21.499999999999996</v>
      </c>
      <c r="K15" s="37">
        <v>21.999999999999996</v>
      </c>
      <c r="L15" s="37">
        <v>21.999999999999996</v>
      </c>
      <c r="M15" s="37">
        <v>22.499999999999996</v>
      </c>
      <c r="N15" s="37">
        <v>22.499999999999996</v>
      </c>
      <c r="O15" s="37">
        <v>23</v>
      </c>
      <c r="P15" s="37">
        <v>23</v>
      </c>
      <c r="Q15" s="37">
        <v>23.5</v>
      </c>
    </row>
    <row r="16" spans="4:17" x14ac:dyDescent="0.25">
      <c r="D16">
        <v>13</v>
      </c>
      <c r="E16">
        <v>29000</v>
      </c>
      <c r="F16" s="37">
        <v>20.5</v>
      </c>
      <c r="G16" s="37">
        <v>20.5</v>
      </c>
      <c r="H16" s="37">
        <v>21.000000000000004</v>
      </c>
      <c r="I16" s="37">
        <v>21.499999999999996</v>
      </c>
      <c r="J16" s="37">
        <v>21.999999999999996</v>
      </c>
      <c r="K16" s="37">
        <v>21.999999999999996</v>
      </c>
      <c r="L16" s="37">
        <v>22.499999999999996</v>
      </c>
      <c r="M16" s="37">
        <v>22.499999999999996</v>
      </c>
      <c r="N16" s="37">
        <v>23</v>
      </c>
      <c r="O16" s="37">
        <v>23</v>
      </c>
      <c r="P16" s="37">
        <v>23.5</v>
      </c>
      <c r="Q16" s="37">
        <v>23.5</v>
      </c>
    </row>
    <row r="17" spans="4:17" x14ac:dyDescent="0.25">
      <c r="D17">
        <v>14</v>
      </c>
      <c r="E17">
        <v>30000</v>
      </c>
      <c r="F17" s="37">
        <v>20.5</v>
      </c>
      <c r="G17" s="37">
        <v>21.000000000000004</v>
      </c>
      <c r="H17" s="37">
        <v>21.000000000000004</v>
      </c>
      <c r="I17" s="37">
        <v>21.499999999999996</v>
      </c>
      <c r="J17" s="37">
        <v>21.999999999999996</v>
      </c>
      <c r="K17" s="37">
        <v>22.499999999999996</v>
      </c>
      <c r="L17" s="37">
        <v>22.499999999999996</v>
      </c>
      <c r="M17" s="37">
        <v>23</v>
      </c>
      <c r="N17" s="37">
        <v>23</v>
      </c>
      <c r="O17" s="37">
        <v>23.5</v>
      </c>
      <c r="P17" s="37">
        <v>23.5</v>
      </c>
      <c r="Q17" s="37">
        <v>23.5</v>
      </c>
    </row>
    <row r="18" spans="4:17" x14ac:dyDescent="0.25">
      <c r="D18">
        <v>15</v>
      </c>
      <c r="E18">
        <v>31000</v>
      </c>
      <c r="F18" s="37">
        <v>21.000000000000004</v>
      </c>
      <c r="G18" s="37">
        <v>21.499999999999996</v>
      </c>
      <c r="H18" s="37">
        <v>21.999999999999996</v>
      </c>
      <c r="I18" s="37">
        <v>22.499999999999996</v>
      </c>
      <c r="J18" s="37">
        <v>23</v>
      </c>
      <c r="K18" s="37">
        <v>23</v>
      </c>
      <c r="L18" s="37">
        <v>23.5</v>
      </c>
      <c r="M18" s="37">
        <v>23.5</v>
      </c>
      <c r="N18" s="37">
        <v>24</v>
      </c>
      <c r="O18" s="37">
        <v>24</v>
      </c>
      <c r="P18" s="37">
        <v>24.5</v>
      </c>
      <c r="Q18" s="37">
        <v>24.5</v>
      </c>
    </row>
    <row r="19" spans="4:17" x14ac:dyDescent="0.25">
      <c r="D19">
        <v>16</v>
      </c>
      <c r="E19">
        <v>32000</v>
      </c>
      <c r="F19" s="37">
        <v>21.499999999999996</v>
      </c>
      <c r="G19" s="37">
        <v>21.499999999999996</v>
      </c>
      <c r="H19" s="37">
        <v>21.999999999999996</v>
      </c>
      <c r="I19" s="37">
        <v>22.499999999999996</v>
      </c>
      <c r="J19" s="37">
        <v>23</v>
      </c>
      <c r="K19" s="37">
        <v>23</v>
      </c>
      <c r="L19" s="37">
        <v>23.5</v>
      </c>
      <c r="M19" s="37">
        <v>24</v>
      </c>
      <c r="N19" s="37">
        <v>24</v>
      </c>
      <c r="O19" s="37">
        <v>24.5</v>
      </c>
      <c r="P19" s="37">
        <v>24.5</v>
      </c>
      <c r="Q19" s="37">
        <v>24.5</v>
      </c>
    </row>
    <row r="20" spans="4:17" x14ac:dyDescent="0.25">
      <c r="D20">
        <v>17</v>
      </c>
      <c r="E20">
        <v>33000</v>
      </c>
      <c r="F20" s="37">
        <v>21.499999999999996</v>
      </c>
      <c r="G20" s="37">
        <v>21.499999999999996</v>
      </c>
      <c r="H20" s="37">
        <v>21.999999999999996</v>
      </c>
      <c r="I20" s="37">
        <v>22.499999999999996</v>
      </c>
      <c r="J20" s="37">
        <v>23</v>
      </c>
      <c r="K20" s="37">
        <v>23</v>
      </c>
      <c r="L20" s="37">
        <v>23.5</v>
      </c>
      <c r="M20" s="37">
        <v>24</v>
      </c>
      <c r="N20" s="37">
        <v>24</v>
      </c>
      <c r="O20" s="37">
        <v>24.5</v>
      </c>
      <c r="P20" s="37">
        <v>24.5</v>
      </c>
      <c r="Q20" s="37">
        <v>25</v>
      </c>
    </row>
    <row r="21" spans="4:17" x14ac:dyDescent="0.25">
      <c r="D21">
        <v>18</v>
      </c>
      <c r="E21">
        <v>34000</v>
      </c>
      <c r="F21" s="37">
        <v>21.499999999999996</v>
      </c>
      <c r="G21" s="37">
        <v>21.999999999999996</v>
      </c>
      <c r="H21" s="37">
        <v>21.999999999999996</v>
      </c>
      <c r="I21" s="37">
        <v>22.499999999999996</v>
      </c>
      <c r="J21" s="37">
        <v>23</v>
      </c>
      <c r="K21" s="37">
        <v>23.5</v>
      </c>
      <c r="L21" s="37">
        <v>23.5</v>
      </c>
      <c r="M21" s="37">
        <v>24</v>
      </c>
      <c r="N21" s="37">
        <v>24</v>
      </c>
      <c r="O21" s="37">
        <v>24.5</v>
      </c>
      <c r="P21" s="37">
        <v>24.5</v>
      </c>
      <c r="Q21" s="37">
        <v>25</v>
      </c>
    </row>
    <row r="22" spans="4:17" x14ac:dyDescent="0.25">
      <c r="D22">
        <v>19</v>
      </c>
      <c r="E22">
        <v>35000</v>
      </c>
      <c r="F22" s="37">
        <v>21.499999999999996</v>
      </c>
      <c r="G22" s="37">
        <v>21.999999999999996</v>
      </c>
      <c r="H22" s="37">
        <v>22.499999999999996</v>
      </c>
      <c r="I22" s="37">
        <v>23</v>
      </c>
      <c r="J22" s="37">
        <v>23</v>
      </c>
      <c r="K22" s="37">
        <v>23.5</v>
      </c>
      <c r="L22" s="37">
        <v>24</v>
      </c>
      <c r="M22" s="37">
        <v>24</v>
      </c>
      <c r="N22" s="37">
        <v>24.5</v>
      </c>
      <c r="O22" s="37">
        <v>24.5</v>
      </c>
      <c r="P22" s="37">
        <v>25</v>
      </c>
      <c r="Q22" s="37">
        <v>25</v>
      </c>
    </row>
    <row r="23" spans="4:17" x14ac:dyDescent="0.25">
      <c r="D23">
        <v>20</v>
      </c>
      <c r="E23">
        <v>36000</v>
      </c>
      <c r="F23" s="37">
        <v>21.999999999999996</v>
      </c>
      <c r="G23" s="37">
        <v>21.999999999999996</v>
      </c>
      <c r="H23" s="37">
        <v>22.499999999999996</v>
      </c>
      <c r="I23" s="37">
        <v>23</v>
      </c>
      <c r="J23" s="37">
        <v>23.5</v>
      </c>
      <c r="K23" s="37">
        <v>23.5</v>
      </c>
      <c r="L23" s="37">
        <v>24</v>
      </c>
      <c r="M23" s="37">
        <v>24.5</v>
      </c>
      <c r="N23" s="37">
        <v>24.5</v>
      </c>
      <c r="O23" s="37">
        <v>25</v>
      </c>
      <c r="P23" s="37">
        <v>25</v>
      </c>
      <c r="Q23" s="37">
        <v>25.5</v>
      </c>
    </row>
    <row r="24" spans="4:17" x14ac:dyDescent="0.25">
      <c r="D24">
        <v>21</v>
      </c>
      <c r="E24">
        <v>37000</v>
      </c>
      <c r="F24" s="37">
        <v>21.999999999999996</v>
      </c>
      <c r="G24" s="37">
        <v>22.499999999999996</v>
      </c>
      <c r="H24" s="37">
        <v>23</v>
      </c>
      <c r="I24" s="37">
        <v>23.5</v>
      </c>
      <c r="J24" s="37">
        <v>23.5</v>
      </c>
      <c r="K24" s="37">
        <v>24</v>
      </c>
      <c r="L24" s="37">
        <v>24.5</v>
      </c>
      <c r="M24" s="37">
        <v>24.5</v>
      </c>
      <c r="N24" s="37">
        <v>25</v>
      </c>
      <c r="O24" s="37">
        <v>25</v>
      </c>
      <c r="P24" s="37">
        <v>25.5</v>
      </c>
      <c r="Q24" s="37">
        <v>25.5</v>
      </c>
    </row>
    <row r="25" spans="4:17" x14ac:dyDescent="0.25">
      <c r="D25">
        <v>22</v>
      </c>
      <c r="E25">
        <v>38000</v>
      </c>
      <c r="F25" s="37">
        <v>22.499999999999996</v>
      </c>
      <c r="G25" s="37">
        <v>23</v>
      </c>
      <c r="H25" s="37">
        <v>23</v>
      </c>
      <c r="I25" s="37">
        <v>23.5</v>
      </c>
      <c r="J25" s="37">
        <v>24</v>
      </c>
      <c r="K25" s="37">
        <v>24.5</v>
      </c>
      <c r="L25" s="37">
        <v>24.5</v>
      </c>
      <c r="M25" s="37">
        <v>25</v>
      </c>
      <c r="N25" s="37">
        <v>25</v>
      </c>
      <c r="O25" s="37">
        <v>25.5</v>
      </c>
      <c r="P25" s="37">
        <v>26</v>
      </c>
      <c r="Q25" s="37">
        <v>26</v>
      </c>
    </row>
    <row r="26" spans="4:17" x14ac:dyDescent="0.25">
      <c r="D26">
        <v>23</v>
      </c>
      <c r="E26">
        <v>39000</v>
      </c>
      <c r="F26" s="37">
        <v>22.499999999999996</v>
      </c>
      <c r="G26" s="37">
        <v>23</v>
      </c>
      <c r="H26" s="37">
        <v>23.5</v>
      </c>
      <c r="I26" s="37">
        <v>24</v>
      </c>
      <c r="J26" s="37">
        <v>24</v>
      </c>
      <c r="K26" s="37">
        <v>24.5</v>
      </c>
      <c r="L26" s="37">
        <v>25</v>
      </c>
      <c r="M26" s="37">
        <v>25</v>
      </c>
      <c r="N26" s="37">
        <v>25.5</v>
      </c>
      <c r="O26" s="37">
        <v>25.5</v>
      </c>
      <c r="P26" s="37">
        <v>26</v>
      </c>
      <c r="Q26" s="37">
        <v>26.5</v>
      </c>
    </row>
    <row r="27" spans="4:17" x14ac:dyDescent="0.25">
      <c r="D27">
        <v>24</v>
      </c>
      <c r="E27">
        <v>40000</v>
      </c>
      <c r="F27" s="37">
        <v>23</v>
      </c>
      <c r="G27" s="37">
        <v>23.5</v>
      </c>
      <c r="H27" s="37">
        <v>23.5</v>
      </c>
      <c r="I27" s="37">
        <v>24</v>
      </c>
      <c r="J27" s="37">
        <v>24.5</v>
      </c>
      <c r="K27" s="37">
        <v>25</v>
      </c>
      <c r="L27" s="37">
        <v>25</v>
      </c>
      <c r="M27" s="37">
        <v>25.5</v>
      </c>
      <c r="N27" s="37">
        <v>26</v>
      </c>
      <c r="O27" s="37">
        <v>26</v>
      </c>
      <c r="P27" s="37">
        <v>26.5</v>
      </c>
      <c r="Q27" s="37">
        <v>26.5</v>
      </c>
    </row>
    <row r="28" spans="4:17" x14ac:dyDescent="0.25">
      <c r="D28">
        <v>25</v>
      </c>
      <c r="E28">
        <v>41000</v>
      </c>
      <c r="F28" s="37">
        <v>23</v>
      </c>
      <c r="G28" s="37">
        <v>23.5</v>
      </c>
      <c r="H28" s="37">
        <v>24</v>
      </c>
      <c r="I28" s="37">
        <v>24.5</v>
      </c>
      <c r="J28" s="37">
        <v>24.5</v>
      </c>
      <c r="K28" s="37">
        <v>25</v>
      </c>
      <c r="L28" s="37">
        <v>25.5</v>
      </c>
      <c r="M28" s="37">
        <v>25.5</v>
      </c>
      <c r="N28" s="37">
        <v>26</v>
      </c>
      <c r="O28" s="37">
        <v>26.5</v>
      </c>
      <c r="P28" s="37">
        <v>26.5</v>
      </c>
      <c r="Q28" s="37">
        <v>27</v>
      </c>
    </row>
    <row r="29" spans="4:17" x14ac:dyDescent="0.25">
      <c r="D29">
        <v>26</v>
      </c>
      <c r="E29">
        <v>42000</v>
      </c>
      <c r="F29" s="37">
        <v>23.5</v>
      </c>
      <c r="G29" s="37">
        <v>23.5</v>
      </c>
      <c r="H29" s="37">
        <v>24</v>
      </c>
      <c r="I29" s="37">
        <v>24.5</v>
      </c>
      <c r="J29" s="37">
        <v>25</v>
      </c>
      <c r="K29" s="37">
        <v>25.5</v>
      </c>
      <c r="L29" s="37">
        <v>25.5</v>
      </c>
      <c r="M29" s="37">
        <v>26</v>
      </c>
      <c r="N29" s="37">
        <v>26.5</v>
      </c>
      <c r="O29" s="37">
        <v>26.5</v>
      </c>
      <c r="P29" s="37">
        <v>27</v>
      </c>
      <c r="Q29" s="37">
        <v>27</v>
      </c>
    </row>
    <row r="30" spans="4:17" x14ac:dyDescent="0.25">
      <c r="D30">
        <v>27</v>
      </c>
      <c r="E30">
        <v>43000</v>
      </c>
      <c r="F30" s="37">
        <v>23.5</v>
      </c>
      <c r="G30" s="37">
        <v>24</v>
      </c>
      <c r="H30" s="37">
        <v>24.5</v>
      </c>
      <c r="I30" s="37">
        <v>25</v>
      </c>
      <c r="J30" s="37">
        <v>25</v>
      </c>
      <c r="K30" s="37">
        <v>25.5</v>
      </c>
      <c r="L30" s="37">
        <v>26</v>
      </c>
      <c r="M30" s="37">
        <v>26</v>
      </c>
      <c r="N30" s="37">
        <v>26.5</v>
      </c>
      <c r="O30" s="37">
        <v>27</v>
      </c>
      <c r="P30" s="37">
        <v>27</v>
      </c>
      <c r="Q30" s="37">
        <v>27.500000000000004</v>
      </c>
    </row>
    <row r="31" spans="4:17" x14ac:dyDescent="0.25">
      <c r="D31">
        <v>28</v>
      </c>
      <c r="E31">
        <v>44000</v>
      </c>
      <c r="F31" s="37">
        <v>24</v>
      </c>
      <c r="G31" s="37">
        <v>24.5</v>
      </c>
      <c r="H31" s="37">
        <v>25</v>
      </c>
      <c r="I31" s="37">
        <v>25</v>
      </c>
      <c r="J31" s="37">
        <v>25.5</v>
      </c>
      <c r="K31" s="37">
        <v>26</v>
      </c>
      <c r="L31" s="37">
        <v>26.5</v>
      </c>
      <c r="M31" s="37">
        <v>26.5</v>
      </c>
      <c r="N31" s="37">
        <v>27</v>
      </c>
      <c r="O31" s="37">
        <v>27</v>
      </c>
      <c r="P31" s="37">
        <v>27.500000000000004</v>
      </c>
      <c r="Q31" s="37">
        <v>27.500000000000004</v>
      </c>
    </row>
    <row r="32" spans="4:17" x14ac:dyDescent="0.25">
      <c r="D32">
        <v>29</v>
      </c>
      <c r="E32">
        <v>45000</v>
      </c>
      <c r="F32" s="37">
        <v>24</v>
      </c>
      <c r="G32" s="37">
        <v>24.5</v>
      </c>
      <c r="H32" s="37">
        <v>25</v>
      </c>
      <c r="I32" s="37">
        <v>25</v>
      </c>
      <c r="J32" s="37">
        <v>25.5</v>
      </c>
      <c r="K32" s="37">
        <v>26</v>
      </c>
      <c r="L32" s="37">
        <v>26.5</v>
      </c>
      <c r="M32" s="37">
        <v>26.5</v>
      </c>
      <c r="N32" s="37">
        <v>27</v>
      </c>
      <c r="O32" s="37">
        <v>27</v>
      </c>
      <c r="P32" s="37">
        <v>27.500000000000004</v>
      </c>
      <c r="Q32" s="37">
        <v>27.500000000000004</v>
      </c>
    </row>
    <row r="33" spans="4:17" x14ac:dyDescent="0.25">
      <c r="D33">
        <v>30</v>
      </c>
      <c r="E33">
        <v>46000</v>
      </c>
      <c r="F33" s="37">
        <v>24</v>
      </c>
      <c r="G33" s="37">
        <v>24.5</v>
      </c>
      <c r="H33" s="37">
        <v>25</v>
      </c>
      <c r="I33" s="37">
        <v>25</v>
      </c>
      <c r="J33" s="37">
        <v>25.5</v>
      </c>
      <c r="K33" s="37">
        <v>26</v>
      </c>
      <c r="L33" s="37">
        <v>26.5</v>
      </c>
      <c r="M33" s="37">
        <v>26.5</v>
      </c>
      <c r="N33" s="37">
        <v>27</v>
      </c>
      <c r="O33" s="37">
        <v>27</v>
      </c>
      <c r="P33" s="37">
        <v>27.500000000000004</v>
      </c>
      <c r="Q33" s="37">
        <v>27.500000000000004</v>
      </c>
    </row>
    <row r="34" spans="4:17" x14ac:dyDescent="0.25">
      <c r="D34">
        <v>31</v>
      </c>
      <c r="E34">
        <v>47000</v>
      </c>
      <c r="F34" s="37">
        <v>24</v>
      </c>
      <c r="G34" s="37">
        <v>24.5</v>
      </c>
      <c r="H34" s="37">
        <v>25</v>
      </c>
      <c r="I34" s="37">
        <v>25</v>
      </c>
      <c r="J34" s="37">
        <v>25.5</v>
      </c>
      <c r="K34" s="37">
        <v>26</v>
      </c>
      <c r="L34" s="37">
        <v>26.5</v>
      </c>
      <c r="M34" s="37">
        <v>26.5</v>
      </c>
      <c r="N34" s="37">
        <v>27</v>
      </c>
      <c r="O34" s="37">
        <v>27</v>
      </c>
      <c r="P34" s="37">
        <v>27.500000000000004</v>
      </c>
      <c r="Q34" s="37">
        <v>27.500000000000004</v>
      </c>
    </row>
    <row r="35" spans="4:17" x14ac:dyDescent="0.25">
      <c r="D35">
        <v>32</v>
      </c>
      <c r="E35">
        <v>48000</v>
      </c>
      <c r="F35" s="37">
        <v>24</v>
      </c>
      <c r="G35" s="37">
        <v>24.5</v>
      </c>
      <c r="H35" s="37">
        <v>25</v>
      </c>
      <c r="I35" s="37">
        <v>25</v>
      </c>
      <c r="J35" s="37">
        <v>25.5</v>
      </c>
      <c r="K35" s="37">
        <v>26</v>
      </c>
      <c r="L35" s="37">
        <v>26.5</v>
      </c>
      <c r="M35" s="37">
        <v>26.5</v>
      </c>
      <c r="N35" s="37">
        <v>27</v>
      </c>
      <c r="O35" s="37">
        <v>27</v>
      </c>
      <c r="P35" s="37">
        <v>27.500000000000004</v>
      </c>
      <c r="Q35" s="37">
        <v>27.500000000000004</v>
      </c>
    </row>
    <row r="36" spans="4:17" x14ac:dyDescent="0.25">
      <c r="D36">
        <v>33</v>
      </c>
      <c r="E36">
        <v>49000</v>
      </c>
      <c r="F36" s="37">
        <v>24</v>
      </c>
      <c r="G36" s="37">
        <v>24.5</v>
      </c>
      <c r="H36" s="37">
        <v>25</v>
      </c>
      <c r="I36" s="37">
        <v>25</v>
      </c>
      <c r="J36" s="37">
        <v>25.5</v>
      </c>
      <c r="K36" s="37">
        <v>26</v>
      </c>
      <c r="L36" s="37">
        <v>26.5</v>
      </c>
      <c r="M36" s="37">
        <v>26.5</v>
      </c>
      <c r="N36" s="37">
        <v>27</v>
      </c>
      <c r="O36" s="37">
        <v>27</v>
      </c>
      <c r="P36" s="37">
        <v>27.500000000000004</v>
      </c>
      <c r="Q36" s="37">
        <v>27.500000000000004</v>
      </c>
    </row>
    <row r="37" spans="4:17" x14ac:dyDescent="0.25">
      <c r="D37">
        <v>34</v>
      </c>
      <c r="E37">
        <v>50000</v>
      </c>
      <c r="F37" s="37">
        <v>24</v>
      </c>
      <c r="G37" s="37">
        <v>24.5</v>
      </c>
      <c r="H37" s="37">
        <v>25</v>
      </c>
      <c r="I37" s="37">
        <v>25</v>
      </c>
      <c r="J37" s="37">
        <v>25.5</v>
      </c>
      <c r="K37" s="37">
        <v>26</v>
      </c>
      <c r="L37" s="37">
        <v>26.5</v>
      </c>
      <c r="M37" s="37">
        <v>26.5</v>
      </c>
      <c r="N37" s="37">
        <v>27</v>
      </c>
      <c r="O37" s="37">
        <v>27</v>
      </c>
      <c r="P37" s="37">
        <v>27.500000000000004</v>
      </c>
      <c r="Q37" s="37">
        <v>27.500000000000004</v>
      </c>
    </row>
    <row r="38" spans="4:17" x14ac:dyDescent="0.25">
      <c r="D38">
        <v>35</v>
      </c>
      <c r="E38">
        <v>51000</v>
      </c>
      <c r="F38" s="37">
        <v>24</v>
      </c>
      <c r="G38" s="37">
        <v>24.5</v>
      </c>
      <c r="H38" s="37">
        <v>25</v>
      </c>
      <c r="I38" s="37">
        <v>25.5</v>
      </c>
      <c r="J38" s="37">
        <v>25.5</v>
      </c>
      <c r="K38" s="37">
        <v>26</v>
      </c>
      <c r="L38" s="37">
        <v>26.5</v>
      </c>
      <c r="M38" s="37">
        <v>27</v>
      </c>
      <c r="N38" s="37">
        <v>27</v>
      </c>
      <c r="O38" s="37">
        <v>27.500000000000004</v>
      </c>
      <c r="P38" s="37">
        <v>27.500000000000004</v>
      </c>
      <c r="Q38" s="37">
        <v>28.000000000000004</v>
      </c>
    </row>
    <row r="39" spans="4:17" x14ac:dyDescent="0.25">
      <c r="D39">
        <v>36</v>
      </c>
      <c r="E39">
        <v>52000</v>
      </c>
      <c r="F39" s="37">
        <v>24</v>
      </c>
      <c r="G39" s="37">
        <v>24.5</v>
      </c>
      <c r="H39" s="37">
        <v>25</v>
      </c>
      <c r="I39" s="37">
        <v>25.5</v>
      </c>
      <c r="J39" s="37">
        <v>26</v>
      </c>
      <c r="K39" s="37">
        <v>26</v>
      </c>
      <c r="L39" s="37">
        <v>26.5</v>
      </c>
      <c r="M39" s="37">
        <v>27</v>
      </c>
      <c r="N39" s="37">
        <v>27</v>
      </c>
      <c r="O39" s="37">
        <v>27.500000000000004</v>
      </c>
      <c r="P39" s="37">
        <v>27.500000000000004</v>
      </c>
      <c r="Q39" s="37">
        <v>28.000000000000004</v>
      </c>
    </row>
    <row r="40" spans="4:17" x14ac:dyDescent="0.25">
      <c r="D40">
        <v>37</v>
      </c>
      <c r="E40">
        <v>53000</v>
      </c>
      <c r="F40" s="37">
        <v>24</v>
      </c>
      <c r="G40" s="37">
        <v>24.5</v>
      </c>
      <c r="H40" s="37">
        <v>25</v>
      </c>
      <c r="I40" s="37">
        <v>25.5</v>
      </c>
      <c r="J40" s="37">
        <v>26</v>
      </c>
      <c r="K40" s="37">
        <v>26</v>
      </c>
      <c r="L40" s="37">
        <v>26.5</v>
      </c>
      <c r="M40" s="37">
        <v>27</v>
      </c>
      <c r="N40" s="37">
        <v>27</v>
      </c>
      <c r="O40" s="37">
        <v>27.500000000000004</v>
      </c>
      <c r="P40" s="37">
        <v>27.500000000000004</v>
      </c>
      <c r="Q40" s="37">
        <v>28.000000000000004</v>
      </c>
    </row>
    <row r="41" spans="4:17" x14ac:dyDescent="0.25">
      <c r="D41">
        <v>38</v>
      </c>
      <c r="E41">
        <v>54000</v>
      </c>
      <c r="F41" s="37">
        <v>24</v>
      </c>
      <c r="G41" s="37">
        <v>24.5</v>
      </c>
      <c r="H41" s="37">
        <v>25</v>
      </c>
      <c r="I41" s="37">
        <v>25.5</v>
      </c>
      <c r="J41" s="37">
        <v>26</v>
      </c>
      <c r="K41" s="37">
        <v>26</v>
      </c>
      <c r="L41" s="37">
        <v>26.5</v>
      </c>
      <c r="M41" s="37">
        <v>27</v>
      </c>
      <c r="N41" s="37">
        <v>27</v>
      </c>
      <c r="O41" s="37">
        <v>27.500000000000004</v>
      </c>
      <c r="P41" s="37">
        <v>27.500000000000004</v>
      </c>
      <c r="Q41" s="37">
        <v>28.000000000000004</v>
      </c>
    </row>
    <row r="42" spans="4:17" x14ac:dyDescent="0.25">
      <c r="D42">
        <v>39</v>
      </c>
      <c r="E42">
        <v>55000</v>
      </c>
      <c r="F42" s="37">
        <v>24</v>
      </c>
      <c r="G42" s="37">
        <v>24.5</v>
      </c>
      <c r="H42" s="37">
        <v>25</v>
      </c>
      <c r="I42" s="37">
        <v>25.5</v>
      </c>
      <c r="J42" s="37">
        <v>26</v>
      </c>
      <c r="K42" s="37">
        <v>26</v>
      </c>
      <c r="L42" s="37">
        <v>26.5</v>
      </c>
      <c r="M42" s="37">
        <v>27</v>
      </c>
      <c r="N42" s="37">
        <v>27</v>
      </c>
      <c r="O42" s="37">
        <v>27.500000000000004</v>
      </c>
      <c r="P42" s="37">
        <v>27.500000000000004</v>
      </c>
      <c r="Q42" s="37">
        <v>28.000000000000004</v>
      </c>
    </row>
    <row r="43" spans="4:17" x14ac:dyDescent="0.25">
      <c r="D43">
        <v>40</v>
      </c>
      <c r="E43">
        <v>56000</v>
      </c>
      <c r="F43" s="37">
        <v>24</v>
      </c>
      <c r="G43" s="37">
        <v>24.5</v>
      </c>
      <c r="H43" s="37">
        <v>25</v>
      </c>
      <c r="I43" s="37">
        <v>25.5</v>
      </c>
      <c r="J43" s="37">
        <v>26</v>
      </c>
      <c r="K43" s="37">
        <v>26.5</v>
      </c>
      <c r="L43" s="37">
        <v>26.5</v>
      </c>
      <c r="M43" s="37">
        <v>27</v>
      </c>
      <c r="N43" s="37">
        <v>27.500000000000004</v>
      </c>
      <c r="O43" s="37">
        <v>27.500000000000004</v>
      </c>
      <c r="P43" s="37">
        <v>28.000000000000004</v>
      </c>
      <c r="Q43" s="37">
        <v>28.000000000000004</v>
      </c>
    </row>
    <row r="44" spans="4:17" x14ac:dyDescent="0.25">
      <c r="D44">
        <v>41</v>
      </c>
      <c r="E44">
        <v>57000</v>
      </c>
      <c r="F44" s="37">
        <v>24.5</v>
      </c>
      <c r="G44" s="37">
        <v>25</v>
      </c>
      <c r="H44" s="37">
        <v>25.5</v>
      </c>
      <c r="I44" s="37">
        <v>25.5</v>
      </c>
      <c r="J44" s="37">
        <v>26</v>
      </c>
      <c r="K44" s="37">
        <v>26.5</v>
      </c>
      <c r="L44" s="37">
        <v>27</v>
      </c>
      <c r="M44" s="37">
        <v>27</v>
      </c>
      <c r="N44" s="37">
        <v>27.500000000000004</v>
      </c>
      <c r="O44" s="37">
        <v>27.500000000000004</v>
      </c>
      <c r="P44" s="37">
        <v>28.000000000000004</v>
      </c>
      <c r="Q44" s="37">
        <v>28.500000000000004</v>
      </c>
    </row>
    <row r="45" spans="4:17" x14ac:dyDescent="0.25">
      <c r="D45">
        <v>42</v>
      </c>
      <c r="E45">
        <v>58000</v>
      </c>
      <c r="F45" s="37">
        <v>24.5</v>
      </c>
      <c r="G45" s="37">
        <v>25</v>
      </c>
      <c r="H45" s="37">
        <v>25.5</v>
      </c>
      <c r="I45" s="37">
        <v>26</v>
      </c>
      <c r="J45" s="37">
        <v>26</v>
      </c>
      <c r="K45" s="37">
        <v>26.5</v>
      </c>
      <c r="L45" s="37">
        <v>27</v>
      </c>
      <c r="M45" s="37">
        <v>27.500000000000004</v>
      </c>
      <c r="N45" s="37">
        <v>27.500000000000004</v>
      </c>
      <c r="O45" s="37">
        <v>28.000000000000004</v>
      </c>
      <c r="P45" s="37">
        <v>28.000000000000004</v>
      </c>
      <c r="Q45" s="37">
        <v>28.500000000000004</v>
      </c>
    </row>
    <row r="46" spans="4:17" x14ac:dyDescent="0.25">
      <c r="D46">
        <v>43</v>
      </c>
      <c r="E46">
        <v>59000</v>
      </c>
      <c r="F46" s="37">
        <v>24.5</v>
      </c>
      <c r="G46" s="37">
        <v>25</v>
      </c>
      <c r="H46" s="37">
        <v>25.5</v>
      </c>
      <c r="I46" s="37">
        <v>26</v>
      </c>
      <c r="J46" s="37">
        <v>26.5</v>
      </c>
      <c r="K46" s="37">
        <v>26.5</v>
      </c>
      <c r="L46" s="37">
        <v>27</v>
      </c>
      <c r="M46" s="37">
        <v>27.500000000000004</v>
      </c>
      <c r="N46" s="37">
        <v>27.500000000000004</v>
      </c>
      <c r="O46" s="37">
        <v>28.000000000000004</v>
      </c>
      <c r="P46" s="37">
        <v>28.500000000000004</v>
      </c>
      <c r="Q46" s="37">
        <v>28.500000000000004</v>
      </c>
    </row>
    <row r="47" spans="4:17" x14ac:dyDescent="0.25">
      <c r="D47">
        <v>44</v>
      </c>
      <c r="E47">
        <v>60000</v>
      </c>
      <c r="F47" s="37">
        <v>24.5</v>
      </c>
      <c r="G47" s="37">
        <v>25</v>
      </c>
      <c r="H47" s="37">
        <v>25.5</v>
      </c>
      <c r="I47" s="37">
        <v>26</v>
      </c>
      <c r="J47" s="37">
        <v>26.5</v>
      </c>
      <c r="K47" s="37">
        <v>27</v>
      </c>
      <c r="L47" s="37">
        <v>27</v>
      </c>
      <c r="M47" s="37">
        <v>27.500000000000004</v>
      </c>
      <c r="N47" s="37">
        <v>28.000000000000004</v>
      </c>
      <c r="O47" s="37">
        <v>28.000000000000004</v>
      </c>
      <c r="P47" s="37">
        <v>28.500000000000004</v>
      </c>
      <c r="Q47" s="37">
        <v>28.500000000000004</v>
      </c>
    </row>
    <row r="48" spans="4:17" x14ac:dyDescent="0.25">
      <c r="D48">
        <v>45</v>
      </c>
      <c r="E48">
        <v>61000</v>
      </c>
      <c r="F48" s="37">
        <v>25</v>
      </c>
      <c r="G48" s="37">
        <v>25.5</v>
      </c>
      <c r="H48" s="37">
        <v>26</v>
      </c>
      <c r="I48" s="37">
        <v>26</v>
      </c>
      <c r="J48" s="37">
        <v>26.5</v>
      </c>
      <c r="K48" s="37">
        <v>27</v>
      </c>
      <c r="L48" s="37">
        <v>27.500000000000004</v>
      </c>
      <c r="M48" s="37">
        <v>27.500000000000004</v>
      </c>
      <c r="N48" s="37">
        <v>28.000000000000004</v>
      </c>
      <c r="O48" s="37">
        <v>28.500000000000004</v>
      </c>
      <c r="P48" s="37">
        <v>28.500000000000004</v>
      </c>
      <c r="Q48" s="37">
        <v>29.000000000000004</v>
      </c>
    </row>
    <row r="49" spans="4:17" x14ac:dyDescent="0.25">
      <c r="D49">
        <v>46</v>
      </c>
      <c r="E49">
        <v>62000</v>
      </c>
      <c r="F49" s="37">
        <v>25</v>
      </c>
      <c r="G49" s="37">
        <v>25.5</v>
      </c>
      <c r="H49" s="37">
        <v>26</v>
      </c>
      <c r="I49" s="37">
        <v>26.5</v>
      </c>
      <c r="J49" s="37">
        <v>26.5</v>
      </c>
      <c r="K49" s="37">
        <v>27</v>
      </c>
      <c r="L49" s="37">
        <v>27.500000000000004</v>
      </c>
      <c r="M49" s="37">
        <v>28.000000000000004</v>
      </c>
      <c r="N49" s="37">
        <v>28.000000000000004</v>
      </c>
      <c r="O49" s="37">
        <v>28.500000000000004</v>
      </c>
      <c r="P49" s="37">
        <v>28.500000000000004</v>
      </c>
      <c r="Q49" s="37">
        <v>29.000000000000004</v>
      </c>
    </row>
    <row r="50" spans="4:17" x14ac:dyDescent="0.25">
      <c r="D50">
        <v>47</v>
      </c>
      <c r="E50">
        <v>63000</v>
      </c>
      <c r="F50" s="37">
        <v>25</v>
      </c>
      <c r="G50" s="37">
        <v>25.5</v>
      </c>
      <c r="H50" s="37">
        <v>26</v>
      </c>
      <c r="I50" s="37">
        <v>26.5</v>
      </c>
      <c r="J50" s="37">
        <v>27</v>
      </c>
      <c r="K50" s="37">
        <v>27</v>
      </c>
      <c r="L50" s="37">
        <v>27.500000000000004</v>
      </c>
      <c r="M50" s="37">
        <v>28.000000000000004</v>
      </c>
      <c r="N50" s="37">
        <v>28.000000000000004</v>
      </c>
      <c r="O50" s="37">
        <v>28.500000000000004</v>
      </c>
      <c r="P50" s="37">
        <v>29.000000000000004</v>
      </c>
      <c r="Q50" s="37">
        <v>29.000000000000004</v>
      </c>
    </row>
    <row r="51" spans="4:17" x14ac:dyDescent="0.25">
      <c r="D51">
        <v>48</v>
      </c>
      <c r="E51">
        <v>64000</v>
      </c>
      <c r="F51" s="37">
        <v>25</v>
      </c>
      <c r="G51" s="37">
        <v>25.5</v>
      </c>
      <c r="H51" s="37">
        <v>26</v>
      </c>
      <c r="I51" s="37">
        <v>26.5</v>
      </c>
      <c r="J51" s="37">
        <v>27</v>
      </c>
      <c r="K51" s="37">
        <v>27.500000000000004</v>
      </c>
      <c r="L51" s="37">
        <v>27.500000000000004</v>
      </c>
      <c r="M51" s="37">
        <v>28.000000000000004</v>
      </c>
      <c r="N51" s="37">
        <v>28.500000000000004</v>
      </c>
      <c r="O51" s="37">
        <v>28.500000000000004</v>
      </c>
      <c r="P51" s="37">
        <v>29.000000000000004</v>
      </c>
      <c r="Q51" s="37">
        <v>29.000000000000004</v>
      </c>
    </row>
    <row r="52" spans="4:17" x14ac:dyDescent="0.25">
      <c r="D52">
        <v>49</v>
      </c>
      <c r="E52">
        <v>65000</v>
      </c>
      <c r="F52" s="37">
        <v>25.5</v>
      </c>
      <c r="G52" s="37">
        <v>26</v>
      </c>
      <c r="H52" s="37">
        <v>26</v>
      </c>
      <c r="I52" s="37">
        <v>26.5</v>
      </c>
      <c r="J52" s="37">
        <v>27</v>
      </c>
      <c r="K52" s="37">
        <v>27.500000000000004</v>
      </c>
      <c r="L52" s="37">
        <v>28.000000000000004</v>
      </c>
      <c r="M52" s="37">
        <v>28.000000000000004</v>
      </c>
      <c r="N52" s="37">
        <v>28.500000000000004</v>
      </c>
      <c r="O52" s="37">
        <v>29.000000000000004</v>
      </c>
      <c r="P52" s="37">
        <v>29.000000000000004</v>
      </c>
      <c r="Q52" s="37">
        <v>29.5</v>
      </c>
    </row>
    <row r="53" spans="4:17" x14ac:dyDescent="0.25">
      <c r="D53">
        <v>50</v>
      </c>
      <c r="E53">
        <v>66000</v>
      </c>
      <c r="F53" s="37">
        <v>25.5</v>
      </c>
      <c r="G53" s="37">
        <v>26</v>
      </c>
      <c r="H53" s="37">
        <v>26.5</v>
      </c>
      <c r="I53" s="37">
        <v>27</v>
      </c>
      <c r="J53" s="37">
        <v>27.500000000000004</v>
      </c>
      <c r="K53" s="37">
        <v>27.500000000000004</v>
      </c>
      <c r="L53" s="37">
        <v>28.000000000000004</v>
      </c>
      <c r="M53" s="37">
        <v>28.500000000000004</v>
      </c>
      <c r="N53" s="37">
        <v>28.500000000000004</v>
      </c>
      <c r="O53" s="37">
        <v>29.000000000000004</v>
      </c>
      <c r="P53" s="37">
        <v>29.5</v>
      </c>
      <c r="Q53" s="37">
        <v>29.5</v>
      </c>
    </row>
    <row r="54" spans="4:17" x14ac:dyDescent="0.25">
      <c r="D54">
        <v>51</v>
      </c>
      <c r="E54">
        <v>67000</v>
      </c>
      <c r="F54" s="37">
        <v>25.5</v>
      </c>
      <c r="G54" s="37">
        <v>26</v>
      </c>
      <c r="H54" s="37">
        <v>26.5</v>
      </c>
      <c r="I54" s="37">
        <v>27</v>
      </c>
      <c r="J54" s="37">
        <v>27.500000000000004</v>
      </c>
      <c r="K54" s="37">
        <v>28.000000000000004</v>
      </c>
      <c r="L54" s="37">
        <v>28.000000000000004</v>
      </c>
      <c r="M54" s="37">
        <v>28.500000000000004</v>
      </c>
      <c r="N54" s="37">
        <v>29.000000000000004</v>
      </c>
      <c r="O54" s="37">
        <v>29.000000000000004</v>
      </c>
      <c r="P54" s="37">
        <v>29.5</v>
      </c>
      <c r="Q54" s="37">
        <v>29.5</v>
      </c>
    </row>
    <row r="55" spans="4:17" x14ac:dyDescent="0.25">
      <c r="D55">
        <v>52</v>
      </c>
      <c r="E55">
        <v>68000</v>
      </c>
      <c r="F55" s="37">
        <v>25.5</v>
      </c>
      <c r="G55" s="37">
        <v>26</v>
      </c>
      <c r="H55" s="37">
        <v>26.5</v>
      </c>
      <c r="I55" s="37">
        <v>27</v>
      </c>
      <c r="J55" s="37">
        <v>27.500000000000004</v>
      </c>
      <c r="K55" s="37">
        <v>28.000000000000004</v>
      </c>
      <c r="L55" s="37">
        <v>28.500000000000004</v>
      </c>
      <c r="M55" s="37">
        <v>28.500000000000004</v>
      </c>
      <c r="N55" s="37">
        <v>29.000000000000004</v>
      </c>
      <c r="O55" s="37">
        <v>29.000000000000004</v>
      </c>
      <c r="P55" s="37">
        <v>29.5</v>
      </c>
      <c r="Q55" s="37">
        <v>30</v>
      </c>
    </row>
    <row r="56" spans="4:17" x14ac:dyDescent="0.25">
      <c r="D56">
        <v>53</v>
      </c>
      <c r="E56">
        <v>69000</v>
      </c>
      <c r="F56" s="37">
        <v>26</v>
      </c>
      <c r="G56" s="37">
        <v>26.5</v>
      </c>
      <c r="H56" s="37">
        <v>27</v>
      </c>
      <c r="I56" s="37">
        <v>27</v>
      </c>
      <c r="J56" s="37">
        <v>27.500000000000004</v>
      </c>
      <c r="K56" s="37">
        <v>28.000000000000004</v>
      </c>
      <c r="L56" s="37">
        <v>28.500000000000004</v>
      </c>
      <c r="M56" s="37">
        <v>29.000000000000004</v>
      </c>
      <c r="N56" s="37">
        <v>29.000000000000004</v>
      </c>
      <c r="O56" s="37">
        <v>29.5</v>
      </c>
      <c r="P56" s="37">
        <v>29.5</v>
      </c>
      <c r="Q56" s="37">
        <v>30</v>
      </c>
    </row>
    <row r="57" spans="4:17" x14ac:dyDescent="0.25">
      <c r="D57">
        <v>54</v>
      </c>
      <c r="E57">
        <v>70000</v>
      </c>
      <c r="F57" s="37">
        <v>26</v>
      </c>
      <c r="G57" s="37">
        <v>26.5</v>
      </c>
      <c r="H57" s="37">
        <v>27</v>
      </c>
      <c r="I57" s="37">
        <v>27.500000000000004</v>
      </c>
      <c r="J57" s="37">
        <v>27.500000000000004</v>
      </c>
      <c r="K57" s="37">
        <v>28.000000000000004</v>
      </c>
      <c r="L57" s="37">
        <v>28.500000000000004</v>
      </c>
      <c r="M57" s="37">
        <v>29.000000000000004</v>
      </c>
      <c r="N57" s="37">
        <v>29.000000000000004</v>
      </c>
      <c r="O57" s="37">
        <v>29.5</v>
      </c>
      <c r="P57" s="37">
        <v>30</v>
      </c>
      <c r="Q57" s="37">
        <v>30</v>
      </c>
    </row>
    <row r="58" spans="4:17" x14ac:dyDescent="0.25">
      <c r="D58">
        <v>55</v>
      </c>
      <c r="E58">
        <v>71000</v>
      </c>
      <c r="F58" s="37">
        <v>26</v>
      </c>
      <c r="G58" s="37">
        <v>26.5</v>
      </c>
      <c r="H58" s="37">
        <v>27</v>
      </c>
      <c r="I58" s="37">
        <v>27.500000000000004</v>
      </c>
      <c r="J58" s="37">
        <v>28.000000000000004</v>
      </c>
      <c r="K58" s="37">
        <v>28.000000000000004</v>
      </c>
      <c r="L58" s="37">
        <v>28.500000000000004</v>
      </c>
      <c r="M58" s="37">
        <v>29.000000000000004</v>
      </c>
      <c r="N58" s="37">
        <v>29.5</v>
      </c>
      <c r="O58" s="37">
        <v>29.5</v>
      </c>
      <c r="P58" s="37">
        <v>30</v>
      </c>
      <c r="Q58" s="37">
        <v>30</v>
      </c>
    </row>
    <row r="59" spans="4:17" x14ac:dyDescent="0.25">
      <c r="D59">
        <v>56</v>
      </c>
      <c r="E59">
        <v>72000</v>
      </c>
      <c r="F59" s="37">
        <v>26</v>
      </c>
      <c r="G59" s="37">
        <v>26.5</v>
      </c>
      <c r="H59" s="37">
        <v>27</v>
      </c>
      <c r="I59" s="37">
        <v>27.500000000000004</v>
      </c>
      <c r="J59" s="37">
        <v>28.000000000000004</v>
      </c>
      <c r="K59" s="37">
        <v>28.500000000000004</v>
      </c>
      <c r="L59" s="37">
        <v>29.000000000000004</v>
      </c>
      <c r="M59" s="37">
        <v>29.000000000000004</v>
      </c>
      <c r="N59" s="37">
        <v>29.5</v>
      </c>
      <c r="O59" s="37">
        <v>29.5</v>
      </c>
      <c r="P59" s="37">
        <v>30</v>
      </c>
      <c r="Q59" s="37">
        <v>30.5</v>
      </c>
    </row>
    <row r="60" spans="4:17" x14ac:dyDescent="0.25">
      <c r="D60">
        <v>57</v>
      </c>
      <c r="E60">
        <v>73000</v>
      </c>
      <c r="F60" s="37">
        <v>26</v>
      </c>
      <c r="G60" s="37">
        <v>26.5</v>
      </c>
      <c r="H60" s="37">
        <v>27</v>
      </c>
      <c r="I60" s="37">
        <v>27.500000000000004</v>
      </c>
      <c r="J60" s="37">
        <v>28.000000000000004</v>
      </c>
      <c r="K60" s="37">
        <v>28.500000000000004</v>
      </c>
      <c r="L60" s="37">
        <v>29.000000000000004</v>
      </c>
      <c r="M60" s="37">
        <v>29.000000000000004</v>
      </c>
      <c r="N60" s="37">
        <v>29.5</v>
      </c>
      <c r="O60" s="37">
        <v>30</v>
      </c>
      <c r="P60" s="37">
        <v>30</v>
      </c>
      <c r="Q60" s="37">
        <v>30.5</v>
      </c>
    </row>
    <row r="61" spans="4:17" x14ac:dyDescent="0.25">
      <c r="D61">
        <v>58</v>
      </c>
      <c r="E61">
        <v>74000</v>
      </c>
      <c r="F61" s="37">
        <v>26.5</v>
      </c>
      <c r="G61" s="37">
        <v>27</v>
      </c>
      <c r="H61" s="37">
        <v>27.500000000000004</v>
      </c>
      <c r="I61" s="37">
        <v>28.000000000000004</v>
      </c>
      <c r="J61" s="37">
        <v>28.000000000000004</v>
      </c>
      <c r="K61" s="37">
        <v>28.500000000000004</v>
      </c>
      <c r="L61" s="37">
        <v>29.000000000000004</v>
      </c>
      <c r="M61" s="37">
        <v>29.5</v>
      </c>
      <c r="N61" s="37">
        <v>29.5</v>
      </c>
      <c r="O61" s="37">
        <v>30</v>
      </c>
      <c r="P61" s="37">
        <v>30</v>
      </c>
      <c r="Q61" s="37">
        <v>30.5</v>
      </c>
    </row>
    <row r="62" spans="4:17" x14ac:dyDescent="0.25">
      <c r="D62">
        <v>59</v>
      </c>
      <c r="E62">
        <v>75000</v>
      </c>
      <c r="F62" s="37">
        <v>26.5</v>
      </c>
      <c r="G62" s="37">
        <v>27</v>
      </c>
      <c r="H62" s="37">
        <v>27.500000000000004</v>
      </c>
      <c r="I62" s="37">
        <v>28.000000000000004</v>
      </c>
      <c r="J62" s="37">
        <v>28.500000000000004</v>
      </c>
      <c r="K62" s="37">
        <v>28.500000000000004</v>
      </c>
      <c r="L62" s="37">
        <v>29.000000000000004</v>
      </c>
      <c r="M62" s="37">
        <v>29.5</v>
      </c>
      <c r="N62" s="37">
        <v>29.5</v>
      </c>
      <c r="O62" s="37">
        <v>30</v>
      </c>
      <c r="P62" s="37">
        <v>30.5</v>
      </c>
      <c r="Q62" s="37">
        <v>30.5</v>
      </c>
    </row>
    <row r="63" spans="4:17" x14ac:dyDescent="0.25">
      <c r="D63">
        <v>60</v>
      </c>
      <c r="E63">
        <v>76000</v>
      </c>
      <c r="F63" s="37">
        <v>26.5</v>
      </c>
      <c r="G63" s="37">
        <v>27</v>
      </c>
      <c r="H63" s="37">
        <v>27.500000000000004</v>
      </c>
      <c r="I63" s="37">
        <v>28.000000000000004</v>
      </c>
      <c r="J63" s="37">
        <v>28.500000000000004</v>
      </c>
      <c r="K63" s="37">
        <v>29.000000000000004</v>
      </c>
      <c r="L63" s="37">
        <v>29.000000000000004</v>
      </c>
      <c r="M63" s="37">
        <v>29.5</v>
      </c>
      <c r="N63" s="37">
        <v>30</v>
      </c>
      <c r="O63" s="37">
        <v>30</v>
      </c>
      <c r="P63" s="37">
        <v>30.5</v>
      </c>
      <c r="Q63" s="37">
        <v>30.5</v>
      </c>
    </row>
    <row r="64" spans="4:17" x14ac:dyDescent="0.25">
      <c r="D64">
        <v>61</v>
      </c>
      <c r="E64">
        <v>77000</v>
      </c>
      <c r="F64" s="37">
        <v>26.5</v>
      </c>
      <c r="G64" s="37">
        <v>27</v>
      </c>
      <c r="H64" s="37">
        <v>27.500000000000004</v>
      </c>
      <c r="I64" s="37">
        <v>28.000000000000004</v>
      </c>
      <c r="J64" s="37">
        <v>28.500000000000004</v>
      </c>
      <c r="K64" s="37">
        <v>29.000000000000004</v>
      </c>
      <c r="L64" s="37">
        <v>29.000000000000004</v>
      </c>
      <c r="M64" s="37">
        <v>29.5</v>
      </c>
      <c r="N64" s="37">
        <v>30</v>
      </c>
      <c r="O64" s="37">
        <v>30</v>
      </c>
      <c r="P64" s="37">
        <v>30.5</v>
      </c>
      <c r="Q64" s="37">
        <v>31</v>
      </c>
    </row>
    <row r="65" spans="4:17" x14ac:dyDescent="0.25">
      <c r="D65">
        <v>62</v>
      </c>
      <c r="E65">
        <v>78000</v>
      </c>
      <c r="F65" s="37">
        <v>26.5</v>
      </c>
      <c r="G65" s="37">
        <v>27</v>
      </c>
      <c r="H65" s="37">
        <v>27.500000000000004</v>
      </c>
      <c r="I65" s="37">
        <v>28.000000000000004</v>
      </c>
      <c r="J65" s="37">
        <v>28.500000000000004</v>
      </c>
      <c r="K65" s="37">
        <v>29.000000000000004</v>
      </c>
      <c r="L65" s="37">
        <v>29.5</v>
      </c>
      <c r="M65" s="37">
        <v>29.5</v>
      </c>
      <c r="N65" s="37">
        <v>30</v>
      </c>
      <c r="O65" s="37">
        <v>30.5</v>
      </c>
      <c r="P65" s="37">
        <v>30.5</v>
      </c>
      <c r="Q65" s="37">
        <v>31</v>
      </c>
    </row>
    <row r="66" spans="4:17" x14ac:dyDescent="0.25">
      <c r="D66">
        <v>63</v>
      </c>
      <c r="E66">
        <v>79000</v>
      </c>
      <c r="F66" s="37">
        <v>26.5</v>
      </c>
      <c r="G66" s="37">
        <v>27</v>
      </c>
      <c r="H66" s="37">
        <v>27.500000000000004</v>
      </c>
      <c r="I66" s="37">
        <v>28.000000000000004</v>
      </c>
      <c r="J66" s="37">
        <v>28.500000000000004</v>
      </c>
      <c r="K66" s="37">
        <v>29.000000000000004</v>
      </c>
      <c r="L66" s="37">
        <v>29.5</v>
      </c>
      <c r="M66" s="37">
        <v>29.5</v>
      </c>
      <c r="N66" s="37">
        <v>30</v>
      </c>
      <c r="O66" s="37">
        <v>30.5</v>
      </c>
      <c r="P66" s="37">
        <v>30.5</v>
      </c>
      <c r="Q66" s="37">
        <v>31</v>
      </c>
    </row>
    <row r="67" spans="4:17" x14ac:dyDescent="0.25">
      <c r="D67">
        <v>64</v>
      </c>
      <c r="E67">
        <v>80000</v>
      </c>
      <c r="F67" s="37">
        <v>26.5</v>
      </c>
      <c r="G67" s="37">
        <v>27</v>
      </c>
      <c r="H67" s="37">
        <v>27.500000000000004</v>
      </c>
      <c r="I67" s="37">
        <v>28.000000000000004</v>
      </c>
      <c r="J67" s="37">
        <v>28.500000000000004</v>
      </c>
      <c r="K67" s="37">
        <v>29.000000000000004</v>
      </c>
      <c r="L67" s="37">
        <v>29.5</v>
      </c>
      <c r="M67" s="37">
        <v>29.5</v>
      </c>
      <c r="N67" s="37">
        <v>30</v>
      </c>
      <c r="O67" s="37">
        <v>30.5</v>
      </c>
      <c r="P67" s="37">
        <v>30.5</v>
      </c>
      <c r="Q67" s="37">
        <v>31</v>
      </c>
    </row>
    <row r="68" spans="4:17" x14ac:dyDescent="0.25">
      <c r="D68">
        <v>65</v>
      </c>
      <c r="E68">
        <v>81000</v>
      </c>
      <c r="F68" s="37">
        <v>26.5</v>
      </c>
      <c r="G68" s="37">
        <v>27.500000000000004</v>
      </c>
      <c r="H68" s="37">
        <v>27.500000000000004</v>
      </c>
      <c r="I68" s="37">
        <v>28.000000000000004</v>
      </c>
      <c r="J68" s="37">
        <v>28.500000000000004</v>
      </c>
      <c r="K68" s="37">
        <v>29.000000000000004</v>
      </c>
      <c r="L68" s="37">
        <v>29.5</v>
      </c>
      <c r="M68" s="37">
        <v>29.5</v>
      </c>
      <c r="N68" s="37">
        <v>30</v>
      </c>
      <c r="O68" s="37">
        <v>30.5</v>
      </c>
      <c r="P68" s="37">
        <v>30.5</v>
      </c>
      <c r="Q68" s="37">
        <v>31</v>
      </c>
    </row>
    <row r="69" spans="4:17" x14ac:dyDescent="0.25">
      <c r="D69">
        <v>66</v>
      </c>
      <c r="E69">
        <v>82000</v>
      </c>
      <c r="F69" s="37">
        <v>27</v>
      </c>
      <c r="G69" s="37">
        <v>27.500000000000004</v>
      </c>
      <c r="H69" s="37">
        <v>27.500000000000004</v>
      </c>
      <c r="I69" s="37">
        <v>28.000000000000004</v>
      </c>
      <c r="J69" s="37">
        <v>28.500000000000004</v>
      </c>
      <c r="K69" s="37">
        <v>29.000000000000004</v>
      </c>
      <c r="L69" s="37">
        <v>29.5</v>
      </c>
      <c r="M69" s="37">
        <v>30</v>
      </c>
      <c r="N69" s="37">
        <v>30</v>
      </c>
      <c r="O69" s="37">
        <v>30.5</v>
      </c>
      <c r="P69" s="37">
        <v>30.5</v>
      </c>
      <c r="Q69" s="37">
        <v>31</v>
      </c>
    </row>
    <row r="70" spans="4:17" x14ac:dyDescent="0.25">
      <c r="D70">
        <v>67</v>
      </c>
      <c r="E70">
        <v>83000</v>
      </c>
      <c r="F70" s="37">
        <v>27</v>
      </c>
      <c r="G70" s="37">
        <v>27.500000000000004</v>
      </c>
      <c r="H70" s="37">
        <v>28.000000000000004</v>
      </c>
      <c r="I70" s="37">
        <v>28.000000000000004</v>
      </c>
      <c r="J70" s="37">
        <v>28.500000000000004</v>
      </c>
      <c r="K70" s="37">
        <v>29.000000000000004</v>
      </c>
      <c r="L70" s="37">
        <v>29.5</v>
      </c>
      <c r="M70" s="37">
        <v>30</v>
      </c>
      <c r="N70" s="37">
        <v>30</v>
      </c>
      <c r="O70" s="37">
        <v>30.5</v>
      </c>
      <c r="P70" s="37">
        <v>30.5</v>
      </c>
      <c r="Q70" s="37">
        <v>31</v>
      </c>
    </row>
    <row r="71" spans="4:17" x14ac:dyDescent="0.25">
      <c r="D71">
        <v>68</v>
      </c>
      <c r="E71">
        <v>84000</v>
      </c>
      <c r="F71" s="37">
        <v>27</v>
      </c>
      <c r="G71" s="37">
        <v>27.500000000000004</v>
      </c>
      <c r="H71" s="37">
        <v>28.000000000000004</v>
      </c>
      <c r="I71" s="37">
        <v>28.000000000000004</v>
      </c>
      <c r="J71" s="37">
        <v>28.500000000000004</v>
      </c>
      <c r="K71" s="37">
        <v>29.000000000000004</v>
      </c>
      <c r="L71" s="37">
        <v>29.5</v>
      </c>
      <c r="M71" s="37">
        <v>30</v>
      </c>
      <c r="N71" s="37">
        <v>30</v>
      </c>
      <c r="O71" s="37">
        <v>30.5</v>
      </c>
      <c r="P71" s="37">
        <v>30.5</v>
      </c>
      <c r="Q71" s="37">
        <v>31</v>
      </c>
    </row>
    <row r="72" spans="4:17" x14ac:dyDescent="0.25">
      <c r="D72">
        <v>69</v>
      </c>
      <c r="E72">
        <v>85000</v>
      </c>
      <c r="F72" s="37">
        <v>27</v>
      </c>
      <c r="G72" s="37">
        <v>27.500000000000004</v>
      </c>
      <c r="H72" s="37">
        <v>28.000000000000004</v>
      </c>
      <c r="I72" s="37">
        <v>28.500000000000004</v>
      </c>
      <c r="J72" s="37">
        <v>28.500000000000004</v>
      </c>
      <c r="K72" s="37">
        <v>29.000000000000004</v>
      </c>
      <c r="L72" s="37">
        <v>29.5</v>
      </c>
      <c r="M72" s="37">
        <v>30</v>
      </c>
      <c r="N72" s="37">
        <v>30</v>
      </c>
      <c r="O72" s="37">
        <v>30.5</v>
      </c>
      <c r="P72" s="37">
        <v>31</v>
      </c>
      <c r="Q72" s="37">
        <v>31</v>
      </c>
    </row>
    <row r="73" spans="4:17" x14ac:dyDescent="0.25">
      <c r="D73">
        <v>70</v>
      </c>
      <c r="E73">
        <v>86000</v>
      </c>
      <c r="F73" s="37">
        <v>27</v>
      </c>
      <c r="G73" s="37">
        <v>27.500000000000004</v>
      </c>
      <c r="H73" s="37">
        <v>28.000000000000004</v>
      </c>
      <c r="I73" s="37">
        <v>28.500000000000004</v>
      </c>
      <c r="J73" s="37">
        <v>28.500000000000004</v>
      </c>
      <c r="K73" s="37">
        <v>29.000000000000004</v>
      </c>
      <c r="L73" s="37">
        <v>29.5</v>
      </c>
      <c r="M73" s="37">
        <v>30</v>
      </c>
      <c r="N73" s="37">
        <v>30</v>
      </c>
      <c r="O73" s="37">
        <v>30.5</v>
      </c>
      <c r="P73" s="37">
        <v>31</v>
      </c>
      <c r="Q73" s="37">
        <v>31</v>
      </c>
    </row>
    <row r="74" spans="4:17" x14ac:dyDescent="0.25">
      <c r="D74">
        <v>71</v>
      </c>
      <c r="E74">
        <v>87000</v>
      </c>
      <c r="F74" s="37">
        <v>27</v>
      </c>
      <c r="G74" s="37">
        <v>27.500000000000004</v>
      </c>
      <c r="H74" s="37">
        <v>28.000000000000004</v>
      </c>
      <c r="I74" s="37">
        <v>28.500000000000004</v>
      </c>
      <c r="J74" s="37">
        <v>28.500000000000004</v>
      </c>
      <c r="K74" s="37">
        <v>29.000000000000004</v>
      </c>
      <c r="L74" s="37">
        <v>29.5</v>
      </c>
      <c r="M74" s="37">
        <v>30</v>
      </c>
      <c r="N74" s="37">
        <v>30</v>
      </c>
      <c r="O74" s="37">
        <v>30.5</v>
      </c>
      <c r="P74" s="37">
        <v>31</v>
      </c>
      <c r="Q74" s="37">
        <v>31</v>
      </c>
    </row>
    <row r="75" spans="4:17" x14ac:dyDescent="0.25">
      <c r="D75">
        <v>72</v>
      </c>
      <c r="E75">
        <v>88000</v>
      </c>
      <c r="F75" s="37">
        <v>27</v>
      </c>
      <c r="G75" s="37">
        <v>27.500000000000004</v>
      </c>
      <c r="H75" s="37">
        <v>28.000000000000004</v>
      </c>
      <c r="I75" s="37">
        <v>28.500000000000004</v>
      </c>
      <c r="J75" s="37">
        <v>28.500000000000004</v>
      </c>
      <c r="K75" s="37">
        <v>29.000000000000004</v>
      </c>
      <c r="L75" s="37">
        <v>29.5</v>
      </c>
      <c r="M75" s="37">
        <v>30</v>
      </c>
      <c r="N75" s="37">
        <v>30</v>
      </c>
      <c r="O75" s="37">
        <v>30.5</v>
      </c>
      <c r="P75" s="37">
        <v>31</v>
      </c>
      <c r="Q75" s="37">
        <v>31</v>
      </c>
    </row>
    <row r="76" spans="4:17" x14ac:dyDescent="0.25">
      <c r="D76">
        <v>73</v>
      </c>
      <c r="E76">
        <v>89000</v>
      </c>
      <c r="F76" s="37">
        <v>27</v>
      </c>
      <c r="G76" s="37">
        <v>27.500000000000004</v>
      </c>
      <c r="H76" s="37">
        <v>28.000000000000004</v>
      </c>
      <c r="I76" s="37">
        <v>28.500000000000004</v>
      </c>
      <c r="J76" s="37">
        <v>29.000000000000004</v>
      </c>
      <c r="K76" s="37">
        <v>29.000000000000004</v>
      </c>
      <c r="L76" s="37">
        <v>29.5</v>
      </c>
      <c r="M76" s="37">
        <v>30</v>
      </c>
      <c r="N76" s="37">
        <v>30</v>
      </c>
      <c r="O76" s="37">
        <v>30.5</v>
      </c>
      <c r="P76" s="37">
        <v>31</v>
      </c>
      <c r="Q76" s="37">
        <v>31</v>
      </c>
    </row>
    <row r="77" spans="4:17" x14ac:dyDescent="0.25">
      <c r="D77">
        <v>74</v>
      </c>
      <c r="E77">
        <v>90000</v>
      </c>
      <c r="F77" s="37">
        <v>27</v>
      </c>
      <c r="G77" s="37">
        <v>27.500000000000004</v>
      </c>
      <c r="H77" s="37">
        <v>28.000000000000004</v>
      </c>
      <c r="I77" s="37">
        <v>28.500000000000004</v>
      </c>
      <c r="J77" s="37">
        <v>29.000000000000004</v>
      </c>
      <c r="K77" s="37">
        <v>29.000000000000004</v>
      </c>
      <c r="L77" s="37">
        <v>29.5</v>
      </c>
      <c r="M77" s="37">
        <v>30</v>
      </c>
      <c r="N77" s="37">
        <v>30</v>
      </c>
      <c r="O77" s="37">
        <v>30.5</v>
      </c>
      <c r="P77" s="37">
        <v>31</v>
      </c>
      <c r="Q77" s="37">
        <v>31</v>
      </c>
    </row>
    <row r="78" spans="4:17" x14ac:dyDescent="0.25">
      <c r="D78">
        <v>75</v>
      </c>
      <c r="E78">
        <v>91000</v>
      </c>
      <c r="F78" s="37">
        <v>27</v>
      </c>
      <c r="G78" s="37">
        <v>27.500000000000004</v>
      </c>
      <c r="H78" s="37">
        <v>28.000000000000004</v>
      </c>
      <c r="I78" s="37">
        <v>28.500000000000004</v>
      </c>
      <c r="J78" s="37">
        <v>29.000000000000004</v>
      </c>
      <c r="K78" s="37">
        <v>29.000000000000004</v>
      </c>
      <c r="L78" s="37">
        <v>29.5</v>
      </c>
      <c r="M78" s="37">
        <v>30</v>
      </c>
      <c r="N78" s="37">
        <v>30.5</v>
      </c>
      <c r="O78" s="37">
        <v>30.5</v>
      </c>
      <c r="P78" s="37">
        <v>31</v>
      </c>
      <c r="Q78" s="37">
        <v>31</v>
      </c>
    </row>
    <row r="79" spans="4:17" x14ac:dyDescent="0.25">
      <c r="D79">
        <v>76</v>
      </c>
      <c r="E79">
        <v>92000</v>
      </c>
      <c r="F79" s="37">
        <v>27</v>
      </c>
      <c r="G79" s="37">
        <v>27.500000000000004</v>
      </c>
      <c r="H79" s="37">
        <v>28.000000000000004</v>
      </c>
      <c r="I79" s="37">
        <v>28.500000000000004</v>
      </c>
      <c r="J79" s="37">
        <v>29.000000000000004</v>
      </c>
      <c r="K79" s="37">
        <v>29.000000000000004</v>
      </c>
      <c r="L79" s="37">
        <v>29.5</v>
      </c>
      <c r="M79" s="37">
        <v>30</v>
      </c>
      <c r="N79" s="37">
        <v>30.5</v>
      </c>
      <c r="O79" s="37">
        <v>30.5</v>
      </c>
      <c r="P79" s="37">
        <v>31</v>
      </c>
      <c r="Q79" s="37">
        <v>31</v>
      </c>
    </row>
    <row r="80" spans="4:17" x14ac:dyDescent="0.25">
      <c r="D80">
        <v>77</v>
      </c>
      <c r="E80">
        <v>93000</v>
      </c>
      <c r="F80" s="37">
        <v>27</v>
      </c>
      <c r="G80" s="37">
        <v>27.500000000000004</v>
      </c>
      <c r="H80" s="37">
        <v>28.000000000000004</v>
      </c>
      <c r="I80" s="37">
        <v>28.500000000000004</v>
      </c>
      <c r="J80" s="37">
        <v>29.000000000000004</v>
      </c>
      <c r="K80" s="37">
        <v>29.000000000000004</v>
      </c>
      <c r="L80" s="37">
        <v>29.5</v>
      </c>
      <c r="M80" s="37">
        <v>30</v>
      </c>
      <c r="N80" s="37">
        <v>30.5</v>
      </c>
      <c r="O80" s="37">
        <v>30.5</v>
      </c>
      <c r="P80" s="37">
        <v>31</v>
      </c>
      <c r="Q80" s="37">
        <v>31</v>
      </c>
    </row>
    <row r="81" spans="4:17" x14ac:dyDescent="0.25">
      <c r="D81">
        <v>78</v>
      </c>
      <c r="E81">
        <v>94000</v>
      </c>
      <c r="F81" s="37">
        <v>27</v>
      </c>
      <c r="G81" s="37">
        <v>27.500000000000004</v>
      </c>
      <c r="H81" s="37">
        <v>28.000000000000004</v>
      </c>
      <c r="I81" s="37">
        <v>28.500000000000004</v>
      </c>
      <c r="J81" s="37">
        <v>29.000000000000004</v>
      </c>
      <c r="K81" s="37">
        <v>29.000000000000004</v>
      </c>
      <c r="L81" s="37">
        <v>29.5</v>
      </c>
      <c r="M81" s="37">
        <v>30</v>
      </c>
      <c r="N81" s="37">
        <v>30.5</v>
      </c>
      <c r="O81" s="37">
        <v>30.5</v>
      </c>
      <c r="P81" s="37">
        <v>31</v>
      </c>
      <c r="Q81" s="37">
        <v>31</v>
      </c>
    </row>
    <row r="82" spans="4:17" x14ac:dyDescent="0.25">
      <c r="D82">
        <v>79</v>
      </c>
      <c r="E82">
        <v>95000</v>
      </c>
      <c r="F82" s="37">
        <v>27</v>
      </c>
      <c r="G82" s="37">
        <v>27.500000000000004</v>
      </c>
      <c r="H82" s="37">
        <v>28.000000000000004</v>
      </c>
      <c r="I82" s="37">
        <v>28.500000000000004</v>
      </c>
      <c r="J82" s="37">
        <v>29.000000000000004</v>
      </c>
      <c r="K82" s="37">
        <v>29.000000000000004</v>
      </c>
      <c r="L82" s="37">
        <v>29.5</v>
      </c>
      <c r="M82" s="37">
        <v>30</v>
      </c>
      <c r="N82" s="37">
        <v>30.5</v>
      </c>
      <c r="O82" s="37">
        <v>30.5</v>
      </c>
      <c r="P82" s="37">
        <v>31</v>
      </c>
      <c r="Q82" s="37">
        <v>31</v>
      </c>
    </row>
    <row r="83" spans="4:17" x14ac:dyDescent="0.25">
      <c r="D83">
        <v>80</v>
      </c>
      <c r="E83">
        <v>96000</v>
      </c>
      <c r="F83" s="37">
        <v>27</v>
      </c>
      <c r="G83" s="37">
        <v>27.500000000000004</v>
      </c>
      <c r="H83" s="37">
        <v>28.000000000000004</v>
      </c>
      <c r="I83" s="37">
        <v>28.500000000000004</v>
      </c>
      <c r="J83" s="37">
        <v>29.000000000000004</v>
      </c>
      <c r="K83" s="37">
        <v>29.000000000000004</v>
      </c>
      <c r="L83" s="37">
        <v>29.5</v>
      </c>
      <c r="M83" s="37">
        <v>30</v>
      </c>
      <c r="N83" s="37">
        <v>30.5</v>
      </c>
      <c r="O83" s="37">
        <v>30.5</v>
      </c>
      <c r="P83" s="37">
        <v>31</v>
      </c>
      <c r="Q83" s="37">
        <v>31</v>
      </c>
    </row>
    <row r="84" spans="4:17" x14ac:dyDescent="0.25">
      <c r="D84">
        <v>81</v>
      </c>
      <c r="E84">
        <v>97000</v>
      </c>
      <c r="F84" s="37">
        <v>27</v>
      </c>
      <c r="G84" s="37">
        <v>27.500000000000004</v>
      </c>
      <c r="H84" s="37">
        <v>28.000000000000004</v>
      </c>
      <c r="I84" s="37">
        <v>28.500000000000004</v>
      </c>
      <c r="J84" s="37">
        <v>29.000000000000004</v>
      </c>
      <c r="K84" s="37">
        <v>29.000000000000004</v>
      </c>
      <c r="L84" s="37">
        <v>29.5</v>
      </c>
      <c r="M84" s="37">
        <v>30</v>
      </c>
      <c r="N84" s="37">
        <v>30.5</v>
      </c>
      <c r="O84" s="37">
        <v>30.5</v>
      </c>
      <c r="P84" s="37">
        <v>31</v>
      </c>
      <c r="Q84" s="37">
        <v>31</v>
      </c>
    </row>
    <row r="85" spans="4:17" x14ac:dyDescent="0.25">
      <c r="D85">
        <v>82</v>
      </c>
      <c r="E85">
        <v>98000</v>
      </c>
      <c r="F85" s="37">
        <v>27</v>
      </c>
      <c r="G85" s="37">
        <v>27.500000000000004</v>
      </c>
      <c r="H85" s="37">
        <v>28.000000000000004</v>
      </c>
      <c r="I85" s="37">
        <v>28.500000000000004</v>
      </c>
      <c r="J85" s="37">
        <v>29.000000000000004</v>
      </c>
      <c r="K85" s="37">
        <v>29.000000000000004</v>
      </c>
      <c r="L85" s="37">
        <v>29.5</v>
      </c>
      <c r="M85" s="37">
        <v>30</v>
      </c>
      <c r="N85" s="37">
        <v>30.5</v>
      </c>
      <c r="O85" s="37">
        <v>30.5</v>
      </c>
      <c r="P85" s="37">
        <v>31</v>
      </c>
      <c r="Q85" s="37">
        <v>31</v>
      </c>
    </row>
    <row r="86" spans="4:17" x14ac:dyDescent="0.25">
      <c r="D86">
        <v>83</v>
      </c>
      <c r="E86">
        <v>99000</v>
      </c>
      <c r="F86" s="37">
        <v>27</v>
      </c>
      <c r="G86" s="37">
        <v>27.500000000000004</v>
      </c>
      <c r="H86" s="37">
        <v>28.000000000000004</v>
      </c>
      <c r="I86" s="37">
        <v>28.500000000000004</v>
      </c>
      <c r="J86" s="37">
        <v>29.000000000000004</v>
      </c>
      <c r="K86" s="37">
        <v>29.000000000000004</v>
      </c>
      <c r="L86" s="37">
        <v>29.5</v>
      </c>
      <c r="M86" s="37">
        <v>30</v>
      </c>
      <c r="N86" s="37">
        <v>30.5</v>
      </c>
      <c r="O86" s="37">
        <v>30.5</v>
      </c>
      <c r="P86" s="37">
        <v>31</v>
      </c>
      <c r="Q86" s="37">
        <v>31</v>
      </c>
    </row>
    <row r="87" spans="4:17" x14ac:dyDescent="0.25">
      <c r="D87">
        <v>84</v>
      </c>
      <c r="E87">
        <v>100000</v>
      </c>
      <c r="F87" s="37">
        <v>27</v>
      </c>
      <c r="G87" s="37">
        <v>27.500000000000004</v>
      </c>
      <c r="H87" s="37">
        <v>28.000000000000004</v>
      </c>
      <c r="I87" s="37">
        <v>28.500000000000004</v>
      </c>
      <c r="J87" s="37">
        <v>29.000000000000004</v>
      </c>
      <c r="K87" s="37">
        <v>29.000000000000004</v>
      </c>
      <c r="L87" s="37">
        <v>29.5</v>
      </c>
      <c r="M87" s="37">
        <v>30</v>
      </c>
      <c r="N87" s="37">
        <v>30.5</v>
      </c>
      <c r="O87" s="37">
        <v>30.5</v>
      </c>
      <c r="P87" s="37">
        <v>31</v>
      </c>
      <c r="Q87" s="37">
        <v>31</v>
      </c>
    </row>
    <row r="88" spans="4:17" x14ac:dyDescent="0.25">
      <c r="D88">
        <v>85</v>
      </c>
      <c r="E88">
        <v>101000</v>
      </c>
      <c r="F88" s="37">
        <v>27</v>
      </c>
      <c r="G88" s="37">
        <v>27.500000000000004</v>
      </c>
      <c r="H88" s="37">
        <v>28.000000000000004</v>
      </c>
      <c r="I88" s="37">
        <v>28.500000000000004</v>
      </c>
      <c r="J88" s="37">
        <v>29.000000000000004</v>
      </c>
      <c r="K88" s="37">
        <v>29.000000000000004</v>
      </c>
      <c r="L88" s="37">
        <v>29.5</v>
      </c>
      <c r="M88" s="37">
        <v>30</v>
      </c>
      <c r="N88" s="37">
        <v>30.5</v>
      </c>
      <c r="O88" s="37">
        <v>30.5</v>
      </c>
      <c r="P88" s="37">
        <v>31</v>
      </c>
      <c r="Q88" s="37">
        <v>31</v>
      </c>
    </row>
    <row r="89" spans="4:17" x14ac:dyDescent="0.25">
      <c r="D89">
        <v>86</v>
      </c>
      <c r="E89">
        <v>102000</v>
      </c>
      <c r="F89" s="37">
        <v>27</v>
      </c>
      <c r="G89" s="37">
        <v>27.500000000000004</v>
      </c>
      <c r="H89" s="37">
        <v>28.000000000000004</v>
      </c>
      <c r="I89" s="37">
        <v>28.500000000000004</v>
      </c>
      <c r="J89" s="37">
        <v>29.000000000000004</v>
      </c>
      <c r="K89" s="37">
        <v>29.000000000000004</v>
      </c>
      <c r="L89" s="37">
        <v>29.5</v>
      </c>
      <c r="M89" s="37">
        <v>30</v>
      </c>
      <c r="N89" s="37">
        <v>30.5</v>
      </c>
      <c r="O89" s="37">
        <v>30.5</v>
      </c>
      <c r="P89" s="37">
        <v>31</v>
      </c>
      <c r="Q89" s="37">
        <v>31</v>
      </c>
    </row>
    <row r="90" spans="4:17" x14ac:dyDescent="0.25">
      <c r="D90">
        <v>87</v>
      </c>
      <c r="E90">
        <v>103000</v>
      </c>
      <c r="F90" s="37">
        <v>27</v>
      </c>
      <c r="G90" s="37">
        <v>27.500000000000004</v>
      </c>
      <c r="H90" s="37">
        <v>28.000000000000004</v>
      </c>
      <c r="I90" s="37">
        <v>28.500000000000004</v>
      </c>
      <c r="J90" s="37">
        <v>29.000000000000004</v>
      </c>
      <c r="K90" s="37">
        <v>29.000000000000004</v>
      </c>
      <c r="L90" s="37">
        <v>29.5</v>
      </c>
      <c r="M90" s="37">
        <v>30</v>
      </c>
      <c r="N90" s="37">
        <v>30.5</v>
      </c>
      <c r="O90" s="37">
        <v>30.5</v>
      </c>
      <c r="P90" s="37">
        <v>31</v>
      </c>
      <c r="Q90" s="37">
        <v>31</v>
      </c>
    </row>
    <row r="91" spans="4:17" x14ac:dyDescent="0.25">
      <c r="D91">
        <v>88</v>
      </c>
      <c r="E91">
        <v>104000</v>
      </c>
      <c r="F91" s="37">
        <v>27</v>
      </c>
      <c r="G91" s="37">
        <v>27.500000000000004</v>
      </c>
      <c r="H91" s="37">
        <v>28.000000000000004</v>
      </c>
      <c r="I91" s="37">
        <v>28.500000000000004</v>
      </c>
      <c r="J91" s="37">
        <v>29.000000000000004</v>
      </c>
      <c r="K91" s="37">
        <v>29.000000000000004</v>
      </c>
      <c r="L91" s="37">
        <v>29.5</v>
      </c>
      <c r="M91" s="37">
        <v>30</v>
      </c>
      <c r="N91" s="37">
        <v>30.5</v>
      </c>
      <c r="O91" s="37">
        <v>30.5</v>
      </c>
      <c r="P91" s="37">
        <v>31</v>
      </c>
      <c r="Q91" s="37">
        <v>31</v>
      </c>
    </row>
    <row r="92" spans="4:17" x14ac:dyDescent="0.25">
      <c r="D92">
        <v>89</v>
      </c>
      <c r="E92">
        <v>105000</v>
      </c>
      <c r="F92" s="37">
        <v>27</v>
      </c>
      <c r="G92" s="37">
        <v>27.500000000000004</v>
      </c>
      <c r="H92" s="37">
        <v>28.000000000000004</v>
      </c>
      <c r="I92" s="37">
        <v>28.500000000000004</v>
      </c>
      <c r="J92" s="37">
        <v>29.000000000000004</v>
      </c>
      <c r="K92" s="37">
        <v>29.000000000000004</v>
      </c>
      <c r="L92" s="37">
        <v>29.5</v>
      </c>
      <c r="M92" s="37">
        <v>30</v>
      </c>
      <c r="N92" s="37">
        <v>30.5</v>
      </c>
      <c r="O92" s="37">
        <v>30.5</v>
      </c>
      <c r="P92" s="37">
        <v>31</v>
      </c>
      <c r="Q92" s="37">
        <v>31</v>
      </c>
    </row>
    <row r="93" spans="4:17" x14ac:dyDescent="0.25">
      <c r="D93">
        <v>90</v>
      </c>
      <c r="E93">
        <v>106000</v>
      </c>
      <c r="F93" s="37">
        <v>27</v>
      </c>
      <c r="G93" s="37">
        <v>27.500000000000004</v>
      </c>
      <c r="H93" s="37">
        <v>28.000000000000004</v>
      </c>
      <c r="I93" s="37">
        <v>28.500000000000004</v>
      </c>
      <c r="J93" s="37">
        <v>29.000000000000004</v>
      </c>
      <c r="K93" s="37">
        <v>29.000000000000004</v>
      </c>
      <c r="L93" s="37">
        <v>29.5</v>
      </c>
      <c r="M93" s="37">
        <v>30</v>
      </c>
      <c r="N93" s="37">
        <v>30.5</v>
      </c>
      <c r="O93" s="37">
        <v>30.5</v>
      </c>
      <c r="P93" s="37">
        <v>31</v>
      </c>
      <c r="Q93" s="37">
        <v>31</v>
      </c>
    </row>
    <row r="94" spans="4:17" x14ac:dyDescent="0.25">
      <c r="D94">
        <v>91</v>
      </c>
      <c r="E94">
        <v>107000</v>
      </c>
      <c r="F94" s="37">
        <v>27</v>
      </c>
      <c r="G94" s="37">
        <v>27.500000000000004</v>
      </c>
      <c r="H94" s="37">
        <v>28.000000000000004</v>
      </c>
      <c r="I94" s="37">
        <v>28.500000000000004</v>
      </c>
      <c r="J94" s="37">
        <v>29.000000000000004</v>
      </c>
      <c r="K94" s="37">
        <v>29.000000000000004</v>
      </c>
      <c r="L94" s="37">
        <v>29.5</v>
      </c>
      <c r="M94" s="37">
        <v>30</v>
      </c>
      <c r="N94" s="37">
        <v>30.5</v>
      </c>
      <c r="O94" s="37">
        <v>30.5</v>
      </c>
      <c r="P94" s="37">
        <v>31</v>
      </c>
      <c r="Q94" s="37">
        <v>31</v>
      </c>
    </row>
    <row r="95" spans="4:17" x14ac:dyDescent="0.25">
      <c r="D95">
        <v>92</v>
      </c>
      <c r="E95">
        <v>108000</v>
      </c>
      <c r="F95" s="37">
        <v>27</v>
      </c>
      <c r="G95" s="37">
        <v>27.500000000000004</v>
      </c>
      <c r="H95" s="37">
        <v>28.000000000000004</v>
      </c>
      <c r="I95" s="37">
        <v>28.500000000000004</v>
      </c>
      <c r="J95" s="37">
        <v>29.000000000000004</v>
      </c>
      <c r="K95" s="37">
        <v>29.000000000000004</v>
      </c>
      <c r="L95" s="37">
        <v>29.5</v>
      </c>
      <c r="M95" s="37">
        <v>30</v>
      </c>
      <c r="N95" s="37">
        <v>30.5</v>
      </c>
      <c r="O95" s="37">
        <v>30.5</v>
      </c>
      <c r="P95" s="37">
        <v>31</v>
      </c>
      <c r="Q95" s="37">
        <v>31</v>
      </c>
    </row>
    <row r="96" spans="4:17" x14ac:dyDescent="0.25">
      <c r="D96">
        <v>93</v>
      </c>
      <c r="E96">
        <v>109000</v>
      </c>
      <c r="F96" s="37">
        <v>27</v>
      </c>
      <c r="G96" s="37">
        <v>27.500000000000004</v>
      </c>
      <c r="H96" s="37">
        <v>28.000000000000004</v>
      </c>
      <c r="I96" s="37">
        <v>28.500000000000004</v>
      </c>
      <c r="J96" s="37">
        <v>29.000000000000004</v>
      </c>
      <c r="K96" s="37">
        <v>29.000000000000004</v>
      </c>
      <c r="L96" s="37">
        <v>29.5</v>
      </c>
      <c r="M96" s="37">
        <v>30</v>
      </c>
      <c r="N96" s="37">
        <v>30.5</v>
      </c>
      <c r="O96" s="37">
        <v>30.5</v>
      </c>
      <c r="P96" s="37">
        <v>31</v>
      </c>
      <c r="Q96" s="37">
        <v>31</v>
      </c>
    </row>
    <row r="97" spans="4:17" x14ac:dyDescent="0.25">
      <c r="D97">
        <v>94</v>
      </c>
      <c r="E97">
        <v>110000</v>
      </c>
      <c r="F97" s="37">
        <v>27</v>
      </c>
      <c r="G97" s="37">
        <v>27.500000000000004</v>
      </c>
      <c r="H97" s="37">
        <v>28.000000000000004</v>
      </c>
      <c r="I97" s="37">
        <v>28.500000000000004</v>
      </c>
      <c r="J97" s="37">
        <v>29.000000000000004</v>
      </c>
      <c r="K97" s="37">
        <v>29.000000000000004</v>
      </c>
      <c r="L97" s="37">
        <v>29.5</v>
      </c>
      <c r="M97" s="37">
        <v>30</v>
      </c>
      <c r="N97" s="37">
        <v>30.5</v>
      </c>
      <c r="O97" s="37">
        <v>30.5</v>
      </c>
      <c r="P97" s="37">
        <v>31</v>
      </c>
      <c r="Q97" s="37">
        <v>31</v>
      </c>
    </row>
    <row r="98" spans="4:17" x14ac:dyDescent="0.25"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</row>
    <row r="99" spans="4:17" x14ac:dyDescent="0.25"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D1:Q99"/>
  <sheetViews>
    <sheetView zoomScale="85" zoomScaleNormal="85" workbookViewId="0">
      <selection activeCell="D3" sqref="D3"/>
    </sheetView>
  </sheetViews>
  <sheetFormatPr defaultRowHeight="15" x14ac:dyDescent="0.25"/>
  <cols>
    <col min="12" max="17" width="9.140625" customWidth="1"/>
  </cols>
  <sheetData>
    <row r="1" spans="4:17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</row>
    <row r="2" spans="4:17" x14ac:dyDescent="0.25">
      <c r="D2" t="s">
        <v>153</v>
      </c>
      <c r="F2" s="62">
        <v>0</v>
      </c>
      <c r="G2" s="62">
        <v>1.0009999999999999</v>
      </c>
      <c r="H2" s="62">
        <v>1.5009999999999999</v>
      </c>
      <c r="I2" s="62">
        <v>2.0009999999999999</v>
      </c>
      <c r="J2" s="62">
        <v>2.5009999999999999</v>
      </c>
      <c r="K2" s="62">
        <v>3.0009999999999999</v>
      </c>
      <c r="L2" s="62">
        <v>3.5009999999999999</v>
      </c>
      <c r="M2" s="62">
        <v>4.0010000000000003</v>
      </c>
      <c r="N2" s="62">
        <v>4.5010000000000003</v>
      </c>
      <c r="O2" s="62">
        <v>5.0010000000000003</v>
      </c>
      <c r="P2" s="62">
        <v>5.5010000000000003</v>
      </c>
      <c r="Q2" s="62">
        <v>6.0010000000000003</v>
      </c>
    </row>
    <row r="3" spans="4:17" x14ac:dyDescent="0.25">
      <c r="E3" t="s">
        <v>59</v>
      </c>
      <c r="F3" s="62">
        <v>2</v>
      </c>
      <c r="G3" s="62">
        <v>3</v>
      </c>
      <c r="H3" s="62">
        <v>4</v>
      </c>
      <c r="I3" s="62">
        <v>5</v>
      </c>
      <c r="J3" s="62">
        <v>6</v>
      </c>
      <c r="K3" s="62">
        <v>7</v>
      </c>
      <c r="L3" s="62">
        <v>8</v>
      </c>
      <c r="M3" s="62">
        <v>9</v>
      </c>
      <c r="N3" s="62">
        <v>10</v>
      </c>
      <c r="O3" s="62">
        <v>11</v>
      </c>
      <c r="P3" s="62">
        <v>12</v>
      </c>
      <c r="Q3" s="62">
        <v>13</v>
      </c>
    </row>
    <row r="4" spans="4:17" x14ac:dyDescent="0.25">
      <c r="D4">
        <v>1</v>
      </c>
      <c r="E4">
        <v>0</v>
      </c>
      <c r="F4" s="37">
        <v>15.5</v>
      </c>
      <c r="G4" s="37">
        <v>15.5</v>
      </c>
      <c r="H4" s="37">
        <v>16</v>
      </c>
      <c r="I4" s="37">
        <v>16</v>
      </c>
      <c r="J4" s="37">
        <v>16.5</v>
      </c>
      <c r="K4" s="37">
        <v>16.5</v>
      </c>
      <c r="L4" s="37">
        <v>17</v>
      </c>
      <c r="M4" s="37">
        <v>17</v>
      </c>
      <c r="N4" s="37">
        <v>17.5</v>
      </c>
      <c r="O4" s="37">
        <v>17.5</v>
      </c>
      <c r="P4" s="37">
        <v>17.5</v>
      </c>
      <c r="Q4" s="37">
        <v>17.5</v>
      </c>
    </row>
    <row r="5" spans="4:17" x14ac:dyDescent="0.25">
      <c r="D5">
        <v>2</v>
      </c>
      <c r="E5" s="68">
        <v>21000</v>
      </c>
      <c r="F5" s="66">
        <v>18.5</v>
      </c>
      <c r="G5" s="66">
        <v>18.5</v>
      </c>
      <c r="H5" s="66">
        <v>19</v>
      </c>
      <c r="I5" s="66">
        <v>19</v>
      </c>
      <c r="J5" s="66">
        <v>19.5</v>
      </c>
      <c r="K5" s="66">
        <v>19.5</v>
      </c>
      <c r="L5" s="66">
        <v>20</v>
      </c>
      <c r="M5" s="66">
        <v>20</v>
      </c>
      <c r="N5" s="66">
        <v>20.5</v>
      </c>
      <c r="O5" s="66">
        <v>20.5</v>
      </c>
      <c r="P5" s="66">
        <v>20.5</v>
      </c>
      <c r="Q5" s="66">
        <v>20.5</v>
      </c>
    </row>
    <row r="6" spans="4:17" x14ac:dyDescent="0.25">
      <c r="D6">
        <v>3</v>
      </c>
      <c r="E6" s="65">
        <v>22000</v>
      </c>
      <c r="F6" s="66">
        <v>19.5</v>
      </c>
      <c r="G6" s="66">
        <v>19.5</v>
      </c>
      <c r="H6" s="66">
        <v>20</v>
      </c>
      <c r="I6" s="66">
        <v>20</v>
      </c>
      <c r="J6" s="66">
        <v>20.5</v>
      </c>
      <c r="K6" s="66">
        <v>20.5</v>
      </c>
      <c r="L6" s="66">
        <v>21</v>
      </c>
      <c r="M6" s="66">
        <v>21</v>
      </c>
      <c r="N6" s="66">
        <v>21.5</v>
      </c>
      <c r="O6" s="66">
        <v>21.5</v>
      </c>
      <c r="P6" s="66">
        <v>21.5</v>
      </c>
      <c r="Q6" s="66">
        <v>22</v>
      </c>
    </row>
    <row r="7" spans="4:17" x14ac:dyDescent="0.25">
      <c r="D7">
        <v>4</v>
      </c>
      <c r="E7" s="65">
        <v>22500</v>
      </c>
      <c r="F7" s="66">
        <v>20</v>
      </c>
      <c r="G7" s="66">
        <v>20.5</v>
      </c>
      <c r="H7" s="66">
        <v>21</v>
      </c>
      <c r="I7" s="66">
        <v>21</v>
      </c>
      <c r="J7" s="66">
        <v>21.5</v>
      </c>
      <c r="K7" s="66">
        <v>21.5</v>
      </c>
      <c r="L7" s="66">
        <v>22</v>
      </c>
      <c r="M7" s="66">
        <v>22</v>
      </c>
      <c r="N7" s="66">
        <v>22.5</v>
      </c>
      <c r="O7" s="66">
        <v>22.5</v>
      </c>
      <c r="P7" s="66">
        <v>22.5</v>
      </c>
      <c r="Q7" s="66">
        <v>23</v>
      </c>
    </row>
    <row r="8" spans="4:17" x14ac:dyDescent="0.25">
      <c r="D8">
        <v>5</v>
      </c>
      <c r="E8" s="65">
        <v>23000</v>
      </c>
      <c r="F8" s="66">
        <v>21.000000000000004</v>
      </c>
      <c r="G8" s="66">
        <v>21.499999999999996</v>
      </c>
      <c r="H8" s="66">
        <v>21.5</v>
      </c>
      <c r="I8" s="66">
        <v>22</v>
      </c>
      <c r="J8" s="66">
        <v>22</v>
      </c>
      <c r="K8" s="66">
        <v>22.5</v>
      </c>
      <c r="L8" s="66">
        <v>22.5</v>
      </c>
      <c r="M8" s="66">
        <v>23</v>
      </c>
      <c r="N8" s="66">
        <v>23</v>
      </c>
      <c r="O8" s="66">
        <v>23.5</v>
      </c>
      <c r="P8" s="66">
        <v>23.5</v>
      </c>
      <c r="Q8" s="66">
        <v>23.5</v>
      </c>
    </row>
    <row r="9" spans="4:17" x14ac:dyDescent="0.25">
      <c r="D9">
        <v>6</v>
      </c>
      <c r="E9" s="65">
        <v>23500</v>
      </c>
      <c r="F9" s="66">
        <v>21.000000000000004</v>
      </c>
      <c r="G9" s="66">
        <v>21.499999999999996</v>
      </c>
      <c r="H9" s="66">
        <v>21.999999999999996</v>
      </c>
      <c r="I9" s="66">
        <v>22.499999999999996</v>
      </c>
      <c r="J9" s="66">
        <v>23</v>
      </c>
      <c r="K9" s="66">
        <v>23</v>
      </c>
      <c r="L9" s="66">
        <v>23.5</v>
      </c>
      <c r="M9" s="66">
        <v>23.5</v>
      </c>
      <c r="N9" s="66">
        <v>24</v>
      </c>
      <c r="O9" s="66">
        <v>24</v>
      </c>
      <c r="P9" s="66">
        <v>24.000000000000004</v>
      </c>
      <c r="Q9" s="66">
        <v>24.5</v>
      </c>
    </row>
    <row r="10" spans="4:17" x14ac:dyDescent="0.25">
      <c r="D10">
        <v>7</v>
      </c>
      <c r="E10" s="65">
        <v>24000</v>
      </c>
      <c r="F10" s="66">
        <v>21.000000000000004</v>
      </c>
      <c r="G10" s="66">
        <v>21.499999999999996</v>
      </c>
      <c r="H10" s="66">
        <v>21.999999999999996</v>
      </c>
      <c r="I10" s="66">
        <v>22.499999999999996</v>
      </c>
      <c r="J10" s="66">
        <v>23</v>
      </c>
      <c r="K10" s="66">
        <v>23</v>
      </c>
      <c r="L10" s="66">
        <v>23.5</v>
      </c>
      <c r="M10" s="66">
        <v>23.5</v>
      </c>
      <c r="N10" s="66">
        <v>24</v>
      </c>
      <c r="O10" s="66">
        <v>24</v>
      </c>
      <c r="P10" s="66">
        <v>24.5</v>
      </c>
      <c r="Q10" s="66">
        <v>24.5</v>
      </c>
    </row>
    <row r="11" spans="4:17" x14ac:dyDescent="0.25">
      <c r="D11">
        <v>8</v>
      </c>
      <c r="E11" s="65">
        <v>24500</v>
      </c>
      <c r="F11" s="66">
        <v>21.000000000000004</v>
      </c>
      <c r="G11" s="66">
        <v>21.499999999999996</v>
      </c>
      <c r="H11" s="66">
        <v>21.999999999999996</v>
      </c>
      <c r="I11" s="66">
        <v>22.499999999999996</v>
      </c>
      <c r="J11" s="66">
        <v>23</v>
      </c>
      <c r="K11" s="66">
        <v>23</v>
      </c>
      <c r="L11" s="66">
        <v>23.5</v>
      </c>
      <c r="M11" s="66">
        <v>23.5</v>
      </c>
      <c r="N11" s="66">
        <v>24</v>
      </c>
      <c r="O11" s="66">
        <v>24</v>
      </c>
      <c r="P11" s="66">
        <v>24.5</v>
      </c>
      <c r="Q11" s="66">
        <v>24.5</v>
      </c>
    </row>
    <row r="12" spans="4:17" x14ac:dyDescent="0.25">
      <c r="D12">
        <v>9</v>
      </c>
      <c r="E12" s="65">
        <v>25000</v>
      </c>
      <c r="F12" s="66">
        <v>21.000000000000004</v>
      </c>
      <c r="G12" s="66">
        <v>21.499999999999996</v>
      </c>
      <c r="H12" s="66">
        <v>21.999999999999996</v>
      </c>
      <c r="I12" s="66">
        <v>22.499999999999996</v>
      </c>
      <c r="J12" s="66">
        <v>23</v>
      </c>
      <c r="K12" s="66">
        <v>23</v>
      </c>
      <c r="L12" s="66">
        <v>23.5</v>
      </c>
      <c r="M12" s="66">
        <v>23.5</v>
      </c>
      <c r="N12" s="66">
        <v>24</v>
      </c>
      <c r="O12" s="66">
        <v>24</v>
      </c>
      <c r="P12" s="66">
        <v>24.5</v>
      </c>
      <c r="Q12" s="66">
        <v>24.5</v>
      </c>
    </row>
    <row r="13" spans="4:17" x14ac:dyDescent="0.25">
      <c r="D13">
        <v>10</v>
      </c>
      <c r="E13" s="65">
        <v>26000</v>
      </c>
      <c r="F13" s="66">
        <v>21.000000000000004</v>
      </c>
      <c r="G13" s="66">
        <v>21.499999999999996</v>
      </c>
      <c r="H13" s="66">
        <v>21.999999999999996</v>
      </c>
      <c r="I13" s="66">
        <v>22.499999999999996</v>
      </c>
      <c r="J13" s="66">
        <v>23</v>
      </c>
      <c r="K13" s="66">
        <v>23</v>
      </c>
      <c r="L13" s="66">
        <v>23.5</v>
      </c>
      <c r="M13" s="66">
        <v>23.5</v>
      </c>
      <c r="N13" s="66">
        <v>24</v>
      </c>
      <c r="O13" s="66">
        <v>24</v>
      </c>
      <c r="P13" s="66">
        <v>24.5</v>
      </c>
      <c r="Q13" s="66">
        <v>24.5</v>
      </c>
    </row>
    <row r="14" spans="4:17" x14ac:dyDescent="0.25">
      <c r="D14">
        <v>11</v>
      </c>
      <c r="E14" s="65">
        <v>27000</v>
      </c>
      <c r="F14" s="66">
        <v>21.000000000000004</v>
      </c>
      <c r="G14" s="66">
        <v>21.499999999999996</v>
      </c>
      <c r="H14" s="66">
        <v>21.999999999999996</v>
      </c>
      <c r="I14" s="66">
        <v>22.499999999999996</v>
      </c>
      <c r="J14" s="66">
        <v>23</v>
      </c>
      <c r="K14" s="66">
        <v>23</v>
      </c>
      <c r="L14" s="66">
        <v>23.5</v>
      </c>
      <c r="M14" s="66">
        <v>23.5</v>
      </c>
      <c r="N14" s="66">
        <v>24</v>
      </c>
      <c r="O14" s="66">
        <v>24</v>
      </c>
      <c r="P14" s="66">
        <v>24.5</v>
      </c>
      <c r="Q14" s="66">
        <v>24.5</v>
      </c>
    </row>
    <row r="15" spans="4:17" x14ac:dyDescent="0.25">
      <c r="D15">
        <v>12</v>
      </c>
      <c r="E15" s="65">
        <v>28000</v>
      </c>
      <c r="F15" s="66">
        <v>21.000000000000004</v>
      </c>
      <c r="G15" s="66">
        <v>21.499999999999996</v>
      </c>
      <c r="H15" s="66">
        <v>21.999999999999996</v>
      </c>
      <c r="I15" s="66">
        <v>22.499999999999996</v>
      </c>
      <c r="J15" s="66">
        <v>23</v>
      </c>
      <c r="K15" s="66">
        <v>23</v>
      </c>
      <c r="L15" s="66">
        <v>23.5</v>
      </c>
      <c r="M15" s="66">
        <v>23.5</v>
      </c>
      <c r="N15" s="66">
        <v>24</v>
      </c>
      <c r="O15" s="66">
        <v>24</v>
      </c>
      <c r="P15" s="66">
        <v>24.5</v>
      </c>
      <c r="Q15" s="66">
        <v>24.5</v>
      </c>
    </row>
    <row r="16" spans="4:17" x14ac:dyDescent="0.25">
      <c r="D16">
        <v>13</v>
      </c>
      <c r="E16" s="65">
        <v>29000</v>
      </c>
      <c r="F16" s="66">
        <v>21.000000000000004</v>
      </c>
      <c r="G16" s="66">
        <v>21.499999999999996</v>
      </c>
      <c r="H16" s="66">
        <v>21.999999999999996</v>
      </c>
      <c r="I16" s="66">
        <v>22.499999999999996</v>
      </c>
      <c r="J16" s="66">
        <v>23</v>
      </c>
      <c r="K16" s="66">
        <v>23</v>
      </c>
      <c r="L16" s="66">
        <v>23.5</v>
      </c>
      <c r="M16" s="66">
        <v>23.5</v>
      </c>
      <c r="N16" s="66">
        <v>24</v>
      </c>
      <c r="O16" s="66">
        <v>24</v>
      </c>
      <c r="P16" s="66">
        <v>24.5</v>
      </c>
      <c r="Q16" s="66">
        <v>24.5</v>
      </c>
    </row>
    <row r="17" spans="4:17" x14ac:dyDescent="0.25">
      <c r="D17">
        <v>14</v>
      </c>
      <c r="E17" s="65">
        <v>30000</v>
      </c>
      <c r="F17" s="66">
        <v>21.000000000000004</v>
      </c>
      <c r="G17" s="66">
        <v>21.499999999999996</v>
      </c>
      <c r="H17" s="66">
        <v>21.999999999999996</v>
      </c>
      <c r="I17" s="66">
        <v>22.499999999999996</v>
      </c>
      <c r="J17" s="66">
        <v>23</v>
      </c>
      <c r="K17" s="66">
        <v>23</v>
      </c>
      <c r="L17" s="66">
        <v>23.5</v>
      </c>
      <c r="M17" s="66">
        <v>23.5</v>
      </c>
      <c r="N17" s="66">
        <v>24</v>
      </c>
      <c r="O17" s="66">
        <v>24</v>
      </c>
      <c r="P17" s="66">
        <v>24.5</v>
      </c>
      <c r="Q17" s="66">
        <v>24.5</v>
      </c>
    </row>
    <row r="18" spans="4:17" x14ac:dyDescent="0.25">
      <c r="D18">
        <v>15</v>
      </c>
      <c r="E18" s="17">
        <v>31000</v>
      </c>
      <c r="F18" s="51">
        <v>21.000000000000004</v>
      </c>
      <c r="G18" s="51">
        <v>21.499999999999996</v>
      </c>
      <c r="H18" s="51">
        <v>21.999999999999996</v>
      </c>
      <c r="I18" s="51">
        <v>22.499999999999996</v>
      </c>
      <c r="J18" s="51">
        <v>23</v>
      </c>
      <c r="K18" s="51">
        <v>23</v>
      </c>
      <c r="L18" s="51">
        <v>23.5</v>
      </c>
      <c r="M18" s="51">
        <v>23.5</v>
      </c>
      <c r="N18" s="51">
        <v>24</v>
      </c>
      <c r="O18" s="51">
        <v>24</v>
      </c>
      <c r="P18" s="51">
        <v>24.5</v>
      </c>
      <c r="Q18" s="51">
        <v>24.5</v>
      </c>
    </row>
    <row r="19" spans="4:17" x14ac:dyDescent="0.25">
      <c r="D19">
        <v>16</v>
      </c>
      <c r="E19">
        <v>32000</v>
      </c>
      <c r="F19" s="37">
        <v>21.499999999999996</v>
      </c>
      <c r="G19" s="37">
        <v>21.499999999999996</v>
      </c>
      <c r="H19" s="37">
        <v>21.999999999999996</v>
      </c>
      <c r="I19" s="37">
        <v>22.499999999999996</v>
      </c>
      <c r="J19" s="37">
        <v>23</v>
      </c>
      <c r="K19" s="37">
        <v>23</v>
      </c>
      <c r="L19" s="37">
        <v>23.5</v>
      </c>
      <c r="M19" s="37">
        <v>24</v>
      </c>
      <c r="N19" s="37">
        <v>24</v>
      </c>
      <c r="O19" s="37">
        <v>24.5</v>
      </c>
      <c r="P19" s="37">
        <v>24.5</v>
      </c>
      <c r="Q19" s="37">
        <v>24.5</v>
      </c>
    </row>
    <row r="20" spans="4:17" x14ac:dyDescent="0.25">
      <c r="D20">
        <v>17</v>
      </c>
      <c r="E20">
        <v>33000</v>
      </c>
      <c r="F20" s="37">
        <v>21.499999999999996</v>
      </c>
      <c r="G20" s="37">
        <v>21.499999999999996</v>
      </c>
      <c r="H20" s="37">
        <v>21.999999999999996</v>
      </c>
      <c r="I20" s="37">
        <v>22.499999999999996</v>
      </c>
      <c r="J20" s="37">
        <v>23</v>
      </c>
      <c r="K20" s="37">
        <v>23</v>
      </c>
      <c r="L20" s="37">
        <v>23.5</v>
      </c>
      <c r="M20" s="37">
        <v>24</v>
      </c>
      <c r="N20" s="37">
        <v>24</v>
      </c>
      <c r="O20" s="37">
        <v>24.5</v>
      </c>
      <c r="P20" s="37">
        <v>24.5</v>
      </c>
      <c r="Q20" s="37">
        <v>25</v>
      </c>
    </row>
    <row r="21" spans="4:17" x14ac:dyDescent="0.25">
      <c r="D21">
        <v>18</v>
      </c>
      <c r="E21">
        <v>34000</v>
      </c>
      <c r="F21" s="37">
        <v>21.499999999999996</v>
      </c>
      <c r="G21" s="37">
        <v>21.999999999999996</v>
      </c>
      <c r="H21" s="37">
        <v>21.999999999999996</v>
      </c>
      <c r="I21" s="37">
        <v>22.499999999999996</v>
      </c>
      <c r="J21" s="37">
        <v>23</v>
      </c>
      <c r="K21" s="37">
        <v>23.5</v>
      </c>
      <c r="L21" s="37">
        <v>23.5</v>
      </c>
      <c r="M21" s="37">
        <v>24</v>
      </c>
      <c r="N21" s="37">
        <v>24</v>
      </c>
      <c r="O21" s="37">
        <v>24.5</v>
      </c>
      <c r="P21" s="37">
        <v>24.5</v>
      </c>
      <c r="Q21" s="37">
        <v>25</v>
      </c>
    </row>
    <row r="22" spans="4:17" x14ac:dyDescent="0.25">
      <c r="D22">
        <v>19</v>
      </c>
      <c r="E22">
        <v>35000</v>
      </c>
      <c r="F22" s="37">
        <v>21.499999999999996</v>
      </c>
      <c r="G22" s="37">
        <v>21.999999999999996</v>
      </c>
      <c r="H22" s="37">
        <v>22.499999999999996</v>
      </c>
      <c r="I22" s="37">
        <v>23</v>
      </c>
      <c r="J22" s="37">
        <v>23</v>
      </c>
      <c r="K22" s="37">
        <v>23.5</v>
      </c>
      <c r="L22" s="37">
        <v>24</v>
      </c>
      <c r="M22" s="37">
        <v>24</v>
      </c>
      <c r="N22" s="37">
        <v>24.5</v>
      </c>
      <c r="O22" s="37">
        <v>24.5</v>
      </c>
      <c r="P22" s="37">
        <v>25</v>
      </c>
      <c r="Q22" s="37">
        <v>25</v>
      </c>
    </row>
    <row r="23" spans="4:17" x14ac:dyDescent="0.25">
      <c r="D23">
        <v>20</v>
      </c>
      <c r="E23">
        <v>36000</v>
      </c>
      <c r="F23" s="37">
        <v>21.999999999999996</v>
      </c>
      <c r="G23" s="37">
        <v>21.999999999999996</v>
      </c>
      <c r="H23" s="37">
        <v>22.499999999999996</v>
      </c>
      <c r="I23" s="37">
        <v>23</v>
      </c>
      <c r="J23" s="37">
        <v>23.5</v>
      </c>
      <c r="K23" s="37">
        <v>23.5</v>
      </c>
      <c r="L23" s="37">
        <v>24</v>
      </c>
      <c r="M23" s="37">
        <v>24.5</v>
      </c>
      <c r="N23" s="37">
        <v>24.5</v>
      </c>
      <c r="O23" s="37">
        <v>25</v>
      </c>
      <c r="P23" s="37">
        <v>25</v>
      </c>
      <c r="Q23" s="37">
        <v>25.5</v>
      </c>
    </row>
    <row r="24" spans="4:17" x14ac:dyDescent="0.25">
      <c r="D24">
        <v>21</v>
      </c>
      <c r="E24">
        <v>37000</v>
      </c>
      <c r="F24" s="37">
        <v>21.999999999999996</v>
      </c>
      <c r="G24" s="37">
        <v>22.499999999999996</v>
      </c>
      <c r="H24" s="37">
        <v>23</v>
      </c>
      <c r="I24" s="37">
        <v>23.5</v>
      </c>
      <c r="J24" s="37">
        <v>23.5</v>
      </c>
      <c r="K24" s="37">
        <v>24</v>
      </c>
      <c r="L24" s="37">
        <v>24.5</v>
      </c>
      <c r="M24" s="37">
        <v>24.5</v>
      </c>
      <c r="N24" s="37">
        <v>25</v>
      </c>
      <c r="O24" s="37">
        <v>25</v>
      </c>
      <c r="P24" s="37">
        <v>25.5</v>
      </c>
      <c r="Q24" s="37">
        <v>25.5</v>
      </c>
    </row>
    <row r="25" spans="4:17" x14ac:dyDescent="0.25">
      <c r="D25">
        <v>22</v>
      </c>
      <c r="E25">
        <v>38000</v>
      </c>
      <c r="F25" s="37">
        <v>22.499999999999996</v>
      </c>
      <c r="G25" s="37">
        <v>23</v>
      </c>
      <c r="H25" s="37">
        <v>23</v>
      </c>
      <c r="I25" s="37">
        <v>23.5</v>
      </c>
      <c r="J25" s="37">
        <v>24</v>
      </c>
      <c r="K25" s="37">
        <v>24.5</v>
      </c>
      <c r="L25" s="37">
        <v>24.5</v>
      </c>
      <c r="M25" s="37">
        <v>25</v>
      </c>
      <c r="N25" s="37">
        <v>25</v>
      </c>
      <c r="O25" s="37">
        <v>25.5</v>
      </c>
      <c r="P25" s="37">
        <v>26</v>
      </c>
      <c r="Q25" s="37">
        <v>26</v>
      </c>
    </row>
    <row r="26" spans="4:17" x14ac:dyDescent="0.25">
      <c r="D26">
        <v>23</v>
      </c>
      <c r="E26">
        <v>39000</v>
      </c>
      <c r="F26" s="37">
        <v>22.499999999999996</v>
      </c>
      <c r="G26" s="37">
        <v>23</v>
      </c>
      <c r="H26" s="37">
        <v>23.5</v>
      </c>
      <c r="I26" s="37">
        <v>24</v>
      </c>
      <c r="J26" s="37">
        <v>24</v>
      </c>
      <c r="K26" s="37">
        <v>24.5</v>
      </c>
      <c r="L26" s="37">
        <v>25</v>
      </c>
      <c r="M26" s="37">
        <v>25</v>
      </c>
      <c r="N26" s="37">
        <v>25.5</v>
      </c>
      <c r="O26" s="37">
        <v>25.5</v>
      </c>
      <c r="P26" s="37">
        <v>26</v>
      </c>
      <c r="Q26" s="37">
        <v>26.5</v>
      </c>
    </row>
    <row r="27" spans="4:17" x14ac:dyDescent="0.25">
      <c r="D27">
        <v>24</v>
      </c>
      <c r="E27">
        <v>40000</v>
      </c>
      <c r="F27" s="37">
        <v>23</v>
      </c>
      <c r="G27" s="37">
        <v>23.5</v>
      </c>
      <c r="H27" s="37">
        <v>23.5</v>
      </c>
      <c r="I27" s="37">
        <v>24</v>
      </c>
      <c r="J27" s="37">
        <v>24.5</v>
      </c>
      <c r="K27" s="37">
        <v>25</v>
      </c>
      <c r="L27" s="37">
        <v>25</v>
      </c>
      <c r="M27" s="37">
        <v>25.5</v>
      </c>
      <c r="N27" s="37">
        <v>26</v>
      </c>
      <c r="O27" s="37">
        <v>26</v>
      </c>
      <c r="P27" s="37">
        <v>26.5</v>
      </c>
      <c r="Q27" s="37">
        <v>26.5</v>
      </c>
    </row>
    <row r="28" spans="4:17" x14ac:dyDescent="0.25">
      <c r="D28">
        <v>25</v>
      </c>
      <c r="E28">
        <v>41000</v>
      </c>
      <c r="F28" s="37">
        <v>23</v>
      </c>
      <c r="G28" s="37">
        <v>23.5</v>
      </c>
      <c r="H28" s="37">
        <v>24</v>
      </c>
      <c r="I28" s="37">
        <v>24.5</v>
      </c>
      <c r="J28" s="37">
        <v>24.5</v>
      </c>
      <c r="K28" s="37">
        <v>25</v>
      </c>
      <c r="L28" s="37">
        <v>25.5</v>
      </c>
      <c r="M28" s="37">
        <v>25.5</v>
      </c>
      <c r="N28" s="37">
        <v>26</v>
      </c>
      <c r="O28" s="37">
        <v>26.5</v>
      </c>
      <c r="P28" s="37">
        <v>26.5</v>
      </c>
      <c r="Q28" s="37">
        <v>27</v>
      </c>
    </row>
    <row r="29" spans="4:17" x14ac:dyDescent="0.25">
      <c r="D29">
        <v>26</v>
      </c>
      <c r="E29">
        <v>42000</v>
      </c>
      <c r="F29" s="37">
        <v>23.5</v>
      </c>
      <c r="G29" s="37">
        <v>23.5</v>
      </c>
      <c r="H29" s="37">
        <v>24</v>
      </c>
      <c r="I29" s="37">
        <v>24.5</v>
      </c>
      <c r="J29" s="37">
        <v>25</v>
      </c>
      <c r="K29" s="37">
        <v>25.5</v>
      </c>
      <c r="L29" s="37">
        <v>25.5</v>
      </c>
      <c r="M29" s="37">
        <v>26</v>
      </c>
      <c r="N29" s="37">
        <v>26.5</v>
      </c>
      <c r="O29" s="37">
        <v>26.5</v>
      </c>
      <c r="P29" s="37">
        <v>27</v>
      </c>
      <c r="Q29" s="37">
        <v>27</v>
      </c>
    </row>
    <row r="30" spans="4:17" x14ac:dyDescent="0.25">
      <c r="D30">
        <v>27</v>
      </c>
      <c r="E30">
        <v>43000</v>
      </c>
      <c r="F30" s="37">
        <v>23.5</v>
      </c>
      <c r="G30" s="37">
        <v>24</v>
      </c>
      <c r="H30" s="37">
        <v>24.5</v>
      </c>
      <c r="I30" s="37">
        <v>25</v>
      </c>
      <c r="J30" s="37">
        <v>25</v>
      </c>
      <c r="K30" s="37">
        <v>25.5</v>
      </c>
      <c r="L30" s="37">
        <v>26</v>
      </c>
      <c r="M30" s="37">
        <v>26</v>
      </c>
      <c r="N30" s="37">
        <v>26.5</v>
      </c>
      <c r="O30" s="37">
        <v>27</v>
      </c>
      <c r="P30" s="37">
        <v>27</v>
      </c>
      <c r="Q30" s="37">
        <v>27.500000000000004</v>
      </c>
    </row>
    <row r="31" spans="4:17" x14ac:dyDescent="0.25">
      <c r="D31">
        <v>28</v>
      </c>
      <c r="E31">
        <v>44000</v>
      </c>
      <c r="F31" s="37">
        <v>24</v>
      </c>
      <c r="G31" s="37">
        <v>24.5</v>
      </c>
      <c r="H31" s="37">
        <v>25</v>
      </c>
      <c r="I31" s="37">
        <v>25</v>
      </c>
      <c r="J31" s="37">
        <v>25.5</v>
      </c>
      <c r="K31" s="37">
        <v>26</v>
      </c>
      <c r="L31" s="37">
        <v>26.5</v>
      </c>
      <c r="M31" s="37">
        <v>26.5</v>
      </c>
      <c r="N31" s="37">
        <v>27</v>
      </c>
      <c r="O31" s="37">
        <v>27</v>
      </c>
      <c r="P31" s="37">
        <v>27.500000000000004</v>
      </c>
      <c r="Q31" s="37">
        <v>27.500000000000004</v>
      </c>
    </row>
    <row r="32" spans="4:17" x14ac:dyDescent="0.25">
      <c r="D32">
        <v>29</v>
      </c>
      <c r="E32">
        <v>45000</v>
      </c>
      <c r="F32" s="37">
        <v>24</v>
      </c>
      <c r="G32" s="37">
        <v>24.5</v>
      </c>
      <c r="H32" s="37">
        <v>25</v>
      </c>
      <c r="I32" s="37">
        <v>25</v>
      </c>
      <c r="J32" s="37">
        <v>25.5</v>
      </c>
      <c r="K32" s="37">
        <v>26</v>
      </c>
      <c r="L32" s="37">
        <v>26.5</v>
      </c>
      <c r="M32" s="37">
        <v>26.5</v>
      </c>
      <c r="N32" s="37">
        <v>27</v>
      </c>
      <c r="O32" s="37">
        <v>27</v>
      </c>
      <c r="P32" s="37">
        <v>27.500000000000004</v>
      </c>
      <c r="Q32" s="37">
        <v>27.500000000000004</v>
      </c>
    </row>
    <row r="33" spans="4:17" x14ac:dyDescent="0.25">
      <c r="D33">
        <v>30</v>
      </c>
      <c r="E33">
        <v>46000</v>
      </c>
      <c r="F33" s="37">
        <v>24</v>
      </c>
      <c r="G33" s="37">
        <v>24.5</v>
      </c>
      <c r="H33" s="37">
        <v>25</v>
      </c>
      <c r="I33" s="37">
        <v>25</v>
      </c>
      <c r="J33" s="37">
        <v>25.5</v>
      </c>
      <c r="K33" s="37">
        <v>26</v>
      </c>
      <c r="L33" s="37">
        <v>26.5</v>
      </c>
      <c r="M33" s="37">
        <v>26.5</v>
      </c>
      <c r="N33" s="37">
        <v>27</v>
      </c>
      <c r="O33" s="37">
        <v>27</v>
      </c>
      <c r="P33" s="37">
        <v>27.500000000000004</v>
      </c>
      <c r="Q33" s="37">
        <v>27.500000000000004</v>
      </c>
    </row>
    <row r="34" spans="4:17" x14ac:dyDescent="0.25">
      <c r="D34">
        <v>31</v>
      </c>
      <c r="E34">
        <v>47000</v>
      </c>
      <c r="F34" s="37">
        <v>24</v>
      </c>
      <c r="G34" s="37">
        <v>24.5</v>
      </c>
      <c r="H34" s="37">
        <v>25</v>
      </c>
      <c r="I34" s="37">
        <v>25</v>
      </c>
      <c r="J34" s="37">
        <v>25.5</v>
      </c>
      <c r="K34" s="37">
        <v>26</v>
      </c>
      <c r="L34" s="37">
        <v>26.5</v>
      </c>
      <c r="M34" s="37">
        <v>26.5</v>
      </c>
      <c r="N34" s="37">
        <v>27</v>
      </c>
      <c r="O34" s="37">
        <v>27</v>
      </c>
      <c r="P34" s="37">
        <v>27.500000000000004</v>
      </c>
      <c r="Q34" s="37">
        <v>27.500000000000004</v>
      </c>
    </row>
    <row r="35" spans="4:17" x14ac:dyDescent="0.25">
      <c r="D35">
        <v>32</v>
      </c>
      <c r="E35">
        <v>48000</v>
      </c>
      <c r="F35" s="37">
        <v>24</v>
      </c>
      <c r="G35" s="37">
        <v>24.5</v>
      </c>
      <c r="H35" s="37">
        <v>25</v>
      </c>
      <c r="I35" s="37">
        <v>25</v>
      </c>
      <c r="J35" s="37">
        <v>25.5</v>
      </c>
      <c r="K35" s="37">
        <v>26</v>
      </c>
      <c r="L35" s="37">
        <v>26.5</v>
      </c>
      <c r="M35" s="37">
        <v>26.5</v>
      </c>
      <c r="N35" s="37">
        <v>27</v>
      </c>
      <c r="O35" s="37">
        <v>27</v>
      </c>
      <c r="P35" s="37">
        <v>27.500000000000004</v>
      </c>
      <c r="Q35" s="37">
        <v>27.500000000000004</v>
      </c>
    </row>
    <row r="36" spans="4:17" x14ac:dyDescent="0.25">
      <c r="D36">
        <v>33</v>
      </c>
      <c r="E36">
        <v>49000</v>
      </c>
      <c r="F36" s="37">
        <v>24</v>
      </c>
      <c r="G36" s="37">
        <v>24.5</v>
      </c>
      <c r="H36" s="37">
        <v>25</v>
      </c>
      <c r="I36" s="37">
        <v>25</v>
      </c>
      <c r="J36" s="37">
        <v>25.5</v>
      </c>
      <c r="K36" s="37">
        <v>26</v>
      </c>
      <c r="L36" s="37">
        <v>26.5</v>
      </c>
      <c r="M36" s="37">
        <v>26.5</v>
      </c>
      <c r="N36" s="37">
        <v>27</v>
      </c>
      <c r="O36" s="37">
        <v>27</v>
      </c>
      <c r="P36" s="37">
        <v>27.500000000000004</v>
      </c>
      <c r="Q36" s="37">
        <v>27.500000000000004</v>
      </c>
    </row>
    <row r="37" spans="4:17" x14ac:dyDescent="0.25">
      <c r="D37">
        <v>34</v>
      </c>
      <c r="E37">
        <v>50000</v>
      </c>
      <c r="F37" s="37">
        <v>24</v>
      </c>
      <c r="G37" s="37">
        <v>24.5</v>
      </c>
      <c r="H37" s="37">
        <v>25</v>
      </c>
      <c r="I37" s="37">
        <v>25</v>
      </c>
      <c r="J37" s="37">
        <v>25.5</v>
      </c>
      <c r="K37" s="37">
        <v>26</v>
      </c>
      <c r="L37" s="37">
        <v>26.5</v>
      </c>
      <c r="M37" s="37">
        <v>26.5</v>
      </c>
      <c r="N37" s="37">
        <v>27</v>
      </c>
      <c r="O37" s="37">
        <v>27</v>
      </c>
      <c r="P37" s="37">
        <v>27.500000000000004</v>
      </c>
      <c r="Q37" s="37">
        <v>27.500000000000004</v>
      </c>
    </row>
    <row r="38" spans="4:17" x14ac:dyDescent="0.25">
      <c r="D38">
        <v>35</v>
      </c>
      <c r="E38">
        <v>51000</v>
      </c>
      <c r="F38" s="37">
        <v>24</v>
      </c>
      <c r="G38" s="37">
        <v>24.5</v>
      </c>
      <c r="H38" s="37">
        <v>25</v>
      </c>
      <c r="I38" s="37">
        <v>25.5</v>
      </c>
      <c r="J38" s="37">
        <v>25.5</v>
      </c>
      <c r="K38" s="37">
        <v>26</v>
      </c>
      <c r="L38" s="37">
        <v>26.5</v>
      </c>
      <c r="M38" s="37">
        <v>27</v>
      </c>
      <c r="N38" s="37">
        <v>27</v>
      </c>
      <c r="O38" s="37">
        <v>27.500000000000004</v>
      </c>
      <c r="P38" s="37">
        <v>27.500000000000004</v>
      </c>
      <c r="Q38" s="37">
        <v>28.000000000000004</v>
      </c>
    </row>
    <row r="39" spans="4:17" x14ac:dyDescent="0.25">
      <c r="D39">
        <v>36</v>
      </c>
      <c r="E39">
        <v>52000</v>
      </c>
      <c r="F39" s="37">
        <v>24</v>
      </c>
      <c r="G39" s="37">
        <v>24.5</v>
      </c>
      <c r="H39" s="37">
        <v>25</v>
      </c>
      <c r="I39" s="37">
        <v>25.5</v>
      </c>
      <c r="J39" s="37">
        <v>26</v>
      </c>
      <c r="K39" s="37">
        <v>26</v>
      </c>
      <c r="L39" s="37">
        <v>26.5</v>
      </c>
      <c r="M39" s="37">
        <v>27</v>
      </c>
      <c r="N39" s="37">
        <v>27</v>
      </c>
      <c r="O39" s="37">
        <v>27.500000000000004</v>
      </c>
      <c r="P39" s="37">
        <v>27.500000000000004</v>
      </c>
      <c r="Q39" s="37">
        <v>28.000000000000004</v>
      </c>
    </row>
    <row r="40" spans="4:17" x14ac:dyDescent="0.25">
      <c r="D40">
        <v>37</v>
      </c>
      <c r="E40">
        <v>53000</v>
      </c>
      <c r="F40" s="37">
        <v>24</v>
      </c>
      <c r="G40" s="37">
        <v>24.5</v>
      </c>
      <c r="H40" s="37">
        <v>25</v>
      </c>
      <c r="I40" s="37">
        <v>25.5</v>
      </c>
      <c r="J40" s="37">
        <v>26</v>
      </c>
      <c r="K40" s="37">
        <v>26</v>
      </c>
      <c r="L40" s="37">
        <v>26.5</v>
      </c>
      <c r="M40" s="37">
        <v>27</v>
      </c>
      <c r="N40" s="37">
        <v>27</v>
      </c>
      <c r="O40" s="37">
        <v>27.500000000000004</v>
      </c>
      <c r="P40" s="37">
        <v>27.500000000000004</v>
      </c>
      <c r="Q40" s="37">
        <v>28.000000000000004</v>
      </c>
    </row>
    <row r="41" spans="4:17" x14ac:dyDescent="0.25">
      <c r="D41">
        <v>38</v>
      </c>
      <c r="E41">
        <v>54000</v>
      </c>
      <c r="F41" s="37">
        <v>24</v>
      </c>
      <c r="G41" s="37">
        <v>24.5</v>
      </c>
      <c r="H41" s="37">
        <v>25</v>
      </c>
      <c r="I41" s="37">
        <v>25.5</v>
      </c>
      <c r="J41" s="37">
        <v>26</v>
      </c>
      <c r="K41" s="37">
        <v>26</v>
      </c>
      <c r="L41" s="37">
        <v>26.5</v>
      </c>
      <c r="M41" s="37">
        <v>27</v>
      </c>
      <c r="N41" s="37">
        <v>27</v>
      </c>
      <c r="O41" s="37">
        <v>27.500000000000004</v>
      </c>
      <c r="P41" s="37">
        <v>27.500000000000004</v>
      </c>
      <c r="Q41" s="37">
        <v>28.000000000000004</v>
      </c>
    </row>
    <row r="42" spans="4:17" x14ac:dyDescent="0.25">
      <c r="D42">
        <v>39</v>
      </c>
      <c r="E42">
        <v>55000</v>
      </c>
      <c r="F42" s="37">
        <v>24</v>
      </c>
      <c r="G42" s="37">
        <v>24.5</v>
      </c>
      <c r="H42" s="37">
        <v>25</v>
      </c>
      <c r="I42" s="37">
        <v>25.5</v>
      </c>
      <c r="J42" s="37">
        <v>26</v>
      </c>
      <c r="K42" s="37">
        <v>26</v>
      </c>
      <c r="L42" s="37">
        <v>26.5</v>
      </c>
      <c r="M42" s="37">
        <v>27</v>
      </c>
      <c r="N42" s="37">
        <v>27</v>
      </c>
      <c r="O42" s="37">
        <v>27.500000000000004</v>
      </c>
      <c r="P42" s="37">
        <v>27.500000000000004</v>
      </c>
      <c r="Q42" s="37">
        <v>28.000000000000004</v>
      </c>
    </row>
    <row r="43" spans="4:17" x14ac:dyDescent="0.25">
      <c r="D43">
        <v>40</v>
      </c>
      <c r="E43">
        <v>56000</v>
      </c>
      <c r="F43" s="37">
        <v>24</v>
      </c>
      <c r="G43" s="37">
        <v>24.5</v>
      </c>
      <c r="H43" s="37">
        <v>25</v>
      </c>
      <c r="I43" s="37">
        <v>25.5</v>
      </c>
      <c r="J43" s="37">
        <v>26</v>
      </c>
      <c r="K43" s="37">
        <v>26.5</v>
      </c>
      <c r="L43" s="37">
        <v>26.5</v>
      </c>
      <c r="M43" s="37">
        <v>27</v>
      </c>
      <c r="N43" s="37">
        <v>27.500000000000004</v>
      </c>
      <c r="O43" s="37">
        <v>27.500000000000004</v>
      </c>
      <c r="P43" s="37">
        <v>28.000000000000004</v>
      </c>
      <c r="Q43" s="37">
        <v>28.000000000000004</v>
      </c>
    </row>
    <row r="44" spans="4:17" x14ac:dyDescent="0.25">
      <c r="D44">
        <v>41</v>
      </c>
      <c r="E44">
        <v>57000</v>
      </c>
      <c r="F44" s="37">
        <v>24.5</v>
      </c>
      <c r="G44" s="37">
        <v>25</v>
      </c>
      <c r="H44" s="37">
        <v>25.5</v>
      </c>
      <c r="I44" s="37">
        <v>25.5</v>
      </c>
      <c r="J44" s="37">
        <v>26</v>
      </c>
      <c r="K44" s="37">
        <v>26.5</v>
      </c>
      <c r="L44" s="37">
        <v>27</v>
      </c>
      <c r="M44" s="37">
        <v>27</v>
      </c>
      <c r="N44" s="37">
        <v>27.500000000000004</v>
      </c>
      <c r="O44" s="37">
        <v>27.500000000000004</v>
      </c>
      <c r="P44" s="37">
        <v>28.000000000000004</v>
      </c>
      <c r="Q44" s="37">
        <v>28.500000000000004</v>
      </c>
    </row>
    <row r="45" spans="4:17" x14ac:dyDescent="0.25">
      <c r="D45">
        <v>42</v>
      </c>
      <c r="E45">
        <v>58000</v>
      </c>
      <c r="F45" s="37">
        <v>24.5</v>
      </c>
      <c r="G45" s="37">
        <v>25</v>
      </c>
      <c r="H45" s="37">
        <v>25.5</v>
      </c>
      <c r="I45" s="37">
        <v>26</v>
      </c>
      <c r="J45" s="37">
        <v>26</v>
      </c>
      <c r="K45" s="37">
        <v>26.5</v>
      </c>
      <c r="L45" s="37">
        <v>27</v>
      </c>
      <c r="M45" s="37">
        <v>27.500000000000004</v>
      </c>
      <c r="N45" s="37">
        <v>27.500000000000004</v>
      </c>
      <c r="O45" s="37">
        <v>28.000000000000004</v>
      </c>
      <c r="P45" s="37">
        <v>28.000000000000004</v>
      </c>
      <c r="Q45" s="37">
        <v>28.500000000000004</v>
      </c>
    </row>
    <row r="46" spans="4:17" x14ac:dyDescent="0.25">
      <c r="D46">
        <v>43</v>
      </c>
      <c r="E46">
        <v>59000</v>
      </c>
      <c r="F46" s="37">
        <v>24.5</v>
      </c>
      <c r="G46" s="37">
        <v>25</v>
      </c>
      <c r="H46" s="37">
        <v>25.5</v>
      </c>
      <c r="I46" s="37">
        <v>26</v>
      </c>
      <c r="J46" s="37">
        <v>26.5</v>
      </c>
      <c r="K46" s="37">
        <v>26.5</v>
      </c>
      <c r="L46" s="37">
        <v>27</v>
      </c>
      <c r="M46" s="37">
        <v>27.500000000000004</v>
      </c>
      <c r="N46" s="37">
        <v>27.500000000000004</v>
      </c>
      <c r="O46" s="37">
        <v>28.000000000000004</v>
      </c>
      <c r="P46" s="37">
        <v>28.500000000000004</v>
      </c>
      <c r="Q46" s="37">
        <v>28.500000000000004</v>
      </c>
    </row>
    <row r="47" spans="4:17" x14ac:dyDescent="0.25">
      <c r="D47">
        <v>44</v>
      </c>
      <c r="E47">
        <v>60000</v>
      </c>
      <c r="F47" s="37">
        <v>24.5</v>
      </c>
      <c r="G47" s="37">
        <v>25</v>
      </c>
      <c r="H47" s="37">
        <v>25.5</v>
      </c>
      <c r="I47" s="37">
        <v>26</v>
      </c>
      <c r="J47" s="37">
        <v>26.5</v>
      </c>
      <c r="K47" s="37">
        <v>27</v>
      </c>
      <c r="L47" s="37">
        <v>27</v>
      </c>
      <c r="M47" s="37">
        <v>27.500000000000004</v>
      </c>
      <c r="N47" s="37">
        <v>28.000000000000004</v>
      </c>
      <c r="O47" s="37">
        <v>28.000000000000004</v>
      </c>
      <c r="P47" s="37">
        <v>28.500000000000004</v>
      </c>
      <c r="Q47" s="37">
        <v>28.500000000000004</v>
      </c>
    </row>
    <row r="48" spans="4:17" x14ac:dyDescent="0.25">
      <c r="D48">
        <v>45</v>
      </c>
      <c r="E48">
        <v>61000</v>
      </c>
      <c r="F48" s="37">
        <v>25</v>
      </c>
      <c r="G48" s="37">
        <v>25.5</v>
      </c>
      <c r="H48" s="37">
        <v>26</v>
      </c>
      <c r="I48" s="37">
        <v>26</v>
      </c>
      <c r="J48" s="37">
        <v>26.5</v>
      </c>
      <c r="K48" s="37">
        <v>27</v>
      </c>
      <c r="L48" s="37">
        <v>27.500000000000004</v>
      </c>
      <c r="M48" s="37">
        <v>27.500000000000004</v>
      </c>
      <c r="N48" s="37">
        <v>28.000000000000004</v>
      </c>
      <c r="O48" s="37">
        <v>28.500000000000004</v>
      </c>
      <c r="P48" s="37">
        <v>28.500000000000004</v>
      </c>
      <c r="Q48" s="37">
        <v>29.000000000000004</v>
      </c>
    </row>
    <row r="49" spans="4:17" x14ac:dyDescent="0.25">
      <c r="D49">
        <v>46</v>
      </c>
      <c r="E49">
        <v>62000</v>
      </c>
      <c r="F49" s="37">
        <v>25</v>
      </c>
      <c r="G49" s="37">
        <v>25.5</v>
      </c>
      <c r="H49" s="37">
        <v>26</v>
      </c>
      <c r="I49" s="37">
        <v>26.5</v>
      </c>
      <c r="J49" s="37">
        <v>26.5</v>
      </c>
      <c r="K49" s="37">
        <v>27</v>
      </c>
      <c r="L49" s="37">
        <v>27.500000000000004</v>
      </c>
      <c r="M49" s="37">
        <v>28.000000000000004</v>
      </c>
      <c r="N49" s="37">
        <v>28.000000000000004</v>
      </c>
      <c r="O49" s="37">
        <v>28.500000000000004</v>
      </c>
      <c r="P49" s="37">
        <v>28.500000000000004</v>
      </c>
      <c r="Q49" s="37">
        <v>29.000000000000004</v>
      </c>
    </row>
    <row r="50" spans="4:17" x14ac:dyDescent="0.25">
      <c r="D50">
        <v>47</v>
      </c>
      <c r="E50">
        <v>63000</v>
      </c>
      <c r="F50" s="37">
        <v>25</v>
      </c>
      <c r="G50" s="37">
        <v>25.5</v>
      </c>
      <c r="H50" s="37">
        <v>26</v>
      </c>
      <c r="I50" s="37">
        <v>26.5</v>
      </c>
      <c r="J50" s="37">
        <v>27</v>
      </c>
      <c r="K50" s="37">
        <v>27</v>
      </c>
      <c r="L50" s="37">
        <v>27.500000000000004</v>
      </c>
      <c r="M50" s="37">
        <v>28.000000000000004</v>
      </c>
      <c r="N50" s="37">
        <v>28.000000000000004</v>
      </c>
      <c r="O50" s="37">
        <v>28.500000000000004</v>
      </c>
      <c r="P50" s="37">
        <v>29.000000000000004</v>
      </c>
      <c r="Q50" s="37">
        <v>29.000000000000004</v>
      </c>
    </row>
    <row r="51" spans="4:17" x14ac:dyDescent="0.25">
      <c r="D51">
        <v>48</v>
      </c>
      <c r="E51">
        <v>64000</v>
      </c>
      <c r="F51" s="37">
        <v>25</v>
      </c>
      <c r="G51" s="37">
        <v>25.5</v>
      </c>
      <c r="H51" s="37">
        <v>26</v>
      </c>
      <c r="I51" s="37">
        <v>26.5</v>
      </c>
      <c r="J51" s="37">
        <v>27</v>
      </c>
      <c r="K51" s="37">
        <v>27.500000000000004</v>
      </c>
      <c r="L51" s="37">
        <v>27.500000000000004</v>
      </c>
      <c r="M51" s="37">
        <v>28.000000000000004</v>
      </c>
      <c r="N51" s="37">
        <v>28.500000000000004</v>
      </c>
      <c r="O51" s="37">
        <v>28.500000000000004</v>
      </c>
      <c r="P51" s="37">
        <v>29.000000000000004</v>
      </c>
      <c r="Q51" s="37">
        <v>29.000000000000004</v>
      </c>
    </row>
    <row r="52" spans="4:17" x14ac:dyDescent="0.25">
      <c r="D52">
        <v>49</v>
      </c>
      <c r="E52">
        <v>65000</v>
      </c>
      <c r="F52" s="37">
        <v>25.5</v>
      </c>
      <c r="G52" s="37">
        <v>26</v>
      </c>
      <c r="H52" s="37">
        <v>26</v>
      </c>
      <c r="I52" s="37">
        <v>26.5</v>
      </c>
      <c r="J52" s="37">
        <v>27</v>
      </c>
      <c r="K52" s="37">
        <v>27.500000000000004</v>
      </c>
      <c r="L52" s="37">
        <v>28.000000000000004</v>
      </c>
      <c r="M52" s="37">
        <v>28.000000000000004</v>
      </c>
      <c r="N52" s="37">
        <v>28.500000000000004</v>
      </c>
      <c r="O52" s="37">
        <v>29.000000000000004</v>
      </c>
      <c r="P52" s="37">
        <v>29.000000000000004</v>
      </c>
      <c r="Q52" s="37">
        <v>29.5</v>
      </c>
    </row>
    <row r="53" spans="4:17" x14ac:dyDescent="0.25">
      <c r="D53">
        <v>50</v>
      </c>
      <c r="E53">
        <v>66000</v>
      </c>
      <c r="F53" s="37">
        <v>25.5</v>
      </c>
      <c r="G53" s="37">
        <v>26</v>
      </c>
      <c r="H53" s="37">
        <v>26.5</v>
      </c>
      <c r="I53" s="37">
        <v>27</v>
      </c>
      <c r="J53" s="37">
        <v>27.500000000000004</v>
      </c>
      <c r="K53" s="37">
        <v>27.500000000000004</v>
      </c>
      <c r="L53" s="37">
        <v>28.000000000000004</v>
      </c>
      <c r="M53" s="37">
        <v>28.500000000000004</v>
      </c>
      <c r="N53" s="37">
        <v>28.500000000000004</v>
      </c>
      <c r="O53" s="37">
        <v>29.000000000000004</v>
      </c>
      <c r="P53" s="37">
        <v>29.5</v>
      </c>
      <c r="Q53" s="37">
        <v>29.5</v>
      </c>
    </row>
    <row r="54" spans="4:17" x14ac:dyDescent="0.25">
      <c r="D54">
        <v>51</v>
      </c>
      <c r="E54">
        <v>67000</v>
      </c>
      <c r="F54" s="37">
        <v>25.5</v>
      </c>
      <c r="G54" s="37">
        <v>26</v>
      </c>
      <c r="H54" s="37">
        <v>26.5</v>
      </c>
      <c r="I54" s="37">
        <v>27</v>
      </c>
      <c r="J54" s="37">
        <v>27.500000000000004</v>
      </c>
      <c r="K54" s="37">
        <v>28.000000000000004</v>
      </c>
      <c r="L54" s="37">
        <v>28.000000000000004</v>
      </c>
      <c r="M54" s="37">
        <v>28.500000000000004</v>
      </c>
      <c r="N54" s="37">
        <v>29.000000000000004</v>
      </c>
      <c r="O54" s="37">
        <v>29.000000000000004</v>
      </c>
      <c r="P54" s="37">
        <v>29.5</v>
      </c>
      <c r="Q54" s="37">
        <v>29.5</v>
      </c>
    </row>
    <row r="55" spans="4:17" x14ac:dyDescent="0.25">
      <c r="D55">
        <v>52</v>
      </c>
      <c r="E55">
        <v>68000</v>
      </c>
      <c r="F55" s="37">
        <v>25.5</v>
      </c>
      <c r="G55" s="37">
        <v>26</v>
      </c>
      <c r="H55" s="37">
        <v>26.5</v>
      </c>
      <c r="I55" s="37">
        <v>27</v>
      </c>
      <c r="J55" s="37">
        <v>27.500000000000004</v>
      </c>
      <c r="K55" s="37">
        <v>28.000000000000004</v>
      </c>
      <c r="L55" s="37">
        <v>28.500000000000004</v>
      </c>
      <c r="M55" s="37">
        <v>28.500000000000004</v>
      </c>
      <c r="N55" s="37">
        <v>29.000000000000004</v>
      </c>
      <c r="O55" s="37">
        <v>29.000000000000004</v>
      </c>
      <c r="P55" s="37">
        <v>29.5</v>
      </c>
      <c r="Q55" s="37">
        <v>30</v>
      </c>
    </row>
    <row r="56" spans="4:17" x14ac:dyDescent="0.25">
      <c r="D56">
        <v>53</v>
      </c>
      <c r="E56">
        <v>69000</v>
      </c>
      <c r="F56" s="37">
        <v>26</v>
      </c>
      <c r="G56" s="37">
        <v>26.5</v>
      </c>
      <c r="H56" s="37">
        <v>27</v>
      </c>
      <c r="I56" s="37">
        <v>27</v>
      </c>
      <c r="J56" s="37">
        <v>27.500000000000004</v>
      </c>
      <c r="K56" s="37">
        <v>28.000000000000004</v>
      </c>
      <c r="L56" s="37">
        <v>28.500000000000004</v>
      </c>
      <c r="M56" s="37">
        <v>29.000000000000004</v>
      </c>
      <c r="N56" s="37">
        <v>29.000000000000004</v>
      </c>
      <c r="O56" s="37">
        <v>29.5</v>
      </c>
      <c r="P56" s="37">
        <v>29.5</v>
      </c>
      <c r="Q56" s="37">
        <v>30</v>
      </c>
    </row>
    <row r="57" spans="4:17" x14ac:dyDescent="0.25">
      <c r="D57">
        <v>54</v>
      </c>
      <c r="E57">
        <v>70000</v>
      </c>
      <c r="F57" s="37">
        <v>26</v>
      </c>
      <c r="G57" s="37">
        <v>26.5</v>
      </c>
      <c r="H57" s="37">
        <v>27</v>
      </c>
      <c r="I57" s="37">
        <v>27.500000000000004</v>
      </c>
      <c r="J57" s="37">
        <v>27.500000000000004</v>
      </c>
      <c r="K57" s="37">
        <v>28.000000000000004</v>
      </c>
      <c r="L57" s="37">
        <v>28.500000000000004</v>
      </c>
      <c r="M57" s="37">
        <v>29.000000000000004</v>
      </c>
      <c r="N57" s="37">
        <v>29.000000000000004</v>
      </c>
      <c r="O57" s="37">
        <v>29.5</v>
      </c>
      <c r="P57" s="37">
        <v>30</v>
      </c>
      <c r="Q57" s="37">
        <v>30</v>
      </c>
    </row>
    <row r="58" spans="4:17" x14ac:dyDescent="0.25">
      <c r="D58">
        <v>55</v>
      </c>
      <c r="E58">
        <v>71000</v>
      </c>
      <c r="F58" s="37">
        <v>26</v>
      </c>
      <c r="G58" s="37">
        <v>26.5</v>
      </c>
      <c r="H58" s="37">
        <v>27</v>
      </c>
      <c r="I58" s="37">
        <v>27.500000000000004</v>
      </c>
      <c r="J58" s="37">
        <v>28.000000000000004</v>
      </c>
      <c r="K58" s="37">
        <v>28.000000000000004</v>
      </c>
      <c r="L58" s="37">
        <v>28.500000000000004</v>
      </c>
      <c r="M58" s="37">
        <v>29.000000000000004</v>
      </c>
      <c r="N58" s="37">
        <v>29.5</v>
      </c>
      <c r="O58" s="37">
        <v>29.5</v>
      </c>
      <c r="P58" s="37">
        <v>30</v>
      </c>
      <c r="Q58" s="37">
        <v>30</v>
      </c>
    </row>
    <row r="59" spans="4:17" x14ac:dyDescent="0.25">
      <c r="D59">
        <v>56</v>
      </c>
      <c r="E59">
        <v>72000</v>
      </c>
      <c r="F59" s="37">
        <v>26</v>
      </c>
      <c r="G59" s="37">
        <v>26.5</v>
      </c>
      <c r="H59" s="37">
        <v>27</v>
      </c>
      <c r="I59" s="37">
        <v>27.500000000000004</v>
      </c>
      <c r="J59" s="37">
        <v>28.000000000000004</v>
      </c>
      <c r="K59" s="37">
        <v>28.500000000000004</v>
      </c>
      <c r="L59" s="37">
        <v>29.000000000000004</v>
      </c>
      <c r="M59" s="37">
        <v>29.000000000000004</v>
      </c>
      <c r="N59" s="37">
        <v>29.5</v>
      </c>
      <c r="O59" s="37">
        <v>29.5</v>
      </c>
      <c r="P59" s="37">
        <v>30</v>
      </c>
      <c r="Q59" s="37">
        <v>30.5</v>
      </c>
    </row>
    <row r="60" spans="4:17" x14ac:dyDescent="0.25">
      <c r="D60">
        <v>57</v>
      </c>
      <c r="E60">
        <v>73000</v>
      </c>
      <c r="F60" s="37">
        <v>26</v>
      </c>
      <c r="G60" s="37">
        <v>26.5</v>
      </c>
      <c r="H60" s="37">
        <v>27</v>
      </c>
      <c r="I60" s="37">
        <v>27.500000000000004</v>
      </c>
      <c r="J60" s="37">
        <v>28.000000000000004</v>
      </c>
      <c r="K60" s="37">
        <v>28.500000000000004</v>
      </c>
      <c r="L60" s="37">
        <v>29.000000000000004</v>
      </c>
      <c r="M60" s="37">
        <v>29.000000000000004</v>
      </c>
      <c r="N60" s="37">
        <v>29.5</v>
      </c>
      <c r="O60" s="37">
        <v>30</v>
      </c>
      <c r="P60" s="37">
        <v>30</v>
      </c>
      <c r="Q60" s="37">
        <v>30.5</v>
      </c>
    </row>
    <row r="61" spans="4:17" x14ac:dyDescent="0.25">
      <c r="D61">
        <v>58</v>
      </c>
      <c r="E61">
        <v>74000</v>
      </c>
      <c r="F61" s="37">
        <v>26.5</v>
      </c>
      <c r="G61" s="37">
        <v>27</v>
      </c>
      <c r="H61" s="37">
        <v>27.500000000000004</v>
      </c>
      <c r="I61" s="37">
        <v>28.000000000000004</v>
      </c>
      <c r="J61" s="37">
        <v>28.000000000000004</v>
      </c>
      <c r="K61" s="37">
        <v>28.500000000000004</v>
      </c>
      <c r="L61" s="37">
        <v>29.000000000000004</v>
      </c>
      <c r="M61" s="37">
        <v>29.5</v>
      </c>
      <c r="N61" s="37">
        <v>29.5</v>
      </c>
      <c r="O61" s="37">
        <v>30</v>
      </c>
      <c r="P61" s="37">
        <v>30</v>
      </c>
      <c r="Q61" s="37">
        <v>30.5</v>
      </c>
    </row>
    <row r="62" spans="4:17" x14ac:dyDescent="0.25">
      <c r="D62">
        <v>59</v>
      </c>
      <c r="E62">
        <v>75000</v>
      </c>
      <c r="F62" s="37">
        <v>26.5</v>
      </c>
      <c r="G62" s="37">
        <v>27</v>
      </c>
      <c r="H62" s="37">
        <v>27.500000000000004</v>
      </c>
      <c r="I62" s="37">
        <v>28.000000000000004</v>
      </c>
      <c r="J62" s="37">
        <v>28.500000000000004</v>
      </c>
      <c r="K62" s="37">
        <v>28.500000000000004</v>
      </c>
      <c r="L62" s="37">
        <v>29.000000000000004</v>
      </c>
      <c r="M62" s="37">
        <v>29.5</v>
      </c>
      <c r="N62" s="37">
        <v>29.5</v>
      </c>
      <c r="O62" s="37">
        <v>30</v>
      </c>
      <c r="P62" s="37">
        <v>30.5</v>
      </c>
      <c r="Q62" s="37">
        <v>30.5</v>
      </c>
    </row>
    <row r="63" spans="4:17" x14ac:dyDescent="0.25">
      <c r="D63">
        <v>60</v>
      </c>
      <c r="E63">
        <v>76000</v>
      </c>
      <c r="F63" s="37">
        <v>26.5</v>
      </c>
      <c r="G63" s="37">
        <v>27</v>
      </c>
      <c r="H63" s="37">
        <v>27.500000000000004</v>
      </c>
      <c r="I63" s="37">
        <v>28.000000000000004</v>
      </c>
      <c r="J63" s="37">
        <v>28.500000000000004</v>
      </c>
      <c r="K63" s="37">
        <v>29.000000000000004</v>
      </c>
      <c r="L63" s="37">
        <v>29.000000000000004</v>
      </c>
      <c r="M63" s="37">
        <v>29.5</v>
      </c>
      <c r="N63" s="37">
        <v>30</v>
      </c>
      <c r="O63" s="37">
        <v>30</v>
      </c>
      <c r="P63" s="37">
        <v>30.5</v>
      </c>
      <c r="Q63" s="37">
        <v>30.5</v>
      </c>
    </row>
    <row r="64" spans="4:17" x14ac:dyDescent="0.25">
      <c r="D64">
        <v>61</v>
      </c>
      <c r="E64">
        <v>77000</v>
      </c>
      <c r="F64" s="37">
        <v>26.5</v>
      </c>
      <c r="G64" s="37">
        <v>27</v>
      </c>
      <c r="H64" s="37">
        <v>27.500000000000004</v>
      </c>
      <c r="I64" s="37">
        <v>28.000000000000004</v>
      </c>
      <c r="J64" s="37">
        <v>28.500000000000004</v>
      </c>
      <c r="K64" s="37">
        <v>29.000000000000004</v>
      </c>
      <c r="L64" s="37">
        <v>29.000000000000004</v>
      </c>
      <c r="M64" s="37">
        <v>29.5</v>
      </c>
      <c r="N64" s="37">
        <v>30</v>
      </c>
      <c r="O64" s="37">
        <v>30</v>
      </c>
      <c r="P64" s="37">
        <v>30.5</v>
      </c>
      <c r="Q64" s="37">
        <v>31</v>
      </c>
    </row>
    <row r="65" spans="4:17" x14ac:dyDescent="0.25">
      <c r="D65">
        <v>62</v>
      </c>
      <c r="E65">
        <v>78000</v>
      </c>
      <c r="F65" s="37">
        <v>26.5</v>
      </c>
      <c r="G65" s="37">
        <v>27</v>
      </c>
      <c r="H65" s="37">
        <v>27.500000000000004</v>
      </c>
      <c r="I65" s="37">
        <v>28.000000000000004</v>
      </c>
      <c r="J65" s="37">
        <v>28.500000000000004</v>
      </c>
      <c r="K65" s="37">
        <v>29.000000000000004</v>
      </c>
      <c r="L65" s="37">
        <v>29.5</v>
      </c>
      <c r="M65" s="37">
        <v>29.5</v>
      </c>
      <c r="N65" s="37">
        <v>30</v>
      </c>
      <c r="O65" s="37">
        <v>30.5</v>
      </c>
      <c r="P65" s="37">
        <v>30.5</v>
      </c>
      <c r="Q65" s="37">
        <v>31</v>
      </c>
    </row>
    <row r="66" spans="4:17" x14ac:dyDescent="0.25">
      <c r="D66">
        <v>63</v>
      </c>
      <c r="E66">
        <v>79000</v>
      </c>
      <c r="F66" s="37">
        <v>26.5</v>
      </c>
      <c r="G66" s="37">
        <v>27</v>
      </c>
      <c r="H66" s="37">
        <v>27.500000000000004</v>
      </c>
      <c r="I66" s="37">
        <v>28.000000000000004</v>
      </c>
      <c r="J66" s="37">
        <v>28.500000000000004</v>
      </c>
      <c r="K66" s="37">
        <v>29.000000000000004</v>
      </c>
      <c r="L66" s="37">
        <v>29.5</v>
      </c>
      <c r="M66" s="37">
        <v>29.5</v>
      </c>
      <c r="N66" s="37">
        <v>30</v>
      </c>
      <c r="O66" s="37">
        <v>30.5</v>
      </c>
      <c r="P66" s="37">
        <v>30.5</v>
      </c>
      <c r="Q66" s="37">
        <v>31</v>
      </c>
    </row>
    <row r="67" spans="4:17" x14ac:dyDescent="0.25">
      <c r="D67">
        <v>64</v>
      </c>
      <c r="E67">
        <v>80000</v>
      </c>
      <c r="F67" s="37">
        <v>26.5</v>
      </c>
      <c r="G67" s="37">
        <v>27</v>
      </c>
      <c r="H67" s="37">
        <v>27.500000000000004</v>
      </c>
      <c r="I67" s="37">
        <v>28.000000000000004</v>
      </c>
      <c r="J67" s="37">
        <v>28.500000000000004</v>
      </c>
      <c r="K67" s="37">
        <v>29.000000000000004</v>
      </c>
      <c r="L67" s="37">
        <v>29.5</v>
      </c>
      <c r="M67" s="37">
        <v>29.5</v>
      </c>
      <c r="N67" s="37">
        <v>30</v>
      </c>
      <c r="O67" s="37">
        <v>30.5</v>
      </c>
      <c r="P67" s="37">
        <v>30.5</v>
      </c>
      <c r="Q67" s="37">
        <v>31</v>
      </c>
    </row>
    <row r="68" spans="4:17" x14ac:dyDescent="0.25">
      <c r="D68">
        <v>65</v>
      </c>
      <c r="E68">
        <v>81000</v>
      </c>
      <c r="F68" s="37">
        <v>26.5</v>
      </c>
      <c r="G68" s="37">
        <v>27.500000000000004</v>
      </c>
      <c r="H68" s="37">
        <v>27.500000000000004</v>
      </c>
      <c r="I68" s="37">
        <v>28.000000000000004</v>
      </c>
      <c r="J68" s="37">
        <v>28.500000000000004</v>
      </c>
      <c r="K68" s="37">
        <v>29.000000000000004</v>
      </c>
      <c r="L68" s="37">
        <v>29.5</v>
      </c>
      <c r="M68" s="37">
        <v>29.5</v>
      </c>
      <c r="N68" s="37">
        <v>30</v>
      </c>
      <c r="O68" s="37">
        <v>30.5</v>
      </c>
      <c r="P68" s="37">
        <v>30.5</v>
      </c>
      <c r="Q68" s="37">
        <v>31</v>
      </c>
    </row>
    <row r="69" spans="4:17" x14ac:dyDescent="0.25">
      <c r="D69">
        <v>66</v>
      </c>
      <c r="E69">
        <v>82000</v>
      </c>
      <c r="F69" s="37">
        <v>27</v>
      </c>
      <c r="G69" s="37">
        <v>27.500000000000004</v>
      </c>
      <c r="H69" s="37">
        <v>27.500000000000004</v>
      </c>
      <c r="I69" s="37">
        <v>28.000000000000004</v>
      </c>
      <c r="J69" s="37">
        <v>28.500000000000004</v>
      </c>
      <c r="K69" s="37">
        <v>29.000000000000004</v>
      </c>
      <c r="L69" s="37">
        <v>29.5</v>
      </c>
      <c r="M69" s="37">
        <v>30</v>
      </c>
      <c r="N69" s="37">
        <v>30</v>
      </c>
      <c r="O69" s="37">
        <v>30.5</v>
      </c>
      <c r="P69" s="37">
        <v>30.5</v>
      </c>
      <c r="Q69" s="37">
        <v>31</v>
      </c>
    </row>
    <row r="70" spans="4:17" x14ac:dyDescent="0.25">
      <c r="D70">
        <v>67</v>
      </c>
      <c r="E70">
        <v>83000</v>
      </c>
      <c r="F70" s="37">
        <v>27</v>
      </c>
      <c r="G70" s="37">
        <v>27.500000000000004</v>
      </c>
      <c r="H70" s="37">
        <v>28.000000000000004</v>
      </c>
      <c r="I70" s="37">
        <v>28.000000000000004</v>
      </c>
      <c r="J70" s="37">
        <v>28.500000000000004</v>
      </c>
      <c r="K70" s="37">
        <v>29.000000000000004</v>
      </c>
      <c r="L70" s="37">
        <v>29.5</v>
      </c>
      <c r="M70" s="37">
        <v>30</v>
      </c>
      <c r="N70" s="37">
        <v>30</v>
      </c>
      <c r="O70" s="37">
        <v>30.5</v>
      </c>
      <c r="P70" s="37">
        <v>30.5</v>
      </c>
      <c r="Q70" s="37">
        <v>31</v>
      </c>
    </row>
    <row r="71" spans="4:17" x14ac:dyDescent="0.25">
      <c r="D71">
        <v>68</v>
      </c>
      <c r="E71">
        <v>84000</v>
      </c>
      <c r="F71" s="37">
        <v>27</v>
      </c>
      <c r="G71" s="37">
        <v>27.500000000000004</v>
      </c>
      <c r="H71" s="37">
        <v>28.000000000000004</v>
      </c>
      <c r="I71" s="37">
        <v>28.000000000000004</v>
      </c>
      <c r="J71" s="37">
        <v>28.500000000000004</v>
      </c>
      <c r="K71" s="37">
        <v>29.000000000000004</v>
      </c>
      <c r="L71" s="37">
        <v>29.5</v>
      </c>
      <c r="M71" s="37">
        <v>30</v>
      </c>
      <c r="N71" s="37">
        <v>30</v>
      </c>
      <c r="O71" s="37">
        <v>30.5</v>
      </c>
      <c r="P71" s="37">
        <v>30.5</v>
      </c>
      <c r="Q71" s="37">
        <v>31</v>
      </c>
    </row>
    <row r="72" spans="4:17" x14ac:dyDescent="0.25">
      <c r="D72">
        <v>69</v>
      </c>
      <c r="E72">
        <v>85000</v>
      </c>
      <c r="F72" s="37">
        <v>27</v>
      </c>
      <c r="G72" s="37">
        <v>27.500000000000004</v>
      </c>
      <c r="H72" s="37">
        <v>28.000000000000004</v>
      </c>
      <c r="I72" s="37">
        <v>28.500000000000004</v>
      </c>
      <c r="J72" s="37">
        <v>28.500000000000004</v>
      </c>
      <c r="K72" s="37">
        <v>29.000000000000004</v>
      </c>
      <c r="L72" s="37">
        <v>29.5</v>
      </c>
      <c r="M72" s="37">
        <v>30</v>
      </c>
      <c r="N72" s="37">
        <v>30</v>
      </c>
      <c r="O72" s="37">
        <v>30.5</v>
      </c>
      <c r="P72" s="37">
        <v>31</v>
      </c>
      <c r="Q72" s="37">
        <v>31</v>
      </c>
    </row>
    <row r="73" spans="4:17" x14ac:dyDescent="0.25">
      <c r="D73">
        <v>70</v>
      </c>
      <c r="E73">
        <v>86000</v>
      </c>
      <c r="F73" s="37">
        <v>27</v>
      </c>
      <c r="G73" s="37">
        <v>27.500000000000004</v>
      </c>
      <c r="H73" s="37">
        <v>28.000000000000004</v>
      </c>
      <c r="I73" s="37">
        <v>28.500000000000004</v>
      </c>
      <c r="J73" s="37">
        <v>28.500000000000004</v>
      </c>
      <c r="K73" s="37">
        <v>29.000000000000004</v>
      </c>
      <c r="L73" s="37">
        <v>29.5</v>
      </c>
      <c r="M73" s="37">
        <v>30</v>
      </c>
      <c r="N73" s="37">
        <v>30</v>
      </c>
      <c r="O73" s="37">
        <v>30.5</v>
      </c>
      <c r="P73" s="37">
        <v>31</v>
      </c>
      <c r="Q73" s="37">
        <v>31</v>
      </c>
    </row>
    <row r="74" spans="4:17" x14ac:dyDescent="0.25">
      <c r="D74">
        <v>71</v>
      </c>
      <c r="E74">
        <v>87000</v>
      </c>
      <c r="F74" s="37">
        <v>27</v>
      </c>
      <c r="G74" s="37">
        <v>27.500000000000004</v>
      </c>
      <c r="H74" s="37">
        <v>28.000000000000004</v>
      </c>
      <c r="I74" s="37">
        <v>28.500000000000004</v>
      </c>
      <c r="J74" s="37">
        <v>28.500000000000004</v>
      </c>
      <c r="K74" s="37">
        <v>29.000000000000004</v>
      </c>
      <c r="L74" s="37">
        <v>29.5</v>
      </c>
      <c r="M74" s="37">
        <v>30</v>
      </c>
      <c r="N74" s="37">
        <v>30</v>
      </c>
      <c r="O74" s="37">
        <v>30.5</v>
      </c>
      <c r="P74" s="37">
        <v>31</v>
      </c>
      <c r="Q74" s="37">
        <v>31</v>
      </c>
    </row>
    <row r="75" spans="4:17" x14ac:dyDescent="0.25">
      <c r="D75">
        <v>72</v>
      </c>
      <c r="E75">
        <v>88000</v>
      </c>
      <c r="F75" s="37">
        <v>27</v>
      </c>
      <c r="G75" s="37">
        <v>27.500000000000004</v>
      </c>
      <c r="H75" s="37">
        <v>28.000000000000004</v>
      </c>
      <c r="I75" s="37">
        <v>28.500000000000004</v>
      </c>
      <c r="J75" s="37">
        <v>28.500000000000004</v>
      </c>
      <c r="K75" s="37">
        <v>29.000000000000004</v>
      </c>
      <c r="L75" s="37">
        <v>29.5</v>
      </c>
      <c r="M75" s="37">
        <v>30</v>
      </c>
      <c r="N75" s="37">
        <v>30</v>
      </c>
      <c r="O75" s="37">
        <v>30.5</v>
      </c>
      <c r="P75" s="37">
        <v>31</v>
      </c>
      <c r="Q75" s="37">
        <v>31</v>
      </c>
    </row>
    <row r="76" spans="4:17" x14ac:dyDescent="0.25">
      <c r="D76">
        <v>73</v>
      </c>
      <c r="E76">
        <v>89000</v>
      </c>
      <c r="F76" s="37">
        <v>27</v>
      </c>
      <c r="G76" s="37">
        <v>27.500000000000004</v>
      </c>
      <c r="H76" s="37">
        <v>28.000000000000004</v>
      </c>
      <c r="I76" s="37">
        <v>28.500000000000004</v>
      </c>
      <c r="J76" s="37">
        <v>29.000000000000004</v>
      </c>
      <c r="K76" s="37">
        <v>29.000000000000004</v>
      </c>
      <c r="L76" s="37">
        <v>29.5</v>
      </c>
      <c r="M76" s="37">
        <v>30</v>
      </c>
      <c r="N76" s="37">
        <v>30</v>
      </c>
      <c r="O76" s="37">
        <v>30.5</v>
      </c>
      <c r="P76" s="37">
        <v>31</v>
      </c>
      <c r="Q76" s="37">
        <v>31</v>
      </c>
    </row>
    <row r="77" spans="4:17" x14ac:dyDescent="0.25">
      <c r="D77">
        <v>74</v>
      </c>
      <c r="E77">
        <v>90000</v>
      </c>
      <c r="F77" s="37">
        <v>27</v>
      </c>
      <c r="G77" s="37">
        <v>27.500000000000004</v>
      </c>
      <c r="H77" s="37">
        <v>28.000000000000004</v>
      </c>
      <c r="I77" s="37">
        <v>28.500000000000004</v>
      </c>
      <c r="J77" s="37">
        <v>29.000000000000004</v>
      </c>
      <c r="K77" s="37">
        <v>29.000000000000004</v>
      </c>
      <c r="L77" s="37">
        <v>29.5</v>
      </c>
      <c r="M77" s="37">
        <v>30</v>
      </c>
      <c r="N77" s="37">
        <v>30</v>
      </c>
      <c r="O77" s="37">
        <v>30.5</v>
      </c>
      <c r="P77" s="37">
        <v>31</v>
      </c>
      <c r="Q77" s="37">
        <v>31</v>
      </c>
    </row>
    <row r="78" spans="4:17" x14ac:dyDescent="0.25">
      <c r="D78">
        <v>75</v>
      </c>
      <c r="E78">
        <v>91000</v>
      </c>
      <c r="F78" s="37">
        <v>27</v>
      </c>
      <c r="G78" s="37">
        <v>27.500000000000004</v>
      </c>
      <c r="H78" s="37">
        <v>28.000000000000004</v>
      </c>
      <c r="I78" s="37">
        <v>28.500000000000004</v>
      </c>
      <c r="J78" s="37">
        <v>29.000000000000004</v>
      </c>
      <c r="K78" s="37">
        <v>29.000000000000004</v>
      </c>
      <c r="L78" s="37">
        <v>29.5</v>
      </c>
      <c r="M78" s="37">
        <v>30</v>
      </c>
      <c r="N78" s="37">
        <v>30.5</v>
      </c>
      <c r="O78" s="37">
        <v>30.5</v>
      </c>
      <c r="P78" s="37">
        <v>31</v>
      </c>
      <c r="Q78" s="37">
        <v>31</v>
      </c>
    </row>
    <row r="79" spans="4:17" x14ac:dyDescent="0.25">
      <c r="D79">
        <v>76</v>
      </c>
      <c r="E79">
        <v>92000</v>
      </c>
      <c r="F79" s="37">
        <v>27</v>
      </c>
      <c r="G79" s="37">
        <v>27.500000000000004</v>
      </c>
      <c r="H79" s="37">
        <v>28.000000000000004</v>
      </c>
      <c r="I79" s="37">
        <v>28.500000000000004</v>
      </c>
      <c r="J79" s="37">
        <v>29.000000000000004</v>
      </c>
      <c r="K79" s="37">
        <v>29.000000000000004</v>
      </c>
      <c r="L79" s="37">
        <v>29.5</v>
      </c>
      <c r="M79" s="37">
        <v>30</v>
      </c>
      <c r="N79" s="37">
        <v>30.5</v>
      </c>
      <c r="O79" s="37">
        <v>30.5</v>
      </c>
      <c r="P79" s="37">
        <v>31</v>
      </c>
      <c r="Q79" s="37">
        <v>31</v>
      </c>
    </row>
    <row r="80" spans="4:17" x14ac:dyDescent="0.25">
      <c r="D80">
        <v>77</v>
      </c>
      <c r="E80">
        <v>93000</v>
      </c>
      <c r="F80" s="37">
        <v>27</v>
      </c>
      <c r="G80" s="37">
        <v>27.500000000000004</v>
      </c>
      <c r="H80" s="37">
        <v>28.000000000000004</v>
      </c>
      <c r="I80" s="37">
        <v>28.500000000000004</v>
      </c>
      <c r="J80" s="37">
        <v>29.000000000000004</v>
      </c>
      <c r="K80" s="37">
        <v>29.000000000000004</v>
      </c>
      <c r="L80" s="37">
        <v>29.5</v>
      </c>
      <c r="M80" s="37">
        <v>30</v>
      </c>
      <c r="N80" s="37">
        <v>30.5</v>
      </c>
      <c r="O80" s="37">
        <v>30.5</v>
      </c>
      <c r="P80" s="37">
        <v>31</v>
      </c>
      <c r="Q80" s="37">
        <v>31</v>
      </c>
    </row>
    <row r="81" spans="4:17" x14ac:dyDescent="0.25">
      <c r="D81">
        <v>78</v>
      </c>
      <c r="E81">
        <v>94000</v>
      </c>
      <c r="F81" s="37">
        <v>27</v>
      </c>
      <c r="G81" s="37">
        <v>27.500000000000004</v>
      </c>
      <c r="H81" s="37">
        <v>28.000000000000004</v>
      </c>
      <c r="I81" s="37">
        <v>28.500000000000004</v>
      </c>
      <c r="J81" s="37">
        <v>29.000000000000004</v>
      </c>
      <c r="K81" s="37">
        <v>29.000000000000004</v>
      </c>
      <c r="L81" s="37">
        <v>29.5</v>
      </c>
      <c r="M81" s="37">
        <v>30</v>
      </c>
      <c r="N81" s="37">
        <v>30.5</v>
      </c>
      <c r="O81" s="37">
        <v>30.5</v>
      </c>
      <c r="P81" s="37">
        <v>31</v>
      </c>
      <c r="Q81" s="37">
        <v>31</v>
      </c>
    </row>
    <row r="82" spans="4:17" x14ac:dyDescent="0.25">
      <c r="D82">
        <v>79</v>
      </c>
      <c r="E82">
        <v>95000</v>
      </c>
      <c r="F82" s="37">
        <v>27</v>
      </c>
      <c r="G82" s="37">
        <v>27.500000000000004</v>
      </c>
      <c r="H82" s="37">
        <v>28.000000000000004</v>
      </c>
      <c r="I82" s="37">
        <v>28.500000000000004</v>
      </c>
      <c r="J82" s="37">
        <v>29.000000000000004</v>
      </c>
      <c r="K82" s="37">
        <v>29.000000000000004</v>
      </c>
      <c r="L82" s="37">
        <v>29.5</v>
      </c>
      <c r="M82" s="37">
        <v>30</v>
      </c>
      <c r="N82" s="37">
        <v>30.5</v>
      </c>
      <c r="O82" s="37">
        <v>30.5</v>
      </c>
      <c r="P82" s="37">
        <v>31</v>
      </c>
      <c r="Q82" s="37">
        <v>31</v>
      </c>
    </row>
    <row r="83" spans="4:17" x14ac:dyDescent="0.25">
      <c r="D83">
        <v>80</v>
      </c>
      <c r="E83">
        <v>96000</v>
      </c>
      <c r="F83" s="37">
        <v>27</v>
      </c>
      <c r="G83" s="37">
        <v>27.500000000000004</v>
      </c>
      <c r="H83" s="37">
        <v>28.000000000000004</v>
      </c>
      <c r="I83" s="37">
        <v>28.500000000000004</v>
      </c>
      <c r="J83" s="37">
        <v>29.000000000000004</v>
      </c>
      <c r="K83" s="37">
        <v>29.000000000000004</v>
      </c>
      <c r="L83" s="37">
        <v>29.5</v>
      </c>
      <c r="M83" s="37">
        <v>30</v>
      </c>
      <c r="N83" s="37">
        <v>30.5</v>
      </c>
      <c r="O83" s="37">
        <v>30.5</v>
      </c>
      <c r="P83" s="37">
        <v>31</v>
      </c>
      <c r="Q83" s="37">
        <v>31</v>
      </c>
    </row>
    <row r="84" spans="4:17" x14ac:dyDescent="0.25">
      <c r="D84">
        <v>81</v>
      </c>
      <c r="E84">
        <v>97000</v>
      </c>
      <c r="F84" s="37">
        <v>27</v>
      </c>
      <c r="G84" s="37">
        <v>27.500000000000004</v>
      </c>
      <c r="H84" s="37">
        <v>28.000000000000004</v>
      </c>
      <c r="I84" s="37">
        <v>28.500000000000004</v>
      </c>
      <c r="J84" s="37">
        <v>29.000000000000004</v>
      </c>
      <c r="K84" s="37">
        <v>29.000000000000004</v>
      </c>
      <c r="L84" s="37">
        <v>29.5</v>
      </c>
      <c r="M84" s="37">
        <v>30</v>
      </c>
      <c r="N84" s="37">
        <v>30.5</v>
      </c>
      <c r="O84" s="37">
        <v>30.5</v>
      </c>
      <c r="P84" s="37">
        <v>31</v>
      </c>
      <c r="Q84" s="37">
        <v>31</v>
      </c>
    </row>
    <row r="85" spans="4:17" x14ac:dyDescent="0.25">
      <c r="D85">
        <v>82</v>
      </c>
      <c r="E85">
        <v>98000</v>
      </c>
      <c r="F85" s="37">
        <v>27</v>
      </c>
      <c r="G85" s="37">
        <v>27.500000000000004</v>
      </c>
      <c r="H85" s="37">
        <v>28.000000000000004</v>
      </c>
      <c r="I85" s="37">
        <v>28.500000000000004</v>
      </c>
      <c r="J85" s="37">
        <v>29.000000000000004</v>
      </c>
      <c r="K85" s="37">
        <v>29.000000000000004</v>
      </c>
      <c r="L85" s="37">
        <v>29.5</v>
      </c>
      <c r="M85" s="37">
        <v>30</v>
      </c>
      <c r="N85" s="37">
        <v>30.5</v>
      </c>
      <c r="O85" s="37">
        <v>30.5</v>
      </c>
      <c r="P85" s="37">
        <v>31</v>
      </c>
      <c r="Q85" s="37">
        <v>31</v>
      </c>
    </row>
    <row r="86" spans="4:17" x14ac:dyDescent="0.25">
      <c r="D86">
        <v>83</v>
      </c>
      <c r="E86">
        <v>99000</v>
      </c>
      <c r="F86" s="37">
        <v>27</v>
      </c>
      <c r="G86" s="37">
        <v>27.500000000000004</v>
      </c>
      <c r="H86" s="37">
        <v>28.000000000000004</v>
      </c>
      <c r="I86" s="37">
        <v>28.500000000000004</v>
      </c>
      <c r="J86" s="37">
        <v>29.000000000000004</v>
      </c>
      <c r="K86" s="37">
        <v>29.000000000000004</v>
      </c>
      <c r="L86" s="37">
        <v>29.5</v>
      </c>
      <c r="M86" s="37">
        <v>30</v>
      </c>
      <c r="N86" s="37">
        <v>30.5</v>
      </c>
      <c r="O86" s="37">
        <v>30.5</v>
      </c>
      <c r="P86" s="37">
        <v>31</v>
      </c>
      <c r="Q86" s="37">
        <v>31</v>
      </c>
    </row>
    <row r="87" spans="4:17" x14ac:dyDescent="0.25">
      <c r="D87">
        <v>84</v>
      </c>
      <c r="E87">
        <v>100000</v>
      </c>
      <c r="F87" s="37">
        <v>27</v>
      </c>
      <c r="G87" s="37">
        <v>27.500000000000004</v>
      </c>
      <c r="H87" s="37">
        <v>28.000000000000004</v>
      </c>
      <c r="I87" s="37">
        <v>28.500000000000004</v>
      </c>
      <c r="J87" s="37">
        <v>29.000000000000004</v>
      </c>
      <c r="K87" s="37">
        <v>29.000000000000004</v>
      </c>
      <c r="L87" s="37">
        <v>29.5</v>
      </c>
      <c r="M87" s="37">
        <v>30</v>
      </c>
      <c r="N87" s="37">
        <v>30.5</v>
      </c>
      <c r="O87" s="37">
        <v>30.5</v>
      </c>
      <c r="P87" s="37">
        <v>31</v>
      </c>
      <c r="Q87" s="37">
        <v>31</v>
      </c>
    </row>
    <row r="88" spans="4:17" x14ac:dyDescent="0.25">
      <c r="D88">
        <v>85</v>
      </c>
      <c r="E88">
        <v>101000</v>
      </c>
      <c r="F88" s="37">
        <v>27</v>
      </c>
      <c r="G88" s="37">
        <v>27.500000000000004</v>
      </c>
      <c r="H88" s="37">
        <v>28.000000000000004</v>
      </c>
      <c r="I88" s="37">
        <v>28.500000000000004</v>
      </c>
      <c r="J88" s="37">
        <v>29.000000000000004</v>
      </c>
      <c r="K88" s="37">
        <v>29.000000000000004</v>
      </c>
      <c r="L88" s="37">
        <v>29.5</v>
      </c>
      <c r="M88" s="37">
        <v>30</v>
      </c>
      <c r="N88" s="37">
        <v>30.5</v>
      </c>
      <c r="O88" s="37">
        <v>30.5</v>
      </c>
      <c r="P88" s="37">
        <v>31</v>
      </c>
      <c r="Q88" s="37">
        <v>31</v>
      </c>
    </row>
    <row r="89" spans="4:17" x14ac:dyDescent="0.25">
      <c r="D89">
        <v>86</v>
      </c>
      <c r="E89">
        <v>102000</v>
      </c>
      <c r="F89" s="37">
        <v>27</v>
      </c>
      <c r="G89" s="37">
        <v>27.500000000000004</v>
      </c>
      <c r="H89" s="37">
        <v>28.000000000000004</v>
      </c>
      <c r="I89" s="37">
        <v>28.500000000000004</v>
      </c>
      <c r="J89" s="37">
        <v>29.000000000000004</v>
      </c>
      <c r="K89" s="37">
        <v>29.000000000000004</v>
      </c>
      <c r="L89" s="37">
        <v>29.5</v>
      </c>
      <c r="M89" s="37">
        <v>30</v>
      </c>
      <c r="N89" s="37">
        <v>30.5</v>
      </c>
      <c r="O89" s="37">
        <v>30.5</v>
      </c>
      <c r="P89" s="37">
        <v>31</v>
      </c>
      <c r="Q89" s="37">
        <v>31</v>
      </c>
    </row>
    <row r="90" spans="4:17" x14ac:dyDescent="0.25">
      <c r="D90">
        <v>87</v>
      </c>
      <c r="E90">
        <v>103000</v>
      </c>
      <c r="F90" s="37">
        <v>27</v>
      </c>
      <c r="G90" s="37">
        <v>27.500000000000004</v>
      </c>
      <c r="H90" s="37">
        <v>28.000000000000004</v>
      </c>
      <c r="I90" s="37">
        <v>28.500000000000004</v>
      </c>
      <c r="J90" s="37">
        <v>29.000000000000004</v>
      </c>
      <c r="K90" s="37">
        <v>29.000000000000004</v>
      </c>
      <c r="L90" s="37">
        <v>29.5</v>
      </c>
      <c r="M90" s="37">
        <v>30</v>
      </c>
      <c r="N90" s="37">
        <v>30.5</v>
      </c>
      <c r="O90" s="37">
        <v>30.5</v>
      </c>
      <c r="P90" s="37">
        <v>31</v>
      </c>
      <c r="Q90" s="37">
        <v>31</v>
      </c>
    </row>
    <row r="91" spans="4:17" x14ac:dyDescent="0.25">
      <c r="D91">
        <v>88</v>
      </c>
      <c r="E91">
        <v>104000</v>
      </c>
      <c r="F91" s="37">
        <v>27</v>
      </c>
      <c r="G91" s="37">
        <v>27.500000000000004</v>
      </c>
      <c r="H91" s="37">
        <v>28.000000000000004</v>
      </c>
      <c r="I91" s="37">
        <v>28.500000000000004</v>
      </c>
      <c r="J91" s="37">
        <v>29.000000000000004</v>
      </c>
      <c r="K91" s="37">
        <v>29.000000000000004</v>
      </c>
      <c r="L91" s="37">
        <v>29.5</v>
      </c>
      <c r="M91" s="37">
        <v>30</v>
      </c>
      <c r="N91" s="37">
        <v>30.5</v>
      </c>
      <c r="O91" s="37">
        <v>30.5</v>
      </c>
      <c r="P91" s="37">
        <v>31</v>
      </c>
      <c r="Q91" s="37">
        <v>31</v>
      </c>
    </row>
    <row r="92" spans="4:17" x14ac:dyDescent="0.25">
      <c r="D92">
        <v>89</v>
      </c>
      <c r="E92">
        <v>105000</v>
      </c>
      <c r="F92" s="37">
        <v>27</v>
      </c>
      <c r="G92" s="37">
        <v>27.500000000000004</v>
      </c>
      <c r="H92" s="37">
        <v>28.000000000000004</v>
      </c>
      <c r="I92" s="37">
        <v>28.500000000000004</v>
      </c>
      <c r="J92" s="37">
        <v>29.000000000000004</v>
      </c>
      <c r="K92" s="37">
        <v>29.000000000000004</v>
      </c>
      <c r="L92" s="37">
        <v>29.5</v>
      </c>
      <c r="M92" s="37">
        <v>30</v>
      </c>
      <c r="N92" s="37">
        <v>30.5</v>
      </c>
      <c r="O92" s="37">
        <v>30.5</v>
      </c>
      <c r="P92" s="37">
        <v>31</v>
      </c>
      <c r="Q92" s="37">
        <v>31</v>
      </c>
    </row>
    <row r="93" spans="4:17" x14ac:dyDescent="0.25">
      <c r="D93">
        <v>90</v>
      </c>
      <c r="E93">
        <v>106000</v>
      </c>
      <c r="F93" s="37">
        <v>27</v>
      </c>
      <c r="G93" s="37">
        <v>27.500000000000004</v>
      </c>
      <c r="H93" s="37">
        <v>28.000000000000004</v>
      </c>
      <c r="I93" s="37">
        <v>28.500000000000004</v>
      </c>
      <c r="J93" s="37">
        <v>29.000000000000004</v>
      </c>
      <c r="K93" s="37">
        <v>29.000000000000004</v>
      </c>
      <c r="L93" s="37">
        <v>29.5</v>
      </c>
      <c r="M93" s="37">
        <v>30</v>
      </c>
      <c r="N93" s="37">
        <v>30.5</v>
      </c>
      <c r="O93" s="37">
        <v>30.5</v>
      </c>
      <c r="P93" s="37">
        <v>31</v>
      </c>
      <c r="Q93" s="37">
        <v>31</v>
      </c>
    </row>
    <row r="94" spans="4:17" x14ac:dyDescent="0.25">
      <c r="D94">
        <v>91</v>
      </c>
      <c r="E94">
        <v>107000</v>
      </c>
      <c r="F94" s="37">
        <v>27</v>
      </c>
      <c r="G94" s="37">
        <v>27.500000000000004</v>
      </c>
      <c r="H94" s="37">
        <v>28.000000000000004</v>
      </c>
      <c r="I94" s="37">
        <v>28.500000000000004</v>
      </c>
      <c r="J94" s="37">
        <v>29.000000000000004</v>
      </c>
      <c r="K94" s="37">
        <v>29.000000000000004</v>
      </c>
      <c r="L94" s="37">
        <v>29.5</v>
      </c>
      <c r="M94" s="37">
        <v>30</v>
      </c>
      <c r="N94" s="37">
        <v>30.5</v>
      </c>
      <c r="O94" s="37">
        <v>30.5</v>
      </c>
      <c r="P94" s="37">
        <v>31</v>
      </c>
      <c r="Q94" s="37">
        <v>31</v>
      </c>
    </row>
    <row r="95" spans="4:17" x14ac:dyDescent="0.25">
      <c r="D95">
        <v>92</v>
      </c>
      <c r="E95">
        <v>108000</v>
      </c>
      <c r="F95" s="37">
        <v>27</v>
      </c>
      <c r="G95" s="37">
        <v>27.500000000000004</v>
      </c>
      <c r="H95" s="37">
        <v>28.000000000000004</v>
      </c>
      <c r="I95" s="37">
        <v>28.500000000000004</v>
      </c>
      <c r="J95" s="37">
        <v>29.000000000000004</v>
      </c>
      <c r="K95" s="37">
        <v>29.000000000000004</v>
      </c>
      <c r="L95" s="37">
        <v>29.5</v>
      </c>
      <c r="M95" s="37">
        <v>30</v>
      </c>
      <c r="N95" s="37">
        <v>30.5</v>
      </c>
      <c r="O95" s="37">
        <v>30.5</v>
      </c>
      <c r="P95" s="37">
        <v>31</v>
      </c>
      <c r="Q95" s="37">
        <v>31</v>
      </c>
    </row>
    <row r="96" spans="4:17" x14ac:dyDescent="0.25">
      <c r="D96">
        <v>93</v>
      </c>
      <c r="E96">
        <v>109000</v>
      </c>
      <c r="F96" s="37">
        <v>27</v>
      </c>
      <c r="G96" s="37">
        <v>27.500000000000004</v>
      </c>
      <c r="H96" s="37">
        <v>28.000000000000004</v>
      </c>
      <c r="I96" s="37">
        <v>28.500000000000004</v>
      </c>
      <c r="J96" s="37">
        <v>29.000000000000004</v>
      </c>
      <c r="K96" s="37">
        <v>29.000000000000004</v>
      </c>
      <c r="L96" s="37">
        <v>29.5</v>
      </c>
      <c r="M96" s="37">
        <v>30</v>
      </c>
      <c r="N96" s="37">
        <v>30.5</v>
      </c>
      <c r="O96" s="37">
        <v>30.5</v>
      </c>
      <c r="P96" s="37">
        <v>31</v>
      </c>
      <c r="Q96" s="37">
        <v>31</v>
      </c>
    </row>
    <row r="97" spans="4:17" x14ac:dyDescent="0.25">
      <c r="D97">
        <v>94</v>
      </c>
      <c r="E97">
        <v>110000</v>
      </c>
      <c r="F97" s="37">
        <v>27</v>
      </c>
      <c r="G97" s="37">
        <v>27.500000000000004</v>
      </c>
      <c r="H97" s="37">
        <v>28.000000000000004</v>
      </c>
      <c r="I97" s="37">
        <v>28.500000000000004</v>
      </c>
      <c r="J97" s="37">
        <v>29.000000000000004</v>
      </c>
      <c r="K97" s="37">
        <v>29.000000000000004</v>
      </c>
      <c r="L97" s="37">
        <v>29.5</v>
      </c>
      <c r="M97" s="37">
        <v>30</v>
      </c>
      <c r="N97" s="37">
        <v>30.5</v>
      </c>
      <c r="O97" s="37">
        <v>30.5</v>
      </c>
      <c r="P97" s="37">
        <v>31</v>
      </c>
      <c r="Q97" s="37">
        <v>31</v>
      </c>
    </row>
    <row r="98" spans="4:17" x14ac:dyDescent="0.25"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</row>
    <row r="99" spans="4:17" x14ac:dyDescent="0.25"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</row>
  </sheetData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13"/>
  <sheetViews>
    <sheetView zoomScaleNormal="100" workbookViewId="0"/>
  </sheetViews>
  <sheetFormatPr defaultColWidth="36.85546875" defaultRowHeight="15" x14ac:dyDescent="0.25"/>
  <cols>
    <col min="1" max="1" width="37" style="28" bestFit="1" customWidth="1"/>
    <col min="2" max="2" width="12.85546875" style="28" customWidth="1"/>
    <col min="3" max="3" width="143.28515625" style="28" bestFit="1" customWidth="1"/>
    <col min="4" max="16384" width="36.85546875" style="28"/>
  </cols>
  <sheetData>
    <row r="1" spans="1:3" x14ac:dyDescent="0.25">
      <c r="A1" s="28" t="s">
        <v>64</v>
      </c>
      <c r="B1" s="29">
        <v>50000</v>
      </c>
    </row>
    <row r="2" spans="1:3" x14ac:dyDescent="0.25">
      <c r="A2" s="28" t="s">
        <v>60</v>
      </c>
      <c r="B2" s="29">
        <v>40</v>
      </c>
    </row>
    <row r="3" spans="1:3" x14ac:dyDescent="0.25">
      <c r="A3" s="28" t="s">
        <v>65</v>
      </c>
      <c r="B3" s="29">
        <v>0</v>
      </c>
    </row>
    <row r="4" spans="1:3" x14ac:dyDescent="0.25">
      <c r="A4" s="28" t="s">
        <v>61</v>
      </c>
      <c r="B4" s="29">
        <v>40</v>
      </c>
    </row>
    <row r="5" spans="1:3" x14ac:dyDescent="0.25">
      <c r="A5" s="28" t="s">
        <v>66</v>
      </c>
      <c r="B5" s="29">
        <v>0</v>
      </c>
      <c r="C5" s="31" t="s">
        <v>63</v>
      </c>
    </row>
    <row r="6" spans="1:3" x14ac:dyDescent="0.25">
      <c r="A6" s="28" t="s">
        <v>69</v>
      </c>
      <c r="B6" s="29">
        <v>30</v>
      </c>
      <c r="C6" s="31" t="s">
        <v>70</v>
      </c>
    </row>
    <row r="7" spans="1:3" x14ac:dyDescent="0.25">
      <c r="A7" s="28" t="s">
        <v>71</v>
      </c>
      <c r="B7" s="32">
        <f>(B1+B3-B5)*B6/100</f>
        <v>15000</v>
      </c>
    </row>
    <row r="8" spans="1:3" x14ac:dyDescent="0.25">
      <c r="A8" s="28" t="s">
        <v>67</v>
      </c>
      <c r="B8" s="29">
        <v>0</v>
      </c>
      <c r="C8" s="31" t="s">
        <v>68</v>
      </c>
    </row>
    <row r="9" spans="1:3" x14ac:dyDescent="0.25">
      <c r="A9" s="28" t="s">
        <v>72</v>
      </c>
      <c r="B9" s="32">
        <f>B7-B8</f>
        <v>15000</v>
      </c>
    </row>
    <row r="10" spans="1:3" x14ac:dyDescent="0.25">
      <c r="A10" s="28" t="s">
        <v>44</v>
      </c>
      <c r="B10" s="30">
        <v>0.05</v>
      </c>
      <c r="C10" s="31" t="s">
        <v>76</v>
      </c>
    </row>
    <row r="11" spans="1:3" x14ac:dyDescent="0.25">
      <c r="A11" s="28" t="s">
        <v>2</v>
      </c>
      <c r="B11" s="29">
        <v>30</v>
      </c>
    </row>
    <row r="12" spans="1:3" x14ac:dyDescent="0.25">
      <c r="A12" s="28" t="s">
        <v>73</v>
      </c>
      <c r="B12" s="3">
        <f>PV(B10/12,B11*12,-1/12,0,0)</f>
        <v>15.523468087172983</v>
      </c>
    </row>
    <row r="13" spans="1:3" x14ac:dyDescent="0.25">
      <c r="A13" s="33" t="s">
        <v>74</v>
      </c>
      <c r="B13" s="34">
        <f>B9*B12</f>
        <v>232852.02130759475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F0D50-8903-4F0F-B8AC-B4DDC280CDDE}">
  <dimension ref="B1:AT103"/>
  <sheetViews>
    <sheetView zoomScale="85" zoomScaleNormal="85" workbookViewId="0">
      <selection activeCell="C1" sqref="C1"/>
    </sheetView>
  </sheetViews>
  <sheetFormatPr defaultColWidth="9.140625" defaultRowHeight="15" x14ac:dyDescent="0.25"/>
  <cols>
    <col min="21" max="32" width="9.140625" style="38"/>
  </cols>
  <sheetData>
    <row r="1" spans="2:46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  <c r="AH1" t="s">
        <v>164</v>
      </c>
    </row>
    <row r="2" spans="2:46" x14ac:dyDescent="0.25">
      <c r="B2" s="61"/>
      <c r="D2" t="s">
        <v>259</v>
      </c>
      <c r="F2" s="74">
        <v>0</v>
      </c>
      <c r="G2" s="96">
        <v>1.5009999999999999</v>
      </c>
      <c r="H2" s="96">
        <v>2.0009999999999999</v>
      </c>
      <c r="I2" s="96">
        <v>2.5009999999999999</v>
      </c>
      <c r="J2" s="96">
        <v>3.0009999999999999</v>
      </c>
      <c r="K2" s="96">
        <v>3.5009999999999999</v>
      </c>
      <c r="L2" s="96">
        <v>4.0010000000000003</v>
      </c>
      <c r="M2" s="96">
        <v>4.5010000000000003</v>
      </c>
      <c r="N2" s="96">
        <v>5.0010000000000003</v>
      </c>
      <c r="O2" s="96">
        <v>5.5010000000000003</v>
      </c>
      <c r="P2" s="96">
        <v>6.0010000000000003</v>
      </c>
      <c r="Q2" s="96">
        <v>6.5010000000000003</v>
      </c>
    </row>
    <row r="3" spans="2:46" x14ac:dyDescent="0.25">
      <c r="B3" s="75"/>
      <c r="E3" t="s">
        <v>59</v>
      </c>
      <c r="F3" s="74">
        <v>2</v>
      </c>
      <c r="G3" s="74">
        <v>3</v>
      </c>
      <c r="H3" s="74">
        <v>4</v>
      </c>
      <c r="I3" s="74">
        <v>5</v>
      </c>
      <c r="J3" s="74">
        <v>6</v>
      </c>
      <c r="K3" s="74">
        <v>7</v>
      </c>
      <c r="L3" s="74">
        <v>8</v>
      </c>
      <c r="M3" s="74">
        <v>9</v>
      </c>
      <c r="N3" s="74">
        <v>10</v>
      </c>
      <c r="O3" s="74">
        <v>11</v>
      </c>
      <c r="P3" s="74">
        <v>12</v>
      </c>
      <c r="Q3" s="74">
        <v>13</v>
      </c>
      <c r="S3" t="s">
        <v>166</v>
      </c>
      <c r="T3" s="76">
        <v>100</v>
      </c>
    </row>
    <row r="4" spans="2:46" x14ac:dyDescent="0.25">
      <c r="D4">
        <v>1</v>
      </c>
      <c r="E4" s="77">
        <v>0</v>
      </c>
      <c r="F4" s="37">
        <v>16.5</v>
      </c>
      <c r="G4" s="37">
        <v>17</v>
      </c>
      <c r="H4" s="37">
        <v>17</v>
      </c>
      <c r="I4" s="37">
        <v>17.5</v>
      </c>
      <c r="J4" s="37">
        <v>17.5</v>
      </c>
      <c r="K4" s="37">
        <v>18</v>
      </c>
      <c r="L4" s="37">
        <v>18</v>
      </c>
      <c r="M4" s="37">
        <v>18</v>
      </c>
      <c r="N4" s="37">
        <v>18.5</v>
      </c>
      <c r="O4" s="37">
        <v>18.5</v>
      </c>
      <c r="P4" s="37">
        <v>18.5</v>
      </c>
      <c r="Q4" s="37">
        <v>19</v>
      </c>
      <c r="S4" t="str">
        <f>IF(E4&lt;&gt;T4,"x","")</f>
        <v>x</v>
      </c>
      <c r="T4" t="s">
        <v>167</v>
      </c>
      <c r="U4" s="38">
        <v>0.16500000000000001</v>
      </c>
      <c r="V4" s="38">
        <v>0.17</v>
      </c>
      <c r="W4" s="38">
        <v>0.17</v>
      </c>
      <c r="X4" s="38">
        <v>0.17499999999999999</v>
      </c>
      <c r="Y4" s="38">
        <v>0.17499999999999999</v>
      </c>
      <c r="Z4" s="38">
        <v>0.18</v>
      </c>
      <c r="AA4" s="38">
        <v>0.18</v>
      </c>
      <c r="AB4" s="38">
        <v>0.18</v>
      </c>
      <c r="AC4" s="38">
        <v>0.185</v>
      </c>
      <c r="AD4" s="38">
        <v>0.185</v>
      </c>
      <c r="AE4" s="38">
        <v>0.185</v>
      </c>
      <c r="AF4" s="38">
        <v>0.19</v>
      </c>
      <c r="AH4" s="37">
        <f t="shared" ref="AH4:AS25" si="0">U4*$T$3</f>
        <v>16.5</v>
      </c>
      <c r="AI4" s="37">
        <f t="shared" si="0"/>
        <v>17</v>
      </c>
      <c r="AJ4" s="37">
        <f t="shared" si="0"/>
        <v>17</v>
      </c>
      <c r="AK4" s="37">
        <f t="shared" si="0"/>
        <v>17.5</v>
      </c>
      <c r="AL4" s="37">
        <f t="shared" si="0"/>
        <v>17.5</v>
      </c>
      <c r="AM4" s="37">
        <f t="shared" si="0"/>
        <v>18</v>
      </c>
      <c r="AN4" s="37">
        <f t="shared" si="0"/>
        <v>18</v>
      </c>
      <c r="AO4" s="37">
        <f t="shared" si="0"/>
        <v>18</v>
      </c>
      <c r="AP4" s="37">
        <f t="shared" si="0"/>
        <v>18.5</v>
      </c>
      <c r="AQ4" s="37">
        <f t="shared" si="0"/>
        <v>18.5</v>
      </c>
      <c r="AR4" s="37">
        <f t="shared" si="0"/>
        <v>18.5</v>
      </c>
      <c r="AS4" s="37">
        <f t="shared" si="0"/>
        <v>19</v>
      </c>
      <c r="AT4" s="37"/>
    </row>
    <row r="5" spans="2:46" x14ac:dyDescent="0.25">
      <c r="D5">
        <v>2</v>
      </c>
      <c r="E5">
        <v>28000</v>
      </c>
      <c r="F5" s="37">
        <v>16.5</v>
      </c>
      <c r="G5" s="37">
        <v>17</v>
      </c>
      <c r="H5" s="37">
        <v>17</v>
      </c>
      <c r="I5" s="37">
        <v>17.5</v>
      </c>
      <c r="J5" s="37">
        <v>17.5</v>
      </c>
      <c r="K5" s="37">
        <v>18</v>
      </c>
      <c r="L5" s="37">
        <v>18</v>
      </c>
      <c r="M5" s="37">
        <v>18</v>
      </c>
      <c r="N5" s="37">
        <v>18.5</v>
      </c>
      <c r="O5" s="37">
        <v>18.5</v>
      </c>
      <c r="P5" s="37">
        <v>18.5</v>
      </c>
      <c r="Q5" s="37">
        <v>19</v>
      </c>
      <c r="S5" t="str">
        <f>IF(E5&lt;&gt;T5,"x","")</f>
        <v/>
      </c>
      <c r="T5">
        <v>28000</v>
      </c>
      <c r="U5" s="38">
        <v>0.16500000000000001</v>
      </c>
      <c r="V5" s="38">
        <v>0.17</v>
      </c>
      <c r="W5" s="38">
        <v>0.17</v>
      </c>
      <c r="X5" s="38">
        <v>0.17499999999999999</v>
      </c>
      <c r="Y5" s="38">
        <v>0.17499999999999999</v>
      </c>
      <c r="Z5" s="38">
        <v>0.18</v>
      </c>
      <c r="AA5" s="38">
        <v>0.18</v>
      </c>
      <c r="AB5" s="38">
        <v>0.18</v>
      </c>
      <c r="AC5" s="38">
        <v>0.185</v>
      </c>
      <c r="AD5" s="38">
        <v>0.185</v>
      </c>
      <c r="AE5" s="38">
        <v>0.185</v>
      </c>
      <c r="AF5" s="38">
        <v>0.19</v>
      </c>
      <c r="AH5" s="37">
        <f t="shared" si="0"/>
        <v>16.5</v>
      </c>
      <c r="AI5" s="37">
        <f t="shared" si="0"/>
        <v>17</v>
      </c>
      <c r="AJ5" s="37">
        <f t="shared" si="0"/>
        <v>17</v>
      </c>
      <c r="AK5" s="37">
        <f t="shared" si="0"/>
        <v>17.5</v>
      </c>
      <c r="AL5" s="37">
        <f t="shared" si="0"/>
        <v>17.5</v>
      </c>
      <c r="AM5" s="37">
        <f t="shared" si="0"/>
        <v>18</v>
      </c>
      <c r="AN5" s="37">
        <f t="shared" si="0"/>
        <v>18</v>
      </c>
      <c r="AO5" s="37">
        <f t="shared" si="0"/>
        <v>18</v>
      </c>
      <c r="AP5" s="37">
        <f t="shared" si="0"/>
        <v>18.5</v>
      </c>
      <c r="AQ5" s="37">
        <f t="shared" si="0"/>
        <v>18.5</v>
      </c>
      <c r="AR5" s="37">
        <f t="shared" si="0"/>
        <v>18.5</v>
      </c>
      <c r="AS5" s="37">
        <f t="shared" si="0"/>
        <v>19</v>
      </c>
    </row>
    <row r="6" spans="2:46" x14ac:dyDescent="0.25">
      <c r="D6">
        <v>3</v>
      </c>
      <c r="E6">
        <v>29000</v>
      </c>
      <c r="F6" s="37">
        <v>18.5</v>
      </c>
      <c r="G6" s="37">
        <v>19</v>
      </c>
      <c r="H6" s="37">
        <v>19</v>
      </c>
      <c r="I6" s="37">
        <v>19.5</v>
      </c>
      <c r="J6" s="37">
        <v>19.5</v>
      </c>
      <c r="K6" s="37">
        <v>20</v>
      </c>
      <c r="L6" s="37">
        <v>20</v>
      </c>
      <c r="M6" s="37">
        <v>20.5</v>
      </c>
      <c r="N6" s="37">
        <v>20.5</v>
      </c>
      <c r="O6" s="37">
        <v>20.5</v>
      </c>
      <c r="P6" s="37">
        <v>21</v>
      </c>
      <c r="Q6" s="37">
        <v>21</v>
      </c>
      <c r="S6" t="str">
        <f t="shared" ref="S6:S69" si="1">IF(E6&lt;&gt;T6,"x","")</f>
        <v/>
      </c>
      <c r="T6">
        <v>29000</v>
      </c>
      <c r="U6" s="38">
        <v>0.185</v>
      </c>
      <c r="V6" s="38">
        <v>0.19</v>
      </c>
      <c r="W6" s="38">
        <v>0.19</v>
      </c>
      <c r="X6" s="38">
        <v>0.19500000000000001</v>
      </c>
      <c r="Y6" s="38">
        <v>0.19500000000000001</v>
      </c>
      <c r="Z6" s="38">
        <v>0.2</v>
      </c>
      <c r="AA6" s="38">
        <v>0.2</v>
      </c>
      <c r="AB6" s="38">
        <v>0.20499999999999999</v>
      </c>
      <c r="AC6" s="38">
        <v>0.20499999999999999</v>
      </c>
      <c r="AD6" s="38">
        <v>0.20499999999999999</v>
      </c>
      <c r="AE6" s="38">
        <v>0.21</v>
      </c>
      <c r="AF6" s="38">
        <v>0.21</v>
      </c>
      <c r="AH6" s="37">
        <f t="shared" si="0"/>
        <v>18.5</v>
      </c>
      <c r="AI6" s="37">
        <f t="shared" si="0"/>
        <v>19</v>
      </c>
      <c r="AJ6" s="37">
        <f t="shared" si="0"/>
        <v>19</v>
      </c>
      <c r="AK6" s="37">
        <f t="shared" si="0"/>
        <v>19.5</v>
      </c>
      <c r="AL6" s="37">
        <f t="shared" si="0"/>
        <v>19.5</v>
      </c>
      <c r="AM6" s="37">
        <f t="shared" si="0"/>
        <v>20</v>
      </c>
      <c r="AN6" s="37">
        <f t="shared" si="0"/>
        <v>20</v>
      </c>
      <c r="AO6" s="37">
        <f t="shared" si="0"/>
        <v>20.5</v>
      </c>
      <c r="AP6" s="37">
        <f t="shared" si="0"/>
        <v>20.5</v>
      </c>
      <c r="AQ6" s="37">
        <f t="shared" si="0"/>
        <v>20.5</v>
      </c>
      <c r="AR6" s="37">
        <f t="shared" si="0"/>
        <v>21</v>
      </c>
      <c r="AS6" s="37">
        <f t="shared" si="0"/>
        <v>21</v>
      </c>
    </row>
    <row r="7" spans="2:46" x14ac:dyDescent="0.25">
      <c r="D7">
        <v>4</v>
      </c>
      <c r="E7">
        <v>30000</v>
      </c>
      <c r="F7" s="37">
        <v>20</v>
      </c>
      <c r="G7" s="37">
        <v>20.5</v>
      </c>
      <c r="H7" s="37">
        <v>21</v>
      </c>
      <c r="I7" s="37">
        <v>21.5</v>
      </c>
      <c r="J7" s="37">
        <v>21.5</v>
      </c>
      <c r="K7" s="37">
        <v>22</v>
      </c>
      <c r="L7" s="37">
        <v>22</v>
      </c>
      <c r="M7" s="37">
        <v>22.5</v>
      </c>
      <c r="N7" s="37">
        <v>22.5</v>
      </c>
      <c r="O7" s="37">
        <v>22.5</v>
      </c>
      <c r="P7" s="37">
        <v>23</v>
      </c>
      <c r="Q7" s="37">
        <v>23</v>
      </c>
      <c r="S7" t="str">
        <f t="shared" si="1"/>
        <v/>
      </c>
      <c r="T7">
        <v>30000</v>
      </c>
      <c r="U7" s="38">
        <v>0.2</v>
      </c>
      <c r="V7" s="38">
        <v>0.20499999999999999</v>
      </c>
      <c r="W7" s="38">
        <v>0.21</v>
      </c>
      <c r="X7" s="38">
        <v>0.215</v>
      </c>
      <c r="Y7" s="38">
        <v>0.215</v>
      </c>
      <c r="Z7" s="38">
        <v>0.22</v>
      </c>
      <c r="AA7" s="38">
        <v>0.22</v>
      </c>
      <c r="AB7" s="38">
        <v>0.22500000000000001</v>
      </c>
      <c r="AC7" s="38">
        <v>0.22500000000000001</v>
      </c>
      <c r="AD7" s="38">
        <v>0.22500000000000001</v>
      </c>
      <c r="AE7" s="38">
        <v>0.23</v>
      </c>
      <c r="AF7" s="38">
        <v>0.23</v>
      </c>
      <c r="AH7" s="37">
        <f t="shared" si="0"/>
        <v>20</v>
      </c>
      <c r="AI7" s="37">
        <f t="shared" si="0"/>
        <v>20.5</v>
      </c>
      <c r="AJ7" s="37">
        <f t="shared" si="0"/>
        <v>21</v>
      </c>
      <c r="AK7" s="37">
        <f t="shared" si="0"/>
        <v>21.5</v>
      </c>
      <c r="AL7" s="37">
        <f t="shared" si="0"/>
        <v>21.5</v>
      </c>
      <c r="AM7" s="37">
        <f t="shared" si="0"/>
        <v>22</v>
      </c>
      <c r="AN7" s="37">
        <f t="shared" si="0"/>
        <v>22</v>
      </c>
      <c r="AO7" s="37">
        <f t="shared" si="0"/>
        <v>22.5</v>
      </c>
      <c r="AP7" s="37">
        <f t="shared" si="0"/>
        <v>22.5</v>
      </c>
      <c r="AQ7" s="37">
        <f t="shared" si="0"/>
        <v>22.5</v>
      </c>
      <c r="AR7" s="37">
        <f t="shared" si="0"/>
        <v>23</v>
      </c>
      <c r="AS7" s="37">
        <f t="shared" si="0"/>
        <v>23</v>
      </c>
    </row>
    <row r="8" spans="2:46" x14ac:dyDescent="0.25">
      <c r="D8">
        <v>5</v>
      </c>
      <c r="E8">
        <v>31000</v>
      </c>
      <c r="F8" s="37">
        <v>21.000000000000004</v>
      </c>
      <c r="G8" s="37">
        <v>21.499999999999996</v>
      </c>
      <c r="H8" s="37">
        <v>22.499999999999996</v>
      </c>
      <c r="I8" s="37">
        <v>23</v>
      </c>
      <c r="J8" s="37">
        <v>23.5</v>
      </c>
      <c r="K8" s="37">
        <v>23.5</v>
      </c>
      <c r="L8" s="37">
        <v>24</v>
      </c>
      <c r="M8" s="37">
        <v>24</v>
      </c>
      <c r="N8" s="37">
        <v>24.5</v>
      </c>
      <c r="O8" s="37">
        <v>24.5</v>
      </c>
      <c r="P8" s="37">
        <v>24.5</v>
      </c>
      <c r="Q8" s="37">
        <v>25</v>
      </c>
      <c r="S8" t="str">
        <f t="shared" si="1"/>
        <v/>
      </c>
      <c r="T8">
        <v>31000</v>
      </c>
      <c r="U8" s="38">
        <v>0.21000000000000002</v>
      </c>
      <c r="V8" s="38">
        <v>0.21499999999999997</v>
      </c>
      <c r="W8" s="38">
        <v>0.22499999999999998</v>
      </c>
      <c r="X8" s="38">
        <v>0.22999999999999998</v>
      </c>
      <c r="Y8" s="38">
        <v>0.23499999999999999</v>
      </c>
      <c r="Z8" s="38">
        <v>0.23499999999999999</v>
      </c>
      <c r="AA8" s="38">
        <v>0.24</v>
      </c>
      <c r="AB8" s="38">
        <v>0.24</v>
      </c>
      <c r="AC8" s="38">
        <v>0.245</v>
      </c>
      <c r="AD8" s="38">
        <v>0.245</v>
      </c>
      <c r="AE8" s="38">
        <v>0.245</v>
      </c>
      <c r="AF8" s="38">
        <v>0.25</v>
      </c>
      <c r="AH8" s="37">
        <f t="shared" si="0"/>
        <v>21.000000000000004</v>
      </c>
      <c r="AI8" s="37">
        <f t="shared" si="0"/>
        <v>21.499999999999996</v>
      </c>
      <c r="AJ8" s="37">
        <f t="shared" si="0"/>
        <v>22.499999999999996</v>
      </c>
      <c r="AK8" s="37">
        <f t="shared" si="0"/>
        <v>23</v>
      </c>
      <c r="AL8" s="37">
        <f t="shared" si="0"/>
        <v>23.5</v>
      </c>
      <c r="AM8" s="37">
        <f t="shared" si="0"/>
        <v>23.5</v>
      </c>
      <c r="AN8" s="37">
        <f t="shared" si="0"/>
        <v>24</v>
      </c>
      <c r="AO8" s="37">
        <f t="shared" si="0"/>
        <v>24</v>
      </c>
      <c r="AP8" s="37">
        <f t="shared" si="0"/>
        <v>24.5</v>
      </c>
      <c r="AQ8" s="37">
        <f t="shared" si="0"/>
        <v>24.5</v>
      </c>
      <c r="AR8" s="37">
        <f t="shared" si="0"/>
        <v>24.5</v>
      </c>
      <c r="AS8" s="37">
        <f t="shared" si="0"/>
        <v>25</v>
      </c>
    </row>
    <row r="9" spans="2:46" x14ac:dyDescent="0.25">
      <c r="D9">
        <v>6</v>
      </c>
      <c r="E9">
        <v>32000</v>
      </c>
      <c r="F9" s="37">
        <v>21.000000000000004</v>
      </c>
      <c r="G9" s="37">
        <v>21.999999999999996</v>
      </c>
      <c r="H9" s="37">
        <v>22.499999999999996</v>
      </c>
      <c r="I9" s="37">
        <v>23.5</v>
      </c>
      <c r="J9" s="37">
        <v>24</v>
      </c>
      <c r="K9" s="37">
        <v>24.5</v>
      </c>
      <c r="L9" s="37">
        <v>25</v>
      </c>
      <c r="M9" s="37">
        <v>25.5</v>
      </c>
      <c r="N9" s="37">
        <v>26</v>
      </c>
      <c r="O9" s="37">
        <v>26</v>
      </c>
      <c r="P9" s="37">
        <v>26.5</v>
      </c>
      <c r="Q9" s="37">
        <v>26.5</v>
      </c>
      <c r="S9" t="str">
        <f t="shared" si="1"/>
        <v/>
      </c>
      <c r="T9">
        <v>32000</v>
      </c>
      <c r="U9" s="38">
        <v>0.21000000000000002</v>
      </c>
      <c r="V9" s="38">
        <v>0.21999999999999997</v>
      </c>
      <c r="W9" s="38">
        <v>0.22499999999999998</v>
      </c>
      <c r="X9" s="38">
        <v>0.23499999999999999</v>
      </c>
      <c r="Y9" s="38">
        <v>0.24</v>
      </c>
      <c r="Z9" s="38">
        <v>0.245</v>
      </c>
      <c r="AA9" s="38">
        <v>0.25</v>
      </c>
      <c r="AB9" s="38">
        <v>0.255</v>
      </c>
      <c r="AC9" s="38">
        <v>0.26</v>
      </c>
      <c r="AD9" s="38">
        <v>0.26</v>
      </c>
      <c r="AE9" s="38">
        <v>0.26500000000000001</v>
      </c>
      <c r="AF9" s="38">
        <v>0.26500000000000001</v>
      </c>
      <c r="AH9" s="37">
        <f t="shared" si="0"/>
        <v>21.000000000000004</v>
      </c>
      <c r="AI9" s="37">
        <f t="shared" si="0"/>
        <v>21.999999999999996</v>
      </c>
      <c r="AJ9" s="37">
        <f t="shared" si="0"/>
        <v>22.499999999999996</v>
      </c>
      <c r="AK9" s="37">
        <f t="shared" si="0"/>
        <v>23.5</v>
      </c>
      <c r="AL9" s="37">
        <f t="shared" si="0"/>
        <v>24</v>
      </c>
      <c r="AM9" s="37">
        <f t="shared" si="0"/>
        <v>24.5</v>
      </c>
      <c r="AN9" s="37">
        <f t="shared" si="0"/>
        <v>25</v>
      </c>
      <c r="AO9" s="37">
        <f t="shared" si="0"/>
        <v>25.5</v>
      </c>
      <c r="AP9" s="37">
        <f t="shared" si="0"/>
        <v>26</v>
      </c>
      <c r="AQ9" s="37">
        <f t="shared" si="0"/>
        <v>26</v>
      </c>
      <c r="AR9" s="37">
        <f t="shared" si="0"/>
        <v>26.5</v>
      </c>
      <c r="AS9" s="37">
        <f t="shared" si="0"/>
        <v>26.5</v>
      </c>
    </row>
    <row r="10" spans="2:46" x14ac:dyDescent="0.25">
      <c r="D10">
        <v>7</v>
      </c>
      <c r="E10">
        <v>33000</v>
      </c>
      <c r="F10" s="37">
        <v>21.499999999999996</v>
      </c>
      <c r="G10" s="37">
        <v>22.499999999999996</v>
      </c>
      <c r="H10" s="37">
        <v>23</v>
      </c>
      <c r="I10" s="37">
        <v>24</v>
      </c>
      <c r="J10" s="37">
        <v>24.5</v>
      </c>
      <c r="K10" s="37">
        <v>25</v>
      </c>
      <c r="L10" s="37">
        <v>25.5</v>
      </c>
      <c r="M10" s="37">
        <v>26</v>
      </c>
      <c r="N10" s="37">
        <v>26.5</v>
      </c>
      <c r="O10" s="37">
        <v>27</v>
      </c>
      <c r="P10" s="37">
        <v>27</v>
      </c>
      <c r="Q10" s="37">
        <v>27.500000000000004</v>
      </c>
      <c r="S10" t="str">
        <f t="shared" si="1"/>
        <v/>
      </c>
      <c r="T10">
        <v>33000</v>
      </c>
      <c r="U10" s="38">
        <v>0.21499999999999997</v>
      </c>
      <c r="V10" s="38">
        <v>0.22499999999999998</v>
      </c>
      <c r="W10" s="38">
        <v>0.22999999999999998</v>
      </c>
      <c r="X10" s="38">
        <v>0.24</v>
      </c>
      <c r="Y10" s="38">
        <v>0.245</v>
      </c>
      <c r="Z10" s="38">
        <v>0.25</v>
      </c>
      <c r="AA10" s="38">
        <v>0.255</v>
      </c>
      <c r="AB10" s="38">
        <v>0.26</v>
      </c>
      <c r="AC10" s="38">
        <v>0.26500000000000001</v>
      </c>
      <c r="AD10" s="38">
        <v>0.27</v>
      </c>
      <c r="AE10" s="38">
        <v>0.27</v>
      </c>
      <c r="AF10" s="38">
        <v>0.27500000000000002</v>
      </c>
      <c r="AH10" s="37">
        <f t="shared" si="0"/>
        <v>21.499999999999996</v>
      </c>
      <c r="AI10" s="37">
        <f t="shared" si="0"/>
        <v>22.499999999999996</v>
      </c>
      <c r="AJ10" s="37">
        <f t="shared" si="0"/>
        <v>23</v>
      </c>
      <c r="AK10" s="37">
        <f t="shared" si="0"/>
        <v>24</v>
      </c>
      <c r="AL10" s="37">
        <f t="shared" si="0"/>
        <v>24.5</v>
      </c>
      <c r="AM10" s="37">
        <f t="shared" si="0"/>
        <v>25</v>
      </c>
      <c r="AN10" s="37">
        <f t="shared" si="0"/>
        <v>25.5</v>
      </c>
      <c r="AO10" s="37">
        <f t="shared" si="0"/>
        <v>26</v>
      </c>
      <c r="AP10" s="37">
        <f t="shared" si="0"/>
        <v>26.5</v>
      </c>
      <c r="AQ10" s="37">
        <f t="shared" si="0"/>
        <v>27</v>
      </c>
      <c r="AR10" s="37">
        <f t="shared" si="0"/>
        <v>27</v>
      </c>
      <c r="AS10" s="37">
        <f t="shared" si="0"/>
        <v>27.500000000000004</v>
      </c>
    </row>
    <row r="11" spans="2:46" x14ac:dyDescent="0.25">
      <c r="D11">
        <v>8</v>
      </c>
      <c r="E11">
        <v>34000</v>
      </c>
      <c r="F11" s="37">
        <v>21.499999999999996</v>
      </c>
      <c r="G11" s="37">
        <v>22.499999999999996</v>
      </c>
      <c r="H11" s="37">
        <v>23.5</v>
      </c>
      <c r="I11" s="37">
        <v>24</v>
      </c>
      <c r="J11" s="37">
        <v>25</v>
      </c>
      <c r="K11" s="37">
        <v>25.5</v>
      </c>
      <c r="L11" s="37">
        <v>26</v>
      </c>
      <c r="M11" s="37">
        <v>26.5</v>
      </c>
      <c r="N11" s="37">
        <v>27</v>
      </c>
      <c r="O11" s="37">
        <v>27.500000000000004</v>
      </c>
      <c r="P11" s="37">
        <v>28.000000000000004</v>
      </c>
      <c r="Q11" s="37">
        <v>28.000000000000004</v>
      </c>
      <c r="S11" t="str">
        <f t="shared" si="1"/>
        <v/>
      </c>
      <c r="T11">
        <v>34000</v>
      </c>
      <c r="U11" s="38">
        <v>0.21499999999999997</v>
      </c>
      <c r="V11" s="38">
        <v>0.22499999999999998</v>
      </c>
      <c r="W11" s="38">
        <v>0.23499999999999999</v>
      </c>
      <c r="X11" s="38">
        <v>0.24</v>
      </c>
      <c r="Y11" s="38">
        <v>0.25</v>
      </c>
      <c r="Z11" s="38">
        <v>0.255</v>
      </c>
      <c r="AA11" s="38">
        <v>0.26</v>
      </c>
      <c r="AB11" s="38">
        <v>0.26500000000000001</v>
      </c>
      <c r="AC11" s="38">
        <v>0.27</v>
      </c>
      <c r="AD11" s="38">
        <v>0.27500000000000002</v>
      </c>
      <c r="AE11" s="38">
        <v>0.28000000000000003</v>
      </c>
      <c r="AF11" s="38">
        <v>0.28000000000000003</v>
      </c>
      <c r="AH11" s="37">
        <f t="shared" si="0"/>
        <v>21.499999999999996</v>
      </c>
      <c r="AI11" s="37">
        <f t="shared" si="0"/>
        <v>22.499999999999996</v>
      </c>
      <c r="AJ11" s="37">
        <f t="shared" si="0"/>
        <v>23.5</v>
      </c>
      <c r="AK11" s="37">
        <f t="shared" si="0"/>
        <v>24</v>
      </c>
      <c r="AL11" s="37">
        <f t="shared" si="0"/>
        <v>25</v>
      </c>
      <c r="AM11" s="37">
        <f t="shared" si="0"/>
        <v>25.5</v>
      </c>
      <c r="AN11" s="37">
        <f t="shared" si="0"/>
        <v>26</v>
      </c>
      <c r="AO11" s="37">
        <f t="shared" si="0"/>
        <v>26.5</v>
      </c>
      <c r="AP11" s="37">
        <f t="shared" si="0"/>
        <v>27</v>
      </c>
      <c r="AQ11" s="37">
        <f t="shared" si="0"/>
        <v>27.500000000000004</v>
      </c>
      <c r="AR11" s="37">
        <f t="shared" si="0"/>
        <v>28.000000000000004</v>
      </c>
      <c r="AS11" s="37">
        <f t="shared" si="0"/>
        <v>28.000000000000004</v>
      </c>
    </row>
    <row r="12" spans="2:46" x14ac:dyDescent="0.25">
      <c r="D12">
        <v>9</v>
      </c>
      <c r="E12">
        <v>35000</v>
      </c>
      <c r="F12" s="37">
        <v>21.999999999999996</v>
      </c>
      <c r="G12" s="37">
        <v>23</v>
      </c>
      <c r="H12" s="37">
        <v>23.5</v>
      </c>
      <c r="I12" s="37">
        <v>24.5</v>
      </c>
      <c r="J12" s="37">
        <v>25.5</v>
      </c>
      <c r="K12" s="37">
        <v>26</v>
      </c>
      <c r="L12" s="37">
        <v>26.5</v>
      </c>
      <c r="M12" s="37">
        <v>27</v>
      </c>
      <c r="N12" s="37">
        <v>27.500000000000004</v>
      </c>
      <c r="O12" s="37">
        <v>28.000000000000004</v>
      </c>
      <c r="P12" s="37">
        <v>28.500000000000004</v>
      </c>
      <c r="Q12" s="37">
        <v>29.000000000000004</v>
      </c>
      <c r="S12" t="str">
        <f t="shared" si="1"/>
        <v/>
      </c>
      <c r="T12">
        <v>35000</v>
      </c>
      <c r="U12" s="38">
        <v>0.21999999999999997</v>
      </c>
      <c r="V12" s="38">
        <v>0.22999999999999998</v>
      </c>
      <c r="W12" s="38">
        <v>0.23499999999999999</v>
      </c>
      <c r="X12" s="38">
        <v>0.245</v>
      </c>
      <c r="Y12" s="38">
        <v>0.255</v>
      </c>
      <c r="Z12" s="38">
        <v>0.26</v>
      </c>
      <c r="AA12" s="38">
        <v>0.26500000000000001</v>
      </c>
      <c r="AB12" s="38">
        <v>0.27</v>
      </c>
      <c r="AC12" s="38">
        <v>0.27500000000000002</v>
      </c>
      <c r="AD12" s="38">
        <v>0.28000000000000003</v>
      </c>
      <c r="AE12" s="38">
        <v>0.28500000000000003</v>
      </c>
      <c r="AF12" s="38">
        <v>0.29000000000000004</v>
      </c>
      <c r="AH12" s="37">
        <f t="shared" si="0"/>
        <v>21.999999999999996</v>
      </c>
      <c r="AI12" s="37">
        <f t="shared" si="0"/>
        <v>23</v>
      </c>
      <c r="AJ12" s="37">
        <f t="shared" si="0"/>
        <v>23.5</v>
      </c>
      <c r="AK12" s="37">
        <f t="shared" si="0"/>
        <v>24.5</v>
      </c>
      <c r="AL12" s="37">
        <f t="shared" si="0"/>
        <v>25.5</v>
      </c>
      <c r="AM12" s="37">
        <f t="shared" si="0"/>
        <v>26</v>
      </c>
      <c r="AN12" s="37">
        <f t="shared" si="0"/>
        <v>26.5</v>
      </c>
      <c r="AO12" s="37">
        <f t="shared" si="0"/>
        <v>27</v>
      </c>
      <c r="AP12" s="37">
        <f t="shared" si="0"/>
        <v>27.500000000000004</v>
      </c>
      <c r="AQ12" s="37">
        <f t="shared" si="0"/>
        <v>28.000000000000004</v>
      </c>
      <c r="AR12" s="37">
        <f t="shared" si="0"/>
        <v>28.500000000000004</v>
      </c>
      <c r="AS12" s="37">
        <f t="shared" si="0"/>
        <v>29.000000000000004</v>
      </c>
    </row>
    <row r="13" spans="2:46" x14ac:dyDescent="0.25">
      <c r="D13">
        <v>10</v>
      </c>
      <c r="E13">
        <v>36000</v>
      </c>
      <c r="F13" s="37">
        <v>21.999999999999996</v>
      </c>
      <c r="G13" s="37">
        <v>23</v>
      </c>
      <c r="H13" s="37">
        <v>24</v>
      </c>
      <c r="I13" s="37">
        <v>25</v>
      </c>
      <c r="J13" s="37">
        <v>25.5</v>
      </c>
      <c r="K13" s="37">
        <v>26.5</v>
      </c>
      <c r="L13" s="37">
        <v>27</v>
      </c>
      <c r="M13" s="37">
        <v>27.500000000000004</v>
      </c>
      <c r="N13" s="37">
        <v>28.000000000000004</v>
      </c>
      <c r="O13" s="37">
        <v>28.500000000000004</v>
      </c>
      <c r="P13" s="37">
        <v>29.000000000000004</v>
      </c>
      <c r="Q13" s="37">
        <v>29.5</v>
      </c>
      <c r="S13" t="str">
        <f t="shared" si="1"/>
        <v/>
      </c>
      <c r="T13">
        <v>36000</v>
      </c>
      <c r="U13" s="38">
        <v>0.21999999999999997</v>
      </c>
      <c r="V13" s="38">
        <v>0.22999999999999998</v>
      </c>
      <c r="W13" s="38">
        <v>0.24</v>
      </c>
      <c r="X13" s="38">
        <v>0.25</v>
      </c>
      <c r="Y13" s="38">
        <v>0.255</v>
      </c>
      <c r="Z13" s="38">
        <v>0.26500000000000001</v>
      </c>
      <c r="AA13" s="38">
        <v>0.27</v>
      </c>
      <c r="AB13" s="38">
        <v>0.27500000000000002</v>
      </c>
      <c r="AC13" s="38">
        <v>0.28000000000000003</v>
      </c>
      <c r="AD13" s="38">
        <v>0.28500000000000003</v>
      </c>
      <c r="AE13" s="38">
        <v>0.29000000000000004</v>
      </c>
      <c r="AF13" s="38">
        <v>0.29499999999999998</v>
      </c>
      <c r="AH13" s="37">
        <f t="shared" si="0"/>
        <v>21.999999999999996</v>
      </c>
      <c r="AI13" s="37">
        <f t="shared" si="0"/>
        <v>23</v>
      </c>
      <c r="AJ13" s="37">
        <f t="shared" si="0"/>
        <v>24</v>
      </c>
      <c r="AK13" s="37">
        <f t="shared" si="0"/>
        <v>25</v>
      </c>
      <c r="AL13" s="37">
        <f t="shared" si="0"/>
        <v>25.5</v>
      </c>
      <c r="AM13" s="37">
        <f t="shared" si="0"/>
        <v>26.5</v>
      </c>
      <c r="AN13" s="37">
        <f t="shared" si="0"/>
        <v>27</v>
      </c>
      <c r="AO13" s="37">
        <f t="shared" si="0"/>
        <v>27.500000000000004</v>
      </c>
      <c r="AP13" s="37">
        <f t="shared" si="0"/>
        <v>28.000000000000004</v>
      </c>
      <c r="AQ13" s="37">
        <f t="shared" si="0"/>
        <v>28.500000000000004</v>
      </c>
      <c r="AR13" s="37">
        <f t="shared" si="0"/>
        <v>29.000000000000004</v>
      </c>
      <c r="AS13" s="37">
        <f t="shared" si="0"/>
        <v>29.5</v>
      </c>
    </row>
    <row r="14" spans="2:46" x14ac:dyDescent="0.25">
      <c r="D14">
        <v>11</v>
      </c>
      <c r="E14">
        <v>37000</v>
      </c>
      <c r="F14" s="37">
        <v>21.999999999999996</v>
      </c>
      <c r="G14" s="37">
        <v>23</v>
      </c>
      <c r="H14" s="37">
        <v>24</v>
      </c>
      <c r="I14" s="37">
        <v>25</v>
      </c>
      <c r="J14" s="37">
        <v>26</v>
      </c>
      <c r="K14" s="37">
        <v>26.5</v>
      </c>
      <c r="L14" s="37">
        <v>27.500000000000004</v>
      </c>
      <c r="M14" s="37">
        <v>28.000000000000004</v>
      </c>
      <c r="N14" s="37">
        <v>28.500000000000004</v>
      </c>
      <c r="O14" s="37">
        <v>29.000000000000004</v>
      </c>
      <c r="P14" s="37">
        <v>29.5</v>
      </c>
      <c r="Q14" s="37">
        <v>30</v>
      </c>
      <c r="S14" t="str">
        <f t="shared" si="1"/>
        <v/>
      </c>
      <c r="T14">
        <v>37000</v>
      </c>
      <c r="U14" s="38">
        <v>0.21999999999999997</v>
      </c>
      <c r="V14" s="38">
        <v>0.22999999999999998</v>
      </c>
      <c r="W14" s="38">
        <v>0.24</v>
      </c>
      <c r="X14" s="38">
        <v>0.25</v>
      </c>
      <c r="Y14" s="38">
        <v>0.26</v>
      </c>
      <c r="Z14" s="38">
        <v>0.26500000000000001</v>
      </c>
      <c r="AA14" s="38">
        <v>0.27500000000000002</v>
      </c>
      <c r="AB14" s="38">
        <v>0.28000000000000003</v>
      </c>
      <c r="AC14" s="38">
        <v>0.28500000000000003</v>
      </c>
      <c r="AD14" s="38">
        <v>0.29000000000000004</v>
      </c>
      <c r="AE14" s="38">
        <v>0.29499999999999998</v>
      </c>
      <c r="AF14" s="38">
        <v>0.3</v>
      </c>
      <c r="AH14" s="37">
        <f t="shared" si="0"/>
        <v>21.999999999999996</v>
      </c>
      <c r="AI14" s="37">
        <f t="shared" si="0"/>
        <v>23</v>
      </c>
      <c r="AJ14" s="37">
        <f t="shared" si="0"/>
        <v>24</v>
      </c>
      <c r="AK14" s="37">
        <f t="shared" si="0"/>
        <v>25</v>
      </c>
      <c r="AL14" s="37">
        <f t="shared" si="0"/>
        <v>26</v>
      </c>
      <c r="AM14" s="37">
        <f t="shared" si="0"/>
        <v>26.5</v>
      </c>
      <c r="AN14" s="37">
        <f t="shared" si="0"/>
        <v>27.500000000000004</v>
      </c>
      <c r="AO14" s="37">
        <f t="shared" si="0"/>
        <v>28.000000000000004</v>
      </c>
      <c r="AP14" s="37">
        <f t="shared" si="0"/>
        <v>28.500000000000004</v>
      </c>
      <c r="AQ14" s="37">
        <f t="shared" si="0"/>
        <v>29.000000000000004</v>
      </c>
      <c r="AR14" s="37">
        <f t="shared" si="0"/>
        <v>29.5</v>
      </c>
      <c r="AS14" s="37">
        <f t="shared" si="0"/>
        <v>30</v>
      </c>
    </row>
    <row r="15" spans="2:46" x14ac:dyDescent="0.25">
      <c r="D15">
        <v>12</v>
      </c>
      <c r="E15">
        <v>38000</v>
      </c>
      <c r="F15" s="37">
        <v>21.999999999999996</v>
      </c>
      <c r="G15" s="37">
        <v>23</v>
      </c>
      <c r="H15" s="37">
        <v>24</v>
      </c>
      <c r="I15" s="37">
        <v>25</v>
      </c>
      <c r="J15" s="37">
        <v>26</v>
      </c>
      <c r="K15" s="37">
        <v>27</v>
      </c>
      <c r="L15" s="37">
        <v>27.500000000000004</v>
      </c>
      <c r="M15" s="37">
        <v>28.500000000000004</v>
      </c>
      <c r="N15" s="37">
        <v>29.000000000000004</v>
      </c>
      <c r="O15" s="37">
        <v>29.5</v>
      </c>
      <c r="P15" s="37">
        <v>30</v>
      </c>
      <c r="Q15" s="37">
        <v>30.5</v>
      </c>
      <c r="S15" t="str">
        <f t="shared" si="1"/>
        <v/>
      </c>
      <c r="T15">
        <v>38000</v>
      </c>
      <c r="U15" s="38">
        <v>0.21999999999999997</v>
      </c>
      <c r="V15" s="38">
        <v>0.22999999999999998</v>
      </c>
      <c r="W15" s="38">
        <v>0.24</v>
      </c>
      <c r="X15" s="38">
        <v>0.25</v>
      </c>
      <c r="Y15" s="38">
        <v>0.26</v>
      </c>
      <c r="Z15" s="38">
        <v>0.27</v>
      </c>
      <c r="AA15" s="38">
        <v>0.27500000000000002</v>
      </c>
      <c r="AB15" s="38">
        <v>0.28500000000000003</v>
      </c>
      <c r="AC15" s="38">
        <v>0.29000000000000004</v>
      </c>
      <c r="AD15" s="38">
        <v>0.29499999999999998</v>
      </c>
      <c r="AE15" s="38">
        <v>0.3</v>
      </c>
      <c r="AF15" s="38">
        <v>0.30499999999999999</v>
      </c>
      <c r="AH15" s="37">
        <f t="shared" si="0"/>
        <v>21.999999999999996</v>
      </c>
      <c r="AI15" s="37">
        <f t="shared" si="0"/>
        <v>23</v>
      </c>
      <c r="AJ15" s="37">
        <f t="shared" si="0"/>
        <v>24</v>
      </c>
      <c r="AK15" s="37">
        <f t="shared" si="0"/>
        <v>25</v>
      </c>
      <c r="AL15" s="37">
        <f t="shared" si="0"/>
        <v>26</v>
      </c>
      <c r="AM15" s="37">
        <f t="shared" si="0"/>
        <v>27</v>
      </c>
      <c r="AN15" s="37">
        <f t="shared" si="0"/>
        <v>27.500000000000004</v>
      </c>
      <c r="AO15" s="37">
        <f t="shared" si="0"/>
        <v>28.500000000000004</v>
      </c>
      <c r="AP15" s="37">
        <f t="shared" si="0"/>
        <v>29.000000000000004</v>
      </c>
      <c r="AQ15" s="37">
        <f t="shared" si="0"/>
        <v>29.5</v>
      </c>
      <c r="AR15" s="37">
        <f t="shared" si="0"/>
        <v>30</v>
      </c>
      <c r="AS15" s="37">
        <f t="shared" si="0"/>
        <v>30.5</v>
      </c>
    </row>
    <row r="16" spans="2:46" x14ac:dyDescent="0.25">
      <c r="D16">
        <v>13</v>
      </c>
      <c r="E16">
        <v>39000</v>
      </c>
      <c r="F16" s="37">
        <v>21.999999999999996</v>
      </c>
      <c r="G16" s="37">
        <v>23.5</v>
      </c>
      <c r="H16" s="37">
        <v>24.5</v>
      </c>
      <c r="I16" s="37">
        <v>25.5</v>
      </c>
      <c r="J16" s="37">
        <v>26.5</v>
      </c>
      <c r="K16" s="37">
        <v>27</v>
      </c>
      <c r="L16" s="37">
        <v>28.000000000000004</v>
      </c>
      <c r="M16" s="37">
        <v>28.500000000000004</v>
      </c>
      <c r="N16" s="37">
        <v>29.000000000000004</v>
      </c>
      <c r="O16" s="37">
        <v>29.5</v>
      </c>
      <c r="P16" s="37">
        <v>30</v>
      </c>
      <c r="Q16" s="37">
        <v>30.5</v>
      </c>
      <c r="S16" t="str">
        <f t="shared" si="1"/>
        <v/>
      </c>
      <c r="T16">
        <v>39000</v>
      </c>
      <c r="U16" s="38">
        <v>0.21999999999999997</v>
      </c>
      <c r="V16" s="38">
        <v>0.23499999999999999</v>
      </c>
      <c r="W16" s="38">
        <v>0.245</v>
      </c>
      <c r="X16" s="38">
        <v>0.255</v>
      </c>
      <c r="Y16" s="38">
        <v>0.26500000000000001</v>
      </c>
      <c r="Z16" s="38">
        <v>0.27</v>
      </c>
      <c r="AA16" s="38">
        <v>0.28000000000000003</v>
      </c>
      <c r="AB16" s="38">
        <v>0.28500000000000003</v>
      </c>
      <c r="AC16" s="38">
        <v>0.29000000000000004</v>
      </c>
      <c r="AD16" s="38">
        <v>0.29499999999999998</v>
      </c>
      <c r="AE16" s="38">
        <v>0.3</v>
      </c>
      <c r="AF16" s="38">
        <v>0.30499999999999999</v>
      </c>
      <c r="AH16" s="37">
        <f t="shared" si="0"/>
        <v>21.999999999999996</v>
      </c>
      <c r="AI16" s="37">
        <f t="shared" si="0"/>
        <v>23.5</v>
      </c>
      <c r="AJ16" s="37">
        <f t="shared" si="0"/>
        <v>24.5</v>
      </c>
      <c r="AK16" s="37">
        <f t="shared" si="0"/>
        <v>25.5</v>
      </c>
      <c r="AL16" s="37">
        <f t="shared" si="0"/>
        <v>26.5</v>
      </c>
      <c r="AM16" s="37">
        <f t="shared" si="0"/>
        <v>27</v>
      </c>
      <c r="AN16" s="37">
        <f t="shared" si="0"/>
        <v>28.000000000000004</v>
      </c>
      <c r="AO16" s="37">
        <f t="shared" si="0"/>
        <v>28.500000000000004</v>
      </c>
      <c r="AP16" s="37">
        <f t="shared" si="0"/>
        <v>29.000000000000004</v>
      </c>
      <c r="AQ16" s="37">
        <f t="shared" si="0"/>
        <v>29.5</v>
      </c>
      <c r="AR16" s="37">
        <f t="shared" si="0"/>
        <v>30</v>
      </c>
      <c r="AS16" s="37">
        <f t="shared" si="0"/>
        <v>30.5</v>
      </c>
    </row>
    <row r="17" spans="4:45" x14ac:dyDescent="0.25">
      <c r="D17">
        <v>14</v>
      </c>
      <c r="E17">
        <v>40000</v>
      </c>
      <c r="F17" s="37">
        <v>21.999999999999996</v>
      </c>
      <c r="G17" s="37">
        <v>23.5</v>
      </c>
      <c r="H17" s="37">
        <v>24.5</v>
      </c>
      <c r="I17" s="37">
        <v>25.5</v>
      </c>
      <c r="J17" s="37">
        <v>26.5</v>
      </c>
      <c r="K17" s="37">
        <v>27</v>
      </c>
      <c r="L17" s="37">
        <v>28.000000000000004</v>
      </c>
      <c r="M17" s="37">
        <v>28.500000000000004</v>
      </c>
      <c r="N17" s="37">
        <v>29.5</v>
      </c>
      <c r="O17" s="37">
        <v>30</v>
      </c>
      <c r="P17" s="37">
        <v>30.5</v>
      </c>
      <c r="Q17" s="37">
        <v>31</v>
      </c>
      <c r="S17" t="str">
        <f t="shared" si="1"/>
        <v/>
      </c>
      <c r="T17">
        <v>40000</v>
      </c>
      <c r="U17" s="38">
        <v>0.21999999999999997</v>
      </c>
      <c r="V17" s="38">
        <v>0.23499999999999999</v>
      </c>
      <c r="W17" s="38">
        <v>0.245</v>
      </c>
      <c r="X17" s="38">
        <v>0.255</v>
      </c>
      <c r="Y17" s="38">
        <v>0.26500000000000001</v>
      </c>
      <c r="Z17" s="38">
        <v>0.27</v>
      </c>
      <c r="AA17" s="38">
        <v>0.28000000000000003</v>
      </c>
      <c r="AB17" s="38">
        <v>0.28500000000000003</v>
      </c>
      <c r="AC17" s="38">
        <v>0.29499999999999998</v>
      </c>
      <c r="AD17" s="38">
        <v>0.3</v>
      </c>
      <c r="AE17" s="38">
        <v>0.30499999999999999</v>
      </c>
      <c r="AF17" s="38">
        <v>0.31</v>
      </c>
      <c r="AH17" s="37">
        <f t="shared" si="0"/>
        <v>21.999999999999996</v>
      </c>
      <c r="AI17" s="37">
        <f t="shared" si="0"/>
        <v>23.5</v>
      </c>
      <c r="AJ17" s="37">
        <f t="shared" si="0"/>
        <v>24.5</v>
      </c>
      <c r="AK17" s="37">
        <f t="shared" si="0"/>
        <v>25.5</v>
      </c>
      <c r="AL17" s="37">
        <f t="shared" si="0"/>
        <v>26.5</v>
      </c>
      <c r="AM17" s="37">
        <f t="shared" si="0"/>
        <v>27</v>
      </c>
      <c r="AN17" s="37">
        <f t="shared" si="0"/>
        <v>28.000000000000004</v>
      </c>
      <c r="AO17" s="37">
        <f t="shared" si="0"/>
        <v>28.500000000000004</v>
      </c>
      <c r="AP17" s="37">
        <f t="shared" si="0"/>
        <v>29.5</v>
      </c>
      <c r="AQ17" s="37">
        <f t="shared" si="0"/>
        <v>30</v>
      </c>
      <c r="AR17" s="37">
        <f t="shared" si="0"/>
        <v>30.5</v>
      </c>
      <c r="AS17" s="37">
        <f t="shared" si="0"/>
        <v>31</v>
      </c>
    </row>
    <row r="18" spans="4:45" x14ac:dyDescent="0.25">
      <c r="D18">
        <v>15</v>
      </c>
      <c r="E18">
        <v>41000</v>
      </c>
      <c r="F18" s="37">
        <v>22.499999999999996</v>
      </c>
      <c r="G18" s="37">
        <v>23.5</v>
      </c>
      <c r="H18" s="37">
        <v>24.5</v>
      </c>
      <c r="I18" s="37">
        <v>25.5</v>
      </c>
      <c r="J18" s="37">
        <v>26.5</v>
      </c>
      <c r="K18" s="37">
        <v>27.500000000000004</v>
      </c>
      <c r="L18" s="37">
        <v>28.500000000000004</v>
      </c>
      <c r="M18" s="37">
        <v>29.000000000000004</v>
      </c>
      <c r="N18" s="37">
        <v>29.5</v>
      </c>
      <c r="O18" s="37">
        <v>30.5</v>
      </c>
      <c r="P18" s="37">
        <v>31</v>
      </c>
      <c r="Q18" s="37">
        <v>31.5</v>
      </c>
      <c r="S18" t="str">
        <f t="shared" si="1"/>
        <v/>
      </c>
      <c r="T18">
        <v>41000</v>
      </c>
      <c r="U18" s="38">
        <v>0.22499999999999998</v>
      </c>
      <c r="V18" s="38">
        <v>0.23499999999999999</v>
      </c>
      <c r="W18" s="38">
        <v>0.245</v>
      </c>
      <c r="X18" s="38">
        <v>0.255</v>
      </c>
      <c r="Y18" s="38">
        <v>0.26500000000000001</v>
      </c>
      <c r="Z18" s="38">
        <v>0.27500000000000002</v>
      </c>
      <c r="AA18" s="38">
        <v>0.28500000000000003</v>
      </c>
      <c r="AB18" s="38">
        <v>0.29000000000000004</v>
      </c>
      <c r="AC18" s="38">
        <v>0.29499999999999998</v>
      </c>
      <c r="AD18" s="38">
        <v>0.30499999999999999</v>
      </c>
      <c r="AE18" s="38">
        <v>0.31</v>
      </c>
      <c r="AF18" s="38">
        <v>0.315</v>
      </c>
      <c r="AH18" s="37">
        <f t="shared" si="0"/>
        <v>22.499999999999996</v>
      </c>
      <c r="AI18" s="37">
        <f t="shared" si="0"/>
        <v>23.5</v>
      </c>
      <c r="AJ18" s="37">
        <f t="shared" si="0"/>
        <v>24.5</v>
      </c>
      <c r="AK18" s="37">
        <f t="shared" si="0"/>
        <v>25.5</v>
      </c>
      <c r="AL18" s="37">
        <f t="shared" si="0"/>
        <v>26.5</v>
      </c>
      <c r="AM18" s="37">
        <f t="shared" si="0"/>
        <v>27.500000000000004</v>
      </c>
      <c r="AN18" s="37">
        <f t="shared" si="0"/>
        <v>28.500000000000004</v>
      </c>
      <c r="AO18" s="37">
        <f t="shared" si="0"/>
        <v>29.000000000000004</v>
      </c>
      <c r="AP18" s="37">
        <f t="shared" si="0"/>
        <v>29.5</v>
      </c>
      <c r="AQ18" s="37">
        <f t="shared" si="0"/>
        <v>30.5</v>
      </c>
      <c r="AR18" s="37">
        <f t="shared" si="0"/>
        <v>31</v>
      </c>
      <c r="AS18" s="37">
        <f t="shared" si="0"/>
        <v>31.5</v>
      </c>
    </row>
    <row r="19" spans="4:45" x14ac:dyDescent="0.25">
      <c r="D19">
        <v>16</v>
      </c>
      <c r="E19">
        <v>42000</v>
      </c>
      <c r="F19" s="37">
        <v>22.499999999999996</v>
      </c>
      <c r="G19" s="37">
        <v>23.5</v>
      </c>
      <c r="H19" s="37">
        <v>24.5</v>
      </c>
      <c r="I19" s="37">
        <v>25.5</v>
      </c>
      <c r="J19" s="37">
        <v>26.5</v>
      </c>
      <c r="K19" s="37">
        <v>27.500000000000004</v>
      </c>
      <c r="L19" s="37">
        <v>28.500000000000004</v>
      </c>
      <c r="M19" s="37">
        <v>29.5</v>
      </c>
      <c r="N19" s="37">
        <v>30</v>
      </c>
      <c r="O19" s="37">
        <v>30.5</v>
      </c>
      <c r="P19" s="37">
        <v>31</v>
      </c>
      <c r="Q19" s="37">
        <v>32</v>
      </c>
      <c r="S19" t="str">
        <f t="shared" si="1"/>
        <v/>
      </c>
      <c r="T19">
        <v>42000</v>
      </c>
      <c r="U19" s="38">
        <v>0.22499999999999998</v>
      </c>
      <c r="V19" s="38">
        <v>0.23499999999999999</v>
      </c>
      <c r="W19" s="38">
        <v>0.245</v>
      </c>
      <c r="X19" s="38">
        <v>0.255</v>
      </c>
      <c r="Y19" s="38">
        <v>0.26500000000000001</v>
      </c>
      <c r="Z19" s="38">
        <v>0.27500000000000002</v>
      </c>
      <c r="AA19" s="38">
        <v>0.28500000000000003</v>
      </c>
      <c r="AB19" s="38">
        <v>0.29499999999999998</v>
      </c>
      <c r="AC19" s="38">
        <v>0.3</v>
      </c>
      <c r="AD19" s="38">
        <v>0.30499999999999999</v>
      </c>
      <c r="AE19" s="38">
        <v>0.31</v>
      </c>
      <c r="AF19" s="38">
        <v>0.32</v>
      </c>
      <c r="AH19" s="37">
        <f t="shared" si="0"/>
        <v>22.499999999999996</v>
      </c>
      <c r="AI19" s="37">
        <f t="shared" si="0"/>
        <v>23.5</v>
      </c>
      <c r="AJ19" s="37">
        <f t="shared" si="0"/>
        <v>24.5</v>
      </c>
      <c r="AK19" s="37">
        <f t="shared" si="0"/>
        <v>25.5</v>
      </c>
      <c r="AL19" s="37">
        <f t="shared" si="0"/>
        <v>26.5</v>
      </c>
      <c r="AM19" s="37">
        <f t="shared" si="0"/>
        <v>27.500000000000004</v>
      </c>
      <c r="AN19" s="37">
        <f t="shared" si="0"/>
        <v>28.500000000000004</v>
      </c>
      <c r="AO19" s="37">
        <f t="shared" si="0"/>
        <v>29.5</v>
      </c>
      <c r="AP19" s="37">
        <f t="shared" si="0"/>
        <v>30</v>
      </c>
      <c r="AQ19" s="37">
        <f t="shared" si="0"/>
        <v>30.5</v>
      </c>
      <c r="AR19" s="37">
        <f t="shared" si="0"/>
        <v>31</v>
      </c>
      <c r="AS19" s="37">
        <f t="shared" si="0"/>
        <v>32</v>
      </c>
    </row>
    <row r="20" spans="4:45" x14ac:dyDescent="0.25">
      <c r="D20">
        <v>17</v>
      </c>
      <c r="E20">
        <v>43000</v>
      </c>
      <c r="F20" s="37">
        <v>23</v>
      </c>
      <c r="G20" s="37">
        <v>24</v>
      </c>
      <c r="H20" s="37">
        <v>25</v>
      </c>
      <c r="I20" s="37">
        <v>26</v>
      </c>
      <c r="J20" s="37">
        <v>27</v>
      </c>
      <c r="K20" s="37">
        <v>28.000000000000004</v>
      </c>
      <c r="L20" s="37">
        <v>28.500000000000004</v>
      </c>
      <c r="M20" s="37">
        <v>29.5</v>
      </c>
      <c r="N20" s="37">
        <v>30.5</v>
      </c>
      <c r="O20" s="37">
        <v>31</v>
      </c>
      <c r="P20" s="37">
        <v>31.5</v>
      </c>
      <c r="Q20" s="37">
        <v>32</v>
      </c>
      <c r="S20" t="str">
        <f t="shared" si="1"/>
        <v/>
      </c>
      <c r="T20">
        <v>43000</v>
      </c>
      <c r="U20" s="38">
        <v>0.22999999999999998</v>
      </c>
      <c r="V20" s="38">
        <v>0.24</v>
      </c>
      <c r="W20" s="38">
        <v>0.25</v>
      </c>
      <c r="X20" s="38">
        <v>0.26</v>
      </c>
      <c r="Y20" s="38">
        <v>0.27</v>
      </c>
      <c r="Z20" s="38">
        <v>0.28000000000000003</v>
      </c>
      <c r="AA20" s="38">
        <v>0.28500000000000003</v>
      </c>
      <c r="AB20" s="38">
        <v>0.29499999999999998</v>
      </c>
      <c r="AC20" s="38">
        <v>0.30499999999999999</v>
      </c>
      <c r="AD20" s="38">
        <v>0.31</v>
      </c>
      <c r="AE20" s="38">
        <v>0.315</v>
      </c>
      <c r="AF20" s="38">
        <v>0.32</v>
      </c>
      <c r="AH20" s="37">
        <f t="shared" si="0"/>
        <v>23</v>
      </c>
      <c r="AI20" s="37">
        <f t="shared" si="0"/>
        <v>24</v>
      </c>
      <c r="AJ20" s="37">
        <f t="shared" si="0"/>
        <v>25</v>
      </c>
      <c r="AK20" s="37">
        <f t="shared" si="0"/>
        <v>26</v>
      </c>
      <c r="AL20" s="37">
        <f t="shared" si="0"/>
        <v>27</v>
      </c>
      <c r="AM20" s="37">
        <f t="shared" si="0"/>
        <v>28.000000000000004</v>
      </c>
      <c r="AN20" s="37">
        <f t="shared" si="0"/>
        <v>28.500000000000004</v>
      </c>
      <c r="AO20" s="37">
        <f t="shared" si="0"/>
        <v>29.5</v>
      </c>
      <c r="AP20" s="37">
        <f t="shared" si="0"/>
        <v>30.5</v>
      </c>
      <c r="AQ20" s="37">
        <f t="shared" si="0"/>
        <v>31</v>
      </c>
      <c r="AR20" s="37">
        <f t="shared" si="0"/>
        <v>31.5</v>
      </c>
      <c r="AS20" s="37">
        <f t="shared" si="0"/>
        <v>32</v>
      </c>
    </row>
    <row r="21" spans="4:45" x14ac:dyDescent="0.25">
      <c r="D21">
        <v>18</v>
      </c>
      <c r="E21">
        <v>44000</v>
      </c>
      <c r="F21" s="37">
        <v>23</v>
      </c>
      <c r="G21" s="37">
        <v>24</v>
      </c>
      <c r="H21" s="37">
        <v>25</v>
      </c>
      <c r="I21" s="37">
        <v>26</v>
      </c>
      <c r="J21" s="37">
        <v>27</v>
      </c>
      <c r="K21" s="37">
        <v>28.000000000000004</v>
      </c>
      <c r="L21" s="37">
        <v>29.000000000000004</v>
      </c>
      <c r="M21" s="37">
        <v>29.5</v>
      </c>
      <c r="N21" s="37">
        <v>30.5</v>
      </c>
      <c r="O21" s="37">
        <v>31.5</v>
      </c>
      <c r="P21" s="37">
        <v>32</v>
      </c>
      <c r="Q21" s="37">
        <v>32.5</v>
      </c>
      <c r="S21" t="str">
        <f t="shared" si="1"/>
        <v/>
      </c>
      <c r="T21">
        <v>44000</v>
      </c>
      <c r="U21" s="38">
        <v>0.22999999999999998</v>
      </c>
      <c r="V21" s="38">
        <v>0.24</v>
      </c>
      <c r="W21" s="38">
        <v>0.25</v>
      </c>
      <c r="X21" s="38">
        <v>0.26</v>
      </c>
      <c r="Y21" s="38">
        <v>0.27</v>
      </c>
      <c r="Z21" s="38">
        <v>0.28000000000000003</v>
      </c>
      <c r="AA21" s="38">
        <v>0.29000000000000004</v>
      </c>
      <c r="AB21" s="38">
        <v>0.29499999999999998</v>
      </c>
      <c r="AC21" s="38">
        <v>0.30499999999999999</v>
      </c>
      <c r="AD21" s="38">
        <v>0.315</v>
      </c>
      <c r="AE21" s="38">
        <v>0.32</v>
      </c>
      <c r="AF21" s="38">
        <v>0.32500000000000001</v>
      </c>
      <c r="AH21" s="37">
        <f t="shared" si="0"/>
        <v>23</v>
      </c>
      <c r="AI21" s="37">
        <f t="shared" si="0"/>
        <v>24</v>
      </c>
      <c r="AJ21" s="37">
        <f t="shared" si="0"/>
        <v>25</v>
      </c>
      <c r="AK21" s="37">
        <f t="shared" si="0"/>
        <v>26</v>
      </c>
      <c r="AL21" s="37">
        <f t="shared" si="0"/>
        <v>27</v>
      </c>
      <c r="AM21" s="37">
        <f t="shared" si="0"/>
        <v>28.000000000000004</v>
      </c>
      <c r="AN21" s="37">
        <f t="shared" si="0"/>
        <v>29.000000000000004</v>
      </c>
      <c r="AO21" s="37">
        <f t="shared" si="0"/>
        <v>29.5</v>
      </c>
      <c r="AP21" s="37">
        <f t="shared" si="0"/>
        <v>30.5</v>
      </c>
      <c r="AQ21" s="37">
        <f t="shared" si="0"/>
        <v>31.5</v>
      </c>
      <c r="AR21" s="37">
        <f t="shared" si="0"/>
        <v>32</v>
      </c>
      <c r="AS21" s="37">
        <f t="shared" si="0"/>
        <v>32.5</v>
      </c>
    </row>
    <row r="22" spans="4:45" x14ac:dyDescent="0.25">
      <c r="D22">
        <v>19</v>
      </c>
      <c r="E22">
        <v>45000</v>
      </c>
      <c r="F22" s="37">
        <v>23.5</v>
      </c>
      <c r="G22" s="37">
        <v>24.5</v>
      </c>
      <c r="H22" s="37">
        <v>25.5</v>
      </c>
      <c r="I22" s="37">
        <v>26.5</v>
      </c>
      <c r="J22" s="37">
        <v>27.500000000000004</v>
      </c>
      <c r="K22" s="37">
        <v>28.000000000000004</v>
      </c>
      <c r="L22" s="37">
        <v>29.000000000000004</v>
      </c>
      <c r="M22" s="37">
        <v>30</v>
      </c>
      <c r="N22" s="37">
        <v>30.5</v>
      </c>
      <c r="O22" s="37">
        <v>31.5</v>
      </c>
      <c r="P22" s="37">
        <v>32</v>
      </c>
      <c r="Q22" s="37">
        <v>33</v>
      </c>
      <c r="S22" t="str">
        <f t="shared" si="1"/>
        <v/>
      </c>
      <c r="T22">
        <v>45000</v>
      </c>
      <c r="U22" s="38">
        <v>0.23499999999999999</v>
      </c>
      <c r="V22" s="38">
        <v>0.245</v>
      </c>
      <c r="W22" s="38">
        <v>0.255</v>
      </c>
      <c r="X22" s="38">
        <v>0.26500000000000001</v>
      </c>
      <c r="Y22" s="38">
        <v>0.27500000000000002</v>
      </c>
      <c r="Z22" s="38">
        <v>0.28000000000000003</v>
      </c>
      <c r="AA22" s="38">
        <v>0.29000000000000004</v>
      </c>
      <c r="AB22" s="38">
        <v>0.3</v>
      </c>
      <c r="AC22" s="38">
        <v>0.30499999999999999</v>
      </c>
      <c r="AD22" s="38">
        <v>0.315</v>
      </c>
      <c r="AE22" s="38">
        <v>0.32</v>
      </c>
      <c r="AF22" s="38">
        <v>0.33</v>
      </c>
      <c r="AH22" s="37">
        <f t="shared" si="0"/>
        <v>23.5</v>
      </c>
      <c r="AI22" s="37">
        <f t="shared" si="0"/>
        <v>24.5</v>
      </c>
      <c r="AJ22" s="37">
        <f t="shared" si="0"/>
        <v>25.5</v>
      </c>
      <c r="AK22" s="37">
        <f t="shared" si="0"/>
        <v>26.5</v>
      </c>
      <c r="AL22" s="37">
        <f t="shared" si="0"/>
        <v>27.500000000000004</v>
      </c>
      <c r="AM22" s="37">
        <f t="shared" si="0"/>
        <v>28.000000000000004</v>
      </c>
      <c r="AN22" s="37">
        <f t="shared" si="0"/>
        <v>29.000000000000004</v>
      </c>
      <c r="AO22" s="37">
        <f t="shared" si="0"/>
        <v>30</v>
      </c>
      <c r="AP22" s="37">
        <f t="shared" si="0"/>
        <v>30.5</v>
      </c>
      <c r="AQ22" s="37">
        <f t="shared" si="0"/>
        <v>31.5</v>
      </c>
      <c r="AR22" s="37">
        <f t="shared" si="0"/>
        <v>32</v>
      </c>
      <c r="AS22" s="37">
        <f t="shared" si="0"/>
        <v>33</v>
      </c>
    </row>
    <row r="23" spans="4:45" x14ac:dyDescent="0.25">
      <c r="D23">
        <v>20</v>
      </c>
      <c r="E23">
        <v>46000</v>
      </c>
      <c r="F23" s="37">
        <v>23.5</v>
      </c>
      <c r="G23" s="37">
        <v>24.5</v>
      </c>
      <c r="H23" s="37">
        <v>25.5</v>
      </c>
      <c r="I23" s="37">
        <v>26.5</v>
      </c>
      <c r="J23" s="37">
        <v>27.500000000000004</v>
      </c>
      <c r="K23" s="37">
        <v>28.500000000000004</v>
      </c>
      <c r="L23" s="37">
        <v>29.5</v>
      </c>
      <c r="M23" s="37">
        <v>30</v>
      </c>
      <c r="N23" s="37">
        <v>31</v>
      </c>
      <c r="O23" s="37">
        <v>31.5</v>
      </c>
      <c r="P23" s="37">
        <v>32.5</v>
      </c>
      <c r="Q23" s="37">
        <v>33</v>
      </c>
      <c r="S23" t="str">
        <f t="shared" si="1"/>
        <v/>
      </c>
      <c r="T23">
        <v>46000</v>
      </c>
      <c r="U23" s="38">
        <v>0.23499999999999999</v>
      </c>
      <c r="V23" s="38">
        <v>0.245</v>
      </c>
      <c r="W23" s="38">
        <v>0.255</v>
      </c>
      <c r="X23" s="38">
        <v>0.26500000000000001</v>
      </c>
      <c r="Y23" s="38">
        <v>0.27500000000000002</v>
      </c>
      <c r="Z23" s="38">
        <v>0.28500000000000003</v>
      </c>
      <c r="AA23" s="38">
        <v>0.29499999999999998</v>
      </c>
      <c r="AB23" s="38">
        <v>0.3</v>
      </c>
      <c r="AC23" s="38">
        <v>0.31</v>
      </c>
      <c r="AD23" s="38">
        <v>0.315</v>
      </c>
      <c r="AE23" s="38">
        <v>0.32500000000000001</v>
      </c>
      <c r="AF23" s="38">
        <v>0.33</v>
      </c>
      <c r="AH23" s="37">
        <f t="shared" si="0"/>
        <v>23.5</v>
      </c>
      <c r="AI23" s="37">
        <f t="shared" si="0"/>
        <v>24.5</v>
      </c>
      <c r="AJ23" s="37">
        <f t="shared" si="0"/>
        <v>25.5</v>
      </c>
      <c r="AK23" s="37">
        <f t="shared" si="0"/>
        <v>26.5</v>
      </c>
      <c r="AL23" s="37">
        <f t="shared" si="0"/>
        <v>27.500000000000004</v>
      </c>
      <c r="AM23" s="37">
        <f t="shared" si="0"/>
        <v>28.500000000000004</v>
      </c>
      <c r="AN23" s="37">
        <f t="shared" si="0"/>
        <v>29.5</v>
      </c>
      <c r="AO23" s="37">
        <f t="shared" si="0"/>
        <v>30</v>
      </c>
      <c r="AP23" s="37">
        <f t="shared" si="0"/>
        <v>31</v>
      </c>
      <c r="AQ23" s="37">
        <f t="shared" si="0"/>
        <v>31.5</v>
      </c>
      <c r="AR23" s="37">
        <f t="shared" si="0"/>
        <v>32.5</v>
      </c>
      <c r="AS23" s="37">
        <f t="shared" si="0"/>
        <v>33</v>
      </c>
    </row>
    <row r="24" spans="4:45" x14ac:dyDescent="0.25">
      <c r="D24">
        <v>21</v>
      </c>
      <c r="E24">
        <v>47000</v>
      </c>
      <c r="F24" s="37">
        <v>23.5</v>
      </c>
      <c r="G24" s="37">
        <v>24.5</v>
      </c>
      <c r="H24" s="37">
        <v>26</v>
      </c>
      <c r="I24" s="37">
        <v>26.5</v>
      </c>
      <c r="J24" s="37">
        <v>27.500000000000004</v>
      </c>
      <c r="K24" s="37">
        <v>28.500000000000004</v>
      </c>
      <c r="L24" s="37">
        <v>29.5</v>
      </c>
      <c r="M24" s="37">
        <v>30.5</v>
      </c>
      <c r="N24" s="37">
        <v>31</v>
      </c>
      <c r="O24" s="37">
        <v>32</v>
      </c>
      <c r="P24" s="37">
        <v>32.5</v>
      </c>
      <c r="Q24" s="37">
        <v>33</v>
      </c>
      <c r="S24" t="str">
        <f t="shared" si="1"/>
        <v/>
      </c>
      <c r="T24">
        <v>47000</v>
      </c>
      <c r="U24" s="38">
        <v>0.23499999999999999</v>
      </c>
      <c r="V24" s="38">
        <v>0.245</v>
      </c>
      <c r="W24" s="38">
        <v>0.26</v>
      </c>
      <c r="X24" s="38">
        <v>0.26500000000000001</v>
      </c>
      <c r="Y24" s="38">
        <v>0.27500000000000002</v>
      </c>
      <c r="Z24" s="38">
        <v>0.28500000000000003</v>
      </c>
      <c r="AA24" s="38">
        <v>0.29499999999999998</v>
      </c>
      <c r="AB24" s="38">
        <v>0.30499999999999999</v>
      </c>
      <c r="AC24" s="38">
        <v>0.31</v>
      </c>
      <c r="AD24" s="38">
        <v>0.32</v>
      </c>
      <c r="AE24" s="38">
        <v>0.32500000000000001</v>
      </c>
      <c r="AF24" s="38">
        <v>0.33</v>
      </c>
      <c r="AH24" s="37">
        <f t="shared" si="0"/>
        <v>23.5</v>
      </c>
      <c r="AI24" s="37">
        <f t="shared" si="0"/>
        <v>24.5</v>
      </c>
      <c r="AJ24" s="37">
        <f t="shared" si="0"/>
        <v>26</v>
      </c>
      <c r="AK24" s="37">
        <f t="shared" si="0"/>
        <v>26.5</v>
      </c>
      <c r="AL24" s="37">
        <f t="shared" si="0"/>
        <v>27.500000000000004</v>
      </c>
      <c r="AM24" s="37">
        <f t="shared" si="0"/>
        <v>28.500000000000004</v>
      </c>
      <c r="AN24" s="37">
        <f t="shared" si="0"/>
        <v>29.5</v>
      </c>
      <c r="AO24" s="37">
        <f t="shared" si="0"/>
        <v>30.5</v>
      </c>
      <c r="AP24" s="37">
        <f t="shared" si="0"/>
        <v>31</v>
      </c>
      <c r="AQ24" s="37">
        <f t="shared" si="0"/>
        <v>32</v>
      </c>
      <c r="AR24" s="37">
        <f t="shared" si="0"/>
        <v>32.5</v>
      </c>
      <c r="AS24" s="37">
        <f t="shared" si="0"/>
        <v>33</v>
      </c>
    </row>
    <row r="25" spans="4:45" x14ac:dyDescent="0.25">
      <c r="D25">
        <v>22</v>
      </c>
      <c r="E25">
        <v>48000</v>
      </c>
      <c r="F25" s="37">
        <v>24</v>
      </c>
      <c r="G25" s="37">
        <v>25</v>
      </c>
      <c r="H25" s="37">
        <v>26</v>
      </c>
      <c r="I25" s="37">
        <v>27</v>
      </c>
      <c r="J25" s="37">
        <v>28.000000000000004</v>
      </c>
      <c r="K25" s="37">
        <v>29.000000000000004</v>
      </c>
      <c r="L25" s="37">
        <v>29.5</v>
      </c>
      <c r="M25" s="37">
        <v>30.5</v>
      </c>
      <c r="N25" s="37">
        <v>31.5</v>
      </c>
      <c r="O25" s="37">
        <v>32</v>
      </c>
      <c r="P25" s="37">
        <v>33</v>
      </c>
      <c r="Q25" s="37">
        <v>33.5</v>
      </c>
      <c r="S25" t="str">
        <f t="shared" si="1"/>
        <v/>
      </c>
      <c r="T25">
        <v>48000</v>
      </c>
      <c r="U25" s="38">
        <v>0.24</v>
      </c>
      <c r="V25" s="38">
        <v>0.25</v>
      </c>
      <c r="W25" s="38">
        <v>0.26</v>
      </c>
      <c r="X25" s="38">
        <v>0.27</v>
      </c>
      <c r="Y25" s="38">
        <v>0.28000000000000003</v>
      </c>
      <c r="Z25" s="38">
        <v>0.29000000000000004</v>
      </c>
      <c r="AA25" s="38">
        <v>0.29499999999999998</v>
      </c>
      <c r="AB25" s="38">
        <v>0.30499999999999999</v>
      </c>
      <c r="AC25" s="38">
        <v>0.315</v>
      </c>
      <c r="AD25" s="38">
        <v>0.32</v>
      </c>
      <c r="AE25" s="38">
        <v>0.33</v>
      </c>
      <c r="AF25" s="38">
        <v>0.33500000000000002</v>
      </c>
      <c r="AH25" s="37">
        <f t="shared" si="0"/>
        <v>24</v>
      </c>
      <c r="AI25" s="37">
        <f t="shared" si="0"/>
        <v>25</v>
      </c>
      <c r="AJ25" s="37">
        <f t="shared" si="0"/>
        <v>26</v>
      </c>
      <c r="AK25" s="37">
        <f t="shared" ref="AH25:AS46" si="2">X25*$T$3</f>
        <v>27</v>
      </c>
      <c r="AL25" s="37">
        <f t="shared" si="2"/>
        <v>28.000000000000004</v>
      </c>
      <c r="AM25" s="37">
        <f t="shared" si="2"/>
        <v>29.000000000000004</v>
      </c>
      <c r="AN25" s="37">
        <f t="shared" si="2"/>
        <v>29.5</v>
      </c>
      <c r="AO25" s="37">
        <f t="shared" si="2"/>
        <v>30.5</v>
      </c>
      <c r="AP25" s="37">
        <f t="shared" si="2"/>
        <v>31.5</v>
      </c>
      <c r="AQ25" s="37">
        <f t="shared" si="2"/>
        <v>32</v>
      </c>
      <c r="AR25" s="37">
        <f t="shared" si="2"/>
        <v>33</v>
      </c>
      <c r="AS25" s="37">
        <f t="shared" si="2"/>
        <v>33.5</v>
      </c>
    </row>
    <row r="26" spans="4:45" x14ac:dyDescent="0.25">
      <c r="D26">
        <v>23</v>
      </c>
      <c r="E26">
        <v>49000</v>
      </c>
      <c r="F26" s="37">
        <v>24</v>
      </c>
      <c r="G26" s="37">
        <v>25</v>
      </c>
      <c r="H26" s="37">
        <v>26</v>
      </c>
      <c r="I26" s="37">
        <v>27</v>
      </c>
      <c r="J26" s="37">
        <v>28.000000000000004</v>
      </c>
      <c r="K26" s="37">
        <v>29.000000000000004</v>
      </c>
      <c r="L26" s="37">
        <v>30</v>
      </c>
      <c r="M26" s="37">
        <v>31</v>
      </c>
      <c r="N26" s="37">
        <v>31.5</v>
      </c>
      <c r="O26" s="37">
        <v>32.5</v>
      </c>
      <c r="P26" s="37">
        <v>33</v>
      </c>
      <c r="Q26" s="37">
        <v>33.5</v>
      </c>
      <c r="S26" t="str">
        <f t="shared" si="1"/>
        <v/>
      </c>
      <c r="T26">
        <v>49000</v>
      </c>
      <c r="U26" s="38">
        <v>0.24</v>
      </c>
      <c r="V26" s="38">
        <v>0.25</v>
      </c>
      <c r="W26" s="38">
        <v>0.26</v>
      </c>
      <c r="X26" s="38">
        <v>0.27</v>
      </c>
      <c r="Y26" s="38">
        <v>0.28000000000000003</v>
      </c>
      <c r="Z26" s="38">
        <v>0.29000000000000004</v>
      </c>
      <c r="AA26" s="38">
        <v>0.3</v>
      </c>
      <c r="AB26" s="38">
        <v>0.31</v>
      </c>
      <c r="AC26" s="38">
        <v>0.315</v>
      </c>
      <c r="AD26" s="38">
        <v>0.32500000000000001</v>
      </c>
      <c r="AE26" s="38">
        <v>0.33</v>
      </c>
      <c r="AF26" s="38">
        <v>0.33500000000000002</v>
      </c>
      <c r="AH26" s="37">
        <f t="shared" si="2"/>
        <v>24</v>
      </c>
      <c r="AI26" s="37">
        <f t="shared" si="2"/>
        <v>25</v>
      </c>
      <c r="AJ26" s="37">
        <f t="shared" si="2"/>
        <v>26</v>
      </c>
      <c r="AK26" s="37">
        <f t="shared" si="2"/>
        <v>27</v>
      </c>
      <c r="AL26" s="37">
        <f t="shared" si="2"/>
        <v>28.000000000000004</v>
      </c>
      <c r="AM26" s="37">
        <f t="shared" si="2"/>
        <v>29.000000000000004</v>
      </c>
      <c r="AN26" s="37">
        <f t="shared" si="2"/>
        <v>30</v>
      </c>
      <c r="AO26" s="37">
        <f t="shared" si="2"/>
        <v>31</v>
      </c>
      <c r="AP26" s="37">
        <f t="shared" si="2"/>
        <v>31.5</v>
      </c>
      <c r="AQ26" s="37">
        <f t="shared" si="2"/>
        <v>32.5</v>
      </c>
      <c r="AR26" s="37">
        <f t="shared" si="2"/>
        <v>33</v>
      </c>
      <c r="AS26" s="37">
        <f t="shared" si="2"/>
        <v>33.5</v>
      </c>
    </row>
    <row r="27" spans="4:45" x14ac:dyDescent="0.25">
      <c r="D27">
        <v>24</v>
      </c>
      <c r="E27">
        <v>50000</v>
      </c>
      <c r="F27" s="37">
        <v>24</v>
      </c>
      <c r="G27" s="37">
        <v>25.5</v>
      </c>
      <c r="H27" s="37">
        <v>26.5</v>
      </c>
      <c r="I27" s="37">
        <v>27.500000000000004</v>
      </c>
      <c r="J27" s="37">
        <v>28.500000000000004</v>
      </c>
      <c r="K27" s="37">
        <v>29.5</v>
      </c>
      <c r="L27" s="37">
        <v>30</v>
      </c>
      <c r="M27" s="37">
        <v>31</v>
      </c>
      <c r="N27" s="37">
        <v>32</v>
      </c>
      <c r="O27" s="37">
        <v>32.5</v>
      </c>
      <c r="P27" s="37">
        <v>33.5</v>
      </c>
      <c r="Q27" s="37">
        <v>34</v>
      </c>
      <c r="S27" t="str">
        <f t="shared" si="1"/>
        <v/>
      </c>
      <c r="T27">
        <v>50000</v>
      </c>
      <c r="U27" s="38">
        <v>0.24</v>
      </c>
      <c r="V27" s="38">
        <v>0.255</v>
      </c>
      <c r="W27" s="38">
        <v>0.26500000000000001</v>
      </c>
      <c r="X27" s="38">
        <v>0.27500000000000002</v>
      </c>
      <c r="Y27" s="38">
        <v>0.28500000000000003</v>
      </c>
      <c r="Z27" s="38">
        <v>0.29499999999999998</v>
      </c>
      <c r="AA27" s="38">
        <v>0.3</v>
      </c>
      <c r="AB27" s="38">
        <v>0.31</v>
      </c>
      <c r="AC27" s="38">
        <v>0.32</v>
      </c>
      <c r="AD27" s="38">
        <v>0.32500000000000001</v>
      </c>
      <c r="AE27" s="38">
        <v>0.33500000000000002</v>
      </c>
      <c r="AF27" s="38">
        <v>0.34</v>
      </c>
      <c r="AH27" s="37">
        <f t="shared" si="2"/>
        <v>24</v>
      </c>
      <c r="AI27" s="37">
        <f t="shared" si="2"/>
        <v>25.5</v>
      </c>
      <c r="AJ27" s="37">
        <f t="shared" si="2"/>
        <v>26.5</v>
      </c>
      <c r="AK27" s="37">
        <f t="shared" si="2"/>
        <v>27.500000000000004</v>
      </c>
      <c r="AL27" s="37">
        <f t="shared" si="2"/>
        <v>28.500000000000004</v>
      </c>
      <c r="AM27" s="37">
        <f t="shared" si="2"/>
        <v>29.5</v>
      </c>
      <c r="AN27" s="37">
        <f t="shared" si="2"/>
        <v>30</v>
      </c>
      <c r="AO27" s="37">
        <f t="shared" si="2"/>
        <v>31</v>
      </c>
      <c r="AP27" s="37">
        <f t="shared" si="2"/>
        <v>32</v>
      </c>
      <c r="AQ27" s="37">
        <f t="shared" si="2"/>
        <v>32.5</v>
      </c>
      <c r="AR27" s="37">
        <f t="shared" si="2"/>
        <v>33.5</v>
      </c>
      <c r="AS27" s="37">
        <f t="shared" si="2"/>
        <v>34</v>
      </c>
    </row>
    <row r="28" spans="4:45" x14ac:dyDescent="0.25">
      <c r="D28">
        <v>25</v>
      </c>
      <c r="E28">
        <v>51000</v>
      </c>
      <c r="F28" s="37">
        <v>24.5</v>
      </c>
      <c r="G28" s="37">
        <v>25.5</v>
      </c>
      <c r="H28" s="37">
        <v>27</v>
      </c>
      <c r="I28" s="37">
        <v>27.500000000000004</v>
      </c>
      <c r="J28" s="37">
        <v>28.500000000000004</v>
      </c>
      <c r="K28" s="37">
        <v>29.5</v>
      </c>
      <c r="L28" s="37">
        <v>30.5</v>
      </c>
      <c r="M28" s="37">
        <v>31.5</v>
      </c>
      <c r="N28" s="37">
        <v>32</v>
      </c>
      <c r="O28" s="37">
        <v>33</v>
      </c>
      <c r="P28" s="37">
        <v>33.5</v>
      </c>
      <c r="Q28" s="37">
        <v>34.5</v>
      </c>
      <c r="S28" t="str">
        <f t="shared" si="1"/>
        <v/>
      </c>
      <c r="T28">
        <v>51000</v>
      </c>
      <c r="U28" s="38">
        <v>0.245</v>
      </c>
      <c r="V28" s="38">
        <v>0.255</v>
      </c>
      <c r="W28" s="38">
        <v>0.27</v>
      </c>
      <c r="X28" s="38">
        <v>0.27500000000000002</v>
      </c>
      <c r="Y28" s="38">
        <v>0.28500000000000003</v>
      </c>
      <c r="Z28" s="38">
        <v>0.29499999999999998</v>
      </c>
      <c r="AA28" s="38">
        <v>0.30499999999999999</v>
      </c>
      <c r="AB28" s="38">
        <v>0.315</v>
      </c>
      <c r="AC28" s="38">
        <v>0.32</v>
      </c>
      <c r="AD28" s="38">
        <v>0.33</v>
      </c>
      <c r="AE28" s="38">
        <v>0.33500000000000002</v>
      </c>
      <c r="AF28" s="38">
        <v>0.34500000000000003</v>
      </c>
      <c r="AH28" s="37">
        <f t="shared" si="2"/>
        <v>24.5</v>
      </c>
      <c r="AI28" s="37">
        <f t="shared" si="2"/>
        <v>25.5</v>
      </c>
      <c r="AJ28" s="37">
        <f t="shared" si="2"/>
        <v>27</v>
      </c>
      <c r="AK28" s="37">
        <f t="shared" si="2"/>
        <v>27.500000000000004</v>
      </c>
      <c r="AL28" s="37">
        <f t="shared" si="2"/>
        <v>28.500000000000004</v>
      </c>
      <c r="AM28" s="37">
        <f t="shared" si="2"/>
        <v>29.5</v>
      </c>
      <c r="AN28" s="37">
        <f t="shared" si="2"/>
        <v>30.5</v>
      </c>
      <c r="AO28" s="37">
        <f t="shared" si="2"/>
        <v>31.5</v>
      </c>
      <c r="AP28" s="37">
        <f t="shared" si="2"/>
        <v>32</v>
      </c>
      <c r="AQ28" s="37">
        <f t="shared" si="2"/>
        <v>33</v>
      </c>
      <c r="AR28" s="37">
        <f t="shared" si="2"/>
        <v>33.5</v>
      </c>
      <c r="AS28" s="37">
        <f t="shared" si="2"/>
        <v>34.5</v>
      </c>
    </row>
    <row r="29" spans="4:45" x14ac:dyDescent="0.25">
      <c r="D29">
        <v>26</v>
      </c>
      <c r="E29">
        <v>52000</v>
      </c>
      <c r="F29" s="37">
        <v>24.5</v>
      </c>
      <c r="G29" s="37">
        <v>26</v>
      </c>
      <c r="H29" s="37">
        <v>27</v>
      </c>
      <c r="I29" s="37">
        <v>28.000000000000004</v>
      </c>
      <c r="J29" s="37">
        <v>29.000000000000004</v>
      </c>
      <c r="K29" s="37">
        <v>30</v>
      </c>
      <c r="L29" s="37">
        <v>31</v>
      </c>
      <c r="M29" s="37">
        <v>31.5</v>
      </c>
      <c r="N29" s="37">
        <v>32.5</v>
      </c>
      <c r="O29" s="37">
        <v>33.5</v>
      </c>
      <c r="P29" s="37">
        <v>34</v>
      </c>
      <c r="Q29" s="37">
        <v>34.5</v>
      </c>
      <c r="S29" t="str">
        <f t="shared" si="1"/>
        <v/>
      </c>
      <c r="T29">
        <v>52000</v>
      </c>
      <c r="U29" s="38">
        <v>0.245</v>
      </c>
      <c r="V29" s="38">
        <v>0.26</v>
      </c>
      <c r="W29" s="38">
        <v>0.27</v>
      </c>
      <c r="X29" s="38">
        <v>0.28000000000000003</v>
      </c>
      <c r="Y29" s="38">
        <v>0.29000000000000004</v>
      </c>
      <c r="Z29" s="38">
        <v>0.3</v>
      </c>
      <c r="AA29" s="38">
        <v>0.31</v>
      </c>
      <c r="AB29" s="38">
        <v>0.315</v>
      </c>
      <c r="AC29" s="38">
        <v>0.32500000000000001</v>
      </c>
      <c r="AD29" s="38">
        <v>0.33500000000000002</v>
      </c>
      <c r="AE29" s="38">
        <v>0.34</v>
      </c>
      <c r="AF29" s="38">
        <v>0.34500000000000003</v>
      </c>
      <c r="AH29" s="37">
        <f t="shared" si="2"/>
        <v>24.5</v>
      </c>
      <c r="AI29" s="37">
        <f t="shared" si="2"/>
        <v>26</v>
      </c>
      <c r="AJ29" s="37">
        <f t="shared" si="2"/>
        <v>27</v>
      </c>
      <c r="AK29" s="37">
        <f t="shared" si="2"/>
        <v>28.000000000000004</v>
      </c>
      <c r="AL29" s="37">
        <f t="shared" si="2"/>
        <v>29.000000000000004</v>
      </c>
      <c r="AM29" s="37">
        <f t="shared" si="2"/>
        <v>30</v>
      </c>
      <c r="AN29" s="37">
        <f t="shared" si="2"/>
        <v>31</v>
      </c>
      <c r="AO29" s="37">
        <f t="shared" si="2"/>
        <v>31.5</v>
      </c>
      <c r="AP29" s="37">
        <f t="shared" si="2"/>
        <v>32.5</v>
      </c>
      <c r="AQ29" s="37">
        <f t="shared" si="2"/>
        <v>33.5</v>
      </c>
      <c r="AR29" s="37">
        <f t="shared" si="2"/>
        <v>34</v>
      </c>
      <c r="AS29" s="37">
        <f t="shared" si="2"/>
        <v>34.5</v>
      </c>
    </row>
    <row r="30" spans="4:45" x14ac:dyDescent="0.25">
      <c r="D30">
        <v>27</v>
      </c>
      <c r="E30">
        <v>53000</v>
      </c>
      <c r="F30" s="37">
        <v>25</v>
      </c>
      <c r="G30" s="37">
        <v>26</v>
      </c>
      <c r="H30" s="37">
        <v>27.500000000000004</v>
      </c>
      <c r="I30" s="37">
        <v>28.500000000000004</v>
      </c>
      <c r="J30" s="37">
        <v>29.5</v>
      </c>
      <c r="K30" s="37">
        <v>30.5</v>
      </c>
      <c r="L30" s="37">
        <v>31</v>
      </c>
      <c r="M30" s="37">
        <v>32</v>
      </c>
      <c r="N30" s="37">
        <v>33</v>
      </c>
      <c r="O30" s="37">
        <v>33.5</v>
      </c>
      <c r="P30" s="37">
        <v>34.5</v>
      </c>
      <c r="Q30" s="37">
        <v>35</v>
      </c>
      <c r="S30" t="str">
        <f t="shared" si="1"/>
        <v/>
      </c>
      <c r="T30">
        <v>53000</v>
      </c>
      <c r="U30" s="38">
        <v>0.25</v>
      </c>
      <c r="V30" s="38">
        <v>0.26</v>
      </c>
      <c r="W30" s="38">
        <v>0.27500000000000002</v>
      </c>
      <c r="X30" s="38">
        <v>0.28500000000000003</v>
      </c>
      <c r="Y30" s="38">
        <v>0.29499999999999998</v>
      </c>
      <c r="Z30" s="38">
        <v>0.30499999999999999</v>
      </c>
      <c r="AA30" s="38">
        <v>0.31</v>
      </c>
      <c r="AB30" s="38">
        <v>0.32</v>
      </c>
      <c r="AC30" s="38">
        <v>0.33</v>
      </c>
      <c r="AD30" s="38">
        <v>0.33500000000000002</v>
      </c>
      <c r="AE30" s="38">
        <v>0.34500000000000003</v>
      </c>
      <c r="AF30" s="38">
        <v>0.35000000000000003</v>
      </c>
      <c r="AH30" s="37">
        <f t="shared" si="2"/>
        <v>25</v>
      </c>
      <c r="AI30" s="37">
        <f t="shared" si="2"/>
        <v>26</v>
      </c>
      <c r="AJ30" s="37">
        <f t="shared" si="2"/>
        <v>27.500000000000004</v>
      </c>
      <c r="AK30" s="37">
        <f t="shared" si="2"/>
        <v>28.500000000000004</v>
      </c>
      <c r="AL30" s="37">
        <f t="shared" si="2"/>
        <v>29.5</v>
      </c>
      <c r="AM30" s="37">
        <f t="shared" si="2"/>
        <v>30.5</v>
      </c>
      <c r="AN30" s="37">
        <f t="shared" si="2"/>
        <v>31</v>
      </c>
      <c r="AO30" s="37">
        <f t="shared" si="2"/>
        <v>32</v>
      </c>
      <c r="AP30" s="37">
        <f t="shared" si="2"/>
        <v>33</v>
      </c>
      <c r="AQ30" s="37">
        <f t="shared" si="2"/>
        <v>33.5</v>
      </c>
      <c r="AR30" s="37">
        <f t="shared" si="2"/>
        <v>34.5</v>
      </c>
      <c r="AS30" s="37">
        <f t="shared" si="2"/>
        <v>35</v>
      </c>
    </row>
    <row r="31" spans="4:45" x14ac:dyDescent="0.25">
      <c r="D31">
        <v>28</v>
      </c>
      <c r="E31">
        <v>54000</v>
      </c>
      <c r="F31" s="37">
        <v>25</v>
      </c>
      <c r="G31" s="37">
        <v>26.5</v>
      </c>
      <c r="H31" s="37">
        <v>27.500000000000004</v>
      </c>
      <c r="I31" s="37">
        <v>29.000000000000004</v>
      </c>
      <c r="J31" s="37">
        <v>30</v>
      </c>
      <c r="K31" s="37">
        <v>30.5</v>
      </c>
      <c r="L31" s="37">
        <v>31.5</v>
      </c>
      <c r="M31" s="37">
        <v>32.5</v>
      </c>
      <c r="N31" s="37">
        <v>33</v>
      </c>
      <c r="O31" s="37">
        <v>34</v>
      </c>
      <c r="P31" s="37">
        <v>35</v>
      </c>
      <c r="Q31" s="37">
        <v>35.5</v>
      </c>
      <c r="S31" t="str">
        <f t="shared" si="1"/>
        <v/>
      </c>
      <c r="T31">
        <v>54000</v>
      </c>
      <c r="U31" s="38">
        <v>0.25</v>
      </c>
      <c r="V31" s="38">
        <v>0.26500000000000001</v>
      </c>
      <c r="W31" s="38">
        <v>0.27500000000000002</v>
      </c>
      <c r="X31" s="38">
        <v>0.29000000000000004</v>
      </c>
      <c r="Y31" s="38">
        <v>0.3</v>
      </c>
      <c r="Z31" s="38">
        <v>0.30499999999999999</v>
      </c>
      <c r="AA31" s="38">
        <v>0.315</v>
      </c>
      <c r="AB31" s="38">
        <v>0.32500000000000001</v>
      </c>
      <c r="AC31" s="38">
        <v>0.33</v>
      </c>
      <c r="AD31" s="38">
        <v>0.34</v>
      </c>
      <c r="AE31" s="38">
        <v>0.35000000000000003</v>
      </c>
      <c r="AF31" s="38">
        <v>0.35499999999999998</v>
      </c>
      <c r="AH31" s="37">
        <f t="shared" si="2"/>
        <v>25</v>
      </c>
      <c r="AI31" s="37">
        <f t="shared" si="2"/>
        <v>26.5</v>
      </c>
      <c r="AJ31" s="37">
        <f t="shared" si="2"/>
        <v>27.500000000000004</v>
      </c>
      <c r="AK31" s="37">
        <f t="shared" si="2"/>
        <v>29.000000000000004</v>
      </c>
      <c r="AL31" s="37">
        <f t="shared" si="2"/>
        <v>30</v>
      </c>
      <c r="AM31" s="37">
        <f t="shared" si="2"/>
        <v>30.5</v>
      </c>
      <c r="AN31" s="37">
        <f t="shared" si="2"/>
        <v>31.5</v>
      </c>
      <c r="AO31" s="37">
        <f t="shared" si="2"/>
        <v>32.5</v>
      </c>
      <c r="AP31" s="37">
        <f t="shared" si="2"/>
        <v>33</v>
      </c>
      <c r="AQ31" s="37">
        <f t="shared" si="2"/>
        <v>34</v>
      </c>
      <c r="AR31" s="37">
        <f t="shared" si="2"/>
        <v>35</v>
      </c>
      <c r="AS31" s="37">
        <f t="shared" si="2"/>
        <v>35.5</v>
      </c>
    </row>
    <row r="32" spans="4:45" x14ac:dyDescent="0.25">
      <c r="D32">
        <v>29</v>
      </c>
      <c r="E32">
        <v>55000</v>
      </c>
      <c r="F32" s="37">
        <v>25</v>
      </c>
      <c r="G32" s="37">
        <v>26.5</v>
      </c>
      <c r="H32" s="37">
        <v>28.000000000000004</v>
      </c>
      <c r="I32" s="37">
        <v>29.000000000000004</v>
      </c>
      <c r="J32" s="37">
        <v>30.5</v>
      </c>
      <c r="K32" s="37">
        <v>31</v>
      </c>
      <c r="L32" s="37">
        <v>32</v>
      </c>
      <c r="M32" s="37">
        <v>33</v>
      </c>
      <c r="N32" s="37">
        <v>33.5</v>
      </c>
      <c r="O32" s="37">
        <v>34.5</v>
      </c>
      <c r="P32" s="37">
        <v>35</v>
      </c>
      <c r="Q32" s="37">
        <v>36</v>
      </c>
      <c r="S32" t="str">
        <f t="shared" si="1"/>
        <v/>
      </c>
      <c r="T32">
        <v>55000</v>
      </c>
      <c r="U32" s="38">
        <v>0.25</v>
      </c>
      <c r="V32" s="38">
        <v>0.26500000000000001</v>
      </c>
      <c r="W32" s="38">
        <v>0.28000000000000003</v>
      </c>
      <c r="X32" s="38">
        <v>0.29000000000000004</v>
      </c>
      <c r="Y32" s="38">
        <v>0.30499999999999999</v>
      </c>
      <c r="Z32" s="38">
        <v>0.31</v>
      </c>
      <c r="AA32" s="38">
        <v>0.32</v>
      </c>
      <c r="AB32" s="38">
        <v>0.33</v>
      </c>
      <c r="AC32" s="38">
        <v>0.33500000000000002</v>
      </c>
      <c r="AD32" s="38">
        <v>0.34500000000000003</v>
      </c>
      <c r="AE32" s="38">
        <v>0.35000000000000003</v>
      </c>
      <c r="AF32" s="38">
        <v>0.36</v>
      </c>
      <c r="AH32" s="37">
        <f t="shared" si="2"/>
        <v>25</v>
      </c>
      <c r="AI32" s="37">
        <f t="shared" si="2"/>
        <v>26.5</v>
      </c>
      <c r="AJ32" s="37">
        <f t="shared" si="2"/>
        <v>28.000000000000004</v>
      </c>
      <c r="AK32" s="37">
        <f t="shared" si="2"/>
        <v>29.000000000000004</v>
      </c>
      <c r="AL32" s="37">
        <f t="shared" si="2"/>
        <v>30.5</v>
      </c>
      <c r="AM32" s="37">
        <f t="shared" si="2"/>
        <v>31</v>
      </c>
      <c r="AN32" s="37">
        <f t="shared" si="2"/>
        <v>32</v>
      </c>
      <c r="AO32" s="37">
        <f t="shared" si="2"/>
        <v>33</v>
      </c>
      <c r="AP32" s="37">
        <f t="shared" si="2"/>
        <v>33.5</v>
      </c>
      <c r="AQ32" s="37">
        <f t="shared" si="2"/>
        <v>34.5</v>
      </c>
      <c r="AR32" s="37">
        <f t="shared" si="2"/>
        <v>35</v>
      </c>
      <c r="AS32" s="37">
        <f t="shared" si="2"/>
        <v>36</v>
      </c>
    </row>
    <row r="33" spans="4:45" x14ac:dyDescent="0.25">
      <c r="D33">
        <v>30</v>
      </c>
      <c r="E33">
        <v>56000</v>
      </c>
      <c r="F33" s="37">
        <v>25.5</v>
      </c>
      <c r="G33" s="37">
        <v>27</v>
      </c>
      <c r="H33" s="37">
        <v>28.500000000000004</v>
      </c>
      <c r="I33" s="37">
        <v>29.5</v>
      </c>
      <c r="J33" s="37">
        <v>30.5</v>
      </c>
      <c r="K33" s="37">
        <v>31.5</v>
      </c>
      <c r="L33" s="37">
        <v>32.5</v>
      </c>
      <c r="M33" s="37">
        <v>33.5</v>
      </c>
      <c r="N33" s="37">
        <v>34</v>
      </c>
      <c r="O33" s="37">
        <v>35</v>
      </c>
      <c r="P33" s="37">
        <v>35.5</v>
      </c>
      <c r="Q33" s="37">
        <v>36.5</v>
      </c>
      <c r="S33" t="str">
        <f t="shared" si="1"/>
        <v/>
      </c>
      <c r="T33">
        <v>56000</v>
      </c>
      <c r="U33" s="38">
        <v>0.255</v>
      </c>
      <c r="V33" s="38">
        <v>0.27</v>
      </c>
      <c r="W33" s="38">
        <v>0.28500000000000003</v>
      </c>
      <c r="X33" s="38">
        <v>0.29499999999999998</v>
      </c>
      <c r="Y33" s="38">
        <v>0.30499999999999999</v>
      </c>
      <c r="Z33" s="38">
        <v>0.315</v>
      </c>
      <c r="AA33" s="38">
        <v>0.32500000000000001</v>
      </c>
      <c r="AB33" s="38">
        <v>0.33500000000000002</v>
      </c>
      <c r="AC33" s="38">
        <v>0.34</v>
      </c>
      <c r="AD33" s="38">
        <v>0.35000000000000003</v>
      </c>
      <c r="AE33" s="38">
        <v>0.35499999999999998</v>
      </c>
      <c r="AF33" s="38">
        <v>0.36499999999999999</v>
      </c>
      <c r="AH33" s="37">
        <f t="shared" si="2"/>
        <v>25.5</v>
      </c>
      <c r="AI33" s="37">
        <f t="shared" si="2"/>
        <v>27</v>
      </c>
      <c r="AJ33" s="37">
        <f t="shared" si="2"/>
        <v>28.500000000000004</v>
      </c>
      <c r="AK33" s="37">
        <f t="shared" si="2"/>
        <v>29.5</v>
      </c>
      <c r="AL33" s="37">
        <f t="shared" si="2"/>
        <v>30.5</v>
      </c>
      <c r="AM33" s="37">
        <f t="shared" si="2"/>
        <v>31.5</v>
      </c>
      <c r="AN33" s="37">
        <f t="shared" si="2"/>
        <v>32.5</v>
      </c>
      <c r="AO33" s="37">
        <f t="shared" si="2"/>
        <v>33.5</v>
      </c>
      <c r="AP33" s="37">
        <f t="shared" si="2"/>
        <v>34</v>
      </c>
      <c r="AQ33" s="37">
        <f t="shared" si="2"/>
        <v>35</v>
      </c>
      <c r="AR33" s="37">
        <f t="shared" si="2"/>
        <v>35.5</v>
      </c>
      <c r="AS33" s="37">
        <f t="shared" si="2"/>
        <v>36.5</v>
      </c>
    </row>
    <row r="34" spans="4:45" x14ac:dyDescent="0.25">
      <c r="D34">
        <v>31</v>
      </c>
      <c r="E34">
        <v>57000</v>
      </c>
      <c r="F34" s="37">
        <v>25.5</v>
      </c>
      <c r="G34" s="37">
        <v>27</v>
      </c>
      <c r="H34" s="37">
        <v>28.500000000000004</v>
      </c>
      <c r="I34" s="37">
        <v>30</v>
      </c>
      <c r="J34" s="37">
        <v>31</v>
      </c>
      <c r="K34" s="37">
        <v>32</v>
      </c>
      <c r="L34" s="37">
        <v>33</v>
      </c>
      <c r="M34" s="37">
        <v>33.5</v>
      </c>
      <c r="N34" s="37">
        <v>34.5</v>
      </c>
      <c r="O34" s="37">
        <v>35</v>
      </c>
      <c r="P34" s="37">
        <v>36</v>
      </c>
      <c r="Q34" s="37">
        <v>36.5</v>
      </c>
      <c r="S34" t="str">
        <f t="shared" si="1"/>
        <v/>
      </c>
      <c r="T34">
        <v>57000</v>
      </c>
      <c r="U34" s="38">
        <v>0.255</v>
      </c>
      <c r="V34" s="38">
        <v>0.27</v>
      </c>
      <c r="W34" s="38">
        <v>0.28500000000000003</v>
      </c>
      <c r="X34" s="38">
        <v>0.3</v>
      </c>
      <c r="Y34" s="38">
        <v>0.31</v>
      </c>
      <c r="Z34" s="38">
        <v>0.32</v>
      </c>
      <c r="AA34" s="38">
        <v>0.33</v>
      </c>
      <c r="AB34" s="38">
        <v>0.33500000000000002</v>
      </c>
      <c r="AC34" s="38">
        <v>0.34500000000000003</v>
      </c>
      <c r="AD34" s="38">
        <v>0.35000000000000003</v>
      </c>
      <c r="AE34" s="38">
        <v>0.36</v>
      </c>
      <c r="AF34" s="38">
        <v>0.36499999999999999</v>
      </c>
      <c r="AH34" s="37">
        <f t="shared" si="2"/>
        <v>25.5</v>
      </c>
      <c r="AI34" s="37">
        <f t="shared" si="2"/>
        <v>27</v>
      </c>
      <c r="AJ34" s="37">
        <f t="shared" si="2"/>
        <v>28.500000000000004</v>
      </c>
      <c r="AK34" s="37">
        <f t="shared" si="2"/>
        <v>30</v>
      </c>
      <c r="AL34" s="37">
        <f t="shared" si="2"/>
        <v>31</v>
      </c>
      <c r="AM34" s="37">
        <f t="shared" si="2"/>
        <v>32</v>
      </c>
      <c r="AN34" s="37">
        <f t="shared" si="2"/>
        <v>33</v>
      </c>
      <c r="AO34" s="37">
        <f t="shared" si="2"/>
        <v>33.5</v>
      </c>
      <c r="AP34" s="37">
        <f t="shared" si="2"/>
        <v>34.5</v>
      </c>
      <c r="AQ34" s="37">
        <f t="shared" si="2"/>
        <v>35</v>
      </c>
      <c r="AR34" s="37">
        <f t="shared" si="2"/>
        <v>36</v>
      </c>
      <c r="AS34" s="37">
        <f t="shared" si="2"/>
        <v>36.5</v>
      </c>
    </row>
    <row r="35" spans="4:45" x14ac:dyDescent="0.25">
      <c r="D35">
        <v>32</v>
      </c>
      <c r="E35">
        <v>58000</v>
      </c>
      <c r="F35" s="37">
        <v>25.5</v>
      </c>
      <c r="G35" s="37">
        <v>27</v>
      </c>
      <c r="H35" s="37">
        <v>28.500000000000004</v>
      </c>
      <c r="I35" s="37">
        <v>30</v>
      </c>
      <c r="J35" s="37">
        <v>31.5</v>
      </c>
      <c r="K35" s="37">
        <v>32.5</v>
      </c>
      <c r="L35" s="37">
        <v>33.5</v>
      </c>
      <c r="M35" s="37">
        <v>34</v>
      </c>
      <c r="N35" s="37">
        <v>35</v>
      </c>
      <c r="O35" s="37">
        <v>35.5</v>
      </c>
      <c r="P35" s="37">
        <v>36.5</v>
      </c>
      <c r="Q35" s="37">
        <v>37</v>
      </c>
      <c r="S35" t="str">
        <f t="shared" si="1"/>
        <v/>
      </c>
      <c r="T35">
        <v>58000</v>
      </c>
      <c r="U35" s="38">
        <v>0.255</v>
      </c>
      <c r="V35" s="38">
        <v>0.27</v>
      </c>
      <c r="W35" s="38">
        <v>0.28500000000000003</v>
      </c>
      <c r="X35" s="38">
        <v>0.3</v>
      </c>
      <c r="Y35" s="38">
        <v>0.315</v>
      </c>
      <c r="Z35" s="38">
        <v>0.32500000000000001</v>
      </c>
      <c r="AA35" s="38">
        <v>0.33500000000000002</v>
      </c>
      <c r="AB35" s="38">
        <v>0.34</v>
      </c>
      <c r="AC35" s="38">
        <v>0.35000000000000003</v>
      </c>
      <c r="AD35" s="38">
        <v>0.35499999999999998</v>
      </c>
      <c r="AE35" s="38">
        <v>0.36499999999999999</v>
      </c>
      <c r="AF35" s="38">
        <v>0.37</v>
      </c>
      <c r="AH35" s="37">
        <f t="shared" si="2"/>
        <v>25.5</v>
      </c>
      <c r="AI35" s="37">
        <f t="shared" si="2"/>
        <v>27</v>
      </c>
      <c r="AJ35" s="37">
        <f t="shared" si="2"/>
        <v>28.500000000000004</v>
      </c>
      <c r="AK35" s="37">
        <f t="shared" si="2"/>
        <v>30</v>
      </c>
      <c r="AL35" s="37">
        <f t="shared" si="2"/>
        <v>31.5</v>
      </c>
      <c r="AM35" s="37">
        <f t="shared" si="2"/>
        <v>32.5</v>
      </c>
      <c r="AN35" s="37">
        <f t="shared" si="2"/>
        <v>33.5</v>
      </c>
      <c r="AO35" s="37">
        <f t="shared" si="2"/>
        <v>34</v>
      </c>
      <c r="AP35" s="37">
        <f t="shared" si="2"/>
        <v>35</v>
      </c>
      <c r="AQ35" s="37">
        <f t="shared" si="2"/>
        <v>35.5</v>
      </c>
      <c r="AR35" s="37">
        <f t="shared" si="2"/>
        <v>36.5</v>
      </c>
      <c r="AS35" s="37">
        <f t="shared" si="2"/>
        <v>37</v>
      </c>
    </row>
    <row r="36" spans="4:45" x14ac:dyDescent="0.25">
      <c r="D36">
        <v>33</v>
      </c>
      <c r="E36">
        <v>59000</v>
      </c>
      <c r="F36" s="37">
        <v>25.5</v>
      </c>
      <c r="G36" s="37">
        <v>27</v>
      </c>
      <c r="H36" s="37">
        <v>29.000000000000004</v>
      </c>
      <c r="I36" s="37">
        <v>30.5</v>
      </c>
      <c r="J36" s="37">
        <v>31.5</v>
      </c>
      <c r="K36" s="37">
        <v>32.5</v>
      </c>
      <c r="L36" s="37">
        <v>33.5</v>
      </c>
      <c r="M36" s="37">
        <v>34.5</v>
      </c>
      <c r="N36" s="37">
        <v>35.5</v>
      </c>
      <c r="O36" s="37">
        <v>36</v>
      </c>
      <c r="P36" s="37">
        <v>37</v>
      </c>
      <c r="Q36" s="37">
        <v>37.5</v>
      </c>
      <c r="S36" t="str">
        <f t="shared" si="1"/>
        <v/>
      </c>
      <c r="T36">
        <v>59000</v>
      </c>
      <c r="U36" s="38">
        <v>0.255</v>
      </c>
      <c r="V36" s="38">
        <v>0.27</v>
      </c>
      <c r="W36" s="38">
        <v>0.29000000000000004</v>
      </c>
      <c r="X36" s="38">
        <v>0.30499999999999999</v>
      </c>
      <c r="Y36" s="38">
        <v>0.315</v>
      </c>
      <c r="Z36" s="38">
        <v>0.32500000000000001</v>
      </c>
      <c r="AA36" s="38">
        <v>0.33500000000000002</v>
      </c>
      <c r="AB36" s="38">
        <v>0.34500000000000003</v>
      </c>
      <c r="AC36" s="38">
        <v>0.35499999999999998</v>
      </c>
      <c r="AD36" s="38">
        <v>0.36</v>
      </c>
      <c r="AE36" s="38">
        <v>0.37</v>
      </c>
      <c r="AF36" s="38">
        <v>0.375</v>
      </c>
      <c r="AH36" s="37">
        <f t="shared" si="2"/>
        <v>25.5</v>
      </c>
      <c r="AI36" s="37">
        <f t="shared" si="2"/>
        <v>27</v>
      </c>
      <c r="AJ36" s="37">
        <f t="shared" si="2"/>
        <v>29.000000000000004</v>
      </c>
      <c r="AK36" s="37">
        <f t="shared" si="2"/>
        <v>30.5</v>
      </c>
      <c r="AL36" s="37">
        <f t="shared" si="2"/>
        <v>31.5</v>
      </c>
      <c r="AM36" s="37">
        <f t="shared" si="2"/>
        <v>32.5</v>
      </c>
      <c r="AN36" s="37">
        <f t="shared" si="2"/>
        <v>33.5</v>
      </c>
      <c r="AO36" s="37">
        <f t="shared" si="2"/>
        <v>34.5</v>
      </c>
      <c r="AP36" s="37">
        <f t="shared" si="2"/>
        <v>35.5</v>
      </c>
      <c r="AQ36" s="37">
        <f t="shared" si="2"/>
        <v>36</v>
      </c>
      <c r="AR36" s="37">
        <f t="shared" si="2"/>
        <v>37</v>
      </c>
      <c r="AS36" s="37">
        <f t="shared" si="2"/>
        <v>37.5</v>
      </c>
    </row>
    <row r="37" spans="4:45" x14ac:dyDescent="0.25">
      <c r="D37">
        <v>34</v>
      </c>
      <c r="E37">
        <v>60000</v>
      </c>
      <c r="F37" s="37">
        <v>25.5</v>
      </c>
      <c r="G37" s="37">
        <v>27</v>
      </c>
      <c r="H37" s="37">
        <v>29.000000000000004</v>
      </c>
      <c r="I37" s="37">
        <v>30.5</v>
      </c>
      <c r="J37" s="37">
        <v>32</v>
      </c>
      <c r="K37" s="37">
        <v>33</v>
      </c>
      <c r="L37" s="37">
        <v>34</v>
      </c>
      <c r="M37" s="37">
        <v>35</v>
      </c>
      <c r="N37" s="37">
        <v>36</v>
      </c>
      <c r="O37" s="37">
        <v>36.5</v>
      </c>
      <c r="P37" s="37">
        <v>37</v>
      </c>
      <c r="Q37" s="37">
        <v>38</v>
      </c>
      <c r="S37" t="str">
        <f t="shared" si="1"/>
        <v/>
      </c>
      <c r="T37">
        <v>60000</v>
      </c>
      <c r="U37" s="38">
        <v>0.255</v>
      </c>
      <c r="V37" s="38">
        <v>0.27</v>
      </c>
      <c r="W37" s="38">
        <v>0.29000000000000004</v>
      </c>
      <c r="X37" s="38">
        <v>0.30499999999999999</v>
      </c>
      <c r="Y37" s="38">
        <v>0.32</v>
      </c>
      <c r="Z37" s="38">
        <v>0.33</v>
      </c>
      <c r="AA37" s="38">
        <v>0.34</v>
      </c>
      <c r="AB37" s="38">
        <v>0.35000000000000003</v>
      </c>
      <c r="AC37" s="38">
        <v>0.36</v>
      </c>
      <c r="AD37" s="38">
        <v>0.36499999999999999</v>
      </c>
      <c r="AE37" s="38">
        <v>0.37</v>
      </c>
      <c r="AF37" s="38">
        <v>0.38</v>
      </c>
      <c r="AH37" s="37">
        <f t="shared" si="2"/>
        <v>25.5</v>
      </c>
      <c r="AI37" s="37">
        <f t="shared" si="2"/>
        <v>27</v>
      </c>
      <c r="AJ37" s="37">
        <f t="shared" si="2"/>
        <v>29.000000000000004</v>
      </c>
      <c r="AK37" s="37">
        <f t="shared" si="2"/>
        <v>30.5</v>
      </c>
      <c r="AL37" s="37">
        <f t="shared" si="2"/>
        <v>32</v>
      </c>
      <c r="AM37" s="37">
        <f t="shared" si="2"/>
        <v>33</v>
      </c>
      <c r="AN37" s="37">
        <f t="shared" si="2"/>
        <v>34</v>
      </c>
      <c r="AO37" s="37">
        <f t="shared" si="2"/>
        <v>35</v>
      </c>
      <c r="AP37" s="37">
        <f t="shared" si="2"/>
        <v>36</v>
      </c>
      <c r="AQ37" s="37">
        <f t="shared" si="2"/>
        <v>36.5</v>
      </c>
      <c r="AR37" s="37">
        <f t="shared" si="2"/>
        <v>37</v>
      </c>
      <c r="AS37" s="37">
        <f t="shared" si="2"/>
        <v>38</v>
      </c>
    </row>
    <row r="38" spans="4:45" x14ac:dyDescent="0.25">
      <c r="D38">
        <v>35</v>
      </c>
      <c r="E38">
        <v>61000</v>
      </c>
      <c r="F38" s="37">
        <v>26</v>
      </c>
      <c r="G38" s="37">
        <v>27.500000000000004</v>
      </c>
      <c r="H38" s="37">
        <v>29.000000000000004</v>
      </c>
      <c r="I38" s="37">
        <v>30.5</v>
      </c>
      <c r="J38" s="37">
        <v>32</v>
      </c>
      <c r="K38" s="37">
        <v>33.5</v>
      </c>
      <c r="L38" s="37">
        <v>34.5</v>
      </c>
      <c r="M38" s="37">
        <v>35.5</v>
      </c>
      <c r="N38" s="37">
        <v>36</v>
      </c>
      <c r="O38" s="37">
        <v>37</v>
      </c>
      <c r="P38" s="37">
        <v>37.5</v>
      </c>
      <c r="Q38" s="37">
        <v>38.5</v>
      </c>
      <c r="S38" t="str">
        <f t="shared" si="1"/>
        <v/>
      </c>
      <c r="T38">
        <v>61000</v>
      </c>
      <c r="U38" s="38">
        <v>0.26</v>
      </c>
      <c r="V38" s="38">
        <v>0.27500000000000002</v>
      </c>
      <c r="W38" s="38">
        <v>0.29000000000000004</v>
      </c>
      <c r="X38" s="38">
        <v>0.30499999999999999</v>
      </c>
      <c r="Y38" s="38">
        <v>0.32</v>
      </c>
      <c r="Z38" s="38">
        <v>0.33500000000000002</v>
      </c>
      <c r="AA38" s="38">
        <v>0.34500000000000003</v>
      </c>
      <c r="AB38" s="38">
        <v>0.35499999999999998</v>
      </c>
      <c r="AC38" s="38">
        <v>0.36</v>
      </c>
      <c r="AD38" s="38">
        <v>0.37</v>
      </c>
      <c r="AE38" s="38">
        <v>0.375</v>
      </c>
      <c r="AF38" s="38">
        <v>0.38500000000000001</v>
      </c>
      <c r="AH38" s="37">
        <f t="shared" si="2"/>
        <v>26</v>
      </c>
      <c r="AI38" s="37">
        <f t="shared" si="2"/>
        <v>27.500000000000004</v>
      </c>
      <c r="AJ38" s="37">
        <f t="shared" si="2"/>
        <v>29.000000000000004</v>
      </c>
      <c r="AK38" s="37">
        <f t="shared" si="2"/>
        <v>30.5</v>
      </c>
      <c r="AL38" s="37">
        <f t="shared" si="2"/>
        <v>32</v>
      </c>
      <c r="AM38" s="37">
        <f t="shared" si="2"/>
        <v>33.5</v>
      </c>
      <c r="AN38" s="37">
        <f t="shared" si="2"/>
        <v>34.5</v>
      </c>
      <c r="AO38" s="37">
        <f t="shared" si="2"/>
        <v>35.5</v>
      </c>
      <c r="AP38" s="37">
        <f t="shared" si="2"/>
        <v>36</v>
      </c>
      <c r="AQ38" s="37">
        <f t="shared" si="2"/>
        <v>37</v>
      </c>
      <c r="AR38" s="37">
        <f t="shared" si="2"/>
        <v>37.5</v>
      </c>
      <c r="AS38" s="37">
        <f t="shared" si="2"/>
        <v>38.5</v>
      </c>
    </row>
    <row r="39" spans="4:45" x14ac:dyDescent="0.25">
      <c r="D39">
        <v>36</v>
      </c>
      <c r="E39">
        <v>62000</v>
      </c>
      <c r="F39" s="37">
        <v>26</v>
      </c>
      <c r="G39" s="37">
        <v>27.500000000000004</v>
      </c>
      <c r="H39" s="37">
        <v>29.000000000000004</v>
      </c>
      <c r="I39" s="37">
        <v>30.5</v>
      </c>
      <c r="J39" s="37">
        <v>32</v>
      </c>
      <c r="K39" s="37">
        <v>33.5</v>
      </c>
      <c r="L39" s="37">
        <v>34.5</v>
      </c>
      <c r="M39" s="37">
        <v>35.5</v>
      </c>
      <c r="N39" s="37">
        <v>36.5</v>
      </c>
      <c r="O39" s="37">
        <v>37.5</v>
      </c>
      <c r="P39" s="37">
        <v>38</v>
      </c>
      <c r="Q39" s="37">
        <v>38.5</v>
      </c>
      <c r="S39" t="str">
        <f t="shared" si="1"/>
        <v/>
      </c>
      <c r="T39">
        <v>62000</v>
      </c>
      <c r="U39" s="38">
        <v>0.26</v>
      </c>
      <c r="V39" s="38">
        <v>0.27500000000000002</v>
      </c>
      <c r="W39" s="38">
        <v>0.29000000000000004</v>
      </c>
      <c r="X39" s="38">
        <v>0.30499999999999999</v>
      </c>
      <c r="Y39" s="38">
        <v>0.32</v>
      </c>
      <c r="Z39" s="38">
        <v>0.33500000000000002</v>
      </c>
      <c r="AA39" s="38">
        <v>0.34500000000000003</v>
      </c>
      <c r="AB39" s="38">
        <v>0.35499999999999998</v>
      </c>
      <c r="AC39" s="38">
        <v>0.36499999999999999</v>
      </c>
      <c r="AD39" s="38">
        <v>0.375</v>
      </c>
      <c r="AE39" s="38">
        <v>0.38</v>
      </c>
      <c r="AF39" s="38">
        <v>0.38500000000000001</v>
      </c>
      <c r="AH39" s="37">
        <f t="shared" si="2"/>
        <v>26</v>
      </c>
      <c r="AI39" s="37">
        <f t="shared" si="2"/>
        <v>27.500000000000004</v>
      </c>
      <c r="AJ39" s="37">
        <f t="shared" si="2"/>
        <v>29.000000000000004</v>
      </c>
      <c r="AK39" s="37">
        <f t="shared" si="2"/>
        <v>30.5</v>
      </c>
      <c r="AL39" s="37">
        <f t="shared" si="2"/>
        <v>32</v>
      </c>
      <c r="AM39" s="37">
        <f t="shared" si="2"/>
        <v>33.5</v>
      </c>
      <c r="AN39" s="37">
        <f t="shared" si="2"/>
        <v>34.5</v>
      </c>
      <c r="AO39" s="37">
        <f t="shared" si="2"/>
        <v>35.5</v>
      </c>
      <c r="AP39" s="37">
        <f t="shared" si="2"/>
        <v>36.5</v>
      </c>
      <c r="AQ39" s="37">
        <f t="shared" si="2"/>
        <v>37.5</v>
      </c>
      <c r="AR39" s="37">
        <f t="shared" si="2"/>
        <v>38</v>
      </c>
      <c r="AS39" s="37">
        <f t="shared" si="2"/>
        <v>38.5</v>
      </c>
    </row>
    <row r="40" spans="4:45" x14ac:dyDescent="0.25">
      <c r="D40">
        <v>37</v>
      </c>
      <c r="E40">
        <v>63000</v>
      </c>
      <c r="F40" s="37">
        <v>26</v>
      </c>
      <c r="G40" s="37">
        <v>27.500000000000004</v>
      </c>
      <c r="H40" s="37">
        <v>29.000000000000004</v>
      </c>
      <c r="I40" s="37">
        <v>30.5</v>
      </c>
      <c r="J40" s="37">
        <v>32</v>
      </c>
      <c r="K40" s="37">
        <v>33.5</v>
      </c>
      <c r="L40" s="37">
        <v>35</v>
      </c>
      <c r="M40" s="37">
        <v>36</v>
      </c>
      <c r="N40" s="37">
        <v>37</v>
      </c>
      <c r="O40" s="37">
        <v>37.5</v>
      </c>
      <c r="P40" s="37">
        <v>38.5</v>
      </c>
      <c r="Q40" s="37">
        <v>39</v>
      </c>
      <c r="S40" t="str">
        <f t="shared" si="1"/>
        <v/>
      </c>
      <c r="T40">
        <v>63000</v>
      </c>
      <c r="U40" s="38">
        <v>0.26</v>
      </c>
      <c r="V40" s="38">
        <v>0.27500000000000002</v>
      </c>
      <c r="W40" s="38">
        <v>0.29000000000000004</v>
      </c>
      <c r="X40" s="38">
        <v>0.30499999999999999</v>
      </c>
      <c r="Y40" s="38">
        <v>0.32</v>
      </c>
      <c r="Z40" s="38">
        <v>0.33500000000000002</v>
      </c>
      <c r="AA40" s="38">
        <v>0.35000000000000003</v>
      </c>
      <c r="AB40" s="38">
        <v>0.36</v>
      </c>
      <c r="AC40" s="38">
        <v>0.37</v>
      </c>
      <c r="AD40" s="38">
        <v>0.375</v>
      </c>
      <c r="AE40" s="38">
        <v>0.38500000000000001</v>
      </c>
      <c r="AF40" s="38">
        <v>0.39</v>
      </c>
      <c r="AH40" s="37">
        <f t="shared" si="2"/>
        <v>26</v>
      </c>
      <c r="AI40" s="37">
        <f t="shared" si="2"/>
        <v>27.500000000000004</v>
      </c>
      <c r="AJ40" s="37">
        <f t="shared" si="2"/>
        <v>29.000000000000004</v>
      </c>
      <c r="AK40" s="37">
        <f t="shared" si="2"/>
        <v>30.5</v>
      </c>
      <c r="AL40" s="37">
        <f t="shared" si="2"/>
        <v>32</v>
      </c>
      <c r="AM40" s="37">
        <f t="shared" si="2"/>
        <v>33.5</v>
      </c>
      <c r="AN40" s="37">
        <f t="shared" si="2"/>
        <v>35</v>
      </c>
      <c r="AO40" s="37">
        <f t="shared" si="2"/>
        <v>36</v>
      </c>
      <c r="AP40" s="37">
        <f t="shared" si="2"/>
        <v>37</v>
      </c>
      <c r="AQ40" s="37">
        <f t="shared" si="2"/>
        <v>37.5</v>
      </c>
      <c r="AR40" s="37">
        <f t="shared" si="2"/>
        <v>38.5</v>
      </c>
      <c r="AS40" s="37">
        <f t="shared" si="2"/>
        <v>39</v>
      </c>
    </row>
    <row r="41" spans="4:45" x14ac:dyDescent="0.25">
      <c r="D41">
        <v>38</v>
      </c>
      <c r="E41">
        <v>64000</v>
      </c>
      <c r="F41" s="37">
        <v>26</v>
      </c>
      <c r="G41" s="37">
        <v>27.500000000000004</v>
      </c>
      <c r="H41" s="37">
        <v>29.000000000000004</v>
      </c>
      <c r="I41" s="37">
        <v>30.5</v>
      </c>
      <c r="J41" s="37">
        <v>32</v>
      </c>
      <c r="K41" s="37">
        <v>33</v>
      </c>
      <c r="L41" s="37">
        <v>35</v>
      </c>
      <c r="M41" s="37">
        <v>36</v>
      </c>
      <c r="N41" s="37">
        <v>37</v>
      </c>
      <c r="O41" s="37">
        <v>38</v>
      </c>
      <c r="P41" s="37">
        <v>38.5</v>
      </c>
      <c r="Q41" s="37">
        <v>39.5</v>
      </c>
      <c r="S41" t="str">
        <f t="shared" si="1"/>
        <v/>
      </c>
      <c r="T41">
        <v>64000</v>
      </c>
      <c r="U41" s="38">
        <v>0.26</v>
      </c>
      <c r="V41" s="38">
        <v>0.27500000000000002</v>
      </c>
      <c r="W41" s="38">
        <v>0.29000000000000004</v>
      </c>
      <c r="X41" s="38">
        <v>0.30499999999999999</v>
      </c>
      <c r="Y41" s="38">
        <v>0.32</v>
      </c>
      <c r="Z41" s="38">
        <v>0.33</v>
      </c>
      <c r="AA41" s="38">
        <v>0.35000000000000003</v>
      </c>
      <c r="AB41" s="38">
        <v>0.36</v>
      </c>
      <c r="AC41" s="38">
        <v>0.37</v>
      </c>
      <c r="AD41" s="38">
        <v>0.38</v>
      </c>
      <c r="AE41" s="38">
        <v>0.38500000000000001</v>
      </c>
      <c r="AF41" s="38">
        <v>0.39500000000000002</v>
      </c>
      <c r="AH41" s="37">
        <f t="shared" si="2"/>
        <v>26</v>
      </c>
      <c r="AI41" s="37">
        <f t="shared" si="2"/>
        <v>27.500000000000004</v>
      </c>
      <c r="AJ41" s="37">
        <f t="shared" si="2"/>
        <v>29.000000000000004</v>
      </c>
      <c r="AK41" s="37">
        <f t="shared" si="2"/>
        <v>30.5</v>
      </c>
      <c r="AL41" s="37">
        <f t="shared" si="2"/>
        <v>32</v>
      </c>
      <c r="AM41" s="37">
        <f t="shared" si="2"/>
        <v>33</v>
      </c>
      <c r="AN41" s="37">
        <f t="shared" si="2"/>
        <v>35</v>
      </c>
      <c r="AO41" s="37">
        <f t="shared" si="2"/>
        <v>36</v>
      </c>
      <c r="AP41" s="37">
        <f t="shared" si="2"/>
        <v>37</v>
      </c>
      <c r="AQ41" s="37">
        <f t="shared" si="2"/>
        <v>38</v>
      </c>
      <c r="AR41" s="37">
        <f t="shared" si="2"/>
        <v>38.5</v>
      </c>
      <c r="AS41" s="37">
        <f t="shared" si="2"/>
        <v>39.5</v>
      </c>
    </row>
    <row r="42" spans="4:45" x14ac:dyDescent="0.25">
      <c r="D42">
        <v>39</v>
      </c>
      <c r="E42">
        <v>65000</v>
      </c>
      <c r="F42" s="37">
        <v>26</v>
      </c>
      <c r="G42" s="37">
        <v>27.500000000000004</v>
      </c>
      <c r="H42" s="37">
        <v>29.000000000000004</v>
      </c>
      <c r="I42" s="37">
        <v>31</v>
      </c>
      <c r="J42" s="37">
        <v>32.5</v>
      </c>
      <c r="K42" s="37">
        <v>34</v>
      </c>
      <c r="L42" s="37">
        <v>35.5</v>
      </c>
      <c r="M42" s="37">
        <v>36.5</v>
      </c>
      <c r="N42" s="37">
        <v>37.5</v>
      </c>
      <c r="O42" s="37">
        <v>38.5</v>
      </c>
      <c r="P42" s="37">
        <v>39</v>
      </c>
      <c r="Q42" s="37">
        <v>39.5</v>
      </c>
      <c r="S42" t="str">
        <f t="shared" si="1"/>
        <v/>
      </c>
      <c r="T42">
        <v>65000</v>
      </c>
      <c r="U42" s="38">
        <v>0.26</v>
      </c>
      <c r="V42" s="38">
        <v>0.27500000000000002</v>
      </c>
      <c r="W42" s="38">
        <v>0.29000000000000004</v>
      </c>
      <c r="X42" s="38">
        <v>0.31</v>
      </c>
      <c r="Y42" s="38">
        <v>0.32500000000000001</v>
      </c>
      <c r="Z42" s="38">
        <v>0.34</v>
      </c>
      <c r="AA42" s="38">
        <v>0.35499999999999998</v>
      </c>
      <c r="AB42" s="38">
        <v>0.36499999999999999</v>
      </c>
      <c r="AC42" s="38">
        <v>0.375</v>
      </c>
      <c r="AD42" s="38">
        <v>0.38500000000000001</v>
      </c>
      <c r="AE42" s="38">
        <v>0.39</v>
      </c>
      <c r="AF42" s="38">
        <v>0.39500000000000002</v>
      </c>
      <c r="AH42" s="37">
        <f t="shared" si="2"/>
        <v>26</v>
      </c>
      <c r="AI42" s="37">
        <f t="shared" si="2"/>
        <v>27.500000000000004</v>
      </c>
      <c r="AJ42" s="37">
        <f t="shared" si="2"/>
        <v>29.000000000000004</v>
      </c>
      <c r="AK42" s="37">
        <f t="shared" si="2"/>
        <v>31</v>
      </c>
      <c r="AL42" s="37">
        <f t="shared" si="2"/>
        <v>32.5</v>
      </c>
      <c r="AM42" s="37">
        <f t="shared" si="2"/>
        <v>34</v>
      </c>
      <c r="AN42" s="37">
        <f t="shared" si="2"/>
        <v>35.5</v>
      </c>
      <c r="AO42" s="37">
        <f t="shared" si="2"/>
        <v>36.5</v>
      </c>
      <c r="AP42" s="37">
        <f t="shared" si="2"/>
        <v>37.5</v>
      </c>
      <c r="AQ42" s="37">
        <f t="shared" si="2"/>
        <v>38.5</v>
      </c>
      <c r="AR42" s="37">
        <f t="shared" si="2"/>
        <v>39</v>
      </c>
      <c r="AS42" s="37">
        <f t="shared" si="2"/>
        <v>39.5</v>
      </c>
    </row>
    <row r="43" spans="4:45" x14ac:dyDescent="0.25">
      <c r="D43">
        <v>40</v>
      </c>
      <c r="E43">
        <v>66000</v>
      </c>
      <c r="F43" s="37">
        <v>26</v>
      </c>
      <c r="G43" s="37">
        <v>27.500000000000004</v>
      </c>
      <c r="H43" s="37">
        <v>29.5</v>
      </c>
      <c r="I43" s="37">
        <v>31</v>
      </c>
      <c r="J43" s="37">
        <v>32.5</v>
      </c>
      <c r="K43" s="37">
        <v>34</v>
      </c>
      <c r="L43" s="37">
        <v>35.5</v>
      </c>
      <c r="M43" s="37">
        <v>36.5</v>
      </c>
      <c r="N43" s="37">
        <v>37.5</v>
      </c>
      <c r="O43" s="37">
        <v>38.5</v>
      </c>
      <c r="P43" s="37">
        <v>39.5</v>
      </c>
      <c r="Q43" s="37">
        <v>40</v>
      </c>
      <c r="S43" t="str">
        <f t="shared" si="1"/>
        <v/>
      </c>
      <c r="T43">
        <v>66000</v>
      </c>
      <c r="U43" s="38">
        <v>0.26</v>
      </c>
      <c r="V43" s="38">
        <v>0.27500000000000002</v>
      </c>
      <c r="W43" s="38">
        <v>0.29499999999999998</v>
      </c>
      <c r="X43" s="38">
        <v>0.31</v>
      </c>
      <c r="Y43" s="38">
        <v>0.32500000000000001</v>
      </c>
      <c r="Z43" s="38">
        <v>0.34</v>
      </c>
      <c r="AA43" s="38">
        <v>0.35499999999999998</v>
      </c>
      <c r="AB43" s="38">
        <v>0.36499999999999999</v>
      </c>
      <c r="AC43" s="38">
        <v>0.375</v>
      </c>
      <c r="AD43" s="38">
        <v>0.38500000000000001</v>
      </c>
      <c r="AE43" s="38">
        <v>0.39500000000000002</v>
      </c>
      <c r="AF43" s="38">
        <v>0.4</v>
      </c>
      <c r="AH43" s="37">
        <f t="shared" si="2"/>
        <v>26</v>
      </c>
      <c r="AI43" s="37">
        <f t="shared" si="2"/>
        <v>27.500000000000004</v>
      </c>
      <c r="AJ43" s="37">
        <f t="shared" si="2"/>
        <v>29.5</v>
      </c>
      <c r="AK43" s="37">
        <f t="shared" si="2"/>
        <v>31</v>
      </c>
      <c r="AL43" s="37">
        <f t="shared" si="2"/>
        <v>32.5</v>
      </c>
      <c r="AM43" s="37">
        <f t="shared" si="2"/>
        <v>34</v>
      </c>
      <c r="AN43" s="37">
        <f t="shared" si="2"/>
        <v>35.5</v>
      </c>
      <c r="AO43" s="37">
        <f t="shared" si="2"/>
        <v>36.5</v>
      </c>
      <c r="AP43" s="37">
        <f t="shared" si="2"/>
        <v>37.5</v>
      </c>
      <c r="AQ43" s="37">
        <f t="shared" si="2"/>
        <v>38.5</v>
      </c>
      <c r="AR43" s="37">
        <f t="shared" si="2"/>
        <v>39.5</v>
      </c>
      <c r="AS43" s="37">
        <f t="shared" si="2"/>
        <v>40</v>
      </c>
    </row>
    <row r="44" spans="4:45" x14ac:dyDescent="0.25">
      <c r="D44">
        <v>41</v>
      </c>
      <c r="E44">
        <v>67000</v>
      </c>
      <c r="F44" s="37">
        <v>26</v>
      </c>
      <c r="G44" s="37">
        <v>27.500000000000004</v>
      </c>
      <c r="H44" s="37">
        <v>29.5</v>
      </c>
      <c r="I44" s="37">
        <v>31</v>
      </c>
      <c r="J44" s="37">
        <v>32.5</v>
      </c>
      <c r="K44" s="37">
        <v>34</v>
      </c>
      <c r="L44" s="37">
        <v>35.5</v>
      </c>
      <c r="M44" s="37">
        <v>37</v>
      </c>
      <c r="N44" s="37">
        <v>38</v>
      </c>
      <c r="O44" s="37">
        <v>39</v>
      </c>
      <c r="P44" s="37">
        <v>39.5</v>
      </c>
      <c r="Q44" s="37">
        <v>40.5</v>
      </c>
      <c r="S44" t="str">
        <f t="shared" si="1"/>
        <v/>
      </c>
      <c r="T44">
        <v>67000</v>
      </c>
      <c r="U44" s="38">
        <v>0.26</v>
      </c>
      <c r="V44" s="38">
        <v>0.27500000000000002</v>
      </c>
      <c r="W44" s="38">
        <v>0.29499999999999998</v>
      </c>
      <c r="X44" s="38">
        <v>0.31</v>
      </c>
      <c r="Y44" s="38">
        <v>0.32500000000000001</v>
      </c>
      <c r="Z44" s="38">
        <v>0.34</v>
      </c>
      <c r="AA44" s="38">
        <v>0.35499999999999998</v>
      </c>
      <c r="AB44" s="38">
        <v>0.37</v>
      </c>
      <c r="AC44" s="38">
        <v>0.38</v>
      </c>
      <c r="AD44" s="38">
        <v>0.39</v>
      </c>
      <c r="AE44" s="38">
        <v>0.39500000000000002</v>
      </c>
      <c r="AF44" s="38">
        <v>0.40500000000000003</v>
      </c>
      <c r="AH44" s="37">
        <f t="shared" si="2"/>
        <v>26</v>
      </c>
      <c r="AI44" s="37">
        <f t="shared" si="2"/>
        <v>27.500000000000004</v>
      </c>
      <c r="AJ44" s="37">
        <f t="shared" si="2"/>
        <v>29.5</v>
      </c>
      <c r="AK44" s="37">
        <f t="shared" si="2"/>
        <v>31</v>
      </c>
      <c r="AL44" s="37">
        <f t="shared" si="2"/>
        <v>32.5</v>
      </c>
      <c r="AM44" s="37">
        <f t="shared" si="2"/>
        <v>34</v>
      </c>
      <c r="AN44" s="37">
        <f t="shared" si="2"/>
        <v>35.5</v>
      </c>
      <c r="AO44" s="37">
        <f t="shared" si="2"/>
        <v>37</v>
      </c>
      <c r="AP44" s="37">
        <f t="shared" si="2"/>
        <v>38</v>
      </c>
      <c r="AQ44" s="37">
        <f t="shared" si="2"/>
        <v>39</v>
      </c>
      <c r="AR44" s="37">
        <f t="shared" si="2"/>
        <v>39.5</v>
      </c>
      <c r="AS44" s="37">
        <f t="shared" si="2"/>
        <v>40.5</v>
      </c>
    </row>
    <row r="45" spans="4:45" x14ac:dyDescent="0.25">
      <c r="D45">
        <v>42</v>
      </c>
      <c r="E45">
        <v>68000</v>
      </c>
      <c r="F45" s="37">
        <v>26</v>
      </c>
      <c r="G45" s="37">
        <v>27.500000000000004</v>
      </c>
      <c r="H45" s="37">
        <v>29.5</v>
      </c>
      <c r="I45" s="37">
        <v>31</v>
      </c>
      <c r="J45" s="37">
        <v>32.5</v>
      </c>
      <c r="K45" s="37">
        <v>34</v>
      </c>
      <c r="L45" s="37">
        <v>35.5</v>
      </c>
      <c r="M45" s="37">
        <v>37</v>
      </c>
      <c r="N45" s="37">
        <v>38</v>
      </c>
      <c r="O45" s="37">
        <v>39</v>
      </c>
      <c r="P45" s="37">
        <v>40</v>
      </c>
      <c r="Q45" s="37">
        <v>40.5</v>
      </c>
      <c r="S45" t="str">
        <f t="shared" si="1"/>
        <v/>
      </c>
      <c r="T45">
        <v>68000</v>
      </c>
      <c r="U45" s="38">
        <v>0.26</v>
      </c>
      <c r="V45" s="38">
        <v>0.27500000000000002</v>
      </c>
      <c r="W45" s="38">
        <v>0.29499999999999998</v>
      </c>
      <c r="X45" s="38">
        <v>0.31</v>
      </c>
      <c r="Y45" s="38">
        <v>0.32500000000000001</v>
      </c>
      <c r="Z45" s="38">
        <v>0.34</v>
      </c>
      <c r="AA45" s="38">
        <v>0.35499999999999998</v>
      </c>
      <c r="AB45" s="38">
        <v>0.37</v>
      </c>
      <c r="AC45" s="38">
        <v>0.38</v>
      </c>
      <c r="AD45" s="38">
        <v>0.39</v>
      </c>
      <c r="AE45" s="38">
        <v>0.4</v>
      </c>
      <c r="AF45" s="38">
        <v>0.40500000000000003</v>
      </c>
      <c r="AH45" s="37">
        <f t="shared" si="2"/>
        <v>26</v>
      </c>
      <c r="AI45" s="37">
        <f t="shared" si="2"/>
        <v>27.500000000000004</v>
      </c>
      <c r="AJ45" s="37">
        <f t="shared" si="2"/>
        <v>29.5</v>
      </c>
      <c r="AK45" s="37">
        <f t="shared" si="2"/>
        <v>31</v>
      </c>
      <c r="AL45" s="37">
        <f t="shared" si="2"/>
        <v>32.5</v>
      </c>
      <c r="AM45" s="37">
        <f t="shared" si="2"/>
        <v>34</v>
      </c>
      <c r="AN45" s="37">
        <f t="shared" si="2"/>
        <v>35.5</v>
      </c>
      <c r="AO45" s="37">
        <f t="shared" si="2"/>
        <v>37</v>
      </c>
      <c r="AP45" s="37">
        <f t="shared" si="2"/>
        <v>38</v>
      </c>
      <c r="AQ45" s="37">
        <f t="shared" si="2"/>
        <v>39</v>
      </c>
      <c r="AR45" s="37">
        <f t="shared" si="2"/>
        <v>40</v>
      </c>
      <c r="AS45" s="37">
        <f t="shared" si="2"/>
        <v>40.5</v>
      </c>
    </row>
    <row r="46" spans="4:45" x14ac:dyDescent="0.25">
      <c r="D46">
        <v>43</v>
      </c>
      <c r="E46">
        <v>69000</v>
      </c>
      <c r="F46" s="37">
        <v>26</v>
      </c>
      <c r="G46" s="37">
        <v>27.500000000000004</v>
      </c>
      <c r="H46" s="37">
        <v>29.5</v>
      </c>
      <c r="I46" s="37">
        <v>31</v>
      </c>
      <c r="J46" s="37">
        <v>32.5</v>
      </c>
      <c r="K46" s="37">
        <v>34.5</v>
      </c>
      <c r="L46" s="37">
        <v>36</v>
      </c>
      <c r="M46" s="37">
        <v>37</v>
      </c>
      <c r="N46" s="37">
        <v>38.5</v>
      </c>
      <c r="O46" s="37">
        <v>39.5</v>
      </c>
      <c r="P46" s="37">
        <v>40</v>
      </c>
      <c r="Q46" s="37">
        <v>41</v>
      </c>
      <c r="S46" t="str">
        <f t="shared" si="1"/>
        <v/>
      </c>
      <c r="T46">
        <v>69000</v>
      </c>
      <c r="U46" s="38">
        <v>0.26</v>
      </c>
      <c r="V46" s="38">
        <v>0.27500000000000002</v>
      </c>
      <c r="W46" s="38">
        <v>0.29499999999999998</v>
      </c>
      <c r="X46" s="38">
        <v>0.31</v>
      </c>
      <c r="Y46" s="38">
        <v>0.32500000000000001</v>
      </c>
      <c r="Z46" s="38">
        <v>0.34500000000000003</v>
      </c>
      <c r="AA46" s="38">
        <v>0.36</v>
      </c>
      <c r="AB46" s="38">
        <v>0.37</v>
      </c>
      <c r="AC46" s="38">
        <v>0.38500000000000001</v>
      </c>
      <c r="AD46" s="38">
        <v>0.39500000000000002</v>
      </c>
      <c r="AE46" s="38">
        <v>0.4</v>
      </c>
      <c r="AF46" s="38">
        <v>0.41000000000000003</v>
      </c>
      <c r="AH46" s="37">
        <f t="shared" si="2"/>
        <v>26</v>
      </c>
      <c r="AI46" s="37">
        <f t="shared" si="2"/>
        <v>27.500000000000004</v>
      </c>
      <c r="AJ46" s="37">
        <f t="shared" si="2"/>
        <v>29.5</v>
      </c>
      <c r="AK46" s="37">
        <f t="shared" si="2"/>
        <v>31</v>
      </c>
      <c r="AL46" s="37">
        <f t="shared" si="2"/>
        <v>32.5</v>
      </c>
      <c r="AM46" s="37">
        <f t="shared" si="2"/>
        <v>34.5</v>
      </c>
      <c r="AN46" s="37">
        <f t="shared" ref="AH46:AS67" si="3">AA46*$T$3</f>
        <v>36</v>
      </c>
      <c r="AO46" s="37">
        <f t="shared" si="3"/>
        <v>37</v>
      </c>
      <c r="AP46" s="37">
        <f t="shared" si="3"/>
        <v>38.5</v>
      </c>
      <c r="AQ46" s="37">
        <f t="shared" si="3"/>
        <v>39.5</v>
      </c>
      <c r="AR46" s="37">
        <f t="shared" si="3"/>
        <v>40</v>
      </c>
      <c r="AS46" s="37">
        <f t="shared" si="3"/>
        <v>41</v>
      </c>
    </row>
    <row r="47" spans="4:45" x14ac:dyDescent="0.25">
      <c r="D47">
        <v>44</v>
      </c>
      <c r="E47">
        <v>70000</v>
      </c>
      <c r="F47" s="37">
        <v>26.5</v>
      </c>
      <c r="G47" s="37">
        <v>28.000000000000004</v>
      </c>
      <c r="H47" s="37">
        <v>29.5</v>
      </c>
      <c r="I47" s="37">
        <v>31</v>
      </c>
      <c r="J47" s="37">
        <v>32.5</v>
      </c>
      <c r="K47" s="37">
        <v>34.5</v>
      </c>
      <c r="L47" s="37">
        <v>36</v>
      </c>
      <c r="M47" s="37">
        <v>37.5</v>
      </c>
      <c r="N47" s="37">
        <v>38.5</v>
      </c>
      <c r="O47" s="37">
        <v>39.5</v>
      </c>
      <c r="P47" s="37">
        <v>40.5</v>
      </c>
      <c r="Q47" s="37">
        <v>41</v>
      </c>
      <c r="S47" t="str">
        <f t="shared" si="1"/>
        <v/>
      </c>
      <c r="T47">
        <v>70000</v>
      </c>
      <c r="U47" s="38">
        <v>0.26500000000000001</v>
      </c>
      <c r="V47" s="38">
        <v>0.28000000000000003</v>
      </c>
      <c r="W47" s="38">
        <v>0.29499999999999998</v>
      </c>
      <c r="X47" s="38">
        <v>0.31</v>
      </c>
      <c r="Y47" s="38">
        <v>0.32500000000000001</v>
      </c>
      <c r="Z47" s="38">
        <v>0.34500000000000003</v>
      </c>
      <c r="AA47" s="38">
        <v>0.36</v>
      </c>
      <c r="AB47" s="38">
        <v>0.375</v>
      </c>
      <c r="AC47" s="38">
        <v>0.38500000000000001</v>
      </c>
      <c r="AD47" s="38">
        <v>0.39500000000000002</v>
      </c>
      <c r="AE47" s="38">
        <v>0.40500000000000003</v>
      </c>
      <c r="AF47" s="38">
        <v>0.41000000000000003</v>
      </c>
      <c r="AH47" s="37">
        <f t="shared" si="3"/>
        <v>26.5</v>
      </c>
      <c r="AI47" s="37">
        <f t="shared" si="3"/>
        <v>28.000000000000004</v>
      </c>
      <c r="AJ47" s="37">
        <f t="shared" si="3"/>
        <v>29.5</v>
      </c>
      <c r="AK47" s="37">
        <f t="shared" si="3"/>
        <v>31</v>
      </c>
      <c r="AL47" s="37">
        <f t="shared" si="3"/>
        <v>32.5</v>
      </c>
      <c r="AM47" s="37">
        <f t="shared" si="3"/>
        <v>34.5</v>
      </c>
      <c r="AN47" s="37">
        <f t="shared" si="3"/>
        <v>36</v>
      </c>
      <c r="AO47" s="37">
        <f t="shared" si="3"/>
        <v>37.5</v>
      </c>
      <c r="AP47" s="37">
        <f t="shared" si="3"/>
        <v>38.5</v>
      </c>
      <c r="AQ47" s="37">
        <f t="shared" si="3"/>
        <v>39.5</v>
      </c>
      <c r="AR47" s="37">
        <f t="shared" si="3"/>
        <v>40.5</v>
      </c>
      <c r="AS47" s="37">
        <f t="shared" si="3"/>
        <v>41</v>
      </c>
    </row>
    <row r="48" spans="4:45" x14ac:dyDescent="0.25">
      <c r="D48">
        <v>45</v>
      </c>
      <c r="E48">
        <v>71000</v>
      </c>
      <c r="F48" s="37">
        <v>26.5</v>
      </c>
      <c r="G48" s="37">
        <v>28.000000000000004</v>
      </c>
      <c r="H48" s="37">
        <v>29.5</v>
      </c>
      <c r="I48" s="37">
        <v>31</v>
      </c>
      <c r="J48" s="37">
        <v>33</v>
      </c>
      <c r="K48" s="37">
        <v>34.5</v>
      </c>
      <c r="L48" s="37">
        <v>36</v>
      </c>
      <c r="M48" s="37">
        <v>37.5</v>
      </c>
      <c r="N48" s="37">
        <v>38.5</v>
      </c>
      <c r="O48" s="37">
        <v>39.5</v>
      </c>
      <c r="P48" s="37">
        <v>40.5</v>
      </c>
      <c r="Q48" s="37">
        <v>41.5</v>
      </c>
      <c r="S48" t="str">
        <f t="shared" si="1"/>
        <v/>
      </c>
      <c r="T48">
        <v>71000</v>
      </c>
      <c r="U48" s="38">
        <v>0.26500000000000001</v>
      </c>
      <c r="V48" s="38">
        <v>0.28000000000000003</v>
      </c>
      <c r="W48" s="38">
        <v>0.29499999999999998</v>
      </c>
      <c r="X48" s="38">
        <v>0.31</v>
      </c>
      <c r="Y48" s="38">
        <v>0.33</v>
      </c>
      <c r="Z48" s="38">
        <v>0.34500000000000003</v>
      </c>
      <c r="AA48" s="38">
        <v>0.36</v>
      </c>
      <c r="AB48" s="38">
        <v>0.375</v>
      </c>
      <c r="AC48" s="38">
        <v>0.38500000000000001</v>
      </c>
      <c r="AD48" s="38">
        <v>0.39500000000000002</v>
      </c>
      <c r="AE48" s="38">
        <v>0.40500000000000003</v>
      </c>
      <c r="AF48" s="38">
        <v>0.41500000000000004</v>
      </c>
      <c r="AH48" s="37">
        <f t="shared" si="3"/>
        <v>26.5</v>
      </c>
      <c r="AI48" s="37">
        <f t="shared" si="3"/>
        <v>28.000000000000004</v>
      </c>
      <c r="AJ48" s="37">
        <f t="shared" si="3"/>
        <v>29.5</v>
      </c>
      <c r="AK48" s="37">
        <f t="shared" si="3"/>
        <v>31</v>
      </c>
      <c r="AL48" s="37">
        <f t="shared" si="3"/>
        <v>33</v>
      </c>
      <c r="AM48" s="37">
        <f t="shared" si="3"/>
        <v>34.5</v>
      </c>
      <c r="AN48" s="37">
        <f t="shared" si="3"/>
        <v>36</v>
      </c>
      <c r="AO48" s="37">
        <f t="shared" si="3"/>
        <v>37.5</v>
      </c>
      <c r="AP48" s="37">
        <f t="shared" si="3"/>
        <v>38.5</v>
      </c>
      <c r="AQ48" s="37">
        <f t="shared" si="3"/>
        <v>39.5</v>
      </c>
      <c r="AR48" s="37">
        <f t="shared" si="3"/>
        <v>40.5</v>
      </c>
      <c r="AS48" s="37">
        <f t="shared" si="3"/>
        <v>41.5</v>
      </c>
    </row>
    <row r="49" spans="4:45" x14ac:dyDescent="0.25">
      <c r="D49">
        <v>46</v>
      </c>
      <c r="E49">
        <v>72000</v>
      </c>
      <c r="F49" s="37">
        <v>26.5</v>
      </c>
      <c r="G49" s="37">
        <v>28.000000000000004</v>
      </c>
      <c r="H49" s="37">
        <v>29.5</v>
      </c>
      <c r="I49" s="37">
        <v>31</v>
      </c>
      <c r="J49" s="37">
        <v>33</v>
      </c>
      <c r="K49" s="37">
        <v>34.5</v>
      </c>
      <c r="L49" s="37">
        <v>36</v>
      </c>
      <c r="M49" s="37">
        <v>37.5</v>
      </c>
      <c r="N49" s="37">
        <v>38.5</v>
      </c>
      <c r="O49" s="37">
        <v>39.5</v>
      </c>
      <c r="P49" s="37">
        <v>40.5</v>
      </c>
      <c r="Q49" s="37">
        <v>41.5</v>
      </c>
      <c r="S49" t="str">
        <f t="shared" si="1"/>
        <v/>
      </c>
      <c r="T49">
        <v>72000</v>
      </c>
      <c r="U49" s="38">
        <v>0.26500000000000001</v>
      </c>
      <c r="V49" s="38">
        <v>0.28000000000000003</v>
      </c>
      <c r="W49" s="38">
        <v>0.29499999999999998</v>
      </c>
      <c r="X49" s="38">
        <v>0.31</v>
      </c>
      <c r="Y49" s="38">
        <v>0.33</v>
      </c>
      <c r="Z49" s="38">
        <v>0.34500000000000003</v>
      </c>
      <c r="AA49" s="38">
        <v>0.36</v>
      </c>
      <c r="AB49" s="38">
        <v>0.375</v>
      </c>
      <c r="AC49" s="38">
        <v>0.38500000000000001</v>
      </c>
      <c r="AD49" s="38">
        <v>0.39500000000000002</v>
      </c>
      <c r="AE49" s="38">
        <v>0.40500000000000003</v>
      </c>
      <c r="AF49" s="38">
        <v>0.41500000000000004</v>
      </c>
      <c r="AH49" s="37">
        <f t="shared" si="3"/>
        <v>26.5</v>
      </c>
      <c r="AI49" s="37">
        <f t="shared" si="3"/>
        <v>28.000000000000004</v>
      </c>
      <c r="AJ49" s="37">
        <f t="shared" si="3"/>
        <v>29.5</v>
      </c>
      <c r="AK49" s="37">
        <f t="shared" si="3"/>
        <v>31</v>
      </c>
      <c r="AL49" s="37">
        <f t="shared" si="3"/>
        <v>33</v>
      </c>
      <c r="AM49" s="37">
        <f t="shared" si="3"/>
        <v>34.5</v>
      </c>
      <c r="AN49" s="37">
        <f t="shared" si="3"/>
        <v>36</v>
      </c>
      <c r="AO49" s="37">
        <f t="shared" si="3"/>
        <v>37.5</v>
      </c>
      <c r="AP49" s="37">
        <f t="shared" si="3"/>
        <v>38.5</v>
      </c>
      <c r="AQ49" s="37">
        <f t="shared" si="3"/>
        <v>39.5</v>
      </c>
      <c r="AR49" s="37">
        <f t="shared" si="3"/>
        <v>40.5</v>
      </c>
      <c r="AS49" s="37">
        <f t="shared" si="3"/>
        <v>41.5</v>
      </c>
    </row>
    <row r="50" spans="4:45" x14ac:dyDescent="0.25">
      <c r="D50">
        <v>47</v>
      </c>
      <c r="E50">
        <v>73000</v>
      </c>
      <c r="F50" s="37">
        <v>26.5</v>
      </c>
      <c r="G50" s="37">
        <v>28.000000000000004</v>
      </c>
      <c r="H50" s="37">
        <v>29.5</v>
      </c>
      <c r="I50" s="37">
        <v>31.5</v>
      </c>
      <c r="J50" s="37">
        <v>33</v>
      </c>
      <c r="K50" s="37">
        <v>34.5</v>
      </c>
      <c r="L50" s="37">
        <v>36</v>
      </c>
      <c r="M50" s="37">
        <v>37.5</v>
      </c>
      <c r="N50" s="37">
        <v>38.5</v>
      </c>
      <c r="O50" s="37">
        <v>39.5</v>
      </c>
      <c r="P50" s="37">
        <v>40.5</v>
      </c>
      <c r="Q50" s="37">
        <v>41.5</v>
      </c>
      <c r="S50" t="str">
        <f t="shared" si="1"/>
        <v/>
      </c>
      <c r="T50">
        <v>73000</v>
      </c>
      <c r="U50" s="38">
        <v>0.26500000000000001</v>
      </c>
      <c r="V50" s="38">
        <v>0.28000000000000003</v>
      </c>
      <c r="W50" s="38">
        <v>0.29499999999999998</v>
      </c>
      <c r="X50" s="38">
        <v>0.315</v>
      </c>
      <c r="Y50" s="38">
        <v>0.33</v>
      </c>
      <c r="Z50" s="38">
        <v>0.34500000000000003</v>
      </c>
      <c r="AA50" s="38">
        <v>0.36</v>
      </c>
      <c r="AB50" s="38">
        <v>0.375</v>
      </c>
      <c r="AC50" s="38">
        <v>0.38500000000000001</v>
      </c>
      <c r="AD50" s="38">
        <v>0.39500000000000002</v>
      </c>
      <c r="AE50" s="38">
        <v>0.40500000000000003</v>
      </c>
      <c r="AF50" s="38">
        <v>0.41499999999999998</v>
      </c>
      <c r="AH50" s="37">
        <f t="shared" si="3"/>
        <v>26.5</v>
      </c>
      <c r="AI50" s="37">
        <f t="shared" si="3"/>
        <v>28.000000000000004</v>
      </c>
      <c r="AJ50" s="37">
        <f t="shared" si="3"/>
        <v>29.5</v>
      </c>
      <c r="AK50" s="37">
        <f t="shared" si="3"/>
        <v>31.5</v>
      </c>
      <c r="AL50" s="37">
        <f t="shared" si="3"/>
        <v>33</v>
      </c>
      <c r="AM50" s="37">
        <f t="shared" si="3"/>
        <v>34.5</v>
      </c>
      <c r="AN50" s="37">
        <f t="shared" si="3"/>
        <v>36</v>
      </c>
      <c r="AO50" s="37">
        <f t="shared" si="3"/>
        <v>37.5</v>
      </c>
      <c r="AP50" s="37">
        <f t="shared" si="3"/>
        <v>38.5</v>
      </c>
      <c r="AQ50" s="37">
        <f t="shared" si="3"/>
        <v>39.5</v>
      </c>
      <c r="AR50" s="37">
        <f t="shared" si="3"/>
        <v>40.5</v>
      </c>
      <c r="AS50" s="37">
        <f t="shared" si="3"/>
        <v>41.5</v>
      </c>
    </row>
    <row r="51" spans="4:45" x14ac:dyDescent="0.25">
      <c r="D51">
        <v>48</v>
      </c>
      <c r="E51">
        <v>74000</v>
      </c>
      <c r="F51" s="37">
        <v>26.5</v>
      </c>
      <c r="G51" s="37">
        <v>28.000000000000004</v>
      </c>
      <c r="H51" s="37">
        <v>30</v>
      </c>
      <c r="I51" s="37">
        <v>31.5</v>
      </c>
      <c r="J51" s="37">
        <v>33</v>
      </c>
      <c r="K51" s="37">
        <v>34.5</v>
      </c>
      <c r="L51" s="37">
        <v>36</v>
      </c>
      <c r="M51" s="37">
        <v>37.5</v>
      </c>
      <c r="N51" s="37">
        <v>38.5</v>
      </c>
      <c r="O51" s="37">
        <v>39.5</v>
      </c>
      <c r="P51" s="37">
        <v>40.5</v>
      </c>
      <c r="Q51" s="37">
        <v>41.5</v>
      </c>
      <c r="S51" t="str">
        <f t="shared" si="1"/>
        <v/>
      </c>
      <c r="T51">
        <v>74000</v>
      </c>
      <c r="U51" s="38">
        <v>0.26500000000000001</v>
      </c>
      <c r="V51" s="38">
        <v>0.28000000000000003</v>
      </c>
      <c r="W51" s="38">
        <v>0.3</v>
      </c>
      <c r="X51" s="38">
        <v>0.315</v>
      </c>
      <c r="Y51" s="38">
        <v>0.33</v>
      </c>
      <c r="Z51" s="38">
        <v>0.34500000000000003</v>
      </c>
      <c r="AA51" s="38">
        <v>0.36</v>
      </c>
      <c r="AB51" s="38">
        <v>0.375</v>
      </c>
      <c r="AC51" s="38">
        <v>0.38500000000000001</v>
      </c>
      <c r="AD51" s="38">
        <v>0.39500000000000002</v>
      </c>
      <c r="AE51" s="38">
        <v>0.40500000000000003</v>
      </c>
      <c r="AF51" s="38">
        <v>0.41499999999999998</v>
      </c>
      <c r="AH51" s="37">
        <f t="shared" si="3"/>
        <v>26.5</v>
      </c>
      <c r="AI51" s="37">
        <f t="shared" si="3"/>
        <v>28.000000000000004</v>
      </c>
      <c r="AJ51" s="37">
        <f t="shared" si="3"/>
        <v>30</v>
      </c>
      <c r="AK51" s="37">
        <f t="shared" si="3"/>
        <v>31.5</v>
      </c>
      <c r="AL51" s="37">
        <f t="shared" si="3"/>
        <v>33</v>
      </c>
      <c r="AM51" s="37">
        <f t="shared" si="3"/>
        <v>34.5</v>
      </c>
      <c r="AN51" s="37">
        <f t="shared" si="3"/>
        <v>36</v>
      </c>
      <c r="AO51" s="37">
        <f t="shared" si="3"/>
        <v>37.5</v>
      </c>
      <c r="AP51" s="37">
        <f t="shared" si="3"/>
        <v>38.5</v>
      </c>
      <c r="AQ51" s="37">
        <f t="shared" si="3"/>
        <v>39.5</v>
      </c>
      <c r="AR51" s="37">
        <f t="shared" si="3"/>
        <v>40.5</v>
      </c>
      <c r="AS51" s="37">
        <f t="shared" si="3"/>
        <v>41.5</v>
      </c>
    </row>
    <row r="52" spans="4:45" x14ac:dyDescent="0.25">
      <c r="D52">
        <v>49</v>
      </c>
      <c r="E52">
        <v>75000</v>
      </c>
      <c r="F52" s="37">
        <v>27</v>
      </c>
      <c r="G52" s="37">
        <v>28.500000000000004</v>
      </c>
      <c r="H52" s="37">
        <v>30</v>
      </c>
      <c r="I52" s="37">
        <v>31.5</v>
      </c>
      <c r="J52" s="37">
        <v>33</v>
      </c>
      <c r="K52" s="37">
        <v>34.5</v>
      </c>
      <c r="L52" s="37">
        <v>36</v>
      </c>
      <c r="M52" s="37">
        <v>37.5</v>
      </c>
      <c r="N52" s="37">
        <v>38.5</v>
      </c>
      <c r="O52" s="37">
        <v>39.5</v>
      </c>
      <c r="P52" s="37">
        <v>40.5</v>
      </c>
      <c r="Q52" s="37">
        <v>41.5</v>
      </c>
      <c r="S52" t="str">
        <f t="shared" si="1"/>
        <v/>
      </c>
      <c r="T52">
        <v>75000</v>
      </c>
      <c r="U52" s="38">
        <v>0.27</v>
      </c>
      <c r="V52" s="38">
        <v>0.28500000000000003</v>
      </c>
      <c r="W52" s="38">
        <v>0.3</v>
      </c>
      <c r="X52" s="38">
        <v>0.315</v>
      </c>
      <c r="Y52" s="38">
        <v>0.33</v>
      </c>
      <c r="Z52" s="38">
        <v>0.34500000000000003</v>
      </c>
      <c r="AA52" s="38">
        <v>0.36</v>
      </c>
      <c r="AB52" s="38">
        <v>0.375</v>
      </c>
      <c r="AC52" s="38">
        <v>0.38500000000000001</v>
      </c>
      <c r="AD52" s="38">
        <v>0.39500000000000002</v>
      </c>
      <c r="AE52" s="38">
        <v>0.40500000000000003</v>
      </c>
      <c r="AF52" s="38">
        <v>0.41499999999999998</v>
      </c>
      <c r="AH52" s="37">
        <f t="shared" si="3"/>
        <v>27</v>
      </c>
      <c r="AI52" s="37">
        <f t="shared" si="3"/>
        <v>28.500000000000004</v>
      </c>
      <c r="AJ52" s="37">
        <f t="shared" si="3"/>
        <v>30</v>
      </c>
      <c r="AK52" s="37">
        <f t="shared" si="3"/>
        <v>31.5</v>
      </c>
      <c r="AL52" s="37">
        <f t="shared" si="3"/>
        <v>33</v>
      </c>
      <c r="AM52" s="37">
        <f t="shared" si="3"/>
        <v>34.5</v>
      </c>
      <c r="AN52" s="37">
        <f t="shared" si="3"/>
        <v>36</v>
      </c>
      <c r="AO52" s="37">
        <f t="shared" si="3"/>
        <v>37.5</v>
      </c>
      <c r="AP52" s="37">
        <f t="shared" si="3"/>
        <v>38.5</v>
      </c>
      <c r="AQ52" s="37">
        <f t="shared" si="3"/>
        <v>39.5</v>
      </c>
      <c r="AR52" s="37">
        <f t="shared" si="3"/>
        <v>40.5</v>
      </c>
      <c r="AS52" s="37">
        <f t="shared" si="3"/>
        <v>41.5</v>
      </c>
    </row>
    <row r="53" spans="4:45" x14ac:dyDescent="0.25">
      <c r="D53">
        <v>50</v>
      </c>
      <c r="E53">
        <v>76000</v>
      </c>
      <c r="F53" s="37">
        <v>27</v>
      </c>
      <c r="G53" s="37">
        <v>28.500000000000004</v>
      </c>
      <c r="H53" s="37">
        <v>30</v>
      </c>
      <c r="I53" s="37">
        <v>31.5</v>
      </c>
      <c r="J53" s="37">
        <v>33</v>
      </c>
      <c r="K53" s="37">
        <v>34.5</v>
      </c>
      <c r="L53" s="37">
        <v>36.5</v>
      </c>
      <c r="M53" s="37">
        <v>37.5</v>
      </c>
      <c r="N53" s="37">
        <v>38.5</v>
      </c>
      <c r="O53" s="37">
        <v>39.5</v>
      </c>
      <c r="P53" s="37">
        <v>40.5</v>
      </c>
      <c r="Q53" s="37">
        <v>41.5</v>
      </c>
      <c r="S53" t="str">
        <f t="shared" si="1"/>
        <v/>
      </c>
      <c r="T53">
        <v>76000</v>
      </c>
      <c r="U53" s="38">
        <v>0.27</v>
      </c>
      <c r="V53" s="38">
        <v>0.28500000000000003</v>
      </c>
      <c r="W53" s="38">
        <v>0.3</v>
      </c>
      <c r="X53" s="38">
        <v>0.315</v>
      </c>
      <c r="Y53" s="38">
        <v>0.33</v>
      </c>
      <c r="Z53" s="38">
        <v>0.34500000000000003</v>
      </c>
      <c r="AA53" s="38">
        <v>0.36499999999999999</v>
      </c>
      <c r="AB53" s="38">
        <v>0.375</v>
      </c>
      <c r="AC53" s="38">
        <v>0.38500000000000001</v>
      </c>
      <c r="AD53" s="38">
        <v>0.39500000000000002</v>
      </c>
      <c r="AE53" s="38">
        <v>0.40500000000000003</v>
      </c>
      <c r="AF53" s="38">
        <v>0.41499999999999998</v>
      </c>
      <c r="AH53" s="37">
        <f t="shared" si="3"/>
        <v>27</v>
      </c>
      <c r="AI53" s="37">
        <f t="shared" si="3"/>
        <v>28.500000000000004</v>
      </c>
      <c r="AJ53" s="37">
        <f t="shared" si="3"/>
        <v>30</v>
      </c>
      <c r="AK53" s="37">
        <f t="shared" si="3"/>
        <v>31.5</v>
      </c>
      <c r="AL53" s="37">
        <f t="shared" si="3"/>
        <v>33</v>
      </c>
      <c r="AM53" s="37">
        <f t="shared" si="3"/>
        <v>34.5</v>
      </c>
      <c r="AN53" s="37">
        <f t="shared" si="3"/>
        <v>36.5</v>
      </c>
      <c r="AO53" s="37">
        <f t="shared" si="3"/>
        <v>37.5</v>
      </c>
      <c r="AP53" s="37">
        <f t="shared" si="3"/>
        <v>38.5</v>
      </c>
      <c r="AQ53" s="37">
        <f t="shared" si="3"/>
        <v>39.5</v>
      </c>
      <c r="AR53" s="37">
        <f t="shared" si="3"/>
        <v>40.5</v>
      </c>
      <c r="AS53" s="37">
        <f t="shared" si="3"/>
        <v>41.5</v>
      </c>
    </row>
    <row r="54" spans="4:45" x14ac:dyDescent="0.25">
      <c r="D54">
        <v>51</v>
      </c>
      <c r="E54">
        <v>77000</v>
      </c>
      <c r="F54" s="37">
        <v>27</v>
      </c>
      <c r="G54" s="37">
        <v>28.500000000000004</v>
      </c>
      <c r="H54" s="37">
        <v>30</v>
      </c>
      <c r="I54" s="37">
        <v>31.5</v>
      </c>
      <c r="J54" s="37">
        <v>33</v>
      </c>
      <c r="K54" s="37">
        <v>34.5</v>
      </c>
      <c r="L54" s="37">
        <v>36.5</v>
      </c>
      <c r="M54" s="37">
        <v>37.5</v>
      </c>
      <c r="N54" s="37">
        <v>38.5</v>
      </c>
      <c r="O54" s="37">
        <v>39.5</v>
      </c>
      <c r="P54" s="37">
        <v>40.5</v>
      </c>
      <c r="Q54" s="37">
        <v>41.5</v>
      </c>
      <c r="S54" t="str">
        <f t="shared" si="1"/>
        <v/>
      </c>
      <c r="T54">
        <v>77000</v>
      </c>
      <c r="U54" s="38">
        <v>0.27</v>
      </c>
      <c r="V54" s="38">
        <v>0.28500000000000003</v>
      </c>
      <c r="W54" s="38">
        <v>0.3</v>
      </c>
      <c r="X54" s="38">
        <v>0.315</v>
      </c>
      <c r="Y54" s="38">
        <v>0.33</v>
      </c>
      <c r="Z54" s="38">
        <v>0.34500000000000003</v>
      </c>
      <c r="AA54" s="38">
        <v>0.36499999999999999</v>
      </c>
      <c r="AB54" s="38">
        <v>0.375</v>
      </c>
      <c r="AC54" s="38">
        <v>0.38500000000000001</v>
      </c>
      <c r="AD54" s="38">
        <v>0.39500000000000002</v>
      </c>
      <c r="AE54" s="38">
        <v>0.40500000000000003</v>
      </c>
      <c r="AF54" s="38">
        <v>0.41499999999999998</v>
      </c>
      <c r="AH54" s="37">
        <f t="shared" si="3"/>
        <v>27</v>
      </c>
      <c r="AI54" s="37">
        <f t="shared" si="3"/>
        <v>28.500000000000004</v>
      </c>
      <c r="AJ54" s="37">
        <f t="shared" si="3"/>
        <v>30</v>
      </c>
      <c r="AK54" s="37">
        <f t="shared" si="3"/>
        <v>31.5</v>
      </c>
      <c r="AL54" s="37">
        <f t="shared" si="3"/>
        <v>33</v>
      </c>
      <c r="AM54" s="37">
        <f t="shared" si="3"/>
        <v>34.5</v>
      </c>
      <c r="AN54" s="37">
        <f t="shared" si="3"/>
        <v>36.5</v>
      </c>
      <c r="AO54" s="37">
        <f t="shared" si="3"/>
        <v>37.5</v>
      </c>
      <c r="AP54" s="37">
        <f t="shared" si="3"/>
        <v>38.5</v>
      </c>
      <c r="AQ54" s="37">
        <f t="shared" si="3"/>
        <v>39.5</v>
      </c>
      <c r="AR54" s="37">
        <f t="shared" si="3"/>
        <v>40.5</v>
      </c>
      <c r="AS54" s="37">
        <f t="shared" si="3"/>
        <v>41.5</v>
      </c>
    </row>
    <row r="55" spans="4:45" x14ac:dyDescent="0.25">
      <c r="D55">
        <v>52</v>
      </c>
      <c r="E55">
        <v>78000</v>
      </c>
      <c r="F55" s="37">
        <v>27</v>
      </c>
      <c r="G55" s="37">
        <v>28.500000000000004</v>
      </c>
      <c r="H55" s="37">
        <v>30</v>
      </c>
      <c r="I55" s="37">
        <v>31.5</v>
      </c>
      <c r="J55" s="37">
        <v>33</v>
      </c>
      <c r="K55" s="37">
        <v>34.5</v>
      </c>
      <c r="L55" s="37">
        <v>36.5</v>
      </c>
      <c r="M55" s="37">
        <v>37.5</v>
      </c>
      <c r="N55" s="37">
        <v>38.5</v>
      </c>
      <c r="O55" s="37">
        <v>39.5</v>
      </c>
      <c r="P55" s="37">
        <v>40.5</v>
      </c>
      <c r="Q55" s="37">
        <v>41.5</v>
      </c>
      <c r="S55" t="str">
        <f t="shared" si="1"/>
        <v/>
      </c>
      <c r="T55">
        <v>78000</v>
      </c>
      <c r="U55" s="38">
        <v>0.27</v>
      </c>
      <c r="V55" s="38">
        <v>0.28500000000000003</v>
      </c>
      <c r="W55" s="38">
        <v>0.3</v>
      </c>
      <c r="X55" s="38">
        <v>0.315</v>
      </c>
      <c r="Y55" s="38">
        <v>0.33</v>
      </c>
      <c r="Z55" s="38">
        <v>0.34500000000000003</v>
      </c>
      <c r="AA55" s="38">
        <v>0.36499999999999999</v>
      </c>
      <c r="AB55" s="38">
        <v>0.375</v>
      </c>
      <c r="AC55" s="38">
        <v>0.38500000000000001</v>
      </c>
      <c r="AD55" s="38">
        <v>0.39500000000000002</v>
      </c>
      <c r="AE55" s="38">
        <v>0.40500000000000003</v>
      </c>
      <c r="AF55" s="38">
        <v>0.41499999999999998</v>
      </c>
      <c r="AH55" s="37">
        <f t="shared" si="3"/>
        <v>27</v>
      </c>
      <c r="AI55" s="37">
        <f t="shared" si="3"/>
        <v>28.500000000000004</v>
      </c>
      <c r="AJ55" s="37">
        <f t="shared" si="3"/>
        <v>30</v>
      </c>
      <c r="AK55" s="37">
        <f t="shared" si="3"/>
        <v>31.5</v>
      </c>
      <c r="AL55" s="37">
        <f t="shared" si="3"/>
        <v>33</v>
      </c>
      <c r="AM55" s="37">
        <f t="shared" si="3"/>
        <v>34.5</v>
      </c>
      <c r="AN55" s="37">
        <f t="shared" si="3"/>
        <v>36.5</v>
      </c>
      <c r="AO55" s="37">
        <f t="shared" si="3"/>
        <v>37.5</v>
      </c>
      <c r="AP55" s="37">
        <f t="shared" si="3"/>
        <v>38.5</v>
      </c>
      <c r="AQ55" s="37">
        <f t="shared" si="3"/>
        <v>39.5</v>
      </c>
      <c r="AR55" s="37">
        <f t="shared" si="3"/>
        <v>40.5</v>
      </c>
      <c r="AS55" s="37">
        <f t="shared" si="3"/>
        <v>41.5</v>
      </c>
    </row>
    <row r="56" spans="4:45" x14ac:dyDescent="0.25">
      <c r="D56">
        <v>53</v>
      </c>
      <c r="E56">
        <v>79000</v>
      </c>
      <c r="F56" s="37">
        <v>27</v>
      </c>
      <c r="G56" s="37">
        <v>28.500000000000004</v>
      </c>
      <c r="H56" s="37">
        <v>30.5</v>
      </c>
      <c r="I56" s="37">
        <v>32</v>
      </c>
      <c r="J56" s="37">
        <v>33.5</v>
      </c>
      <c r="K56" s="37">
        <v>35</v>
      </c>
      <c r="L56" s="37">
        <v>36.5</v>
      </c>
      <c r="M56" s="37">
        <v>37.5</v>
      </c>
      <c r="N56" s="37">
        <v>38.5</v>
      </c>
      <c r="O56" s="37">
        <v>39.5</v>
      </c>
      <c r="P56" s="37">
        <v>40.5</v>
      </c>
      <c r="Q56" s="37">
        <v>41.5</v>
      </c>
      <c r="S56" t="str">
        <f t="shared" si="1"/>
        <v/>
      </c>
      <c r="T56">
        <v>79000</v>
      </c>
      <c r="U56" s="38">
        <v>0.27</v>
      </c>
      <c r="V56" s="38">
        <v>0.28500000000000003</v>
      </c>
      <c r="W56" s="38">
        <v>0.30499999999999999</v>
      </c>
      <c r="X56" s="38">
        <v>0.32</v>
      </c>
      <c r="Y56" s="38">
        <v>0.33500000000000002</v>
      </c>
      <c r="Z56" s="38">
        <v>0.35000000000000003</v>
      </c>
      <c r="AA56" s="38">
        <v>0.36499999999999999</v>
      </c>
      <c r="AB56" s="38">
        <v>0.375</v>
      </c>
      <c r="AC56" s="38">
        <v>0.38500000000000001</v>
      </c>
      <c r="AD56" s="38">
        <v>0.39500000000000002</v>
      </c>
      <c r="AE56" s="38">
        <v>0.40500000000000003</v>
      </c>
      <c r="AF56" s="38">
        <v>0.41499999999999998</v>
      </c>
      <c r="AH56" s="37">
        <f t="shared" si="3"/>
        <v>27</v>
      </c>
      <c r="AI56" s="37">
        <f t="shared" si="3"/>
        <v>28.500000000000004</v>
      </c>
      <c r="AJ56" s="37">
        <f t="shared" si="3"/>
        <v>30.5</v>
      </c>
      <c r="AK56" s="37">
        <f t="shared" si="3"/>
        <v>32</v>
      </c>
      <c r="AL56" s="37">
        <f t="shared" si="3"/>
        <v>33.5</v>
      </c>
      <c r="AM56" s="37">
        <f t="shared" si="3"/>
        <v>35</v>
      </c>
      <c r="AN56" s="37">
        <f t="shared" si="3"/>
        <v>36.5</v>
      </c>
      <c r="AO56" s="37">
        <f t="shared" si="3"/>
        <v>37.5</v>
      </c>
      <c r="AP56" s="37">
        <f t="shared" si="3"/>
        <v>38.5</v>
      </c>
      <c r="AQ56" s="37">
        <f t="shared" si="3"/>
        <v>39.5</v>
      </c>
      <c r="AR56" s="37">
        <f t="shared" si="3"/>
        <v>40.5</v>
      </c>
      <c r="AS56" s="37">
        <f t="shared" si="3"/>
        <v>41.5</v>
      </c>
    </row>
    <row r="57" spans="4:45" x14ac:dyDescent="0.25">
      <c r="D57">
        <v>54</v>
      </c>
      <c r="E57">
        <v>80000</v>
      </c>
      <c r="F57" s="37">
        <v>27.500000000000004</v>
      </c>
      <c r="G57" s="37">
        <v>29.000000000000004</v>
      </c>
      <c r="H57" s="37">
        <v>30.5</v>
      </c>
      <c r="I57" s="37">
        <v>32</v>
      </c>
      <c r="J57" s="37">
        <v>33.5</v>
      </c>
      <c r="K57" s="37">
        <v>35</v>
      </c>
      <c r="L57" s="37">
        <v>36.5</v>
      </c>
      <c r="M57" s="37">
        <v>37.5</v>
      </c>
      <c r="N57" s="37">
        <v>38.5</v>
      </c>
      <c r="O57" s="37">
        <v>39.5</v>
      </c>
      <c r="P57" s="37">
        <v>40.5</v>
      </c>
      <c r="Q57" s="37">
        <v>41.5</v>
      </c>
      <c r="S57" t="str">
        <f t="shared" si="1"/>
        <v/>
      </c>
      <c r="T57">
        <v>80000</v>
      </c>
      <c r="U57" s="38">
        <v>0.27500000000000002</v>
      </c>
      <c r="V57" s="38">
        <v>0.29000000000000004</v>
      </c>
      <c r="W57" s="38">
        <v>0.30499999999999999</v>
      </c>
      <c r="X57" s="38">
        <v>0.32</v>
      </c>
      <c r="Y57" s="38">
        <v>0.33500000000000002</v>
      </c>
      <c r="Z57" s="38">
        <v>0.35000000000000003</v>
      </c>
      <c r="AA57" s="38">
        <v>0.36499999999999999</v>
      </c>
      <c r="AB57" s="38">
        <v>0.375</v>
      </c>
      <c r="AC57" s="38">
        <v>0.38500000000000001</v>
      </c>
      <c r="AD57" s="38">
        <v>0.39500000000000002</v>
      </c>
      <c r="AE57" s="38">
        <v>0.40500000000000003</v>
      </c>
      <c r="AF57" s="38">
        <v>0.41499999999999998</v>
      </c>
      <c r="AH57" s="37">
        <f t="shared" si="3"/>
        <v>27.500000000000004</v>
      </c>
      <c r="AI57" s="37">
        <f t="shared" si="3"/>
        <v>29.000000000000004</v>
      </c>
      <c r="AJ57" s="37">
        <f t="shared" si="3"/>
        <v>30.5</v>
      </c>
      <c r="AK57" s="37">
        <f t="shared" si="3"/>
        <v>32</v>
      </c>
      <c r="AL57" s="37">
        <f t="shared" si="3"/>
        <v>33.5</v>
      </c>
      <c r="AM57" s="37">
        <f t="shared" si="3"/>
        <v>35</v>
      </c>
      <c r="AN57" s="37">
        <f t="shared" si="3"/>
        <v>36.5</v>
      </c>
      <c r="AO57" s="37">
        <f t="shared" si="3"/>
        <v>37.5</v>
      </c>
      <c r="AP57" s="37">
        <f t="shared" si="3"/>
        <v>38.5</v>
      </c>
      <c r="AQ57" s="37">
        <f t="shared" si="3"/>
        <v>39.5</v>
      </c>
      <c r="AR57" s="37">
        <f t="shared" si="3"/>
        <v>40.5</v>
      </c>
      <c r="AS57" s="37">
        <f t="shared" si="3"/>
        <v>41.5</v>
      </c>
    </row>
    <row r="58" spans="4:45" x14ac:dyDescent="0.25">
      <c r="D58">
        <v>55</v>
      </c>
      <c r="E58">
        <v>81000</v>
      </c>
      <c r="F58" s="37">
        <v>27.500000000000004</v>
      </c>
      <c r="G58" s="37">
        <v>29.000000000000004</v>
      </c>
      <c r="H58" s="37">
        <v>30.5</v>
      </c>
      <c r="I58" s="37">
        <v>32</v>
      </c>
      <c r="J58" s="37">
        <v>33.5</v>
      </c>
      <c r="K58" s="37">
        <v>35</v>
      </c>
      <c r="L58" s="37">
        <v>36.5</v>
      </c>
      <c r="M58" s="37">
        <v>37.5</v>
      </c>
      <c r="N58" s="37">
        <v>38.5</v>
      </c>
      <c r="O58" s="37">
        <v>39.5</v>
      </c>
      <c r="P58" s="37">
        <v>40.5</v>
      </c>
      <c r="Q58" s="37">
        <v>41.5</v>
      </c>
      <c r="S58" t="str">
        <f t="shared" si="1"/>
        <v/>
      </c>
      <c r="T58">
        <v>81000</v>
      </c>
      <c r="U58" s="38">
        <v>0.27500000000000002</v>
      </c>
      <c r="V58" s="38">
        <v>0.29000000000000004</v>
      </c>
      <c r="W58" s="38">
        <v>0.30499999999999999</v>
      </c>
      <c r="X58" s="38">
        <v>0.32</v>
      </c>
      <c r="Y58" s="38">
        <v>0.33500000000000002</v>
      </c>
      <c r="Z58" s="38">
        <v>0.35000000000000003</v>
      </c>
      <c r="AA58" s="38">
        <v>0.36499999999999999</v>
      </c>
      <c r="AB58" s="38">
        <v>0.375</v>
      </c>
      <c r="AC58" s="38">
        <v>0.38500000000000001</v>
      </c>
      <c r="AD58" s="38">
        <v>0.39500000000000002</v>
      </c>
      <c r="AE58" s="38">
        <v>0.40500000000000003</v>
      </c>
      <c r="AF58" s="38">
        <v>0.41499999999999998</v>
      </c>
      <c r="AH58" s="37">
        <f t="shared" si="3"/>
        <v>27.500000000000004</v>
      </c>
      <c r="AI58" s="37">
        <f t="shared" si="3"/>
        <v>29.000000000000004</v>
      </c>
      <c r="AJ58" s="37">
        <f t="shared" si="3"/>
        <v>30.5</v>
      </c>
      <c r="AK58" s="37">
        <f t="shared" si="3"/>
        <v>32</v>
      </c>
      <c r="AL58" s="37">
        <f t="shared" si="3"/>
        <v>33.5</v>
      </c>
      <c r="AM58" s="37">
        <f t="shared" si="3"/>
        <v>35</v>
      </c>
      <c r="AN58" s="37">
        <f t="shared" si="3"/>
        <v>36.5</v>
      </c>
      <c r="AO58" s="37">
        <f t="shared" si="3"/>
        <v>37.5</v>
      </c>
      <c r="AP58" s="37">
        <f t="shared" si="3"/>
        <v>38.5</v>
      </c>
      <c r="AQ58" s="37">
        <f t="shared" si="3"/>
        <v>39.5</v>
      </c>
      <c r="AR58" s="37">
        <f t="shared" si="3"/>
        <v>40.5</v>
      </c>
      <c r="AS58" s="37">
        <f t="shared" si="3"/>
        <v>41.5</v>
      </c>
    </row>
    <row r="59" spans="4:45" x14ac:dyDescent="0.25">
      <c r="D59">
        <v>56</v>
      </c>
      <c r="E59">
        <v>82000</v>
      </c>
      <c r="F59" s="37">
        <v>27.500000000000004</v>
      </c>
      <c r="G59" s="37">
        <v>29.000000000000004</v>
      </c>
      <c r="H59" s="37">
        <v>30.5</v>
      </c>
      <c r="I59" s="37">
        <v>32</v>
      </c>
      <c r="J59" s="37">
        <v>33.5</v>
      </c>
      <c r="K59" s="37">
        <v>35</v>
      </c>
      <c r="L59" s="37">
        <v>36.5</v>
      </c>
      <c r="M59" s="37">
        <v>37.5</v>
      </c>
      <c r="N59" s="37">
        <v>38.5</v>
      </c>
      <c r="O59" s="37">
        <v>39.5</v>
      </c>
      <c r="P59" s="37">
        <v>40.5</v>
      </c>
      <c r="Q59" s="37">
        <v>41.5</v>
      </c>
      <c r="S59" t="str">
        <f t="shared" si="1"/>
        <v/>
      </c>
      <c r="T59">
        <v>82000</v>
      </c>
      <c r="U59" s="38">
        <v>0.27500000000000002</v>
      </c>
      <c r="V59" s="38">
        <v>0.29000000000000004</v>
      </c>
      <c r="W59" s="38">
        <v>0.30499999999999999</v>
      </c>
      <c r="X59" s="38">
        <v>0.32</v>
      </c>
      <c r="Y59" s="38">
        <v>0.33500000000000002</v>
      </c>
      <c r="Z59" s="38">
        <v>0.35000000000000003</v>
      </c>
      <c r="AA59" s="38">
        <v>0.36499999999999999</v>
      </c>
      <c r="AB59" s="38">
        <v>0.375</v>
      </c>
      <c r="AC59" s="38">
        <v>0.38500000000000001</v>
      </c>
      <c r="AD59" s="38">
        <v>0.39500000000000002</v>
      </c>
      <c r="AE59" s="38">
        <v>0.40500000000000003</v>
      </c>
      <c r="AF59" s="38">
        <v>0.41499999999999998</v>
      </c>
      <c r="AH59" s="37">
        <f t="shared" si="3"/>
        <v>27.500000000000004</v>
      </c>
      <c r="AI59" s="37">
        <f t="shared" si="3"/>
        <v>29.000000000000004</v>
      </c>
      <c r="AJ59" s="37">
        <f t="shared" si="3"/>
        <v>30.5</v>
      </c>
      <c r="AK59" s="37">
        <f t="shared" si="3"/>
        <v>32</v>
      </c>
      <c r="AL59" s="37">
        <f t="shared" si="3"/>
        <v>33.5</v>
      </c>
      <c r="AM59" s="37">
        <f t="shared" si="3"/>
        <v>35</v>
      </c>
      <c r="AN59" s="37">
        <f t="shared" si="3"/>
        <v>36.5</v>
      </c>
      <c r="AO59" s="37">
        <f t="shared" si="3"/>
        <v>37.5</v>
      </c>
      <c r="AP59" s="37">
        <f t="shared" si="3"/>
        <v>38.5</v>
      </c>
      <c r="AQ59" s="37">
        <f t="shared" si="3"/>
        <v>39.5</v>
      </c>
      <c r="AR59" s="37">
        <f t="shared" si="3"/>
        <v>40.5</v>
      </c>
      <c r="AS59" s="37">
        <f t="shared" si="3"/>
        <v>41.5</v>
      </c>
    </row>
    <row r="60" spans="4:45" x14ac:dyDescent="0.25">
      <c r="D60">
        <v>57</v>
      </c>
      <c r="E60">
        <v>83000</v>
      </c>
      <c r="F60" s="37">
        <v>27.500000000000004</v>
      </c>
      <c r="G60" s="37">
        <v>29.000000000000004</v>
      </c>
      <c r="H60" s="37">
        <v>30.5</v>
      </c>
      <c r="I60" s="37">
        <v>32</v>
      </c>
      <c r="J60" s="37">
        <v>33.5</v>
      </c>
      <c r="K60" s="37">
        <v>35</v>
      </c>
      <c r="L60" s="37">
        <v>36.5</v>
      </c>
      <c r="M60" s="37">
        <v>37.5</v>
      </c>
      <c r="N60" s="37">
        <v>38.5</v>
      </c>
      <c r="O60" s="37">
        <v>39.5</v>
      </c>
      <c r="P60" s="37">
        <v>40.5</v>
      </c>
      <c r="Q60" s="37">
        <v>41.5</v>
      </c>
      <c r="S60" t="str">
        <f t="shared" si="1"/>
        <v/>
      </c>
      <c r="T60">
        <v>83000</v>
      </c>
      <c r="U60" s="38">
        <v>0.27500000000000002</v>
      </c>
      <c r="V60" s="38">
        <v>0.29000000000000004</v>
      </c>
      <c r="W60" s="38">
        <v>0.30499999999999999</v>
      </c>
      <c r="X60" s="38">
        <v>0.32</v>
      </c>
      <c r="Y60" s="38">
        <v>0.33500000000000002</v>
      </c>
      <c r="Z60" s="38">
        <v>0.35000000000000003</v>
      </c>
      <c r="AA60" s="38">
        <v>0.36499999999999999</v>
      </c>
      <c r="AB60" s="38">
        <v>0.375</v>
      </c>
      <c r="AC60" s="38">
        <v>0.38500000000000001</v>
      </c>
      <c r="AD60" s="38">
        <v>0.39500000000000002</v>
      </c>
      <c r="AE60" s="38">
        <v>0.40500000000000003</v>
      </c>
      <c r="AF60" s="38">
        <v>0.41499999999999998</v>
      </c>
      <c r="AH60" s="37">
        <f t="shared" si="3"/>
        <v>27.500000000000004</v>
      </c>
      <c r="AI60" s="37">
        <f t="shared" si="3"/>
        <v>29.000000000000004</v>
      </c>
      <c r="AJ60" s="37">
        <f t="shared" si="3"/>
        <v>30.5</v>
      </c>
      <c r="AK60" s="37">
        <f t="shared" si="3"/>
        <v>32</v>
      </c>
      <c r="AL60" s="37">
        <f t="shared" si="3"/>
        <v>33.5</v>
      </c>
      <c r="AM60" s="37">
        <f t="shared" si="3"/>
        <v>35</v>
      </c>
      <c r="AN60" s="37">
        <f t="shared" si="3"/>
        <v>36.5</v>
      </c>
      <c r="AO60" s="37">
        <f t="shared" si="3"/>
        <v>37.5</v>
      </c>
      <c r="AP60" s="37">
        <f t="shared" si="3"/>
        <v>38.5</v>
      </c>
      <c r="AQ60" s="37">
        <f t="shared" si="3"/>
        <v>39.5</v>
      </c>
      <c r="AR60" s="37">
        <f t="shared" si="3"/>
        <v>40.5</v>
      </c>
      <c r="AS60" s="37">
        <f t="shared" si="3"/>
        <v>41.5</v>
      </c>
    </row>
    <row r="61" spans="4:45" x14ac:dyDescent="0.25">
      <c r="D61">
        <v>58</v>
      </c>
      <c r="E61">
        <v>84000</v>
      </c>
      <c r="F61" s="37">
        <v>27.500000000000004</v>
      </c>
      <c r="G61" s="37">
        <v>29.000000000000004</v>
      </c>
      <c r="H61" s="37">
        <v>30.5</v>
      </c>
      <c r="I61" s="37">
        <v>32</v>
      </c>
      <c r="J61" s="37">
        <v>33.5</v>
      </c>
      <c r="K61" s="37">
        <v>35</v>
      </c>
      <c r="L61" s="37">
        <v>36.5</v>
      </c>
      <c r="M61" s="37">
        <v>37.5</v>
      </c>
      <c r="N61" s="37">
        <v>38.5</v>
      </c>
      <c r="O61" s="37">
        <v>39.5</v>
      </c>
      <c r="P61" s="37">
        <v>40.5</v>
      </c>
      <c r="Q61" s="37">
        <v>41.5</v>
      </c>
      <c r="S61" t="str">
        <f t="shared" si="1"/>
        <v/>
      </c>
      <c r="T61">
        <v>84000</v>
      </c>
      <c r="U61" s="38">
        <v>0.27500000000000002</v>
      </c>
      <c r="V61" s="38">
        <v>0.29000000000000004</v>
      </c>
      <c r="W61" s="38">
        <v>0.30499999999999999</v>
      </c>
      <c r="X61" s="38">
        <v>0.32</v>
      </c>
      <c r="Y61" s="38">
        <v>0.33500000000000002</v>
      </c>
      <c r="Z61" s="38">
        <v>0.35000000000000003</v>
      </c>
      <c r="AA61" s="38">
        <v>0.36499999999999999</v>
      </c>
      <c r="AB61" s="38">
        <v>0.375</v>
      </c>
      <c r="AC61" s="38">
        <v>0.38500000000000001</v>
      </c>
      <c r="AD61" s="38">
        <v>0.39500000000000002</v>
      </c>
      <c r="AE61" s="38">
        <v>0.40500000000000003</v>
      </c>
      <c r="AF61" s="38">
        <v>0.41499999999999998</v>
      </c>
      <c r="AH61" s="37">
        <f t="shared" si="3"/>
        <v>27.500000000000004</v>
      </c>
      <c r="AI61" s="37">
        <f t="shared" si="3"/>
        <v>29.000000000000004</v>
      </c>
      <c r="AJ61" s="37">
        <f t="shared" si="3"/>
        <v>30.5</v>
      </c>
      <c r="AK61" s="37">
        <f t="shared" si="3"/>
        <v>32</v>
      </c>
      <c r="AL61" s="37">
        <f t="shared" si="3"/>
        <v>33.5</v>
      </c>
      <c r="AM61" s="37">
        <f t="shared" si="3"/>
        <v>35</v>
      </c>
      <c r="AN61" s="37">
        <f t="shared" si="3"/>
        <v>36.5</v>
      </c>
      <c r="AO61" s="37">
        <f t="shared" si="3"/>
        <v>37.5</v>
      </c>
      <c r="AP61" s="37">
        <f t="shared" si="3"/>
        <v>38.5</v>
      </c>
      <c r="AQ61" s="37">
        <f t="shared" si="3"/>
        <v>39.5</v>
      </c>
      <c r="AR61" s="37">
        <f t="shared" si="3"/>
        <v>40.5</v>
      </c>
      <c r="AS61" s="37">
        <f t="shared" si="3"/>
        <v>41.5</v>
      </c>
    </row>
    <row r="62" spans="4:45" x14ac:dyDescent="0.25">
      <c r="D62">
        <v>59</v>
      </c>
      <c r="E62">
        <v>85000</v>
      </c>
      <c r="F62" s="37">
        <v>27.500000000000004</v>
      </c>
      <c r="G62" s="37">
        <v>29.000000000000004</v>
      </c>
      <c r="H62" s="37">
        <v>30.5</v>
      </c>
      <c r="I62" s="37">
        <v>32</v>
      </c>
      <c r="J62" s="37">
        <v>33.5</v>
      </c>
      <c r="K62" s="37">
        <v>35</v>
      </c>
      <c r="L62" s="37">
        <v>36.5</v>
      </c>
      <c r="M62" s="37">
        <v>37.5</v>
      </c>
      <c r="N62" s="37">
        <v>38.5</v>
      </c>
      <c r="O62" s="37">
        <v>39.5</v>
      </c>
      <c r="P62" s="37">
        <v>40.5</v>
      </c>
      <c r="Q62" s="37">
        <v>41.5</v>
      </c>
      <c r="S62" t="str">
        <f t="shared" si="1"/>
        <v/>
      </c>
      <c r="T62">
        <v>85000</v>
      </c>
      <c r="U62" s="38">
        <v>0.27500000000000002</v>
      </c>
      <c r="V62" s="38">
        <v>0.29000000000000004</v>
      </c>
      <c r="W62" s="38">
        <v>0.30499999999999999</v>
      </c>
      <c r="X62" s="38">
        <v>0.32</v>
      </c>
      <c r="Y62" s="38">
        <v>0.33500000000000002</v>
      </c>
      <c r="Z62" s="38">
        <v>0.35000000000000003</v>
      </c>
      <c r="AA62" s="38">
        <v>0.36499999999999999</v>
      </c>
      <c r="AB62" s="38">
        <v>0.375</v>
      </c>
      <c r="AC62" s="38">
        <v>0.38500000000000001</v>
      </c>
      <c r="AD62" s="38">
        <v>0.39500000000000002</v>
      </c>
      <c r="AE62" s="38">
        <v>0.40500000000000003</v>
      </c>
      <c r="AF62" s="38">
        <v>0.41499999999999998</v>
      </c>
      <c r="AH62" s="37">
        <f t="shared" si="3"/>
        <v>27.500000000000004</v>
      </c>
      <c r="AI62" s="37">
        <f t="shared" si="3"/>
        <v>29.000000000000004</v>
      </c>
      <c r="AJ62" s="37">
        <f t="shared" si="3"/>
        <v>30.5</v>
      </c>
      <c r="AK62" s="37">
        <f t="shared" si="3"/>
        <v>32</v>
      </c>
      <c r="AL62" s="37">
        <f t="shared" si="3"/>
        <v>33.5</v>
      </c>
      <c r="AM62" s="37">
        <f t="shared" si="3"/>
        <v>35</v>
      </c>
      <c r="AN62" s="37">
        <f t="shared" si="3"/>
        <v>36.5</v>
      </c>
      <c r="AO62" s="37">
        <f t="shared" si="3"/>
        <v>37.5</v>
      </c>
      <c r="AP62" s="37">
        <f t="shared" si="3"/>
        <v>38.5</v>
      </c>
      <c r="AQ62" s="37">
        <f t="shared" si="3"/>
        <v>39.5</v>
      </c>
      <c r="AR62" s="37">
        <f t="shared" si="3"/>
        <v>40.5</v>
      </c>
      <c r="AS62" s="37">
        <f t="shared" si="3"/>
        <v>41.5</v>
      </c>
    </row>
    <row r="63" spans="4:45" x14ac:dyDescent="0.25">
      <c r="D63">
        <v>60</v>
      </c>
      <c r="E63">
        <v>86000</v>
      </c>
      <c r="F63" s="37">
        <v>28.000000000000004</v>
      </c>
      <c r="G63" s="37">
        <v>29.5</v>
      </c>
      <c r="H63" s="37">
        <v>30.5</v>
      </c>
      <c r="I63" s="37">
        <v>32</v>
      </c>
      <c r="J63" s="37">
        <v>33.5</v>
      </c>
      <c r="K63" s="37">
        <v>35</v>
      </c>
      <c r="L63" s="37">
        <v>36.5</v>
      </c>
      <c r="M63" s="37">
        <v>37.5</v>
      </c>
      <c r="N63" s="37">
        <v>38.5</v>
      </c>
      <c r="O63" s="37">
        <v>39.5</v>
      </c>
      <c r="P63" s="37">
        <v>40.5</v>
      </c>
      <c r="Q63" s="37">
        <v>41.5</v>
      </c>
      <c r="S63" t="str">
        <f t="shared" si="1"/>
        <v/>
      </c>
      <c r="T63">
        <v>86000</v>
      </c>
      <c r="U63" s="38">
        <v>0.28000000000000003</v>
      </c>
      <c r="V63" s="38">
        <v>0.29499999999999998</v>
      </c>
      <c r="W63" s="38">
        <v>0.30499999999999999</v>
      </c>
      <c r="X63" s="38">
        <v>0.32</v>
      </c>
      <c r="Y63" s="38">
        <v>0.33500000000000002</v>
      </c>
      <c r="Z63" s="38">
        <v>0.35000000000000003</v>
      </c>
      <c r="AA63" s="38">
        <v>0.36499999999999999</v>
      </c>
      <c r="AB63" s="38">
        <v>0.375</v>
      </c>
      <c r="AC63" s="38">
        <v>0.38500000000000001</v>
      </c>
      <c r="AD63" s="38">
        <v>0.39500000000000002</v>
      </c>
      <c r="AE63" s="38">
        <v>0.40500000000000003</v>
      </c>
      <c r="AF63" s="38">
        <v>0.41499999999999998</v>
      </c>
      <c r="AH63" s="37">
        <f t="shared" si="3"/>
        <v>28.000000000000004</v>
      </c>
      <c r="AI63" s="37">
        <f t="shared" si="3"/>
        <v>29.5</v>
      </c>
      <c r="AJ63" s="37">
        <f t="shared" si="3"/>
        <v>30.5</v>
      </c>
      <c r="AK63" s="37">
        <f t="shared" si="3"/>
        <v>32</v>
      </c>
      <c r="AL63" s="37">
        <f t="shared" si="3"/>
        <v>33.5</v>
      </c>
      <c r="AM63" s="37">
        <f t="shared" si="3"/>
        <v>35</v>
      </c>
      <c r="AN63" s="37">
        <f t="shared" si="3"/>
        <v>36.5</v>
      </c>
      <c r="AO63" s="37">
        <f t="shared" si="3"/>
        <v>37.5</v>
      </c>
      <c r="AP63" s="37">
        <f t="shared" si="3"/>
        <v>38.5</v>
      </c>
      <c r="AQ63" s="37">
        <f t="shared" si="3"/>
        <v>39.5</v>
      </c>
      <c r="AR63" s="37">
        <f t="shared" si="3"/>
        <v>40.5</v>
      </c>
      <c r="AS63" s="37">
        <f t="shared" si="3"/>
        <v>41.5</v>
      </c>
    </row>
    <row r="64" spans="4:45" x14ac:dyDescent="0.25">
      <c r="D64">
        <v>61</v>
      </c>
      <c r="E64">
        <v>87000</v>
      </c>
      <c r="F64" s="37">
        <v>28.000000000000004</v>
      </c>
      <c r="G64" s="37">
        <v>29.5</v>
      </c>
      <c r="H64" s="37">
        <v>30.5</v>
      </c>
      <c r="I64" s="37">
        <v>32</v>
      </c>
      <c r="J64" s="37">
        <v>33.5</v>
      </c>
      <c r="K64" s="37">
        <v>35</v>
      </c>
      <c r="L64" s="37">
        <v>36.5</v>
      </c>
      <c r="M64" s="37">
        <v>37.5</v>
      </c>
      <c r="N64" s="37">
        <v>38.5</v>
      </c>
      <c r="O64" s="37">
        <v>39.5</v>
      </c>
      <c r="P64" s="37">
        <v>40.5</v>
      </c>
      <c r="Q64" s="37">
        <v>41.5</v>
      </c>
      <c r="S64" t="str">
        <f t="shared" si="1"/>
        <v/>
      </c>
      <c r="T64">
        <v>87000</v>
      </c>
      <c r="U64" s="38">
        <v>0.28000000000000003</v>
      </c>
      <c r="V64" s="38">
        <v>0.29499999999999998</v>
      </c>
      <c r="W64" s="38">
        <v>0.30499999999999999</v>
      </c>
      <c r="X64" s="38">
        <v>0.32</v>
      </c>
      <c r="Y64" s="38">
        <v>0.33500000000000002</v>
      </c>
      <c r="Z64" s="38">
        <v>0.35000000000000003</v>
      </c>
      <c r="AA64" s="38">
        <v>0.36499999999999999</v>
      </c>
      <c r="AB64" s="38">
        <v>0.375</v>
      </c>
      <c r="AC64" s="38">
        <v>0.38500000000000001</v>
      </c>
      <c r="AD64" s="38">
        <v>0.39500000000000002</v>
      </c>
      <c r="AE64" s="38">
        <v>0.40500000000000003</v>
      </c>
      <c r="AF64" s="38">
        <v>0.41499999999999998</v>
      </c>
      <c r="AH64" s="37">
        <f t="shared" si="3"/>
        <v>28.000000000000004</v>
      </c>
      <c r="AI64" s="37">
        <f t="shared" si="3"/>
        <v>29.5</v>
      </c>
      <c r="AJ64" s="37">
        <f t="shared" si="3"/>
        <v>30.5</v>
      </c>
      <c r="AK64" s="37">
        <f t="shared" si="3"/>
        <v>32</v>
      </c>
      <c r="AL64" s="37">
        <f t="shared" si="3"/>
        <v>33.5</v>
      </c>
      <c r="AM64" s="37">
        <f t="shared" si="3"/>
        <v>35</v>
      </c>
      <c r="AN64" s="37">
        <f t="shared" si="3"/>
        <v>36.5</v>
      </c>
      <c r="AO64" s="37">
        <f t="shared" si="3"/>
        <v>37.5</v>
      </c>
      <c r="AP64" s="37">
        <f t="shared" si="3"/>
        <v>38.5</v>
      </c>
      <c r="AQ64" s="37">
        <f t="shared" si="3"/>
        <v>39.5</v>
      </c>
      <c r="AR64" s="37">
        <f t="shared" si="3"/>
        <v>40.5</v>
      </c>
      <c r="AS64" s="37">
        <f t="shared" si="3"/>
        <v>41.5</v>
      </c>
    </row>
    <row r="65" spans="4:45" x14ac:dyDescent="0.25">
      <c r="D65">
        <v>62</v>
      </c>
      <c r="E65">
        <v>88000</v>
      </c>
      <c r="F65" s="37">
        <v>28.000000000000004</v>
      </c>
      <c r="G65" s="37">
        <v>29.5</v>
      </c>
      <c r="H65" s="37">
        <v>30.5</v>
      </c>
      <c r="I65" s="37">
        <v>32</v>
      </c>
      <c r="J65" s="37">
        <v>33.5</v>
      </c>
      <c r="K65" s="37">
        <v>35</v>
      </c>
      <c r="L65" s="37">
        <v>36.5</v>
      </c>
      <c r="M65" s="37">
        <v>37.5</v>
      </c>
      <c r="N65" s="37">
        <v>38.5</v>
      </c>
      <c r="O65" s="37">
        <v>39.5</v>
      </c>
      <c r="P65" s="37">
        <v>40.5</v>
      </c>
      <c r="Q65" s="37">
        <v>41.5</v>
      </c>
      <c r="S65" t="str">
        <f t="shared" si="1"/>
        <v/>
      </c>
      <c r="T65">
        <v>88000</v>
      </c>
      <c r="U65" s="38">
        <v>0.28000000000000003</v>
      </c>
      <c r="V65" s="38">
        <v>0.29499999999999998</v>
      </c>
      <c r="W65" s="38">
        <v>0.30499999999999999</v>
      </c>
      <c r="X65" s="38">
        <v>0.32</v>
      </c>
      <c r="Y65" s="38">
        <v>0.33500000000000002</v>
      </c>
      <c r="Z65" s="38">
        <v>0.35000000000000003</v>
      </c>
      <c r="AA65" s="38">
        <v>0.36499999999999999</v>
      </c>
      <c r="AB65" s="38">
        <v>0.375</v>
      </c>
      <c r="AC65" s="38">
        <v>0.38500000000000001</v>
      </c>
      <c r="AD65" s="38">
        <v>0.39500000000000002</v>
      </c>
      <c r="AE65" s="38">
        <v>0.40500000000000003</v>
      </c>
      <c r="AF65" s="38">
        <v>0.41499999999999998</v>
      </c>
      <c r="AH65" s="37">
        <f t="shared" si="3"/>
        <v>28.000000000000004</v>
      </c>
      <c r="AI65" s="37">
        <f t="shared" si="3"/>
        <v>29.5</v>
      </c>
      <c r="AJ65" s="37">
        <f t="shared" si="3"/>
        <v>30.5</v>
      </c>
      <c r="AK65" s="37">
        <f t="shared" si="3"/>
        <v>32</v>
      </c>
      <c r="AL65" s="37">
        <f t="shared" si="3"/>
        <v>33.5</v>
      </c>
      <c r="AM65" s="37">
        <f t="shared" si="3"/>
        <v>35</v>
      </c>
      <c r="AN65" s="37">
        <f t="shared" si="3"/>
        <v>36.5</v>
      </c>
      <c r="AO65" s="37">
        <f t="shared" si="3"/>
        <v>37.5</v>
      </c>
      <c r="AP65" s="37">
        <f t="shared" si="3"/>
        <v>38.5</v>
      </c>
      <c r="AQ65" s="37">
        <f t="shared" si="3"/>
        <v>39.5</v>
      </c>
      <c r="AR65" s="37">
        <f t="shared" si="3"/>
        <v>40.5</v>
      </c>
      <c r="AS65" s="37">
        <f t="shared" si="3"/>
        <v>41.5</v>
      </c>
    </row>
    <row r="66" spans="4:45" x14ac:dyDescent="0.25">
      <c r="D66">
        <v>63</v>
      </c>
      <c r="E66">
        <v>89000</v>
      </c>
      <c r="F66" s="37">
        <v>28.000000000000004</v>
      </c>
      <c r="G66" s="37">
        <v>29.5</v>
      </c>
      <c r="H66" s="37">
        <v>30.5</v>
      </c>
      <c r="I66" s="37">
        <v>32</v>
      </c>
      <c r="J66" s="37">
        <v>33.5</v>
      </c>
      <c r="K66" s="37">
        <v>35</v>
      </c>
      <c r="L66" s="37">
        <v>36.5</v>
      </c>
      <c r="M66" s="37">
        <v>37.5</v>
      </c>
      <c r="N66" s="37">
        <v>38.5</v>
      </c>
      <c r="O66" s="37">
        <v>39.5</v>
      </c>
      <c r="P66" s="37">
        <v>40.5</v>
      </c>
      <c r="Q66" s="37">
        <v>41.5</v>
      </c>
      <c r="S66" t="str">
        <f t="shared" si="1"/>
        <v/>
      </c>
      <c r="T66">
        <v>89000</v>
      </c>
      <c r="U66" s="38">
        <v>0.28000000000000003</v>
      </c>
      <c r="V66" s="38">
        <v>0.29499999999999998</v>
      </c>
      <c r="W66" s="38">
        <v>0.30499999999999999</v>
      </c>
      <c r="X66" s="38">
        <v>0.32</v>
      </c>
      <c r="Y66" s="38">
        <v>0.33500000000000002</v>
      </c>
      <c r="Z66" s="38">
        <v>0.35000000000000003</v>
      </c>
      <c r="AA66" s="38">
        <v>0.36499999999999999</v>
      </c>
      <c r="AB66" s="38">
        <v>0.375</v>
      </c>
      <c r="AC66" s="38">
        <v>0.38500000000000001</v>
      </c>
      <c r="AD66" s="38">
        <v>0.39500000000000002</v>
      </c>
      <c r="AE66" s="38">
        <v>0.40500000000000003</v>
      </c>
      <c r="AF66" s="38">
        <v>0.41499999999999998</v>
      </c>
      <c r="AH66" s="37">
        <f t="shared" si="3"/>
        <v>28.000000000000004</v>
      </c>
      <c r="AI66" s="37">
        <f t="shared" si="3"/>
        <v>29.5</v>
      </c>
      <c r="AJ66" s="37">
        <f t="shared" si="3"/>
        <v>30.5</v>
      </c>
      <c r="AK66" s="37">
        <f t="shared" si="3"/>
        <v>32</v>
      </c>
      <c r="AL66" s="37">
        <f t="shared" si="3"/>
        <v>33.5</v>
      </c>
      <c r="AM66" s="37">
        <f t="shared" si="3"/>
        <v>35</v>
      </c>
      <c r="AN66" s="37">
        <f t="shared" si="3"/>
        <v>36.5</v>
      </c>
      <c r="AO66" s="37">
        <f t="shared" si="3"/>
        <v>37.5</v>
      </c>
      <c r="AP66" s="37">
        <f t="shared" si="3"/>
        <v>38.5</v>
      </c>
      <c r="AQ66" s="37">
        <f t="shared" si="3"/>
        <v>39.5</v>
      </c>
      <c r="AR66" s="37">
        <f t="shared" si="3"/>
        <v>40.5</v>
      </c>
      <c r="AS66" s="37">
        <f t="shared" si="3"/>
        <v>41.5</v>
      </c>
    </row>
    <row r="67" spans="4:45" x14ac:dyDescent="0.25">
      <c r="D67">
        <v>64</v>
      </c>
      <c r="E67">
        <v>90000</v>
      </c>
      <c r="F67" s="37">
        <v>28.000000000000004</v>
      </c>
      <c r="G67" s="37">
        <v>29.5</v>
      </c>
      <c r="H67" s="37">
        <v>30.5</v>
      </c>
      <c r="I67" s="37">
        <v>32</v>
      </c>
      <c r="J67" s="37">
        <v>33.5</v>
      </c>
      <c r="K67" s="37">
        <v>35</v>
      </c>
      <c r="L67" s="37">
        <v>36.5</v>
      </c>
      <c r="M67" s="37">
        <v>37.5</v>
      </c>
      <c r="N67" s="37">
        <v>38.5</v>
      </c>
      <c r="O67" s="37">
        <v>39.5</v>
      </c>
      <c r="P67" s="37">
        <v>40.5</v>
      </c>
      <c r="Q67" s="37">
        <v>41.5</v>
      </c>
      <c r="S67" t="str">
        <f t="shared" si="1"/>
        <v/>
      </c>
      <c r="T67">
        <v>90000</v>
      </c>
      <c r="U67" s="38">
        <v>0.28000000000000003</v>
      </c>
      <c r="V67" s="38">
        <v>0.29499999999999998</v>
      </c>
      <c r="W67" s="38">
        <v>0.30499999999999999</v>
      </c>
      <c r="X67" s="38">
        <v>0.32</v>
      </c>
      <c r="Y67" s="38">
        <v>0.33500000000000002</v>
      </c>
      <c r="Z67" s="38">
        <v>0.35000000000000003</v>
      </c>
      <c r="AA67" s="38">
        <v>0.36499999999999999</v>
      </c>
      <c r="AB67" s="38">
        <v>0.375</v>
      </c>
      <c r="AC67" s="38">
        <v>0.38500000000000001</v>
      </c>
      <c r="AD67" s="38">
        <v>0.39500000000000002</v>
      </c>
      <c r="AE67" s="38">
        <v>0.40500000000000003</v>
      </c>
      <c r="AF67" s="38">
        <v>0.41499999999999998</v>
      </c>
      <c r="AH67" s="37">
        <f t="shared" si="3"/>
        <v>28.000000000000004</v>
      </c>
      <c r="AI67" s="37">
        <f t="shared" si="3"/>
        <v>29.5</v>
      </c>
      <c r="AJ67" s="37">
        <f t="shared" si="3"/>
        <v>30.5</v>
      </c>
      <c r="AK67" s="37">
        <f t="shared" si="3"/>
        <v>32</v>
      </c>
      <c r="AL67" s="37">
        <f t="shared" si="3"/>
        <v>33.5</v>
      </c>
      <c r="AM67" s="37">
        <f t="shared" si="3"/>
        <v>35</v>
      </c>
      <c r="AN67" s="37">
        <f t="shared" si="3"/>
        <v>36.5</v>
      </c>
      <c r="AO67" s="37">
        <f t="shared" si="3"/>
        <v>37.5</v>
      </c>
      <c r="AP67" s="37">
        <f t="shared" si="3"/>
        <v>38.5</v>
      </c>
      <c r="AQ67" s="37">
        <f t="shared" ref="AH67:AS87" si="4">AD67*$T$3</f>
        <v>39.5</v>
      </c>
      <c r="AR67" s="37">
        <f t="shared" si="4"/>
        <v>40.5</v>
      </c>
      <c r="AS67" s="37">
        <f t="shared" si="4"/>
        <v>41.5</v>
      </c>
    </row>
    <row r="68" spans="4:45" x14ac:dyDescent="0.25">
      <c r="D68">
        <v>65</v>
      </c>
      <c r="E68">
        <v>91000</v>
      </c>
      <c r="F68" s="37">
        <v>28.000000000000004</v>
      </c>
      <c r="G68" s="37">
        <v>29.5</v>
      </c>
      <c r="H68" s="37">
        <v>30.5</v>
      </c>
      <c r="I68" s="37">
        <v>32</v>
      </c>
      <c r="J68" s="37">
        <v>33.5</v>
      </c>
      <c r="K68" s="37">
        <v>35</v>
      </c>
      <c r="L68" s="37">
        <v>36.5</v>
      </c>
      <c r="M68" s="37">
        <v>37.5</v>
      </c>
      <c r="N68" s="37">
        <v>38.5</v>
      </c>
      <c r="O68" s="37">
        <v>39.5</v>
      </c>
      <c r="P68" s="37">
        <v>40.5</v>
      </c>
      <c r="Q68" s="37">
        <v>41.5</v>
      </c>
      <c r="S68" t="str">
        <f t="shared" si="1"/>
        <v/>
      </c>
      <c r="T68">
        <v>91000</v>
      </c>
      <c r="U68" s="38">
        <v>0.28000000000000003</v>
      </c>
      <c r="V68" s="38">
        <v>0.29499999999999998</v>
      </c>
      <c r="W68" s="38">
        <v>0.30499999999999999</v>
      </c>
      <c r="X68" s="38">
        <v>0.32</v>
      </c>
      <c r="Y68" s="38">
        <v>0.33500000000000002</v>
      </c>
      <c r="Z68" s="38">
        <v>0.35000000000000003</v>
      </c>
      <c r="AA68" s="38">
        <v>0.36499999999999999</v>
      </c>
      <c r="AB68" s="38">
        <v>0.375</v>
      </c>
      <c r="AC68" s="38">
        <v>0.38500000000000001</v>
      </c>
      <c r="AD68" s="38">
        <v>0.39500000000000002</v>
      </c>
      <c r="AE68" s="38">
        <v>0.40500000000000003</v>
      </c>
      <c r="AF68" s="38">
        <v>0.41499999999999998</v>
      </c>
      <c r="AH68" s="37">
        <f t="shared" si="4"/>
        <v>28.000000000000004</v>
      </c>
      <c r="AI68" s="37">
        <f t="shared" si="4"/>
        <v>29.5</v>
      </c>
      <c r="AJ68" s="37">
        <f t="shared" si="4"/>
        <v>30.5</v>
      </c>
      <c r="AK68" s="37">
        <f t="shared" si="4"/>
        <v>32</v>
      </c>
      <c r="AL68" s="37">
        <f t="shared" si="4"/>
        <v>33.5</v>
      </c>
      <c r="AM68" s="37">
        <f t="shared" si="4"/>
        <v>35</v>
      </c>
      <c r="AN68" s="37">
        <f t="shared" si="4"/>
        <v>36.5</v>
      </c>
      <c r="AO68" s="37">
        <f t="shared" si="4"/>
        <v>37.5</v>
      </c>
      <c r="AP68" s="37">
        <f t="shared" si="4"/>
        <v>38.5</v>
      </c>
      <c r="AQ68" s="37">
        <f t="shared" si="4"/>
        <v>39.5</v>
      </c>
      <c r="AR68" s="37">
        <f t="shared" si="4"/>
        <v>40.5</v>
      </c>
      <c r="AS68" s="37">
        <f t="shared" si="4"/>
        <v>41.5</v>
      </c>
    </row>
    <row r="69" spans="4:45" x14ac:dyDescent="0.25">
      <c r="D69">
        <v>66</v>
      </c>
      <c r="E69">
        <v>92000</v>
      </c>
      <c r="F69" s="37">
        <v>28.000000000000004</v>
      </c>
      <c r="G69" s="37">
        <v>29.5</v>
      </c>
      <c r="H69" s="37">
        <v>30.5</v>
      </c>
      <c r="I69" s="37">
        <v>32</v>
      </c>
      <c r="J69" s="37">
        <v>33.5</v>
      </c>
      <c r="K69" s="37">
        <v>35</v>
      </c>
      <c r="L69" s="37">
        <v>36.5</v>
      </c>
      <c r="M69" s="37">
        <v>37.5</v>
      </c>
      <c r="N69" s="37">
        <v>38.5</v>
      </c>
      <c r="O69" s="37">
        <v>39.5</v>
      </c>
      <c r="P69" s="37">
        <v>40.5</v>
      </c>
      <c r="Q69" s="37">
        <v>41.5</v>
      </c>
      <c r="S69" t="str">
        <f t="shared" si="1"/>
        <v/>
      </c>
      <c r="T69">
        <v>92000</v>
      </c>
      <c r="U69" s="38">
        <v>0.28000000000000003</v>
      </c>
      <c r="V69" s="38">
        <v>0.29499999999999998</v>
      </c>
      <c r="W69" s="38">
        <v>0.30499999999999999</v>
      </c>
      <c r="X69" s="38">
        <v>0.32</v>
      </c>
      <c r="Y69" s="38">
        <v>0.33500000000000002</v>
      </c>
      <c r="Z69" s="38">
        <v>0.35000000000000003</v>
      </c>
      <c r="AA69" s="38">
        <v>0.36499999999999999</v>
      </c>
      <c r="AB69" s="38">
        <v>0.375</v>
      </c>
      <c r="AC69" s="38">
        <v>0.38500000000000001</v>
      </c>
      <c r="AD69" s="38">
        <v>0.39500000000000002</v>
      </c>
      <c r="AE69" s="38">
        <v>0.40500000000000003</v>
      </c>
      <c r="AF69" s="38">
        <v>0.41499999999999998</v>
      </c>
      <c r="AH69" s="37">
        <f t="shared" si="4"/>
        <v>28.000000000000004</v>
      </c>
      <c r="AI69" s="37">
        <f t="shared" si="4"/>
        <v>29.5</v>
      </c>
      <c r="AJ69" s="37">
        <f t="shared" si="4"/>
        <v>30.5</v>
      </c>
      <c r="AK69" s="37">
        <f t="shared" si="4"/>
        <v>32</v>
      </c>
      <c r="AL69" s="37">
        <f t="shared" si="4"/>
        <v>33.5</v>
      </c>
      <c r="AM69" s="37">
        <f t="shared" si="4"/>
        <v>35</v>
      </c>
      <c r="AN69" s="37">
        <f t="shared" si="4"/>
        <v>36.5</v>
      </c>
      <c r="AO69" s="37">
        <f t="shared" si="4"/>
        <v>37.5</v>
      </c>
      <c r="AP69" s="37">
        <f t="shared" si="4"/>
        <v>38.5</v>
      </c>
      <c r="AQ69" s="37">
        <f t="shared" si="4"/>
        <v>39.5</v>
      </c>
      <c r="AR69" s="37">
        <f t="shared" si="4"/>
        <v>40.5</v>
      </c>
      <c r="AS69" s="37">
        <f t="shared" si="4"/>
        <v>41.5</v>
      </c>
    </row>
    <row r="70" spans="4:45" x14ac:dyDescent="0.25">
      <c r="D70">
        <v>67</v>
      </c>
      <c r="E70">
        <v>93000</v>
      </c>
      <c r="F70" s="37">
        <v>28.000000000000004</v>
      </c>
      <c r="G70" s="37">
        <v>29.5</v>
      </c>
      <c r="H70" s="37">
        <v>30.5</v>
      </c>
      <c r="I70" s="37">
        <v>32</v>
      </c>
      <c r="J70" s="37">
        <v>33.5</v>
      </c>
      <c r="K70" s="37">
        <v>35</v>
      </c>
      <c r="L70" s="37">
        <v>36.5</v>
      </c>
      <c r="M70" s="37">
        <v>37.5</v>
      </c>
      <c r="N70" s="37">
        <v>38.5</v>
      </c>
      <c r="O70" s="37">
        <v>39.5</v>
      </c>
      <c r="P70" s="37">
        <v>40.5</v>
      </c>
      <c r="Q70" s="37">
        <v>41.5</v>
      </c>
      <c r="S70" t="str">
        <f t="shared" ref="S70:S87" si="5">IF(E70&lt;&gt;T70,"x","")</f>
        <v/>
      </c>
      <c r="T70">
        <v>93000</v>
      </c>
      <c r="U70" s="38">
        <v>0.28000000000000003</v>
      </c>
      <c r="V70" s="38">
        <v>0.29499999999999998</v>
      </c>
      <c r="W70" s="38">
        <v>0.30499999999999999</v>
      </c>
      <c r="X70" s="38">
        <v>0.32</v>
      </c>
      <c r="Y70" s="38">
        <v>0.33500000000000002</v>
      </c>
      <c r="Z70" s="38">
        <v>0.35000000000000003</v>
      </c>
      <c r="AA70" s="38">
        <v>0.36499999999999999</v>
      </c>
      <c r="AB70" s="38">
        <v>0.375</v>
      </c>
      <c r="AC70" s="38">
        <v>0.38500000000000001</v>
      </c>
      <c r="AD70" s="38">
        <v>0.39500000000000002</v>
      </c>
      <c r="AE70" s="38">
        <v>0.40500000000000003</v>
      </c>
      <c r="AF70" s="38">
        <v>0.41499999999999998</v>
      </c>
      <c r="AH70" s="37">
        <f t="shared" si="4"/>
        <v>28.000000000000004</v>
      </c>
      <c r="AI70" s="37">
        <f t="shared" si="4"/>
        <v>29.5</v>
      </c>
      <c r="AJ70" s="37">
        <f t="shared" si="4"/>
        <v>30.5</v>
      </c>
      <c r="AK70" s="37">
        <f t="shared" si="4"/>
        <v>32</v>
      </c>
      <c r="AL70" s="37">
        <f t="shared" si="4"/>
        <v>33.5</v>
      </c>
      <c r="AM70" s="37">
        <f t="shared" si="4"/>
        <v>35</v>
      </c>
      <c r="AN70" s="37">
        <f t="shared" si="4"/>
        <v>36.5</v>
      </c>
      <c r="AO70" s="37">
        <f t="shared" si="4"/>
        <v>37.5</v>
      </c>
      <c r="AP70" s="37">
        <f t="shared" si="4"/>
        <v>38.5</v>
      </c>
      <c r="AQ70" s="37">
        <f t="shared" si="4"/>
        <v>39.5</v>
      </c>
      <c r="AR70" s="37">
        <f t="shared" si="4"/>
        <v>40.5</v>
      </c>
      <c r="AS70" s="37">
        <f t="shared" si="4"/>
        <v>41.5</v>
      </c>
    </row>
    <row r="71" spans="4:45" x14ac:dyDescent="0.25">
      <c r="D71">
        <v>68</v>
      </c>
      <c r="E71">
        <v>94000</v>
      </c>
      <c r="F71" s="37">
        <v>28.000000000000004</v>
      </c>
      <c r="G71" s="37">
        <v>29.5</v>
      </c>
      <c r="H71" s="37">
        <v>30.5</v>
      </c>
      <c r="I71" s="37">
        <v>32</v>
      </c>
      <c r="J71" s="37">
        <v>33.5</v>
      </c>
      <c r="K71" s="37">
        <v>35</v>
      </c>
      <c r="L71" s="37">
        <v>36.5</v>
      </c>
      <c r="M71" s="37">
        <v>37.5</v>
      </c>
      <c r="N71" s="37">
        <v>38.5</v>
      </c>
      <c r="O71" s="37">
        <v>39.5</v>
      </c>
      <c r="P71" s="37">
        <v>40.5</v>
      </c>
      <c r="Q71" s="37">
        <v>41.5</v>
      </c>
      <c r="S71" t="str">
        <f t="shared" si="5"/>
        <v/>
      </c>
      <c r="T71">
        <v>94000</v>
      </c>
      <c r="U71" s="38">
        <v>0.28000000000000003</v>
      </c>
      <c r="V71" s="38">
        <v>0.29499999999999998</v>
      </c>
      <c r="W71" s="38">
        <v>0.30499999999999999</v>
      </c>
      <c r="X71" s="38">
        <v>0.32</v>
      </c>
      <c r="Y71" s="38">
        <v>0.33500000000000002</v>
      </c>
      <c r="Z71" s="38">
        <v>0.35000000000000003</v>
      </c>
      <c r="AA71" s="38">
        <v>0.36499999999999999</v>
      </c>
      <c r="AB71" s="38">
        <v>0.375</v>
      </c>
      <c r="AC71" s="38">
        <v>0.38500000000000001</v>
      </c>
      <c r="AD71" s="38">
        <v>0.39500000000000002</v>
      </c>
      <c r="AE71" s="38">
        <v>0.40500000000000003</v>
      </c>
      <c r="AF71" s="38">
        <v>0.41499999999999998</v>
      </c>
      <c r="AH71" s="37">
        <f t="shared" si="4"/>
        <v>28.000000000000004</v>
      </c>
      <c r="AI71" s="37">
        <f t="shared" si="4"/>
        <v>29.5</v>
      </c>
      <c r="AJ71" s="37">
        <f t="shared" si="4"/>
        <v>30.5</v>
      </c>
      <c r="AK71" s="37">
        <f t="shared" si="4"/>
        <v>32</v>
      </c>
      <c r="AL71" s="37">
        <f t="shared" si="4"/>
        <v>33.5</v>
      </c>
      <c r="AM71" s="37">
        <f t="shared" si="4"/>
        <v>35</v>
      </c>
      <c r="AN71" s="37">
        <f t="shared" si="4"/>
        <v>36.5</v>
      </c>
      <c r="AO71" s="37">
        <f t="shared" si="4"/>
        <v>37.5</v>
      </c>
      <c r="AP71" s="37">
        <f t="shared" si="4"/>
        <v>38.5</v>
      </c>
      <c r="AQ71" s="37">
        <f t="shared" si="4"/>
        <v>39.5</v>
      </c>
      <c r="AR71" s="37">
        <f t="shared" si="4"/>
        <v>40.5</v>
      </c>
      <c r="AS71" s="37">
        <f t="shared" si="4"/>
        <v>41.5</v>
      </c>
    </row>
    <row r="72" spans="4:45" x14ac:dyDescent="0.25">
      <c r="D72">
        <v>69</v>
      </c>
      <c r="E72">
        <v>95000</v>
      </c>
      <c r="F72" s="37">
        <v>28.000000000000004</v>
      </c>
      <c r="G72" s="37">
        <v>29.5</v>
      </c>
      <c r="H72" s="37">
        <v>30.5</v>
      </c>
      <c r="I72" s="37">
        <v>32</v>
      </c>
      <c r="J72" s="37">
        <v>33.5</v>
      </c>
      <c r="K72" s="37">
        <v>35</v>
      </c>
      <c r="L72" s="37">
        <v>36.5</v>
      </c>
      <c r="M72" s="37">
        <v>37.5</v>
      </c>
      <c r="N72" s="37">
        <v>38.5</v>
      </c>
      <c r="O72" s="37">
        <v>39.5</v>
      </c>
      <c r="P72" s="37">
        <v>40.5</v>
      </c>
      <c r="Q72" s="37">
        <v>41.5</v>
      </c>
      <c r="S72" t="str">
        <f t="shared" si="5"/>
        <v/>
      </c>
      <c r="T72">
        <v>95000</v>
      </c>
      <c r="U72" s="38">
        <v>0.28000000000000003</v>
      </c>
      <c r="V72" s="38">
        <v>0.29499999999999998</v>
      </c>
      <c r="W72" s="38">
        <v>0.30499999999999999</v>
      </c>
      <c r="X72" s="38">
        <v>0.32</v>
      </c>
      <c r="Y72" s="38">
        <v>0.33500000000000002</v>
      </c>
      <c r="Z72" s="38">
        <v>0.35000000000000003</v>
      </c>
      <c r="AA72" s="38">
        <v>0.36499999999999999</v>
      </c>
      <c r="AB72" s="38">
        <v>0.375</v>
      </c>
      <c r="AC72" s="38">
        <v>0.38500000000000001</v>
      </c>
      <c r="AD72" s="38">
        <v>0.39500000000000002</v>
      </c>
      <c r="AE72" s="38">
        <v>0.40500000000000003</v>
      </c>
      <c r="AF72" s="38">
        <v>0.41499999999999998</v>
      </c>
      <c r="AH72" s="37">
        <f t="shared" si="4"/>
        <v>28.000000000000004</v>
      </c>
      <c r="AI72" s="37">
        <f t="shared" si="4"/>
        <v>29.5</v>
      </c>
      <c r="AJ72" s="37">
        <f t="shared" si="4"/>
        <v>30.5</v>
      </c>
      <c r="AK72" s="37">
        <f t="shared" si="4"/>
        <v>32</v>
      </c>
      <c r="AL72" s="37">
        <f t="shared" si="4"/>
        <v>33.5</v>
      </c>
      <c r="AM72" s="37">
        <f t="shared" si="4"/>
        <v>35</v>
      </c>
      <c r="AN72" s="37">
        <f t="shared" si="4"/>
        <v>36.5</v>
      </c>
      <c r="AO72" s="37">
        <f t="shared" si="4"/>
        <v>37.5</v>
      </c>
      <c r="AP72" s="37">
        <f t="shared" si="4"/>
        <v>38.5</v>
      </c>
      <c r="AQ72" s="37">
        <f t="shared" si="4"/>
        <v>39.5</v>
      </c>
      <c r="AR72" s="37">
        <f t="shared" si="4"/>
        <v>40.5</v>
      </c>
      <c r="AS72" s="37">
        <f t="shared" si="4"/>
        <v>41.5</v>
      </c>
    </row>
    <row r="73" spans="4:45" x14ac:dyDescent="0.25">
      <c r="D73">
        <v>70</v>
      </c>
      <c r="E73">
        <v>96000</v>
      </c>
      <c r="F73" s="37">
        <v>28.000000000000004</v>
      </c>
      <c r="G73" s="37">
        <v>29.5</v>
      </c>
      <c r="H73" s="37">
        <v>30.5</v>
      </c>
      <c r="I73" s="37">
        <v>32</v>
      </c>
      <c r="J73" s="37">
        <v>33.5</v>
      </c>
      <c r="K73" s="37">
        <v>35</v>
      </c>
      <c r="L73" s="37">
        <v>36.5</v>
      </c>
      <c r="M73" s="37">
        <v>37.5</v>
      </c>
      <c r="N73" s="37">
        <v>38.5</v>
      </c>
      <c r="O73" s="37">
        <v>39.5</v>
      </c>
      <c r="P73" s="37">
        <v>40.5</v>
      </c>
      <c r="Q73" s="37">
        <v>41.5</v>
      </c>
      <c r="S73" t="str">
        <f t="shared" si="5"/>
        <v/>
      </c>
      <c r="T73">
        <v>96000</v>
      </c>
      <c r="U73" s="38">
        <v>0.28000000000000003</v>
      </c>
      <c r="V73" s="38">
        <v>0.29499999999999998</v>
      </c>
      <c r="W73" s="38">
        <v>0.30499999999999999</v>
      </c>
      <c r="X73" s="38">
        <v>0.32</v>
      </c>
      <c r="Y73" s="38">
        <v>0.33500000000000002</v>
      </c>
      <c r="Z73" s="38">
        <v>0.35000000000000003</v>
      </c>
      <c r="AA73" s="38">
        <v>0.36499999999999999</v>
      </c>
      <c r="AB73" s="38">
        <v>0.375</v>
      </c>
      <c r="AC73" s="38">
        <v>0.38500000000000001</v>
      </c>
      <c r="AD73" s="38">
        <v>0.39500000000000002</v>
      </c>
      <c r="AE73" s="38">
        <v>0.40500000000000003</v>
      </c>
      <c r="AF73" s="38">
        <v>0.41499999999999998</v>
      </c>
      <c r="AH73" s="37">
        <f t="shared" si="4"/>
        <v>28.000000000000004</v>
      </c>
      <c r="AI73" s="37">
        <f t="shared" si="4"/>
        <v>29.5</v>
      </c>
      <c r="AJ73" s="37">
        <f t="shared" si="4"/>
        <v>30.5</v>
      </c>
      <c r="AK73" s="37">
        <f t="shared" si="4"/>
        <v>32</v>
      </c>
      <c r="AL73" s="37">
        <f t="shared" si="4"/>
        <v>33.5</v>
      </c>
      <c r="AM73" s="37">
        <f t="shared" si="4"/>
        <v>35</v>
      </c>
      <c r="AN73" s="37">
        <f t="shared" si="4"/>
        <v>36.5</v>
      </c>
      <c r="AO73" s="37">
        <f t="shared" si="4"/>
        <v>37.5</v>
      </c>
      <c r="AP73" s="37">
        <f t="shared" si="4"/>
        <v>38.5</v>
      </c>
      <c r="AQ73" s="37">
        <f t="shared" si="4"/>
        <v>39.5</v>
      </c>
      <c r="AR73" s="37">
        <f t="shared" si="4"/>
        <v>40.5</v>
      </c>
      <c r="AS73" s="37">
        <f t="shared" si="4"/>
        <v>41.5</v>
      </c>
    </row>
    <row r="74" spans="4:45" x14ac:dyDescent="0.25">
      <c r="D74">
        <v>71</v>
      </c>
      <c r="E74">
        <v>97000</v>
      </c>
      <c r="F74" s="37">
        <v>28.000000000000004</v>
      </c>
      <c r="G74" s="37">
        <v>29.5</v>
      </c>
      <c r="H74" s="37">
        <v>30.5</v>
      </c>
      <c r="I74" s="37">
        <v>32</v>
      </c>
      <c r="J74" s="37">
        <v>33.5</v>
      </c>
      <c r="K74" s="37">
        <v>35</v>
      </c>
      <c r="L74" s="37">
        <v>36.5</v>
      </c>
      <c r="M74" s="37">
        <v>37.5</v>
      </c>
      <c r="N74" s="37">
        <v>38.5</v>
      </c>
      <c r="O74" s="37">
        <v>39.5</v>
      </c>
      <c r="P74" s="37">
        <v>40.5</v>
      </c>
      <c r="Q74" s="37">
        <v>41.5</v>
      </c>
      <c r="S74" t="str">
        <f t="shared" si="5"/>
        <v/>
      </c>
      <c r="T74">
        <v>97000</v>
      </c>
      <c r="U74" s="38">
        <v>0.28000000000000003</v>
      </c>
      <c r="V74" s="38">
        <v>0.29499999999999998</v>
      </c>
      <c r="W74" s="38">
        <v>0.30499999999999999</v>
      </c>
      <c r="X74" s="38">
        <v>0.32</v>
      </c>
      <c r="Y74" s="38">
        <v>0.33500000000000002</v>
      </c>
      <c r="Z74" s="38">
        <v>0.35000000000000003</v>
      </c>
      <c r="AA74" s="38">
        <v>0.36499999999999999</v>
      </c>
      <c r="AB74" s="38">
        <v>0.375</v>
      </c>
      <c r="AC74" s="38">
        <v>0.38500000000000001</v>
      </c>
      <c r="AD74" s="38">
        <v>0.39500000000000002</v>
      </c>
      <c r="AE74" s="38">
        <v>0.40500000000000003</v>
      </c>
      <c r="AF74" s="38">
        <v>0.41499999999999998</v>
      </c>
      <c r="AH74" s="37">
        <f t="shared" si="4"/>
        <v>28.000000000000004</v>
      </c>
      <c r="AI74" s="37">
        <f t="shared" si="4"/>
        <v>29.5</v>
      </c>
      <c r="AJ74" s="37">
        <f t="shared" si="4"/>
        <v>30.5</v>
      </c>
      <c r="AK74" s="37">
        <f t="shared" si="4"/>
        <v>32</v>
      </c>
      <c r="AL74" s="37">
        <f t="shared" si="4"/>
        <v>33.5</v>
      </c>
      <c r="AM74" s="37">
        <f t="shared" si="4"/>
        <v>35</v>
      </c>
      <c r="AN74" s="37">
        <f t="shared" si="4"/>
        <v>36.5</v>
      </c>
      <c r="AO74" s="37">
        <f t="shared" si="4"/>
        <v>37.5</v>
      </c>
      <c r="AP74" s="37">
        <f t="shared" si="4"/>
        <v>38.5</v>
      </c>
      <c r="AQ74" s="37">
        <f t="shared" si="4"/>
        <v>39.5</v>
      </c>
      <c r="AR74" s="37">
        <f t="shared" si="4"/>
        <v>40.5</v>
      </c>
      <c r="AS74" s="37">
        <f t="shared" si="4"/>
        <v>41.5</v>
      </c>
    </row>
    <row r="75" spans="4:45" x14ac:dyDescent="0.25">
      <c r="D75">
        <v>72</v>
      </c>
      <c r="E75">
        <v>98000</v>
      </c>
      <c r="F75" s="37">
        <v>28.000000000000004</v>
      </c>
      <c r="G75" s="37">
        <v>29.5</v>
      </c>
      <c r="H75" s="37">
        <v>30.5</v>
      </c>
      <c r="I75" s="37">
        <v>32</v>
      </c>
      <c r="J75" s="37">
        <v>33.5</v>
      </c>
      <c r="K75" s="37">
        <v>35</v>
      </c>
      <c r="L75" s="37">
        <v>36.5</v>
      </c>
      <c r="M75" s="37">
        <v>37.5</v>
      </c>
      <c r="N75" s="37">
        <v>38.5</v>
      </c>
      <c r="O75" s="37">
        <v>39.5</v>
      </c>
      <c r="P75" s="37">
        <v>40.5</v>
      </c>
      <c r="Q75" s="37">
        <v>41.5</v>
      </c>
      <c r="S75" t="str">
        <f t="shared" si="5"/>
        <v/>
      </c>
      <c r="T75">
        <v>98000</v>
      </c>
      <c r="U75" s="38">
        <v>0.28000000000000003</v>
      </c>
      <c r="V75" s="38">
        <v>0.29499999999999998</v>
      </c>
      <c r="W75" s="38">
        <v>0.30499999999999999</v>
      </c>
      <c r="X75" s="38">
        <v>0.32</v>
      </c>
      <c r="Y75" s="38">
        <v>0.33500000000000002</v>
      </c>
      <c r="Z75" s="38">
        <v>0.35000000000000003</v>
      </c>
      <c r="AA75" s="38">
        <v>0.36499999999999999</v>
      </c>
      <c r="AB75" s="38">
        <v>0.375</v>
      </c>
      <c r="AC75" s="38">
        <v>0.38500000000000001</v>
      </c>
      <c r="AD75" s="38">
        <v>0.39500000000000002</v>
      </c>
      <c r="AE75" s="38">
        <v>0.40500000000000003</v>
      </c>
      <c r="AF75" s="38">
        <v>0.41499999999999998</v>
      </c>
      <c r="AH75" s="37">
        <f t="shared" si="4"/>
        <v>28.000000000000004</v>
      </c>
      <c r="AI75" s="37">
        <f t="shared" si="4"/>
        <v>29.5</v>
      </c>
      <c r="AJ75" s="37">
        <f t="shared" si="4"/>
        <v>30.5</v>
      </c>
      <c r="AK75" s="37">
        <f t="shared" si="4"/>
        <v>32</v>
      </c>
      <c r="AL75" s="37">
        <f t="shared" si="4"/>
        <v>33.5</v>
      </c>
      <c r="AM75" s="37">
        <f t="shared" si="4"/>
        <v>35</v>
      </c>
      <c r="AN75" s="37">
        <f t="shared" si="4"/>
        <v>36.5</v>
      </c>
      <c r="AO75" s="37">
        <f t="shared" si="4"/>
        <v>37.5</v>
      </c>
      <c r="AP75" s="37">
        <f t="shared" si="4"/>
        <v>38.5</v>
      </c>
      <c r="AQ75" s="37">
        <f t="shared" si="4"/>
        <v>39.5</v>
      </c>
      <c r="AR75" s="37">
        <f t="shared" si="4"/>
        <v>40.5</v>
      </c>
      <c r="AS75" s="37">
        <f t="shared" si="4"/>
        <v>41.5</v>
      </c>
    </row>
    <row r="76" spans="4:45" x14ac:dyDescent="0.25">
      <c r="D76">
        <v>73</v>
      </c>
      <c r="E76">
        <v>99000</v>
      </c>
      <c r="F76" s="37">
        <v>28.000000000000004</v>
      </c>
      <c r="G76" s="37">
        <v>29.5</v>
      </c>
      <c r="H76" s="37">
        <v>30.5</v>
      </c>
      <c r="I76" s="37">
        <v>32</v>
      </c>
      <c r="J76" s="37">
        <v>33.5</v>
      </c>
      <c r="K76" s="37">
        <v>35</v>
      </c>
      <c r="L76" s="37">
        <v>36.5</v>
      </c>
      <c r="M76" s="37">
        <v>37.5</v>
      </c>
      <c r="N76" s="37">
        <v>38.5</v>
      </c>
      <c r="O76" s="37">
        <v>39.5</v>
      </c>
      <c r="P76" s="37">
        <v>40.5</v>
      </c>
      <c r="Q76" s="37">
        <v>41.5</v>
      </c>
      <c r="S76" t="str">
        <f t="shared" si="5"/>
        <v/>
      </c>
      <c r="T76">
        <v>99000</v>
      </c>
      <c r="U76" s="38">
        <v>0.28000000000000003</v>
      </c>
      <c r="V76" s="38">
        <v>0.29499999999999998</v>
      </c>
      <c r="W76" s="38">
        <v>0.30499999999999999</v>
      </c>
      <c r="X76" s="38">
        <v>0.32</v>
      </c>
      <c r="Y76" s="38">
        <v>0.33500000000000002</v>
      </c>
      <c r="Z76" s="38">
        <v>0.35000000000000003</v>
      </c>
      <c r="AA76" s="38">
        <v>0.36499999999999999</v>
      </c>
      <c r="AB76" s="38">
        <v>0.375</v>
      </c>
      <c r="AC76" s="38">
        <v>0.38500000000000001</v>
      </c>
      <c r="AD76" s="38">
        <v>0.39500000000000002</v>
      </c>
      <c r="AE76" s="38">
        <v>0.40500000000000003</v>
      </c>
      <c r="AF76" s="38">
        <v>0.41499999999999998</v>
      </c>
      <c r="AH76" s="37">
        <f t="shared" si="4"/>
        <v>28.000000000000004</v>
      </c>
      <c r="AI76" s="37">
        <f t="shared" si="4"/>
        <v>29.5</v>
      </c>
      <c r="AJ76" s="37">
        <f t="shared" si="4"/>
        <v>30.5</v>
      </c>
      <c r="AK76" s="37">
        <f t="shared" si="4"/>
        <v>32</v>
      </c>
      <c r="AL76" s="37">
        <f t="shared" si="4"/>
        <v>33.5</v>
      </c>
      <c r="AM76" s="37">
        <f t="shared" si="4"/>
        <v>35</v>
      </c>
      <c r="AN76" s="37">
        <f t="shared" si="4"/>
        <v>36.5</v>
      </c>
      <c r="AO76" s="37">
        <f t="shared" si="4"/>
        <v>37.5</v>
      </c>
      <c r="AP76" s="37">
        <f t="shared" si="4"/>
        <v>38.5</v>
      </c>
      <c r="AQ76" s="37">
        <f t="shared" si="4"/>
        <v>39.5</v>
      </c>
      <c r="AR76" s="37">
        <f t="shared" si="4"/>
        <v>40.5</v>
      </c>
      <c r="AS76" s="37">
        <f t="shared" si="4"/>
        <v>41.5</v>
      </c>
    </row>
    <row r="77" spans="4:45" x14ac:dyDescent="0.25">
      <c r="D77">
        <v>74</v>
      </c>
      <c r="E77">
        <v>100000</v>
      </c>
      <c r="F77" s="37">
        <v>28.000000000000004</v>
      </c>
      <c r="G77" s="37">
        <v>29.5</v>
      </c>
      <c r="H77" s="37">
        <v>30.5</v>
      </c>
      <c r="I77" s="37">
        <v>32</v>
      </c>
      <c r="J77" s="37">
        <v>33.5</v>
      </c>
      <c r="K77" s="37">
        <v>35</v>
      </c>
      <c r="L77" s="37">
        <v>36.5</v>
      </c>
      <c r="M77" s="37">
        <v>37.5</v>
      </c>
      <c r="N77" s="37">
        <v>38.5</v>
      </c>
      <c r="O77" s="37">
        <v>39.5</v>
      </c>
      <c r="P77" s="37">
        <v>40.5</v>
      </c>
      <c r="Q77" s="37">
        <v>41.5</v>
      </c>
      <c r="S77" t="str">
        <f t="shared" si="5"/>
        <v/>
      </c>
      <c r="T77">
        <v>100000</v>
      </c>
      <c r="U77" s="38">
        <v>0.28000000000000003</v>
      </c>
      <c r="V77" s="38">
        <v>0.29499999999999998</v>
      </c>
      <c r="W77" s="38">
        <v>0.30499999999999999</v>
      </c>
      <c r="X77" s="38">
        <v>0.32</v>
      </c>
      <c r="Y77" s="38">
        <v>0.33500000000000002</v>
      </c>
      <c r="Z77" s="38">
        <v>0.35000000000000003</v>
      </c>
      <c r="AA77" s="38">
        <v>0.36499999999999999</v>
      </c>
      <c r="AB77" s="38">
        <v>0.375</v>
      </c>
      <c r="AC77" s="38">
        <v>0.38500000000000001</v>
      </c>
      <c r="AD77" s="38">
        <v>0.39500000000000002</v>
      </c>
      <c r="AE77" s="38">
        <v>0.40500000000000003</v>
      </c>
      <c r="AF77" s="38">
        <v>0.41499999999999998</v>
      </c>
      <c r="AH77" s="37">
        <f t="shared" si="4"/>
        <v>28.000000000000004</v>
      </c>
      <c r="AI77" s="37">
        <f t="shared" si="4"/>
        <v>29.5</v>
      </c>
      <c r="AJ77" s="37">
        <f t="shared" si="4"/>
        <v>30.5</v>
      </c>
      <c r="AK77" s="37">
        <f t="shared" si="4"/>
        <v>32</v>
      </c>
      <c r="AL77" s="37">
        <f t="shared" si="4"/>
        <v>33.5</v>
      </c>
      <c r="AM77" s="37">
        <f t="shared" si="4"/>
        <v>35</v>
      </c>
      <c r="AN77" s="37">
        <f t="shared" si="4"/>
        <v>36.5</v>
      </c>
      <c r="AO77" s="37">
        <f t="shared" si="4"/>
        <v>37.5</v>
      </c>
      <c r="AP77" s="37">
        <f t="shared" si="4"/>
        <v>38.5</v>
      </c>
      <c r="AQ77" s="37">
        <f t="shared" si="4"/>
        <v>39.5</v>
      </c>
      <c r="AR77" s="37">
        <f t="shared" si="4"/>
        <v>40.5</v>
      </c>
      <c r="AS77" s="37">
        <f t="shared" si="4"/>
        <v>41.5</v>
      </c>
    </row>
    <row r="78" spans="4:45" x14ac:dyDescent="0.25">
      <c r="D78">
        <v>75</v>
      </c>
      <c r="E78">
        <v>101000</v>
      </c>
      <c r="F78" s="37">
        <v>28.000000000000004</v>
      </c>
      <c r="G78" s="37">
        <v>29.5</v>
      </c>
      <c r="H78" s="37">
        <v>30.5</v>
      </c>
      <c r="I78" s="37">
        <v>32</v>
      </c>
      <c r="J78" s="37">
        <v>33.5</v>
      </c>
      <c r="K78" s="37">
        <v>35</v>
      </c>
      <c r="L78" s="37">
        <v>36.5</v>
      </c>
      <c r="M78" s="37">
        <v>37.5</v>
      </c>
      <c r="N78" s="37">
        <v>38.5</v>
      </c>
      <c r="O78" s="37">
        <v>39.5</v>
      </c>
      <c r="P78" s="37">
        <v>40.5</v>
      </c>
      <c r="Q78" s="37">
        <v>41.5</v>
      </c>
      <c r="S78" t="str">
        <f t="shared" si="5"/>
        <v/>
      </c>
      <c r="T78">
        <v>101000</v>
      </c>
      <c r="U78" s="38">
        <v>0.28000000000000003</v>
      </c>
      <c r="V78" s="38">
        <v>0.29499999999999998</v>
      </c>
      <c r="W78" s="38">
        <v>0.30499999999999999</v>
      </c>
      <c r="X78" s="38">
        <v>0.32</v>
      </c>
      <c r="Y78" s="38">
        <v>0.33500000000000002</v>
      </c>
      <c r="Z78" s="38">
        <v>0.35000000000000003</v>
      </c>
      <c r="AA78" s="38">
        <v>0.36499999999999999</v>
      </c>
      <c r="AB78" s="38">
        <v>0.375</v>
      </c>
      <c r="AC78" s="38">
        <v>0.38500000000000001</v>
      </c>
      <c r="AD78" s="38">
        <v>0.39500000000000002</v>
      </c>
      <c r="AE78" s="38">
        <v>0.40500000000000003</v>
      </c>
      <c r="AF78" s="38">
        <v>0.41499999999999998</v>
      </c>
      <c r="AH78" s="37">
        <f t="shared" si="4"/>
        <v>28.000000000000004</v>
      </c>
      <c r="AI78" s="37">
        <f t="shared" si="4"/>
        <v>29.5</v>
      </c>
      <c r="AJ78" s="37">
        <f t="shared" si="4"/>
        <v>30.5</v>
      </c>
      <c r="AK78" s="37">
        <f t="shared" si="4"/>
        <v>32</v>
      </c>
      <c r="AL78" s="37">
        <f t="shared" si="4"/>
        <v>33.5</v>
      </c>
      <c r="AM78" s="37">
        <f t="shared" si="4"/>
        <v>35</v>
      </c>
      <c r="AN78" s="37">
        <f t="shared" si="4"/>
        <v>36.5</v>
      </c>
      <c r="AO78" s="37">
        <f t="shared" si="4"/>
        <v>37.5</v>
      </c>
      <c r="AP78" s="37">
        <f t="shared" si="4"/>
        <v>38.5</v>
      </c>
      <c r="AQ78" s="37">
        <f t="shared" si="4"/>
        <v>39.5</v>
      </c>
      <c r="AR78" s="37">
        <f t="shared" si="4"/>
        <v>40.5</v>
      </c>
      <c r="AS78" s="37">
        <f t="shared" si="4"/>
        <v>41.5</v>
      </c>
    </row>
    <row r="79" spans="4:45" x14ac:dyDescent="0.25">
      <c r="D79">
        <v>76</v>
      </c>
      <c r="E79">
        <v>102000</v>
      </c>
      <c r="F79" s="37">
        <v>28.000000000000004</v>
      </c>
      <c r="G79" s="37">
        <v>29.5</v>
      </c>
      <c r="H79" s="37">
        <v>30.5</v>
      </c>
      <c r="I79" s="37">
        <v>32</v>
      </c>
      <c r="J79" s="37">
        <v>33.5</v>
      </c>
      <c r="K79" s="37">
        <v>35</v>
      </c>
      <c r="L79" s="37">
        <v>36.5</v>
      </c>
      <c r="M79" s="37">
        <v>37.5</v>
      </c>
      <c r="N79" s="37">
        <v>38.5</v>
      </c>
      <c r="O79" s="37">
        <v>39.5</v>
      </c>
      <c r="P79" s="37">
        <v>40.5</v>
      </c>
      <c r="Q79" s="37">
        <v>41.5</v>
      </c>
      <c r="S79" t="str">
        <f t="shared" si="5"/>
        <v/>
      </c>
      <c r="T79">
        <v>102000</v>
      </c>
      <c r="U79" s="38">
        <v>0.28000000000000003</v>
      </c>
      <c r="V79" s="38">
        <v>0.29499999999999998</v>
      </c>
      <c r="W79" s="38">
        <v>0.30499999999999999</v>
      </c>
      <c r="X79" s="38">
        <v>0.32</v>
      </c>
      <c r="Y79" s="38">
        <v>0.33500000000000002</v>
      </c>
      <c r="Z79" s="38">
        <v>0.35000000000000003</v>
      </c>
      <c r="AA79" s="38">
        <v>0.36499999999999999</v>
      </c>
      <c r="AB79" s="38">
        <v>0.375</v>
      </c>
      <c r="AC79" s="38">
        <v>0.38500000000000001</v>
      </c>
      <c r="AD79" s="38">
        <v>0.39500000000000002</v>
      </c>
      <c r="AE79" s="38">
        <v>0.40500000000000003</v>
      </c>
      <c r="AF79" s="38">
        <v>0.41499999999999998</v>
      </c>
      <c r="AH79" s="37">
        <f t="shared" si="4"/>
        <v>28.000000000000004</v>
      </c>
      <c r="AI79" s="37">
        <f t="shared" si="4"/>
        <v>29.5</v>
      </c>
      <c r="AJ79" s="37">
        <f t="shared" si="4"/>
        <v>30.5</v>
      </c>
      <c r="AK79" s="37">
        <f t="shared" si="4"/>
        <v>32</v>
      </c>
      <c r="AL79" s="37">
        <f t="shared" si="4"/>
        <v>33.5</v>
      </c>
      <c r="AM79" s="37">
        <f t="shared" si="4"/>
        <v>35</v>
      </c>
      <c r="AN79" s="37">
        <f t="shared" si="4"/>
        <v>36.5</v>
      </c>
      <c r="AO79" s="37">
        <f t="shared" si="4"/>
        <v>37.5</v>
      </c>
      <c r="AP79" s="37">
        <f t="shared" si="4"/>
        <v>38.5</v>
      </c>
      <c r="AQ79" s="37">
        <f t="shared" si="4"/>
        <v>39.5</v>
      </c>
      <c r="AR79" s="37">
        <f t="shared" si="4"/>
        <v>40.5</v>
      </c>
      <c r="AS79" s="37">
        <f t="shared" si="4"/>
        <v>41.5</v>
      </c>
    </row>
    <row r="80" spans="4:45" x14ac:dyDescent="0.25">
      <c r="D80">
        <v>77</v>
      </c>
      <c r="E80">
        <v>103000</v>
      </c>
      <c r="F80" s="37">
        <v>28.000000000000004</v>
      </c>
      <c r="G80" s="37">
        <v>29.5</v>
      </c>
      <c r="H80" s="37">
        <v>30.5</v>
      </c>
      <c r="I80" s="37">
        <v>32</v>
      </c>
      <c r="J80" s="37">
        <v>33.5</v>
      </c>
      <c r="K80" s="37">
        <v>35</v>
      </c>
      <c r="L80" s="37">
        <v>36.5</v>
      </c>
      <c r="M80" s="37">
        <v>37.5</v>
      </c>
      <c r="N80" s="37">
        <v>38.5</v>
      </c>
      <c r="O80" s="37">
        <v>39.5</v>
      </c>
      <c r="P80" s="37">
        <v>40.5</v>
      </c>
      <c r="Q80" s="37">
        <v>41.5</v>
      </c>
      <c r="S80" t="str">
        <f t="shared" si="5"/>
        <v/>
      </c>
      <c r="T80">
        <v>103000</v>
      </c>
      <c r="U80" s="38">
        <v>0.28000000000000003</v>
      </c>
      <c r="V80" s="38">
        <v>0.29499999999999998</v>
      </c>
      <c r="W80" s="38">
        <v>0.30499999999999999</v>
      </c>
      <c r="X80" s="38">
        <v>0.32</v>
      </c>
      <c r="Y80" s="38">
        <v>0.33500000000000002</v>
      </c>
      <c r="Z80" s="38">
        <v>0.35000000000000003</v>
      </c>
      <c r="AA80" s="38">
        <v>0.36499999999999999</v>
      </c>
      <c r="AB80" s="38">
        <v>0.375</v>
      </c>
      <c r="AC80" s="38">
        <v>0.38500000000000001</v>
      </c>
      <c r="AD80" s="38">
        <v>0.39500000000000002</v>
      </c>
      <c r="AE80" s="38">
        <v>0.40500000000000003</v>
      </c>
      <c r="AF80" s="38">
        <v>0.41499999999999998</v>
      </c>
      <c r="AH80" s="37">
        <f t="shared" si="4"/>
        <v>28.000000000000004</v>
      </c>
      <c r="AI80" s="37">
        <f t="shared" si="4"/>
        <v>29.5</v>
      </c>
      <c r="AJ80" s="37">
        <f t="shared" si="4"/>
        <v>30.5</v>
      </c>
      <c r="AK80" s="37">
        <f t="shared" si="4"/>
        <v>32</v>
      </c>
      <c r="AL80" s="37">
        <f t="shared" si="4"/>
        <v>33.5</v>
      </c>
      <c r="AM80" s="37">
        <f t="shared" si="4"/>
        <v>35</v>
      </c>
      <c r="AN80" s="37">
        <f t="shared" si="4"/>
        <v>36.5</v>
      </c>
      <c r="AO80" s="37">
        <f t="shared" si="4"/>
        <v>37.5</v>
      </c>
      <c r="AP80" s="37">
        <f t="shared" si="4"/>
        <v>38.5</v>
      </c>
      <c r="AQ80" s="37">
        <f t="shared" si="4"/>
        <v>39.5</v>
      </c>
      <c r="AR80" s="37">
        <f t="shared" si="4"/>
        <v>40.5</v>
      </c>
      <c r="AS80" s="37">
        <f t="shared" si="4"/>
        <v>41.5</v>
      </c>
    </row>
    <row r="81" spans="4:45" x14ac:dyDescent="0.25">
      <c r="D81">
        <v>78</v>
      </c>
      <c r="E81">
        <v>104000</v>
      </c>
      <c r="F81" s="37">
        <v>28.000000000000004</v>
      </c>
      <c r="G81" s="37">
        <v>29.5</v>
      </c>
      <c r="H81" s="37">
        <v>30.5</v>
      </c>
      <c r="I81" s="37">
        <v>32</v>
      </c>
      <c r="J81" s="37">
        <v>33.5</v>
      </c>
      <c r="K81" s="37">
        <v>35</v>
      </c>
      <c r="L81" s="37">
        <v>36.5</v>
      </c>
      <c r="M81" s="37">
        <v>37.5</v>
      </c>
      <c r="N81" s="37">
        <v>38.5</v>
      </c>
      <c r="O81" s="37">
        <v>39.5</v>
      </c>
      <c r="P81" s="37">
        <v>40.5</v>
      </c>
      <c r="Q81" s="37">
        <v>41.5</v>
      </c>
      <c r="S81" t="str">
        <f t="shared" si="5"/>
        <v/>
      </c>
      <c r="T81">
        <v>104000</v>
      </c>
      <c r="U81" s="38">
        <v>0.28000000000000003</v>
      </c>
      <c r="V81" s="38">
        <v>0.29499999999999998</v>
      </c>
      <c r="W81" s="38">
        <v>0.30499999999999999</v>
      </c>
      <c r="X81" s="38">
        <v>0.32</v>
      </c>
      <c r="Y81" s="38">
        <v>0.33500000000000002</v>
      </c>
      <c r="Z81" s="38">
        <v>0.35000000000000003</v>
      </c>
      <c r="AA81" s="38">
        <v>0.36499999999999999</v>
      </c>
      <c r="AB81" s="38">
        <v>0.375</v>
      </c>
      <c r="AC81" s="38">
        <v>0.38500000000000001</v>
      </c>
      <c r="AD81" s="38">
        <v>0.39500000000000002</v>
      </c>
      <c r="AE81" s="38">
        <v>0.40500000000000003</v>
      </c>
      <c r="AF81" s="38">
        <v>0.41499999999999998</v>
      </c>
      <c r="AH81" s="37">
        <f t="shared" si="4"/>
        <v>28.000000000000004</v>
      </c>
      <c r="AI81" s="37">
        <f t="shared" si="4"/>
        <v>29.5</v>
      </c>
      <c r="AJ81" s="37">
        <f t="shared" si="4"/>
        <v>30.5</v>
      </c>
      <c r="AK81" s="37">
        <f t="shared" si="4"/>
        <v>32</v>
      </c>
      <c r="AL81" s="37">
        <f t="shared" si="4"/>
        <v>33.5</v>
      </c>
      <c r="AM81" s="37">
        <f t="shared" si="4"/>
        <v>35</v>
      </c>
      <c r="AN81" s="37">
        <f t="shared" si="4"/>
        <v>36.5</v>
      </c>
      <c r="AO81" s="37">
        <f t="shared" si="4"/>
        <v>37.5</v>
      </c>
      <c r="AP81" s="37">
        <f t="shared" si="4"/>
        <v>38.5</v>
      </c>
      <c r="AQ81" s="37">
        <f t="shared" si="4"/>
        <v>39.5</v>
      </c>
      <c r="AR81" s="37">
        <f t="shared" si="4"/>
        <v>40.5</v>
      </c>
      <c r="AS81" s="37">
        <f t="shared" si="4"/>
        <v>41.5</v>
      </c>
    </row>
    <row r="82" spans="4:45" x14ac:dyDescent="0.25">
      <c r="D82">
        <v>79</v>
      </c>
      <c r="E82">
        <v>105000</v>
      </c>
      <c r="F82" s="37">
        <v>28.000000000000004</v>
      </c>
      <c r="G82" s="37">
        <v>29.5</v>
      </c>
      <c r="H82" s="37">
        <v>30.5</v>
      </c>
      <c r="I82" s="37">
        <v>32</v>
      </c>
      <c r="J82" s="37">
        <v>33.5</v>
      </c>
      <c r="K82" s="37">
        <v>35</v>
      </c>
      <c r="L82" s="37">
        <v>36.5</v>
      </c>
      <c r="M82" s="37">
        <v>37.5</v>
      </c>
      <c r="N82" s="37">
        <v>38.5</v>
      </c>
      <c r="O82" s="37">
        <v>39.5</v>
      </c>
      <c r="P82" s="37">
        <v>40.5</v>
      </c>
      <c r="Q82" s="37">
        <v>41.5</v>
      </c>
      <c r="S82" t="str">
        <f t="shared" si="5"/>
        <v/>
      </c>
      <c r="T82">
        <v>105000</v>
      </c>
      <c r="U82" s="38">
        <v>0.28000000000000003</v>
      </c>
      <c r="V82" s="38">
        <v>0.29499999999999998</v>
      </c>
      <c r="W82" s="38">
        <v>0.30499999999999999</v>
      </c>
      <c r="X82" s="38">
        <v>0.32</v>
      </c>
      <c r="Y82" s="38">
        <v>0.33500000000000002</v>
      </c>
      <c r="Z82" s="38">
        <v>0.35000000000000003</v>
      </c>
      <c r="AA82" s="38">
        <v>0.36499999999999999</v>
      </c>
      <c r="AB82" s="38">
        <v>0.375</v>
      </c>
      <c r="AC82" s="38">
        <v>0.38500000000000001</v>
      </c>
      <c r="AD82" s="38">
        <v>0.39500000000000002</v>
      </c>
      <c r="AE82" s="38">
        <v>0.40500000000000003</v>
      </c>
      <c r="AF82" s="38">
        <v>0.41499999999999998</v>
      </c>
      <c r="AH82" s="37">
        <f t="shared" si="4"/>
        <v>28.000000000000004</v>
      </c>
      <c r="AI82" s="37">
        <f t="shared" si="4"/>
        <v>29.5</v>
      </c>
      <c r="AJ82" s="37">
        <f t="shared" si="4"/>
        <v>30.5</v>
      </c>
      <c r="AK82" s="37">
        <f t="shared" si="4"/>
        <v>32</v>
      </c>
      <c r="AL82" s="37">
        <f t="shared" si="4"/>
        <v>33.5</v>
      </c>
      <c r="AM82" s="37">
        <f t="shared" si="4"/>
        <v>35</v>
      </c>
      <c r="AN82" s="37">
        <f t="shared" si="4"/>
        <v>36.5</v>
      </c>
      <c r="AO82" s="37">
        <f t="shared" si="4"/>
        <v>37.5</v>
      </c>
      <c r="AP82" s="37">
        <f t="shared" si="4"/>
        <v>38.5</v>
      </c>
      <c r="AQ82" s="37">
        <f t="shared" si="4"/>
        <v>39.5</v>
      </c>
      <c r="AR82" s="37">
        <f t="shared" si="4"/>
        <v>40.5</v>
      </c>
      <c r="AS82" s="37">
        <f t="shared" si="4"/>
        <v>41.5</v>
      </c>
    </row>
    <row r="83" spans="4:45" x14ac:dyDescent="0.25">
      <c r="D83">
        <v>80</v>
      </c>
      <c r="E83">
        <v>106000</v>
      </c>
      <c r="F83" s="37">
        <v>28.000000000000004</v>
      </c>
      <c r="G83" s="37">
        <v>29.5</v>
      </c>
      <c r="H83" s="37">
        <v>30.5</v>
      </c>
      <c r="I83" s="37">
        <v>32</v>
      </c>
      <c r="J83" s="37">
        <v>33.5</v>
      </c>
      <c r="K83" s="37">
        <v>35</v>
      </c>
      <c r="L83" s="37">
        <v>36.5</v>
      </c>
      <c r="M83" s="37">
        <v>37.5</v>
      </c>
      <c r="N83" s="37">
        <v>38.5</v>
      </c>
      <c r="O83" s="37">
        <v>39.5</v>
      </c>
      <c r="P83" s="37">
        <v>40.5</v>
      </c>
      <c r="Q83" s="37">
        <v>41.5</v>
      </c>
      <c r="S83" t="str">
        <f t="shared" si="5"/>
        <v/>
      </c>
      <c r="T83">
        <v>106000</v>
      </c>
      <c r="U83" s="38">
        <v>0.28000000000000003</v>
      </c>
      <c r="V83" s="38">
        <v>0.29499999999999998</v>
      </c>
      <c r="W83" s="38">
        <v>0.30499999999999999</v>
      </c>
      <c r="X83" s="38">
        <v>0.32</v>
      </c>
      <c r="Y83" s="38">
        <v>0.33500000000000002</v>
      </c>
      <c r="Z83" s="38">
        <v>0.35000000000000003</v>
      </c>
      <c r="AA83" s="38">
        <v>0.36499999999999999</v>
      </c>
      <c r="AB83" s="38">
        <v>0.375</v>
      </c>
      <c r="AC83" s="38">
        <v>0.38500000000000001</v>
      </c>
      <c r="AD83" s="38">
        <v>0.39500000000000002</v>
      </c>
      <c r="AE83" s="38">
        <v>0.40500000000000003</v>
      </c>
      <c r="AF83" s="38">
        <v>0.41499999999999998</v>
      </c>
      <c r="AH83" s="37">
        <f t="shared" si="4"/>
        <v>28.000000000000004</v>
      </c>
      <c r="AI83" s="37">
        <f t="shared" si="4"/>
        <v>29.5</v>
      </c>
      <c r="AJ83" s="37">
        <f t="shared" si="4"/>
        <v>30.5</v>
      </c>
      <c r="AK83" s="37">
        <f t="shared" si="4"/>
        <v>32</v>
      </c>
      <c r="AL83" s="37">
        <f t="shared" si="4"/>
        <v>33.5</v>
      </c>
      <c r="AM83" s="37">
        <f t="shared" si="4"/>
        <v>35</v>
      </c>
      <c r="AN83" s="37">
        <f t="shared" si="4"/>
        <v>36.5</v>
      </c>
      <c r="AO83" s="37">
        <f t="shared" si="4"/>
        <v>37.5</v>
      </c>
      <c r="AP83" s="37">
        <f t="shared" si="4"/>
        <v>38.5</v>
      </c>
      <c r="AQ83" s="37">
        <f t="shared" si="4"/>
        <v>39.5</v>
      </c>
      <c r="AR83" s="37">
        <f t="shared" si="4"/>
        <v>40.5</v>
      </c>
      <c r="AS83" s="37">
        <f t="shared" si="4"/>
        <v>41.5</v>
      </c>
    </row>
    <row r="84" spans="4:45" x14ac:dyDescent="0.25">
      <c r="D84">
        <v>81</v>
      </c>
      <c r="E84">
        <v>107000</v>
      </c>
      <c r="F84" s="37">
        <v>28.000000000000004</v>
      </c>
      <c r="G84" s="37">
        <v>29.5</v>
      </c>
      <c r="H84" s="37">
        <v>30.5</v>
      </c>
      <c r="I84" s="37">
        <v>32</v>
      </c>
      <c r="J84" s="37">
        <v>33.5</v>
      </c>
      <c r="K84" s="37">
        <v>35</v>
      </c>
      <c r="L84" s="37">
        <v>36.5</v>
      </c>
      <c r="M84" s="37">
        <v>37.5</v>
      </c>
      <c r="N84" s="37">
        <v>38.5</v>
      </c>
      <c r="O84" s="37">
        <v>39.5</v>
      </c>
      <c r="P84" s="37">
        <v>40.5</v>
      </c>
      <c r="Q84" s="37">
        <v>41.5</v>
      </c>
      <c r="S84" t="str">
        <f t="shared" si="5"/>
        <v/>
      </c>
      <c r="T84">
        <v>107000</v>
      </c>
      <c r="U84" s="38">
        <v>0.28000000000000003</v>
      </c>
      <c r="V84" s="38">
        <v>0.29499999999999998</v>
      </c>
      <c r="W84" s="38">
        <v>0.30499999999999999</v>
      </c>
      <c r="X84" s="38">
        <v>0.32</v>
      </c>
      <c r="Y84" s="38">
        <v>0.33500000000000002</v>
      </c>
      <c r="Z84" s="38">
        <v>0.35000000000000003</v>
      </c>
      <c r="AA84" s="38">
        <v>0.36499999999999999</v>
      </c>
      <c r="AB84" s="38">
        <v>0.375</v>
      </c>
      <c r="AC84" s="38">
        <v>0.38500000000000001</v>
      </c>
      <c r="AD84" s="38">
        <v>0.39500000000000002</v>
      </c>
      <c r="AE84" s="38">
        <v>0.40500000000000003</v>
      </c>
      <c r="AF84" s="38">
        <v>0.41499999999999998</v>
      </c>
      <c r="AH84" s="37">
        <f t="shared" si="4"/>
        <v>28.000000000000004</v>
      </c>
      <c r="AI84" s="37">
        <f t="shared" si="4"/>
        <v>29.5</v>
      </c>
      <c r="AJ84" s="37">
        <f t="shared" si="4"/>
        <v>30.5</v>
      </c>
      <c r="AK84" s="37">
        <f t="shared" si="4"/>
        <v>32</v>
      </c>
      <c r="AL84" s="37">
        <f t="shared" si="4"/>
        <v>33.5</v>
      </c>
      <c r="AM84" s="37">
        <f t="shared" si="4"/>
        <v>35</v>
      </c>
      <c r="AN84" s="37">
        <f t="shared" si="4"/>
        <v>36.5</v>
      </c>
      <c r="AO84" s="37">
        <f t="shared" si="4"/>
        <v>37.5</v>
      </c>
      <c r="AP84" s="37">
        <f t="shared" si="4"/>
        <v>38.5</v>
      </c>
      <c r="AQ84" s="37">
        <f t="shared" si="4"/>
        <v>39.5</v>
      </c>
      <c r="AR84" s="37">
        <f t="shared" si="4"/>
        <v>40.5</v>
      </c>
      <c r="AS84" s="37">
        <f t="shared" si="4"/>
        <v>41.5</v>
      </c>
    </row>
    <row r="85" spans="4:45" x14ac:dyDescent="0.25">
      <c r="D85">
        <v>82</v>
      </c>
      <c r="E85">
        <v>108000</v>
      </c>
      <c r="F85" s="37">
        <v>28.000000000000004</v>
      </c>
      <c r="G85" s="37">
        <v>29.5</v>
      </c>
      <c r="H85" s="37">
        <v>30.5</v>
      </c>
      <c r="I85" s="37">
        <v>32</v>
      </c>
      <c r="J85" s="37">
        <v>33.5</v>
      </c>
      <c r="K85" s="37">
        <v>35</v>
      </c>
      <c r="L85" s="37">
        <v>36.5</v>
      </c>
      <c r="M85" s="37">
        <v>37.5</v>
      </c>
      <c r="N85" s="37">
        <v>38.5</v>
      </c>
      <c r="O85" s="37">
        <v>39.5</v>
      </c>
      <c r="P85" s="37">
        <v>40.5</v>
      </c>
      <c r="Q85" s="37">
        <v>41.5</v>
      </c>
      <c r="S85" t="str">
        <f t="shared" si="5"/>
        <v/>
      </c>
      <c r="T85">
        <v>108000</v>
      </c>
      <c r="U85" s="38">
        <v>0.28000000000000003</v>
      </c>
      <c r="V85" s="38">
        <v>0.29499999999999998</v>
      </c>
      <c r="W85" s="38">
        <v>0.30499999999999999</v>
      </c>
      <c r="X85" s="38">
        <v>0.32</v>
      </c>
      <c r="Y85" s="38">
        <v>0.33500000000000002</v>
      </c>
      <c r="Z85" s="38">
        <v>0.35000000000000003</v>
      </c>
      <c r="AA85" s="38">
        <v>0.36499999999999999</v>
      </c>
      <c r="AB85" s="38">
        <v>0.375</v>
      </c>
      <c r="AC85" s="38">
        <v>0.38500000000000001</v>
      </c>
      <c r="AD85" s="38">
        <v>0.39500000000000002</v>
      </c>
      <c r="AE85" s="38">
        <v>0.40500000000000003</v>
      </c>
      <c r="AF85" s="38">
        <v>0.41499999999999998</v>
      </c>
      <c r="AH85" s="37">
        <f t="shared" si="4"/>
        <v>28.000000000000004</v>
      </c>
      <c r="AI85" s="37">
        <f t="shared" si="4"/>
        <v>29.5</v>
      </c>
      <c r="AJ85" s="37">
        <f t="shared" si="4"/>
        <v>30.5</v>
      </c>
      <c r="AK85" s="37">
        <f t="shared" si="4"/>
        <v>32</v>
      </c>
      <c r="AL85" s="37">
        <f t="shared" si="4"/>
        <v>33.5</v>
      </c>
      <c r="AM85" s="37">
        <f t="shared" si="4"/>
        <v>35</v>
      </c>
      <c r="AN85" s="37">
        <f t="shared" si="4"/>
        <v>36.5</v>
      </c>
      <c r="AO85" s="37">
        <f t="shared" si="4"/>
        <v>37.5</v>
      </c>
      <c r="AP85" s="37">
        <f t="shared" si="4"/>
        <v>38.5</v>
      </c>
      <c r="AQ85" s="37">
        <f t="shared" si="4"/>
        <v>39.5</v>
      </c>
      <c r="AR85" s="37">
        <f t="shared" si="4"/>
        <v>40.5</v>
      </c>
      <c r="AS85" s="37">
        <f t="shared" si="4"/>
        <v>41.5</v>
      </c>
    </row>
    <row r="86" spans="4:45" x14ac:dyDescent="0.25">
      <c r="D86">
        <v>83</v>
      </c>
      <c r="E86">
        <v>109000</v>
      </c>
      <c r="F86" s="37">
        <v>28.000000000000004</v>
      </c>
      <c r="G86" s="37">
        <v>29.5</v>
      </c>
      <c r="H86" s="37">
        <v>30.5</v>
      </c>
      <c r="I86" s="37">
        <v>32</v>
      </c>
      <c r="J86" s="37">
        <v>33.5</v>
      </c>
      <c r="K86" s="37">
        <v>35</v>
      </c>
      <c r="L86" s="37">
        <v>36.5</v>
      </c>
      <c r="M86" s="37">
        <v>37.5</v>
      </c>
      <c r="N86" s="37">
        <v>38.5</v>
      </c>
      <c r="O86" s="37">
        <v>39.5</v>
      </c>
      <c r="P86" s="37">
        <v>40.5</v>
      </c>
      <c r="Q86" s="37">
        <v>41.5</v>
      </c>
      <c r="S86" t="str">
        <f t="shared" si="5"/>
        <v/>
      </c>
      <c r="T86">
        <v>109000</v>
      </c>
      <c r="U86" s="38">
        <v>0.28000000000000003</v>
      </c>
      <c r="V86" s="38">
        <v>0.29499999999999998</v>
      </c>
      <c r="W86" s="38">
        <v>0.30499999999999999</v>
      </c>
      <c r="X86" s="38">
        <v>0.32</v>
      </c>
      <c r="Y86" s="38">
        <v>0.33500000000000002</v>
      </c>
      <c r="Z86" s="38">
        <v>0.35000000000000003</v>
      </c>
      <c r="AA86" s="38">
        <v>0.36499999999999999</v>
      </c>
      <c r="AB86" s="38">
        <v>0.375</v>
      </c>
      <c r="AC86" s="38">
        <v>0.38500000000000001</v>
      </c>
      <c r="AD86" s="38">
        <v>0.39500000000000002</v>
      </c>
      <c r="AE86" s="38">
        <v>0.40500000000000003</v>
      </c>
      <c r="AF86" s="38">
        <v>0.41499999999999998</v>
      </c>
      <c r="AH86" s="37">
        <f t="shared" si="4"/>
        <v>28.000000000000004</v>
      </c>
      <c r="AI86" s="37">
        <f t="shared" si="4"/>
        <v>29.5</v>
      </c>
      <c r="AJ86" s="37">
        <f t="shared" si="4"/>
        <v>30.5</v>
      </c>
      <c r="AK86" s="37">
        <f t="shared" si="4"/>
        <v>32</v>
      </c>
      <c r="AL86" s="37">
        <f t="shared" si="4"/>
        <v>33.5</v>
      </c>
      <c r="AM86" s="37">
        <f t="shared" si="4"/>
        <v>35</v>
      </c>
      <c r="AN86" s="37">
        <f t="shared" si="4"/>
        <v>36.5</v>
      </c>
      <c r="AO86" s="37">
        <f t="shared" si="4"/>
        <v>37.5</v>
      </c>
      <c r="AP86" s="37">
        <f t="shared" si="4"/>
        <v>38.5</v>
      </c>
      <c r="AQ86" s="37">
        <f t="shared" si="4"/>
        <v>39.5</v>
      </c>
      <c r="AR86" s="37">
        <f t="shared" si="4"/>
        <v>40.5</v>
      </c>
      <c r="AS86" s="37">
        <f t="shared" si="4"/>
        <v>41.5</v>
      </c>
    </row>
    <row r="87" spans="4:45" x14ac:dyDescent="0.25">
      <c r="D87">
        <v>84</v>
      </c>
      <c r="E87">
        <v>110000</v>
      </c>
      <c r="F87" s="37">
        <v>28.000000000000004</v>
      </c>
      <c r="G87" s="37">
        <v>29.5</v>
      </c>
      <c r="H87" s="37">
        <v>30.5</v>
      </c>
      <c r="I87" s="37">
        <v>32</v>
      </c>
      <c r="J87" s="37">
        <v>33.5</v>
      </c>
      <c r="K87" s="37">
        <v>35</v>
      </c>
      <c r="L87" s="37">
        <v>36.5</v>
      </c>
      <c r="M87" s="37">
        <v>37.5</v>
      </c>
      <c r="N87" s="37">
        <v>38.5</v>
      </c>
      <c r="O87" s="37">
        <v>39.5</v>
      </c>
      <c r="P87" s="37">
        <v>40.5</v>
      </c>
      <c r="Q87" s="37">
        <v>41.5</v>
      </c>
      <c r="S87" t="str">
        <f t="shared" si="5"/>
        <v/>
      </c>
      <c r="T87">
        <v>110000</v>
      </c>
      <c r="U87" s="38">
        <v>0.28000000000000003</v>
      </c>
      <c r="V87" s="38">
        <v>0.29499999999999998</v>
      </c>
      <c r="W87" s="38">
        <v>0.30499999999999999</v>
      </c>
      <c r="X87" s="38">
        <v>0.32</v>
      </c>
      <c r="Y87" s="38">
        <v>0.33500000000000002</v>
      </c>
      <c r="Z87" s="38">
        <v>0.35000000000000003</v>
      </c>
      <c r="AA87" s="38">
        <v>0.36499999999999999</v>
      </c>
      <c r="AB87" s="38">
        <v>0.375</v>
      </c>
      <c r="AC87" s="38">
        <v>0.38500000000000001</v>
      </c>
      <c r="AD87" s="38">
        <v>0.39500000000000002</v>
      </c>
      <c r="AE87" s="38">
        <v>0.40500000000000003</v>
      </c>
      <c r="AF87" s="38">
        <v>0.41499999999999998</v>
      </c>
      <c r="AH87" s="37">
        <f t="shared" si="4"/>
        <v>28.000000000000004</v>
      </c>
      <c r="AI87" s="37">
        <f t="shared" si="4"/>
        <v>29.5</v>
      </c>
      <c r="AJ87" s="37">
        <f t="shared" si="4"/>
        <v>30.5</v>
      </c>
      <c r="AK87" s="37">
        <f t="shared" si="4"/>
        <v>32</v>
      </c>
      <c r="AL87" s="37">
        <f t="shared" si="4"/>
        <v>33.5</v>
      </c>
      <c r="AM87" s="37">
        <f t="shared" si="4"/>
        <v>35</v>
      </c>
      <c r="AN87" s="37">
        <f t="shared" si="4"/>
        <v>36.5</v>
      </c>
      <c r="AO87" s="37">
        <f t="shared" si="4"/>
        <v>37.5</v>
      </c>
      <c r="AP87" s="37">
        <f t="shared" si="4"/>
        <v>38.5</v>
      </c>
      <c r="AQ87" s="37">
        <f t="shared" si="4"/>
        <v>39.5</v>
      </c>
      <c r="AR87" s="37">
        <f t="shared" si="4"/>
        <v>40.5</v>
      </c>
      <c r="AS87" s="37">
        <f t="shared" si="4"/>
        <v>41.5</v>
      </c>
    </row>
    <row r="88" spans="4:45" x14ac:dyDescent="0.25"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U88"/>
      <c r="V88"/>
      <c r="W88"/>
      <c r="X88"/>
      <c r="Y88"/>
      <c r="Z88"/>
      <c r="AA88"/>
      <c r="AB88"/>
      <c r="AC88"/>
      <c r="AD88"/>
      <c r="AE88"/>
      <c r="AF88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</row>
    <row r="89" spans="4:45" x14ac:dyDescent="0.25"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U89"/>
      <c r="V89"/>
      <c r="W89"/>
      <c r="X89"/>
      <c r="Y89"/>
      <c r="Z89"/>
      <c r="AA89"/>
      <c r="AB89"/>
      <c r="AC89"/>
      <c r="AD89"/>
      <c r="AE89"/>
      <c r="AF89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</row>
    <row r="90" spans="4:45" x14ac:dyDescent="0.25"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U90"/>
      <c r="V90"/>
      <c r="W90"/>
      <c r="X90"/>
      <c r="Y90"/>
      <c r="Z90"/>
      <c r="AA90"/>
      <c r="AB90"/>
      <c r="AC90"/>
      <c r="AD90"/>
      <c r="AE90"/>
      <c r="AF90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</row>
    <row r="91" spans="4:45" x14ac:dyDescent="0.25"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U91"/>
      <c r="V91"/>
      <c r="W91"/>
      <c r="X91"/>
      <c r="Y91"/>
      <c r="Z91"/>
      <c r="AA91"/>
      <c r="AB91"/>
      <c r="AC91"/>
      <c r="AD91"/>
      <c r="AE91"/>
      <c r="AF91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</row>
    <row r="92" spans="4:45" x14ac:dyDescent="0.25"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U92"/>
      <c r="V92"/>
      <c r="W92"/>
      <c r="X92"/>
      <c r="Y92"/>
      <c r="Z92"/>
      <c r="AA92"/>
      <c r="AB92"/>
      <c r="AC92"/>
      <c r="AD92"/>
      <c r="AE92"/>
      <c r="AF92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</row>
    <row r="93" spans="4:45" x14ac:dyDescent="0.25"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U93"/>
      <c r="V93"/>
      <c r="W93"/>
      <c r="X93"/>
      <c r="Y93"/>
      <c r="Z93"/>
      <c r="AA93"/>
      <c r="AB93"/>
      <c r="AC93"/>
      <c r="AD93"/>
      <c r="AE93"/>
      <c r="AF93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</row>
    <row r="94" spans="4:45" x14ac:dyDescent="0.25"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U94"/>
      <c r="V94"/>
      <c r="W94"/>
      <c r="X94"/>
      <c r="Y94"/>
      <c r="Z94"/>
      <c r="AA94"/>
      <c r="AB94"/>
      <c r="AC94"/>
      <c r="AD94"/>
      <c r="AE94"/>
      <c r="AF94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</row>
    <row r="95" spans="4:45" x14ac:dyDescent="0.25"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U95"/>
      <c r="V95"/>
      <c r="W95"/>
      <c r="X95"/>
      <c r="Y95"/>
      <c r="Z95"/>
      <c r="AA95"/>
      <c r="AB95"/>
      <c r="AC95"/>
      <c r="AD95"/>
      <c r="AE95"/>
      <c r="AF95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</row>
    <row r="96" spans="4:45" x14ac:dyDescent="0.25"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U96"/>
      <c r="V96"/>
      <c r="W96"/>
      <c r="X96"/>
      <c r="Y96"/>
      <c r="Z96"/>
      <c r="AA96"/>
      <c r="AB96"/>
      <c r="AC96"/>
      <c r="AD96"/>
      <c r="AE96"/>
      <c r="AF96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</row>
    <row r="97" spans="6:45" x14ac:dyDescent="0.25"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U97"/>
      <c r="V97"/>
      <c r="W97"/>
      <c r="X97"/>
      <c r="Y97"/>
      <c r="Z97"/>
      <c r="AA97"/>
      <c r="AB97"/>
      <c r="AC97"/>
      <c r="AD97"/>
      <c r="AE97"/>
      <c r="AF9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</row>
    <row r="98" spans="6:45" x14ac:dyDescent="0.25">
      <c r="U98"/>
      <c r="V98"/>
      <c r="W98"/>
      <c r="X98"/>
      <c r="Y98"/>
      <c r="Z98"/>
      <c r="AA98"/>
      <c r="AB98"/>
      <c r="AC98"/>
      <c r="AD98"/>
      <c r="AE98"/>
      <c r="AF98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</row>
    <row r="99" spans="6:45" x14ac:dyDescent="0.25">
      <c r="U99"/>
      <c r="V99"/>
      <c r="W99"/>
      <c r="X99"/>
      <c r="Y99"/>
      <c r="Z99"/>
      <c r="AA99"/>
      <c r="AB99"/>
      <c r="AC99"/>
      <c r="AD99"/>
      <c r="AE99"/>
      <c r="AF99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</row>
    <row r="100" spans="6:45" x14ac:dyDescent="0.25">
      <c r="U100"/>
      <c r="V100"/>
      <c r="W100"/>
      <c r="X100"/>
      <c r="Y100"/>
      <c r="Z100"/>
      <c r="AA100"/>
      <c r="AB100"/>
      <c r="AC100"/>
      <c r="AD100"/>
      <c r="AE100"/>
      <c r="AF100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</row>
    <row r="101" spans="6:45" x14ac:dyDescent="0.25">
      <c r="U101"/>
      <c r="V101"/>
      <c r="W101"/>
      <c r="X101"/>
      <c r="Y101"/>
      <c r="Z101"/>
      <c r="AA101"/>
      <c r="AB101"/>
      <c r="AC101"/>
      <c r="AD101"/>
      <c r="AE101"/>
      <c r="AF101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</row>
    <row r="102" spans="6:45" x14ac:dyDescent="0.25">
      <c r="U102"/>
      <c r="V102"/>
      <c r="W102"/>
      <c r="X102"/>
      <c r="Y102"/>
      <c r="Z102"/>
      <c r="AA102"/>
      <c r="AB102"/>
      <c r="AC102"/>
      <c r="AD102"/>
      <c r="AE102"/>
      <c r="AF102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</row>
    <row r="103" spans="6:45" x14ac:dyDescent="0.25">
      <c r="U103"/>
      <c r="V103"/>
      <c r="W103"/>
      <c r="X103"/>
      <c r="Y103"/>
      <c r="Z103"/>
      <c r="AA103"/>
      <c r="AB103"/>
      <c r="AC103"/>
      <c r="AD103"/>
      <c r="AE103"/>
      <c r="AF103"/>
    </row>
  </sheetData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38"/>
  <sheetViews>
    <sheetView topLeftCell="C1" zoomScale="80" zoomScaleNormal="80" workbookViewId="0">
      <selection activeCell="H22" sqref="H22"/>
    </sheetView>
  </sheetViews>
  <sheetFormatPr defaultRowHeight="15" outlineLevelRow="1" outlineLevelCol="1" x14ac:dyDescent="0.25"/>
  <cols>
    <col min="1" max="1" width="19.28515625" style="19" hidden="1" customWidth="1" outlineLevel="1"/>
    <col min="2" max="2" width="4.42578125" hidden="1" customWidth="1" outlineLevel="1"/>
    <col min="3" max="3" width="48" bestFit="1" customWidth="1" collapsed="1"/>
    <col min="4" max="4" width="12.5703125" bestFit="1" customWidth="1"/>
    <col min="7" max="7" width="29.85546875" bestFit="1" customWidth="1"/>
    <col min="8" max="9" width="10.7109375" customWidth="1"/>
  </cols>
  <sheetData>
    <row r="1" spans="1:9" x14ac:dyDescent="0.25">
      <c r="A1" s="18" t="s">
        <v>31</v>
      </c>
    </row>
    <row r="2" spans="1:9" x14ac:dyDescent="0.25">
      <c r="C2" t="s">
        <v>21</v>
      </c>
      <c r="D2" s="17">
        <f>'MaxHyp Light'!B5</f>
        <v>50000</v>
      </c>
      <c r="E2" s="17">
        <f>'MaxHyp Light'!B4</f>
        <v>30</v>
      </c>
      <c r="F2" t="s">
        <v>46</v>
      </c>
      <c r="G2" t="s">
        <v>47</v>
      </c>
      <c r="H2" s="5">
        <f>IF(H6="ja",D2,MAX(D2,D3))</f>
        <v>50000</v>
      </c>
      <c r="I2" s="35">
        <f>'MaxHyp Light'!M11</f>
        <v>50000</v>
      </c>
    </row>
    <row r="3" spans="1:9" x14ac:dyDescent="0.25">
      <c r="A3" s="19" t="s">
        <v>28</v>
      </c>
      <c r="C3" t="s">
        <v>22</v>
      </c>
      <c r="D3" s="17">
        <f>'MaxHyp Light'!C5</f>
        <v>0</v>
      </c>
      <c r="E3" s="17">
        <f>'MaxHyp Light'!C4</f>
        <v>30</v>
      </c>
      <c r="F3" t="s">
        <v>46</v>
      </c>
      <c r="G3" t="s">
        <v>48</v>
      </c>
      <c r="H3" s="5">
        <f>VLOOKUP(H2,D2:E3,2,0)</f>
        <v>30</v>
      </c>
    </row>
    <row r="4" spans="1:9" x14ac:dyDescent="0.25">
      <c r="A4" s="19" t="s">
        <v>29</v>
      </c>
      <c r="C4" s="8" t="s">
        <v>26</v>
      </c>
      <c r="D4" s="17">
        <f>'MaxHyp Light'!B13</f>
        <v>0</v>
      </c>
      <c r="G4" t="s">
        <v>125</v>
      </c>
      <c r="H4" s="39">
        <v>67</v>
      </c>
    </row>
    <row r="5" spans="1:9" x14ac:dyDescent="0.25">
      <c r="A5" s="19" t="s">
        <v>5</v>
      </c>
      <c r="G5" t="s">
        <v>124</v>
      </c>
      <c r="H5" s="5" t="str">
        <f>IF(H3&lt;H4,"NietAow","WelAow")</f>
        <v>NietAow</v>
      </c>
    </row>
    <row r="6" spans="1:9" x14ac:dyDescent="0.25">
      <c r="A6" s="19" t="s">
        <v>4</v>
      </c>
      <c r="C6" t="s">
        <v>131</v>
      </c>
      <c r="D6" s="39">
        <v>5</v>
      </c>
      <c r="G6" t="s">
        <v>126</v>
      </c>
      <c r="H6" s="5" t="str">
        <f>'MaxHyp Light'!B3</f>
        <v>ja</v>
      </c>
    </row>
    <row r="7" spans="1:9" x14ac:dyDescent="0.25">
      <c r="C7" t="s">
        <v>80</v>
      </c>
      <c r="D7" s="67">
        <f>'MaxHyp Light'!B17</f>
        <v>0.05</v>
      </c>
    </row>
    <row r="8" spans="1:9" x14ac:dyDescent="0.25">
      <c r="A8" s="20" t="s">
        <v>6</v>
      </c>
      <c r="C8" t="s">
        <v>130</v>
      </c>
      <c r="D8" s="5">
        <f>H22</f>
        <v>26.5</v>
      </c>
    </row>
    <row r="9" spans="1:9" x14ac:dyDescent="0.25">
      <c r="A9" s="19" t="s">
        <v>30</v>
      </c>
      <c r="C9" t="s">
        <v>129</v>
      </c>
      <c r="D9" s="5">
        <f>H23</f>
        <v>20</v>
      </c>
      <c r="E9" s="8"/>
    </row>
    <row r="10" spans="1:9" x14ac:dyDescent="0.25">
      <c r="A10" s="19" t="s">
        <v>5</v>
      </c>
    </row>
    <row r="11" spans="1:9" x14ac:dyDescent="0.25">
      <c r="A11" s="19" t="s">
        <v>7</v>
      </c>
      <c r="C11" t="s">
        <v>19</v>
      </c>
      <c r="D11" s="5">
        <f>IF(H6="ja",(D2-D4)*D8/100,(D2+D3-D4)*D8/100)</f>
        <v>13250</v>
      </c>
    </row>
    <row r="12" spans="1:9" x14ac:dyDescent="0.25">
      <c r="A12" s="20" t="s">
        <v>6</v>
      </c>
      <c r="C12" s="6" t="s">
        <v>20</v>
      </c>
      <c r="D12" s="9">
        <f>D11*D9/D8</f>
        <v>10000</v>
      </c>
    </row>
    <row r="13" spans="1:9" x14ac:dyDescent="0.25">
      <c r="A13" s="19" t="s">
        <v>8</v>
      </c>
      <c r="C13" s="8" t="s">
        <v>27</v>
      </c>
      <c r="D13" s="17">
        <f>'MaxHyp Light'!B15</f>
        <v>0</v>
      </c>
    </row>
    <row r="14" spans="1:9" x14ac:dyDescent="0.25">
      <c r="C14" t="s">
        <v>32</v>
      </c>
      <c r="D14" s="5">
        <f>D11-D13</f>
        <v>13250</v>
      </c>
    </row>
    <row r="15" spans="1:9" x14ac:dyDescent="0.25">
      <c r="C15" s="6" t="s">
        <v>33</v>
      </c>
      <c r="D15" s="9">
        <f>D12-D13</f>
        <v>10000</v>
      </c>
    </row>
    <row r="16" spans="1:9" x14ac:dyDescent="0.25">
      <c r="H16" t="s">
        <v>118</v>
      </c>
      <c r="I16" t="s">
        <v>119</v>
      </c>
    </row>
    <row r="17" spans="3:9" x14ac:dyDescent="0.25">
      <c r="C17" s="1" t="s">
        <v>1</v>
      </c>
      <c r="D17" s="21">
        <f>'MaxHyp Light'!B17</f>
        <v>0.05</v>
      </c>
      <c r="G17" t="s">
        <v>51</v>
      </c>
      <c r="H17" s="5">
        <f>HLOOKUP(D17*100,'2018JR2BX1'!F2:Q3,2,1)</f>
        <v>10</v>
      </c>
    </row>
    <row r="18" spans="3:9" x14ac:dyDescent="0.25">
      <c r="C18" s="1" t="s">
        <v>2</v>
      </c>
      <c r="D18" s="22">
        <f>'MaxHyp Light'!B18</f>
        <v>30</v>
      </c>
      <c r="G18" t="s">
        <v>120</v>
      </c>
      <c r="H18" s="5">
        <f>VLOOKUP(I2,'2018JR2BX1'!E:Q,H17,1)</f>
        <v>26.5</v>
      </c>
      <c r="I18" s="5">
        <f>VLOOKUP(I2,'2018SR2BX1'!E:Q,H17,1)</f>
        <v>34</v>
      </c>
    </row>
    <row r="19" spans="3:9" x14ac:dyDescent="0.25">
      <c r="C19" s="2" t="s">
        <v>3</v>
      </c>
      <c r="D19" s="3">
        <f>PV(D17/12,D18*12,-1/12,0,0)</f>
        <v>15.523468087172983</v>
      </c>
      <c r="G19" t="s">
        <v>121</v>
      </c>
      <c r="H19" s="5">
        <f>VLOOKUP(I2,'2018JR2BX3'!E:Q,H17,1)</f>
        <v>20</v>
      </c>
      <c r="I19" s="5">
        <f>VLOOKUP(I2,'2018SR2BX3'!E:Q,H17,1)</f>
        <v>26.5</v>
      </c>
    </row>
    <row r="20" spans="3:9" x14ac:dyDescent="0.25">
      <c r="C20" t="s">
        <v>17</v>
      </c>
      <c r="D20" s="10">
        <f>D14*D19</f>
        <v>205685.95215504203</v>
      </c>
      <c r="G20" t="s">
        <v>122</v>
      </c>
      <c r="H20" s="5">
        <f>VLOOKUP(I2,'2018JR1BX1'!E:Q,H17,1)</f>
        <v>26.5</v>
      </c>
      <c r="I20" s="5">
        <f>VLOOKUP(I2,'2018SR1BX1'!E:Q,H17,1)</f>
        <v>34</v>
      </c>
    </row>
    <row r="21" spans="3:9" x14ac:dyDescent="0.25">
      <c r="C21" s="6" t="s">
        <v>18</v>
      </c>
      <c r="D21" s="11">
        <f>D20*D9/D8</f>
        <v>155234.68087172983</v>
      </c>
      <c r="G21" t="s">
        <v>123</v>
      </c>
      <c r="H21" s="5">
        <f>VLOOKUP(I2,'2018JR1BX3'!E:Q,H17,1)</f>
        <v>20</v>
      </c>
      <c r="I21" s="5">
        <f>VLOOKUP(I2,'2018SR1BX3'!E:Q,H17,1)</f>
        <v>26.5</v>
      </c>
    </row>
    <row r="22" spans="3:9" x14ac:dyDescent="0.25">
      <c r="C22" s="6"/>
      <c r="D22" s="7"/>
      <c r="G22" t="s">
        <v>116</v>
      </c>
      <c r="H22" s="5">
        <f>IF(H6="ja",IF(H5="NietAow",H20,I20),IF(H5="NietAow",H18,I18))</f>
        <v>26.5</v>
      </c>
    </row>
    <row r="23" spans="3:9" x14ac:dyDescent="0.25">
      <c r="C23" s="6" t="s">
        <v>36</v>
      </c>
      <c r="D23" s="7"/>
      <c r="G23" t="s">
        <v>117</v>
      </c>
      <c r="H23" s="5">
        <f>IF(H6="ja",IF(H5="NietAow",H21,I21),IF(H5="NietAow",H19,I19))</f>
        <v>20</v>
      </c>
    </row>
    <row r="24" spans="3:9" x14ac:dyDescent="0.25">
      <c r="C24" t="s">
        <v>9</v>
      </c>
      <c r="D24" s="4"/>
    </row>
    <row r="25" spans="3:9" x14ac:dyDescent="0.25">
      <c r="C25" t="s">
        <v>10</v>
      </c>
      <c r="D25" s="10">
        <f>D20-D24</f>
        <v>205685.95215504203</v>
      </c>
    </row>
    <row r="26" spans="3:9" x14ac:dyDescent="0.25">
      <c r="C26" t="s">
        <v>11</v>
      </c>
      <c r="D26" s="10">
        <f>D25*D9/D8</f>
        <v>155234.68087172983</v>
      </c>
    </row>
    <row r="27" spans="3:9" x14ac:dyDescent="0.25">
      <c r="C27" t="s">
        <v>12</v>
      </c>
      <c r="D27" s="12">
        <f>D26+D24</f>
        <v>155234.68087172983</v>
      </c>
    </row>
    <row r="28" spans="3:9" x14ac:dyDescent="0.25">
      <c r="D28" s="4"/>
    </row>
    <row r="29" spans="3:9" x14ac:dyDescent="0.25">
      <c r="C29" s="6" t="s">
        <v>37</v>
      </c>
      <c r="D29" s="4"/>
    </row>
    <row r="30" spans="3:9" x14ac:dyDescent="0.25">
      <c r="C30" t="s">
        <v>34</v>
      </c>
      <c r="D30" s="23">
        <f>'MaxHyp Light'!B19</f>
        <v>0</v>
      </c>
    </row>
    <row r="31" spans="3:9" x14ac:dyDescent="0.25">
      <c r="C31" t="s">
        <v>55</v>
      </c>
      <c r="D31" s="10">
        <f>D30/D19</f>
        <v>0</v>
      </c>
    </row>
    <row r="32" spans="3:9" x14ac:dyDescent="0.25">
      <c r="C32" s="6" t="s">
        <v>54</v>
      </c>
      <c r="D32" s="11">
        <f>D31*D8/D9</f>
        <v>0</v>
      </c>
    </row>
    <row r="33" spans="3:4" x14ac:dyDescent="0.25">
      <c r="C33" t="s">
        <v>16</v>
      </c>
      <c r="D33" s="10">
        <f>D14-D32</f>
        <v>13250</v>
      </c>
    </row>
    <row r="34" spans="3:4" hidden="1" outlineLevel="1" x14ac:dyDescent="0.25">
      <c r="C34" s="6" t="s">
        <v>13</v>
      </c>
      <c r="D34" s="11">
        <f>D31</f>
        <v>0</v>
      </c>
    </row>
    <row r="35" spans="3:4" hidden="1" outlineLevel="1" x14ac:dyDescent="0.25">
      <c r="C35" t="s">
        <v>14</v>
      </c>
      <c r="D35" s="10">
        <f>D33+D34</f>
        <v>13250</v>
      </c>
    </row>
    <row r="36" spans="3:4" hidden="1" outlineLevel="1" x14ac:dyDescent="0.25">
      <c r="C36" t="s">
        <v>15</v>
      </c>
      <c r="D36" s="12">
        <f>D35/12</f>
        <v>1104.1666666666667</v>
      </c>
    </row>
    <row r="37" spans="3:4" collapsed="1" x14ac:dyDescent="0.25">
      <c r="C37" t="s">
        <v>45</v>
      </c>
      <c r="D37" s="10">
        <f>D33*D19</f>
        <v>205685.95215504203</v>
      </c>
    </row>
    <row r="38" spans="3:4" x14ac:dyDescent="0.25">
      <c r="C38" s="13" t="s">
        <v>35</v>
      </c>
      <c r="D38" s="12">
        <f>D30+D37</f>
        <v>205685.95215504203</v>
      </c>
    </row>
  </sheetData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38"/>
  <sheetViews>
    <sheetView topLeftCell="C1" zoomScale="80" zoomScaleNormal="80" workbookViewId="0">
      <selection activeCell="H22" sqref="H22"/>
    </sheetView>
  </sheetViews>
  <sheetFormatPr defaultRowHeight="15" outlineLevelRow="1" outlineLevelCol="1" x14ac:dyDescent="0.25"/>
  <cols>
    <col min="1" max="1" width="19.28515625" style="19" hidden="1" customWidth="1" outlineLevel="1"/>
    <col min="2" max="2" width="4.42578125" hidden="1" customWidth="1" outlineLevel="1"/>
    <col min="3" max="3" width="48" bestFit="1" customWidth="1" collapsed="1"/>
    <col min="4" max="4" width="12.5703125" bestFit="1" customWidth="1"/>
    <col min="7" max="7" width="29.85546875" bestFit="1" customWidth="1"/>
    <col min="8" max="9" width="10.7109375" customWidth="1"/>
  </cols>
  <sheetData>
    <row r="1" spans="1:9" x14ac:dyDescent="0.25">
      <c r="A1" s="18" t="s">
        <v>31</v>
      </c>
    </row>
    <row r="2" spans="1:9" x14ac:dyDescent="0.25">
      <c r="C2" t="s">
        <v>21</v>
      </c>
      <c r="D2" s="17">
        <f>'MaxHyp Light'!B5</f>
        <v>50000</v>
      </c>
      <c r="E2" s="17">
        <f>'MaxHyp Light'!B4</f>
        <v>30</v>
      </c>
      <c r="F2" t="s">
        <v>46</v>
      </c>
      <c r="G2" t="s">
        <v>47</v>
      </c>
      <c r="H2" s="5">
        <f>IF(H6="ja",D2,MAX(D2,D3))</f>
        <v>50000</v>
      </c>
      <c r="I2" s="35">
        <f>'MaxHyp Light'!N11</f>
        <v>50000</v>
      </c>
    </row>
    <row r="3" spans="1:9" x14ac:dyDescent="0.25">
      <c r="A3" s="19" t="s">
        <v>28</v>
      </c>
      <c r="C3" t="s">
        <v>22</v>
      </c>
      <c r="D3" s="17">
        <f>'MaxHyp Light'!C5</f>
        <v>0</v>
      </c>
      <c r="E3" s="17">
        <f>'MaxHyp Light'!C4</f>
        <v>30</v>
      </c>
      <c r="F3" t="s">
        <v>46</v>
      </c>
      <c r="G3" t="s">
        <v>48</v>
      </c>
      <c r="H3" s="5">
        <f>VLOOKUP(H2,D2:E3,2,0)</f>
        <v>30</v>
      </c>
    </row>
    <row r="4" spans="1:9" x14ac:dyDescent="0.25">
      <c r="A4" s="19" t="s">
        <v>29</v>
      </c>
      <c r="C4" s="8" t="s">
        <v>26</v>
      </c>
      <c r="D4" s="17">
        <f>'MaxHyp Light'!B13</f>
        <v>0</v>
      </c>
      <c r="G4" t="s">
        <v>125</v>
      </c>
      <c r="H4" s="39">
        <v>67</v>
      </c>
    </row>
    <row r="5" spans="1:9" x14ac:dyDescent="0.25">
      <c r="A5" s="19" t="s">
        <v>5</v>
      </c>
      <c r="G5" t="s">
        <v>124</v>
      </c>
      <c r="H5" s="5" t="str">
        <f>IF(H3&lt;H4,"NietAow","WelAow")</f>
        <v>NietAow</v>
      </c>
    </row>
    <row r="6" spans="1:9" x14ac:dyDescent="0.25">
      <c r="A6" s="19" t="s">
        <v>4</v>
      </c>
      <c r="C6" t="s">
        <v>131</v>
      </c>
      <c r="D6" s="39">
        <v>5</v>
      </c>
      <c r="G6" t="s">
        <v>126</v>
      </c>
      <c r="H6" s="5" t="str">
        <f>'MaxHyp Light'!B3</f>
        <v>ja</v>
      </c>
    </row>
    <row r="7" spans="1:9" x14ac:dyDescent="0.25">
      <c r="C7" t="s">
        <v>80</v>
      </c>
      <c r="D7" s="67">
        <f>'MaxHyp Light'!B17</f>
        <v>0.05</v>
      </c>
    </row>
    <row r="8" spans="1:9" x14ac:dyDescent="0.25">
      <c r="A8" s="20" t="s">
        <v>6</v>
      </c>
      <c r="C8" t="s">
        <v>130</v>
      </c>
      <c r="D8" s="5">
        <f>H22</f>
        <v>26.5</v>
      </c>
    </row>
    <row r="9" spans="1:9" x14ac:dyDescent="0.25">
      <c r="A9" s="19" t="s">
        <v>30</v>
      </c>
      <c r="C9" t="s">
        <v>129</v>
      </c>
      <c r="D9" s="5">
        <f>H23</f>
        <v>20</v>
      </c>
      <c r="E9" s="8"/>
    </row>
    <row r="10" spans="1:9" x14ac:dyDescent="0.25">
      <c r="A10" s="19" t="s">
        <v>5</v>
      </c>
    </row>
    <row r="11" spans="1:9" x14ac:dyDescent="0.25">
      <c r="A11" s="19" t="s">
        <v>7</v>
      </c>
      <c r="C11" t="s">
        <v>19</v>
      </c>
      <c r="D11" s="5">
        <f>IF(H6="ja",(D2-D4)*D8/100,(D2+D3-D4)*D8/100)</f>
        <v>13250</v>
      </c>
    </row>
    <row r="12" spans="1:9" x14ac:dyDescent="0.25">
      <c r="A12" s="20" t="s">
        <v>6</v>
      </c>
      <c r="C12" s="6" t="s">
        <v>20</v>
      </c>
      <c r="D12" s="9">
        <f>D11*D9/D8</f>
        <v>10000</v>
      </c>
    </row>
    <row r="13" spans="1:9" x14ac:dyDescent="0.25">
      <c r="A13" s="19" t="s">
        <v>8</v>
      </c>
      <c r="C13" s="8" t="s">
        <v>27</v>
      </c>
      <c r="D13" s="17">
        <f>'MaxHyp Light'!B15</f>
        <v>0</v>
      </c>
    </row>
    <row r="14" spans="1:9" x14ac:dyDescent="0.25">
      <c r="C14" t="s">
        <v>32</v>
      </c>
      <c r="D14" s="5">
        <f>D11-D13</f>
        <v>13250</v>
      </c>
    </row>
    <row r="15" spans="1:9" x14ac:dyDescent="0.25">
      <c r="C15" s="6" t="s">
        <v>33</v>
      </c>
      <c r="D15" s="9">
        <f>D12-D13</f>
        <v>10000</v>
      </c>
    </row>
    <row r="16" spans="1:9" x14ac:dyDescent="0.25">
      <c r="H16" t="s">
        <v>118</v>
      </c>
      <c r="I16" t="s">
        <v>119</v>
      </c>
    </row>
    <row r="17" spans="3:9" x14ac:dyDescent="0.25">
      <c r="C17" s="1" t="s">
        <v>1</v>
      </c>
      <c r="D17" s="21">
        <f>'MaxHyp Light'!B17</f>
        <v>0.05</v>
      </c>
      <c r="G17" t="s">
        <v>51</v>
      </c>
      <c r="H17" s="5">
        <f>HLOOKUP(D17*100,'2017JanNietAowSamenBox1'!F2:Q3,2,1)</f>
        <v>10</v>
      </c>
    </row>
    <row r="18" spans="3:9" x14ac:dyDescent="0.25">
      <c r="C18" s="1" t="s">
        <v>2</v>
      </c>
      <c r="D18" s="22">
        <f>'MaxHyp Light'!B18</f>
        <v>30</v>
      </c>
      <c r="G18" t="s">
        <v>120</v>
      </c>
      <c r="H18" s="5">
        <f>VLOOKUP(I2,'2017JanNietAowSamenBox1'!E:Q,H17,1)</f>
        <v>26.5</v>
      </c>
      <c r="I18" s="5">
        <f>VLOOKUP(I2,'2017JanWelAowSamenBox1'!E:Q,H17,1)</f>
        <v>34</v>
      </c>
    </row>
    <row r="19" spans="3:9" x14ac:dyDescent="0.25">
      <c r="C19" s="2" t="s">
        <v>3</v>
      </c>
      <c r="D19" s="3">
        <f>PV(D17/12,D18*12,-1/12,0,0)</f>
        <v>15.523468087172983</v>
      </c>
      <c r="G19" t="s">
        <v>121</v>
      </c>
      <c r="H19" s="5">
        <f>VLOOKUP(I2,'2017JanNietAowSamenBox3'!E:Q,H17,1)</f>
        <v>20</v>
      </c>
      <c r="I19" s="5">
        <f>VLOOKUP(I2,'2017JanWelAowSamenBox3'!E:Q,H17,1)</f>
        <v>26</v>
      </c>
    </row>
    <row r="20" spans="3:9" x14ac:dyDescent="0.25">
      <c r="C20" t="s">
        <v>17</v>
      </c>
      <c r="D20" s="10">
        <f>D14*D19</f>
        <v>205685.95215504203</v>
      </c>
      <c r="G20" t="s">
        <v>122</v>
      </c>
      <c r="H20" s="5">
        <f>VLOOKUP(I2,'2017JanNietAowAlleenBox1'!E:Q,H17,1)</f>
        <v>26.5</v>
      </c>
      <c r="I20" s="5">
        <f>VLOOKUP(I2,'2017JanWelAowAlleenBox1'!E:Q,H17,1)</f>
        <v>34</v>
      </c>
    </row>
    <row r="21" spans="3:9" x14ac:dyDescent="0.25">
      <c r="C21" s="6" t="s">
        <v>18</v>
      </c>
      <c r="D21" s="11">
        <f>D20*D9/D8</f>
        <v>155234.68087172983</v>
      </c>
      <c r="G21" t="s">
        <v>123</v>
      </c>
      <c r="H21" s="5">
        <f>VLOOKUP(I2,'2017JanNietAowAlleenBox3'!E:Q,H17,1)</f>
        <v>20</v>
      </c>
      <c r="I21" s="5">
        <f>VLOOKUP(I2,'2017JanWelAowAlleenBox3'!E:Q,H17,1)</f>
        <v>26</v>
      </c>
    </row>
    <row r="22" spans="3:9" x14ac:dyDescent="0.25">
      <c r="C22" s="6"/>
      <c r="D22" s="7"/>
      <c r="G22" t="s">
        <v>116</v>
      </c>
      <c r="H22" s="5">
        <f>IF(H6="ja",IF(H5="NietAow",H20,I20),IF(H5="NietAow",H18,I18))</f>
        <v>26.5</v>
      </c>
    </row>
    <row r="23" spans="3:9" x14ac:dyDescent="0.25">
      <c r="C23" s="6" t="s">
        <v>36</v>
      </c>
      <c r="D23" s="7"/>
      <c r="G23" t="s">
        <v>117</v>
      </c>
      <c r="H23" s="5">
        <f>IF(H6="ja",IF(H5="NietAow",H21,I21),IF(H5="NietAow",H19,I19))</f>
        <v>20</v>
      </c>
    </row>
    <row r="24" spans="3:9" x14ac:dyDescent="0.25">
      <c r="C24" t="s">
        <v>9</v>
      </c>
      <c r="D24" s="4"/>
    </row>
    <row r="25" spans="3:9" x14ac:dyDescent="0.25">
      <c r="C25" t="s">
        <v>10</v>
      </c>
      <c r="D25" s="10">
        <f>D20-D24</f>
        <v>205685.95215504203</v>
      </c>
    </row>
    <row r="26" spans="3:9" x14ac:dyDescent="0.25">
      <c r="C26" t="s">
        <v>11</v>
      </c>
      <c r="D26" s="10">
        <f>D25*D9/D8</f>
        <v>155234.68087172983</v>
      </c>
    </row>
    <row r="27" spans="3:9" x14ac:dyDescent="0.25">
      <c r="C27" t="s">
        <v>12</v>
      </c>
      <c r="D27" s="12">
        <f>D26+D24</f>
        <v>155234.68087172983</v>
      </c>
    </row>
    <row r="28" spans="3:9" x14ac:dyDescent="0.25">
      <c r="D28" s="4"/>
    </row>
    <row r="29" spans="3:9" x14ac:dyDescent="0.25">
      <c r="C29" s="6" t="s">
        <v>37</v>
      </c>
      <c r="D29" s="4"/>
    </row>
    <row r="30" spans="3:9" x14ac:dyDescent="0.25">
      <c r="C30" t="s">
        <v>34</v>
      </c>
      <c r="D30" s="23">
        <f>'MaxHyp Light'!B19</f>
        <v>0</v>
      </c>
    </row>
    <row r="31" spans="3:9" x14ac:dyDescent="0.25">
      <c r="C31" t="s">
        <v>55</v>
      </c>
      <c r="D31" s="10">
        <f>D30/D19</f>
        <v>0</v>
      </c>
    </row>
    <row r="32" spans="3:9" x14ac:dyDescent="0.25">
      <c r="C32" s="6" t="s">
        <v>54</v>
      </c>
      <c r="D32" s="11">
        <f>D31*D8/D9</f>
        <v>0</v>
      </c>
    </row>
    <row r="33" spans="3:4" x14ac:dyDescent="0.25">
      <c r="C33" t="s">
        <v>16</v>
      </c>
      <c r="D33" s="10">
        <f>D14-D32</f>
        <v>13250</v>
      </c>
    </row>
    <row r="34" spans="3:4" hidden="1" outlineLevel="1" x14ac:dyDescent="0.25">
      <c r="C34" s="6" t="s">
        <v>13</v>
      </c>
      <c r="D34" s="11">
        <f>D31</f>
        <v>0</v>
      </c>
    </row>
    <row r="35" spans="3:4" hidden="1" outlineLevel="1" x14ac:dyDescent="0.25">
      <c r="C35" t="s">
        <v>14</v>
      </c>
      <c r="D35" s="10">
        <f>D33+D34</f>
        <v>13250</v>
      </c>
    </row>
    <row r="36" spans="3:4" hidden="1" outlineLevel="1" x14ac:dyDescent="0.25">
      <c r="C36" t="s">
        <v>15</v>
      </c>
      <c r="D36" s="12">
        <f>D35/12</f>
        <v>1104.1666666666667</v>
      </c>
    </row>
    <row r="37" spans="3:4" collapsed="1" x14ac:dyDescent="0.25">
      <c r="C37" t="s">
        <v>45</v>
      </c>
      <c r="D37" s="10">
        <f>D33*D19</f>
        <v>205685.95215504203</v>
      </c>
    </row>
    <row r="38" spans="3:4" x14ac:dyDescent="0.25">
      <c r="C38" s="13" t="s">
        <v>35</v>
      </c>
      <c r="D38" s="12">
        <f>D30+D37</f>
        <v>205685.95215504203</v>
      </c>
    </row>
  </sheetData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I38"/>
  <sheetViews>
    <sheetView topLeftCell="C1" zoomScale="80" zoomScaleNormal="80" workbookViewId="0">
      <selection activeCell="I3" sqref="I3"/>
    </sheetView>
  </sheetViews>
  <sheetFormatPr defaultRowHeight="15" outlineLevelRow="1" outlineLevelCol="1" x14ac:dyDescent="0.25"/>
  <cols>
    <col min="1" max="1" width="19.28515625" style="19" hidden="1" customWidth="1" outlineLevel="1"/>
    <col min="2" max="2" width="4.42578125" hidden="1" customWidth="1" outlineLevel="1"/>
    <col min="3" max="3" width="48" bestFit="1" customWidth="1" collapsed="1"/>
    <col min="4" max="4" width="12.5703125" bestFit="1" customWidth="1"/>
    <col min="7" max="7" width="29.85546875" bestFit="1" customWidth="1"/>
    <col min="8" max="9" width="10.7109375" customWidth="1"/>
  </cols>
  <sheetData>
    <row r="1" spans="1:9" x14ac:dyDescent="0.25">
      <c r="A1" s="18" t="s">
        <v>31</v>
      </c>
    </row>
    <row r="2" spans="1:9" x14ac:dyDescent="0.25">
      <c r="C2" t="s">
        <v>21</v>
      </c>
      <c r="D2" s="17">
        <f>'MaxHyp Light'!B5</f>
        <v>50000</v>
      </c>
      <c r="E2" s="17">
        <f>'MaxHyp Light'!B4</f>
        <v>30</v>
      </c>
      <c r="F2" t="s">
        <v>46</v>
      </c>
      <c r="G2" t="s">
        <v>47</v>
      </c>
      <c r="H2" s="5">
        <f>IF(H6="ja",D2,MAX(D2,D3))</f>
        <v>50000</v>
      </c>
      <c r="I2" s="35">
        <f>'MaxHyp Light'!O11</f>
        <v>50000</v>
      </c>
    </row>
    <row r="3" spans="1:9" x14ac:dyDescent="0.25">
      <c r="A3" s="19" t="s">
        <v>28</v>
      </c>
      <c r="C3" t="s">
        <v>22</v>
      </c>
      <c r="D3" s="17">
        <f>'MaxHyp Light'!C5</f>
        <v>0</v>
      </c>
      <c r="E3" s="17">
        <f>'MaxHyp Light'!C4</f>
        <v>30</v>
      </c>
      <c r="F3" t="s">
        <v>46</v>
      </c>
      <c r="G3" t="s">
        <v>48</v>
      </c>
      <c r="H3" s="5">
        <f>VLOOKUP(H2,D2:E3,2,0)</f>
        <v>30</v>
      </c>
    </row>
    <row r="4" spans="1:9" x14ac:dyDescent="0.25">
      <c r="A4" s="19" t="s">
        <v>29</v>
      </c>
      <c r="C4" s="8" t="s">
        <v>26</v>
      </c>
      <c r="D4" s="17">
        <f>'MaxHyp Light'!B13</f>
        <v>0</v>
      </c>
      <c r="G4" t="s">
        <v>125</v>
      </c>
      <c r="H4" s="39">
        <v>67</v>
      </c>
    </row>
    <row r="5" spans="1:9" x14ac:dyDescent="0.25">
      <c r="A5" s="19" t="s">
        <v>5</v>
      </c>
      <c r="G5" t="s">
        <v>124</v>
      </c>
      <c r="H5" s="5" t="str">
        <f>IF(H3&lt;H4,"NietAow","WelAow")</f>
        <v>NietAow</v>
      </c>
    </row>
    <row r="6" spans="1:9" x14ac:dyDescent="0.25">
      <c r="A6" s="19" t="s">
        <v>4</v>
      </c>
      <c r="C6" t="s">
        <v>128</v>
      </c>
      <c r="D6" s="39">
        <v>5</v>
      </c>
      <c r="G6" t="s">
        <v>126</v>
      </c>
      <c r="H6" s="5" t="str">
        <f>'MaxHyp Light'!B3</f>
        <v>ja</v>
      </c>
    </row>
    <row r="7" spans="1:9" x14ac:dyDescent="0.25">
      <c r="C7" t="s">
        <v>80</v>
      </c>
      <c r="D7" s="67">
        <f>'MaxHyp Light'!B17</f>
        <v>0.05</v>
      </c>
    </row>
    <row r="8" spans="1:9" x14ac:dyDescent="0.25">
      <c r="A8" s="20" t="s">
        <v>6</v>
      </c>
      <c r="C8" t="s">
        <v>130</v>
      </c>
      <c r="D8" s="5">
        <f>H22</f>
        <v>26.5</v>
      </c>
    </row>
    <row r="9" spans="1:9" x14ac:dyDescent="0.25">
      <c r="A9" s="19" t="s">
        <v>30</v>
      </c>
      <c r="C9" t="s">
        <v>129</v>
      </c>
      <c r="D9" s="5">
        <f>H23</f>
        <v>20</v>
      </c>
      <c r="E9" s="8"/>
    </row>
    <row r="10" spans="1:9" x14ac:dyDescent="0.25">
      <c r="A10" s="19" t="s">
        <v>5</v>
      </c>
    </row>
    <row r="11" spans="1:9" x14ac:dyDescent="0.25">
      <c r="A11" s="19" t="s">
        <v>7</v>
      </c>
      <c r="C11" t="s">
        <v>19</v>
      </c>
      <c r="D11" s="5">
        <f>IF(H6="ja",(D2-D4)*D8/100,(D2+D3-D4)*D8/100)</f>
        <v>13250</v>
      </c>
    </row>
    <row r="12" spans="1:9" x14ac:dyDescent="0.25">
      <c r="A12" s="20" t="s">
        <v>6</v>
      </c>
      <c r="C12" s="6" t="s">
        <v>20</v>
      </c>
      <c r="D12" s="9">
        <f>D11*D9/D8</f>
        <v>10000</v>
      </c>
    </row>
    <row r="13" spans="1:9" x14ac:dyDescent="0.25">
      <c r="A13" s="19" t="s">
        <v>8</v>
      </c>
      <c r="C13" s="8" t="s">
        <v>27</v>
      </c>
      <c r="D13" s="17">
        <f>'MaxHyp Light'!B15</f>
        <v>0</v>
      </c>
    </row>
    <row r="14" spans="1:9" x14ac:dyDescent="0.25">
      <c r="C14" t="s">
        <v>32</v>
      </c>
      <c r="D14" s="5">
        <f>D11-D13</f>
        <v>13250</v>
      </c>
    </row>
    <row r="15" spans="1:9" x14ac:dyDescent="0.25">
      <c r="C15" s="6" t="s">
        <v>33</v>
      </c>
      <c r="D15" s="9">
        <f>D12-D13</f>
        <v>10000</v>
      </c>
    </row>
    <row r="16" spans="1:9" x14ac:dyDescent="0.25">
      <c r="H16" t="s">
        <v>118</v>
      </c>
      <c r="I16" t="s">
        <v>119</v>
      </c>
    </row>
    <row r="17" spans="3:9" x14ac:dyDescent="0.25">
      <c r="C17" s="1" t="s">
        <v>1</v>
      </c>
      <c r="D17" s="21">
        <f>'MaxHyp Light'!B17</f>
        <v>0.05</v>
      </c>
      <c r="G17" t="s">
        <v>51</v>
      </c>
      <c r="H17" s="5">
        <f>HLOOKUP(D17*100,'2016JanNietAowSamenBox1'!F2:Q3,2,1)</f>
        <v>7</v>
      </c>
    </row>
    <row r="18" spans="3:9" x14ac:dyDescent="0.25">
      <c r="C18" s="1" t="s">
        <v>2</v>
      </c>
      <c r="D18" s="22">
        <f>'MaxHyp Light'!B18</f>
        <v>30</v>
      </c>
      <c r="G18" t="s">
        <v>120</v>
      </c>
      <c r="H18" s="5">
        <f>VLOOKUP(I2,'2016JanNietAowSamenBox1'!E:Q,H17,1)</f>
        <v>26.5</v>
      </c>
      <c r="I18" s="5">
        <f>VLOOKUP(I2,'2016JanWelAowSamenBox1'!E:Q,H17,1)</f>
        <v>33.5</v>
      </c>
    </row>
    <row r="19" spans="3:9" x14ac:dyDescent="0.25">
      <c r="C19" s="2" t="s">
        <v>3</v>
      </c>
      <c r="D19" s="3">
        <f>PV(D17/12,D18*12,-1/12,0,0)</f>
        <v>15.523468087172983</v>
      </c>
      <c r="G19" t="s">
        <v>121</v>
      </c>
      <c r="H19" s="5">
        <f>VLOOKUP(I2,'2016JanNietAowSamenBox3'!E:Q,H17,1)</f>
        <v>20</v>
      </c>
      <c r="I19" s="5">
        <f>VLOOKUP(I2,'2016JanWelAowSamenBox3'!E:Q,H17,1)</f>
        <v>26</v>
      </c>
    </row>
    <row r="20" spans="3:9" x14ac:dyDescent="0.25">
      <c r="C20" t="s">
        <v>17</v>
      </c>
      <c r="D20" s="10">
        <f>D14*D19</f>
        <v>205685.95215504203</v>
      </c>
      <c r="G20" t="s">
        <v>122</v>
      </c>
      <c r="H20" s="5">
        <f>VLOOKUP(I2,'2016JanNietAowAlleenBox1'!E:Q,H17,1)</f>
        <v>26.5</v>
      </c>
      <c r="I20" s="5">
        <f>VLOOKUP(I2,'2016JanWelAowAlleenBox1'!E:Q,H17,1)</f>
        <v>33.5</v>
      </c>
    </row>
    <row r="21" spans="3:9" x14ac:dyDescent="0.25">
      <c r="C21" s="6" t="s">
        <v>18</v>
      </c>
      <c r="D21" s="11">
        <f>D20*D9/D8</f>
        <v>155234.68087172983</v>
      </c>
      <c r="G21" t="s">
        <v>123</v>
      </c>
      <c r="H21" s="5">
        <f>VLOOKUP(I2,'2016JanNietAowAlleenBox3'!E:Q,H17,1)</f>
        <v>20</v>
      </c>
      <c r="I21" s="5">
        <f>VLOOKUP(I2,'2016JanWelAowAlleenBox3'!E:Q,H17,1)</f>
        <v>26</v>
      </c>
    </row>
    <row r="22" spans="3:9" x14ac:dyDescent="0.25">
      <c r="C22" s="6"/>
      <c r="D22" s="7"/>
      <c r="G22" t="s">
        <v>116</v>
      </c>
      <c r="H22" s="5">
        <f>IF(H6="ja",IF(H5="NietAow",H20,I20),IF(H5="NietAow",H18,I18))</f>
        <v>26.5</v>
      </c>
    </row>
    <row r="23" spans="3:9" x14ac:dyDescent="0.25">
      <c r="C23" s="6" t="s">
        <v>36</v>
      </c>
      <c r="D23" s="7"/>
      <c r="G23" t="s">
        <v>117</v>
      </c>
      <c r="H23" s="5">
        <f>IF(H6="ja",IF(H5="NietAow",H21,I21),IF(H5="NietAow",H19,I19))</f>
        <v>20</v>
      </c>
    </row>
    <row r="24" spans="3:9" x14ac:dyDescent="0.25">
      <c r="C24" t="s">
        <v>9</v>
      </c>
      <c r="D24" s="4"/>
    </row>
    <row r="25" spans="3:9" x14ac:dyDescent="0.25">
      <c r="C25" t="s">
        <v>10</v>
      </c>
      <c r="D25" s="10">
        <f>D20-D24</f>
        <v>205685.95215504203</v>
      </c>
    </row>
    <row r="26" spans="3:9" x14ac:dyDescent="0.25">
      <c r="C26" t="s">
        <v>11</v>
      </c>
      <c r="D26" s="10">
        <f>D25*D9/D8</f>
        <v>155234.68087172983</v>
      </c>
    </row>
    <row r="27" spans="3:9" x14ac:dyDescent="0.25">
      <c r="C27" t="s">
        <v>12</v>
      </c>
      <c r="D27" s="12">
        <f>D26+D24</f>
        <v>155234.68087172983</v>
      </c>
    </row>
    <row r="28" spans="3:9" x14ac:dyDescent="0.25">
      <c r="D28" s="4"/>
    </row>
    <row r="29" spans="3:9" x14ac:dyDescent="0.25">
      <c r="C29" s="6" t="s">
        <v>37</v>
      </c>
      <c r="D29" s="4"/>
    </row>
    <row r="30" spans="3:9" x14ac:dyDescent="0.25">
      <c r="C30" t="s">
        <v>34</v>
      </c>
      <c r="D30" s="23">
        <f>'MaxHyp Light'!B19</f>
        <v>0</v>
      </c>
    </row>
    <row r="31" spans="3:9" x14ac:dyDescent="0.25">
      <c r="C31" t="s">
        <v>55</v>
      </c>
      <c r="D31" s="10">
        <f>D30/D19</f>
        <v>0</v>
      </c>
    </row>
    <row r="32" spans="3:9" x14ac:dyDescent="0.25">
      <c r="C32" s="6" t="s">
        <v>54</v>
      </c>
      <c r="D32" s="11">
        <f>D31*D8/D9</f>
        <v>0</v>
      </c>
    </row>
    <row r="33" spans="3:4" x14ac:dyDescent="0.25">
      <c r="C33" t="s">
        <v>16</v>
      </c>
      <c r="D33" s="10">
        <f>D14-D32</f>
        <v>13250</v>
      </c>
    </row>
    <row r="34" spans="3:4" hidden="1" outlineLevel="1" x14ac:dyDescent="0.25">
      <c r="C34" s="6" t="s">
        <v>13</v>
      </c>
      <c r="D34" s="11">
        <f>D31</f>
        <v>0</v>
      </c>
    </row>
    <row r="35" spans="3:4" hidden="1" outlineLevel="1" x14ac:dyDescent="0.25">
      <c r="C35" t="s">
        <v>14</v>
      </c>
      <c r="D35" s="10">
        <f>D33+D34</f>
        <v>13250</v>
      </c>
    </row>
    <row r="36" spans="3:4" hidden="1" outlineLevel="1" x14ac:dyDescent="0.25">
      <c r="C36" t="s">
        <v>15</v>
      </c>
      <c r="D36" s="12">
        <f>D35/12</f>
        <v>1104.1666666666667</v>
      </c>
    </row>
    <row r="37" spans="3:4" collapsed="1" x14ac:dyDescent="0.25">
      <c r="C37" t="s">
        <v>45</v>
      </c>
      <c r="D37" s="10">
        <f>D33*D19</f>
        <v>205685.95215504203</v>
      </c>
    </row>
    <row r="38" spans="3:4" x14ac:dyDescent="0.25">
      <c r="C38" s="13" t="s">
        <v>35</v>
      </c>
      <c r="D38" s="12">
        <f>D30+D37</f>
        <v>205685.95215504203</v>
      </c>
    </row>
  </sheetData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1:AE99"/>
  <sheetViews>
    <sheetView zoomScale="85" zoomScaleNormal="85" workbookViewId="0">
      <selection activeCell="C1" sqref="C1"/>
    </sheetView>
  </sheetViews>
  <sheetFormatPr defaultRowHeight="15" x14ac:dyDescent="0.25"/>
  <sheetData>
    <row r="1" spans="2:31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</row>
    <row r="2" spans="2:31" x14ac:dyDescent="0.25">
      <c r="B2" s="61"/>
      <c r="D2" t="s">
        <v>138</v>
      </c>
      <c r="F2" s="62">
        <v>0</v>
      </c>
      <c r="G2" s="62">
        <v>1.0009999999999999</v>
      </c>
      <c r="H2" s="62">
        <v>1.5009999999999999</v>
      </c>
      <c r="I2" s="62">
        <v>2.0009999999999999</v>
      </c>
      <c r="J2" s="62">
        <v>2.5009999999999999</v>
      </c>
      <c r="K2" s="62">
        <v>3.0009999999999999</v>
      </c>
      <c r="L2" s="62">
        <v>3.5009999999999999</v>
      </c>
      <c r="M2" s="62">
        <v>4.0010000000000003</v>
      </c>
      <c r="N2" s="62">
        <v>4.5010000000000003</v>
      </c>
      <c r="O2" s="62">
        <v>5.0010000000000003</v>
      </c>
      <c r="P2" s="62">
        <v>5.5010000000000003</v>
      </c>
      <c r="Q2" s="62">
        <v>6.0010000000000003</v>
      </c>
      <c r="T2" s="63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2:31" x14ac:dyDescent="0.25">
      <c r="B3" s="64"/>
      <c r="E3" t="s">
        <v>59</v>
      </c>
      <c r="F3" s="62">
        <v>2</v>
      </c>
      <c r="G3" s="62">
        <v>3</v>
      </c>
      <c r="H3" s="62">
        <v>4</v>
      </c>
      <c r="I3" s="62">
        <v>5</v>
      </c>
      <c r="J3" s="62">
        <v>6</v>
      </c>
      <c r="K3" s="62">
        <v>7</v>
      </c>
      <c r="L3" s="62">
        <v>8</v>
      </c>
      <c r="M3" s="62">
        <v>9</v>
      </c>
      <c r="N3" s="62">
        <v>10</v>
      </c>
      <c r="O3" s="62">
        <v>11</v>
      </c>
      <c r="P3" s="62">
        <v>12</v>
      </c>
      <c r="Q3" s="62">
        <v>13</v>
      </c>
    </row>
    <row r="4" spans="2:31" x14ac:dyDescent="0.25">
      <c r="D4">
        <v>1</v>
      </c>
      <c r="E4">
        <v>0</v>
      </c>
      <c r="F4" s="37">
        <v>10.5</v>
      </c>
      <c r="G4" s="37">
        <v>11</v>
      </c>
      <c r="H4" s="37">
        <v>11.5</v>
      </c>
      <c r="I4" s="37">
        <v>12</v>
      </c>
      <c r="J4" s="37">
        <v>12.5</v>
      </c>
      <c r="K4" s="37">
        <v>13</v>
      </c>
      <c r="L4" s="37">
        <v>13.5</v>
      </c>
      <c r="M4" s="37">
        <v>14.000000000000002</v>
      </c>
      <c r="N4" s="37">
        <v>14.499999999999998</v>
      </c>
      <c r="O4" s="37">
        <v>15</v>
      </c>
      <c r="P4" s="37">
        <v>15.5</v>
      </c>
      <c r="Q4" s="37">
        <v>16</v>
      </c>
    </row>
    <row r="5" spans="2:31" x14ac:dyDescent="0.25">
      <c r="D5">
        <v>2</v>
      </c>
      <c r="E5">
        <v>20500</v>
      </c>
      <c r="F5" s="37">
        <v>10.5</v>
      </c>
      <c r="G5" s="37">
        <v>11</v>
      </c>
      <c r="H5" s="37">
        <v>11.5</v>
      </c>
      <c r="I5" s="37">
        <v>12</v>
      </c>
      <c r="J5" s="37">
        <v>12.5</v>
      </c>
      <c r="K5" s="37">
        <v>13</v>
      </c>
      <c r="L5" s="37">
        <v>13.5</v>
      </c>
      <c r="M5" s="37">
        <v>14.000000000000002</v>
      </c>
      <c r="N5" s="37">
        <v>14.499999999999998</v>
      </c>
      <c r="O5" s="37">
        <v>15</v>
      </c>
      <c r="P5" s="37">
        <v>15.5</v>
      </c>
      <c r="Q5" s="37">
        <v>16</v>
      </c>
    </row>
    <row r="6" spans="2:31" x14ac:dyDescent="0.25">
      <c r="D6">
        <v>3</v>
      </c>
      <c r="E6">
        <v>21000</v>
      </c>
      <c r="F6" s="37">
        <v>11</v>
      </c>
      <c r="G6" s="37">
        <v>11.5</v>
      </c>
      <c r="H6" s="37">
        <v>12.5</v>
      </c>
      <c r="I6" s="37">
        <v>13</v>
      </c>
      <c r="J6" s="37">
        <v>13.5</v>
      </c>
      <c r="K6" s="37">
        <v>14.000000000000002</v>
      </c>
      <c r="L6" s="37">
        <v>14.499999999999998</v>
      </c>
      <c r="M6" s="37">
        <v>15</v>
      </c>
      <c r="N6" s="37">
        <v>15.5</v>
      </c>
      <c r="O6" s="37">
        <v>16</v>
      </c>
      <c r="P6" s="37">
        <v>16.5</v>
      </c>
      <c r="Q6" s="37">
        <v>17</v>
      </c>
    </row>
    <row r="7" spans="2:31" x14ac:dyDescent="0.25">
      <c r="D7">
        <v>4</v>
      </c>
      <c r="E7">
        <v>21500</v>
      </c>
      <c r="F7" s="37">
        <v>11.5</v>
      </c>
      <c r="G7" s="37">
        <v>12</v>
      </c>
      <c r="H7" s="37">
        <v>13</v>
      </c>
      <c r="I7" s="37">
        <v>14.000000000000002</v>
      </c>
      <c r="J7" s="37">
        <v>14.499999999999998</v>
      </c>
      <c r="K7" s="37">
        <v>15</v>
      </c>
      <c r="L7" s="37">
        <v>16</v>
      </c>
      <c r="M7" s="37">
        <v>16.5</v>
      </c>
      <c r="N7" s="37">
        <v>17</v>
      </c>
      <c r="O7" s="37">
        <v>17.5</v>
      </c>
      <c r="P7" s="37">
        <v>18</v>
      </c>
      <c r="Q7" s="37">
        <v>18</v>
      </c>
    </row>
    <row r="8" spans="2:31" x14ac:dyDescent="0.25">
      <c r="D8">
        <v>5</v>
      </c>
      <c r="E8">
        <v>22000</v>
      </c>
      <c r="F8" s="37">
        <v>12</v>
      </c>
      <c r="G8" s="37">
        <v>12.5</v>
      </c>
      <c r="H8" s="37">
        <v>13.5</v>
      </c>
      <c r="I8" s="37">
        <v>14.499999999999998</v>
      </c>
      <c r="J8" s="37">
        <v>15</v>
      </c>
      <c r="K8" s="37">
        <v>16</v>
      </c>
      <c r="L8" s="37">
        <v>16.5</v>
      </c>
      <c r="M8" s="37">
        <v>17.5</v>
      </c>
      <c r="N8" s="37">
        <v>18</v>
      </c>
      <c r="O8" s="37">
        <v>18.5</v>
      </c>
      <c r="P8" s="37">
        <v>19</v>
      </c>
      <c r="Q8" s="37">
        <v>19</v>
      </c>
    </row>
    <row r="9" spans="2:31" x14ac:dyDescent="0.25">
      <c r="D9">
        <v>6</v>
      </c>
      <c r="E9">
        <v>22500</v>
      </c>
      <c r="F9" s="37">
        <v>12.5</v>
      </c>
      <c r="G9" s="37">
        <v>13</v>
      </c>
      <c r="H9" s="37">
        <v>14.000000000000002</v>
      </c>
      <c r="I9" s="37">
        <v>15</v>
      </c>
      <c r="J9" s="37">
        <v>15.5</v>
      </c>
      <c r="K9" s="37">
        <v>16.5</v>
      </c>
      <c r="L9" s="37">
        <v>17.5</v>
      </c>
      <c r="M9" s="37">
        <v>18</v>
      </c>
      <c r="N9" s="37">
        <v>18.5</v>
      </c>
      <c r="O9" s="37">
        <v>19.5</v>
      </c>
      <c r="P9" s="37">
        <v>20</v>
      </c>
      <c r="Q9" s="37">
        <v>20.5</v>
      </c>
    </row>
    <row r="10" spans="2:31" x14ac:dyDescent="0.25">
      <c r="D10">
        <v>7</v>
      </c>
      <c r="E10">
        <v>23000</v>
      </c>
      <c r="F10" s="37">
        <v>13</v>
      </c>
      <c r="G10" s="37">
        <v>13.5</v>
      </c>
      <c r="H10" s="37">
        <v>14.499999999999998</v>
      </c>
      <c r="I10" s="37">
        <v>15</v>
      </c>
      <c r="J10" s="37">
        <v>16</v>
      </c>
      <c r="K10" s="37">
        <v>17</v>
      </c>
      <c r="L10" s="37">
        <v>18</v>
      </c>
      <c r="M10" s="37">
        <v>19</v>
      </c>
      <c r="N10" s="37">
        <v>19.5</v>
      </c>
      <c r="O10" s="37">
        <v>20</v>
      </c>
      <c r="P10" s="37">
        <v>20.5</v>
      </c>
      <c r="Q10" s="37">
        <v>21</v>
      </c>
    </row>
    <row r="11" spans="2:31" x14ac:dyDescent="0.25">
      <c r="D11">
        <v>8</v>
      </c>
      <c r="E11">
        <v>23500</v>
      </c>
      <c r="F11" s="37">
        <v>13.5</v>
      </c>
      <c r="G11" s="37">
        <v>14.000000000000002</v>
      </c>
      <c r="H11" s="37">
        <v>15</v>
      </c>
      <c r="I11" s="37">
        <v>16</v>
      </c>
      <c r="J11" s="37">
        <v>17</v>
      </c>
      <c r="K11" s="37">
        <v>18</v>
      </c>
      <c r="L11" s="37">
        <v>19</v>
      </c>
      <c r="M11" s="37">
        <v>19.5</v>
      </c>
      <c r="N11" s="37">
        <v>20.5</v>
      </c>
      <c r="O11" s="37">
        <v>21</v>
      </c>
      <c r="P11" s="37">
        <v>21.5</v>
      </c>
      <c r="Q11" s="37">
        <v>22</v>
      </c>
    </row>
    <row r="12" spans="2:31" x14ac:dyDescent="0.25">
      <c r="D12">
        <v>9</v>
      </c>
      <c r="E12">
        <v>24000</v>
      </c>
      <c r="F12" s="37">
        <v>13.5</v>
      </c>
      <c r="G12" s="37">
        <v>14.000000000000002</v>
      </c>
      <c r="H12" s="37">
        <v>15</v>
      </c>
      <c r="I12" s="37">
        <v>16</v>
      </c>
      <c r="J12" s="37">
        <v>17</v>
      </c>
      <c r="K12" s="37">
        <v>18</v>
      </c>
      <c r="L12" s="37">
        <v>19.5</v>
      </c>
      <c r="M12" s="37">
        <v>20.5</v>
      </c>
      <c r="N12" s="37">
        <v>21</v>
      </c>
      <c r="O12" s="37">
        <v>22</v>
      </c>
      <c r="P12" s="37">
        <v>22.5</v>
      </c>
      <c r="Q12" s="37">
        <v>23</v>
      </c>
    </row>
    <row r="13" spans="2:31" x14ac:dyDescent="0.25">
      <c r="D13">
        <v>10</v>
      </c>
      <c r="E13">
        <v>24500</v>
      </c>
      <c r="F13" s="37">
        <v>14.000000000000002</v>
      </c>
      <c r="G13" s="37">
        <v>14.499999999999998</v>
      </c>
      <c r="H13" s="37">
        <v>15.5</v>
      </c>
      <c r="I13" s="37">
        <v>16.5</v>
      </c>
      <c r="J13" s="37">
        <v>17.5</v>
      </c>
      <c r="K13" s="37">
        <v>18.5</v>
      </c>
      <c r="L13" s="37">
        <v>19.5</v>
      </c>
      <c r="M13" s="37">
        <v>20.5</v>
      </c>
      <c r="N13" s="37">
        <v>21.5</v>
      </c>
      <c r="O13" s="37">
        <v>22.5</v>
      </c>
      <c r="P13" s="37">
        <v>23</v>
      </c>
      <c r="Q13" s="37">
        <v>24</v>
      </c>
    </row>
    <row r="14" spans="2:31" x14ac:dyDescent="0.25">
      <c r="D14">
        <v>11</v>
      </c>
      <c r="E14">
        <v>25000</v>
      </c>
      <c r="F14" s="37">
        <v>14.000000000000002</v>
      </c>
      <c r="G14" s="37">
        <v>15</v>
      </c>
      <c r="H14" s="37">
        <v>16</v>
      </c>
      <c r="I14" s="37">
        <v>17</v>
      </c>
      <c r="J14" s="37">
        <v>18</v>
      </c>
      <c r="K14" s="37">
        <v>19</v>
      </c>
      <c r="L14" s="37">
        <v>20</v>
      </c>
      <c r="M14" s="37">
        <v>21</v>
      </c>
      <c r="N14" s="37">
        <v>22</v>
      </c>
      <c r="O14" s="37">
        <v>23</v>
      </c>
      <c r="P14" s="37">
        <v>24</v>
      </c>
      <c r="Q14" s="37">
        <v>24.5</v>
      </c>
    </row>
    <row r="15" spans="2:31" x14ac:dyDescent="0.25">
      <c r="D15">
        <v>12</v>
      </c>
      <c r="E15">
        <v>26000</v>
      </c>
      <c r="F15" s="37">
        <v>14.499999999999998</v>
      </c>
      <c r="G15" s="37">
        <v>15.5</v>
      </c>
      <c r="H15" s="37">
        <v>16.5</v>
      </c>
      <c r="I15" s="37">
        <v>17.5</v>
      </c>
      <c r="J15" s="37">
        <v>18.5</v>
      </c>
      <c r="K15" s="37">
        <v>20</v>
      </c>
      <c r="L15" s="37">
        <v>21</v>
      </c>
      <c r="M15" s="37">
        <v>22</v>
      </c>
      <c r="N15" s="37">
        <v>23</v>
      </c>
      <c r="O15" s="37">
        <v>24</v>
      </c>
      <c r="P15" s="37">
        <v>25</v>
      </c>
      <c r="Q15" s="37">
        <v>25.5</v>
      </c>
    </row>
    <row r="16" spans="2:31" x14ac:dyDescent="0.25">
      <c r="D16">
        <v>13</v>
      </c>
      <c r="E16">
        <v>27000</v>
      </c>
      <c r="F16" s="37">
        <v>15</v>
      </c>
      <c r="G16" s="37">
        <v>16</v>
      </c>
      <c r="H16" s="37">
        <v>17</v>
      </c>
      <c r="I16" s="37">
        <v>18</v>
      </c>
      <c r="J16" s="37">
        <v>19.5</v>
      </c>
      <c r="K16" s="37">
        <v>20.5</v>
      </c>
      <c r="L16" s="37">
        <v>21.5</v>
      </c>
      <c r="M16" s="37">
        <v>22.5</v>
      </c>
      <c r="N16" s="37">
        <v>24</v>
      </c>
      <c r="O16" s="37">
        <v>25</v>
      </c>
      <c r="P16" s="37">
        <v>26</v>
      </c>
      <c r="Q16" s="37">
        <v>27</v>
      </c>
    </row>
    <row r="17" spans="4:17" x14ac:dyDescent="0.25">
      <c r="D17">
        <v>14</v>
      </c>
      <c r="E17">
        <v>28000</v>
      </c>
      <c r="F17" s="37">
        <v>15.5</v>
      </c>
      <c r="G17" s="37">
        <v>16.5</v>
      </c>
      <c r="H17" s="37">
        <v>17.5</v>
      </c>
      <c r="I17" s="37">
        <v>18.5</v>
      </c>
      <c r="J17" s="37">
        <v>20</v>
      </c>
      <c r="K17" s="37">
        <v>21</v>
      </c>
      <c r="L17" s="37">
        <v>22</v>
      </c>
      <c r="M17" s="37">
        <v>23.5</v>
      </c>
      <c r="N17" s="37">
        <v>24.5</v>
      </c>
      <c r="O17" s="37">
        <v>25.5</v>
      </c>
      <c r="P17" s="37">
        <v>26.5</v>
      </c>
      <c r="Q17" s="37">
        <v>27.500000000000004</v>
      </c>
    </row>
    <row r="18" spans="4:17" x14ac:dyDescent="0.25">
      <c r="D18">
        <v>15</v>
      </c>
      <c r="E18">
        <v>29000</v>
      </c>
      <c r="F18" s="37">
        <v>15.5</v>
      </c>
      <c r="G18" s="37">
        <v>16.5</v>
      </c>
      <c r="H18" s="37">
        <v>18</v>
      </c>
      <c r="I18" s="37">
        <v>19</v>
      </c>
      <c r="J18" s="37">
        <v>20</v>
      </c>
      <c r="K18" s="37">
        <v>21.5</v>
      </c>
      <c r="L18" s="37">
        <v>22.5</v>
      </c>
      <c r="M18" s="37">
        <v>24</v>
      </c>
      <c r="N18" s="37">
        <v>25</v>
      </c>
      <c r="O18" s="37">
        <v>26</v>
      </c>
      <c r="P18" s="37">
        <v>27</v>
      </c>
      <c r="Q18" s="37">
        <v>28.000000000000004</v>
      </c>
    </row>
    <row r="19" spans="4:17" x14ac:dyDescent="0.25">
      <c r="D19">
        <v>16</v>
      </c>
      <c r="E19">
        <v>30000</v>
      </c>
      <c r="F19" s="37">
        <v>16</v>
      </c>
      <c r="G19" s="37">
        <v>17</v>
      </c>
      <c r="H19" s="37">
        <v>18.5</v>
      </c>
      <c r="I19" s="37">
        <v>19.5</v>
      </c>
      <c r="J19" s="37">
        <v>21</v>
      </c>
      <c r="K19" s="37">
        <v>22</v>
      </c>
      <c r="L19" s="37">
        <v>23</v>
      </c>
      <c r="M19" s="37">
        <v>24.5</v>
      </c>
      <c r="N19" s="37">
        <v>25.5</v>
      </c>
      <c r="O19" s="37">
        <v>26.5</v>
      </c>
      <c r="P19" s="37">
        <v>27.500000000000004</v>
      </c>
      <c r="Q19" s="37">
        <v>28.499999999999996</v>
      </c>
    </row>
    <row r="20" spans="4:17" x14ac:dyDescent="0.25">
      <c r="D20">
        <v>17</v>
      </c>
      <c r="E20">
        <v>31000</v>
      </c>
      <c r="F20" s="37">
        <v>16.5</v>
      </c>
      <c r="G20" s="37">
        <v>17.5</v>
      </c>
      <c r="H20" s="37">
        <v>19</v>
      </c>
      <c r="I20" s="37">
        <v>20</v>
      </c>
      <c r="J20" s="37">
        <v>21.5</v>
      </c>
      <c r="K20" s="37">
        <v>23</v>
      </c>
      <c r="L20" s="37">
        <v>24</v>
      </c>
      <c r="M20" s="37">
        <v>25</v>
      </c>
      <c r="N20" s="37">
        <v>26</v>
      </c>
      <c r="O20" s="37">
        <v>27.500000000000004</v>
      </c>
      <c r="P20" s="37">
        <v>28.499999999999996</v>
      </c>
      <c r="Q20" s="37">
        <v>29.5</v>
      </c>
    </row>
    <row r="21" spans="4:17" x14ac:dyDescent="0.25">
      <c r="D21">
        <v>18</v>
      </c>
      <c r="E21">
        <v>32000</v>
      </c>
      <c r="F21" s="37">
        <v>17</v>
      </c>
      <c r="G21" s="37">
        <v>18</v>
      </c>
      <c r="H21" s="37">
        <v>19</v>
      </c>
      <c r="I21" s="37">
        <v>20</v>
      </c>
      <c r="J21" s="37">
        <v>21.5</v>
      </c>
      <c r="K21" s="37">
        <v>23</v>
      </c>
      <c r="L21" s="37">
        <v>24</v>
      </c>
      <c r="M21" s="37">
        <v>25</v>
      </c>
      <c r="N21" s="37">
        <v>26</v>
      </c>
      <c r="O21" s="37">
        <v>27.500000000000004</v>
      </c>
      <c r="P21" s="37">
        <v>28.499999999999996</v>
      </c>
      <c r="Q21" s="37">
        <v>29.5</v>
      </c>
    </row>
    <row r="22" spans="4:17" x14ac:dyDescent="0.25">
      <c r="D22">
        <v>19</v>
      </c>
      <c r="E22">
        <v>33000</v>
      </c>
      <c r="F22" s="37">
        <v>17</v>
      </c>
      <c r="G22" s="37">
        <v>18</v>
      </c>
      <c r="H22" s="37">
        <v>19</v>
      </c>
      <c r="I22" s="37">
        <v>20</v>
      </c>
      <c r="J22" s="37">
        <v>21.5</v>
      </c>
      <c r="K22" s="37">
        <v>23</v>
      </c>
      <c r="L22" s="37">
        <v>24</v>
      </c>
      <c r="M22" s="37">
        <v>25</v>
      </c>
      <c r="N22" s="37">
        <v>26</v>
      </c>
      <c r="O22" s="37">
        <v>27.500000000000004</v>
      </c>
      <c r="P22" s="37">
        <v>28.499999999999996</v>
      </c>
      <c r="Q22" s="37">
        <v>29.5</v>
      </c>
    </row>
    <row r="23" spans="4:17" x14ac:dyDescent="0.25">
      <c r="D23">
        <v>20</v>
      </c>
      <c r="E23">
        <v>34000</v>
      </c>
      <c r="F23" s="37">
        <v>17</v>
      </c>
      <c r="G23" s="37">
        <v>18</v>
      </c>
      <c r="H23" s="37">
        <v>19</v>
      </c>
      <c r="I23" s="37">
        <v>20</v>
      </c>
      <c r="J23" s="37">
        <v>21.5</v>
      </c>
      <c r="K23" s="37">
        <v>23</v>
      </c>
      <c r="L23" s="37">
        <v>24</v>
      </c>
      <c r="M23" s="37">
        <v>25</v>
      </c>
      <c r="N23" s="37">
        <v>26</v>
      </c>
      <c r="O23" s="37">
        <v>27.500000000000004</v>
      </c>
      <c r="P23" s="37">
        <v>28.499999999999996</v>
      </c>
      <c r="Q23" s="37">
        <v>29.5</v>
      </c>
    </row>
    <row r="24" spans="4:17" x14ac:dyDescent="0.25">
      <c r="D24">
        <v>21</v>
      </c>
      <c r="E24">
        <v>35000</v>
      </c>
      <c r="F24" s="37">
        <v>17</v>
      </c>
      <c r="G24" s="37">
        <v>18</v>
      </c>
      <c r="H24" s="37">
        <v>19</v>
      </c>
      <c r="I24" s="37">
        <v>20</v>
      </c>
      <c r="J24" s="37">
        <v>21.5</v>
      </c>
      <c r="K24" s="37">
        <v>23</v>
      </c>
      <c r="L24" s="37">
        <v>24</v>
      </c>
      <c r="M24" s="37">
        <v>25</v>
      </c>
      <c r="N24" s="37">
        <v>26</v>
      </c>
      <c r="O24" s="37">
        <v>27.500000000000004</v>
      </c>
      <c r="P24" s="37">
        <v>28.499999999999996</v>
      </c>
      <c r="Q24" s="37">
        <v>29.5</v>
      </c>
    </row>
    <row r="25" spans="4:17" x14ac:dyDescent="0.25">
      <c r="D25">
        <v>22</v>
      </c>
      <c r="E25">
        <v>36000</v>
      </c>
      <c r="F25" s="37">
        <v>17</v>
      </c>
      <c r="G25" s="37">
        <v>18</v>
      </c>
      <c r="H25" s="37">
        <v>19</v>
      </c>
      <c r="I25" s="37">
        <v>20</v>
      </c>
      <c r="J25" s="37">
        <v>21.5</v>
      </c>
      <c r="K25" s="37">
        <v>23</v>
      </c>
      <c r="L25" s="37">
        <v>24</v>
      </c>
      <c r="M25" s="37">
        <v>25</v>
      </c>
      <c r="N25" s="37">
        <v>26</v>
      </c>
      <c r="O25" s="37">
        <v>27.500000000000004</v>
      </c>
      <c r="P25" s="37">
        <v>28.499999999999996</v>
      </c>
      <c r="Q25" s="37">
        <v>29.5</v>
      </c>
    </row>
    <row r="26" spans="4:17" x14ac:dyDescent="0.25">
      <c r="D26">
        <v>23</v>
      </c>
      <c r="E26">
        <v>37000</v>
      </c>
      <c r="F26" s="37">
        <v>17</v>
      </c>
      <c r="G26" s="37">
        <v>18</v>
      </c>
      <c r="H26" s="37">
        <v>19</v>
      </c>
      <c r="I26" s="37">
        <v>20</v>
      </c>
      <c r="J26" s="37">
        <v>21.5</v>
      </c>
      <c r="K26" s="37">
        <v>23</v>
      </c>
      <c r="L26" s="37">
        <v>24</v>
      </c>
      <c r="M26" s="37">
        <v>25</v>
      </c>
      <c r="N26" s="37">
        <v>26</v>
      </c>
      <c r="O26" s="37">
        <v>27.500000000000004</v>
      </c>
      <c r="P26" s="37">
        <v>28.499999999999996</v>
      </c>
      <c r="Q26" s="37">
        <v>29.5</v>
      </c>
    </row>
    <row r="27" spans="4:17" x14ac:dyDescent="0.25">
      <c r="D27">
        <v>24</v>
      </c>
      <c r="E27">
        <v>38000</v>
      </c>
      <c r="F27" s="37">
        <v>17</v>
      </c>
      <c r="G27" s="37">
        <v>18</v>
      </c>
      <c r="H27" s="37">
        <v>19</v>
      </c>
      <c r="I27" s="37">
        <v>20</v>
      </c>
      <c r="J27" s="37">
        <v>21.5</v>
      </c>
      <c r="K27" s="37">
        <v>23</v>
      </c>
      <c r="L27" s="37">
        <v>24</v>
      </c>
      <c r="M27" s="37">
        <v>25</v>
      </c>
      <c r="N27" s="37">
        <v>26</v>
      </c>
      <c r="O27" s="37">
        <v>27.500000000000004</v>
      </c>
      <c r="P27" s="37">
        <v>28.499999999999996</v>
      </c>
      <c r="Q27" s="37">
        <v>29.5</v>
      </c>
    </row>
    <row r="28" spans="4:17" x14ac:dyDescent="0.25">
      <c r="D28">
        <v>25</v>
      </c>
      <c r="E28">
        <v>39000</v>
      </c>
      <c r="F28" s="37">
        <v>17</v>
      </c>
      <c r="G28" s="37">
        <v>18</v>
      </c>
      <c r="H28" s="37">
        <v>19</v>
      </c>
      <c r="I28" s="37">
        <v>20</v>
      </c>
      <c r="J28" s="37">
        <v>21.5</v>
      </c>
      <c r="K28" s="37">
        <v>23</v>
      </c>
      <c r="L28" s="37">
        <v>24</v>
      </c>
      <c r="M28" s="37">
        <v>25</v>
      </c>
      <c r="N28" s="37">
        <v>26</v>
      </c>
      <c r="O28" s="37">
        <v>27.500000000000004</v>
      </c>
      <c r="P28" s="37">
        <v>28.499999999999996</v>
      </c>
      <c r="Q28" s="37">
        <v>29.5</v>
      </c>
    </row>
    <row r="29" spans="4:17" x14ac:dyDescent="0.25">
      <c r="D29">
        <v>26</v>
      </c>
      <c r="E29">
        <v>40000</v>
      </c>
      <c r="F29" s="37">
        <v>17</v>
      </c>
      <c r="G29" s="37">
        <v>18</v>
      </c>
      <c r="H29" s="37">
        <v>19</v>
      </c>
      <c r="I29" s="37">
        <v>20</v>
      </c>
      <c r="J29" s="37">
        <v>21.5</v>
      </c>
      <c r="K29" s="37">
        <v>23</v>
      </c>
      <c r="L29" s="37">
        <v>24</v>
      </c>
      <c r="M29" s="37">
        <v>25</v>
      </c>
      <c r="N29" s="37">
        <v>26</v>
      </c>
      <c r="O29" s="37">
        <v>27.500000000000004</v>
      </c>
      <c r="P29" s="37">
        <v>28.499999999999996</v>
      </c>
      <c r="Q29" s="37">
        <v>29.5</v>
      </c>
    </row>
    <row r="30" spans="4:17" x14ac:dyDescent="0.25">
      <c r="D30">
        <v>27</v>
      </c>
      <c r="E30">
        <v>41000</v>
      </c>
      <c r="F30" s="37">
        <v>17</v>
      </c>
      <c r="G30" s="37">
        <v>18</v>
      </c>
      <c r="H30" s="37">
        <v>19</v>
      </c>
      <c r="I30" s="37">
        <v>20</v>
      </c>
      <c r="J30" s="37">
        <v>21.5</v>
      </c>
      <c r="K30" s="37">
        <v>23</v>
      </c>
      <c r="L30" s="37">
        <v>24</v>
      </c>
      <c r="M30" s="37">
        <v>25</v>
      </c>
      <c r="N30" s="37">
        <v>26</v>
      </c>
      <c r="O30" s="37">
        <v>27.500000000000004</v>
      </c>
      <c r="P30" s="37">
        <v>28.499999999999996</v>
      </c>
      <c r="Q30" s="37">
        <v>29.5</v>
      </c>
    </row>
    <row r="31" spans="4:17" x14ac:dyDescent="0.25">
      <c r="D31">
        <v>28</v>
      </c>
      <c r="E31">
        <v>42000</v>
      </c>
      <c r="F31" s="37">
        <v>17</v>
      </c>
      <c r="G31" s="37">
        <v>18</v>
      </c>
      <c r="H31" s="37">
        <v>19</v>
      </c>
      <c r="I31" s="37">
        <v>20</v>
      </c>
      <c r="J31" s="37">
        <v>21.5</v>
      </c>
      <c r="K31" s="37">
        <v>23</v>
      </c>
      <c r="L31" s="37">
        <v>24</v>
      </c>
      <c r="M31" s="37">
        <v>25</v>
      </c>
      <c r="N31" s="37">
        <v>26</v>
      </c>
      <c r="O31" s="37">
        <v>27.500000000000004</v>
      </c>
      <c r="P31" s="37">
        <v>28.499999999999996</v>
      </c>
      <c r="Q31" s="37">
        <v>29.5</v>
      </c>
    </row>
    <row r="32" spans="4:17" x14ac:dyDescent="0.25">
      <c r="D32">
        <v>29</v>
      </c>
      <c r="E32">
        <v>43000</v>
      </c>
      <c r="F32" s="37">
        <v>17</v>
      </c>
      <c r="G32" s="37">
        <v>18</v>
      </c>
      <c r="H32" s="37">
        <v>19</v>
      </c>
      <c r="I32" s="37">
        <v>20</v>
      </c>
      <c r="J32" s="37">
        <v>21.5</v>
      </c>
      <c r="K32" s="37">
        <v>23</v>
      </c>
      <c r="L32" s="37">
        <v>24</v>
      </c>
      <c r="M32" s="37">
        <v>25</v>
      </c>
      <c r="N32" s="37">
        <v>26</v>
      </c>
      <c r="O32" s="37">
        <v>27.500000000000004</v>
      </c>
      <c r="P32" s="37">
        <v>28.499999999999996</v>
      </c>
      <c r="Q32" s="37">
        <v>29.5</v>
      </c>
    </row>
    <row r="33" spans="4:17" x14ac:dyDescent="0.25">
      <c r="D33">
        <v>30</v>
      </c>
      <c r="E33">
        <v>44000</v>
      </c>
      <c r="F33" s="37">
        <v>17</v>
      </c>
      <c r="G33" s="37">
        <v>18</v>
      </c>
      <c r="H33" s="37">
        <v>19.5</v>
      </c>
      <c r="I33" s="37">
        <v>20.5</v>
      </c>
      <c r="J33" s="37">
        <v>21.5</v>
      </c>
      <c r="K33" s="37">
        <v>23</v>
      </c>
      <c r="L33" s="37">
        <v>24</v>
      </c>
      <c r="M33" s="37">
        <v>25</v>
      </c>
      <c r="N33" s="37">
        <v>26</v>
      </c>
      <c r="O33" s="37">
        <v>27.500000000000004</v>
      </c>
      <c r="P33" s="37">
        <v>28.499999999999996</v>
      </c>
      <c r="Q33" s="37">
        <v>29.5</v>
      </c>
    </row>
    <row r="34" spans="4:17" x14ac:dyDescent="0.25">
      <c r="D34">
        <v>31</v>
      </c>
      <c r="E34">
        <v>45000</v>
      </c>
      <c r="F34" s="37">
        <v>17.5</v>
      </c>
      <c r="G34" s="37">
        <v>18.5</v>
      </c>
      <c r="H34" s="37">
        <v>19.5</v>
      </c>
      <c r="I34" s="37">
        <v>20.5</v>
      </c>
      <c r="J34" s="37">
        <v>21.5</v>
      </c>
      <c r="K34" s="37">
        <v>23</v>
      </c>
      <c r="L34" s="37">
        <v>24</v>
      </c>
      <c r="M34" s="37">
        <v>25</v>
      </c>
      <c r="N34" s="37">
        <v>26</v>
      </c>
      <c r="O34" s="37">
        <v>27.500000000000004</v>
      </c>
      <c r="P34" s="37">
        <v>28.499999999999996</v>
      </c>
      <c r="Q34" s="37">
        <v>29.5</v>
      </c>
    </row>
    <row r="35" spans="4:17" x14ac:dyDescent="0.25">
      <c r="D35">
        <v>32</v>
      </c>
      <c r="E35">
        <v>46000</v>
      </c>
      <c r="F35" s="37">
        <v>17.5</v>
      </c>
      <c r="G35" s="37">
        <v>18.5</v>
      </c>
      <c r="H35" s="37">
        <v>19.5</v>
      </c>
      <c r="I35" s="37">
        <v>20.5</v>
      </c>
      <c r="J35" s="37">
        <v>21.5</v>
      </c>
      <c r="K35" s="37">
        <v>23</v>
      </c>
      <c r="L35" s="37">
        <v>24</v>
      </c>
      <c r="M35" s="37">
        <v>25</v>
      </c>
      <c r="N35" s="37">
        <v>26</v>
      </c>
      <c r="O35" s="37">
        <v>27.500000000000004</v>
      </c>
      <c r="P35" s="37">
        <v>28.499999999999996</v>
      </c>
      <c r="Q35" s="37">
        <v>29.5</v>
      </c>
    </row>
    <row r="36" spans="4:17" x14ac:dyDescent="0.25">
      <c r="D36">
        <v>33</v>
      </c>
      <c r="E36">
        <v>47000</v>
      </c>
      <c r="F36" s="37">
        <v>17.5</v>
      </c>
      <c r="G36" s="37">
        <v>18.5</v>
      </c>
      <c r="H36" s="37">
        <v>19.5</v>
      </c>
      <c r="I36" s="37">
        <v>21</v>
      </c>
      <c r="J36" s="37">
        <v>22</v>
      </c>
      <c r="K36" s="37">
        <v>23</v>
      </c>
      <c r="L36" s="37">
        <v>24.5</v>
      </c>
      <c r="M36" s="37">
        <v>25.5</v>
      </c>
      <c r="N36" s="37">
        <v>26.5</v>
      </c>
      <c r="O36" s="37">
        <v>27.500000000000004</v>
      </c>
      <c r="P36" s="37">
        <v>28.499999999999996</v>
      </c>
      <c r="Q36" s="37">
        <v>29.5</v>
      </c>
    </row>
    <row r="37" spans="4:17" x14ac:dyDescent="0.25">
      <c r="D37">
        <v>34</v>
      </c>
      <c r="E37">
        <v>48000</v>
      </c>
      <c r="F37" s="37">
        <v>17.5</v>
      </c>
      <c r="G37" s="37">
        <v>18.5</v>
      </c>
      <c r="H37" s="37">
        <v>20</v>
      </c>
      <c r="I37" s="37">
        <v>21</v>
      </c>
      <c r="J37" s="37">
        <v>22</v>
      </c>
      <c r="K37" s="37">
        <v>23</v>
      </c>
      <c r="L37" s="37">
        <v>24.5</v>
      </c>
      <c r="M37" s="37">
        <v>25.5</v>
      </c>
      <c r="N37" s="37">
        <v>26.5</v>
      </c>
      <c r="O37" s="37">
        <v>27.500000000000004</v>
      </c>
      <c r="P37" s="37">
        <v>28.499999999999996</v>
      </c>
      <c r="Q37" s="37">
        <v>29.5</v>
      </c>
    </row>
    <row r="38" spans="4:17" x14ac:dyDescent="0.25">
      <c r="D38">
        <v>35</v>
      </c>
      <c r="E38">
        <v>49000</v>
      </c>
      <c r="F38" s="37">
        <v>18</v>
      </c>
      <c r="G38" s="37">
        <v>19</v>
      </c>
      <c r="H38" s="37">
        <v>20</v>
      </c>
      <c r="I38" s="37">
        <v>21</v>
      </c>
      <c r="J38" s="37">
        <v>22</v>
      </c>
      <c r="K38" s="37">
        <v>23</v>
      </c>
      <c r="L38" s="37">
        <v>24.5</v>
      </c>
      <c r="M38" s="37">
        <v>25.5</v>
      </c>
      <c r="N38" s="37">
        <v>26.5</v>
      </c>
      <c r="O38" s="37">
        <v>27.500000000000004</v>
      </c>
      <c r="P38" s="37">
        <v>28.499999999999996</v>
      </c>
      <c r="Q38" s="37">
        <v>29.5</v>
      </c>
    </row>
    <row r="39" spans="4:17" x14ac:dyDescent="0.25">
      <c r="D39">
        <v>36</v>
      </c>
      <c r="E39">
        <v>50000</v>
      </c>
      <c r="F39" s="37">
        <v>18</v>
      </c>
      <c r="G39" s="37">
        <v>19</v>
      </c>
      <c r="H39" s="37">
        <v>20</v>
      </c>
      <c r="I39" s="37">
        <v>21</v>
      </c>
      <c r="J39" s="37">
        <v>22.5</v>
      </c>
      <c r="K39" s="37">
        <v>23.5</v>
      </c>
      <c r="L39" s="37">
        <v>24.5</v>
      </c>
      <c r="M39" s="37">
        <v>25.5</v>
      </c>
      <c r="N39" s="37">
        <v>26.5</v>
      </c>
      <c r="O39" s="37">
        <v>27.500000000000004</v>
      </c>
      <c r="P39" s="37">
        <v>28.499999999999996</v>
      </c>
      <c r="Q39" s="37">
        <v>29.5</v>
      </c>
    </row>
    <row r="40" spans="4:17" x14ac:dyDescent="0.25">
      <c r="D40">
        <v>37</v>
      </c>
      <c r="E40">
        <v>51000</v>
      </c>
      <c r="F40" s="37">
        <v>18</v>
      </c>
      <c r="G40" s="37">
        <v>19</v>
      </c>
      <c r="H40" s="37">
        <v>20</v>
      </c>
      <c r="I40" s="37">
        <v>21.5</v>
      </c>
      <c r="J40" s="37">
        <v>22.5</v>
      </c>
      <c r="K40" s="37">
        <v>23.5</v>
      </c>
      <c r="L40" s="37">
        <v>24.5</v>
      </c>
      <c r="M40" s="37">
        <v>25.5</v>
      </c>
      <c r="N40" s="37">
        <v>26.5</v>
      </c>
      <c r="O40" s="37">
        <v>28.000000000000004</v>
      </c>
      <c r="P40" s="37">
        <v>28.499999999999996</v>
      </c>
      <c r="Q40" s="37">
        <v>29.5</v>
      </c>
    </row>
    <row r="41" spans="4:17" x14ac:dyDescent="0.25">
      <c r="D41">
        <v>38</v>
      </c>
      <c r="E41">
        <v>52000</v>
      </c>
      <c r="F41" s="37">
        <v>18</v>
      </c>
      <c r="G41" s="37">
        <v>19</v>
      </c>
      <c r="H41" s="37">
        <v>20.5</v>
      </c>
      <c r="I41" s="37">
        <v>21.5</v>
      </c>
      <c r="J41" s="37">
        <v>22.5</v>
      </c>
      <c r="K41" s="37">
        <v>23.5</v>
      </c>
      <c r="L41" s="37">
        <v>24.5</v>
      </c>
      <c r="M41" s="37">
        <v>25.5</v>
      </c>
      <c r="N41" s="37">
        <v>26.5</v>
      </c>
      <c r="O41" s="37">
        <v>28.000000000000004</v>
      </c>
      <c r="P41" s="37">
        <v>28.999999999999996</v>
      </c>
      <c r="Q41" s="37">
        <v>29.5</v>
      </c>
    </row>
    <row r="42" spans="4:17" x14ac:dyDescent="0.25">
      <c r="D42">
        <v>39</v>
      </c>
      <c r="E42">
        <v>53000</v>
      </c>
      <c r="F42" s="37">
        <v>18.5</v>
      </c>
      <c r="G42" s="37">
        <v>19.5</v>
      </c>
      <c r="H42" s="37">
        <v>20.5</v>
      </c>
      <c r="I42" s="37">
        <v>21.5</v>
      </c>
      <c r="J42" s="37">
        <v>22.5</v>
      </c>
      <c r="K42" s="37">
        <v>23.5</v>
      </c>
      <c r="L42" s="37">
        <v>24.5</v>
      </c>
      <c r="M42" s="37">
        <v>25.5</v>
      </c>
      <c r="N42" s="37">
        <v>26.5</v>
      </c>
      <c r="O42" s="37">
        <v>28.000000000000004</v>
      </c>
      <c r="P42" s="37">
        <v>28.999999999999996</v>
      </c>
      <c r="Q42" s="37">
        <v>29.5</v>
      </c>
    </row>
    <row r="43" spans="4:17" x14ac:dyDescent="0.25">
      <c r="D43">
        <v>40</v>
      </c>
      <c r="E43">
        <v>54000</v>
      </c>
      <c r="F43" s="37">
        <v>18.5</v>
      </c>
      <c r="G43" s="37">
        <v>19.5</v>
      </c>
      <c r="H43" s="37">
        <v>20.5</v>
      </c>
      <c r="I43" s="37">
        <v>21.5</v>
      </c>
      <c r="J43" s="37">
        <v>22.5</v>
      </c>
      <c r="K43" s="37">
        <v>24</v>
      </c>
      <c r="L43" s="37">
        <v>25</v>
      </c>
      <c r="M43" s="37">
        <v>26</v>
      </c>
      <c r="N43" s="37">
        <v>27</v>
      </c>
      <c r="O43" s="37">
        <v>28.000000000000004</v>
      </c>
      <c r="P43" s="37">
        <v>28.999999999999996</v>
      </c>
      <c r="Q43" s="37">
        <v>30</v>
      </c>
    </row>
    <row r="44" spans="4:17" x14ac:dyDescent="0.25">
      <c r="D44">
        <v>41</v>
      </c>
      <c r="E44">
        <v>55000</v>
      </c>
      <c r="F44" s="37">
        <v>18.5</v>
      </c>
      <c r="G44" s="37">
        <v>19.5</v>
      </c>
      <c r="H44" s="37">
        <v>20.5</v>
      </c>
      <c r="I44" s="37">
        <v>21.5</v>
      </c>
      <c r="J44" s="37">
        <v>23</v>
      </c>
      <c r="K44" s="37">
        <v>24</v>
      </c>
      <c r="L44" s="37">
        <v>25</v>
      </c>
      <c r="M44" s="37">
        <v>26</v>
      </c>
      <c r="N44" s="37">
        <v>27</v>
      </c>
      <c r="O44" s="37">
        <v>28.000000000000004</v>
      </c>
      <c r="P44" s="37">
        <v>28.999999999999996</v>
      </c>
      <c r="Q44" s="37">
        <v>30</v>
      </c>
    </row>
    <row r="45" spans="4:17" x14ac:dyDescent="0.25">
      <c r="D45">
        <v>42</v>
      </c>
      <c r="E45">
        <v>56000</v>
      </c>
      <c r="F45" s="37">
        <v>18.5</v>
      </c>
      <c r="G45" s="37">
        <v>19.5</v>
      </c>
      <c r="H45" s="37">
        <v>21</v>
      </c>
      <c r="I45" s="37">
        <v>22</v>
      </c>
      <c r="J45" s="37">
        <v>23</v>
      </c>
      <c r="K45" s="37">
        <v>24</v>
      </c>
      <c r="L45" s="37">
        <v>25</v>
      </c>
      <c r="M45" s="37">
        <v>26</v>
      </c>
      <c r="N45" s="37">
        <v>27</v>
      </c>
      <c r="O45" s="37">
        <v>28.000000000000004</v>
      </c>
      <c r="P45" s="37">
        <v>28.999999999999996</v>
      </c>
      <c r="Q45" s="37">
        <v>30</v>
      </c>
    </row>
    <row r="46" spans="4:17" x14ac:dyDescent="0.25">
      <c r="D46">
        <v>43</v>
      </c>
      <c r="E46">
        <v>57000</v>
      </c>
      <c r="F46" s="37">
        <v>19</v>
      </c>
      <c r="G46" s="37">
        <v>20</v>
      </c>
      <c r="H46" s="37">
        <v>21</v>
      </c>
      <c r="I46" s="37">
        <v>22</v>
      </c>
      <c r="J46" s="37">
        <v>23.5</v>
      </c>
      <c r="K46" s="37">
        <v>24.5</v>
      </c>
      <c r="L46" s="37">
        <v>25.5</v>
      </c>
      <c r="M46" s="37">
        <v>26.5</v>
      </c>
      <c r="N46" s="37">
        <v>27.500000000000004</v>
      </c>
      <c r="O46" s="37">
        <v>28.499999999999996</v>
      </c>
      <c r="P46" s="37">
        <v>28.999999999999996</v>
      </c>
      <c r="Q46" s="37">
        <v>30</v>
      </c>
    </row>
    <row r="47" spans="4:17" x14ac:dyDescent="0.25">
      <c r="D47">
        <v>44</v>
      </c>
      <c r="E47">
        <v>58000</v>
      </c>
      <c r="F47" s="37">
        <v>19</v>
      </c>
      <c r="G47" s="37">
        <v>20</v>
      </c>
      <c r="H47" s="37">
        <v>21</v>
      </c>
      <c r="I47" s="37">
        <v>22.5</v>
      </c>
      <c r="J47" s="37">
        <v>23.5</v>
      </c>
      <c r="K47" s="37">
        <v>24.5</v>
      </c>
      <c r="L47" s="37">
        <v>25.5</v>
      </c>
      <c r="M47" s="37">
        <v>26.5</v>
      </c>
      <c r="N47" s="37">
        <v>27.500000000000004</v>
      </c>
      <c r="O47" s="37">
        <v>28.499999999999996</v>
      </c>
      <c r="P47" s="37">
        <v>29.5</v>
      </c>
      <c r="Q47" s="37">
        <v>30.5</v>
      </c>
    </row>
    <row r="48" spans="4:17" x14ac:dyDescent="0.25">
      <c r="D48">
        <v>45</v>
      </c>
      <c r="E48">
        <v>59000</v>
      </c>
      <c r="F48" s="37">
        <v>19</v>
      </c>
      <c r="G48" s="37">
        <v>20</v>
      </c>
      <c r="H48" s="37">
        <v>21.5</v>
      </c>
      <c r="I48" s="37">
        <v>22.5</v>
      </c>
      <c r="J48" s="37">
        <v>23.5</v>
      </c>
      <c r="K48" s="37">
        <v>25</v>
      </c>
      <c r="L48" s="37">
        <v>26</v>
      </c>
      <c r="M48" s="37">
        <v>27</v>
      </c>
      <c r="N48" s="37">
        <v>28.000000000000004</v>
      </c>
      <c r="O48" s="37">
        <v>28.999999999999996</v>
      </c>
      <c r="P48" s="37">
        <v>30</v>
      </c>
      <c r="Q48" s="37">
        <v>30.5</v>
      </c>
    </row>
    <row r="49" spans="4:17" x14ac:dyDescent="0.25">
      <c r="D49">
        <v>46</v>
      </c>
      <c r="E49">
        <v>60000</v>
      </c>
      <c r="F49" s="37">
        <v>19.5</v>
      </c>
      <c r="G49" s="37">
        <v>20.5</v>
      </c>
      <c r="H49" s="37">
        <v>21.5</v>
      </c>
      <c r="I49" s="37">
        <v>22.5</v>
      </c>
      <c r="J49" s="37">
        <v>24</v>
      </c>
      <c r="K49" s="37">
        <v>25</v>
      </c>
      <c r="L49" s="37">
        <v>26</v>
      </c>
      <c r="M49" s="37">
        <v>27</v>
      </c>
      <c r="N49" s="37">
        <v>28.000000000000004</v>
      </c>
      <c r="O49" s="37">
        <v>28.999999999999996</v>
      </c>
      <c r="P49" s="37">
        <v>30</v>
      </c>
      <c r="Q49" s="37">
        <v>31</v>
      </c>
    </row>
    <row r="50" spans="4:17" x14ac:dyDescent="0.25">
      <c r="D50">
        <v>47</v>
      </c>
      <c r="E50">
        <v>61000</v>
      </c>
      <c r="F50" s="37">
        <v>19.5</v>
      </c>
      <c r="G50" s="37">
        <v>20.5</v>
      </c>
      <c r="H50" s="37">
        <v>21.5</v>
      </c>
      <c r="I50" s="37">
        <v>23</v>
      </c>
      <c r="J50" s="37">
        <v>24</v>
      </c>
      <c r="K50" s="37">
        <v>25</v>
      </c>
      <c r="L50" s="37">
        <v>26.5</v>
      </c>
      <c r="M50" s="37">
        <v>27.500000000000004</v>
      </c>
      <c r="N50" s="37">
        <v>28.499999999999996</v>
      </c>
      <c r="O50" s="37">
        <v>29.5</v>
      </c>
      <c r="P50" s="37">
        <v>30.5</v>
      </c>
      <c r="Q50" s="37">
        <v>31</v>
      </c>
    </row>
    <row r="51" spans="4:17" x14ac:dyDescent="0.25">
      <c r="D51">
        <v>48</v>
      </c>
      <c r="E51">
        <v>62000</v>
      </c>
      <c r="F51" s="37">
        <v>19.5</v>
      </c>
      <c r="G51" s="37">
        <v>20.5</v>
      </c>
      <c r="H51" s="37">
        <v>22</v>
      </c>
      <c r="I51" s="37">
        <v>23</v>
      </c>
      <c r="J51" s="37">
        <v>24.5</v>
      </c>
      <c r="K51" s="37">
        <v>25.5</v>
      </c>
      <c r="L51" s="37">
        <v>26.5</v>
      </c>
      <c r="M51" s="37">
        <v>27.500000000000004</v>
      </c>
      <c r="N51" s="37">
        <v>28.499999999999996</v>
      </c>
      <c r="O51" s="37">
        <v>29.5</v>
      </c>
      <c r="P51" s="37">
        <v>30.5</v>
      </c>
      <c r="Q51" s="37">
        <v>31.5</v>
      </c>
    </row>
    <row r="52" spans="4:17" x14ac:dyDescent="0.25">
      <c r="D52">
        <v>49</v>
      </c>
      <c r="E52">
        <v>63000</v>
      </c>
      <c r="F52" s="37">
        <v>19.5</v>
      </c>
      <c r="G52" s="37">
        <v>20.5</v>
      </c>
      <c r="H52" s="37">
        <v>22</v>
      </c>
      <c r="I52" s="37">
        <v>23.5</v>
      </c>
      <c r="J52" s="37">
        <v>24.5</v>
      </c>
      <c r="K52" s="37">
        <v>25.5</v>
      </c>
      <c r="L52" s="37">
        <v>26.5</v>
      </c>
      <c r="M52" s="37">
        <v>28.000000000000004</v>
      </c>
      <c r="N52" s="37">
        <v>28.999999999999996</v>
      </c>
      <c r="O52" s="37">
        <v>30</v>
      </c>
      <c r="P52" s="37">
        <v>31</v>
      </c>
      <c r="Q52" s="37">
        <v>31.5</v>
      </c>
    </row>
    <row r="53" spans="4:17" x14ac:dyDescent="0.25">
      <c r="D53">
        <v>50</v>
      </c>
      <c r="E53">
        <v>64000</v>
      </c>
      <c r="F53" s="37">
        <v>20</v>
      </c>
      <c r="G53" s="37">
        <v>21</v>
      </c>
      <c r="H53" s="37">
        <v>22</v>
      </c>
      <c r="I53" s="37">
        <v>23.5</v>
      </c>
      <c r="J53" s="37">
        <v>24.5</v>
      </c>
      <c r="K53" s="37">
        <v>26</v>
      </c>
      <c r="L53" s="37">
        <v>27</v>
      </c>
      <c r="M53" s="37">
        <v>28.000000000000004</v>
      </c>
      <c r="N53" s="37">
        <v>28.999999999999996</v>
      </c>
      <c r="O53" s="37">
        <v>30</v>
      </c>
      <c r="P53" s="37">
        <v>31</v>
      </c>
      <c r="Q53" s="37">
        <v>32</v>
      </c>
    </row>
    <row r="54" spans="4:17" x14ac:dyDescent="0.25">
      <c r="D54">
        <v>51</v>
      </c>
      <c r="E54">
        <v>65000</v>
      </c>
      <c r="F54" s="37">
        <v>20</v>
      </c>
      <c r="G54" s="37">
        <v>21</v>
      </c>
      <c r="H54" s="37">
        <v>22.5</v>
      </c>
      <c r="I54" s="37">
        <v>23.5</v>
      </c>
      <c r="J54" s="37">
        <v>25</v>
      </c>
      <c r="K54" s="37">
        <v>26</v>
      </c>
      <c r="L54" s="37">
        <v>27</v>
      </c>
      <c r="M54" s="37">
        <v>28.000000000000004</v>
      </c>
      <c r="N54" s="37">
        <v>29.5</v>
      </c>
      <c r="O54" s="37">
        <v>30.5</v>
      </c>
      <c r="P54" s="37">
        <v>31</v>
      </c>
      <c r="Q54" s="37">
        <v>32</v>
      </c>
    </row>
    <row r="55" spans="4:17" x14ac:dyDescent="0.25">
      <c r="D55">
        <v>52</v>
      </c>
      <c r="E55">
        <v>66000</v>
      </c>
      <c r="F55" s="37">
        <v>20</v>
      </c>
      <c r="G55" s="37">
        <v>21</v>
      </c>
      <c r="H55" s="37">
        <v>22.5</v>
      </c>
      <c r="I55" s="37">
        <v>23.5</v>
      </c>
      <c r="J55" s="37">
        <v>25</v>
      </c>
      <c r="K55" s="37">
        <v>26</v>
      </c>
      <c r="L55" s="37">
        <v>27.500000000000004</v>
      </c>
      <c r="M55" s="37">
        <v>28.499999999999996</v>
      </c>
      <c r="N55" s="37">
        <v>29.5</v>
      </c>
      <c r="O55" s="37">
        <v>30.5</v>
      </c>
      <c r="P55" s="37">
        <v>31.5</v>
      </c>
      <c r="Q55" s="37">
        <v>32.5</v>
      </c>
    </row>
    <row r="56" spans="4:17" x14ac:dyDescent="0.25">
      <c r="D56">
        <v>53</v>
      </c>
      <c r="E56">
        <v>67000</v>
      </c>
      <c r="F56" s="37">
        <v>20</v>
      </c>
      <c r="G56" s="37">
        <v>21</v>
      </c>
      <c r="H56" s="37">
        <v>22.5</v>
      </c>
      <c r="I56" s="37">
        <v>24</v>
      </c>
      <c r="J56" s="37">
        <v>25</v>
      </c>
      <c r="K56" s="37">
        <v>26.5</v>
      </c>
      <c r="L56" s="37">
        <v>27.500000000000004</v>
      </c>
      <c r="M56" s="37">
        <v>28.499999999999996</v>
      </c>
      <c r="N56" s="37">
        <v>29.5</v>
      </c>
      <c r="O56" s="37">
        <v>30.5</v>
      </c>
      <c r="P56" s="37">
        <v>31.5</v>
      </c>
      <c r="Q56" s="37">
        <v>32.5</v>
      </c>
    </row>
    <row r="57" spans="4:17" x14ac:dyDescent="0.25">
      <c r="D57">
        <v>54</v>
      </c>
      <c r="E57">
        <v>68000</v>
      </c>
      <c r="F57" s="37">
        <v>20.5</v>
      </c>
      <c r="G57" s="37">
        <v>21.5</v>
      </c>
      <c r="H57" s="37">
        <v>22.5</v>
      </c>
      <c r="I57" s="37">
        <v>24</v>
      </c>
      <c r="J57" s="37">
        <v>25.5</v>
      </c>
      <c r="K57" s="37">
        <v>26.5</v>
      </c>
      <c r="L57" s="37">
        <v>27.500000000000004</v>
      </c>
      <c r="M57" s="37">
        <v>28.999999999999996</v>
      </c>
      <c r="N57" s="37">
        <v>30</v>
      </c>
      <c r="O57" s="37">
        <v>31</v>
      </c>
      <c r="P57" s="37">
        <v>32</v>
      </c>
      <c r="Q57" s="37">
        <v>32.5</v>
      </c>
    </row>
    <row r="58" spans="4:17" x14ac:dyDescent="0.25">
      <c r="D58">
        <v>55</v>
      </c>
      <c r="E58">
        <v>69000</v>
      </c>
      <c r="F58" s="37">
        <v>20.5</v>
      </c>
      <c r="G58" s="37">
        <v>21.5</v>
      </c>
      <c r="H58" s="37">
        <v>22.5</v>
      </c>
      <c r="I58" s="37">
        <v>24</v>
      </c>
      <c r="J58" s="37">
        <v>25.5</v>
      </c>
      <c r="K58" s="37">
        <v>26.5</v>
      </c>
      <c r="L58" s="37">
        <v>28.000000000000004</v>
      </c>
      <c r="M58" s="37">
        <v>28.999999999999996</v>
      </c>
      <c r="N58" s="37">
        <v>30</v>
      </c>
      <c r="O58" s="37">
        <v>31</v>
      </c>
      <c r="P58" s="37">
        <v>32</v>
      </c>
      <c r="Q58" s="37">
        <v>33</v>
      </c>
    </row>
    <row r="59" spans="4:17" x14ac:dyDescent="0.25">
      <c r="D59">
        <v>56</v>
      </c>
      <c r="E59">
        <v>70000</v>
      </c>
      <c r="F59" s="37">
        <v>20.5</v>
      </c>
      <c r="G59" s="37">
        <v>21.5</v>
      </c>
      <c r="H59" s="37">
        <v>23</v>
      </c>
      <c r="I59" s="37">
        <v>24</v>
      </c>
      <c r="J59" s="37">
        <v>25.5</v>
      </c>
      <c r="K59" s="37">
        <v>27</v>
      </c>
      <c r="L59" s="37">
        <v>28.000000000000004</v>
      </c>
      <c r="M59" s="37">
        <v>28.999999999999996</v>
      </c>
      <c r="N59" s="37">
        <v>30</v>
      </c>
      <c r="O59" s="37">
        <v>31</v>
      </c>
      <c r="P59" s="37">
        <v>32</v>
      </c>
      <c r="Q59" s="37">
        <v>33</v>
      </c>
    </row>
    <row r="60" spans="4:17" x14ac:dyDescent="0.25">
      <c r="D60">
        <v>57</v>
      </c>
      <c r="E60">
        <v>71000</v>
      </c>
      <c r="F60" s="37">
        <v>20.5</v>
      </c>
      <c r="G60" s="37">
        <v>21.5</v>
      </c>
      <c r="H60" s="37">
        <v>23</v>
      </c>
      <c r="I60" s="37">
        <v>24</v>
      </c>
      <c r="J60" s="37">
        <v>25.5</v>
      </c>
      <c r="K60" s="37">
        <v>27</v>
      </c>
      <c r="L60" s="37">
        <v>28.000000000000004</v>
      </c>
      <c r="M60" s="37">
        <v>29.5</v>
      </c>
      <c r="N60" s="37">
        <v>30.5</v>
      </c>
      <c r="O60" s="37">
        <v>31.5</v>
      </c>
      <c r="P60" s="37">
        <v>32.5</v>
      </c>
      <c r="Q60" s="37">
        <v>33.5</v>
      </c>
    </row>
    <row r="61" spans="4:17" x14ac:dyDescent="0.25">
      <c r="D61">
        <v>58</v>
      </c>
      <c r="E61">
        <v>72000</v>
      </c>
      <c r="F61" s="37">
        <v>20.5</v>
      </c>
      <c r="G61" s="37">
        <v>21.5</v>
      </c>
      <c r="H61" s="37">
        <v>23</v>
      </c>
      <c r="I61" s="37">
        <v>24.5</v>
      </c>
      <c r="J61" s="37">
        <v>25.5</v>
      </c>
      <c r="K61" s="37">
        <v>27</v>
      </c>
      <c r="L61" s="37">
        <v>28.000000000000004</v>
      </c>
      <c r="M61" s="37">
        <v>29.5</v>
      </c>
      <c r="N61" s="37">
        <v>30.5</v>
      </c>
      <c r="O61" s="37">
        <v>31.5</v>
      </c>
      <c r="P61" s="37">
        <v>32.5</v>
      </c>
      <c r="Q61" s="37">
        <v>33.5</v>
      </c>
    </row>
    <row r="62" spans="4:17" x14ac:dyDescent="0.25">
      <c r="D62">
        <v>59</v>
      </c>
      <c r="E62">
        <v>73000</v>
      </c>
      <c r="F62" s="37">
        <v>20.5</v>
      </c>
      <c r="G62" s="37">
        <v>21.5</v>
      </c>
      <c r="H62" s="37">
        <v>23</v>
      </c>
      <c r="I62" s="37">
        <v>24.5</v>
      </c>
      <c r="J62" s="37">
        <v>25.5</v>
      </c>
      <c r="K62" s="37">
        <v>27</v>
      </c>
      <c r="L62" s="37">
        <v>28.499999999999996</v>
      </c>
      <c r="M62" s="37">
        <v>29.5</v>
      </c>
      <c r="N62" s="37">
        <v>30.5</v>
      </c>
      <c r="O62" s="37">
        <v>31.5</v>
      </c>
      <c r="P62" s="37">
        <v>32.5</v>
      </c>
      <c r="Q62" s="37">
        <v>33.5</v>
      </c>
    </row>
    <row r="63" spans="4:17" x14ac:dyDescent="0.25">
      <c r="D63">
        <v>60</v>
      </c>
      <c r="E63">
        <v>74000</v>
      </c>
      <c r="F63" s="37">
        <v>20.5</v>
      </c>
      <c r="G63" s="37">
        <v>21.5</v>
      </c>
      <c r="H63" s="37">
        <v>23</v>
      </c>
      <c r="I63" s="37">
        <v>24.5</v>
      </c>
      <c r="J63" s="37">
        <v>26</v>
      </c>
      <c r="K63" s="37">
        <v>27</v>
      </c>
      <c r="L63" s="37">
        <v>28.499999999999996</v>
      </c>
      <c r="M63" s="37">
        <v>29.5</v>
      </c>
      <c r="N63" s="37">
        <v>31</v>
      </c>
      <c r="O63" s="37">
        <v>32</v>
      </c>
      <c r="P63" s="37">
        <v>33</v>
      </c>
      <c r="Q63" s="37">
        <v>34</v>
      </c>
    </row>
    <row r="64" spans="4:17" x14ac:dyDescent="0.25">
      <c r="D64">
        <v>61</v>
      </c>
      <c r="E64">
        <v>75000</v>
      </c>
      <c r="F64" s="37">
        <v>20.5</v>
      </c>
      <c r="G64" s="37">
        <v>21.5</v>
      </c>
      <c r="H64" s="37">
        <v>23</v>
      </c>
      <c r="I64" s="37">
        <v>24.5</v>
      </c>
      <c r="J64" s="37">
        <v>26</v>
      </c>
      <c r="K64" s="37">
        <v>27</v>
      </c>
      <c r="L64" s="37">
        <v>28.499999999999996</v>
      </c>
      <c r="M64" s="37">
        <v>29.5</v>
      </c>
      <c r="N64" s="37">
        <v>31</v>
      </c>
      <c r="O64" s="37">
        <v>32</v>
      </c>
      <c r="P64" s="37">
        <v>33</v>
      </c>
      <c r="Q64" s="37">
        <v>34</v>
      </c>
    </row>
    <row r="65" spans="4:17" x14ac:dyDescent="0.25">
      <c r="D65">
        <v>62</v>
      </c>
      <c r="E65">
        <v>76000</v>
      </c>
      <c r="F65" s="37">
        <v>20.5</v>
      </c>
      <c r="G65" s="37">
        <v>22</v>
      </c>
      <c r="H65" s="37">
        <v>23</v>
      </c>
      <c r="I65" s="37">
        <v>24.5</v>
      </c>
      <c r="J65" s="37">
        <v>26</v>
      </c>
      <c r="K65" s="37">
        <v>27.500000000000004</v>
      </c>
      <c r="L65" s="37">
        <v>28.499999999999996</v>
      </c>
      <c r="M65" s="37">
        <v>30</v>
      </c>
      <c r="N65" s="37">
        <v>31</v>
      </c>
      <c r="O65" s="37">
        <v>32</v>
      </c>
      <c r="P65" s="37">
        <v>33</v>
      </c>
      <c r="Q65" s="37">
        <v>34</v>
      </c>
    </row>
    <row r="66" spans="4:17" x14ac:dyDescent="0.25">
      <c r="D66">
        <v>63</v>
      </c>
      <c r="E66">
        <v>77000</v>
      </c>
      <c r="F66" s="37">
        <v>20.5</v>
      </c>
      <c r="G66" s="37">
        <v>22</v>
      </c>
      <c r="H66" s="37">
        <v>23.5</v>
      </c>
      <c r="I66" s="37">
        <v>24.5</v>
      </c>
      <c r="J66" s="37">
        <v>26</v>
      </c>
      <c r="K66" s="37">
        <v>27.500000000000004</v>
      </c>
      <c r="L66" s="37">
        <v>28.499999999999996</v>
      </c>
      <c r="M66" s="37">
        <v>30</v>
      </c>
      <c r="N66" s="37">
        <v>31</v>
      </c>
      <c r="O66" s="37">
        <v>32.5</v>
      </c>
      <c r="P66" s="37">
        <v>33.5</v>
      </c>
      <c r="Q66" s="37">
        <v>34.5</v>
      </c>
    </row>
    <row r="67" spans="4:17" x14ac:dyDescent="0.25">
      <c r="D67">
        <v>64</v>
      </c>
      <c r="E67">
        <v>78000</v>
      </c>
      <c r="F67" s="37">
        <v>20.5</v>
      </c>
      <c r="G67" s="37">
        <v>22</v>
      </c>
      <c r="H67" s="37">
        <v>23.5</v>
      </c>
      <c r="I67" s="37">
        <v>25</v>
      </c>
      <c r="J67" s="37">
        <v>26</v>
      </c>
      <c r="K67" s="37">
        <v>27.500000000000004</v>
      </c>
      <c r="L67" s="37">
        <v>28.499999999999996</v>
      </c>
      <c r="M67" s="37">
        <v>30</v>
      </c>
      <c r="N67" s="37">
        <v>31</v>
      </c>
      <c r="O67" s="37">
        <v>32.5</v>
      </c>
      <c r="P67" s="37">
        <v>33.5</v>
      </c>
      <c r="Q67" s="37">
        <v>34.5</v>
      </c>
    </row>
    <row r="68" spans="4:17" x14ac:dyDescent="0.25">
      <c r="D68">
        <v>65</v>
      </c>
      <c r="E68">
        <v>79000</v>
      </c>
      <c r="F68" s="37">
        <v>20.5</v>
      </c>
      <c r="G68" s="37">
        <v>22</v>
      </c>
      <c r="H68" s="37">
        <v>23.5</v>
      </c>
      <c r="I68" s="37">
        <v>25</v>
      </c>
      <c r="J68" s="37">
        <v>26</v>
      </c>
      <c r="K68" s="37">
        <v>27.500000000000004</v>
      </c>
      <c r="L68" s="37">
        <v>28.999999999999996</v>
      </c>
      <c r="M68" s="37">
        <v>30</v>
      </c>
      <c r="N68" s="37">
        <v>31.5</v>
      </c>
      <c r="O68" s="37">
        <v>32.5</v>
      </c>
      <c r="P68" s="37">
        <v>33.5</v>
      </c>
      <c r="Q68" s="37">
        <v>34.5</v>
      </c>
    </row>
    <row r="69" spans="4:17" x14ac:dyDescent="0.25">
      <c r="D69">
        <v>66</v>
      </c>
      <c r="E69">
        <v>80000</v>
      </c>
      <c r="F69" s="37">
        <v>20.5</v>
      </c>
      <c r="G69" s="37">
        <v>22</v>
      </c>
      <c r="H69" s="37">
        <v>23.5</v>
      </c>
      <c r="I69" s="37">
        <v>25</v>
      </c>
      <c r="J69" s="37">
        <v>26.5</v>
      </c>
      <c r="K69" s="37">
        <v>27.500000000000004</v>
      </c>
      <c r="L69" s="37">
        <v>28.999999999999996</v>
      </c>
      <c r="M69" s="37">
        <v>30</v>
      </c>
      <c r="N69" s="37">
        <v>31.5</v>
      </c>
      <c r="O69" s="37">
        <v>32.5</v>
      </c>
      <c r="P69" s="37">
        <v>33.5</v>
      </c>
      <c r="Q69" s="37">
        <v>34.5</v>
      </c>
    </row>
    <row r="70" spans="4:17" x14ac:dyDescent="0.25">
      <c r="D70">
        <v>67</v>
      </c>
      <c r="E70">
        <v>81000</v>
      </c>
      <c r="F70" s="37">
        <v>20.5</v>
      </c>
      <c r="G70" s="37">
        <v>22</v>
      </c>
      <c r="H70" s="37">
        <v>23.5</v>
      </c>
      <c r="I70" s="37">
        <v>25</v>
      </c>
      <c r="J70" s="37">
        <v>26.5</v>
      </c>
      <c r="K70" s="37">
        <v>27.500000000000004</v>
      </c>
      <c r="L70" s="37">
        <v>28.999999999999996</v>
      </c>
      <c r="M70" s="37">
        <v>30.5</v>
      </c>
      <c r="N70" s="37">
        <v>31.5</v>
      </c>
      <c r="O70" s="37">
        <v>32.5</v>
      </c>
      <c r="P70" s="37">
        <v>34</v>
      </c>
      <c r="Q70" s="37">
        <v>35</v>
      </c>
    </row>
    <row r="71" spans="4:17" x14ac:dyDescent="0.25">
      <c r="D71">
        <v>68</v>
      </c>
      <c r="E71">
        <v>82000</v>
      </c>
      <c r="F71" s="37">
        <v>20.5</v>
      </c>
      <c r="G71" s="37">
        <v>22</v>
      </c>
      <c r="H71" s="37">
        <v>23.5</v>
      </c>
      <c r="I71" s="37">
        <v>25</v>
      </c>
      <c r="J71" s="37">
        <v>26.5</v>
      </c>
      <c r="K71" s="37">
        <v>28.000000000000004</v>
      </c>
      <c r="L71" s="37">
        <v>28.999999999999996</v>
      </c>
      <c r="M71" s="37">
        <v>30.5</v>
      </c>
      <c r="N71" s="37">
        <v>31.5</v>
      </c>
      <c r="O71" s="37">
        <v>32.5</v>
      </c>
      <c r="P71" s="37">
        <v>34</v>
      </c>
      <c r="Q71" s="37">
        <v>35</v>
      </c>
    </row>
    <row r="72" spans="4:17" x14ac:dyDescent="0.25">
      <c r="D72">
        <v>69</v>
      </c>
      <c r="E72">
        <v>83000</v>
      </c>
      <c r="F72" s="37">
        <v>20.5</v>
      </c>
      <c r="G72" s="37">
        <v>22</v>
      </c>
      <c r="H72" s="37">
        <v>23.5</v>
      </c>
      <c r="I72" s="37">
        <v>25</v>
      </c>
      <c r="J72" s="37">
        <v>26.5</v>
      </c>
      <c r="K72" s="37">
        <v>28.000000000000004</v>
      </c>
      <c r="L72" s="37">
        <v>28.999999999999996</v>
      </c>
      <c r="M72" s="37">
        <v>30.5</v>
      </c>
      <c r="N72" s="37">
        <v>31.5</v>
      </c>
      <c r="O72" s="37">
        <v>33</v>
      </c>
      <c r="P72" s="37">
        <v>34</v>
      </c>
      <c r="Q72" s="37">
        <v>35</v>
      </c>
    </row>
    <row r="73" spans="4:17" x14ac:dyDescent="0.25">
      <c r="D73">
        <v>70</v>
      </c>
      <c r="E73">
        <v>84000</v>
      </c>
      <c r="F73" s="37">
        <v>20.5</v>
      </c>
      <c r="G73" s="37">
        <v>22</v>
      </c>
      <c r="H73" s="37">
        <v>23.5</v>
      </c>
      <c r="I73" s="37">
        <v>25</v>
      </c>
      <c r="J73" s="37">
        <v>26.5</v>
      </c>
      <c r="K73" s="37">
        <v>28.000000000000004</v>
      </c>
      <c r="L73" s="37">
        <v>29.5</v>
      </c>
      <c r="M73" s="37">
        <v>30.5</v>
      </c>
      <c r="N73" s="37">
        <v>31.5</v>
      </c>
      <c r="O73" s="37">
        <v>33</v>
      </c>
      <c r="P73" s="37">
        <v>34</v>
      </c>
      <c r="Q73" s="37">
        <v>35</v>
      </c>
    </row>
    <row r="74" spans="4:17" x14ac:dyDescent="0.25">
      <c r="D74">
        <v>71</v>
      </c>
      <c r="E74">
        <v>85000</v>
      </c>
      <c r="F74" s="37">
        <v>21</v>
      </c>
      <c r="G74" s="37">
        <v>22</v>
      </c>
      <c r="H74" s="37">
        <v>23.5</v>
      </c>
      <c r="I74" s="37">
        <v>25</v>
      </c>
      <c r="J74" s="37">
        <v>26.5</v>
      </c>
      <c r="K74" s="37">
        <v>28.000000000000004</v>
      </c>
      <c r="L74" s="37">
        <v>29.5</v>
      </c>
      <c r="M74" s="37">
        <v>30.5</v>
      </c>
      <c r="N74" s="37">
        <v>32</v>
      </c>
      <c r="O74" s="37">
        <v>33</v>
      </c>
      <c r="P74" s="37">
        <v>34</v>
      </c>
      <c r="Q74" s="37">
        <v>35</v>
      </c>
    </row>
    <row r="75" spans="4:17" x14ac:dyDescent="0.25">
      <c r="D75">
        <v>72</v>
      </c>
      <c r="E75">
        <v>86000</v>
      </c>
      <c r="F75" s="37">
        <v>21</v>
      </c>
      <c r="G75" s="37">
        <v>22.5</v>
      </c>
      <c r="H75" s="37">
        <v>23.5</v>
      </c>
      <c r="I75" s="37">
        <v>25</v>
      </c>
      <c r="J75" s="37">
        <v>26.5</v>
      </c>
      <c r="K75" s="37">
        <v>28.000000000000004</v>
      </c>
      <c r="L75" s="37">
        <v>29.5</v>
      </c>
      <c r="M75" s="37">
        <v>30.5</v>
      </c>
      <c r="N75" s="37">
        <v>32</v>
      </c>
      <c r="O75" s="37">
        <v>33</v>
      </c>
      <c r="P75" s="37">
        <v>34</v>
      </c>
      <c r="Q75" s="37">
        <v>35</v>
      </c>
    </row>
    <row r="76" spans="4:17" x14ac:dyDescent="0.25">
      <c r="D76">
        <v>73</v>
      </c>
      <c r="E76">
        <v>87000</v>
      </c>
      <c r="F76" s="37">
        <v>21</v>
      </c>
      <c r="G76" s="37">
        <v>22.5</v>
      </c>
      <c r="H76" s="37">
        <v>24</v>
      </c>
      <c r="I76" s="37">
        <v>25</v>
      </c>
      <c r="J76" s="37">
        <v>26.5</v>
      </c>
      <c r="K76" s="37">
        <v>28.000000000000004</v>
      </c>
      <c r="L76" s="37">
        <v>29.5</v>
      </c>
      <c r="M76" s="37">
        <v>30.5</v>
      </c>
      <c r="N76" s="37">
        <v>32</v>
      </c>
      <c r="O76" s="37">
        <v>33</v>
      </c>
      <c r="P76" s="37">
        <v>34</v>
      </c>
      <c r="Q76" s="37">
        <v>35.5</v>
      </c>
    </row>
    <row r="77" spans="4:17" x14ac:dyDescent="0.25">
      <c r="D77">
        <v>74</v>
      </c>
      <c r="E77">
        <v>88000</v>
      </c>
      <c r="F77" s="37">
        <v>21</v>
      </c>
      <c r="G77" s="37">
        <v>22.5</v>
      </c>
      <c r="H77" s="37">
        <v>24</v>
      </c>
      <c r="I77" s="37">
        <v>25.5</v>
      </c>
      <c r="J77" s="37">
        <v>26.5</v>
      </c>
      <c r="K77" s="37">
        <v>28.000000000000004</v>
      </c>
      <c r="L77" s="37">
        <v>29.5</v>
      </c>
      <c r="M77" s="37">
        <v>31</v>
      </c>
      <c r="N77" s="37">
        <v>32</v>
      </c>
      <c r="O77" s="37">
        <v>33</v>
      </c>
      <c r="P77" s="37">
        <v>34.5</v>
      </c>
      <c r="Q77" s="37">
        <v>35.5</v>
      </c>
    </row>
    <row r="78" spans="4:17" x14ac:dyDescent="0.25">
      <c r="D78">
        <v>75</v>
      </c>
      <c r="E78">
        <v>89000</v>
      </c>
      <c r="F78" s="37">
        <v>21</v>
      </c>
      <c r="G78" s="37">
        <v>22.5</v>
      </c>
      <c r="H78" s="37">
        <v>24</v>
      </c>
      <c r="I78" s="37">
        <v>25.5</v>
      </c>
      <c r="J78" s="37">
        <v>27</v>
      </c>
      <c r="K78" s="37">
        <v>28.000000000000004</v>
      </c>
      <c r="L78" s="37">
        <v>29.5</v>
      </c>
      <c r="M78" s="37">
        <v>31</v>
      </c>
      <c r="N78" s="37">
        <v>32</v>
      </c>
      <c r="O78" s="37">
        <v>33.5</v>
      </c>
      <c r="P78" s="37">
        <v>34.5</v>
      </c>
      <c r="Q78" s="37">
        <v>35.5</v>
      </c>
    </row>
    <row r="79" spans="4:17" x14ac:dyDescent="0.25">
      <c r="D79">
        <v>76</v>
      </c>
      <c r="E79">
        <v>90000</v>
      </c>
      <c r="F79" s="37">
        <v>21</v>
      </c>
      <c r="G79" s="37">
        <v>22.5</v>
      </c>
      <c r="H79" s="37">
        <v>24</v>
      </c>
      <c r="I79" s="37">
        <v>25.5</v>
      </c>
      <c r="J79" s="37">
        <v>27</v>
      </c>
      <c r="K79" s="37">
        <v>28.000000000000004</v>
      </c>
      <c r="L79" s="37">
        <v>29.5</v>
      </c>
      <c r="M79" s="37">
        <v>31</v>
      </c>
      <c r="N79" s="37">
        <v>32</v>
      </c>
      <c r="O79" s="37">
        <v>33.5</v>
      </c>
      <c r="P79" s="37">
        <v>34.5</v>
      </c>
      <c r="Q79" s="37">
        <v>35.5</v>
      </c>
    </row>
    <row r="80" spans="4:17" x14ac:dyDescent="0.25">
      <c r="D80">
        <v>77</v>
      </c>
      <c r="E80">
        <v>91000</v>
      </c>
      <c r="F80" s="37">
        <v>21</v>
      </c>
      <c r="G80" s="37">
        <v>22.5</v>
      </c>
      <c r="H80" s="37">
        <v>24</v>
      </c>
      <c r="I80" s="37">
        <v>25.5</v>
      </c>
      <c r="J80" s="37">
        <v>27</v>
      </c>
      <c r="K80" s="37">
        <v>28.499999999999996</v>
      </c>
      <c r="L80" s="37">
        <v>29.5</v>
      </c>
      <c r="M80" s="37">
        <v>31</v>
      </c>
      <c r="N80" s="37">
        <v>32.5</v>
      </c>
      <c r="O80" s="37">
        <v>33.5</v>
      </c>
      <c r="P80" s="37">
        <v>34.5</v>
      </c>
      <c r="Q80" s="37">
        <v>35.5</v>
      </c>
    </row>
    <row r="81" spans="4:17" x14ac:dyDescent="0.25">
      <c r="D81">
        <v>78</v>
      </c>
      <c r="E81">
        <v>92000</v>
      </c>
      <c r="F81" s="37">
        <v>21</v>
      </c>
      <c r="G81" s="37">
        <v>22.5</v>
      </c>
      <c r="H81" s="37">
        <v>24</v>
      </c>
      <c r="I81" s="37">
        <v>25.5</v>
      </c>
      <c r="J81" s="37">
        <v>27</v>
      </c>
      <c r="K81" s="37">
        <v>28.499999999999996</v>
      </c>
      <c r="L81" s="37">
        <v>29.5</v>
      </c>
      <c r="M81" s="37">
        <v>31</v>
      </c>
      <c r="N81" s="37">
        <v>32.5</v>
      </c>
      <c r="O81" s="37">
        <v>33.5</v>
      </c>
      <c r="P81" s="37">
        <v>34.5</v>
      </c>
      <c r="Q81" s="37">
        <v>35.5</v>
      </c>
    </row>
    <row r="82" spans="4:17" x14ac:dyDescent="0.25">
      <c r="D82">
        <v>79</v>
      </c>
      <c r="E82">
        <v>93000</v>
      </c>
      <c r="F82" s="37">
        <v>21</v>
      </c>
      <c r="G82" s="37">
        <v>22.5</v>
      </c>
      <c r="H82" s="37">
        <v>24</v>
      </c>
      <c r="I82" s="37">
        <v>25.5</v>
      </c>
      <c r="J82" s="37">
        <v>27</v>
      </c>
      <c r="K82" s="37">
        <v>28.499999999999996</v>
      </c>
      <c r="L82" s="37">
        <v>30</v>
      </c>
      <c r="M82" s="37">
        <v>31</v>
      </c>
      <c r="N82" s="37">
        <v>32.5</v>
      </c>
      <c r="O82" s="37">
        <v>33.5</v>
      </c>
      <c r="P82" s="37">
        <v>34.5</v>
      </c>
      <c r="Q82" s="37">
        <v>36</v>
      </c>
    </row>
    <row r="83" spans="4:17" x14ac:dyDescent="0.25">
      <c r="D83">
        <v>80</v>
      </c>
      <c r="E83">
        <v>94000</v>
      </c>
      <c r="F83" s="37">
        <v>21</v>
      </c>
      <c r="G83" s="37">
        <v>22.5</v>
      </c>
      <c r="H83" s="37">
        <v>24</v>
      </c>
      <c r="I83" s="37">
        <v>25.5</v>
      </c>
      <c r="J83" s="37">
        <v>27</v>
      </c>
      <c r="K83" s="37">
        <v>28.499999999999996</v>
      </c>
      <c r="L83" s="37">
        <v>30</v>
      </c>
      <c r="M83" s="37">
        <v>31</v>
      </c>
      <c r="N83" s="37">
        <v>32.5</v>
      </c>
      <c r="O83" s="37">
        <v>33.5</v>
      </c>
      <c r="P83" s="37">
        <v>35</v>
      </c>
      <c r="Q83" s="37">
        <v>36</v>
      </c>
    </row>
    <row r="84" spans="4:17" x14ac:dyDescent="0.25">
      <c r="D84">
        <v>81</v>
      </c>
      <c r="E84">
        <v>95000</v>
      </c>
      <c r="F84" s="37">
        <v>21</v>
      </c>
      <c r="G84" s="37">
        <v>22.5</v>
      </c>
      <c r="H84" s="37">
        <v>24</v>
      </c>
      <c r="I84" s="37">
        <v>25.5</v>
      </c>
      <c r="J84" s="37">
        <v>27</v>
      </c>
      <c r="K84" s="37">
        <v>28.499999999999996</v>
      </c>
      <c r="L84" s="37">
        <v>30</v>
      </c>
      <c r="M84" s="37">
        <v>31</v>
      </c>
      <c r="N84" s="37">
        <v>32.5</v>
      </c>
      <c r="O84" s="37">
        <v>33.5</v>
      </c>
      <c r="P84" s="37">
        <v>35</v>
      </c>
      <c r="Q84" s="37">
        <v>36</v>
      </c>
    </row>
    <row r="85" spans="4:17" x14ac:dyDescent="0.25">
      <c r="D85">
        <v>82</v>
      </c>
      <c r="E85">
        <v>96000</v>
      </c>
      <c r="F85" s="37">
        <v>21</v>
      </c>
      <c r="G85" s="37">
        <v>22.5</v>
      </c>
      <c r="H85" s="37">
        <v>24</v>
      </c>
      <c r="I85" s="37">
        <v>25.5</v>
      </c>
      <c r="J85" s="37">
        <v>27</v>
      </c>
      <c r="K85" s="37">
        <v>28.499999999999996</v>
      </c>
      <c r="L85" s="37">
        <v>30</v>
      </c>
      <c r="M85" s="37">
        <v>31.5</v>
      </c>
      <c r="N85" s="37">
        <v>32.5</v>
      </c>
      <c r="O85" s="37">
        <v>34</v>
      </c>
      <c r="P85" s="37">
        <v>35</v>
      </c>
      <c r="Q85" s="37">
        <v>36</v>
      </c>
    </row>
    <row r="86" spans="4:17" x14ac:dyDescent="0.25">
      <c r="D86">
        <v>83</v>
      </c>
      <c r="E86">
        <v>97000</v>
      </c>
      <c r="F86" s="37">
        <v>21</v>
      </c>
      <c r="G86" s="37">
        <v>22.5</v>
      </c>
      <c r="H86" s="37">
        <v>24</v>
      </c>
      <c r="I86" s="37">
        <v>25.5</v>
      </c>
      <c r="J86" s="37">
        <v>27</v>
      </c>
      <c r="K86" s="37">
        <v>28.499999999999996</v>
      </c>
      <c r="L86" s="37">
        <v>30</v>
      </c>
      <c r="M86" s="37">
        <v>31.5</v>
      </c>
      <c r="N86" s="37">
        <v>32.5</v>
      </c>
      <c r="O86" s="37">
        <v>34</v>
      </c>
      <c r="P86" s="37">
        <v>35</v>
      </c>
      <c r="Q86" s="37">
        <v>36</v>
      </c>
    </row>
    <row r="87" spans="4:17" x14ac:dyDescent="0.25">
      <c r="D87">
        <v>84</v>
      </c>
      <c r="E87">
        <v>98000</v>
      </c>
      <c r="F87" s="37">
        <v>21</v>
      </c>
      <c r="G87" s="37">
        <v>22.5</v>
      </c>
      <c r="H87" s="37">
        <v>24</v>
      </c>
      <c r="I87" s="37">
        <v>25.5</v>
      </c>
      <c r="J87" s="37">
        <v>27</v>
      </c>
      <c r="K87" s="37">
        <v>28.499999999999996</v>
      </c>
      <c r="L87" s="37">
        <v>30</v>
      </c>
      <c r="M87" s="37">
        <v>31.5</v>
      </c>
      <c r="N87" s="37">
        <v>32.5</v>
      </c>
      <c r="O87" s="37">
        <v>34</v>
      </c>
      <c r="P87" s="37">
        <v>35</v>
      </c>
      <c r="Q87" s="37">
        <v>36</v>
      </c>
    </row>
    <row r="88" spans="4:17" x14ac:dyDescent="0.25">
      <c r="D88">
        <v>85</v>
      </c>
      <c r="E88">
        <v>99000</v>
      </c>
      <c r="F88" s="37">
        <v>21</v>
      </c>
      <c r="G88" s="37">
        <v>22.5</v>
      </c>
      <c r="H88" s="37">
        <v>24</v>
      </c>
      <c r="I88" s="37">
        <v>25.5</v>
      </c>
      <c r="J88" s="37">
        <v>27</v>
      </c>
      <c r="K88" s="37">
        <v>28.499999999999996</v>
      </c>
      <c r="L88" s="37">
        <v>30</v>
      </c>
      <c r="M88" s="37">
        <v>31.5</v>
      </c>
      <c r="N88" s="37">
        <v>32.5</v>
      </c>
      <c r="O88" s="37">
        <v>34</v>
      </c>
      <c r="P88" s="37">
        <v>35</v>
      </c>
      <c r="Q88" s="37">
        <v>36</v>
      </c>
    </row>
    <row r="89" spans="4:17" x14ac:dyDescent="0.25">
      <c r="D89">
        <v>86</v>
      </c>
      <c r="E89">
        <v>100000</v>
      </c>
      <c r="F89" s="37">
        <v>21</v>
      </c>
      <c r="G89" s="37">
        <v>22.5</v>
      </c>
      <c r="H89" s="37">
        <v>24</v>
      </c>
      <c r="I89" s="37">
        <v>25.5</v>
      </c>
      <c r="J89" s="37">
        <v>27</v>
      </c>
      <c r="K89" s="37">
        <v>28.499999999999996</v>
      </c>
      <c r="L89" s="37">
        <v>30</v>
      </c>
      <c r="M89" s="37">
        <v>31.5</v>
      </c>
      <c r="N89" s="37">
        <v>32.5</v>
      </c>
      <c r="O89" s="37">
        <v>34</v>
      </c>
      <c r="P89" s="37">
        <v>35</v>
      </c>
      <c r="Q89" s="37">
        <v>36</v>
      </c>
    </row>
    <row r="90" spans="4:17" x14ac:dyDescent="0.25">
      <c r="D90">
        <v>87</v>
      </c>
      <c r="E90">
        <v>101000</v>
      </c>
      <c r="F90" s="37">
        <v>21</v>
      </c>
      <c r="G90" s="37">
        <v>22.5</v>
      </c>
      <c r="H90" s="37">
        <v>24</v>
      </c>
      <c r="I90" s="37">
        <v>25.5</v>
      </c>
      <c r="J90" s="37">
        <v>27</v>
      </c>
      <c r="K90" s="37">
        <v>28.499999999999996</v>
      </c>
      <c r="L90" s="37">
        <v>30</v>
      </c>
      <c r="M90" s="37">
        <v>31.5</v>
      </c>
      <c r="N90" s="37">
        <v>32.5</v>
      </c>
      <c r="O90" s="37">
        <v>34</v>
      </c>
      <c r="P90" s="37">
        <v>35</v>
      </c>
      <c r="Q90" s="37">
        <v>36</v>
      </c>
    </row>
    <row r="91" spans="4:17" x14ac:dyDescent="0.25">
      <c r="D91">
        <v>88</v>
      </c>
      <c r="E91">
        <v>102000</v>
      </c>
      <c r="F91" s="37">
        <v>21</v>
      </c>
      <c r="G91" s="37">
        <v>22.5</v>
      </c>
      <c r="H91" s="37">
        <v>24</v>
      </c>
      <c r="I91" s="37">
        <v>25.5</v>
      </c>
      <c r="J91" s="37">
        <v>27</v>
      </c>
      <c r="K91" s="37">
        <v>28.499999999999996</v>
      </c>
      <c r="L91" s="37">
        <v>30</v>
      </c>
      <c r="M91" s="37">
        <v>31.5</v>
      </c>
      <c r="N91" s="37">
        <v>32.5</v>
      </c>
      <c r="O91" s="37">
        <v>34</v>
      </c>
      <c r="P91" s="37">
        <v>35</v>
      </c>
      <c r="Q91" s="37">
        <v>36</v>
      </c>
    </row>
    <row r="92" spans="4:17" x14ac:dyDescent="0.25">
      <c r="D92">
        <v>89</v>
      </c>
      <c r="E92">
        <v>103000</v>
      </c>
      <c r="F92" s="37">
        <v>21.5</v>
      </c>
      <c r="G92" s="37">
        <v>22.5</v>
      </c>
      <c r="H92" s="37">
        <v>24</v>
      </c>
      <c r="I92" s="37">
        <v>25.5</v>
      </c>
      <c r="J92" s="37">
        <v>27</v>
      </c>
      <c r="K92" s="37">
        <v>28.499999999999996</v>
      </c>
      <c r="L92" s="37">
        <v>30</v>
      </c>
      <c r="M92" s="37">
        <v>31.5</v>
      </c>
      <c r="N92" s="37">
        <v>32.5</v>
      </c>
      <c r="O92" s="37">
        <v>34</v>
      </c>
      <c r="P92" s="37">
        <v>35</v>
      </c>
      <c r="Q92" s="37">
        <v>36</v>
      </c>
    </row>
    <row r="93" spans="4:17" x14ac:dyDescent="0.25">
      <c r="D93">
        <v>90</v>
      </c>
      <c r="E93">
        <v>104000</v>
      </c>
      <c r="F93" s="37">
        <v>21.5</v>
      </c>
      <c r="G93" s="37">
        <v>22.5</v>
      </c>
      <c r="H93" s="37">
        <v>24</v>
      </c>
      <c r="I93" s="37">
        <v>25.5</v>
      </c>
      <c r="J93" s="37">
        <v>27</v>
      </c>
      <c r="K93" s="37">
        <v>28.499999999999996</v>
      </c>
      <c r="L93" s="37">
        <v>30</v>
      </c>
      <c r="M93" s="37">
        <v>31.5</v>
      </c>
      <c r="N93" s="37">
        <v>32.5</v>
      </c>
      <c r="O93" s="37">
        <v>34</v>
      </c>
      <c r="P93" s="37">
        <v>35</v>
      </c>
      <c r="Q93" s="37">
        <v>36</v>
      </c>
    </row>
    <row r="94" spans="4:17" x14ac:dyDescent="0.25">
      <c r="D94">
        <v>91</v>
      </c>
      <c r="E94">
        <v>105000</v>
      </c>
      <c r="F94" s="37">
        <v>21.5</v>
      </c>
      <c r="G94" s="37">
        <v>23</v>
      </c>
      <c r="H94" s="37">
        <v>24</v>
      </c>
      <c r="I94" s="37">
        <v>25.5</v>
      </c>
      <c r="J94" s="37">
        <v>27</v>
      </c>
      <c r="K94" s="37">
        <v>28.499999999999996</v>
      </c>
      <c r="L94" s="37">
        <v>30</v>
      </c>
      <c r="M94" s="37">
        <v>31.5</v>
      </c>
      <c r="N94" s="37">
        <v>32.5</v>
      </c>
      <c r="O94" s="37">
        <v>34</v>
      </c>
      <c r="P94" s="37">
        <v>35</v>
      </c>
      <c r="Q94" s="37">
        <v>36</v>
      </c>
    </row>
    <row r="95" spans="4:17" x14ac:dyDescent="0.25">
      <c r="D95">
        <v>92</v>
      </c>
      <c r="E95">
        <v>106000</v>
      </c>
      <c r="F95" s="37">
        <v>21.5</v>
      </c>
      <c r="G95" s="37">
        <v>23</v>
      </c>
      <c r="H95" s="37">
        <v>24.5</v>
      </c>
      <c r="I95" s="37">
        <v>25.5</v>
      </c>
      <c r="J95" s="37">
        <v>27</v>
      </c>
      <c r="K95" s="37">
        <v>28.499999999999996</v>
      </c>
      <c r="L95" s="37">
        <v>30</v>
      </c>
      <c r="M95" s="37">
        <v>31.5</v>
      </c>
      <c r="N95" s="37">
        <v>32.5</v>
      </c>
      <c r="O95" s="37">
        <v>34</v>
      </c>
      <c r="P95" s="37">
        <v>35</v>
      </c>
      <c r="Q95" s="37">
        <v>36</v>
      </c>
    </row>
    <row r="96" spans="4:17" x14ac:dyDescent="0.25">
      <c r="D96">
        <v>93</v>
      </c>
      <c r="E96">
        <v>107000</v>
      </c>
      <c r="F96" s="37">
        <v>21.5</v>
      </c>
      <c r="G96" s="37">
        <v>23</v>
      </c>
      <c r="H96" s="37">
        <v>24.5</v>
      </c>
      <c r="I96" s="37">
        <v>25.5</v>
      </c>
      <c r="J96" s="37">
        <v>27</v>
      </c>
      <c r="K96" s="37">
        <v>28.499999999999996</v>
      </c>
      <c r="L96" s="37">
        <v>30</v>
      </c>
      <c r="M96" s="37">
        <v>31.5</v>
      </c>
      <c r="N96" s="37">
        <v>32.5</v>
      </c>
      <c r="O96" s="37">
        <v>34</v>
      </c>
      <c r="P96" s="37">
        <v>35</v>
      </c>
      <c r="Q96" s="37">
        <v>36</v>
      </c>
    </row>
    <row r="97" spans="4:17" x14ac:dyDescent="0.25">
      <c r="D97">
        <v>94</v>
      </c>
      <c r="E97">
        <v>108000</v>
      </c>
      <c r="F97" s="37">
        <v>21.5</v>
      </c>
      <c r="G97" s="37">
        <v>23</v>
      </c>
      <c r="H97" s="37">
        <v>24.5</v>
      </c>
      <c r="I97" s="37">
        <v>26</v>
      </c>
      <c r="J97" s="37">
        <v>27</v>
      </c>
      <c r="K97" s="37">
        <v>28.499999999999996</v>
      </c>
      <c r="L97" s="37">
        <v>30</v>
      </c>
      <c r="M97" s="37">
        <v>31.5</v>
      </c>
      <c r="N97" s="37">
        <v>32.5</v>
      </c>
      <c r="O97" s="37">
        <v>34</v>
      </c>
      <c r="P97" s="37">
        <v>35</v>
      </c>
      <c r="Q97" s="37">
        <v>36</v>
      </c>
    </row>
    <row r="98" spans="4:17" x14ac:dyDescent="0.25">
      <c r="D98">
        <v>95</v>
      </c>
      <c r="E98">
        <v>109000</v>
      </c>
      <c r="F98" s="37">
        <v>21.5</v>
      </c>
      <c r="G98" s="37">
        <v>23</v>
      </c>
      <c r="H98" s="37">
        <v>24.5</v>
      </c>
      <c r="I98" s="37">
        <v>26</v>
      </c>
      <c r="J98" s="37">
        <v>27</v>
      </c>
      <c r="K98" s="37">
        <v>28.499999999999996</v>
      </c>
      <c r="L98" s="37">
        <v>30</v>
      </c>
      <c r="M98" s="37">
        <v>31.5</v>
      </c>
      <c r="N98" s="37">
        <v>32.5</v>
      </c>
      <c r="O98" s="37">
        <v>34</v>
      </c>
      <c r="P98" s="37">
        <v>35</v>
      </c>
      <c r="Q98" s="37">
        <v>36</v>
      </c>
    </row>
    <row r="99" spans="4:17" x14ac:dyDescent="0.25">
      <c r="D99">
        <v>96</v>
      </c>
      <c r="E99">
        <v>110000</v>
      </c>
      <c r="F99" s="37">
        <v>21.5</v>
      </c>
      <c r="G99" s="37">
        <v>23</v>
      </c>
      <c r="H99" s="37">
        <v>24.5</v>
      </c>
      <c r="I99" s="37">
        <v>26</v>
      </c>
      <c r="J99" s="37">
        <v>27.500000000000004</v>
      </c>
      <c r="K99" s="37">
        <v>28.499999999999996</v>
      </c>
      <c r="L99" s="37">
        <v>30</v>
      </c>
      <c r="M99" s="37">
        <v>31.5</v>
      </c>
      <c r="N99" s="37">
        <v>32.5</v>
      </c>
      <c r="O99" s="37">
        <v>34</v>
      </c>
      <c r="P99" s="37">
        <v>35</v>
      </c>
      <c r="Q99" s="37">
        <v>36.5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1:AE100"/>
  <sheetViews>
    <sheetView zoomScale="85" zoomScaleNormal="85" workbookViewId="0"/>
  </sheetViews>
  <sheetFormatPr defaultRowHeight="15" x14ac:dyDescent="0.25"/>
  <sheetData>
    <row r="1" spans="2:31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</row>
    <row r="2" spans="2:31" x14ac:dyDescent="0.25">
      <c r="B2" s="61"/>
      <c r="D2" t="s">
        <v>139</v>
      </c>
      <c r="F2" s="62">
        <v>0</v>
      </c>
      <c r="G2" s="62">
        <v>1.0009999999999999</v>
      </c>
      <c r="H2" s="62">
        <v>1.5009999999999999</v>
      </c>
      <c r="I2" s="62">
        <v>2.0009999999999999</v>
      </c>
      <c r="J2" s="62">
        <v>2.5009999999999999</v>
      </c>
      <c r="K2" s="62">
        <v>3.0009999999999999</v>
      </c>
      <c r="L2" s="62">
        <v>3.5009999999999999</v>
      </c>
      <c r="M2" s="62">
        <v>4.0010000000000003</v>
      </c>
      <c r="N2" s="62">
        <v>4.5010000000000003</v>
      </c>
      <c r="O2" s="62">
        <v>5.0010000000000003</v>
      </c>
      <c r="P2" s="62">
        <v>5.5010000000000003</v>
      </c>
      <c r="Q2" s="62">
        <v>6.0010000000000003</v>
      </c>
      <c r="T2" s="63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2:31" x14ac:dyDescent="0.25">
      <c r="B3" s="64"/>
      <c r="E3" t="s">
        <v>59</v>
      </c>
      <c r="F3" s="62">
        <v>2</v>
      </c>
      <c r="G3" s="62">
        <v>3</v>
      </c>
      <c r="H3" s="62">
        <v>4</v>
      </c>
      <c r="I3" s="62">
        <v>5</v>
      </c>
      <c r="J3" s="62">
        <v>6</v>
      </c>
      <c r="K3" s="62">
        <v>7</v>
      </c>
      <c r="L3" s="62">
        <v>8</v>
      </c>
      <c r="M3" s="62">
        <v>9</v>
      </c>
      <c r="N3" s="62">
        <v>10</v>
      </c>
      <c r="O3" s="62">
        <v>11</v>
      </c>
      <c r="P3" s="62">
        <v>12</v>
      </c>
      <c r="Q3" s="62">
        <v>13</v>
      </c>
    </row>
    <row r="4" spans="2:31" x14ac:dyDescent="0.25">
      <c r="D4">
        <v>1</v>
      </c>
      <c r="E4">
        <v>0</v>
      </c>
      <c r="F4" s="37">
        <v>10.5</v>
      </c>
      <c r="G4" s="37">
        <v>11</v>
      </c>
      <c r="H4" s="37">
        <v>11.5</v>
      </c>
      <c r="I4" s="37">
        <v>12</v>
      </c>
      <c r="J4" s="37">
        <v>12.5</v>
      </c>
      <c r="K4" s="37">
        <v>13</v>
      </c>
      <c r="L4" s="37">
        <v>13.5</v>
      </c>
      <c r="M4" s="37">
        <v>14.000000000000002</v>
      </c>
      <c r="N4" s="37">
        <v>14.499999999999998</v>
      </c>
      <c r="O4" s="37">
        <v>15</v>
      </c>
      <c r="P4" s="37">
        <v>15.5</v>
      </c>
      <c r="Q4" s="37">
        <v>16</v>
      </c>
    </row>
    <row r="5" spans="2:31" x14ac:dyDescent="0.25">
      <c r="D5">
        <v>2</v>
      </c>
      <c r="E5" s="65">
        <v>20500</v>
      </c>
      <c r="F5" s="66">
        <v>13.5</v>
      </c>
      <c r="G5" s="66">
        <v>14</v>
      </c>
      <c r="H5" s="66">
        <v>14.5</v>
      </c>
      <c r="I5" s="66">
        <v>15</v>
      </c>
      <c r="J5" s="66">
        <v>15.5</v>
      </c>
      <c r="K5" s="66">
        <v>16</v>
      </c>
      <c r="L5" s="66">
        <v>16.5</v>
      </c>
      <c r="M5" s="66">
        <v>17</v>
      </c>
      <c r="N5" s="66">
        <v>17.5</v>
      </c>
      <c r="O5" s="66">
        <v>18</v>
      </c>
      <c r="P5" s="66">
        <v>18.5</v>
      </c>
      <c r="Q5" s="66">
        <v>19</v>
      </c>
    </row>
    <row r="6" spans="2:31" x14ac:dyDescent="0.25">
      <c r="D6">
        <v>3</v>
      </c>
      <c r="E6" s="65">
        <v>21000</v>
      </c>
      <c r="F6" s="66">
        <v>14</v>
      </c>
      <c r="G6" s="66">
        <v>14.5</v>
      </c>
      <c r="H6" s="66">
        <v>15.5</v>
      </c>
      <c r="I6" s="66">
        <v>16</v>
      </c>
      <c r="J6" s="66">
        <v>16.5</v>
      </c>
      <c r="K6" s="66">
        <v>17</v>
      </c>
      <c r="L6" s="66">
        <v>17.5</v>
      </c>
      <c r="M6" s="66">
        <v>18</v>
      </c>
      <c r="N6" s="66">
        <v>18.5</v>
      </c>
      <c r="O6" s="66">
        <v>19</v>
      </c>
      <c r="P6" s="66">
        <v>19.5</v>
      </c>
      <c r="Q6" s="66">
        <v>20</v>
      </c>
    </row>
    <row r="7" spans="2:31" x14ac:dyDescent="0.25">
      <c r="D7">
        <v>4</v>
      </c>
      <c r="E7" s="65">
        <v>21500</v>
      </c>
      <c r="F7" s="66">
        <v>14.5</v>
      </c>
      <c r="G7" s="66">
        <v>15</v>
      </c>
      <c r="H7" s="66">
        <v>16</v>
      </c>
      <c r="I7" s="66">
        <v>17</v>
      </c>
      <c r="J7" s="66">
        <v>17.5</v>
      </c>
      <c r="K7" s="66">
        <v>18</v>
      </c>
      <c r="L7" s="66">
        <v>19</v>
      </c>
      <c r="M7" s="66">
        <v>19.5</v>
      </c>
      <c r="N7" s="66">
        <v>20</v>
      </c>
      <c r="O7" s="66">
        <v>20.5</v>
      </c>
      <c r="P7" s="66">
        <v>21</v>
      </c>
      <c r="Q7" s="66">
        <v>21</v>
      </c>
    </row>
    <row r="8" spans="2:31" x14ac:dyDescent="0.25">
      <c r="D8">
        <v>5</v>
      </c>
      <c r="E8" s="65">
        <v>22000</v>
      </c>
      <c r="F8" s="66">
        <v>15</v>
      </c>
      <c r="G8" s="66">
        <v>15.5</v>
      </c>
      <c r="H8" s="66">
        <v>16.5</v>
      </c>
      <c r="I8" s="66">
        <v>17.5</v>
      </c>
      <c r="J8" s="66">
        <v>18</v>
      </c>
      <c r="K8" s="66">
        <v>19</v>
      </c>
      <c r="L8" s="66">
        <v>19.5</v>
      </c>
      <c r="M8" s="66">
        <v>20.5</v>
      </c>
      <c r="N8" s="66">
        <v>21</v>
      </c>
      <c r="O8" s="66">
        <v>21.5</v>
      </c>
      <c r="P8" s="66">
        <v>22</v>
      </c>
      <c r="Q8" s="66">
        <v>22</v>
      </c>
    </row>
    <row r="9" spans="2:31" x14ac:dyDescent="0.25">
      <c r="D9">
        <v>6</v>
      </c>
      <c r="E9" s="65">
        <v>22500</v>
      </c>
      <c r="F9" s="66">
        <v>15.5</v>
      </c>
      <c r="G9" s="66">
        <v>16</v>
      </c>
      <c r="H9" s="66">
        <v>17</v>
      </c>
      <c r="I9" s="66">
        <v>18</v>
      </c>
      <c r="J9" s="66">
        <v>18.5</v>
      </c>
      <c r="K9" s="66">
        <v>19.5</v>
      </c>
      <c r="L9" s="66">
        <v>20.5</v>
      </c>
      <c r="M9" s="66">
        <v>21</v>
      </c>
      <c r="N9" s="66">
        <v>21.5</v>
      </c>
      <c r="O9" s="66">
        <v>22.5</v>
      </c>
      <c r="P9" s="66">
        <v>23</v>
      </c>
      <c r="Q9" s="66">
        <v>23.5</v>
      </c>
    </row>
    <row r="10" spans="2:31" x14ac:dyDescent="0.25">
      <c r="D10">
        <v>7</v>
      </c>
      <c r="E10" s="65">
        <v>23000</v>
      </c>
      <c r="F10" s="66">
        <v>16</v>
      </c>
      <c r="G10" s="66">
        <v>16.5</v>
      </c>
      <c r="H10" s="66">
        <v>17.5</v>
      </c>
      <c r="I10" s="66">
        <v>18</v>
      </c>
      <c r="J10" s="66">
        <v>19</v>
      </c>
      <c r="K10" s="66">
        <v>20</v>
      </c>
      <c r="L10" s="66">
        <v>21</v>
      </c>
      <c r="M10" s="66">
        <v>22</v>
      </c>
      <c r="N10" s="66">
        <v>22.5</v>
      </c>
      <c r="O10" s="66">
        <v>23</v>
      </c>
      <c r="P10" s="66">
        <v>23.5</v>
      </c>
      <c r="Q10" s="66">
        <v>24</v>
      </c>
    </row>
    <row r="11" spans="2:31" x14ac:dyDescent="0.25">
      <c r="D11">
        <v>8</v>
      </c>
      <c r="E11" s="65">
        <v>23500</v>
      </c>
      <c r="F11" s="66">
        <v>16.5</v>
      </c>
      <c r="G11" s="66">
        <v>17</v>
      </c>
      <c r="H11" s="66">
        <v>18</v>
      </c>
      <c r="I11" s="66">
        <v>19</v>
      </c>
      <c r="J11" s="66">
        <v>20</v>
      </c>
      <c r="K11" s="66">
        <v>21</v>
      </c>
      <c r="L11" s="66">
        <v>22</v>
      </c>
      <c r="M11" s="66">
        <v>22.5</v>
      </c>
      <c r="N11" s="66">
        <v>23.5</v>
      </c>
      <c r="O11" s="66">
        <v>24</v>
      </c>
      <c r="P11" s="66">
        <v>24.5</v>
      </c>
      <c r="Q11" s="66">
        <v>25</v>
      </c>
    </row>
    <row r="12" spans="2:31" x14ac:dyDescent="0.25">
      <c r="D12">
        <v>9</v>
      </c>
      <c r="E12" s="65">
        <v>24000</v>
      </c>
      <c r="F12" s="66">
        <v>16.5</v>
      </c>
      <c r="G12" s="66">
        <v>17</v>
      </c>
      <c r="H12" s="66">
        <v>18</v>
      </c>
      <c r="I12" s="66">
        <v>19</v>
      </c>
      <c r="J12" s="66">
        <v>20</v>
      </c>
      <c r="K12" s="66">
        <v>21</v>
      </c>
      <c r="L12" s="66">
        <v>22.5</v>
      </c>
      <c r="M12" s="66">
        <v>23.5</v>
      </c>
      <c r="N12" s="66">
        <v>24</v>
      </c>
      <c r="O12" s="66">
        <v>25</v>
      </c>
      <c r="P12" s="66">
        <v>25.5</v>
      </c>
      <c r="Q12" s="66">
        <v>26</v>
      </c>
    </row>
    <row r="13" spans="2:31" x14ac:dyDescent="0.25">
      <c r="D13">
        <v>10</v>
      </c>
      <c r="E13" s="65">
        <v>24500</v>
      </c>
      <c r="F13" s="66">
        <v>16.5</v>
      </c>
      <c r="G13" s="66">
        <v>17.5</v>
      </c>
      <c r="H13" s="66">
        <v>18.5</v>
      </c>
      <c r="I13" s="66">
        <v>19.5</v>
      </c>
      <c r="J13" s="66">
        <v>20.5</v>
      </c>
      <c r="K13" s="66">
        <v>21.5</v>
      </c>
      <c r="L13" s="66">
        <v>22.5</v>
      </c>
      <c r="M13" s="66">
        <v>23.5</v>
      </c>
      <c r="N13" s="66">
        <v>24.5</v>
      </c>
      <c r="O13" s="66">
        <v>25.5</v>
      </c>
      <c r="P13" s="66">
        <v>26</v>
      </c>
      <c r="Q13" s="66">
        <v>27</v>
      </c>
    </row>
    <row r="14" spans="2:31" x14ac:dyDescent="0.25">
      <c r="D14">
        <v>11</v>
      </c>
      <c r="E14" s="65">
        <v>25000</v>
      </c>
      <c r="F14" s="66">
        <v>16.5</v>
      </c>
      <c r="G14" s="66">
        <v>17.5</v>
      </c>
      <c r="H14" s="66">
        <v>19</v>
      </c>
      <c r="I14" s="66">
        <v>20</v>
      </c>
      <c r="J14" s="66">
        <v>21</v>
      </c>
      <c r="K14" s="66">
        <v>22</v>
      </c>
      <c r="L14" s="66">
        <v>23</v>
      </c>
      <c r="M14" s="66">
        <v>24</v>
      </c>
      <c r="N14" s="66">
        <v>25</v>
      </c>
      <c r="O14" s="66">
        <v>26</v>
      </c>
      <c r="P14" s="66">
        <v>27</v>
      </c>
      <c r="Q14" s="66">
        <v>27.5</v>
      </c>
    </row>
    <row r="15" spans="2:31" x14ac:dyDescent="0.25">
      <c r="D15">
        <v>12</v>
      </c>
      <c r="E15" s="65">
        <v>26000</v>
      </c>
      <c r="F15" s="66">
        <v>16.5</v>
      </c>
      <c r="G15" s="66">
        <v>17.5</v>
      </c>
      <c r="H15" s="66">
        <v>19</v>
      </c>
      <c r="I15" s="66">
        <v>20</v>
      </c>
      <c r="J15" s="66">
        <v>21.5</v>
      </c>
      <c r="K15" s="66">
        <v>23</v>
      </c>
      <c r="L15" s="66">
        <v>24</v>
      </c>
      <c r="M15" s="66">
        <v>25</v>
      </c>
      <c r="N15" s="66">
        <v>26</v>
      </c>
      <c r="O15" s="66">
        <v>27</v>
      </c>
      <c r="P15" s="66">
        <v>28</v>
      </c>
      <c r="Q15" s="66">
        <v>28.5</v>
      </c>
    </row>
    <row r="16" spans="2:31" x14ac:dyDescent="0.25">
      <c r="D16">
        <v>13</v>
      </c>
      <c r="E16" s="65">
        <v>27000</v>
      </c>
      <c r="F16" s="66">
        <v>16.5</v>
      </c>
      <c r="G16" s="66">
        <v>17.5</v>
      </c>
      <c r="H16" s="66">
        <v>19</v>
      </c>
      <c r="I16" s="66">
        <v>20</v>
      </c>
      <c r="J16" s="66">
        <v>21.5</v>
      </c>
      <c r="K16" s="66">
        <v>23</v>
      </c>
      <c r="L16" s="66">
        <v>24</v>
      </c>
      <c r="M16" s="66">
        <v>25</v>
      </c>
      <c r="N16" s="66">
        <v>26</v>
      </c>
      <c r="O16" s="66">
        <v>27.500000000000004</v>
      </c>
      <c r="P16" s="66">
        <v>28.499999999999996</v>
      </c>
      <c r="Q16" s="66">
        <v>29.5</v>
      </c>
    </row>
    <row r="17" spans="4:17" x14ac:dyDescent="0.25">
      <c r="D17">
        <v>14</v>
      </c>
      <c r="E17" s="65">
        <v>28000</v>
      </c>
      <c r="F17" s="66">
        <v>16.5</v>
      </c>
      <c r="G17" s="66">
        <v>17.5</v>
      </c>
      <c r="H17" s="66">
        <v>19</v>
      </c>
      <c r="I17" s="66">
        <v>20</v>
      </c>
      <c r="J17" s="66">
        <v>21.5</v>
      </c>
      <c r="K17" s="66">
        <v>23</v>
      </c>
      <c r="L17" s="66">
        <v>24</v>
      </c>
      <c r="M17" s="66">
        <v>25</v>
      </c>
      <c r="N17" s="66">
        <v>26</v>
      </c>
      <c r="O17" s="66">
        <v>27.500000000000004</v>
      </c>
      <c r="P17" s="66">
        <v>28.499999999999996</v>
      </c>
      <c r="Q17" s="66">
        <v>29.5</v>
      </c>
    </row>
    <row r="18" spans="4:17" x14ac:dyDescent="0.25">
      <c r="D18">
        <v>15</v>
      </c>
      <c r="E18" s="65">
        <v>29000</v>
      </c>
      <c r="F18" s="66">
        <v>16.5</v>
      </c>
      <c r="G18" s="66">
        <v>17.5</v>
      </c>
      <c r="H18" s="66">
        <v>19</v>
      </c>
      <c r="I18" s="66">
        <v>20</v>
      </c>
      <c r="J18" s="66">
        <v>21.5</v>
      </c>
      <c r="K18" s="66">
        <v>23</v>
      </c>
      <c r="L18" s="66">
        <v>24</v>
      </c>
      <c r="M18" s="66">
        <v>25</v>
      </c>
      <c r="N18" s="66">
        <v>26</v>
      </c>
      <c r="O18" s="66">
        <v>27.500000000000004</v>
      </c>
      <c r="P18" s="66">
        <v>28.499999999999996</v>
      </c>
      <c r="Q18" s="66">
        <v>29.5</v>
      </c>
    </row>
    <row r="19" spans="4:17" x14ac:dyDescent="0.25">
      <c r="D19">
        <v>16</v>
      </c>
      <c r="E19" s="65">
        <v>30000</v>
      </c>
      <c r="F19" s="66">
        <v>16.5</v>
      </c>
      <c r="G19" s="66">
        <v>17.5</v>
      </c>
      <c r="H19" s="66">
        <v>19</v>
      </c>
      <c r="I19" s="66">
        <v>20</v>
      </c>
      <c r="J19" s="66">
        <v>21.5</v>
      </c>
      <c r="K19" s="66">
        <v>23</v>
      </c>
      <c r="L19" s="66">
        <v>24</v>
      </c>
      <c r="M19" s="66">
        <v>25</v>
      </c>
      <c r="N19" s="66">
        <v>26</v>
      </c>
      <c r="O19" s="66">
        <v>27.500000000000004</v>
      </c>
      <c r="P19" s="66">
        <v>28.499999999999996</v>
      </c>
      <c r="Q19" s="66">
        <v>29.5</v>
      </c>
    </row>
    <row r="20" spans="4:17" x14ac:dyDescent="0.25">
      <c r="D20">
        <v>17</v>
      </c>
      <c r="E20" s="17">
        <v>31000</v>
      </c>
      <c r="F20" s="51">
        <v>16.5</v>
      </c>
      <c r="G20" s="51">
        <v>17.5</v>
      </c>
      <c r="H20" s="51">
        <v>19</v>
      </c>
      <c r="I20" s="51">
        <v>20</v>
      </c>
      <c r="J20" s="51">
        <v>21.5</v>
      </c>
      <c r="K20" s="51">
        <v>23</v>
      </c>
      <c r="L20" s="51">
        <v>24</v>
      </c>
      <c r="M20" s="51">
        <v>25</v>
      </c>
      <c r="N20" s="51">
        <v>26</v>
      </c>
      <c r="O20" s="51">
        <v>27.500000000000004</v>
      </c>
      <c r="P20" s="51">
        <v>28.499999999999996</v>
      </c>
      <c r="Q20" s="51">
        <v>29.5</v>
      </c>
    </row>
    <row r="21" spans="4:17" x14ac:dyDescent="0.25">
      <c r="D21">
        <v>18</v>
      </c>
      <c r="E21">
        <v>32000</v>
      </c>
      <c r="F21" s="37">
        <v>17</v>
      </c>
      <c r="G21" s="37">
        <v>18</v>
      </c>
      <c r="H21" s="37">
        <v>19</v>
      </c>
      <c r="I21" s="37">
        <v>20</v>
      </c>
      <c r="J21" s="37">
        <v>21.5</v>
      </c>
      <c r="K21" s="37">
        <v>23</v>
      </c>
      <c r="L21" s="37">
        <v>24</v>
      </c>
      <c r="M21" s="37">
        <v>25</v>
      </c>
      <c r="N21" s="37">
        <v>26</v>
      </c>
      <c r="O21" s="37">
        <v>27.500000000000004</v>
      </c>
      <c r="P21" s="37">
        <v>28.499999999999996</v>
      </c>
      <c r="Q21" s="37">
        <v>29.5</v>
      </c>
    </row>
    <row r="22" spans="4:17" x14ac:dyDescent="0.25">
      <c r="D22">
        <v>19</v>
      </c>
      <c r="E22">
        <v>33000</v>
      </c>
      <c r="F22" s="37">
        <v>17</v>
      </c>
      <c r="G22" s="37">
        <v>18</v>
      </c>
      <c r="H22" s="37">
        <v>19</v>
      </c>
      <c r="I22" s="37">
        <v>20</v>
      </c>
      <c r="J22" s="37">
        <v>21.5</v>
      </c>
      <c r="K22" s="37">
        <v>23</v>
      </c>
      <c r="L22" s="37">
        <v>24</v>
      </c>
      <c r="M22" s="37">
        <v>25</v>
      </c>
      <c r="N22" s="37">
        <v>26</v>
      </c>
      <c r="O22" s="37">
        <v>27.500000000000004</v>
      </c>
      <c r="P22" s="37">
        <v>28.499999999999996</v>
      </c>
      <c r="Q22" s="37">
        <v>29.5</v>
      </c>
    </row>
    <row r="23" spans="4:17" x14ac:dyDescent="0.25">
      <c r="D23">
        <v>20</v>
      </c>
      <c r="E23">
        <v>34000</v>
      </c>
      <c r="F23" s="37">
        <v>17</v>
      </c>
      <c r="G23" s="37">
        <v>18</v>
      </c>
      <c r="H23" s="37">
        <v>19</v>
      </c>
      <c r="I23" s="37">
        <v>20</v>
      </c>
      <c r="J23" s="37">
        <v>21.5</v>
      </c>
      <c r="K23" s="37">
        <v>23</v>
      </c>
      <c r="L23" s="37">
        <v>24</v>
      </c>
      <c r="M23" s="37">
        <v>25</v>
      </c>
      <c r="N23" s="37">
        <v>26</v>
      </c>
      <c r="O23" s="37">
        <v>27.500000000000004</v>
      </c>
      <c r="P23" s="37">
        <v>28.499999999999996</v>
      </c>
      <c r="Q23" s="37">
        <v>29.5</v>
      </c>
    </row>
    <row r="24" spans="4:17" x14ac:dyDescent="0.25">
      <c r="D24">
        <v>21</v>
      </c>
      <c r="E24">
        <v>35000</v>
      </c>
      <c r="F24" s="37">
        <v>17</v>
      </c>
      <c r="G24" s="37">
        <v>18</v>
      </c>
      <c r="H24" s="37">
        <v>19</v>
      </c>
      <c r="I24" s="37">
        <v>20</v>
      </c>
      <c r="J24" s="37">
        <v>21.5</v>
      </c>
      <c r="K24" s="37">
        <v>23</v>
      </c>
      <c r="L24" s="37">
        <v>24</v>
      </c>
      <c r="M24" s="37">
        <v>25</v>
      </c>
      <c r="N24" s="37">
        <v>26</v>
      </c>
      <c r="O24" s="37">
        <v>27.500000000000004</v>
      </c>
      <c r="P24" s="37">
        <v>28.499999999999996</v>
      </c>
      <c r="Q24" s="37">
        <v>29.5</v>
      </c>
    </row>
    <row r="25" spans="4:17" x14ac:dyDescent="0.25">
      <c r="D25">
        <v>22</v>
      </c>
      <c r="E25">
        <v>36000</v>
      </c>
      <c r="F25" s="37">
        <v>17</v>
      </c>
      <c r="G25" s="37">
        <v>18</v>
      </c>
      <c r="H25" s="37">
        <v>19</v>
      </c>
      <c r="I25" s="37">
        <v>20</v>
      </c>
      <c r="J25" s="37">
        <v>21.5</v>
      </c>
      <c r="K25" s="37">
        <v>23</v>
      </c>
      <c r="L25" s="37">
        <v>24</v>
      </c>
      <c r="M25" s="37">
        <v>25</v>
      </c>
      <c r="N25" s="37">
        <v>26</v>
      </c>
      <c r="O25" s="37">
        <v>27.500000000000004</v>
      </c>
      <c r="P25" s="37">
        <v>28.499999999999996</v>
      </c>
      <c r="Q25" s="37">
        <v>29.5</v>
      </c>
    </row>
    <row r="26" spans="4:17" x14ac:dyDescent="0.25">
      <c r="D26">
        <v>23</v>
      </c>
      <c r="E26">
        <v>37000</v>
      </c>
      <c r="F26" s="37">
        <v>17</v>
      </c>
      <c r="G26" s="37">
        <v>18</v>
      </c>
      <c r="H26" s="37">
        <v>19</v>
      </c>
      <c r="I26" s="37">
        <v>20</v>
      </c>
      <c r="J26" s="37">
        <v>21.5</v>
      </c>
      <c r="K26" s="37">
        <v>23</v>
      </c>
      <c r="L26" s="37">
        <v>24</v>
      </c>
      <c r="M26" s="37">
        <v>25</v>
      </c>
      <c r="N26" s="37">
        <v>26</v>
      </c>
      <c r="O26" s="37">
        <v>27.500000000000004</v>
      </c>
      <c r="P26" s="37">
        <v>28.499999999999996</v>
      </c>
      <c r="Q26" s="37">
        <v>29.5</v>
      </c>
    </row>
    <row r="27" spans="4:17" x14ac:dyDescent="0.25">
      <c r="D27">
        <v>24</v>
      </c>
      <c r="E27">
        <v>38000</v>
      </c>
      <c r="F27" s="37">
        <v>17</v>
      </c>
      <c r="G27" s="37">
        <v>18</v>
      </c>
      <c r="H27" s="37">
        <v>19</v>
      </c>
      <c r="I27" s="37">
        <v>20</v>
      </c>
      <c r="J27" s="37">
        <v>21.5</v>
      </c>
      <c r="K27" s="37">
        <v>23</v>
      </c>
      <c r="L27" s="37">
        <v>24</v>
      </c>
      <c r="M27" s="37">
        <v>25</v>
      </c>
      <c r="N27" s="37">
        <v>26</v>
      </c>
      <c r="O27" s="37">
        <v>27.500000000000004</v>
      </c>
      <c r="P27" s="37">
        <v>28.499999999999996</v>
      </c>
      <c r="Q27" s="37">
        <v>29.5</v>
      </c>
    </row>
    <row r="28" spans="4:17" x14ac:dyDescent="0.25">
      <c r="D28">
        <v>25</v>
      </c>
      <c r="E28">
        <v>39000</v>
      </c>
      <c r="F28" s="37">
        <v>17</v>
      </c>
      <c r="G28" s="37">
        <v>18</v>
      </c>
      <c r="H28" s="37">
        <v>19</v>
      </c>
      <c r="I28" s="37">
        <v>20</v>
      </c>
      <c r="J28" s="37">
        <v>21.5</v>
      </c>
      <c r="K28" s="37">
        <v>23</v>
      </c>
      <c r="L28" s="37">
        <v>24</v>
      </c>
      <c r="M28" s="37">
        <v>25</v>
      </c>
      <c r="N28" s="37">
        <v>26</v>
      </c>
      <c r="O28" s="37">
        <v>27.500000000000004</v>
      </c>
      <c r="P28" s="37">
        <v>28.499999999999996</v>
      </c>
      <c r="Q28" s="37">
        <v>29.5</v>
      </c>
    </row>
    <row r="29" spans="4:17" x14ac:dyDescent="0.25">
      <c r="D29">
        <v>26</v>
      </c>
      <c r="E29">
        <v>40000</v>
      </c>
      <c r="F29" s="37">
        <v>17</v>
      </c>
      <c r="G29" s="37">
        <v>18</v>
      </c>
      <c r="H29" s="37">
        <v>19</v>
      </c>
      <c r="I29" s="37">
        <v>20</v>
      </c>
      <c r="J29" s="37">
        <v>21.5</v>
      </c>
      <c r="K29" s="37">
        <v>23</v>
      </c>
      <c r="L29" s="37">
        <v>24</v>
      </c>
      <c r="M29" s="37">
        <v>25</v>
      </c>
      <c r="N29" s="37">
        <v>26</v>
      </c>
      <c r="O29" s="37">
        <v>27.500000000000004</v>
      </c>
      <c r="P29" s="37">
        <v>28.499999999999996</v>
      </c>
      <c r="Q29" s="37">
        <v>29.5</v>
      </c>
    </row>
    <row r="30" spans="4:17" x14ac:dyDescent="0.25">
      <c r="D30">
        <v>27</v>
      </c>
      <c r="E30">
        <v>41000</v>
      </c>
      <c r="F30" s="37">
        <v>17</v>
      </c>
      <c r="G30" s="37">
        <v>18</v>
      </c>
      <c r="H30" s="37">
        <v>19</v>
      </c>
      <c r="I30" s="37">
        <v>20</v>
      </c>
      <c r="J30" s="37">
        <v>21.5</v>
      </c>
      <c r="K30" s="37">
        <v>23</v>
      </c>
      <c r="L30" s="37">
        <v>24</v>
      </c>
      <c r="M30" s="37">
        <v>25</v>
      </c>
      <c r="N30" s="37">
        <v>26</v>
      </c>
      <c r="O30" s="37">
        <v>27.500000000000004</v>
      </c>
      <c r="P30" s="37">
        <v>28.499999999999996</v>
      </c>
      <c r="Q30" s="37">
        <v>29.5</v>
      </c>
    </row>
    <row r="31" spans="4:17" x14ac:dyDescent="0.25">
      <c r="D31">
        <v>28</v>
      </c>
      <c r="E31">
        <v>42000</v>
      </c>
      <c r="F31" s="37">
        <v>17</v>
      </c>
      <c r="G31" s="37">
        <v>18</v>
      </c>
      <c r="H31" s="37">
        <v>19</v>
      </c>
      <c r="I31" s="37">
        <v>20</v>
      </c>
      <c r="J31" s="37">
        <v>21.5</v>
      </c>
      <c r="K31" s="37">
        <v>23</v>
      </c>
      <c r="L31" s="37">
        <v>24</v>
      </c>
      <c r="M31" s="37">
        <v>25</v>
      </c>
      <c r="N31" s="37">
        <v>26</v>
      </c>
      <c r="O31" s="37">
        <v>27.500000000000004</v>
      </c>
      <c r="P31" s="37">
        <v>28.499999999999996</v>
      </c>
      <c r="Q31" s="37">
        <v>29.5</v>
      </c>
    </row>
    <row r="32" spans="4:17" x14ac:dyDescent="0.25">
      <c r="D32">
        <v>29</v>
      </c>
      <c r="E32">
        <v>43000</v>
      </c>
      <c r="F32" s="37">
        <v>17</v>
      </c>
      <c r="G32" s="37">
        <v>18</v>
      </c>
      <c r="H32" s="37">
        <v>19</v>
      </c>
      <c r="I32" s="37">
        <v>20</v>
      </c>
      <c r="J32" s="37">
        <v>21.5</v>
      </c>
      <c r="K32" s="37">
        <v>23</v>
      </c>
      <c r="L32" s="37">
        <v>24</v>
      </c>
      <c r="M32" s="37">
        <v>25</v>
      </c>
      <c r="N32" s="37">
        <v>26</v>
      </c>
      <c r="O32" s="37">
        <v>27.500000000000004</v>
      </c>
      <c r="P32" s="37">
        <v>28.499999999999996</v>
      </c>
      <c r="Q32" s="37">
        <v>29.5</v>
      </c>
    </row>
    <row r="33" spans="4:17" x14ac:dyDescent="0.25">
      <c r="D33">
        <v>30</v>
      </c>
      <c r="E33">
        <v>44000</v>
      </c>
      <c r="F33" s="37">
        <v>17</v>
      </c>
      <c r="G33" s="37">
        <v>18</v>
      </c>
      <c r="H33" s="37">
        <v>19.5</v>
      </c>
      <c r="I33" s="37">
        <v>20.5</v>
      </c>
      <c r="J33" s="37">
        <v>21.5</v>
      </c>
      <c r="K33" s="37">
        <v>23</v>
      </c>
      <c r="L33" s="37">
        <v>24</v>
      </c>
      <c r="M33" s="37">
        <v>25</v>
      </c>
      <c r="N33" s="37">
        <v>26</v>
      </c>
      <c r="O33" s="37">
        <v>27.500000000000004</v>
      </c>
      <c r="P33" s="37">
        <v>28.499999999999996</v>
      </c>
      <c r="Q33" s="37">
        <v>29.5</v>
      </c>
    </row>
    <row r="34" spans="4:17" x14ac:dyDescent="0.25">
      <c r="D34">
        <v>31</v>
      </c>
      <c r="E34">
        <v>45000</v>
      </c>
      <c r="F34" s="37">
        <v>17.5</v>
      </c>
      <c r="G34" s="37">
        <v>18.5</v>
      </c>
      <c r="H34" s="37">
        <v>19.5</v>
      </c>
      <c r="I34" s="37">
        <v>20.5</v>
      </c>
      <c r="J34" s="37">
        <v>21.5</v>
      </c>
      <c r="K34" s="37">
        <v>23</v>
      </c>
      <c r="L34" s="37">
        <v>24</v>
      </c>
      <c r="M34" s="37">
        <v>25</v>
      </c>
      <c r="N34" s="37">
        <v>26</v>
      </c>
      <c r="O34" s="37">
        <v>27.500000000000004</v>
      </c>
      <c r="P34" s="37">
        <v>28.499999999999996</v>
      </c>
      <c r="Q34" s="37">
        <v>29.5</v>
      </c>
    </row>
    <row r="35" spans="4:17" x14ac:dyDescent="0.25">
      <c r="D35">
        <v>32</v>
      </c>
      <c r="E35">
        <v>46000</v>
      </c>
      <c r="F35" s="37">
        <v>17.5</v>
      </c>
      <c r="G35" s="37">
        <v>18.5</v>
      </c>
      <c r="H35" s="37">
        <v>19.5</v>
      </c>
      <c r="I35" s="37">
        <v>20.5</v>
      </c>
      <c r="J35" s="37">
        <v>21.5</v>
      </c>
      <c r="K35" s="37">
        <v>23</v>
      </c>
      <c r="L35" s="37">
        <v>24</v>
      </c>
      <c r="M35" s="37">
        <v>25</v>
      </c>
      <c r="N35" s="37">
        <v>26</v>
      </c>
      <c r="O35" s="37">
        <v>27.500000000000004</v>
      </c>
      <c r="P35" s="37">
        <v>28.499999999999996</v>
      </c>
      <c r="Q35" s="37">
        <v>29.5</v>
      </c>
    </row>
    <row r="36" spans="4:17" x14ac:dyDescent="0.25">
      <c r="D36">
        <v>33</v>
      </c>
      <c r="E36">
        <v>47000</v>
      </c>
      <c r="F36" s="37">
        <v>17.5</v>
      </c>
      <c r="G36" s="37">
        <v>18.5</v>
      </c>
      <c r="H36" s="37">
        <v>19.5</v>
      </c>
      <c r="I36" s="37">
        <v>21</v>
      </c>
      <c r="J36" s="37">
        <v>22</v>
      </c>
      <c r="K36" s="37">
        <v>23</v>
      </c>
      <c r="L36" s="37">
        <v>24.5</v>
      </c>
      <c r="M36" s="37">
        <v>25.5</v>
      </c>
      <c r="N36" s="37">
        <v>26.5</v>
      </c>
      <c r="O36" s="37">
        <v>27.500000000000004</v>
      </c>
      <c r="P36" s="37">
        <v>28.499999999999996</v>
      </c>
      <c r="Q36" s="37">
        <v>29.5</v>
      </c>
    </row>
    <row r="37" spans="4:17" x14ac:dyDescent="0.25">
      <c r="D37">
        <v>34</v>
      </c>
      <c r="E37">
        <v>48000</v>
      </c>
      <c r="F37" s="37">
        <v>17.5</v>
      </c>
      <c r="G37" s="37">
        <v>18.5</v>
      </c>
      <c r="H37" s="37">
        <v>20</v>
      </c>
      <c r="I37" s="37">
        <v>21</v>
      </c>
      <c r="J37" s="37">
        <v>22</v>
      </c>
      <c r="K37" s="37">
        <v>23</v>
      </c>
      <c r="L37" s="37">
        <v>24.5</v>
      </c>
      <c r="M37" s="37">
        <v>25.5</v>
      </c>
      <c r="N37" s="37">
        <v>26.5</v>
      </c>
      <c r="O37" s="37">
        <v>27.500000000000004</v>
      </c>
      <c r="P37" s="37">
        <v>28.499999999999996</v>
      </c>
      <c r="Q37" s="37">
        <v>29.5</v>
      </c>
    </row>
    <row r="38" spans="4:17" x14ac:dyDescent="0.25">
      <c r="D38">
        <v>35</v>
      </c>
      <c r="E38">
        <v>49000</v>
      </c>
      <c r="F38" s="37">
        <v>18</v>
      </c>
      <c r="G38" s="37">
        <v>19</v>
      </c>
      <c r="H38" s="37">
        <v>20</v>
      </c>
      <c r="I38" s="37">
        <v>21</v>
      </c>
      <c r="J38" s="37">
        <v>22</v>
      </c>
      <c r="K38" s="37">
        <v>23</v>
      </c>
      <c r="L38" s="37">
        <v>24.5</v>
      </c>
      <c r="M38" s="37">
        <v>25.5</v>
      </c>
      <c r="N38" s="37">
        <v>26.5</v>
      </c>
      <c r="O38" s="37">
        <v>27.500000000000004</v>
      </c>
      <c r="P38" s="37">
        <v>28.499999999999996</v>
      </c>
      <c r="Q38" s="37">
        <v>29.5</v>
      </c>
    </row>
    <row r="39" spans="4:17" x14ac:dyDescent="0.25">
      <c r="D39">
        <v>36</v>
      </c>
      <c r="E39">
        <v>50000</v>
      </c>
      <c r="F39" s="37">
        <v>18</v>
      </c>
      <c r="G39" s="37">
        <v>19</v>
      </c>
      <c r="H39" s="37">
        <v>20</v>
      </c>
      <c r="I39" s="37">
        <v>21</v>
      </c>
      <c r="J39" s="37">
        <v>22.5</v>
      </c>
      <c r="K39" s="37">
        <v>23.5</v>
      </c>
      <c r="L39" s="37">
        <v>24.5</v>
      </c>
      <c r="M39" s="37">
        <v>25.5</v>
      </c>
      <c r="N39" s="37">
        <v>26.5</v>
      </c>
      <c r="O39" s="37">
        <v>27.500000000000004</v>
      </c>
      <c r="P39" s="37">
        <v>28.499999999999996</v>
      </c>
      <c r="Q39" s="37">
        <v>29.5</v>
      </c>
    </row>
    <row r="40" spans="4:17" x14ac:dyDescent="0.25">
      <c r="D40">
        <v>37</v>
      </c>
      <c r="E40">
        <v>51000</v>
      </c>
      <c r="F40" s="37">
        <v>18</v>
      </c>
      <c r="G40" s="37">
        <v>19</v>
      </c>
      <c r="H40" s="37">
        <v>20</v>
      </c>
      <c r="I40" s="37">
        <v>21.5</v>
      </c>
      <c r="J40" s="37">
        <v>22.5</v>
      </c>
      <c r="K40" s="37">
        <v>23.5</v>
      </c>
      <c r="L40" s="37">
        <v>24.5</v>
      </c>
      <c r="M40" s="37">
        <v>25.5</v>
      </c>
      <c r="N40" s="37">
        <v>26.5</v>
      </c>
      <c r="O40" s="37">
        <v>28.000000000000004</v>
      </c>
      <c r="P40" s="37">
        <v>28.499999999999996</v>
      </c>
      <c r="Q40" s="37">
        <v>29.5</v>
      </c>
    </row>
    <row r="41" spans="4:17" x14ac:dyDescent="0.25">
      <c r="D41">
        <v>38</v>
      </c>
      <c r="E41">
        <v>52000</v>
      </c>
      <c r="F41" s="37">
        <v>18</v>
      </c>
      <c r="G41" s="37">
        <v>19</v>
      </c>
      <c r="H41" s="37">
        <v>20.5</v>
      </c>
      <c r="I41" s="37">
        <v>21.5</v>
      </c>
      <c r="J41" s="37">
        <v>22.5</v>
      </c>
      <c r="K41" s="37">
        <v>23.5</v>
      </c>
      <c r="L41" s="37">
        <v>24.5</v>
      </c>
      <c r="M41" s="37">
        <v>25.5</v>
      </c>
      <c r="N41" s="37">
        <v>26.5</v>
      </c>
      <c r="O41" s="37">
        <v>28.000000000000004</v>
      </c>
      <c r="P41" s="37">
        <v>28.999999999999996</v>
      </c>
      <c r="Q41" s="37">
        <v>29.5</v>
      </c>
    </row>
    <row r="42" spans="4:17" x14ac:dyDescent="0.25">
      <c r="D42">
        <v>39</v>
      </c>
      <c r="E42">
        <v>53000</v>
      </c>
      <c r="F42" s="37">
        <v>18.5</v>
      </c>
      <c r="G42" s="37">
        <v>19.5</v>
      </c>
      <c r="H42" s="37">
        <v>20.5</v>
      </c>
      <c r="I42" s="37">
        <v>21.5</v>
      </c>
      <c r="J42" s="37">
        <v>22.5</v>
      </c>
      <c r="K42" s="37">
        <v>23.5</v>
      </c>
      <c r="L42" s="37">
        <v>24.5</v>
      </c>
      <c r="M42" s="37">
        <v>25.5</v>
      </c>
      <c r="N42" s="37">
        <v>26.5</v>
      </c>
      <c r="O42" s="37">
        <v>28.000000000000004</v>
      </c>
      <c r="P42" s="37">
        <v>28.999999999999996</v>
      </c>
      <c r="Q42" s="37">
        <v>29.5</v>
      </c>
    </row>
    <row r="43" spans="4:17" x14ac:dyDescent="0.25">
      <c r="D43">
        <v>40</v>
      </c>
      <c r="E43">
        <v>54000</v>
      </c>
      <c r="F43" s="37">
        <v>18.5</v>
      </c>
      <c r="G43" s="37">
        <v>19.5</v>
      </c>
      <c r="H43" s="37">
        <v>20.5</v>
      </c>
      <c r="I43" s="37">
        <v>21.5</v>
      </c>
      <c r="J43" s="37">
        <v>22.5</v>
      </c>
      <c r="K43" s="37">
        <v>24</v>
      </c>
      <c r="L43" s="37">
        <v>25</v>
      </c>
      <c r="M43" s="37">
        <v>26</v>
      </c>
      <c r="N43" s="37">
        <v>27</v>
      </c>
      <c r="O43" s="37">
        <v>28.000000000000004</v>
      </c>
      <c r="P43" s="37">
        <v>28.999999999999996</v>
      </c>
      <c r="Q43" s="37">
        <v>30</v>
      </c>
    </row>
    <row r="44" spans="4:17" x14ac:dyDescent="0.25">
      <c r="D44">
        <v>41</v>
      </c>
      <c r="E44">
        <v>55000</v>
      </c>
      <c r="F44" s="37">
        <v>18.5</v>
      </c>
      <c r="G44" s="37">
        <v>19.5</v>
      </c>
      <c r="H44" s="37">
        <v>20.5</v>
      </c>
      <c r="I44" s="37">
        <v>21.5</v>
      </c>
      <c r="J44" s="37">
        <v>23</v>
      </c>
      <c r="K44" s="37">
        <v>24</v>
      </c>
      <c r="L44" s="37">
        <v>25</v>
      </c>
      <c r="M44" s="37">
        <v>26</v>
      </c>
      <c r="N44" s="37">
        <v>27</v>
      </c>
      <c r="O44" s="37">
        <v>28.000000000000004</v>
      </c>
      <c r="P44" s="37">
        <v>28.999999999999996</v>
      </c>
      <c r="Q44" s="37">
        <v>30</v>
      </c>
    </row>
    <row r="45" spans="4:17" x14ac:dyDescent="0.25">
      <c r="D45">
        <v>42</v>
      </c>
      <c r="E45">
        <v>56000</v>
      </c>
      <c r="F45" s="37">
        <v>18.5</v>
      </c>
      <c r="G45" s="37">
        <v>19.5</v>
      </c>
      <c r="H45" s="37">
        <v>21</v>
      </c>
      <c r="I45" s="37">
        <v>22</v>
      </c>
      <c r="J45" s="37">
        <v>23</v>
      </c>
      <c r="K45" s="37">
        <v>24</v>
      </c>
      <c r="L45" s="37">
        <v>25</v>
      </c>
      <c r="M45" s="37">
        <v>26</v>
      </c>
      <c r="N45" s="37">
        <v>27</v>
      </c>
      <c r="O45" s="37">
        <v>28.000000000000004</v>
      </c>
      <c r="P45" s="37">
        <v>28.999999999999996</v>
      </c>
      <c r="Q45" s="37">
        <v>30</v>
      </c>
    </row>
    <row r="46" spans="4:17" x14ac:dyDescent="0.25">
      <c r="D46">
        <v>43</v>
      </c>
      <c r="E46">
        <v>57000</v>
      </c>
      <c r="F46" s="37">
        <v>19</v>
      </c>
      <c r="G46" s="37">
        <v>20</v>
      </c>
      <c r="H46" s="37">
        <v>21</v>
      </c>
      <c r="I46" s="37">
        <v>22</v>
      </c>
      <c r="J46" s="37">
        <v>23.5</v>
      </c>
      <c r="K46" s="37">
        <v>24.5</v>
      </c>
      <c r="L46" s="37">
        <v>25.5</v>
      </c>
      <c r="M46" s="37">
        <v>26.5</v>
      </c>
      <c r="N46" s="37">
        <v>27.500000000000004</v>
      </c>
      <c r="O46" s="37">
        <v>28.499999999999996</v>
      </c>
      <c r="P46" s="37">
        <v>28.999999999999996</v>
      </c>
      <c r="Q46" s="37">
        <v>30</v>
      </c>
    </row>
    <row r="47" spans="4:17" x14ac:dyDescent="0.25">
      <c r="D47">
        <v>44</v>
      </c>
      <c r="E47">
        <v>58000</v>
      </c>
      <c r="F47" s="37">
        <v>19</v>
      </c>
      <c r="G47" s="37">
        <v>20</v>
      </c>
      <c r="H47" s="37">
        <v>21</v>
      </c>
      <c r="I47" s="37">
        <v>22.5</v>
      </c>
      <c r="J47" s="37">
        <v>23.5</v>
      </c>
      <c r="K47" s="37">
        <v>24.5</v>
      </c>
      <c r="L47" s="37">
        <v>25.5</v>
      </c>
      <c r="M47" s="37">
        <v>26.5</v>
      </c>
      <c r="N47" s="37">
        <v>27.500000000000004</v>
      </c>
      <c r="O47" s="37">
        <v>28.499999999999996</v>
      </c>
      <c r="P47" s="37">
        <v>29.5</v>
      </c>
      <c r="Q47" s="37">
        <v>30.5</v>
      </c>
    </row>
    <row r="48" spans="4:17" x14ac:dyDescent="0.25">
      <c r="D48">
        <v>45</v>
      </c>
      <c r="E48">
        <v>59000</v>
      </c>
      <c r="F48" s="37">
        <v>19</v>
      </c>
      <c r="G48" s="37">
        <v>20</v>
      </c>
      <c r="H48" s="37">
        <v>21.5</v>
      </c>
      <c r="I48" s="37">
        <v>22.5</v>
      </c>
      <c r="J48" s="37">
        <v>23.5</v>
      </c>
      <c r="K48" s="37">
        <v>25</v>
      </c>
      <c r="L48" s="37">
        <v>26</v>
      </c>
      <c r="M48" s="37">
        <v>27</v>
      </c>
      <c r="N48" s="37">
        <v>28.000000000000004</v>
      </c>
      <c r="O48" s="37">
        <v>28.999999999999996</v>
      </c>
      <c r="P48" s="37">
        <v>30</v>
      </c>
      <c r="Q48" s="37">
        <v>30.5</v>
      </c>
    </row>
    <row r="49" spans="4:17" x14ac:dyDescent="0.25">
      <c r="D49">
        <v>46</v>
      </c>
      <c r="E49">
        <v>60000</v>
      </c>
      <c r="F49" s="37">
        <v>19.5</v>
      </c>
      <c r="G49" s="37">
        <v>20.5</v>
      </c>
      <c r="H49" s="37">
        <v>21.5</v>
      </c>
      <c r="I49" s="37">
        <v>22.5</v>
      </c>
      <c r="J49" s="37">
        <v>24</v>
      </c>
      <c r="K49" s="37">
        <v>25</v>
      </c>
      <c r="L49" s="37">
        <v>26</v>
      </c>
      <c r="M49" s="37">
        <v>27</v>
      </c>
      <c r="N49" s="37">
        <v>28.000000000000004</v>
      </c>
      <c r="O49" s="37">
        <v>28.999999999999996</v>
      </c>
      <c r="P49" s="37">
        <v>30</v>
      </c>
      <c r="Q49" s="37">
        <v>31</v>
      </c>
    </row>
    <row r="50" spans="4:17" x14ac:dyDescent="0.25">
      <c r="D50">
        <v>47</v>
      </c>
      <c r="E50">
        <v>61000</v>
      </c>
      <c r="F50" s="37">
        <v>19.5</v>
      </c>
      <c r="G50" s="37">
        <v>20.5</v>
      </c>
      <c r="H50" s="37">
        <v>21.5</v>
      </c>
      <c r="I50" s="37">
        <v>23</v>
      </c>
      <c r="J50" s="37">
        <v>24</v>
      </c>
      <c r="K50" s="37">
        <v>25</v>
      </c>
      <c r="L50" s="37">
        <v>26.5</v>
      </c>
      <c r="M50" s="37">
        <v>27.500000000000004</v>
      </c>
      <c r="N50" s="37">
        <v>28.499999999999996</v>
      </c>
      <c r="O50" s="37">
        <v>29.5</v>
      </c>
      <c r="P50" s="37">
        <v>30.5</v>
      </c>
      <c r="Q50" s="37">
        <v>31</v>
      </c>
    </row>
    <row r="51" spans="4:17" x14ac:dyDescent="0.25">
      <c r="D51">
        <v>48</v>
      </c>
      <c r="E51">
        <v>62000</v>
      </c>
      <c r="F51" s="37">
        <v>19.5</v>
      </c>
      <c r="G51" s="37">
        <v>20.5</v>
      </c>
      <c r="H51" s="37">
        <v>22</v>
      </c>
      <c r="I51" s="37">
        <v>23</v>
      </c>
      <c r="J51" s="37">
        <v>24.5</v>
      </c>
      <c r="K51" s="37">
        <v>25.5</v>
      </c>
      <c r="L51" s="37">
        <v>26.5</v>
      </c>
      <c r="M51" s="37">
        <v>27.500000000000004</v>
      </c>
      <c r="N51" s="37">
        <v>28.499999999999996</v>
      </c>
      <c r="O51" s="37">
        <v>29.5</v>
      </c>
      <c r="P51" s="37">
        <v>30.5</v>
      </c>
      <c r="Q51" s="37">
        <v>31.5</v>
      </c>
    </row>
    <row r="52" spans="4:17" x14ac:dyDescent="0.25">
      <c r="D52">
        <v>49</v>
      </c>
      <c r="E52">
        <v>63000</v>
      </c>
      <c r="F52" s="37">
        <v>19.5</v>
      </c>
      <c r="G52" s="37">
        <v>20.5</v>
      </c>
      <c r="H52" s="37">
        <v>22</v>
      </c>
      <c r="I52" s="37">
        <v>23.5</v>
      </c>
      <c r="J52" s="37">
        <v>24.5</v>
      </c>
      <c r="K52" s="37">
        <v>25.5</v>
      </c>
      <c r="L52" s="37">
        <v>26.5</v>
      </c>
      <c r="M52" s="37">
        <v>28.000000000000004</v>
      </c>
      <c r="N52" s="37">
        <v>28.999999999999996</v>
      </c>
      <c r="O52" s="37">
        <v>30</v>
      </c>
      <c r="P52" s="37">
        <v>31</v>
      </c>
      <c r="Q52" s="37">
        <v>31.5</v>
      </c>
    </row>
    <row r="53" spans="4:17" x14ac:dyDescent="0.25">
      <c r="D53">
        <v>50</v>
      </c>
      <c r="E53">
        <v>64000</v>
      </c>
      <c r="F53" s="37">
        <v>20</v>
      </c>
      <c r="G53" s="37">
        <v>21</v>
      </c>
      <c r="H53" s="37">
        <v>22</v>
      </c>
      <c r="I53" s="37">
        <v>23.5</v>
      </c>
      <c r="J53" s="37">
        <v>24.5</v>
      </c>
      <c r="K53" s="37">
        <v>26</v>
      </c>
      <c r="L53" s="37">
        <v>27</v>
      </c>
      <c r="M53" s="37">
        <v>28.000000000000004</v>
      </c>
      <c r="N53" s="37">
        <v>28.999999999999996</v>
      </c>
      <c r="O53" s="37">
        <v>30</v>
      </c>
      <c r="P53" s="37">
        <v>31</v>
      </c>
      <c r="Q53" s="37">
        <v>32</v>
      </c>
    </row>
    <row r="54" spans="4:17" x14ac:dyDescent="0.25">
      <c r="D54">
        <v>51</v>
      </c>
      <c r="E54">
        <v>65000</v>
      </c>
      <c r="F54" s="37">
        <v>20</v>
      </c>
      <c r="G54" s="37">
        <v>21</v>
      </c>
      <c r="H54" s="37">
        <v>22.5</v>
      </c>
      <c r="I54" s="37">
        <v>23.5</v>
      </c>
      <c r="J54" s="37">
        <v>25</v>
      </c>
      <c r="K54" s="37">
        <v>26</v>
      </c>
      <c r="L54" s="37">
        <v>27</v>
      </c>
      <c r="M54" s="37">
        <v>28.000000000000004</v>
      </c>
      <c r="N54" s="37">
        <v>29.5</v>
      </c>
      <c r="O54" s="37">
        <v>30.5</v>
      </c>
      <c r="P54" s="37">
        <v>31</v>
      </c>
      <c r="Q54" s="37">
        <v>32</v>
      </c>
    </row>
    <row r="55" spans="4:17" x14ac:dyDescent="0.25">
      <c r="D55">
        <v>52</v>
      </c>
      <c r="E55">
        <v>66000</v>
      </c>
      <c r="F55" s="37">
        <v>20</v>
      </c>
      <c r="G55" s="37">
        <v>21</v>
      </c>
      <c r="H55" s="37">
        <v>22.5</v>
      </c>
      <c r="I55" s="37">
        <v>23.5</v>
      </c>
      <c r="J55" s="37">
        <v>25</v>
      </c>
      <c r="K55" s="37">
        <v>26</v>
      </c>
      <c r="L55" s="37">
        <v>27.500000000000004</v>
      </c>
      <c r="M55" s="37">
        <v>28.499999999999996</v>
      </c>
      <c r="N55" s="37">
        <v>29.5</v>
      </c>
      <c r="O55" s="37">
        <v>30.5</v>
      </c>
      <c r="P55" s="37">
        <v>31.5</v>
      </c>
      <c r="Q55" s="37">
        <v>32.5</v>
      </c>
    </row>
    <row r="56" spans="4:17" x14ac:dyDescent="0.25">
      <c r="D56">
        <v>53</v>
      </c>
      <c r="E56">
        <v>67000</v>
      </c>
      <c r="F56" s="37">
        <v>20</v>
      </c>
      <c r="G56" s="37">
        <v>21</v>
      </c>
      <c r="H56" s="37">
        <v>22.5</v>
      </c>
      <c r="I56" s="37">
        <v>24</v>
      </c>
      <c r="J56" s="37">
        <v>25</v>
      </c>
      <c r="K56" s="37">
        <v>26.5</v>
      </c>
      <c r="L56" s="37">
        <v>27.500000000000004</v>
      </c>
      <c r="M56" s="37">
        <v>28.499999999999996</v>
      </c>
      <c r="N56" s="37">
        <v>29.5</v>
      </c>
      <c r="O56" s="37">
        <v>30.5</v>
      </c>
      <c r="P56" s="37">
        <v>31.5</v>
      </c>
      <c r="Q56" s="37">
        <v>32.5</v>
      </c>
    </row>
    <row r="57" spans="4:17" x14ac:dyDescent="0.25">
      <c r="D57">
        <v>54</v>
      </c>
      <c r="E57">
        <v>68000</v>
      </c>
      <c r="F57" s="37">
        <v>20.5</v>
      </c>
      <c r="G57" s="37">
        <v>21.5</v>
      </c>
      <c r="H57" s="37">
        <v>22.5</v>
      </c>
      <c r="I57" s="37">
        <v>24</v>
      </c>
      <c r="J57" s="37">
        <v>25.5</v>
      </c>
      <c r="K57" s="37">
        <v>26.5</v>
      </c>
      <c r="L57" s="37">
        <v>27.500000000000004</v>
      </c>
      <c r="M57" s="37">
        <v>28.999999999999996</v>
      </c>
      <c r="N57" s="37">
        <v>30</v>
      </c>
      <c r="O57" s="37">
        <v>31</v>
      </c>
      <c r="P57" s="37">
        <v>32</v>
      </c>
      <c r="Q57" s="37">
        <v>32.5</v>
      </c>
    </row>
    <row r="58" spans="4:17" x14ac:dyDescent="0.25">
      <c r="D58">
        <v>55</v>
      </c>
      <c r="E58">
        <v>69000</v>
      </c>
      <c r="F58" s="37">
        <v>20.5</v>
      </c>
      <c r="G58" s="37">
        <v>21.5</v>
      </c>
      <c r="H58" s="37">
        <v>22.5</v>
      </c>
      <c r="I58" s="37">
        <v>24</v>
      </c>
      <c r="J58" s="37">
        <v>25.5</v>
      </c>
      <c r="K58" s="37">
        <v>26.5</v>
      </c>
      <c r="L58" s="37">
        <v>28.000000000000004</v>
      </c>
      <c r="M58" s="37">
        <v>28.999999999999996</v>
      </c>
      <c r="N58" s="37">
        <v>30</v>
      </c>
      <c r="O58" s="37">
        <v>31</v>
      </c>
      <c r="P58" s="37">
        <v>32</v>
      </c>
      <c r="Q58" s="37">
        <v>33</v>
      </c>
    </row>
    <row r="59" spans="4:17" x14ac:dyDescent="0.25">
      <c r="D59">
        <v>56</v>
      </c>
      <c r="E59">
        <v>70000</v>
      </c>
      <c r="F59" s="37">
        <v>20.5</v>
      </c>
      <c r="G59" s="37">
        <v>21.5</v>
      </c>
      <c r="H59" s="37">
        <v>23</v>
      </c>
      <c r="I59" s="37">
        <v>24</v>
      </c>
      <c r="J59" s="37">
        <v>25.5</v>
      </c>
      <c r="K59" s="37">
        <v>27</v>
      </c>
      <c r="L59" s="37">
        <v>28.000000000000004</v>
      </c>
      <c r="M59" s="37">
        <v>28.999999999999996</v>
      </c>
      <c r="N59" s="37">
        <v>30</v>
      </c>
      <c r="O59" s="37">
        <v>31</v>
      </c>
      <c r="P59" s="37">
        <v>32</v>
      </c>
      <c r="Q59" s="37">
        <v>33</v>
      </c>
    </row>
    <row r="60" spans="4:17" x14ac:dyDescent="0.25">
      <c r="D60">
        <v>57</v>
      </c>
      <c r="E60">
        <v>71000</v>
      </c>
      <c r="F60" s="37">
        <v>20.5</v>
      </c>
      <c r="G60" s="37">
        <v>21.5</v>
      </c>
      <c r="H60" s="37">
        <v>23</v>
      </c>
      <c r="I60" s="37">
        <v>24</v>
      </c>
      <c r="J60" s="37">
        <v>25.5</v>
      </c>
      <c r="K60" s="37">
        <v>27</v>
      </c>
      <c r="L60" s="37">
        <v>28.000000000000004</v>
      </c>
      <c r="M60" s="37">
        <v>29.5</v>
      </c>
      <c r="N60" s="37">
        <v>30.5</v>
      </c>
      <c r="O60" s="37">
        <v>31.5</v>
      </c>
      <c r="P60" s="37">
        <v>32.5</v>
      </c>
      <c r="Q60" s="37">
        <v>33.5</v>
      </c>
    </row>
    <row r="61" spans="4:17" x14ac:dyDescent="0.25">
      <c r="D61">
        <v>58</v>
      </c>
      <c r="E61">
        <v>72000</v>
      </c>
      <c r="F61" s="37">
        <v>20.5</v>
      </c>
      <c r="G61" s="37">
        <v>21.5</v>
      </c>
      <c r="H61" s="37">
        <v>23</v>
      </c>
      <c r="I61" s="37">
        <v>24.5</v>
      </c>
      <c r="J61" s="37">
        <v>25.5</v>
      </c>
      <c r="K61" s="37">
        <v>27</v>
      </c>
      <c r="L61" s="37">
        <v>28.000000000000004</v>
      </c>
      <c r="M61" s="37">
        <v>29.5</v>
      </c>
      <c r="N61" s="37">
        <v>30.5</v>
      </c>
      <c r="O61" s="37">
        <v>31.5</v>
      </c>
      <c r="P61" s="37">
        <v>32.5</v>
      </c>
      <c r="Q61" s="37">
        <v>33.5</v>
      </c>
    </row>
    <row r="62" spans="4:17" x14ac:dyDescent="0.25">
      <c r="D62">
        <v>59</v>
      </c>
      <c r="E62">
        <v>73000</v>
      </c>
      <c r="F62" s="37">
        <v>20.5</v>
      </c>
      <c r="G62" s="37">
        <v>21.5</v>
      </c>
      <c r="H62" s="37">
        <v>23</v>
      </c>
      <c r="I62" s="37">
        <v>24.5</v>
      </c>
      <c r="J62" s="37">
        <v>25.5</v>
      </c>
      <c r="K62" s="37">
        <v>27</v>
      </c>
      <c r="L62" s="37">
        <v>28.499999999999996</v>
      </c>
      <c r="M62" s="37">
        <v>29.5</v>
      </c>
      <c r="N62" s="37">
        <v>30.5</v>
      </c>
      <c r="O62" s="37">
        <v>31.5</v>
      </c>
      <c r="P62" s="37">
        <v>32.5</v>
      </c>
      <c r="Q62" s="37">
        <v>33.5</v>
      </c>
    </row>
    <row r="63" spans="4:17" x14ac:dyDescent="0.25">
      <c r="D63">
        <v>60</v>
      </c>
      <c r="E63">
        <v>74000</v>
      </c>
      <c r="F63" s="37">
        <v>20.5</v>
      </c>
      <c r="G63" s="37">
        <v>21.5</v>
      </c>
      <c r="H63" s="37">
        <v>23</v>
      </c>
      <c r="I63" s="37">
        <v>24.5</v>
      </c>
      <c r="J63" s="37">
        <v>26</v>
      </c>
      <c r="K63" s="37">
        <v>27</v>
      </c>
      <c r="L63" s="37">
        <v>28.499999999999996</v>
      </c>
      <c r="M63" s="37">
        <v>29.5</v>
      </c>
      <c r="N63" s="37">
        <v>31</v>
      </c>
      <c r="O63" s="37">
        <v>32</v>
      </c>
      <c r="P63" s="37">
        <v>33</v>
      </c>
      <c r="Q63" s="37">
        <v>34</v>
      </c>
    </row>
    <row r="64" spans="4:17" x14ac:dyDescent="0.25">
      <c r="D64">
        <v>61</v>
      </c>
      <c r="E64">
        <v>75000</v>
      </c>
      <c r="F64" s="37">
        <v>20.5</v>
      </c>
      <c r="G64" s="37">
        <v>21.5</v>
      </c>
      <c r="H64" s="37">
        <v>23</v>
      </c>
      <c r="I64" s="37">
        <v>24.5</v>
      </c>
      <c r="J64" s="37">
        <v>26</v>
      </c>
      <c r="K64" s="37">
        <v>27</v>
      </c>
      <c r="L64" s="37">
        <v>28.499999999999996</v>
      </c>
      <c r="M64" s="37">
        <v>29.5</v>
      </c>
      <c r="N64" s="37">
        <v>31</v>
      </c>
      <c r="O64" s="37">
        <v>32</v>
      </c>
      <c r="P64" s="37">
        <v>33</v>
      </c>
      <c r="Q64" s="37">
        <v>34</v>
      </c>
    </row>
    <row r="65" spans="4:17" x14ac:dyDescent="0.25">
      <c r="D65">
        <v>62</v>
      </c>
      <c r="E65">
        <v>76000</v>
      </c>
      <c r="F65" s="37">
        <v>20.5</v>
      </c>
      <c r="G65" s="37">
        <v>22</v>
      </c>
      <c r="H65" s="37">
        <v>23</v>
      </c>
      <c r="I65" s="37">
        <v>24.5</v>
      </c>
      <c r="J65" s="37">
        <v>26</v>
      </c>
      <c r="K65" s="37">
        <v>27.500000000000004</v>
      </c>
      <c r="L65" s="37">
        <v>28.499999999999996</v>
      </c>
      <c r="M65" s="37">
        <v>30</v>
      </c>
      <c r="N65" s="37">
        <v>31</v>
      </c>
      <c r="O65" s="37">
        <v>32</v>
      </c>
      <c r="P65" s="37">
        <v>33</v>
      </c>
      <c r="Q65" s="37">
        <v>34</v>
      </c>
    </row>
    <row r="66" spans="4:17" x14ac:dyDescent="0.25">
      <c r="D66">
        <v>63</v>
      </c>
      <c r="E66">
        <v>77000</v>
      </c>
      <c r="F66" s="37">
        <v>20.5</v>
      </c>
      <c r="G66" s="37">
        <v>22</v>
      </c>
      <c r="H66" s="37">
        <v>23.5</v>
      </c>
      <c r="I66" s="37">
        <v>24.5</v>
      </c>
      <c r="J66" s="37">
        <v>26</v>
      </c>
      <c r="K66" s="37">
        <v>27.500000000000004</v>
      </c>
      <c r="L66" s="37">
        <v>28.499999999999996</v>
      </c>
      <c r="M66" s="37">
        <v>30</v>
      </c>
      <c r="N66" s="37">
        <v>31</v>
      </c>
      <c r="O66" s="37">
        <v>32.5</v>
      </c>
      <c r="P66" s="37">
        <v>33.5</v>
      </c>
      <c r="Q66" s="37">
        <v>34.5</v>
      </c>
    </row>
    <row r="67" spans="4:17" x14ac:dyDescent="0.25">
      <c r="D67">
        <v>64</v>
      </c>
      <c r="E67">
        <v>78000</v>
      </c>
      <c r="F67" s="37">
        <v>20.5</v>
      </c>
      <c r="G67" s="37">
        <v>22</v>
      </c>
      <c r="H67" s="37">
        <v>23.5</v>
      </c>
      <c r="I67" s="37">
        <v>25</v>
      </c>
      <c r="J67" s="37">
        <v>26</v>
      </c>
      <c r="K67" s="37">
        <v>27.500000000000004</v>
      </c>
      <c r="L67" s="37">
        <v>28.499999999999996</v>
      </c>
      <c r="M67" s="37">
        <v>30</v>
      </c>
      <c r="N67" s="37">
        <v>31</v>
      </c>
      <c r="O67" s="37">
        <v>32.5</v>
      </c>
      <c r="P67" s="37">
        <v>33.5</v>
      </c>
      <c r="Q67" s="37">
        <v>34.5</v>
      </c>
    </row>
    <row r="68" spans="4:17" x14ac:dyDescent="0.25">
      <c r="D68">
        <v>65</v>
      </c>
      <c r="E68">
        <v>79000</v>
      </c>
      <c r="F68" s="37">
        <v>20.5</v>
      </c>
      <c r="G68" s="37">
        <v>22</v>
      </c>
      <c r="H68" s="37">
        <v>23.5</v>
      </c>
      <c r="I68" s="37">
        <v>25</v>
      </c>
      <c r="J68" s="37">
        <v>26</v>
      </c>
      <c r="K68" s="37">
        <v>27.500000000000004</v>
      </c>
      <c r="L68" s="37">
        <v>28.999999999999996</v>
      </c>
      <c r="M68" s="37">
        <v>30</v>
      </c>
      <c r="N68" s="37">
        <v>31.5</v>
      </c>
      <c r="O68" s="37">
        <v>32.5</v>
      </c>
      <c r="P68" s="37">
        <v>33.5</v>
      </c>
      <c r="Q68" s="37">
        <v>34.5</v>
      </c>
    </row>
    <row r="69" spans="4:17" x14ac:dyDescent="0.25">
      <c r="D69">
        <v>66</v>
      </c>
      <c r="E69">
        <v>80000</v>
      </c>
      <c r="F69" s="37">
        <v>20.5</v>
      </c>
      <c r="G69" s="37">
        <v>22</v>
      </c>
      <c r="H69" s="37">
        <v>23.5</v>
      </c>
      <c r="I69" s="37">
        <v>25</v>
      </c>
      <c r="J69" s="37">
        <v>26.5</v>
      </c>
      <c r="K69" s="37">
        <v>27.500000000000004</v>
      </c>
      <c r="L69" s="37">
        <v>28.999999999999996</v>
      </c>
      <c r="M69" s="37">
        <v>30</v>
      </c>
      <c r="N69" s="37">
        <v>31.5</v>
      </c>
      <c r="O69" s="37">
        <v>32.5</v>
      </c>
      <c r="P69" s="37">
        <v>33.5</v>
      </c>
      <c r="Q69" s="37">
        <v>34.5</v>
      </c>
    </row>
    <row r="70" spans="4:17" x14ac:dyDescent="0.25">
      <c r="D70">
        <v>67</v>
      </c>
      <c r="E70">
        <v>81000</v>
      </c>
      <c r="F70" s="37">
        <v>20.5</v>
      </c>
      <c r="G70" s="37">
        <v>22</v>
      </c>
      <c r="H70" s="37">
        <v>23.5</v>
      </c>
      <c r="I70" s="37">
        <v>25</v>
      </c>
      <c r="J70" s="37">
        <v>26.5</v>
      </c>
      <c r="K70" s="37">
        <v>27.500000000000004</v>
      </c>
      <c r="L70" s="37">
        <v>28.999999999999996</v>
      </c>
      <c r="M70" s="37">
        <v>30.5</v>
      </c>
      <c r="N70" s="37">
        <v>31.5</v>
      </c>
      <c r="O70" s="37">
        <v>32.5</v>
      </c>
      <c r="P70" s="37">
        <v>34</v>
      </c>
      <c r="Q70" s="37">
        <v>35</v>
      </c>
    </row>
    <row r="71" spans="4:17" x14ac:dyDescent="0.25">
      <c r="D71">
        <v>68</v>
      </c>
      <c r="E71">
        <v>82000</v>
      </c>
      <c r="F71" s="37">
        <v>20.5</v>
      </c>
      <c r="G71" s="37">
        <v>22</v>
      </c>
      <c r="H71" s="37">
        <v>23.5</v>
      </c>
      <c r="I71" s="37">
        <v>25</v>
      </c>
      <c r="J71" s="37">
        <v>26.5</v>
      </c>
      <c r="K71" s="37">
        <v>28.000000000000004</v>
      </c>
      <c r="L71" s="37">
        <v>28.999999999999996</v>
      </c>
      <c r="M71" s="37">
        <v>30.5</v>
      </c>
      <c r="N71" s="37">
        <v>31.5</v>
      </c>
      <c r="O71" s="37">
        <v>32.5</v>
      </c>
      <c r="P71" s="37">
        <v>34</v>
      </c>
      <c r="Q71" s="37">
        <v>35</v>
      </c>
    </row>
    <row r="72" spans="4:17" x14ac:dyDescent="0.25">
      <c r="D72">
        <v>69</v>
      </c>
      <c r="E72">
        <v>83000</v>
      </c>
      <c r="F72" s="37">
        <v>20.5</v>
      </c>
      <c r="G72" s="37">
        <v>22</v>
      </c>
      <c r="H72" s="37">
        <v>23.5</v>
      </c>
      <c r="I72" s="37">
        <v>25</v>
      </c>
      <c r="J72" s="37">
        <v>26.5</v>
      </c>
      <c r="K72" s="37">
        <v>28.000000000000004</v>
      </c>
      <c r="L72" s="37">
        <v>28.999999999999996</v>
      </c>
      <c r="M72" s="37">
        <v>30.5</v>
      </c>
      <c r="N72" s="37">
        <v>31.5</v>
      </c>
      <c r="O72" s="37">
        <v>33</v>
      </c>
      <c r="P72" s="37">
        <v>34</v>
      </c>
      <c r="Q72" s="37">
        <v>35</v>
      </c>
    </row>
    <row r="73" spans="4:17" x14ac:dyDescent="0.25">
      <c r="D73">
        <v>70</v>
      </c>
      <c r="E73">
        <v>84000</v>
      </c>
      <c r="F73" s="37">
        <v>20.5</v>
      </c>
      <c r="G73" s="37">
        <v>22</v>
      </c>
      <c r="H73" s="37">
        <v>23.5</v>
      </c>
      <c r="I73" s="37">
        <v>25</v>
      </c>
      <c r="J73" s="37">
        <v>26.5</v>
      </c>
      <c r="K73" s="37">
        <v>28.000000000000004</v>
      </c>
      <c r="L73" s="37">
        <v>29.5</v>
      </c>
      <c r="M73" s="37">
        <v>30.5</v>
      </c>
      <c r="N73" s="37">
        <v>31.5</v>
      </c>
      <c r="O73" s="37">
        <v>33</v>
      </c>
      <c r="P73" s="37">
        <v>34</v>
      </c>
      <c r="Q73" s="37">
        <v>35</v>
      </c>
    </row>
    <row r="74" spans="4:17" x14ac:dyDescent="0.25">
      <c r="D74">
        <v>71</v>
      </c>
      <c r="E74">
        <v>85000</v>
      </c>
      <c r="F74" s="37">
        <v>21</v>
      </c>
      <c r="G74" s="37">
        <v>22</v>
      </c>
      <c r="H74" s="37">
        <v>23.5</v>
      </c>
      <c r="I74" s="37">
        <v>25</v>
      </c>
      <c r="J74" s="37">
        <v>26.5</v>
      </c>
      <c r="K74" s="37">
        <v>28.000000000000004</v>
      </c>
      <c r="L74" s="37">
        <v>29.5</v>
      </c>
      <c r="M74" s="37">
        <v>30.5</v>
      </c>
      <c r="N74" s="37">
        <v>32</v>
      </c>
      <c r="O74" s="37">
        <v>33</v>
      </c>
      <c r="P74" s="37">
        <v>34</v>
      </c>
      <c r="Q74" s="37">
        <v>35</v>
      </c>
    </row>
    <row r="75" spans="4:17" x14ac:dyDescent="0.25">
      <c r="D75">
        <v>72</v>
      </c>
      <c r="E75">
        <v>86000</v>
      </c>
      <c r="F75" s="37">
        <v>21</v>
      </c>
      <c r="G75" s="37">
        <v>22.5</v>
      </c>
      <c r="H75" s="37">
        <v>23.5</v>
      </c>
      <c r="I75" s="37">
        <v>25</v>
      </c>
      <c r="J75" s="37">
        <v>26.5</v>
      </c>
      <c r="K75" s="37">
        <v>28.000000000000004</v>
      </c>
      <c r="L75" s="37">
        <v>29.5</v>
      </c>
      <c r="M75" s="37">
        <v>30.5</v>
      </c>
      <c r="N75" s="37">
        <v>32</v>
      </c>
      <c r="O75" s="37">
        <v>33</v>
      </c>
      <c r="P75" s="37">
        <v>34</v>
      </c>
      <c r="Q75" s="37">
        <v>35</v>
      </c>
    </row>
    <row r="76" spans="4:17" x14ac:dyDescent="0.25">
      <c r="D76">
        <v>73</v>
      </c>
      <c r="E76">
        <v>87000</v>
      </c>
      <c r="F76" s="37">
        <v>21</v>
      </c>
      <c r="G76" s="37">
        <v>22.5</v>
      </c>
      <c r="H76" s="37">
        <v>24</v>
      </c>
      <c r="I76" s="37">
        <v>25</v>
      </c>
      <c r="J76" s="37">
        <v>26.5</v>
      </c>
      <c r="K76" s="37">
        <v>28.000000000000004</v>
      </c>
      <c r="L76" s="37">
        <v>29.5</v>
      </c>
      <c r="M76" s="37">
        <v>30.5</v>
      </c>
      <c r="N76" s="37">
        <v>32</v>
      </c>
      <c r="O76" s="37">
        <v>33</v>
      </c>
      <c r="P76" s="37">
        <v>34</v>
      </c>
      <c r="Q76" s="37">
        <v>35.5</v>
      </c>
    </row>
    <row r="77" spans="4:17" x14ac:dyDescent="0.25">
      <c r="D77">
        <v>74</v>
      </c>
      <c r="E77">
        <v>88000</v>
      </c>
      <c r="F77" s="37">
        <v>21</v>
      </c>
      <c r="G77" s="37">
        <v>22.5</v>
      </c>
      <c r="H77" s="37">
        <v>24</v>
      </c>
      <c r="I77" s="37">
        <v>25.5</v>
      </c>
      <c r="J77" s="37">
        <v>26.5</v>
      </c>
      <c r="K77" s="37">
        <v>28.000000000000004</v>
      </c>
      <c r="L77" s="37">
        <v>29.5</v>
      </c>
      <c r="M77" s="37">
        <v>31</v>
      </c>
      <c r="N77" s="37">
        <v>32</v>
      </c>
      <c r="O77" s="37">
        <v>33</v>
      </c>
      <c r="P77" s="37">
        <v>34.5</v>
      </c>
      <c r="Q77" s="37">
        <v>35.5</v>
      </c>
    </row>
    <row r="78" spans="4:17" x14ac:dyDescent="0.25">
      <c r="D78">
        <v>75</v>
      </c>
      <c r="E78">
        <v>89000</v>
      </c>
      <c r="F78" s="37">
        <v>21</v>
      </c>
      <c r="G78" s="37">
        <v>22.5</v>
      </c>
      <c r="H78" s="37">
        <v>24</v>
      </c>
      <c r="I78" s="37">
        <v>25.5</v>
      </c>
      <c r="J78" s="37">
        <v>27</v>
      </c>
      <c r="K78" s="37">
        <v>28.000000000000004</v>
      </c>
      <c r="L78" s="37">
        <v>29.5</v>
      </c>
      <c r="M78" s="37">
        <v>31</v>
      </c>
      <c r="N78" s="37">
        <v>32</v>
      </c>
      <c r="O78" s="37">
        <v>33.5</v>
      </c>
      <c r="P78" s="37">
        <v>34.5</v>
      </c>
      <c r="Q78" s="37">
        <v>35.5</v>
      </c>
    </row>
    <row r="79" spans="4:17" x14ac:dyDescent="0.25">
      <c r="D79">
        <v>76</v>
      </c>
      <c r="E79">
        <v>90000</v>
      </c>
      <c r="F79" s="37">
        <v>21</v>
      </c>
      <c r="G79" s="37">
        <v>22.5</v>
      </c>
      <c r="H79" s="37">
        <v>24</v>
      </c>
      <c r="I79" s="37">
        <v>25.5</v>
      </c>
      <c r="J79" s="37">
        <v>27</v>
      </c>
      <c r="K79" s="37">
        <v>28.000000000000004</v>
      </c>
      <c r="L79" s="37">
        <v>29.5</v>
      </c>
      <c r="M79" s="37">
        <v>31</v>
      </c>
      <c r="N79" s="37">
        <v>32</v>
      </c>
      <c r="O79" s="37">
        <v>33.5</v>
      </c>
      <c r="P79" s="37">
        <v>34.5</v>
      </c>
      <c r="Q79" s="37">
        <v>35.5</v>
      </c>
    </row>
    <row r="80" spans="4:17" x14ac:dyDescent="0.25">
      <c r="D80">
        <v>77</v>
      </c>
      <c r="E80">
        <v>91000</v>
      </c>
      <c r="F80" s="37">
        <v>21</v>
      </c>
      <c r="G80" s="37">
        <v>22.5</v>
      </c>
      <c r="H80" s="37">
        <v>24</v>
      </c>
      <c r="I80" s="37">
        <v>25.5</v>
      </c>
      <c r="J80" s="37">
        <v>27</v>
      </c>
      <c r="K80" s="37">
        <v>28.499999999999996</v>
      </c>
      <c r="L80" s="37">
        <v>29.5</v>
      </c>
      <c r="M80" s="37">
        <v>31</v>
      </c>
      <c r="N80" s="37">
        <v>32.5</v>
      </c>
      <c r="O80" s="37">
        <v>33.5</v>
      </c>
      <c r="P80" s="37">
        <v>34.5</v>
      </c>
      <c r="Q80" s="37">
        <v>35.5</v>
      </c>
    </row>
    <row r="81" spans="4:17" x14ac:dyDescent="0.25">
      <c r="D81">
        <v>78</v>
      </c>
      <c r="E81">
        <v>92000</v>
      </c>
      <c r="F81" s="37">
        <v>21</v>
      </c>
      <c r="G81" s="37">
        <v>22.5</v>
      </c>
      <c r="H81" s="37">
        <v>24</v>
      </c>
      <c r="I81" s="37">
        <v>25.5</v>
      </c>
      <c r="J81" s="37">
        <v>27</v>
      </c>
      <c r="K81" s="37">
        <v>28.499999999999996</v>
      </c>
      <c r="L81" s="37">
        <v>29.5</v>
      </c>
      <c r="M81" s="37">
        <v>31</v>
      </c>
      <c r="N81" s="37">
        <v>32.5</v>
      </c>
      <c r="O81" s="37">
        <v>33.5</v>
      </c>
      <c r="P81" s="37">
        <v>34.5</v>
      </c>
      <c r="Q81" s="37">
        <v>35.5</v>
      </c>
    </row>
    <row r="82" spans="4:17" x14ac:dyDescent="0.25">
      <c r="D82">
        <v>79</v>
      </c>
      <c r="E82">
        <v>93000</v>
      </c>
      <c r="F82" s="37">
        <v>21</v>
      </c>
      <c r="G82" s="37">
        <v>22.5</v>
      </c>
      <c r="H82" s="37">
        <v>24</v>
      </c>
      <c r="I82" s="37">
        <v>25.5</v>
      </c>
      <c r="J82" s="37">
        <v>27</v>
      </c>
      <c r="K82" s="37">
        <v>28.499999999999996</v>
      </c>
      <c r="L82" s="37">
        <v>30</v>
      </c>
      <c r="M82" s="37">
        <v>31</v>
      </c>
      <c r="N82" s="37">
        <v>32.5</v>
      </c>
      <c r="O82" s="37">
        <v>33.5</v>
      </c>
      <c r="P82" s="37">
        <v>34.5</v>
      </c>
      <c r="Q82" s="37">
        <v>36</v>
      </c>
    </row>
    <row r="83" spans="4:17" x14ac:dyDescent="0.25">
      <c r="D83">
        <v>80</v>
      </c>
      <c r="E83">
        <v>94000</v>
      </c>
      <c r="F83" s="37">
        <v>21</v>
      </c>
      <c r="G83" s="37">
        <v>22.5</v>
      </c>
      <c r="H83" s="37">
        <v>24</v>
      </c>
      <c r="I83" s="37">
        <v>25.5</v>
      </c>
      <c r="J83" s="37">
        <v>27</v>
      </c>
      <c r="K83" s="37">
        <v>28.499999999999996</v>
      </c>
      <c r="L83" s="37">
        <v>30</v>
      </c>
      <c r="M83" s="37">
        <v>31</v>
      </c>
      <c r="N83" s="37">
        <v>32.5</v>
      </c>
      <c r="O83" s="37">
        <v>33.5</v>
      </c>
      <c r="P83" s="37">
        <v>35</v>
      </c>
      <c r="Q83" s="37">
        <v>36</v>
      </c>
    </row>
    <row r="84" spans="4:17" x14ac:dyDescent="0.25">
      <c r="D84">
        <v>81</v>
      </c>
      <c r="E84">
        <v>95000</v>
      </c>
      <c r="F84" s="37">
        <v>21</v>
      </c>
      <c r="G84" s="37">
        <v>22.5</v>
      </c>
      <c r="H84" s="37">
        <v>24</v>
      </c>
      <c r="I84" s="37">
        <v>25.5</v>
      </c>
      <c r="J84" s="37">
        <v>27</v>
      </c>
      <c r="K84" s="37">
        <v>28.499999999999996</v>
      </c>
      <c r="L84" s="37">
        <v>30</v>
      </c>
      <c r="M84" s="37">
        <v>31</v>
      </c>
      <c r="N84" s="37">
        <v>32.5</v>
      </c>
      <c r="O84" s="37">
        <v>33.5</v>
      </c>
      <c r="P84" s="37">
        <v>35</v>
      </c>
      <c r="Q84" s="37">
        <v>36</v>
      </c>
    </row>
    <row r="85" spans="4:17" x14ac:dyDescent="0.25">
      <c r="D85">
        <v>82</v>
      </c>
      <c r="E85">
        <v>96000</v>
      </c>
      <c r="F85" s="37">
        <v>21</v>
      </c>
      <c r="G85" s="37">
        <v>22.5</v>
      </c>
      <c r="H85" s="37">
        <v>24</v>
      </c>
      <c r="I85" s="37">
        <v>25.5</v>
      </c>
      <c r="J85" s="37">
        <v>27</v>
      </c>
      <c r="K85" s="37">
        <v>28.499999999999996</v>
      </c>
      <c r="L85" s="37">
        <v>30</v>
      </c>
      <c r="M85" s="37">
        <v>31.5</v>
      </c>
      <c r="N85" s="37">
        <v>32.5</v>
      </c>
      <c r="O85" s="37">
        <v>34</v>
      </c>
      <c r="P85" s="37">
        <v>35</v>
      </c>
      <c r="Q85" s="37">
        <v>36</v>
      </c>
    </row>
    <row r="86" spans="4:17" x14ac:dyDescent="0.25">
      <c r="D86">
        <v>83</v>
      </c>
      <c r="E86">
        <v>97000</v>
      </c>
      <c r="F86" s="37">
        <v>21</v>
      </c>
      <c r="G86" s="37">
        <v>22.5</v>
      </c>
      <c r="H86" s="37">
        <v>24</v>
      </c>
      <c r="I86" s="37">
        <v>25.5</v>
      </c>
      <c r="J86" s="37">
        <v>27</v>
      </c>
      <c r="K86" s="37">
        <v>28.499999999999996</v>
      </c>
      <c r="L86" s="37">
        <v>30</v>
      </c>
      <c r="M86" s="37">
        <v>31.5</v>
      </c>
      <c r="N86" s="37">
        <v>32.5</v>
      </c>
      <c r="O86" s="37">
        <v>34</v>
      </c>
      <c r="P86" s="37">
        <v>35</v>
      </c>
      <c r="Q86" s="37">
        <v>36</v>
      </c>
    </row>
    <row r="87" spans="4:17" x14ac:dyDescent="0.25">
      <c r="D87">
        <v>84</v>
      </c>
      <c r="E87">
        <v>98000</v>
      </c>
      <c r="F87" s="37">
        <v>21</v>
      </c>
      <c r="G87" s="37">
        <v>22.5</v>
      </c>
      <c r="H87" s="37">
        <v>24</v>
      </c>
      <c r="I87" s="37">
        <v>25.5</v>
      </c>
      <c r="J87" s="37">
        <v>27</v>
      </c>
      <c r="K87" s="37">
        <v>28.499999999999996</v>
      </c>
      <c r="L87" s="37">
        <v>30</v>
      </c>
      <c r="M87" s="37">
        <v>31.5</v>
      </c>
      <c r="N87" s="37">
        <v>32.5</v>
      </c>
      <c r="O87" s="37">
        <v>34</v>
      </c>
      <c r="P87" s="37">
        <v>35</v>
      </c>
      <c r="Q87" s="37">
        <v>36</v>
      </c>
    </row>
    <row r="88" spans="4:17" x14ac:dyDescent="0.25">
      <c r="D88">
        <v>85</v>
      </c>
      <c r="E88">
        <v>99000</v>
      </c>
      <c r="F88" s="37">
        <v>21</v>
      </c>
      <c r="G88" s="37">
        <v>22.5</v>
      </c>
      <c r="H88" s="37">
        <v>24</v>
      </c>
      <c r="I88" s="37">
        <v>25.5</v>
      </c>
      <c r="J88" s="37">
        <v>27</v>
      </c>
      <c r="K88" s="37">
        <v>28.499999999999996</v>
      </c>
      <c r="L88" s="37">
        <v>30</v>
      </c>
      <c r="M88" s="37">
        <v>31.5</v>
      </c>
      <c r="N88" s="37">
        <v>32.5</v>
      </c>
      <c r="O88" s="37">
        <v>34</v>
      </c>
      <c r="P88" s="37">
        <v>35</v>
      </c>
      <c r="Q88" s="37">
        <v>36</v>
      </c>
    </row>
    <row r="89" spans="4:17" x14ac:dyDescent="0.25">
      <c r="D89">
        <v>86</v>
      </c>
      <c r="E89">
        <v>100000</v>
      </c>
      <c r="F89" s="37">
        <v>21</v>
      </c>
      <c r="G89" s="37">
        <v>22.5</v>
      </c>
      <c r="H89" s="37">
        <v>24</v>
      </c>
      <c r="I89" s="37">
        <v>25.5</v>
      </c>
      <c r="J89" s="37">
        <v>27</v>
      </c>
      <c r="K89" s="37">
        <v>28.499999999999996</v>
      </c>
      <c r="L89" s="37">
        <v>30</v>
      </c>
      <c r="M89" s="37">
        <v>31.5</v>
      </c>
      <c r="N89" s="37">
        <v>32.5</v>
      </c>
      <c r="O89" s="37">
        <v>34</v>
      </c>
      <c r="P89" s="37">
        <v>35</v>
      </c>
      <c r="Q89" s="37">
        <v>36</v>
      </c>
    </row>
    <row r="90" spans="4:17" x14ac:dyDescent="0.25">
      <c r="D90">
        <v>87</v>
      </c>
      <c r="E90">
        <v>101000</v>
      </c>
      <c r="F90" s="37">
        <v>21</v>
      </c>
      <c r="G90" s="37">
        <v>22.5</v>
      </c>
      <c r="H90" s="37">
        <v>24</v>
      </c>
      <c r="I90" s="37">
        <v>25.5</v>
      </c>
      <c r="J90" s="37">
        <v>27</v>
      </c>
      <c r="K90" s="37">
        <v>28.499999999999996</v>
      </c>
      <c r="L90" s="37">
        <v>30</v>
      </c>
      <c r="M90" s="37">
        <v>31.5</v>
      </c>
      <c r="N90" s="37">
        <v>32.5</v>
      </c>
      <c r="O90" s="37">
        <v>34</v>
      </c>
      <c r="P90" s="37">
        <v>35</v>
      </c>
      <c r="Q90" s="37">
        <v>36</v>
      </c>
    </row>
    <row r="91" spans="4:17" x14ac:dyDescent="0.25">
      <c r="D91">
        <v>88</v>
      </c>
      <c r="E91">
        <v>102000</v>
      </c>
      <c r="F91" s="37">
        <v>21</v>
      </c>
      <c r="G91" s="37">
        <v>22.5</v>
      </c>
      <c r="H91" s="37">
        <v>24</v>
      </c>
      <c r="I91" s="37">
        <v>25.5</v>
      </c>
      <c r="J91" s="37">
        <v>27</v>
      </c>
      <c r="K91" s="37">
        <v>28.499999999999996</v>
      </c>
      <c r="L91" s="37">
        <v>30</v>
      </c>
      <c r="M91" s="37">
        <v>31.5</v>
      </c>
      <c r="N91" s="37">
        <v>32.5</v>
      </c>
      <c r="O91" s="37">
        <v>34</v>
      </c>
      <c r="P91" s="37">
        <v>35</v>
      </c>
      <c r="Q91" s="37">
        <v>36</v>
      </c>
    </row>
    <row r="92" spans="4:17" x14ac:dyDescent="0.25">
      <c r="D92">
        <v>89</v>
      </c>
      <c r="E92">
        <v>103000</v>
      </c>
      <c r="F92" s="37">
        <v>21.5</v>
      </c>
      <c r="G92" s="37">
        <v>22.5</v>
      </c>
      <c r="H92" s="37">
        <v>24</v>
      </c>
      <c r="I92" s="37">
        <v>25.5</v>
      </c>
      <c r="J92" s="37">
        <v>27</v>
      </c>
      <c r="K92" s="37">
        <v>28.499999999999996</v>
      </c>
      <c r="L92" s="37">
        <v>30</v>
      </c>
      <c r="M92" s="37">
        <v>31.5</v>
      </c>
      <c r="N92" s="37">
        <v>32.5</v>
      </c>
      <c r="O92" s="37">
        <v>34</v>
      </c>
      <c r="P92" s="37">
        <v>35</v>
      </c>
      <c r="Q92" s="37">
        <v>36</v>
      </c>
    </row>
    <row r="93" spans="4:17" x14ac:dyDescent="0.25">
      <c r="D93">
        <v>90</v>
      </c>
      <c r="E93">
        <v>104000</v>
      </c>
      <c r="F93" s="37">
        <v>21.5</v>
      </c>
      <c r="G93" s="37">
        <v>22.5</v>
      </c>
      <c r="H93" s="37">
        <v>24</v>
      </c>
      <c r="I93" s="37">
        <v>25.5</v>
      </c>
      <c r="J93" s="37">
        <v>27</v>
      </c>
      <c r="K93" s="37">
        <v>28.499999999999996</v>
      </c>
      <c r="L93" s="37">
        <v>30</v>
      </c>
      <c r="M93" s="37">
        <v>31.5</v>
      </c>
      <c r="N93" s="37">
        <v>32.5</v>
      </c>
      <c r="O93" s="37">
        <v>34</v>
      </c>
      <c r="P93" s="37">
        <v>35</v>
      </c>
      <c r="Q93" s="37">
        <v>36</v>
      </c>
    </row>
    <row r="94" spans="4:17" x14ac:dyDescent="0.25">
      <c r="D94">
        <v>91</v>
      </c>
      <c r="E94">
        <v>105000</v>
      </c>
      <c r="F94" s="37">
        <v>21.5</v>
      </c>
      <c r="G94" s="37">
        <v>23</v>
      </c>
      <c r="H94" s="37">
        <v>24</v>
      </c>
      <c r="I94" s="37">
        <v>25.5</v>
      </c>
      <c r="J94" s="37">
        <v>27</v>
      </c>
      <c r="K94" s="37">
        <v>28.499999999999996</v>
      </c>
      <c r="L94" s="37">
        <v>30</v>
      </c>
      <c r="M94" s="37">
        <v>31.5</v>
      </c>
      <c r="N94" s="37">
        <v>32.5</v>
      </c>
      <c r="O94" s="37">
        <v>34</v>
      </c>
      <c r="P94" s="37">
        <v>35</v>
      </c>
      <c r="Q94" s="37">
        <v>36</v>
      </c>
    </row>
    <row r="95" spans="4:17" x14ac:dyDescent="0.25">
      <c r="D95">
        <v>92</v>
      </c>
      <c r="E95">
        <v>106000</v>
      </c>
      <c r="F95" s="37">
        <v>21.5</v>
      </c>
      <c r="G95" s="37">
        <v>23</v>
      </c>
      <c r="H95" s="37">
        <v>24.5</v>
      </c>
      <c r="I95" s="37">
        <v>25.5</v>
      </c>
      <c r="J95" s="37">
        <v>27</v>
      </c>
      <c r="K95" s="37">
        <v>28.499999999999996</v>
      </c>
      <c r="L95" s="37">
        <v>30</v>
      </c>
      <c r="M95" s="37">
        <v>31.5</v>
      </c>
      <c r="N95" s="37">
        <v>32.5</v>
      </c>
      <c r="O95" s="37">
        <v>34</v>
      </c>
      <c r="P95" s="37">
        <v>35</v>
      </c>
      <c r="Q95" s="37">
        <v>36</v>
      </c>
    </row>
    <row r="96" spans="4:17" x14ac:dyDescent="0.25">
      <c r="D96">
        <v>93</v>
      </c>
      <c r="E96">
        <v>107000</v>
      </c>
      <c r="F96" s="37">
        <v>21.5</v>
      </c>
      <c r="G96" s="37">
        <v>23</v>
      </c>
      <c r="H96" s="37">
        <v>24.5</v>
      </c>
      <c r="I96" s="37">
        <v>25.5</v>
      </c>
      <c r="J96" s="37">
        <v>27</v>
      </c>
      <c r="K96" s="37">
        <v>28.499999999999996</v>
      </c>
      <c r="L96" s="37">
        <v>30</v>
      </c>
      <c r="M96" s="37">
        <v>31.5</v>
      </c>
      <c r="N96" s="37">
        <v>32.5</v>
      </c>
      <c r="O96" s="37">
        <v>34</v>
      </c>
      <c r="P96" s="37">
        <v>35</v>
      </c>
      <c r="Q96" s="37">
        <v>36</v>
      </c>
    </row>
    <row r="97" spans="4:17" x14ac:dyDescent="0.25">
      <c r="D97">
        <v>94</v>
      </c>
      <c r="E97">
        <v>108000</v>
      </c>
      <c r="F97" s="37">
        <v>21.5</v>
      </c>
      <c r="G97" s="37">
        <v>23</v>
      </c>
      <c r="H97" s="37">
        <v>24.5</v>
      </c>
      <c r="I97" s="37">
        <v>26</v>
      </c>
      <c r="J97" s="37">
        <v>27</v>
      </c>
      <c r="K97" s="37">
        <v>28.499999999999996</v>
      </c>
      <c r="L97" s="37">
        <v>30</v>
      </c>
      <c r="M97" s="37">
        <v>31.5</v>
      </c>
      <c r="N97" s="37">
        <v>32.5</v>
      </c>
      <c r="O97" s="37">
        <v>34</v>
      </c>
      <c r="P97" s="37">
        <v>35</v>
      </c>
      <c r="Q97" s="37">
        <v>36</v>
      </c>
    </row>
    <row r="98" spans="4:17" x14ac:dyDescent="0.25">
      <c r="D98">
        <v>95</v>
      </c>
      <c r="E98">
        <v>109000</v>
      </c>
      <c r="F98" s="37">
        <v>21.5</v>
      </c>
      <c r="G98" s="37">
        <v>23</v>
      </c>
      <c r="H98" s="37">
        <v>24.5</v>
      </c>
      <c r="I98" s="37">
        <v>26</v>
      </c>
      <c r="J98" s="37">
        <v>27</v>
      </c>
      <c r="K98" s="37">
        <v>28.499999999999996</v>
      </c>
      <c r="L98" s="37">
        <v>30</v>
      </c>
      <c r="M98" s="37">
        <v>31.5</v>
      </c>
      <c r="N98" s="37">
        <v>32.5</v>
      </c>
      <c r="O98" s="37">
        <v>34</v>
      </c>
      <c r="P98" s="37">
        <v>35</v>
      </c>
      <c r="Q98" s="37">
        <v>36</v>
      </c>
    </row>
    <row r="99" spans="4:17" x14ac:dyDescent="0.25">
      <c r="D99">
        <v>96</v>
      </c>
      <c r="E99">
        <v>110000</v>
      </c>
      <c r="F99" s="37">
        <v>21.5</v>
      </c>
      <c r="G99" s="37">
        <v>23</v>
      </c>
      <c r="H99" s="37">
        <v>24.5</v>
      </c>
      <c r="I99" s="37">
        <v>26</v>
      </c>
      <c r="J99" s="37">
        <v>27.500000000000004</v>
      </c>
      <c r="K99" s="37">
        <v>28.499999999999996</v>
      </c>
      <c r="L99" s="37">
        <v>30</v>
      </c>
      <c r="M99" s="37">
        <v>31.5</v>
      </c>
      <c r="N99" s="37">
        <v>32.5</v>
      </c>
      <c r="O99" s="37">
        <v>34</v>
      </c>
      <c r="P99" s="37">
        <v>35</v>
      </c>
      <c r="Q99" s="37">
        <v>36.5</v>
      </c>
    </row>
    <row r="100" spans="4:17" x14ac:dyDescent="0.25"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1:AE99"/>
  <sheetViews>
    <sheetView zoomScale="85" zoomScaleNormal="85" workbookViewId="0"/>
  </sheetViews>
  <sheetFormatPr defaultRowHeight="15" x14ac:dyDescent="0.25"/>
  <cols>
    <col min="12" max="17" width="9.140625" customWidth="1"/>
  </cols>
  <sheetData>
    <row r="1" spans="2:31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</row>
    <row r="2" spans="2:31" x14ac:dyDescent="0.25">
      <c r="B2" s="61"/>
      <c r="D2" t="s">
        <v>140</v>
      </c>
      <c r="F2" s="62">
        <v>0</v>
      </c>
      <c r="G2" s="62">
        <v>1.0009999999999999</v>
      </c>
      <c r="H2" s="62">
        <v>1.5009999999999999</v>
      </c>
      <c r="I2" s="62">
        <v>2.0009999999999999</v>
      </c>
      <c r="J2" s="62">
        <v>2.5009999999999999</v>
      </c>
      <c r="K2" s="62">
        <v>3.0009999999999999</v>
      </c>
      <c r="L2" s="62">
        <v>3.5009999999999999</v>
      </c>
      <c r="M2" s="62">
        <v>4.0010000000000003</v>
      </c>
      <c r="N2" s="62">
        <v>4.5010000000000003</v>
      </c>
      <c r="O2" s="62">
        <v>5.0010000000000003</v>
      </c>
      <c r="P2" s="62">
        <v>5.5010000000000003</v>
      </c>
      <c r="Q2" s="62">
        <v>6.0010000000000003</v>
      </c>
      <c r="T2" s="63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2:31" x14ac:dyDescent="0.25">
      <c r="B3" s="64"/>
      <c r="E3" t="s">
        <v>59</v>
      </c>
      <c r="F3" s="62">
        <v>2</v>
      </c>
      <c r="G3" s="62">
        <v>3</v>
      </c>
      <c r="H3" s="62">
        <v>4</v>
      </c>
      <c r="I3" s="62">
        <v>5</v>
      </c>
      <c r="J3" s="62">
        <v>6</v>
      </c>
      <c r="K3" s="62">
        <v>7</v>
      </c>
      <c r="L3" s="62">
        <v>8</v>
      </c>
      <c r="M3" s="62">
        <v>9</v>
      </c>
      <c r="N3" s="62">
        <v>10</v>
      </c>
      <c r="O3" s="62">
        <v>11</v>
      </c>
      <c r="P3" s="62">
        <v>12</v>
      </c>
      <c r="Q3" s="62">
        <v>13</v>
      </c>
    </row>
    <row r="4" spans="2:31" x14ac:dyDescent="0.25">
      <c r="D4">
        <v>1</v>
      </c>
      <c r="E4">
        <v>0</v>
      </c>
      <c r="F4" s="37">
        <v>13</v>
      </c>
      <c r="G4" s="37">
        <v>13.5</v>
      </c>
      <c r="H4" s="37">
        <v>14.000000000000002</v>
      </c>
      <c r="I4" s="37">
        <v>14.000000000000002</v>
      </c>
      <c r="J4" s="37">
        <v>14.499999999999998</v>
      </c>
      <c r="K4" s="37">
        <v>14.499999999999998</v>
      </c>
      <c r="L4" s="37">
        <v>14.499999999999998</v>
      </c>
      <c r="M4" s="37">
        <v>15</v>
      </c>
      <c r="N4" s="37">
        <v>15</v>
      </c>
      <c r="O4" s="37">
        <v>15</v>
      </c>
      <c r="P4" s="37">
        <v>15.5</v>
      </c>
      <c r="Q4" s="37">
        <v>15.5</v>
      </c>
    </row>
    <row r="5" spans="2:31" x14ac:dyDescent="0.25">
      <c r="D5">
        <v>2</v>
      </c>
      <c r="E5">
        <v>20500</v>
      </c>
      <c r="F5" s="37">
        <v>13</v>
      </c>
      <c r="G5" s="37">
        <v>13.5</v>
      </c>
      <c r="H5" s="37">
        <v>14.000000000000002</v>
      </c>
      <c r="I5" s="37">
        <v>14.000000000000002</v>
      </c>
      <c r="J5" s="37">
        <v>14.499999999999998</v>
      </c>
      <c r="K5" s="37">
        <v>14.499999999999998</v>
      </c>
      <c r="L5" s="37">
        <v>14.499999999999998</v>
      </c>
      <c r="M5" s="37">
        <v>15</v>
      </c>
      <c r="N5" s="37">
        <v>15</v>
      </c>
      <c r="O5" s="37">
        <v>15</v>
      </c>
      <c r="P5" s="37">
        <v>15.5</v>
      </c>
      <c r="Q5" s="37">
        <v>15.5</v>
      </c>
    </row>
    <row r="6" spans="2:31" x14ac:dyDescent="0.25">
      <c r="D6">
        <v>3</v>
      </c>
      <c r="E6">
        <v>21000</v>
      </c>
      <c r="F6" s="37">
        <v>14.499999999999998</v>
      </c>
      <c r="G6" s="37">
        <v>14.499999999999998</v>
      </c>
      <c r="H6" s="37">
        <v>15</v>
      </c>
      <c r="I6" s="37">
        <v>15.5</v>
      </c>
      <c r="J6" s="37">
        <v>15.5</v>
      </c>
      <c r="K6" s="37">
        <v>16</v>
      </c>
      <c r="L6" s="37">
        <v>16</v>
      </c>
      <c r="M6" s="37">
        <v>16.5</v>
      </c>
      <c r="N6" s="37">
        <v>16.5</v>
      </c>
      <c r="O6" s="37">
        <v>16.5</v>
      </c>
      <c r="P6" s="37">
        <v>17</v>
      </c>
      <c r="Q6" s="37">
        <v>17</v>
      </c>
    </row>
    <row r="7" spans="2:31" x14ac:dyDescent="0.25">
      <c r="D7">
        <v>4</v>
      </c>
      <c r="E7">
        <v>21500</v>
      </c>
      <c r="F7" s="37">
        <v>15.5</v>
      </c>
      <c r="G7" s="37">
        <v>16</v>
      </c>
      <c r="H7" s="37">
        <v>16</v>
      </c>
      <c r="I7" s="37">
        <v>16.5</v>
      </c>
      <c r="J7" s="37">
        <v>17</v>
      </c>
      <c r="K7" s="37">
        <v>17.5</v>
      </c>
      <c r="L7" s="37">
        <v>17.5</v>
      </c>
      <c r="M7" s="37">
        <v>17.5</v>
      </c>
      <c r="N7" s="37">
        <v>18</v>
      </c>
      <c r="O7" s="37">
        <v>18</v>
      </c>
      <c r="P7" s="37">
        <v>18.5</v>
      </c>
      <c r="Q7" s="37">
        <v>18.5</v>
      </c>
    </row>
    <row r="8" spans="2:31" x14ac:dyDescent="0.25">
      <c r="D8">
        <v>5</v>
      </c>
      <c r="E8">
        <v>22000</v>
      </c>
      <c r="F8" s="37">
        <v>16</v>
      </c>
      <c r="G8" s="37">
        <v>16.5</v>
      </c>
      <c r="H8" s="37">
        <v>17</v>
      </c>
      <c r="I8" s="37">
        <v>17.5</v>
      </c>
      <c r="J8" s="37">
        <v>18</v>
      </c>
      <c r="K8" s="37">
        <v>18.5</v>
      </c>
      <c r="L8" s="37">
        <v>19</v>
      </c>
      <c r="M8" s="37">
        <v>19</v>
      </c>
      <c r="N8" s="37">
        <v>19</v>
      </c>
      <c r="O8" s="37">
        <v>19.5</v>
      </c>
      <c r="P8" s="37">
        <v>19.5</v>
      </c>
      <c r="Q8" s="37">
        <v>19.5</v>
      </c>
    </row>
    <row r="9" spans="2:31" x14ac:dyDescent="0.25">
      <c r="D9">
        <v>6</v>
      </c>
      <c r="E9">
        <v>22500</v>
      </c>
      <c r="F9" s="37">
        <v>17</v>
      </c>
      <c r="G9" s="37">
        <v>17.5</v>
      </c>
      <c r="H9" s="37">
        <v>18</v>
      </c>
      <c r="I9" s="37">
        <v>18.5</v>
      </c>
      <c r="J9" s="37">
        <v>19</v>
      </c>
      <c r="K9" s="37">
        <v>19.5</v>
      </c>
      <c r="L9" s="37">
        <v>20</v>
      </c>
      <c r="M9" s="37">
        <v>20.5</v>
      </c>
      <c r="N9" s="37">
        <v>20.5</v>
      </c>
      <c r="O9" s="37">
        <v>20.5</v>
      </c>
      <c r="P9" s="37">
        <v>21</v>
      </c>
      <c r="Q9" s="37">
        <v>21</v>
      </c>
    </row>
    <row r="10" spans="2:31" x14ac:dyDescent="0.25">
      <c r="D10">
        <v>7</v>
      </c>
      <c r="E10">
        <v>23000</v>
      </c>
      <c r="F10" s="37">
        <v>17.5</v>
      </c>
      <c r="G10" s="37">
        <v>18.5</v>
      </c>
      <c r="H10" s="37">
        <v>19</v>
      </c>
      <c r="I10" s="37">
        <v>19.5</v>
      </c>
      <c r="J10" s="37">
        <v>20</v>
      </c>
      <c r="K10" s="37">
        <v>20.5</v>
      </c>
      <c r="L10" s="37">
        <v>21</v>
      </c>
      <c r="M10" s="37">
        <v>21.5</v>
      </c>
      <c r="N10" s="37">
        <v>21.5</v>
      </c>
      <c r="O10" s="37">
        <v>22</v>
      </c>
      <c r="P10" s="37">
        <v>22</v>
      </c>
      <c r="Q10" s="37">
        <v>22.5</v>
      </c>
    </row>
    <row r="11" spans="2:31" x14ac:dyDescent="0.25">
      <c r="D11">
        <v>8</v>
      </c>
      <c r="E11">
        <v>23500</v>
      </c>
      <c r="F11" s="37">
        <v>18</v>
      </c>
      <c r="G11" s="37">
        <v>19</v>
      </c>
      <c r="H11" s="37">
        <v>19.5</v>
      </c>
      <c r="I11" s="37">
        <v>20.5</v>
      </c>
      <c r="J11" s="37">
        <v>21</v>
      </c>
      <c r="K11" s="37">
        <v>21.5</v>
      </c>
      <c r="L11" s="37">
        <v>22</v>
      </c>
      <c r="M11" s="37">
        <v>22.5</v>
      </c>
      <c r="N11" s="37">
        <v>22.5</v>
      </c>
      <c r="O11" s="37">
        <v>23</v>
      </c>
      <c r="P11" s="37">
        <v>23</v>
      </c>
      <c r="Q11" s="37">
        <v>23.5</v>
      </c>
    </row>
    <row r="12" spans="2:31" x14ac:dyDescent="0.25">
      <c r="D12">
        <v>9</v>
      </c>
      <c r="E12">
        <v>24000</v>
      </c>
      <c r="F12" s="37">
        <v>18.5</v>
      </c>
      <c r="G12" s="37">
        <v>19.5</v>
      </c>
      <c r="H12" s="37">
        <v>20.5</v>
      </c>
      <c r="I12" s="37">
        <v>21</v>
      </c>
      <c r="J12" s="37">
        <v>21.5</v>
      </c>
      <c r="K12" s="37">
        <v>22</v>
      </c>
      <c r="L12" s="37">
        <v>22.5</v>
      </c>
      <c r="M12" s="37">
        <v>23</v>
      </c>
      <c r="N12" s="37">
        <v>23.5</v>
      </c>
      <c r="O12" s="37">
        <v>24</v>
      </c>
      <c r="P12" s="37">
        <v>24</v>
      </c>
      <c r="Q12" s="37">
        <v>24.5</v>
      </c>
    </row>
    <row r="13" spans="2:31" x14ac:dyDescent="0.25">
      <c r="D13">
        <v>10</v>
      </c>
      <c r="E13">
        <v>24500</v>
      </c>
      <c r="F13" s="37">
        <v>19</v>
      </c>
      <c r="G13" s="37">
        <v>20</v>
      </c>
      <c r="H13" s="37">
        <v>20.5</v>
      </c>
      <c r="I13" s="37">
        <v>21.5</v>
      </c>
      <c r="J13" s="37">
        <v>22</v>
      </c>
      <c r="K13" s="37">
        <v>23</v>
      </c>
      <c r="L13" s="37">
        <v>23.5</v>
      </c>
      <c r="M13" s="37">
        <v>24</v>
      </c>
      <c r="N13" s="37">
        <v>24.5</v>
      </c>
      <c r="O13" s="37">
        <v>24.5</v>
      </c>
      <c r="P13" s="37">
        <v>25</v>
      </c>
      <c r="Q13" s="37">
        <v>25.5</v>
      </c>
    </row>
    <row r="14" spans="2:31" x14ac:dyDescent="0.25">
      <c r="D14">
        <v>11</v>
      </c>
      <c r="E14">
        <v>25000</v>
      </c>
      <c r="F14" s="37">
        <v>19</v>
      </c>
      <c r="G14" s="37">
        <v>20</v>
      </c>
      <c r="H14" s="37">
        <v>21</v>
      </c>
      <c r="I14" s="37">
        <v>22</v>
      </c>
      <c r="J14" s="37">
        <v>22.5</v>
      </c>
      <c r="K14" s="37">
        <v>23.5</v>
      </c>
      <c r="L14" s="37">
        <v>24</v>
      </c>
      <c r="M14" s="37">
        <v>24.5</v>
      </c>
      <c r="N14" s="37">
        <v>25</v>
      </c>
      <c r="O14" s="37">
        <v>25.5</v>
      </c>
      <c r="P14" s="37">
        <v>25.5</v>
      </c>
      <c r="Q14" s="37">
        <v>26</v>
      </c>
    </row>
    <row r="15" spans="2:31" x14ac:dyDescent="0.25">
      <c r="D15">
        <v>12</v>
      </c>
      <c r="E15">
        <v>26000</v>
      </c>
      <c r="F15" s="37">
        <v>19.5</v>
      </c>
      <c r="G15" s="37">
        <v>20.5</v>
      </c>
      <c r="H15" s="37">
        <v>21.5</v>
      </c>
      <c r="I15" s="37">
        <v>22</v>
      </c>
      <c r="J15" s="37">
        <v>23</v>
      </c>
      <c r="K15" s="37">
        <v>24</v>
      </c>
      <c r="L15" s="37">
        <v>24.5</v>
      </c>
      <c r="M15" s="37">
        <v>25</v>
      </c>
      <c r="N15" s="37">
        <v>25.5</v>
      </c>
      <c r="O15" s="37">
        <v>26</v>
      </c>
      <c r="P15" s="37">
        <v>26.5</v>
      </c>
      <c r="Q15" s="37">
        <v>27</v>
      </c>
    </row>
    <row r="16" spans="2:31" x14ac:dyDescent="0.25">
      <c r="D16">
        <v>13</v>
      </c>
      <c r="E16">
        <v>27000</v>
      </c>
      <c r="F16" s="37">
        <v>19.5</v>
      </c>
      <c r="G16" s="37">
        <v>20.5</v>
      </c>
      <c r="H16" s="37">
        <v>21.5</v>
      </c>
      <c r="I16" s="37">
        <v>22.5</v>
      </c>
      <c r="J16" s="37">
        <v>23.5</v>
      </c>
      <c r="K16" s="37">
        <v>24</v>
      </c>
      <c r="L16" s="37">
        <v>25</v>
      </c>
      <c r="M16" s="37">
        <v>25.5</v>
      </c>
      <c r="N16" s="37">
        <v>26</v>
      </c>
      <c r="O16" s="37">
        <v>26.5</v>
      </c>
      <c r="P16" s="37">
        <v>27</v>
      </c>
      <c r="Q16" s="37">
        <v>27.500000000000004</v>
      </c>
    </row>
    <row r="17" spans="4:17" x14ac:dyDescent="0.25">
      <c r="D17">
        <v>14</v>
      </c>
      <c r="E17">
        <v>28000</v>
      </c>
      <c r="F17" s="37">
        <v>20</v>
      </c>
      <c r="G17" s="37">
        <v>21</v>
      </c>
      <c r="H17" s="37">
        <v>21.5</v>
      </c>
      <c r="I17" s="37">
        <v>22.5</v>
      </c>
      <c r="J17" s="37">
        <v>23.5</v>
      </c>
      <c r="K17" s="37">
        <v>24.5</v>
      </c>
      <c r="L17" s="37">
        <v>25</v>
      </c>
      <c r="M17" s="37">
        <v>26</v>
      </c>
      <c r="N17" s="37">
        <v>26.5</v>
      </c>
      <c r="O17" s="37">
        <v>27</v>
      </c>
      <c r="P17" s="37">
        <v>27.500000000000004</v>
      </c>
      <c r="Q17" s="37">
        <v>28.000000000000004</v>
      </c>
    </row>
    <row r="18" spans="4:17" x14ac:dyDescent="0.25">
      <c r="D18">
        <v>15</v>
      </c>
      <c r="E18">
        <v>29000</v>
      </c>
      <c r="F18" s="37">
        <v>20</v>
      </c>
      <c r="G18" s="37">
        <v>21</v>
      </c>
      <c r="H18" s="37">
        <v>22</v>
      </c>
      <c r="I18" s="37">
        <v>23</v>
      </c>
      <c r="J18" s="37">
        <v>24</v>
      </c>
      <c r="K18" s="37">
        <v>24.5</v>
      </c>
      <c r="L18" s="37">
        <v>25.5</v>
      </c>
      <c r="M18" s="37">
        <v>26</v>
      </c>
      <c r="N18" s="37">
        <v>27</v>
      </c>
      <c r="O18" s="37">
        <v>27.500000000000004</v>
      </c>
      <c r="P18" s="37">
        <v>28.000000000000004</v>
      </c>
      <c r="Q18" s="37">
        <v>28.499999999999996</v>
      </c>
    </row>
    <row r="19" spans="4:17" x14ac:dyDescent="0.25">
      <c r="D19">
        <v>16</v>
      </c>
      <c r="E19">
        <v>30000</v>
      </c>
      <c r="F19" s="37">
        <v>20</v>
      </c>
      <c r="G19" s="37">
        <v>21</v>
      </c>
      <c r="H19" s="37">
        <v>22</v>
      </c>
      <c r="I19" s="37">
        <v>23</v>
      </c>
      <c r="J19" s="37">
        <v>24</v>
      </c>
      <c r="K19" s="37">
        <v>25</v>
      </c>
      <c r="L19" s="37">
        <v>25.5</v>
      </c>
      <c r="M19" s="37">
        <v>26.5</v>
      </c>
      <c r="N19" s="37">
        <v>27</v>
      </c>
      <c r="O19" s="37">
        <v>28.000000000000004</v>
      </c>
      <c r="P19" s="37">
        <v>28.499999999999996</v>
      </c>
      <c r="Q19" s="37">
        <v>28.999999999999996</v>
      </c>
    </row>
    <row r="20" spans="4:17" x14ac:dyDescent="0.25">
      <c r="D20">
        <v>17</v>
      </c>
      <c r="E20">
        <v>31000</v>
      </c>
      <c r="F20" s="37">
        <v>21</v>
      </c>
      <c r="G20" s="37">
        <v>22</v>
      </c>
      <c r="H20" s="37">
        <v>23</v>
      </c>
      <c r="I20" s="37">
        <v>24</v>
      </c>
      <c r="J20" s="37">
        <v>25</v>
      </c>
      <c r="K20" s="37">
        <v>26</v>
      </c>
      <c r="L20" s="37">
        <v>27</v>
      </c>
      <c r="M20" s="37">
        <v>27.500000000000004</v>
      </c>
      <c r="N20" s="37">
        <v>28.499999999999996</v>
      </c>
      <c r="O20" s="37">
        <v>28.999999999999996</v>
      </c>
      <c r="P20" s="37">
        <v>30</v>
      </c>
      <c r="Q20" s="37">
        <v>30.5</v>
      </c>
    </row>
    <row r="21" spans="4:17" x14ac:dyDescent="0.25">
      <c r="D21">
        <v>18</v>
      </c>
      <c r="E21">
        <v>32000</v>
      </c>
      <c r="F21" s="37">
        <v>21</v>
      </c>
      <c r="G21" s="37">
        <v>22</v>
      </c>
      <c r="H21" s="37">
        <v>23.5</v>
      </c>
      <c r="I21" s="37">
        <v>24.5</v>
      </c>
      <c r="J21" s="37">
        <v>25.5</v>
      </c>
      <c r="K21" s="37">
        <v>26</v>
      </c>
      <c r="L21" s="37">
        <v>27</v>
      </c>
      <c r="M21" s="37">
        <v>28.000000000000004</v>
      </c>
      <c r="N21" s="37">
        <v>28.499999999999996</v>
      </c>
      <c r="O21" s="37">
        <v>29.5</v>
      </c>
      <c r="P21" s="37">
        <v>30</v>
      </c>
      <c r="Q21" s="37">
        <v>30.5</v>
      </c>
    </row>
    <row r="22" spans="4:17" x14ac:dyDescent="0.25">
      <c r="D22">
        <v>19</v>
      </c>
      <c r="E22">
        <v>33000</v>
      </c>
      <c r="F22" s="37">
        <v>21</v>
      </c>
      <c r="G22" s="37">
        <v>22</v>
      </c>
      <c r="H22" s="37">
        <v>23.5</v>
      </c>
      <c r="I22" s="37">
        <v>24.5</v>
      </c>
      <c r="J22" s="37">
        <v>25.5</v>
      </c>
      <c r="K22" s="37">
        <v>26.5</v>
      </c>
      <c r="L22" s="37">
        <v>27</v>
      </c>
      <c r="M22" s="37">
        <v>28.000000000000004</v>
      </c>
      <c r="N22" s="37">
        <v>28.999999999999996</v>
      </c>
      <c r="O22" s="37">
        <v>29.5</v>
      </c>
      <c r="P22" s="37">
        <v>30</v>
      </c>
      <c r="Q22" s="37">
        <v>31</v>
      </c>
    </row>
    <row r="23" spans="4:17" x14ac:dyDescent="0.25">
      <c r="D23">
        <v>20</v>
      </c>
      <c r="E23">
        <v>34000</v>
      </c>
      <c r="F23" s="37">
        <v>21</v>
      </c>
      <c r="G23" s="37">
        <v>22</v>
      </c>
      <c r="H23" s="37">
        <v>23.5</v>
      </c>
      <c r="I23" s="37">
        <v>24.5</v>
      </c>
      <c r="J23" s="37">
        <v>25.5</v>
      </c>
      <c r="K23" s="37">
        <v>26.5</v>
      </c>
      <c r="L23" s="37">
        <v>27.500000000000004</v>
      </c>
      <c r="M23" s="37">
        <v>28.000000000000004</v>
      </c>
      <c r="N23" s="37">
        <v>28.999999999999996</v>
      </c>
      <c r="O23" s="37">
        <v>29.5</v>
      </c>
      <c r="P23" s="37">
        <v>30.5</v>
      </c>
      <c r="Q23" s="37">
        <v>31</v>
      </c>
    </row>
    <row r="24" spans="4:17" x14ac:dyDescent="0.25">
      <c r="D24">
        <v>21</v>
      </c>
      <c r="E24">
        <v>35000</v>
      </c>
      <c r="F24" s="37">
        <v>21.5</v>
      </c>
      <c r="G24" s="37">
        <v>22.5</v>
      </c>
      <c r="H24" s="37">
        <v>23.5</v>
      </c>
      <c r="I24" s="37">
        <v>24.5</v>
      </c>
      <c r="J24" s="37">
        <v>25.5</v>
      </c>
      <c r="K24" s="37">
        <v>26.5</v>
      </c>
      <c r="L24" s="37">
        <v>27.500000000000004</v>
      </c>
      <c r="M24" s="37">
        <v>28.499999999999996</v>
      </c>
      <c r="N24" s="37">
        <v>29.5</v>
      </c>
      <c r="O24" s="37">
        <v>30</v>
      </c>
      <c r="P24" s="37">
        <v>30.5</v>
      </c>
      <c r="Q24" s="37">
        <v>31.5</v>
      </c>
    </row>
    <row r="25" spans="4:17" x14ac:dyDescent="0.25">
      <c r="D25">
        <v>22</v>
      </c>
      <c r="E25">
        <v>36000</v>
      </c>
      <c r="F25" s="37">
        <v>21.5</v>
      </c>
      <c r="G25" s="37">
        <v>22.5</v>
      </c>
      <c r="H25" s="37">
        <v>23.5</v>
      </c>
      <c r="I25" s="37">
        <v>24.5</v>
      </c>
      <c r="J25" s="37">
        <v>25.5</v>
      </c>
      <c r="K25" s="37">
        <v>27</v>
      </c>
      <c r="L25" s="37">
        <v>28.000000000000004</v>
      </c>
      <c r="M25" s="37">
        <v>28.499999999999996</v>
      </c>
      <c r="N25" s="37">
        <v>29.5</v>
      </c>
      <c r="O25" s="37">
        <v>30.5</v>
      </c>
      <c r="P25" s="37">
        <v>31</v>
      </c>
      <c r="Q25" s="37">
        <v>31.5</v>
      </c>
    </row>
    <row r="26" spans="4:17" x14ac:dyDescent="0.25">
      <c r="D26">
        <v>23</v>
      </c>
      <c r="E26">
        <v>37000</v>
      </c>
      <c r="F26" s="37">
        <v>22</v>
      </c>
      <c r="G26" s="37">
        <v>23</v>
      </c>
      <c r="H26" s="37">
        <v>24</v>
      </c>
      <c r="I26" s="37">
        <v>25</v>
      </c>
      <c r="J26" s="37">
        <v>26</v>
      </c>
      <c r="K26" s="37">
        <v>27</v>
      </c>
      <c r="L26" s="37">
        <v>28.000000000000004</v>
      </c>
      <c r="M26" s="37">
        <v>28.999999999999996</v>
      </c>
      <c r="N26" s="37">
        <v>30</v>
      </c>
      <c r="O26" s="37">
        <v>30.5</v>
      </c>
      <c r="P26" s="37">
        <v>31.5</v>
      </c>
      <c r="Q26" s="37">
        <v>32</v>
      </c>
    </row>
    <row r="27" spans="4:17" x14ac:dyDescent="0.25">
      <c r="D27">
        <v>24</v>
      </c>
      <c r="E27">
        <v>38000</v>
      </c>
      <c r="F27" s="37">
        <v>22</v>
      </c>
      <c r="G27" s="37">
        <v>23</v>
      </c>
      <c r="H27" s="37">
        <v>24</v>
      </c>
      <c r="I27" s="37">
        <v>25</v>
      </c>
      <c r="J27" s="37">
        <v>26</v>
      </c>
      <c r="K27" s="37">
        <v>27</v>
      </c>
      <c r="L27" s="37">
        <v>28.000000000000004</v>
      </c>
      <c r="M27" s="37">
        <v>28.999999999999996</v>
      </c>
      <c r="N27" s="37">
        <v>30</v>
      </c>
      <c r="O27" s="37">
        <v>30.5</v>
      </c>
      <c r="P27" s="37">
        <v>31.5</v>
      </c>
      <c r="Q27" s="37">
        <v>32</v>
      </c>
    </row>
    <row r="28" spans="4:17" x14ac:dyDescent="0.25">
      <c r="D28">
        <v>25</v>
      </c>
      <c r="E28">
        <v>39000</v>
      </c>
      <c r="F28" s="37">
        <v>22.5</v>
      </c>
      <c r="G28" s="37">
        <v>23.5</v>
      </c>
      <c r="H28" s="37">
        <v>24.5</v>
      </c>
      <c r="I28" s="37">
        <v>25</v>
      </c>
      <c r="J28" s="37">
        <v>26</v>
      </c>
      <c r="K28" s="37">
        <v>27</v>
      </c>
      <c r="L28" s="37">
        <v>28.000000000000004</v>
      </c>
      <c r="M28" s="37">
        <v>28.999999999999996</v>
      </c>
      <c r="N28" s="37">
        <v>30</v>
      </c>
      <c r="O28" s="37">
        <v>31</v>
      </c>
      <c r="P28" s="37">
        <v>31.5</v>
      </c>
      <c r="Q28" s="37">
        <v>32.5</v>
      </c>
    </row>
    <row r="29" spans="4:17" x14ac:dyDescent="0.25">
      <c r="D29">
        <v>26</v>
      </c>
      <c r="E29">
        <v>40000</v>
      </c>
      <c r="F29" s="37">
        <v>22.5</v>
      </c>
      <c r="G29" s="37">
        <v>23.5</v>
      </c>
      <c r="H29" s="37">
        <v>24.5</v>
      </c>
      <c r="I29" s="37">
        <v>25.5</v>
      </c>
      <c r="J29" s="37">
        <v>26.5</v>
      </c>
      <c r="K29" s="37">
        <v>27.500000000000004</v>
      </c>
      <c r="L29" s="37">
        <v>28.000000000000004</v>
      </c>
      <c r="M29" s="37">
        <v>28.999999999999996</v>
      </c>
      <c r="N29" s="37">
        <v>30</v>
      </c>
      <c r="O29" s="37">
        <v>31</v>
      </c>
      <c r="P29" s="37">
        <v>31.5</v>
      </c>
      <c r="Q29" s="37">
        <v>32.5</v>
      </c>
    </row>
    <row r="30" spans="4:17" x14ac:dyDescent="0.25">
      <c r="D30">
        <v>27</v>
      </c>
      <c r="E30">
        <v>41000</v>
      </c>
      <c r="F30" s="37">
        <v>23</v>
      </c>
      <c r="G30" s="37">
        <v>24</v>
      </c>
      <c r="H30" s="37">
        <v>25</v>
      </c>
      <c r="I30" s="37">
        <v>25.5</v>
      </c>
      <c r="J30" s="37">
        <v>26.5</v>
      </c>
      <c r="K30" s="37">
        <v>27.500000000000004</v>
      </c>
      <c r="L30" s="37">
        <v>28.499999999999996</v>
      </c>
      <c r="M30" s="37">
        <v>28.999999999999996</v>
      </c>
      <c r="N30" s="37">
        <v>30</v>
      </c>
      <c r="O30" s="37">
        <v>31</v>
      </c>
      <c r="P30" s="37">
        <v>32</v>
      </c>
      <c r="Q30" s="37">
        <v>32.5</v>
      </c>
    </row>
    <row r="31" spans="4:17" x14ac:dyDescent="0.25">
      <c r="D31">
        <v>28</v>
      </c>
      <c r="E31">
        <v>42000</v>
      </c>
      <c r="F31" s="37">
        <v>23</v>
      </c>
      <c r="G31" s="37">
        <v>24</v>
      </c>
      <c r="H31" s="37">
        <v>25</v>
      </c>
      <c r="I31" s="37">
        <v>26</v>
      </c>
      <c r="J31" s="37">
        <v>27</v>
      </c>
      <c r="K31" s="37">
        <v>27.500000000000004</v>
      </c>
      <c r="L31" s="37">
        <v>28.499999999999996</v>
      </c>
      <c r="M31" s="37">
        <v>29.5</v>
      </c>
      <c r="N31" s="37">
        <v>30</v>
      </c>
      <c r="O31" s="37">
        <v>31</v>
      </c>
      <c r="P31" s="37">
        <v>32</v>
      </c>
      <c r="Q31" s="37">
        <v>32.5</v>
      </c>
    </row>
    <row r="32" spans="4:17" x14ac:dyDescent="0.25">
      <c r="D32">
        <v>29</v>
      </c>
      <c r="E32">
        <v>43000</v>
      </c>
      <c r="F32" s="37">
        <v>23.5</v>
      </c>
      <c r="G32" s="37">
        <v>24.5</v>
      </c>
      <c r="H32" s="37">
        <v>25.5</v>
      </c>
      <c r="I32" s="37">
        <v>26</v>
      </c>
      <c r="J32" s="37">
        <v>27</v>
      </c>
      <c r="K32" s="37">
        <v>28.000000000000004</v>
      </c>
      <c r="L32" s="37">
        <v>28.999999999999996</v>
      </c>
      <c r="M32" s="37">
        <v>29.5</v>
      </c>
      <c r="N32" s="37">
        <v>30.5</v>
      </c>
      <c r="O32" s="37">
        <v>31</v>
      </c>
      <c r="P32" s="37">
        <v>32</v>
      </c>
      <c r="Q32" s="37">
        <v>32.5</v>
      </c>
    </row>
    <row r="33" spans="4:17" x14ac:dyDescent="0.25">
      <c r="D33">
        <v>30</v>
      </c>
      <c r="E33">
        <v>44000</v>
      </c>
      <c r="F33" s="37">
        <v>23.5</v>
      </c>
      <c r="G33" s="37">
        <v>25</v>
      </c>
      <c r="H33" s="37">
        <v>25.5</v>
      </c>
      <c r="I33" s="37">
        <v>26.5</v>
      </c>
      <c r="J33" s="37">
        <v>27.500000000000004</v>
      </c>
      <c r="K33" s="37">
        <v>28.499999999999996</v>
      </c>
      <c r="L33" s="37">
        <v>29.5</v>
      </c>
      <c r="M33" s="37">
        <v>30</v>
      </c>
      <c r="N33" s="37">
        <v>31</v>
      </c>
      <c r="O33" s="37">
        <v>31.5</v>
      </c>
      <c r="P33" s="37">
        <v>32.5</v>
      </c>
      <c r="Q33" s="37">
        <v>33</v>
      </c>
    </row>
    <row r="34" spans="4:17" x14ac:dyDescent="0.25">
      <c r="D34">
        <v>31</v>
      </c>
      <c r="E34">
        <v>45000</v>
      </c>
      <c r="F34" s="37">
        <v>23.5</v>
      </c>
      <c r="G34" s="37">
        <v>25</v>
      </c>
      <c r="H34" s="37">
        <v>26</v>
      </c>
      <c r="I34" s="37">
        <v>27</v>
      </c>
      <c r="J34" s="37">
        <v>28.000000000000004</v>
      </c>
      <c r="K34" s="37">
        <v>28.999999999999996</v>
      </c>
      <c r="L34" s="37">
        <v>30</v>
      </c>
      <c r="M34" s="37">
        <v>30.5</v>
      </c>
      <c r="N34" s="37">
        <v>31.5</v>
      </c>
      <c r="O34" s="37">
        <v>32</v>
      </c>
      <c r="P34" s="37">
        <v>33</v>
      </c>
      <c r="Q34" s="37">
        <v>33.5</v>
      </c>
    </row>
    <row r="35" spans="4:17" x14ac:dyDescent="0.25">
      <c r="D35">
        <v>32</v>
      </c>
      <c r="E35">
        <v>46000</v>
      </c>
      <c r="F35" s="37">
        <v>24</v>
      </c>
      <c r="G35" s="37">
        <v>25.5</v>
      </c>
      <c r="H35" s="37">
        <v>27</v>
      </c>
      <c r="I35" s="37">
        <v>28.000000000000004</v>
      </c>
      <c r="J35" s="37">
        <v>28.999999999999996</v>
      </c>
      <c r="K35" s="37">
        <v>30</v>
      </c>
      <c r="L35" s="37">
        <v>30.5</v>
      </c>
      <c r="M35" s="37">
        <v>31.5</v>
      </c>
      <c r="N35" s="37">
        <v>32</v>
      </c>
      <c r="O35" s="37">
        <v>33</v>
      </c>
      <c r="P35" s="37">
        <v>33.5</v>
      </c>
      <c r="Q35" s="37">
        <v>34.5</v>
      </c>
    </row>
    <row r="36" spans="4:17" x14ac:dyDescent="0.25">
      <c r="D36">
        <v>33</v>
      </c>
      <c r="E36">
        <v>47000</v>
      </c>
      <c r="F36" s="37">
        <v>24</v>
      </c>
      <c r="G36" s="37">
        <v>25.5</v>
      </c>
      <c r="H36" s="37">
        <v>27</v>
      </c>
      <c r="I36" s="37">
        <v>28.499999999999996</v>
      </c>
      <c r="J36" s="37">
        <v>29.5</v>
      </c>
      <c r="K36" s="37">
        <v>30.5</v>
      </c>
      <c r="L36" s="37">
        <v>31</v>
      </c>
      <c r="M36" s="37">
        <v>32</v>
      </c>
      <c r="N36" s="37">
        <v>32.5</v>
      </c>
      <c r="O36" s="37">
        <v>33.5</v>
      </c>
      <c r="P36" s="37">
        <v>34</v>
      </c>
      <c r="Q36" s="37">
        <v>35</v>
      </c>
    </row>
    <row r="37" spans="4:17" x14ac:dyDescent="0.25">
      <c r="D37">
        <v>34</v>
      </c>
      <c r="E37">
        <v>48000</v>
      </c>
      <c r="F37" s="37">
        <v>24</v>
      </c>
      <c r="G37" s="37">
        <v>25.5</v>
      </c>
      <c r="H37" s="37">
        <v>27</v>
      </c>
      <c r="I37" s="37">
        <v>28.499999999999996</v>
      </c>
      <c r="J37" s="37">
        <v>30</v>
      </c>
      <c r="K37" s="37">
        <v>30.5</v>
      </c>
      <c r="L37" s="37">
        <v>31.5</v>
      </c>
      <c r="M37" s="37">
        <v>32.5</v>
      </c>
      <c r="N37" s="37">
        <v>33</v>
      </c>
      <c r="O37" s="37">
        <v>34</v>
      </c>
      <c r="P37" s="37">
        <v>34.5</v>
      </c>
      <c r="Q37" s="37">
        <v>35.5</v>
      </c>
    </row>
    <row r="38" spans="4:17" x14ac:dyDescent="0.25">
      <c r="D38">
        <v>35</v>
      </c>
      <c r="E38">
        <v>49000</v>
      </c>
      <c r="F38" s="37">
        <v>24</v>
      </c>
      <c r="G38" s="37">
        <v>25.5</v>
      </c>
      <c r="H38" s="37">
        <v>27</v>
      </c>
      <c r="I38" s="37">
        <v>28.499999999999996</v>
      </c>
      <c r="J38" s="37">
        <v>30</v>
      </c>
      <c r="K38" s="37">
        <v>31</v>
      </c>
      <c r="L38" s="37">
        <v>32</v>
      </c>
      <c r="M38" s="37">
        <v>33</v>
      </c>
      <c r="N38" s="37">
        <v>33.5</v>
      </c>
      <c r="O38" s="37">
        <v>34.5</v>
      </c>
      <c r="P38" s="37">
        <v>35</v>
      </c>
      <c r="Q38" s="37">
        <v>36</v>
      </c>
    </row>
    <row r="39" spans="4:17" x14ac:dyDescent="0.25">
      <c r="D39">
        <v>36</v>
      </c>
      <c r="E39">
        <v>50000</v>
      </c>
      <c r="F39" s="37">
        <v>24</v>
      </c>
      <c r="G39" s="37">
        <v>25.5</v>
      </c>
      <c r="H39" s="37">
        <v>27</v>
      </c>
      <c r="I39" s="37">
        <v>28.499999999999996</v>
      </c>
      <c r="J39" s="37">
        <v>30</v>
      </c>
      <c r="K39" s="37">
        <v>31.5</v>
      </c>
      <c r="L39" s="37">
        <v>32.5</v>
      </c>
      <c r="M39" s="37">
        <v>33.5</v>
      </c>
      <c r="N39" s="37">
        <v>34</v>
      </c>
      <c r="O39" s="37">
        <v>35</v>
      </c>
      <c r="P39" s="37">
        <v>35.5</v>
      </c>
      <c r="Q39" s="37">
        <v>36.5</v>
      </c>
    </row>
    <row r="40" spans="4:17" x14ac:dyDescent="0.25">
      <c r="D40">
        <v>37</v>
      </c>
      <c r="E40">
        <v>51000</v>
      </c>
      <c r="F40" s="37">
        <v>24</v>
      </c>
      <c r="G40" s="37">
        <v>25.5</v>
      </c>
      <c r="H40" s="37">
        <v>27</v>
      </c>
      <c r="I40" s="37">
        <v>28.499999999999996</v>
      </c>
      <c r="J40" s="37">
        <v>30</v>
      </c>
      <c r="K40" s="37">
        <v>31.5</v>
      </c>
      <c r="L40" s="37">
        <v>33</v>
      </c>
      <c r="M40" s="37">
        <v>34</v>
      </c>
      <c r="N40" s="37">
        <v>34.5</v>
      </c>
      <c r="O40" s="37">
        <v>35.5</v>
      </c>
      <c r="P40" s="37">
        <v>36</v>
      </c>
      <c r="Q40" s="37">
        <v>36.5</v>
      </c>
    </row>
    <row r="41" spans="4:17" x14ac:dyDescent="0.25">
      <c r="D41">
        <v>38</v>
      </c>
      <c r="E41">
        <v>52000</v>
      </c>
      <c r="F41" s="37">
        <v>24</v>
      </c>
      <c r="G41" s="37">
        <v>25.5</v>
      </c>
      <c r="H41" s="37">
        <v>27</v>
      </c>
      <c r="I41" s="37">
        <v>28.499999999999996</v>
      </c>
      <c r="J41" s="37">
        <v>30.5</v>
      </c>
      <c r="K41" s="37">
        <v>32.5</v>
      </c>
      <c r="L41" s="37">
        <v>33.5</v>
      </c>
      <c r="M41" s="37">
        <v>34</v>
      </c>
      <c r="N41" s="37">
        <v>35</v>
      </c>
      <c r="O41" s="37">
        <v>36</v>
      </c>
      <c r="P41" s="37">
        <v>36.5</v>
      </c>
      <c r="Q41" s="37">
        <v>37</v>
      </c>
    </row>
    <row r="42" spans="4:17" x14ac:dyDescent="0.25">
      <c r="D42">
        <v>39</v>
      </c>
      <c r="E42">
        <v>53000</v>
      </c>
      <c r="F42" s="37">
        <v>24</v>
      </c>
      <c r="G42" s="37">
        <v>25.5</v>
      </c>
      <c r="H42" s="37">
        <v>27</v>
      </c>
      <c r="I42" s="37">
        <v>28.499999999999996</v>
      </c>
      <c r="J42" s="37">
        <v>30.5</v>
      </c>
      <c r="K42" s="37">
        <v>32.5</v>
      </c>
      <c r="L42" s="37">
        <v>33.5</v>
      </c>
      <c r="M42" s="37">
        <v>34.5</v>
      </c>
      <c r="N42" s="37">
        <v>35.5</v>
      </c>
      <c r="O42" s="37">
        <v>36</v>
      </c>
      <c r="P42" s="37">
        <v>37</v>
      </c>
      <c r="Q42" s="37">
        <v>37.5</v>
      </c>
    </row>
    <row r="43" spans="4:17" x14ac:dyDescent="0.25">
      <c r="D43">
        <v>40</v>
      </c>
      <c r="E43">
        <v>54000</v>
      </c>
      <c r="F43" s="37">
        <v>24</v>
      </c>
      <c r="G43" s="37">
        <v>25.5</v>
      </c>
      <c r="H43" s="37">
        <v>27</v>
      </c>
      <c r="I43" s="37">
        <v>28.499999999999996</v>
      </c>
      <c r="J43" s="37">
        <v>30.5</v>
      </c>
      <c r="K43" s="37">
        <v>32.5</v>
      </c>
      <c r="L43" s="37">
        <v>34</v>
      </c>
      <c r="M43" s="37">
        <v>35</v>
      </c>
      <c r="N43" s="37">
        <v>36</v>
      </c>
      <c r="O43" s="37">
        <v>36.5</v>
      </c>
      <c r="P43" s="37">
        <v>37.5</v>
      </c>
      <c r="Q43" s="37">
        <v>38</v>
      </c>
    </row>
    <row r="44" spans="4:17" x14ac:dyDescent="0.25">
      <c r="D44">
        <v>41</v>
      </c>
      <c r="E44">
        <v>55000</v>
      </c>
      <c r="F44" s="37">
        <v>24</v>
      </c>
      <c r="G44" s="37">
        <v>25.5</v>
      </c>
      <c r="H44" s="37">
        <v>27</v>
      </c>
      <c r="I44" s="37">
        <v>28.499999999999996</v>
      </c>
      <c r="J44" s="37">
        <v>30.5</v>
      </c>
      <c r="K44" s="37">
        <v>32.5</v>
      </c>
      <c r="L44" s="37">
        <v>34</v>
      </c>
      <c r="M44" s="37">
        <v>35.5</v>
      </c>
      <c r="N44" s="37">
        <v>36</v>
      </c>
      <c r="O44" s="37">
        <v>37</v>
      </c>
      <c r="P44" s="37">
        <v>37.5</v>
      </c>
      <c r="Q44" s="37">
        <v>38.5</v>
      </c>
    </row>
    <row r="45" spans="4:17" x14ac:dyDescent="0.25">
      <c r="D45">
        <v>42</v>
      </c>
      <c r="E45">
        <v>56000</v>
      </c>
      <c r="F45" s="37">
        <v>24</v>
      </c>
      <c r="G45" s="37">
        <v>25.5</v>
      </c>
      <c r="H45" s="37">
        <v>27</v>
      </c>
      <c r="I45" s="37">
        <v>28.499999999999996</v>
      </c>
      <c r="J45" s="37">
        <v>30.5</v>
      </c>
      <c r="K45" s="37">
        <v>32.5</v>
      </c>
      <c r="L45" s="37">
        <v>34</v>
      </c>
      <c r="M45" s="37">
        <v>35.5</v>
      </c>
      <c r="N45" s="37">
        <v>36.5</v>
      </c>
      <c r="O45" s="37">
        <v>37.5</v>
      </c>
      <c r="P45" s="37">
        <v>38</v>
      </c>
      <c r="Q45" s="37">
        <v>39</v>
      </c>
    </row>
    <row r="46" spans="4:17" x14ac:dyDescent="0.25">
      <c r="D46">
        <v>43</v>
      </c>
      <c r="E46">
        <v>57000</v>
      </c>
      <c r="F46" s="37">
        <v>24</v>
      </c>
      <c r="G46" s="37">
        <v>25.5</v>
      </c>
      <c r="H46" s="37">
        <v>27</v>
      </c>
      <c r="I46" s="37">
        <v>28.499999999999996</v>
      </c>
      <c r="J46" s="37">
        <v>30.5</v>
      </c>
      <c r="K46" s="37">
        <v>32.5</v>
      </c>
      <c r="L46" s="37">
        <v>34</v>
      </c>
      <c r="M46" s="37">
        <v>35.5</v>
      </c>
      <c r="N46" s="37">
        <v>37</v>
      </c>
      <c r="O46" s="37">
        <v>37.5</v>
      </c>
      <c r="P46" s="37">
        <v>38.5</v>
      </c>
      <c r="Q46" s="37">
        <v>39</v>
      </c>
    </row>
    <row r="47" spans="4:17" x14ac:dyDescent="0.25">
      <c r="D47">
        <v>44</v>
      </c>
      <c r="E47">
        <v>58000</v>
      </c>
      <c r="F47" s="37">
        <v>24</v>
      </c>
      <c r="G47" s="37">
        <v>25.5</v>
      </c>
      <c r="H47" s="37">
        <v>27</v>
      </c>
      <c r="I47" s="37">
        <v>28.499999999999996</v>
      </c>
      <c r="J47" s="37">
        <v>30.5</v>
      </c>
      <c r="K47" s="37">
        <v>32.5</v>
      </c>
      <c r="L47" s="37">
        <v>34</v>
      </c>
      <c r="M47" s="37">
        <v>35.5</v>
      </c>
      <c r="N47" s="37">
        <v>37</v>
      </c>
      <c r="O47" s="37">
        <v>38</v>
      </c>
      <c r="P47" s="37">
        <v>39</v>
      </c>
      <c r="Q47" s="37">
        <v>39.5</v>
      </c>
    </row>
    <row r="48" spans="4:17" x14ac:dyDescent="0.25">
      <c r="D48">
        <v>45</v>
      </c>
      <c r="E48">
        <v>59000</v>
      </c>
      <c r="F48" s="37">
        <v>24.5</v>
      </c>
      <c r="G48" s="37">
        <v>26</v>
      </c>
      <c r="H48" s="37">
        <v>27.500000000000004</v>
      </c>
      <c r="I48" s="37">
        <v>28.999999999999996</v>
      </c>
      <c r="J48" s="37">
        <v>30.5</v>
      </c>
      <c r="K48" s="37">
        <v>32.5</v>
      </c>
      <c r="L48" s="37">
        <v>34</v>
      </c>
      <c r="M48" s="37">
        <v>35.5</v>
      </c>
      <c r="N48" s="37">
        <v>37</v>
      </c>
      <c r="O48" s="37">
        <v>38.5</v>
      </c>
      <c r="P48" s="37">
        <v>39</v>
      </c>
      <c r="Q48" s="37">
        <v>40</v>
      </c>
    </row>
    <row r="49" spans="4:17" x14ac:dyDescent="0.25">
      <c r="D49">
        <v>46</v>
      </c>
      <c r="E49">
        <v>60000</v>
      </c>
      <c r="F49" s="37">
        <v>24.5</v>
      </c>
      <c r="G49" s="37">
        <v>26</v>
      </c>
      <c r="H49" s="37">
        <v>27.500000000000004</v>
      </c>
      <c r="I49" s="37">
        <v>28.999999999999996</v>
      </c>
      <c r="J49" s="37">
        <v>30.5</v>
      </c>
      <c r="K49" s="37">
        <v>32.5</v>
      </c>
      <c r="L49" s="37">
        <v>34</v>
      </c>
      <c r="M49" s="37">
        <v>35.5</v>
      </c>
      <c r="N49" s="37">
        <v>37</v>
      </c>
      <c r="O49" s="37">
        <v>38.5</v>
      </c>
      <c r="P49" s="37">
        <v>39.5</v>
      </c>
      <c r="Q49" s="37">
        <v>40</v>
      </c>
    </row>
    <row r="50" spans="4:17" x14ac:dyDescent="0.25">
      <c r="D50">
        <v>47</v>
      </c>
      <c r="E50">
        <v>61000</v>
      </c>
      <c r="F50" s="37">
        <v>24.5</v>
      </c>
      <c r="G50" s="37">
        <v>26</v>
      </c>
      <c r="H50" s="37">
        <v>27.500000000000004</v>
      </c>
      <c r="I50" s="37">
        <v>28.999999999999996</v>
      </c>
      <c r="J50" s="37">
        <v>30.5</v>
      </c>
      <c r="K50" s="37">
        <v>32.5</v>
      </c>
      <c r="L50" s="37">
        <v>34</v>
      </c>
      <c r="M50" s="37">
        <v>35.5</v>
      </c>
      <c r="N50" s="37">
        <v>37</v>
      </c>
      <c r="O50" s="37">
        <v>38.5</v>
      </c>
      <c r="P50" s="37">
        <v>39.5</v>
      </c>
      <c r="Q50" s="37">
        <v>40.5</v>
      </c>
    </row>
    <row r="51" spans="4:17" x14ac:dyDescent="0.25">
      <c r="D51">
        <v>48</v>
      </c>
      <c r="E51">
        <v>62000</v>
      </c>
      <c r="F51" s="37">
        <v>24.5</v>
      </c>
      <c r="G51" s="37">
        <v>26</v>
      </c>
      <c r="H51" s="37">
        <v>27.500000000000004</v>
      </c>
      <c r="I51" s="37">
        <v>28.999999999999996</v>
      </c>
      <c r="J51" s="37">
        <v>30.5</v>
      </c>
      <c r="K51" s="37">
        <v>32.5</v>
      </c>
      <c r="L51" s="37">
        <v>34</v>
      </c>
      <c r="M51" s="37">
        <v>35.5</v>
      </c>
      <c r="N51" s="37">
        <v>37</v>
      </c>
      <c r="O51" s="37">
        <v>38.5</v>
      </c>
      <c r="P51" s="37">
        <v>39.5</v>
      </c>
      <c r="Q51" s="37">
        <v>41</v>
      </c>
    </row>
    <row r="52" spans="4:17" x14ac:dyDescent="0.25">
      <c r="D52">
        <v>49</v>
      </c>
      <c r="E52">
        <v>63000</v>
      </c>
      <c r="F52" s="37">
        <v>25</v>
      </c>
      <c r="G52" s="37">
        <v>26.5</v>
      </c>
      <c r="H52" s="37">
        <v>28.000000000000004</v>
      </c>
      <c r="I52" s="37">
        <v>29.5</v>
      </c>
      <c r="J52" s="37">
        <v>31</v>
      </c>
      <c r="K52" s="37">
        <v>32.5</v>
      </c>
      <c r="L52" s="37">
        <v>34</v>
      </c>
      <c r="M52" s="37">
        <v>35.5</v>
      </c>
      <c r="N52" s="37">
        <v>37</v>
      </c>
      <c r="O52" s="37">
        <v>38.5</v>
      </c>
      <c r="P52" s="37">
        <v>39.5</v>
      </c>
      <c r="Q52" s="37">
        <v>41</v>
      </c>
    </row>
    <row r="53" spans="4:17" x14ac:dyDescent="0.25">
      <c r="D53">
        <v>50</v>
      </c>
      <c r="E53">
        <v>64000</v>
      </c>
      <c r="F53" s="37">
        <v>25</v>
      </c>
      <c r="G53" s="37">
        <v>26.5</v>
      </c>
      <c r="H53" s="37">
        <v>28.000000000000004</v>
      </c>
      <c r="I53" s="37">
        <v>29.5</v>
      </c>
      <c r="J53" s="37">
        <v>31</v>
      </c>
      <c r="K53" s="37">
        <v>32.5</v>
      </c>
      <c r="L53" s="37">
        <v>34</v>
      </c>
      <c r="M53" s="37">
        <v>35.5</v>
      </c>
      <c r="N53" s="37">
        <v>37</v>
      </c>
      <c r="O53" s="37">
        <v>38.5</v>
      </c>
      <c r="P53" s="37">
        <v>39.5</v>
      </c>
      <c r="Q53" s="37">
        <v>41</v>
      </c>
    </row>
    <row r="54" spans="4:17" x14ac:dyDescent="0.25">
      <c r="D54">
        <v>51</v>
      </c>
      <c r="E54">
        <v>65000</v>
      </c>
      <c r="F54" s="37">
        <v>25</v>
      </c>
      <c r="G54" s="37">
        <v>26.5</v>
      </c>
      <c r="H54" s="37">
        <v>28.000000000000004</v>
      </c>
      <c r="I54" s="37">
        <v>29.5</v>
      </c>
      <c r="J54" s="37">
        <v>31</v>
      </c>
      <c r="K54" s="37">
        <v>32.5</v>
      </c>
      <c r="L54" s="37">
        <v>34</v>
      </c>
      <c r="M54" s="37">
        <v>35.5</v>
      </c>
      <c r="N54" s="37">
        <v>37</v>
      </c>
      <c r="O54" s="37">
        <v>38.5</v>
      </c>
      <c r="P54" s="37">
        <v>39.5</v>
      </c>
      <c r="Q54" s="37">
        <v>41</v>
      </c>
    </row>
    <row r="55" spans="4:17" x14ac:dyDescent="0.25">
      <c r="D55">
        <v>52</v>
      </c>
      <c r="E55">
        <v>66000</v>
      </c>
      <c r="F55" s="37">
        <v>25.5</v>
      </c>
      <c r="G55" s="37">
        <v>27</v>
      </c>
      <c r="H55" s="37">
        <v>28.499999999999996</v>
      </c>
      <c r="I55" s="37">
        <v>30</v>
      </c>
      <c r="J55" s="37">
        <v>31</v>
      </c>
      <c r="K55" s="37">
        <v>32.5</v>
      </c>
      <c r="L55" s="37">
        <v>34</v>
      </c>
      <c r="M55" s="37">
        <v>35.5</v>
      </c>
      <c r="N55" s="37">
        <v>37</v>
      </c>
      <c r="O55" s="37">
        <v>38.5</v>
      </c>
      <c r="P55" s="37">
        <v>39.5</v>
      </c>
      <c r="Q55" s="37">
        <v>41.5</v>
      </c>
    </row>
    <row r="56" spans="4:17" x14ac:dyDescent="0.25">
      <c r="D56">
        <v>53</v>
      </c>
      <c r="E56">
        <v>67000</v>
      </c>
      <c r="F56" s="37">
        <v>25.5</v>
      </c>
      <c r="G56" s="37">
        <v>27</v>
      </c>
      <c r="H56" s="37">
        <v>28.499999999999996</v>
      </c>
      <c r="I56" s="37">
        <v>30</v>
      </c>
      <c r="J56" s="37">
        <v>31.5</v>
      </c>
      <c r="K56" s="37">
        <v>33</v>
      </c>
      <c r="L56" s="37">
        <v>34</v>
      </c>
      <c r="M56" s="37">
        <v>35.5</v>
      </c>
      <c r="N56" s="37">
        <v>37</v>
      </c>
      <c r="O56" s="37">
        <v>38.5</v>
      </c>
      <c r="P56" s="37">
        <v>39.5</v>
      </c>
      <c r="Q56" s="37">
        <v>41.5</v>
      </c>
    </row>
    <row r="57" spans="4:17" x14ac:dyDescent="0.25">
      <c r="D57">
        <v>54</v>
      </c>
      <c r="E57">
        <v>68000</v>
      </c>
      <c r="F57" s="37">
        <v>25.5</v>
      </c>
      <c r="G57" s="37">
        <v>27</v>
      </c>
      <c r="H57" s="37">
        <v>28.499999999999996</v>
      </c>
      <c r="I57" s="37">
        <v>30</v>
      </c>
      <c r="J57" s="37">
        <v>31.5</v>
      </c>
      <c r="K57" s="37">
        <v>33</v>
      </c>
      <c r="L57" s="37">
        <v>34.5</v>
      </c>
      <c r="M57" s="37">
        <v>35.5</v>
      </c>
      <c r="N57" s="37">
        <v>37</v>
      </c>
      <c r="O57" s="37">
        <v>38.5</v>
      </c>
      <c r="P57" s="37">
        <v>39.5</v>
      </c>
      <c r="Q57" s="37">
        <v>41.5</v>
      </c>
    </row>
    <row r="58" spans="4:17" x14ac:dyDescent="0.25">
      <c r="D58">
        <v>55</v>
      </c>
      <c r="E58">
        <v>69000</v>
      </c>
      <c r="F58" s="37">
        <v>25.5</v>
      </c>
      <c r="G58" s="37">
        <v>27</v>
      </c>
      <c r="H58" s="37">
        <v>28.499999999999996</v>
      </c>
      <c r="I58" s="37">
        <v>30</v>
      </c>
      <c r="J58" s="37">
        <v>31.5</v>
      </c>
      <c r="K58" s="37">
        <v>33</v>
      </c>
      <c r="L58" s="37">
        <v>34.5</v>
      </c>
      <c r="M58" s="37">
        <v>36</v>
      </c>
      <c r="N58" s="37">
        <v>37</v>
      </c>
      <c r="O58" s="37">
        <v>38.5</v>
      </c>
      <c r="P58" s="37">
        <v>39.5</v>
      </c>
      <c r="Q58" s="37">
        <v>41.5</v>
      </c>
    </row>
    <row r="59" spans="4:17" x14ac:dyDescent="0.25">
      <c r="D59">
        <v>56</v>
      </c>
      <c r="E59">
        <v>70000</v>
      </c>
      <c r="F59" s="37">
        <v>26</v>
      </c>
      <c r="G59" s="37">
        <v>27.500000000000004</v>
      </c>
      <c r="H59" s="37">
        <v>28.999999999999996</v>
      </c>
      <c r="I59" s="37">
        <v>30.5</v>
      </c>
      <c r="J59" s="37">
        <v>32</v>
      </c>
      <c r="K59" s="37">
        <v>33.5</v>
      </c>
      <c r="L59" s="37">
        <v>34.5</v>
      </c>
      <c r="M59" s="37">
        <v>36</v>
      </c>
      <c r="N59" s="37">
        <v>37.5</v>
      </c>
      <c r="O59" s="37">
        <v>38.5</v>
      </c>
      <c r="P59" s="37">
        <v>39.5</v>
      </c>
      <c r="Q59" s="37">
        <v>41.5</v>
      </c>
    </row>
    <row r="60" spans="4:17" x14ac:dyDescent="0.25">
      <c r="D60">
        <v>57</v>
      </c>
      <c r="E60">
        <v>71000</v>
      </c>
      <c r="F60" s="37">
        <v>26</v>
      </c>
      <c r="G60" s="37">
        <v>27.500000000000004</v>
      </c>
      <c r="H60" s="37">
        <v>28.999999999999996</v>
      </c>
      <c r="I60" s="37">
        <v>30.5</v>
      </c>
      <c r="J60" s="37">
        <v>32</v>
      </c>
      <c r="K60" s="37">
        <v>33.5</v>
      </c>
      <c r="L60" s="37">
        <v>35</v>
      </c>
      <c r="M60" s="37">
        <v>36</v>
      </c>
      <c r="N60" s="37">
        <v>37.5</v>
      </c>
      <c r="O60" s="37">
        <v>38.5</v>
      </c>
      <c r="P60" s="37">
        <v>40</v>
      </c>
      <c r="Q60" s="37">
        <v>41.5</v>
      </c>
    </row>
    <row r="61" spans="4:17" x14ac:dyDescent="0.25">
      <c r="D61">
        <v>58</v>
      </c>
      <c r="E61">
        <v>72000</v>
      </c>
      <c r="F61" s="37">
        <v>26</v>
      </c>
      <c r="G61" s="37">
        <v>27.500000000000004</v>
      </c>
      <c r="H61" s="37">
        <v>28.999999999999996</v>
      </c>
      <c r="I61" s="37">
        <v>30.5</v>
      </c>
      <c r="J61" s="37">
        <v>32</v>
      </c>
      <c r="K61" s="37">
        <v>33.5</v>
      </c>
      <c r="L61" s="37">
        <v>35</v>
      </c>
      <c r="M61" s="37">
        <v>36.5</v>
      </c>
      <c r="N61" s="37">
        <v>37.5</v>
      </c>
      <c r="O61" s="37">
        <v>39</v>
      </c>
      <c r="P61" s="37">
        <v>40</v>
      </c>
      <c r="Q61" s="37">
        <v>41.5</v>
      </c>
    </row>
    <row r="62" spans="4:17" x14ac:dyDescent="0.25">
      <c r="D62">
        <v>59</v>
      </c>
      <c r="E62">
        <v>73000</v>
      </c>
      <c r="F62" s="37">
        <v>26</v>
      </c>
      <c r="G62" s="37">
        <v>27.500000000000004</v>
      </c>
      <c r="H62" s="37">
        <v>28.999999999999996</v>
      </c>
      <c r="I62" s="37">
        <v>31</v>
      </c>
      <c r="J62" s="37">
        <v>32.5</v>
      </c>
      <c r="K62" s="37">
        <v>34</v>
      </c>
      <c r="L62" s="37">
        <v>35</v>
      </c>
      <c r="M62" s="37">
        <v>36.5</v>
      </c>
      <c r="N62" s="37">
        <v>38</v>
      </c>
      <c r="O62" s="37">
        <v>39</v>
      </c>
      <c r="P62" s="37">
        <v>40</v>
      </c>
      <c r="Q62" s="37">
        <v>41.5</v>
      </c>
    </row>
    <row r="63" spans="4:17" x14ac:dyDescent="0.25">
      <c r="D63">
        <v>60</v>
      </c>
      <c r="E63">
        <v>74000</v>
      </c>
      <c r="F63" s="37">
        <v>26</v>
      </c>
      <c r="G63" s="37">
        <v>27.500000000000004</v>
      </c>
      <c r="H63" s="37">
        <v>28.999999999999996</v>
      </c>
      <c r="I63" s="37">
        <v>31</v>
      </c>
      <c r="J63" s="37">
        <v>32.5</v>
      </c>
      <c r="K63" s="37">
        <v>34</v>
      </c>
      <c r="L63" s="37">
        <v>35.5</v>
      </c>
      <c r="M63" s="37">
        <v>36.5</v>
      </c>
      <c r="N63" s="37">
        <v>38</v>
      </c>
      <c r="O63" s="37">
        <v>39</v>
      </c>
      <c r="P63" s="37">
        <v>40.5</v>
      </c>
      <c r="Q63" s="37">
        <v>42.5</v>
      </c>
    </row>
    <row r="64" spans="4:17" x14ac:dyDescent="0.25">
      <c r="D64">
        <v>61</v>
      </c>
      <c r="E64">
        <v>75000</v>
      </c>
      <c r="F64" s="37">
        <v>26.5</v>
      </c>
      <c r="G64" s="37">
        <v>28.000000000000004</v>
      </c>
      <c r="H64" s="37">
        <v>30</v>
      </c>
      <c r="I64" s="37">
        <v>31</v>
      </c>
      <c r="J64" s="37">
        <v>32.5</v>
      </c>
      <c r="K64" s="37">
        <v>34</v>
      </c>
      <c r="L64" s="37">
        <v>35.5</v>
      </c>
      <c r="M64" s="37">
        <v>37</v>
      </c>
      <c r="N64" s="37">
        <v>38</v>
      </c>
      <c r="O64" s="37">
        <v>39.5</v>
      </c>
      <c r="P64" s="37">
        <v>40.5</v>
      </c>
      <c r="Q64" s="37">
        <v>42.5</v>
      </c>
    </row>
    <row r="65" spans="4:17" x14ac:dyDescent="0.25">
      <c r="D65">
        <v>62</v>
      </c>
      <c r="E65">
        <v>76000</v>
      </c>
      <c r="F65" s="37">
        <v>26.5</v>
      </c>
      <c r="G65" s="37">
        <v>28.000000000000004</v>
      </c>
      <c r="H65" s="37">
        <v>30</v>
      </c>
      <c r="I65" s="37">
        <v>31</v>
      </c>
      <c r="J65" s="37">
        <v>32.5</v>
      </c>
      <c r="K65" s="37">
        <v>34</v>
      </c>
      <c r="L65" s="37">
        <v>35.5</v>
      </c>
      <c r="M65" s="37">
        <v>37</v>
      </c>
      <c r="N65" s="37">
        <v>38.5</v>
      </c>
      <c r="O65" s="37">
        <v>39.5</v>
      </c>
      <c r="P65" s="37">
        <v>40.5</v>
      </c>
      <c r="Q65" s="37">
        <v>42.5</v>
      </c>
    </row>
    <row r="66" spans="4:17" x14ac:dyDescent="0.25">
      <c r="D66">
        <v>63</v>
      </c>
      <c r="E66">
        <v>77000</v>
      </c>
      <c r="F66" s="37">
        <v>26.5</v>
      </c>
      <c r="G66" s="37">
        <v>28.000000000000004</v>
      </c>
      <c r="H66" s="37">
        <v>30</v>
      </c>
      <c r="I66" s="37">
        <v>31.5</v>
      </c>
      <c r="J66" s="37">
        <v>33</v>
      </c>
      <c r="K66" s="37">
        <v>34.5</v>
      </c>
      <c r="L66" s="37">
        <v>35.5</v>
      </c>
      <c r="M66" s="37">
        <v>37</v>
      </c>
      <c r="N66" s="37">
        <v>38.5</v>
      </c>
      <c r="O66" s="37">
        <v>39.5</v>
      </c>
      <c r="P66" s="37">
        <v>41</v>
      </c>
      <c r="Q66" s="37">
        <v>42.5</v>
      </c>
    </row>
    <row r="67" spans="4:17" x14ac:dyDescent="0.25">
      <c r="D67">
        <v>64</v>
      </c>
      <c r="E67">
        <v>78000</v>
      </c>
      <c r="F67" s="37">
        <v>26.5</v>
      </c>
      <c r="G67" s="37">
        <v>28.000000000000004</v>
      </c>
      <c r="H67" s="37">
        <v>30</v>
      </c>
      <c r="I67" s="37">
        <v>31.5</v>
      </c>
      <c r="J67" s="37">
        <v>33</v>
      </c>
      <c r="K67" s="37">
        <v>34.5</v>
      </c>
      <c r="L67" s="37">
        <v>36</v>
      </c>
      <c r="M67" s="37">
        <v>37.5</v>
      </c>
      <c r="N67" s="37">
        <v>38.5</v>
      </c>
      <c r="O67" s="37">
        <v>40</v>
      </c>
      <c r="P67" s="37">
        <v>41</v>
      </c>
      <c r="Q67" s="37">
        <v>42.5</v>
      </c>
    </row>
    <row r="68" spans="4:17" x14ac:dyDescent="0.25">
      <c r="D68">
        <v>65</v>
      </c>
      <c r="E68">
        <v>79000</v>
      </c>
      <c r="F68" s="37">
        <v>26.5</v>
      </c>
      <c r="G68" s="37">
        <v>28.000000000000004</v>
      </c>
      <c r="H68" s="37">
        <v>29.5</v>
      </c>
      <c r="I68" s="37">
        <v>31</v>
      </c>
      <c r="J68" s="37">
        <v>33</v>
      </c>
      <c r="K68" s="37">
        <v>34.5</v>
      </c>
      <c r="L68" s="37">
        <v>36</v>
      </c>
      <c r="M68" s="37">
        <v>37.5</v>
      </c>
      <c r="N68" s="37">
        <v>38.5</v>
      </c>
      <c r="O68" s="37">
        <v>40</v>
      </c>
      <c r="P68" s="37">
        <v>41</v>
      </c>
      <c r="Q68" s="37">
        <v>42.5</v>
      </c>
    </row>
    <row r="69" spans="4:17" x14ac:dyDescent="0.25">
      <c r="D69">
        <v>66</v>
      </c>
      <c r="E69">
        <v>80000</v>
      </c>
      <c r="F69" s="37">
        <v>26.5</v>
      </c>
      <c r="G69" s="37">
        <v>28.000000000000004</v>
      </c>
      <c r="H69" s="37">
        <v>29.5</v>
      </c>
      <c r="I69" s="37">
        <v>31.5</v>
      </c>
      <c r="J69" s="37">
        <v>33</v>
      </c>
      <c r="K69" s="37">
        <v>34.5</v>
      </c>
      <c r="L69" s="37">
        <v>36</v>
      </c>
      <c r="M69" s="37">
        <v>37.5</v>
      </c>
      <c r="N69" s="37">
        <v>39</v>
      </c>
      <c r="O69" s="37">
        <v>40</v>
      </c>
      <c r="P69" s="37">
        <v>41.5</v>
      </c>
      <c r="Q69" s="37">
        <v>43.5</v>
      </c>
    </row>
    <row r="70" spans="4:17" x14ac:dyDescent="0.25">
      <c r="D70">
        <v>67</v>
      </c>
      <c r="E70">
        <v>81000</v>
      </c>
      <c r="F70" s="37">
        <v>26.5</v>
      </c>
      <c r="G70" s="37">
        <v>28.000000000000004</v>
      </c>
      <c r="H70" s="37">
        <v>29.5</v>
      </c>
      <c r="I70" s="37">
        <v>31.5</v>
      </c>
      <c r="J70" s="37">
        <v>33</v>
      </c>
      <c r="K70" s="37">
        <v>34.5</v>
      </c>
      <c r="L70" s="37">
        <v>36</v>
      </c>
      <c r="M70" s="37">
        <v>37.5</v>
      </c>
      <c r="N70" s="37">
        <v>39</v>
      </c>
      <c r="O70" s="37">
        <v>40</v>
      </c>
      <c r="P70" s="37">
        <v>41.5</v>
      </c>
      <c r="Q70" s="37">
        <v>43.5</v>
      </c>
    </row>
    <row r="71" spans="4:17" x14ac:dyDescent="0.25">
      <c r="D71">
        <v>68</v>
      </c>
      <c r="E71">
        <v>82000</v>
      </c>
      <c r="F71" s="37">
        <v>26.5</v>
      </c>
      <c r="G71" s="37">
        <v>28.000000000000004</v>
      </c>
      <c r="H71" s="37">
        <v>29.5</v>
      </c>
      <c r="I71" s="37">
        <v>31.5</v>
      </c>
      <c r="J71" s="37">
        <v>33</v>
      </c>
      <c r="K71" s="37">
        <v>34.5</v>
      </c>
      <c r="L71" s="37">
        <v>36</v>
      </c>
      <c r="M71" s="37">
        <v>37.5</v>
      </c>
      <c r="N71" s="37">
        <v>39</v>
      </c>
      <c r="O71" s="37">
        <v>40.5</v>
      </c>
      <c r="P71" s="37">
        <v>41.5</v>
      </c>
      <c r="Q71" s="37">
        <v>43.5</v>
      </c>
    </row>
    <row r="72" spans="4:17" x14ac:dyDescent="0.25">
      <c r="D72">
        <v>69</v>
      </c>
      <c r="E72">
        <v>83000</v>
      </c>
      <c r="F72" s="37">
        <v>26.5</v>
      </c>
      <c r="G72" s="37">
        <v>28.000000000000004</v>
      </c>
      <c r="H72" s="37">
        <v>29.5</v>
      </c>
      <c r="I72" s="37">
        <v>31.5</v>
      </c>
      <c r="J72" s="37">
        <v>33</v>
      </c>
      <c r="K72" s="37">
        <v>34.5</v>
      </c>
      <c r="L72" s="37">
        <v>36.5</v>
      </c>
      <c r="M72" s="37">
        <v>37.5</v>
      </c>
      <c r="N72" s="37">
        <v>39</v>
      </c>
      <c r="O72" s="37">
        <v>40.5</v>
      </c>
      <c r="P72" s="37">
        <v>41.5</v>
      </c>
      <c r="Q72" s="37">
        <v>43.5</v>
      </c>
    </row>
    <row r="73" spans="4:17" x14ac:dyDescent="0.25">
      <c r="D73">
        <v>70</v>
      </c>
      <c r="E73">
        <v>84000</v>
      </c>
      <c r="F73" s="37">
        <v>26.5</v>
      </c>
      <c r="G73" s="37">
        <v>28.000000000000004</v>
      </c>
      <c r="H73" s="37">
        <v>29.5</v>
      </c>
      <c r="I73" s="37">
        <v>31.5</v>
      </c>
      <c r="J73" s="37">
        <v>33</v>
      </c>
      <c r="K73" s="37">
        <v>34.5</v>
      </c>
      <c r="L73" s="37">
        <v>36.5</v>
      </c>
      <c r="M73" s="37">
        <v>38</v>
      </c>
      <c r="N73" s="37">
        <v>39</v>
      </c>
      <c r="O73" s="37">
        <v>40.5</v>
      </c>
      <c r="P73" s="37">
        <v>41.5</v>
      </c>
      <c r="Q73" s="37">
        <v>43.5</v>
      </c>
    </row>
    <row r="74" spans="4:17" x14ac:dyDescent="0.25">
      <c r="D74">
        <v>71</v>
      </c>
      <c r="E74">
        <v>85000</v>
      </c>
      <c r="F74" s="37">
        <v>26.5</v>
      </c>
      <c r="G74" s="37">
        <v>28.000000000000004</v>
      </c>
      <c r="H74" s="37">
        <v>29.5</v>
      </c>
      <c r="I74" s="37">
        <v>31.5</v>
      </c>
      <c r="J74" s="37">
        <v>33</v>
      </c>
      <c r="K74" s="37">
        <v>34.5</v>
      </c>
      <c r="L74" s="37">
        <v>36.5</v>
      </c>
      <c r="M74" s="37">
        <v>38</v>
      </c>
      <c r="N74" s="37">
        <v>39</v>
      </c>
      <c r="O74" s="37">
        <v>40.5</v>
      </c>
      <c r="P74" s="37">
        <v>41.5</v>
      </c>
      <c r="Q74" s="37">
        <v>43.5</v>
      </c>
    </row>
    <row r="75" spans="4:17" x14ac:dyDescent="0.25">
      <c r="D75">
        <v>72</v>
      </c>
      <c r="E75">
        <v>86000</v>
      </c>
      <c r="F75" s="37">
        <v>26.5</v>
      </c>
      <c r="G75" s="37">
        <v>28.000000000000004</v>
      </c>
      <c r="H75" s="37">
        <v>29.5</v>
      </c>
      <c r="I75" s="37">
        <v>31.5</v>
      </c>
      <c r="J75" s="37">
        <v>33</v>
      </c>
      <c r="K75" s="37">
        <v>34.5</v>
      </c>
      <c r="L75" s="37">
        <v>36.5</v>
      </c>
      <c r="M75" s="37">
        <v>38</v>
      </c>
      <c r="N75" s="37">
        <v>39.5</v>
      </c>
      <c r="O75" s="37">
        <v>40.5</v>
      </c>
      <c r="P75" s="37">
        <v>41.5</v>
      </c>
      <c r="Q75" s="37">
        <v>43.5</v>
      </c>
    </row>
    <row r="76" spans="4:17" x14ac:dyDescent="0.25">
      <c r="D76">
        <v>73</v>
      </c>
      <c r="E76">
        <v>87000</v>
      </c>
      <c r="F76" s="37">
        <v>26.5</v>
      </c>
      <c r="G76" s="37">
        <v>28.000000000000004</v>
      </c>
      <c r="H76" s="37">
        <v>29.5</v>
      </c>
      <c r="I76" s="37">
        <v>31.5</v>
      </c>
      <c r="J76" s="37">
        <v>33</v>
      </c>
      <c r="K76" s="37">
        <v>34.5</v>
      </c>
      <c r="L76" s="37">
        <v>36.5</v>
      </c>
      <c r="M76" s="37">
        <v>38</v>
      </c>
      <c r="N76" s="37">
        <v>39.5</v>
      </c>
      <c r="O76" s="37">
        <v>40.5</v>
      </c>
      <c r="P76" s="37">
        <v>42</v>
      </c>
      <c r="Q76" s="37">
        <v>43.5</v>
      </c>
    </row>
    <row r="77" spans="4:17" x14ac:dyDescent="0.25">
      <c r="D77">
        <v>74</v>
      </c>
      <c r="E77">
        <v>88000</v>
      </c>
      <c r="F77" s="37">
        <v>26.5</v>
      </c>
      <c r="G77" s="37">
        <v>28.000000000000004</v>
      </c>
      <c r="H77" s="37">
        <v>29.5</v>
      </c>
      <c r="I77" s="37">
        <v>31.5</v>
      </c>
      <c r="J77" s="37">
        <v>33</v>
      </c>
      <c r="K77" s="37">
        <v>34.5</v>
      </c>
      <c r="L77" s="37">
        <v>36.5</v>
      </c>
      <c r="M77" s="37">
        <v>38</v>
      </c>
      <c r="N77" s="37">
        <v>39.5</v>
      </c>
      <c r="O77" s="37">
        <v>40.5</v>
      </c>
      <c r="P77" s="37">
        <v>42</v>
      </c>
      <c r="Q77" s="37">
        <v>43.5</v>
      </c>
    </row>
    <row r="78" spans="4:17" x14ac:dyDescent="0.25">
      <c r="D78">
        <v>75</v>
      </c>
      <c r="E78">
        <v>89000</v>
      </c>
      <c r="F78" s="37">
        <v>26.5</v>
      </c>
      <c r="G78" s="37">
        <v>28.000000000000004</v>
      </c>
      <c r="H78" s="37">
        <v>29.5</v>
      </c>
      <c r="I78" s="37">
        <v>31.5</v>
      </c>
      <c r="J78" s="37">
        <v>33</v>
      </c>
      <c r="K78" s="37">
        <v>34.5</v>
      </c>
      <c r="L78" s="37">
        <v>36.5</v>
      </c>
      <c r="M78" s="37">
        <v>38</v>
      </c>
      <c r="N78" s="37">
        <v>39.5</v>
      </c>
      <c r="O78" s="37">
        <v>40.5</v>
      </c>
      <c r="P78" s="37">
        <v>42</v>
      </c>
      <c r="Q78" s="37">
        <v>43.5</v>
      </c>
    </row>
    <row r="79" spans="4:17" x14ac:dyDescent="0.25">
      <c r="D79">
        <v>76</v>
      </c>
      <c r="E79">
        <v>90000</v>
      </c>
      <c r="F79" s="37">
        <v>26.5</v>
      </c>
      <c r="G79" s="37">
        <v>28.000000000000004</v>
      </c>
      <c r="H79" s="37">
        <v>29.5</v>
      </c>
      <c r="I79" s="37">
        <v>31.5</v>
      </c>
      <c r="J79" s="37">
        <v>33</v>
      </c>
      <c r="K79" s="37">
        <v>34.5</v>
      </c>
      <c r="L79" s="37">
        <v>36.5</v>
      </c>
      <c r="M79" s="37">
        <v>38</v>
      </c>
      <c r="N79" s="37">
        <v>39.5</v>
      </c>
      <c r="O79" s="37">
        <v>40.5</v>
      </c>
      <c r="P79" s="37">
        <v>42</v>
      </c>
      <c r="Q79" s="37">
        <v>43.5</v>
      </c>
    </row>
    <row r="80" spans="4:17" x14ac:dyDescent="0.25">
      <c r="D80">
        <v>77</v>
      </c>
      <c r="E80">
        <v>91000</v>
      </c>
      <c r="F80" s="37">
        <v>26.5</v>
      </c>
      <c r="G80" s="37">
        <v>28.000000000000004</v>
      </c>
      <c r="H80" s="37">
        <v>29.5</v>
      </c>
      <c r="I80" s="37">
        <v>31.5</v>
      </c>
      <c r="J80" s="37">
        <v>33</v>
      </c>
      <c r="K80" s="37">
        <v>34.5</v>
      </c>
      <c r="L80" s="37">
        <v>36.5</v>
      </c>
      <c r="M80" s="37">
        <v>38</v>
      </c>
      <c r="N80" s="37">
        <v>39.5</v>
      </c>
      <c r="O80" s="37">
        <v>41</v>
      </c>
      <c r="P80" s="37">
        <v>42</v>
      </c>
      <c r="Q80" s="37">
        <v>43.5</v>
      </c>
    </row>
    <row r="81" spans="4:17" x14ac:dyDescent="0.25">
      <c r="D81">
        <v>78</v>
      </c>
      <c r="E81">
        <v>92000</v>
      </c>
      <c r="F81" s="37">
        <v>26.5</v>
      </c>
      <c r="G81" s="37">
        <v>28.000000000000004</v>
      </c>
      <c r="H81" s="37">
        <v>29.5</v>
      </c>
      <c r="I81" s="37">
        <v>31.5</v>
      </c>
      <c r="J81" s="37">
        <v>33</v>
      </c>
      <c r="K81" s="37">
        <v>34.5</v>
      </c>
      <c r="L81" s="37">
        <v>36.5</v>
      </c>
      <c r="M81" s="37">
        <v>38</v>
      </c>
      <c r="N81" s="37">
        <v>39.5</v>
      </c>
      <c r="O81" s="37">
        <v>41</v>
      </c>
      <c r="P81" s="37">
        <v>42</v>
      </c>
      <c r="Q81" s="37">
        <v>43.5</v>
      </c>
    </row>
    <row r="82" spans="4:17" x14ac:dyDescent="0.25">
      <c r="D82">
        <v>79</v>
      </c>
      <c r="E82">
        <v>93000</v>
      </c>
      <c r="F82" s="37">
        <v>26.5</v>
      </c>
      <c r="G82" s="37">
        <v>28.000000000000004</v>
      </c>
      <c r="H82" s="37">
        <v>29.5</v>
      </c>
      <c r="I82" s="37">
        <v>31.5</v>
      </c>
      <c r="J82" s="37">
        <v>33</v>
      </c>
      <c r="K82" s="37">
        <v>34.5</v>
      </c>
      <c r="L82" s="37">
        <v>36.5</v>
      </c>
      <c r="M82" s="37">
        <v>38</v>
      </c>
      <c r="N82" s="37">
        <v>39.5</v>
      </c>
      <c r="O82" s="37">
        <v>41</v>
      </c>
      <c r="P82" s="37">
        <v>42</v>
      </c>
      <c r="Q82" s="37">
        <v>43.5</v>
      </c>
    </row>
    <row r="83" spans="4:17" x14ac:dyDescent="0.25">
      <c r="D83">
        <v>80</v>
      </c>
      <c r="E83">
        <v>94000</v>
      </c>
      <c r="F83" s="37">
        <v>26.5</v>
      </c>
      <c r="G83" s="37">
        <v>28.000000000000004</v>
      </c>
      <c r="H83" s="37">
        <v>29.5</v>
      </c>
      <c r="I83" s="37">
        <v>31.5</v>
      </c>
      <c r="J83" s="37">
        <v>33</v>
      </c>
      <c r="K83" s="37">
        <v>34.5</v>
      </c>
      <c r="L83" s="37">
        <v>36.5</v>
      </c>
      <c r="M83" s="37">
        <v>38</v>
      </c>
      <c r="N83" s="37">
        <v>39.5</v>
      </c>
      <c r="O83" s="37">
        <v>41</v>
      </c>
      <c r="P83" s="37">
        <v>42</v>
      </c>
      <c r="Q83" s="37">
        <v>43.5</v>
      </c>
    </row>
    <row r="84" spans="4:17" x14ac:dyDescent="0.25">
      <c r="D84">
        <v>81</v>
      </c>
      <c r="E84">
        <v>95000</v>
      </c>
      <c r="F84" s="37">
        <v>26.5</v>
      </c>
      <c r="G84" s="37">
        <v>28.000000000000004</v>
      </c>
      <c r="H84" s="37">
        <v>29.5</v>
      </c>
      <c r="I84" s="37">
        <v>31.5</v>
      </c>
      <c r="J84" s="37">
        <v>33</v>
      </c>
      <c r="K84" s="37">
        <v>34.5</v>
      </c>
      <c r="L84" s="37">
        <v>36.5</v>
      </c>
      <c r="M84" s="37">
        <v>38</v>
      </c>
      <c r="N84" s="37">
        <v>39.5</v>
      </c>
      <c r="O84" s="37">
        <v>41</v>
      </c>
      <c r="P84" s="37">
        <v>42</v>
      </c>
      <c r="Q84" s="37">
        <v>43.5</v>
      </c>
    </row>
    <row r="85" spans="4:17" x14ac:dyDescent="0.25">
      <c r="D85">
        <v>82</v>
      </c>
      <c r="E85">
        <v>96000</v>
      </c>
      <c r="F85" s="37">
        <v>26.5</v>
      </c>
      <c r="G85" s="37">
        <v>28.000000000000004</v>
      </c>
      <c r="H85" s="37">
        <v>29.5</v>
      </c>
      <c r="I85" s="37">
        <v>31.5</v>
      </c>
      <c r="J85" s="37">
        <v>33</v>
      </c>
      <c r="K85" s="37">
        <v>34.5</v>
      </c>
      <c r="L85" s="37">
        <v>36.5</v>
      </c>
      <c r="M85" s="37">
        <v>38</v>
      </c>
      <c r="N85" s="37">
        <v>39.5</v>
      </c>
      <c r="O85" s="37">
        <v>41</v>
      </c>
      <c r="P85" s="37">
        <v>42</v>
      </c>
      <c r="Q85" s="37">
        <v>43.5</v>
      </c>
    </row>
    <row r="86" spans="4:17" x14ac:dyDescent="0.25">
      <c r="D86">
        <v>83</v>
      </c>
      <c r="E86">
        <v>97000</v>
      </c>
      <c r="F86" s="37">
        <v>26.5</v>
      </c>
      <c r="G86" s="37">
        <v>28.000000000000004</v>
      </c>
      <c r="H86" s="37">
        <v>29.5</v>
      </c>
      <c r="I86" s="37">
        <v>31.5</v>
      </c>
      <c r="J86" s="37">
        <v>33</v>
      </c>
      <c r="K86" s="37">
        <v>34.5</v>
      </c>
      <c r="L86" s="37">
        <v>36.5</v>
      </c>
      <c r="M86" s="37">
        <v>38</v>
      </c>
      <c r="N86" s="37">
        <v>39.5</v>
      </c>
      <c r="O86" s="37">
        <v>41</v>
      </c>
      <c r="P86" s="37">
        <v>42</v>
      </c>
      <c r="Q86" s="37">
        <v>43.5</v>
      </c>
    </row>
    <row r="87" spans="4:17" x14ac:dyDescent="0.25">
      <c r="D87">
        <v>84</v>
      </c>
      <c r="E87">
        <v>98000</v>
      </c>
      <c r="F87" s="37">
        <v>26.5</v>
      </c>
      <c r="G87" s="37">
        <v>28.000000000000004</v>
      </c>
      <c r="H87" s="37">
        <v>29.5</v>
      </c>
      <c r="I87" s="37">
        <v>31.5</v>
      </c>
      <c r="J87" s="37">
        <v>33</v>
      </c>
      <c r="K87" s="37">
        <v>34.5</v>
      </c>
      <c r="L87" s="37">
        <v>36.5</v>
      </c>
      <c r="M87" s="37">
        <v>38</v>
      </c>
      <c r="N87" s="37">
        <v>39.5</v>
      </c>
      <c r="O87" s="37">
        <v>41</v>
      </c>
      <c r="P87" s="37">
        <v>42</v>
      </c>
      <c r="Q87" s="37">
        <v>43.5</v>
      </c>
    </row>
    <row r="88" spans="4:17" x14ac:dyDescent="0.25">
      <c r="D88">
        <v>85</v>
      </c>
      <c r="E88">
        <v>99000</v>
      </c>
      <c r="F88" s="37">
        <v>26.5</v>
      </c>
      <c r="G88" s="37">
        <v>28.000000000000004</v>
      </c>
      <c r="H88" s="37">
        <v>29.5</v>
      </c>
      <c r="I88" s="37">
        <v>31.5</v>
      </c>
      <c r="J88" s="37">
        <v>33</v>
      </c>
      <c r="K88" s="37">
        <v>34.5</v>
      </c>
      <c r="L88" s="37">
        <v>36.5</v>
      </c>
      <c r="M88" s="37">
        <v>38</v>
      </c>
      <c r="N88" s="37">
        <v>39.5</v>
      </c>
      <c r="O88" s="37">
        <v>41</v>
      </c>
      <c r="P88" s="37">
        <v>42</v>
      </c>
      <c r="Q88" s="37">
        <v>43.5</v>
      </c>
    </row>
    <row r="89" spans="4:17" x14ac:dyDescent="0.25">
      <c r="D89">
        <v>86</v>
      </c>
      <c r="E89">
        <v>100000</v>
      </c>
      <c r="F89" s="37">
        <v>26.5</v>
      </c>
      <c r="G89" s="37">
        <v>28.000000000000004</v>
      </c>
      <c r="H89" s="37">
        <v>29.5</v>
      </c>
      <c r="I89" s="37">
        <v>31.5</v>
      </c>
      <c r="J89" s="37">
        <v>33</v>
      </c>
      <c r="K89" s="37">
        <v>34.5</v>
      </c>
      <c r="L89" s="37">
        <v>36.5</v>
      </c>
      <c r="M89" s="37">
        <v>38</v>
      </c>
      <c r="N89" s="37">
        <v>39.5</v>
      </c>
      <c r="O89" s="37">
        <v>41</v>
      </c>
      <c r="P89" s="37">
        <v>42</v>
      </c>
      <c r="Q89" s="37">
        <v>43.5</v>
      </c>
    </row>
    <row r="90" spans="4:17" x14ac:dyDescent="0.25">
      <c r="D90">
        <v>87</v>
      </c>
      <c r="E90">
        <v>101000</v>
      </c>
      <c r="F90" s="37">
        <v>26.5</v>
      </c>
      <c r="G90" s="37">
        <v>28.000000000000004</v>
      </c>
      <c r="H90" s="37">
        <v>29.5</v>
      </c>
      <c r="I90" s="37">
        <v>31.5</v>
      </c>
      <c r="J90" s="37">
        <v>33</v>
      </c>
      <c r="K90" s="37">
        <v>34.5</v>
      </c>
      <c r="L90" s="37">
        <v>36.5</v>
      </c>
      <c r="M90" s="37">
        <v>38</v>
      </c>
      <c r="N90" s="37">
        <v>39.5</v>
      </c>
      <c r="O90" s="37">
        <v>41</v>
      </c>
      <c r="P90" s="37">
        <v>42</v>
      </c>
      <c r="Q90" s="37">
        <v>43.5</v>
      </c>
    </row>
    <row r="91" spans="4:17" x14ac:dyDescent="0.25">
      <c r="D91">
        <v>88</v>
      </c>
      <c r="E91">
        <v>102000</v>
      </c>
      <c r="F91" s="37">
        <v>26.5</v>
      </c>
      <c r="G91" s="37">
        <v>28.000000000000004</v>
      </c>
      <c r="H91" s="37">
        <v>29.5</v>
      </c>
      <c r="I91" s="37">
        <v>31.5</v>
      </c>
      <c r="J91" s="37">
        <v>33</v>
      </c>
      <c r="K91" s="37">
        <v>34.5</v>
      </c>
      <c r="L91" s="37">
        <v>36.5</v>
      </c>
      <c r="M91" s="37">
        <v>38</v>
      </c>
      <c r="N91" s="37">
        <v>39.5</v>
      </c>
      <c r="O91" s="37">
        <v>41</v>
      </c>
      <c r="P91" s="37">
        <v>42</v>
      </c>
      <c r="Q91" s="37">
        <v>43.5</v>
      </c>
    </row>
    <row r="92" spans="4:17" x14ac:dyDescent="0.25">
      <c r="D92">
        <v>89</v>
      </c>
      <c r="E92">
        <v>103000</v>
      </c>
      <c r="F92" s="37">
        <v>26.5</v>
      </c>
      <c r="G92" s="37">
        <v>28.000000000000004</v>
      </c>
      <c r="H92" s="37">
        <v>29.5</v>
      </c>
      <c r="I92" s="37">
        <v>31.5</v>
      </c>
      <c r="J92" s="37">
        <v>33</v>
      </c>
      <c r="K92" s="37">
        <v>34.5</v>
      </c>
      <c r="L92" s="37">
        <v>36.5</v>
      </c>
      <c r="M92" s="37">
        <v>38</v>
      </c>
      <c r="N92" s="37">
        <v>39.5</v>
      </c>
      <c r="O92" s="37">
        <v>41</v>
      </c>
      <c r="P92" s="37">
        <v>42</v>
      </c>
      <c r="Q92" s="37">
        <v>43.5</v>
      </c>
    </row>
    <row r="93" spans="4:17" x14ac:dyDescent="0.25">
      <c r="D93">
        <v>90</v>
      </c>
      <c r="E93">
        <v>104000</v>
      </c>
      <c r="F93" s="37">
        <v>26.5</v>
      </c>
      <c r="G93" s="37">
        <v>28.000000000000004</v>
      </c>
      <c r="H93" s="37">
        <v>29.5</v>
      </c>
      <c r="I93" s="37">
        <v>31.5</v>
      </c>
      <c r="J93" s="37">
        <v>33</v>
      </c>
      <c r="K93" s="37">
        <v>34.5</v>
      </c>
      <c r="L93" s="37">
        <v>36.5</v>
      </c>
      <c r="M93" s="37">
        <v>38</v>
      </c>
      <c r="N93" s="37">
        <v>39.5</v>
      </c>
      <c r="O93" s="37">
        <v>41</v>
      </c>
      <c r="P93" s="37">
        <v>42</v>
      </c>
      <c r="Q93" s="37">
        <v>43.5</v>
      </c>
    </row>
    <row r="94" spans="4:17" x14ac:dyDescent="0.25">
      <c r="D94">
        <v>91</v>
      </c>
      <c r="E94">
        <v>105000</v>
      </c>
      <c r="F94" s="37">
        <v>26.5</v>
      </c>
      <c r="G94" s="37">
        <v>28.000000000000004</v>
      </c>
      <c r="H94" s="37">
        <v>29.5</v>
      </c>
      <c r="I94" s="37">
        <v>31.5</v>
      </c>
      <c r="J94" s="37">
        <v>33</v>
      </c>
      <c r="K94" s="37">
        <v>34.5</v>
      </c>
      <c r="L94" s="37">
        <v>36.5</v>
      </c>
      <c r="M94" s="37">
        <v>38</v>
      </c>
      <c r="N94" s="37">
        <v>39.5</v>
      </c>
      <c r="O94" s="37">
        <v>41</v>
      </c>
      <c r="P94" s="37">
        <v>42</v>
      </c>
      <c r="Q94" s="37">
        <v>43.5</v>
      </c>
    </row>
    <row r="95" spans="4:17" x14ac:dyDescent="0.25">
      <c r="D95">
        <v>92</v>
      </c>
      <c r="E95">
        <v>106000</v>
      </c>
      <c r="F95" s="37">
        <v>26.5</v>
      </c>
      <c r="G95" s="37">
        <v>28.000000000000004</v>
      </c>
      <c r="H95" s="37">
        <v>29.5</v>
      </c>
      <c r="I95" s="37">
        <v>31.5</v>
      </c>
      <c r="J95" s="37">
        <v>33</v>
      </c>
      <c r="K95" s="37">
        <v>34.5</v>
      </c>
      <c r="L95" s="37">
        <v>36.5</v>
      </c>
      <c r="M95" s="37">
        <v>38</v>
      </c>
      <c r="N95" s="37">
        <v>39.5</v>
      </c>
      <c r="O95" s="37">
        <v>41</v>
      </c>
      <c r="P95" s="37">
        <v>42</v>
      </c>
      <c r="Q95" s="37">
        <v>43.5</v>
      </c>
    </row>
    <row r="96" spans="4:17" x14ac:dyDescent="0.25">
      <c r="D96">
        <v>93</v>
      </c>
      <c r="E96">
        <v>107000</v>
      </c>
      <c r="F96" s="37">
        <v>26.5</v>
      </c>
      <c r="G96" s="37">
        <v>28.000000000000004</v>
      </c>
      <c r="H96" s="37">
        <v>29.5</v>
      </c>
      <c r="I96" s="37">
        <v>31.5</v>
      </c>
      <c r="J96" s="37">
        <v>33</v>
      </c>
      <c r="K96" s="37">
        <v>34.5</v>
      </c>
      <c r="L96" s="37">
        <v>36.5</v>
      </c>
      <c r="M96" s="37">
        <v>38</v>
      </c>
      <c r="N96" s="37">
        <v>39.5</v>
      </c>
      <c r="O96" s="37">
        <v>41</v>
      </c>
      <c r="P96" s="37">
        <v>42</v>
      </c>
      <c r="Q96" s="37">
        <v>43.5</v>
      </c>
    </row>
    <row r="97" spans="4:17" x14ac:dyDescent="0.25">
      <c r="D97">
        <v>94</v>
      </c>
      <c r="E97">
        <v>108000</v>
      </c>
      <c r="F97" s="37">
        <v>26.5</v>
      </c>
      <c r="G97" s="37">
        <v>28.000000000000004</v>
      </c>
      <c r="H97" s="37">
        <v>29.5</v>
      </c>
      <c r="I97" s="37">
        <v>31.5</v>
      </c>
      <c r="J97" s="37">
        <v>33</v>
      </c>
      <c r="K97" s="37">
        <v>34.5</v>
      </c>
      <c r="L97" s="37">
        <v>36.5</v>
      </c>
      <c r="M97" s="37">
        <v>38</v>
      </c>
      <c r="N97" s="37">
        <v>39.5</v>
      </c>
      <c r="O97" s="37">
        <v>41</v>
      </c>
      <c r="P97" s="37">
        <v>42</v>
      </c>
      <c r="Q97" s="37">
        <v>43.5</v>
      </c>
    </row>
    <row r="98" spans="4:17" x14ac:dyDescent="0.25">
      <c r="D98">
        <v>95</v>
      </c>
      <c r="E98">
        <v>109000</v>
      </c>
      <c r="F98" s="37">
        <v>26.5</v>
      </c>
      <c r="G98" s="37">
        <v>28.000000000000004</v>
      </c>
      <c r="H98" s="37">
        <v>29.5</v>
      </c>
      <c r="I98" s="37">
        <v>31.5</v>
      </c>
      <c r="J98" s="37">
        <v>33</v>
      </c>
      <c r="K98" s="37">
        <v>34.5</v>
      </c>
      <c r="L98" s="37">
        <v>36.5</v>
      </c>
      <c r="M98" s="37">
        <v>38</v>
      </c>
      <c r="N98" s="37">
        <v>39.5</v>
      </c>
      <c r="O98" s="37">
        <v>41</v>
      </c>
      <c r="P98" s="37">
        <v>42</v>
      </c>
      <c r="Q98" s="37">
        <v>43.5</v>
      </c>
    </row>
    <row r="99" spans="4:17" x14ac:dyDescent="0.25">
      <c r="D99">
        <v>96</v>
      </c>
      <c r="E99">
        <v>110000</v>
      </c>
      <c r="F99" s="37">
        <v>26.5</v>
      </c>
      <c r="G99" s="37">
        <v>28.000000000000004</v>
      </c>
      <c r="H99" s="37">
        <v>29.5</v>
      </c>
      <c r="I99" s="37">
        <v>31.5</v>
      </c>
      <c r="J99" s="37">
        <v>33</v>
      </c>
      <c r="K99" s="37">
        <v>34.5</v>
      </c>
      <c r="L99" s="37">
        <v>36.5</v>
      </c>
      <c r="M99" s="37">
        <v>38</v>
      </c>
      <c r="N99" s="37">
        <v>39.5</v>
      </c>
      <c r="O99" s="37">
        <v>41</v>
      </c>
      <c r="P99" s="37">
        <v>42</v>
      </c>
      <c r="Q99" s="37">
        <v>43.5</v>
      </c>
    </row>
  </sheetData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1:AE99"/>
  <sheetViews>
    <sheetView zoomScale="85" zoomScaleNormal="85" workbookViewId="0"/>
  </sheetViews>
  <sheetFormatPr defaultRowHeight="15" x14ac:dyDescent="0.25"/>
  <cols>
    <col min="12" max="17" width="9.140625" customWidth="1"/>
  </cols>
  <sheetData>
    <row r="1" spans="2:31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</row>
    <row r="2" spans="2:31" x14ac:dyDescent="0.25">
      <c r="B2" s="61"/>
      <c r="D2" t="s">
        <v>141</v>
      </c>
      <c r="F2" s="62">
        <v>0</v>
      </c>
      <c r="G2" s="62">
        <v>1.0009999999999999</v>
      </c>
      <c r="H2" s="62">
        <v>1.5009999999999999</v>
      </c>
      <c r="I2" s="62">
        <v>2.0009999999999999</v>
      </c>
      <c r="J2" s="62">
        <v>2.5009999999999999</v>
      </c>
      <c r="K2" s="62">
        <v>3.0009999999999999</v>
      </c>
      <c r="L2" s="62">
        <v>3.5009999999999999</v>
      </c>
      <c r="M2" s="62">
        <v>4.0010000000000003</v>
      </c>
      <c r="N2" s="62">
        <v>4.5010000000000003</v>
      </c>
      <c r="O2" s="62">
        <v>5.0010000000000003</v>
      </c>
      <c r="P2" s="62">
        <v>5.5010000000000003</v>
      </c>
      <c r="Q2" s="62">
        <v>6.0010000000000003</v>
      </c>
      <c r="T2" s="63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2:31" x14ac:dyDescent="0.25">
      <c r="B3" s="64"/>
      <c r="E3" t="s">
        <v>59</v>
      </c>
      <c r="F3" s="62">
        <v>2</v>
      </c>
      <c r="G3" s="62">
        <v>3</v>
      </c>
      <c r="H3" s="62">
        <v>4</v>
      </c>
      <c r="I3" s="62">
        <v>5</v>
      </c>
      <c r="J3" s="62">
        <v>6</v>
      </c>
      <c r="K3" s="62">
        <v>7</v>
      </c>
      <c r="L3" s="62">
        <v>8</v>
      </c>
      <c r="M3" s="62">
        <v>9</v>
      </c>
      <c r="N3" s="62">
        <v>10</v>
      </c>
      <c r="O3" s="62">
        <v>11</v>
      </c>
      <c r="P3" s="62">
        <v>12</v>
      </c>
      <c r="Q3" s="62">
        <v>13</v>
      </c>
    </row>
    <row r="4" spans="2:31" x14ac:dyDescent="0.25">
      <c r="D4">
        <v>1</v>
      </c>
      <c r="E4">
        <v>0</v>
      </c>
      <c r="F4" s="37">
        <v>13</v>
      </c>
      <c r="G4" s="37">
        <v>13.5</v>
      </c>
      <c r="H4" s="37">
        <v>14.000000000000002</v>
      </c>
      <c r="I4" s="37">
        <v>14.000000000000002</v>
      </c>
      <c r="J4" s="37">
        <v>14.499999999999998</v>
      </c>
      <c r="K4" s="37">
        <v>14.499999999999998</v>
      </c>
      <c r="L4" s="37">
        <v>14.499999999999998</v>
      </c>
      <c r="M4" s="37">
        <v>15</v>
      </c>
      <c r="N4" s="37">
        <v>15</v>
      </c>
      <c r="O4" s="37">
        <v>15</v>
      </c>
      <c r="P4" s="37">
        <v>15.5</v>
      </c>
      <c r="Q4" s="37">
        <v>15.5</v>
      </c>
    </row>
    <row r="5" spans="2:31" x14ac:dyDescent="0.25">
      <c r="D5">
        <v>2</v>
      </c>
      <c r="E5" s="65">
        <v>20500</v>
      </c>
      <c r="F5" s="66">
        <v>16</v>
      </c>
      <c r="G5" s="66">
        <v>16.5</v>
      </c>
      <c r="H5" s="66">
        <v>17</v>
      </c>
      <c r="I5" s="66">
        <v>17</v>
      </c>
      <c r="J5" s="66">
        <v>17.5</v>
      </c>
      <c r="K5" s="66">
        <v>17.5</v>
      </c>
      <c r="L5" s="66">
        <v>17.5</v>
      </c>
      <c r="M5" s="66">
        <v>18</v>
      </c>
      <c r="N5" s="66">
        <v>18</v>
      </c>
      <c r="O5" s="66">
        <v>18</v>
      </c>
      <c r="P5" s="66">
        <v>18.5</v>
      </c>
      <c r="Q5" s="66">
        <v>18.5</v>
      </c>
    </row>
    <row r="6" spans="2:31" x14ac:dyDescent="0.25">
      <c r="D6">
        <v>3</v>
      </c>
      <c r="E6" s="65">
        <v>21000</v>
      </c>
      <c r="F6" s="66">
        <v>17.5</v>
      </c>
      <c r="G6" s="66">
        <v>17.5</v>
      </c>
      <c r="H6" s="66">
        <v>18</v>
      </c>
      <c r="I6" s="66">
        <v>18.5</v>
      </c>
      <c r="J6" s="66">
        <v>18.5</v>
      </c>
      <c r="K6" s="66">
        <v>19</v>
      </c>
      <c r="L6" s="66">
        <v>19</v>
      </c>
      <c r="M6" s="66">
        <v>19.5</v>
      </c>
      <c r="N6" s="66">
        <v>19.5</v>
      </c>
      <c r="O6" s="66">
        <v>19.5</v>
      </c>
      <c r="P6" s="66">
        <v>20</v>
      </c>
      <c r="Q6" s="66">
        <v>20</v>
      </c>
    </row>
    <row r="7" spans="2:31" x14ac:dyDescent="0.25">
      <c r="D7">
        <v>4</v>
      </c>
      <c r="E7" s="65">
        <v>21500</v>
      </c>
      <c r="F7" s="66">
        <v>18.5</v>
      </c>
      <c r="G7" s="66">
        <v>19</v>
      </c>
      <c r="H7" s="66">
        <v>19</v>
      </c>
      <c r="I7" s="66">
        <v>19.5</v>
      </c>
      <c r="J7" s="66">
        <v>20</v>
      </c>
      <c r="K7" s="66">
        <v>20.5</v>
      </c>
      <c r="L7" s="66">
        <v>20.5</v>
      </c>
      <c r="M7" s="66">
        <v>20.5</v>
      </c>
      <c r="N7" s="66">
        <v>21</v>
      </c>
      <c r="O7" s="66">
        <v>21</v>
      </c>
      <c r="P7" s="66">
        <v>21.5</v>
      </c>
      <c r="Q7" s="66">
        <v>21.5</v>
      </c>
    </row>
    <row r="8" spans="2:31" x14ac:dyDescent="0.25">
      <c r="D8">
        <v>5</v>
      </c>
      <c r="E8" s="65">
        <v>22000</v>
      </c>
      <c r="F8" s="66">
        <v>19</v>
      </c>
      <c r="G8" s="66">
        <v>19.5</v>
      </c>
      <c r="H8" s="66">
        <v>20</v>
      </c>
      <c r="I8" s="66">
        <v>20.5</v>
      </c>
      <c r="J8" s="66">
        <v>21</v>
      </c>
      <c r="K8" s="66">
        <v>21.5</v>
      </c>
      <c r="L8" s="66">
        <v>22</v>
      </c>
      <c r="M8" s="66">
        <v>22</v>
      </c>
      <c r="N8" s="66">
        <v>22</v>
      </c>
      <c r="O8" s="66">
        <v>22.5</v>
      </c>
      <c r="P8" s="66">
        <v>22.5</v>
      </c>
      <c r="Q8" s="66">
        <v>22.5</v>
      </c>
    </row>
    <row r="9" spans="2:31" x14ac:dyDescent="0.25">
      <c r="D9">
        <v>6</v>
      </c>
      <c r="E9" s="65">
        <v>22500</v>
      </c>
      <c r="F9" s="66">
        <v>20</v>
      </c>
      <c r="G9" s="66">
        <v>20.5</v>
      </c>
      <c r="H9" s="66">
        <v>21</v>
      </c>
      <c r="I9" s="66">
        <v>21.5</v>
      </c>
      <c r="J9" s="66">
        <v>22</v>
      </c>
      <c r="K9" s="66">
        <v>22.5</v>
      </c>
      <c r="L9" s="66">
        <v>23</v>
      </c>
      <c r="M9" s="66">
        <v>23.5</v>
      </c>
      <c r="N9" s="66">
        <v>23.5</v>
      </c>
      <c r="O9" s="66">
        <v>23.5</v>
      </c>
      <c r="P9" s="66">
        <v>24</v>
      </c>
      <c r="Q9" s="66">
        <v>24</v>
      </c>
    </row>
    <row r="10" spans="2:31" x14ac:dyDescent="0.25">
      <c r="D10">
        <v>7</v>
      </c>
      <c r="E10" s="65">
        <v>23000</v>
      </c>
      <c r="F10" s="66">
        <v>20.5</v>
      </c>
      <c r="G10" s="66">
        <v>21.5</v>
      </c>
      <c r="H10" s="66">
        <v>22</v>
      </c>
      <c r="I10" s="66">
        <v>22.5</v>
      </c>
      <c r="J10" s="66">
        <v>23</v>
      </c>
      <c r="K10" s="66">
        <v>23.5</v>
      </c>
      <c r="L10" s="66">
        <v>24</v>
      </c>
      <c r="M10" s="66">
        <v>24.5</v>
      </c>
      <c r="N10" s="66">
        <v>24.5</v>
      </c>
      <c r="O10" s="66">
        <v>25</v>
      </c>
      <c r="P10" s="66">
        <v>25</v>
      </c>
      <c r="Q10" s="66">
        <v>25.5</v>
      </c>
    </row>
    <row r="11" spans="2:31" x14ac:dyDescent="0.25">
      <c r="D11">
        <v>8</v>
      </c>
      <c r="E11" s="65">
        <v>23500</v>
      </c>
      <c r="F11" s="66">
        <v>21</v>
      </c>
      <c r="G11" s="66">
        <v>22</v>
      </c>
      <c r="H11" s="66">
        <v>22.5</v>
      </c>
      <c r="I11" s="66">
        <v>23.5</v>
      </c>
      <c r="J11" s="66">
        <v>24</v>
      </c>
      <c r="K11" s="66">
        <v>24.5</v>
      </c>
      <c r="L11" s="66">
        <v>25</v>
      </c>
      <c r="M11" s="66">
        <v>25.5</v>
      </c>
      <c r="N11" s="66">
        <v>25.5</v>
      </c>
      <c r="O11" s="66">
        <v>26</v>
      </c>
      <c r="P11" s="66">
        <v>26</v>
      </c>
      <c r="Q11" s="66">
        <v>26.5</v>
      </c>
    </row>
    <row r="12" spans="2:31" x14ac:dyDescent="0.25">
      <c r="D12">
        <v>9</v>
      </c>
      <c r="E12" s="65">
        <v>24000</v>
      </c>
      <c r="F12" s="66">
        <v>21</v>
      </c>
      <c r="G12" s="66">
        <v>22</v>
      </c>
      <c r="H12" s="66">
        <v>23</v>
      </c>
      <c r="I12" s="66">
        <v>24</v>
      </c>
      <c r="J12" s="66">
        <v>24.5</v>
      </c>
      <c r="K12" s="66">
        <v>25</v>
      </c>
      <c r="L12" s="66">
        <v>25.5</v>
      </c>
      <c r="M12" s="66">
        <v>26</v>
      </c>
      <c r="N12" s="66">
        <v>26.5</v>
      </c>
      <c r="O12" s="66">
        <v>27</v>
      </c>
      <c r="P12" s="66">
        <v>27</v>
      </c>
      <c r="Q12" s="66">
        <v>27.5</v>
      </c>
    </row>
    <row r="13" spans="2:31" x14ac:dyDescent="0.25">
      <c r="D13">
        <v>10</v>
      </c>
      <c r="E13" s="65">
        <v>24500</v>
      </c>
      <c r="F13" s="66">
        <v>21</v>
      </c>
      <c r="G13" s="66">
        <v>22</v>
      </c>
      <c r="H13" s="66">
        <v>23</v>
      </c>
      <c r="I13" s="66">
        <v>24</v>
      </c>
      <c r="J13" s="66">
        <v>25</v>
      </c>
      <c r="K13" s="66">
        <v>26</v>
      </c>
      <c r="L13" s="66">
        <v>26.5</v>
      </c>
      <c r="M13" s="66">
        <v>27</v>
      </c>
      <c r="N13" s="66">
        <v>27.5</v>
      </c>
      <c r="O13" s="66">
        <v>27.5</v>
      </c>
      <c r="P13" s="66">
        <v>28</v>
      </c>
      <c r="Q13" s="66">
        <v>28.5</v>
      </c>
    </row>
    <row r="14" spans="2:31" x14ac:dyDescent="0.25">
      <c r="D14">
        <v>11</v>
      </c>
      <c r="E14" s="65">
        <v>25000</v>
      </c>
      <c r="F14" s="66">
        <v>21</v>
      </c>
      <c r="G14" s="66">
        <v>22</v>
      </c>
      <c r="H14" s="66">
        <v>23</v>
      </c>
      <c r="I14" s="66">
        <v>24</v>
      </c>
      <c r="J14" s="66">
        <v>25</v>
      </c>
      <c r="K14" s="66">
        <v>26</v>
      </c>
      <c r="L14" s="66">
        <v>27</v>
      </c>
      <c r="M14" s="66">
        <v>27.500000000000004</v>
      </c>
      <c r="N14" s="66">
        <v>28</v>
      </c>
      <c r="O14" s="66">
        <v>28.5</v>
      </c>
      <c r="P14" s="66">
        <v>28.5</v>
      </c>
      <c r="Q14" s="66">
        <v>29</v>
      </c>
    </row>
    <row r="15" spans="2:31" x14ac:dyDescent="0.25">
      <c r="D15">
        <v>12</v>
      </c>
      <c r="E15" s="65">
        <v>26000</v>
      </c>
      <c r="F15" s="66">
        <v>21</v>
      </c>
      <c r="G15" s="66">
        <v>22</v>
      </c>
      <c r="H15" s="66">
        <v>23</v>
      </c>
      <c r="I15" s="66">
        <v>24</v>
      </c>
      <c r="J15" s="66">
        <v>25</v>
      </c>
      <c r="K15" s="66">
        <v>26</v>
      </c>
      <c r="L15" s="66">
        <v>27</v>
      </c>
      <c r="M15" s="66">
        <v>27.500000000000004</v>
      </c>
      <c r="N15" s="66">
        <v>28.499999999999996</v>
      </c>
      <c r="O15" s="66">
        <v>28.999999999999996</v>
      </c>
      <c r="P15" s="66">
        <v>29.5</v>
      </c>
      <c r="Q15" s="66">
        <v>30</v>
      </c>
    </row>
    <row r="16" spans="2:31" x14ac:dyDescent="0.25">
      <c r="D16">
        <v>13</v>
      </c>
      <c r="E16" s="65">
        <v>27000</v>
      </c>
      <c r="F16" s="66">
        <v>21</v>
      </c>
      <c r="G16" s="66">
        <v>22</v>
      </c>
      <c r="H16" s="66">
        <v>23</v>
      </c>
      <c r="I16" s="66">
        <v>24</v>
      </c>
      <c r="J16" s="66">
        <v>25</v>
      </c>
      <c r="K16" s="66">
        <v>26</v>
      </c>
      <c r="L16" s="66">
        <v>27</v>
      </c>
      <c r="M16" s="66">
        <v>27.500000000000004</v>
      </c>
      <c r="N16" s="66">
        <v>28.499999999999996</v>
      </c>
      <c r="O16" s="66">
        <v>28.999999999999996</v>
      </c>
      <c r="P16" s="66">
        <v>30</v>
      </c>
      <c r="Q16" s="66">
        <v>30.5</v>
      </c>
    </row>
    <row r="17" spans="4:17" x14ac:dyDescent="0.25">
      <c r="D17">
        <v>14</v>
      </c>
      <c r="E17" s="65">
        <v>28000</v>
      </c>
      <c r="F17" s="66">
        <v>21</v>
      </c>
      <c r="G17" s="66">
        <v>22</v>
      </c>
      <c r="H17" s="66">
        <v>23</v>
      </c>
      <c r="I17" s="66">
        <v>24</v>
      </c>
      <c r="J17" s="66">
        <v>25</v>
      </c>
      <c r="K17" s="66">
        <v>26</v>
      </c>
      <c r="L17" s="66">
        <v>27</v>
      </c>
      <c r="M17" s="66">
        <v>27.500000000000004</v>
      </c>
      <c r="N17" s="66">
        <v>28.499999999999996</v>
      </c>
      <c r="O17" s="66">
        <v>28.999999999999996</v>
      </c>
      <c r="P17" s="66">
        <v>30</v>
      </c>
      <c r="Q17" s="66">
        <v>30.5</v>
      </c>
    </row>
    <row r="18" spans="4:17" x14ac:dyDescent="0.25">
      <c r="D18">
        <v>15</v>
      </c>
      <c r="E18" s="65">
        <v>29000</v>
      </c>
      <c r="F18" s="66">
        <v>21</v>
      </c>
      <c r="G18" s="66">
        <v>22</v>
      </c>
      <c r="H18" s="66">
        <v>23</v>
      </c>
      <c r="I18" s="66">
        <v>24</v>
      </c>
      <c r="J18" s="66">
        <v>25</v>
      </c>
      <c r="K18" s="66">
        <v>26</v>
      </c>
      <c r="L18" s="66">
        <v>27</v>
      </c>
      <c r="M18" s="66">
        <v>27.500000000000004</v>
      </c>
      <c r="N18" s="66">
        <v>28.499999999999996</v>
      </c>
      <c r="O18" s="66">
        <v>28.999999999999996</v>
      </c>
      <c r="P18" s="66">
        <v>30</v>
      </c>
      <c r="Q18" s="66">
        <v>30.5</v>
      </c>
    </row>
    <row r="19" spans="4:17" x14ac:dyDescent="0.25">
      <c r="D19">
        <v>16</v>
      </c>
      <c r="E19" s="65">
        <v>30000</v>
      </c>
      <c r="F19" s="66">
        <v>21</v>
      </c>
      <c r="G19" s="66">
        <v>22</v>
      </c>
      <c r="H19" s="66">
        <v>23</v>
      </c>
      <c r="I19" s="66">
        <v>24</v>
      </c>
      <c r="J19" s="66">
        <v>25</v>
      </c>
      <c r="K19" s="66">
        <v>26</v>
      </c>
      <c r="L19" s="66">
        <v>27</v>
      </c>
      <c r="M19" s="66">
        <v>27.500000000000004</v>
      </c>
      <c r="N19" s="66">
        <v>28.499999999999996</v>
      </c>
      <c r="O19" s="66">
        <v>28.999999999999996</v>
      </c>
      <c r="P19" s="66">
        <v>30</v>
      </c>
      <c r="Q19" s="66">
        <v>30.5</v>
      </c>
    </row>
    <row r="20" spans="4:17" x14ac:dyDescent="0.25">
      <c r="D20">
        <v>17</v>
      </c>
      <c r="E20" s="17">
        <v>31000</v>
      </c>
      <c r="F20" s="51">
        <v>21</v>
      </c>
      <c r="G20" s="51">
        <v>22</v>
      </c>
      <c r="H20" s="51">
        <v>23</v>
      </c>
      <c r="I20" s="51">
        <v>24</v>
      </c>
      <c r="J20" s="51">
        <v>25</v>
      </c>
      <c r="K20" s="51">
        <v>26</v>
      </c>
      <c r="L20" s="51">
        <v>27</v>
      </c>
      <c r="M20" s="51">
        <v>27.500000000000004</v>
      </c>
      <c r="N20" s="51">
        <v>28.499999999999996</v>
      </c>
      <c r="O20" s="51">
        <v>28.999999999999996</v>
      </c>
      <c r="P20" s="51">
        <v>30</v>
      </c>
      <c r="Q20" s="51">
        <v>30.5</v>
      </c>
    </row>
    <row r="21" spans="4:17" x14ac:dyDescent="0.25">
      <c r="D21">
        <v>18</v>
      </c>
      <c r="E21">
        <v>32000</v>
      </c>
      <c r="F21" s="37">
        <v>21</v>
      </c>
      <c r="G21" s="37">
        <v>22</v>
      </c>
      <c r="H21" s="37">
        <v>23.5</v>
      </c>
      <c r="I21" s="37">
        <v>24.5</v>
      </c>
      <c r="J21" s="37">
        <v>25.5</v>
      </c>
      <c r="K21" s="37">
        <v>26</v>
      </c>
      <c r="L21" s="37">
        <v>27</v>
      </c>
      <c r="M21" s="37">
        <v>28.000000000000004</v>
      </c>
      <c r="N21" s="37">
        <v>28.499999999999996</v>
      </c>
      <c r="O21" s="37">
        <v>29.5</v>
      </c>
      <c r="P21" s="37">
        <v>30</v>
      </c>
      <c r="Q21" s="37">
        <v>30.5</v>
      </c>
    </row>
    <row r="22" spans="4:17" x14ac:dyDescent="0.25">
      <c r="D22">
        <v>19</v>
      </c>
      <c r="E22">
        <v>33000</v>
      </c>
      <c r="F22" s="37">
        <v>21</v>
      </c>
      <c r="G22" s="37">
        <v>22</v>
      </c>
      <c r="H22" s="37">
        <v>23.5</v>
      </c>
      <c r="I22" s="37">
        <v>24.5</v>
      </c>
      <c r="J22" s="37">
        <v>25.5</v>
      </c>
      <c r="K22" s="37">
        <v>26.5</v>
      </c>
      <c r="L22" s="37">
        <v>27</v>
      </c>
      <c r="M22" s="37">
        <v>28.000000000000004</v>
      </c>
      <c r="N22" s="37">
        <v>28.999999999999996</v>
      </c>
      <c r="O22" s="37">
        <v>29.5</v>
      </c>
      <c r="P22" s="37">
        <v>30</v>
      </c>
      <c r="Q22" s="37">
        <v>31</v>
      </c>
    </row>
    <row r="23" spans="4:17" x14ac:dyDescent="0.25">
      <c r="D23">
        <v>20</v>
      </c>
      <c r="E23">
        <v>34000</v>
      </c>
      <c r="F23" s="37">
        <v>21</v>
      </c>
      <c r="G23" s="37">
        <v>22</v>
      </c>
      <c r="H23" s="37">
        <v>23.5</v>
      </c>
      <c r="I23" s="37">
        <v>24.5</v>
      </c>
      <c r="J23" s="37">
        <v>25.5</v>
      </c>
      <c r="K23" s="37">
        <v>26.5</v>
      </c>
      <c r="L23" s="37">
        <v>27.500000000000004</v>
      </c>
      <c r="M23" s="37">
        <v>28.000000000000004</v>
      </c>
      <c r="N23" s="37">
        <v>28.999999999999996</v>
      </c>
      <c r="O23" s="37">
        <v>29.5</v>
      </c>
      <c r="P23" s="37">
        <v>30.5</v>
      </c>
      <c r="Q23" s="37">
        <v>31</v>
      </c>
    </row>
    <row r="24" spans="4:17" x14ac:dyDescent="0.25">
      <c r="D24">
        <v>21</v>
      </c>
      <c r="E24">
        <v>35000</v>
      </c>
      <c r="F24" s="37">
        <v>21.5</v>
      </c>
      <c r="G24" s="37">
        <v>22.5</v>
      </c>
      <c r="H24" s="37">
        <v>23.5</v>
      </c>
      <c r="I24" s="37">
        <v>24.5</v>
      </c>
      <c r="J24" s="37">
        <v>25.5</v>
      </c>
      <c r="K24" s="37">
        <v>26.5</v>
      </c>
      <c r="L24" s="37">
        <v>27.500000000000004</v>
      </c>
      <c r="M24" s="37">
        <v>28.499999999999996</v>
      </c>
      <c r="N24" s="37">
        <v>29.5</v>
      </c>
      <c r="O24" s="37">
        <v>30</v>
      </c>
      <c r="P24" s="37">
        <v>30.5</v>
      </c>
      <c r="Q24" s="37">
        <v>31.5</v>
      </c>
    </row>
    <row r="25" spans="4:17" x14ac:dyDescent="0.25">
      <c r="D25">
        <v>22</v>
      </c>
      <c r="E25">
        <v>36000</v>
      </c>
      <c r="F25" s="37">
        <v>21.5</v>
      </c>
      <c r="G25" s="37">
        <v>22.5</v>
      </c>
      <c r="H25" s="37">
        <v>23.5</v>
      </c>
      <c r="I25" s="37">
        <v>24.5</v>
      </c>
      <c r="J25" s="37">
        <v>25.5</v>
      </c>
      <c r="K25" s="37">
        <v>27</v>
      </c>
      <c r="L25" s="37">
        <v>28.000000000000004</v>
      </c>
      <c r="M25" s="37">
        <v>28.499999999999996</v>
      </c>
      <c r="N25" s="37">
        <v>29.5</v>
      </c>
      <c r="O25" s="37">
        <v>30.5</v>
      </c>
      <c r="P25" s="37">
        <v>31</v>
      </c>
      <c r="Q25" s="37">
        <v>31.5</v>
      </c>
    </row>
    <row r="26" spans="4:17" x14ac:dyDescent="0.25">
      <c r="D26">
        <v>23</v>
      </c>
      <c r="E26">
        <v>37000</v>
      </c>
      <c r="F26" s="37">
        <v>22</v>
      </c>
      <c r="G26" s="37">
        <v>23</v>
      </c>
      <c r="H26" s="37">
        <v>24</v>
      </c>
      <c r="I26" s="37">
        <v>25</v>
      </c>
      <c r="J26" s="37">
        <v>26</v>
      </c>
      <c r="K26" s="37">
        <v>27</v>
      </c>
      <c r="L26" s="37">
        <v>28.000000000000004</v>
      </c>
      <c r="M26" s="37">
        <v>28.999999999999996</v>
      </c>
      <c r="N26" s="37">
        <v>30</v>
      </c>
      <c r="O26" s="37">
        <v>30.5</v>
      </c>
      <c r="P26" s="37">
        <v>31.5</v>
      </c>
      <c r="Q26" s="37">
        <v>32</v>
      </c>
    </row>
    <row r="27" spans="4:17" x14ac:dyDescent="0.25">
      <c r="D27">
        <v>24</v>
      </c>
      <c r="E27">
        <v>38000</v>
      </c>
      <c r="F27" s="37">
        <v>22</v>
      </c>
      <c r="G27" s="37">
        <v>23</v>
      </c>
      <c r="H27" s="37">
        <v>24</v>
      </c>
      <c r="I27" s="37">
        <v>25</v>
      </c>
      <c r="J27" s="37">
        <v>26</v>
      </c>
      <c r="K27" s="37">
        <v>27</v>
      </c>
      <c r="L27" s="37">
        <v>28.000000000000004</v>
      </c>
      <c r="M27" s="37">
        <v>28.999999999999996</v>
      </c>
      <c r="N27" s="37">
        <v>30</v>
      </c>
      <c r="O27" s="37">
        <v>30.5</v>
      </c>
      <c r="P27" s="37">
        <v>31.5</v>
      </c>
      <c r="Q27" s="37">
        <v>32</v>
      </c>
    </row>
    <row r="28" spans="4:17" x14ac:dyDescent="0.25">
      <c r="D28">
        <v>25</v>
      </c>
      <c r="E28">
        <v>39000</v>
      </c>
      <c r="F28" s="37">
        <v>22.5</v>
      </c>
      <c r="G28" s="37">
        <v>23.5</v>
      </c>
      <c r="H28" s="37">
        <v>24.5</v>
      </c>
      <c r="I28" s="37">
        <v>25</v>
      </c>
      <c r="J28" s="37">
        <v>26</v>
      </c>
      <c r="K28" s="37">
        <v>27</v>
      </c>
      <c r="L28" s="37">
        <v>28.000000000000004</v>
      </c>
      <c r="M28" s="37">
        <v>28.999999999999996</v>
      </c>
      <c r="N28" s="37">
        <v>30</v>
      </c>
      <c r="O28" s="37">
        <v>31</v>
      </c>
      <c r="P28" s="37">
        <v>31.5</v>
      </c>
      <c r="Q28" s="37">
        <v>32.5</v>
      </c>
    </row>
    <row r="29" spans="4:17" x14ac:dyDescent="0.25">
      <c r="D29">
        <v>26</v>
      </c>
      <c r="E29">
        <v>40000</v>
      </c>
      <c r="F29" s="37">
        <v>22.5</v>
      </c>
      <c r="G29" s="37">
        <v>23.5</v>
      </c>
      <c r="H29" s="37">
        <v>24.5</v>
      </c>
      <c r="I29" s="37">
        <v>25.5</v>
      </c>
      <c r="J29" s="37">
        <v>26.5</v>
      </c>
      <c r="K29" s="37">
        <v>27.500000000000004</v>
      </c>
      <c r="L29" s="37">
        <v>28.000000000000004</v>
      </c>
      <c r="M29" s="37">
        <v>28.999999999999996</v>
      </c>
      <c r="N29" s="37">
        <v>30</v>
      </c>
      <c r="O29" s="37">
        <v>31</v>
      </c>
      <c r="P29" s="37">
        <v>31.5</v>
      </c>
      <c r="Q29" s="37">
        <v>32.5</v>
      </c>
    </row>
    <row r="30" spans="4:17" x14ac:dyDescent="0.25">
      <c r="D30">
        <v>27</v>
      </c>
      <c r="E30">
        <v>41000</v>
      </c>
      <c r="F30" s="37">
        <v>23</v>
      </c>
      <c r="G30" s="37">
        <v>24</v>
      </c>
      <c r="H30" s="37">
        <v>25</v>
      </c>
      <c r="I30" s="37">
        <v>25.5</v>
      </c>
      <c r="J30" s="37">
        <v>26.5</v>
      </c>
      <c r="K30" s="37">
        <v>27.500000000000004</v>
      </c>
      <c r="L30" s="37">
        <v>28.499999999999996</v>
      </c>
      <c r="M30" s="37">
        <v>28.999999999999996</v>
      </c>
      <c r="N30" s="37">
        <v>30</v>
      </c>
      <c r="O30" s="37">
        <v>31</v>
      </c>
      <c r="P30" s="37">
        <v>32</v>
      </c>
      <c r="Q30" s="37">
        <v>32.5</v>
      </c>
    </row>
    <row r="31" spans="4:17" x14ac:dyDescent="0.25">
      <c r="D31">
        <v>28</v>
      </c>
      <c r="E31">
        <v>42000</v>
      </c>
      <c r="F31" s="37">
        <v>23</v>
      </c>
      <c r="G31" s="37">
        <v>24</v>
      </c>
      <c r="H31" s="37">
        <v>25</v>
      </c>
      <c r="I31" s="37">
        <v>26</v>
      </c>
      <c r="J31" s="37">
        <v>27</v>
      </c>
      <c r="K31" s="37">
        <v>27.500000000000004</v>
      </c>
      <c r="L31" s="37">
        <v>28.499999999999996</v>
      </c>
      <c r="M31" s="37">
        <v>29.5</v>
      </c>
      <c r="N31" s="37">
        <v>30</v>
      </c>
      <c r="O31" s="37">
        <v>31</v>
      </c>
      <c r="P31" s="37">
        <v>32</v>
      </c>
      <c r="Q31" s="37">
        <v>32.5</v>
      </c>
    </row>
    <row r="32" spans="4:17" x14ac:dyDescent="0.25">
      <c r="D32">
        <v>29</v>
      </c>
      <c r="E32">
        <v>43000</v>
      </c>
      <c r="F32" s="37">
        <v>23.5</v>
      </c>
      <c r="G32" s="37">
        <v>24.5</v>
      </c>
      <c r="H32" s="37">
        <v>25.5</v>
      </c>
      <c r="I32" s="37">
        <v>26</v>
      </c>
      <c r="J32" s="37">
        <v>27</v>
      </c>
      <c r="K32" s="37">
        <v>28.000000000000004</v>
      </c>
      <c r="L32" s="37">
        <v>28.999999999999996</v>
      </c>
      <c r="M32" s="37">
        <v>29.5</v>
      </c>
      <c r="N32" s="37">
        <v>30.5</v>
      </c>
      <c r="O32" s="37">
        <v>31</v>
      </c>
      <c r="P32" s="37">
        <v>32</v>
      </c>
      <c r="Q32" s="37">
        <v>32.5</v>
      </c>
    </row>
    <row r="33" spans="4:17" x14ac:dyDescent="0.25">
      <c r="D33">
        <v>30</v>
      </c>
      <c r="E33">
        <v>44000</v>
      </c>
      <c r="F33" s="37">
        <v>23.5</v>
      </c>
      <c r="G33" s="37">
        <v>25</v>
      </c>
      <c r="H33" s="37">
        <v>25.5</v>
      </c>
      <c r="I33" s="37">
        <v>26.5</v>
      </c>
      <c r="J33" s="37">
        <v>27.500000000000004</v>
      </c>
      <c r="K33" s="37">
        <v>28.499999999999996</v>
      </c>
      <c r="L33" s="37">
        <v>29.5</v>
      </c>
      <c r="M33" s="37">
        <v>30</v>
      </c>
      <c r="N33" s="37">
        <v>31</v>
      </c>
      <c r="O33" s="37">
        <v>31.5</v>
      </c>
      <c r="P33" s="37">
        <v>32.5</v>
      </c>
      <c r="Q33" s="37">
        <v>33</v>
      </c>
    </row>
    <row r="34" spans="4:17" x14ac:dyDescent="0.25">
      <c r="D34">
        <v>31</v>
      </c>
      <c r="E34">
        <v>45000</v>
      </c>
      <c r="F34" s="37">
        <v>23.5</v>
      </c>
      <c r="G34" s="37">
        <v>25</v>
      </c>
      <c r="H34" s="37">
        <v>26</v>
      </c>
      <c r="I34" s="37">
        <v>27</v>
      </c>
      <c r="J34" s="37">
        <v>28.000000000000004</v>
      </c>
      <c r="K34" s="37">
        <v>28.999999999999996</v>
      </c>
      <c r="L34" s="37">
        <v>30</v>
      </c>
      <c r="M34" s="37">
        <v>30.5</v>
      </c>
      <c r="N34" s="37">
        <v>31.5</v>
      </c>
      <c r="O34" s="37">
        <v>32</v>
      </c>
      <c r="P34" s="37">
        <v>33</v>
      </c>
      <c r="Q34" s="37">
        <v>33.5</v>
      </c>
    </row>
    <row r="35" spans="4:17" x14ac:dyDescent="0.25">
      <c r="D35">
        <v>32</v>
      </c>
      <c r="E35">
        <v>46000</v>
      </c>
      <c r="F35" s="37">
        <v>24</v>
      </c>
      <c r="G35" s="37">
        <v>25.5</v>
      </c>
      <c r="H35" s="37">
        <v>27</v>
      </c>
      <c r="I35" s="37">
        <v>28.000000000000004</v>
      </c>
      <c r="J35" s="37">
        <v>28.999999999999996</v>
      </c>
      <c r="K35" s="37">
        <v>30</v>
      </c>
      <c r="L35" s="37">
        <v>30.5</v>
      </c>
      <c r="M35" s="37">
        <v>31.5</v>
      </c>
      <c r="N35" s="37">
        <v>32</v>
      </c>
      <c r="O35" s="37">
        <v>33</v>
      </c>
      <c r="P35" s="37">
        <v>33.5</v>
      </c>
      <c r="Q35" s="37">
        <v>34.5</v>
      </c>
    </row>
    <row r="36" spans="4:17" x14ac:dyDescent="0.25">
      <c r="D36">
        <v>33</v>
      </c>
      <c r="E36">
        <v>47000</v>
      </c>
      <c r="F36" s="37">
        <v>24</v>
      </c>
      <c r="G36" s="37">
        <v>25.5</v>
      </c>
      <c r="H36" s="37">
        <v>27</v>
      </c>
      <c r="I36" s="37">
        <v>28.499999999999996</v>
      </c>
      <c r="J36" s="37">
        <v>29.5</v>
      </c>
      <c r="K36" s="37">
        <v>30.5</v>
      </c>
      <c r="L36" s="37">
        <v>31</v>
      </c>
      <c r="M36" s="37">
        <v>32</v>
      </c>
      <c r="N36" s="37">
        <v>32.5</v>
      </c>
      <c r="O36" s="37">
        <v>33.5</v>
      </c>
      <c r="P36" s="37">
        <v>34</v>
      </c>
      <c r="Q36" s="37">
        <v>35</v>
      </c>
    </row>
    <row r="37" spans="4:17" x14ac:dyDescent="0.25">
      <c r="D37">
        <v>34</v>
      </c>
      <c r="E37">
        <v>48000</v>
      </c>
      <c r="F37" s="37">
        <v>24</v>
      </c>
      <c r="G37" s="37">
        <v>25.5</v>
      </c>
      <c r="H37" s="37">
        <v>27</v>
      </c>
      <c r="I37" s="37">
        <v>28.499999999999996</v>
      </c>
      <c r="J37" s="37">
        <v>30</v>
      </c>
      <c r="K37" s="37">
        <v>30.5</v>
      </c>
      <c r="L37" s="37">
        <v>31.5</v>
      </c>
      <c r="M37" s="37">
        <v>32.5</v>
      </c>
      <c r="N37" s="37">
        <v>33</v>
      </c>
      <c r="O37" s="37">
        <v>34</v>
      </c>
      <c r="P37" s="37">
        <v>34.5</v>
      </c>
      <c r="Q37" s="37">
        <v>35.5</v>
      </c>
    </row>
    <row r="38" spans="4:17" x14ac:dyDescent="0.25">
      <c r="D38">
        <v>35</v>
      </c>
      <c r="E38">
        <v>49000</v>
      </c>
      <c r="F38" s="37">
        <v>24</v>
      </c>
      <c r="G38" s="37">
        <v>25.5</v>
      </c>
      <c r="H38" s="37">
        <v>27</v>
      </c>
      <c r="I38" s="37">
        <v>28.499999999999996</v>
      </c>
      <c r="J38" s="37">
        <v>30</v>
      </c>
      <c r="K38" s="37">
        <v>31</v>
      </c>
      <c r="L38" s="37">
        <v>32</v>
      </c>
      <c r="M38" s="37">
        <v>33</v>
      </c>
      <c r="N38" s="37">
        <v>33.5</v>
      </c>
      <c r="O38" s="37">
        <v>34.5</v>
      </c>
      <c r="P38" s="37">
        <v>35</v>
      </c>
      <c r="Q38" s="37">
        <v>36</v>
      </c>
    </row>
    <row r="39" spans="4:17" x14ac:dyDescent="0.25">
      <c r="D39">
        <v>36</v>
      </c>
      <c r="E39">
        <v>50000</v>
      </c>
      <c r="F39" s="37">
        <v>24</v>
      </c>
      <c r="G39" s="37">
        <v>25.5</v>
      </c>
      <c r="H39" s="37">
        <v>27</v>
      </c>
      <c r="I39" s="37">
        <v>28.499999999999996</v>
      </c>
      <c r="J39" s="37">
        <v>30</v>
      </c>
      <c r="K39" s="37">
        <v>31.5</v>
      </c>
      <c r="L39" s="37">
        <v>32.5</v>
      </c>
      <c r="M39" s="37">
        <v>33.5</v>
      </c>
      <c r="N39" s="37">
        <v>34</v>
      </c>
      <c r="O39" s="37">
        <v>35</v>
      </c>
      <c r="P39" s="37">
        <v>35.5</v>
      </c>
      <c r="Q39" s="37">
        <v>36.5</v>
      </c>
    </row>
    <row r="40" spans="4:17" x14ac:dyDescent="0.25">
      <c r="D40">
        <v>37</v>
      </c>
      <c r="E40">
        <v>51000</v>
      </c>
      <c r="F40" s="37">
        <v>24</v>
      </c>
      <c r="G40" s="37">
        <v>25.5</v>
      </c>
      <c r="H40" s="37">
        <v>27</v>
      </c>
      <c r="I40" s="37">
        <v>28.499999999999996</v>
      </c>
      <c r="J40" s="37">
        <v>30</v>
      </c>
      <c r="K40" s="37">
        <v>31.5</v>
      </c>
      <c r="L40" s="37">
        <v>33</v>
      </c>
      <c r="M40" s="37">
        <v>34</v>
      </c>
      <c r="N40" s="37">
        <v>34.5</v>
      </c>
      <c r="O40" s="37">
        <v>35.5</v>
      </c>
      <c r="P40" s="37">
        <v>36</v>
      </c>
      <c r="Q40" s="37">
        <v>36.5</v>
      </c>
    </row>
    <row r="41" spans="4:17" x14ac:dyDescent="0.25">
      <c r="D41">
        <v>38</v>
      </c>
      <c r="E41">
        <v>52000</v>
      </c>
      <c r="F41" s="37">
        <v>24</v>
      </c>
      <c r="G41" s="37">
        <v>25.5</v>
      </c>
      <c r="H41" s="37">
        <v>27</v>
      </c>
      <c r="I41" s="37">
        <v>28.499999999999996</v>
      </c>
      <c r="J41" s="37">
        <v>30.5</v>
      </c>
      <c r="K41" s="37">
        <v>32.5</v>
      </c>
      <c r="L41" s="37">
        <v>33.5</v>
      </c>
      <c r="M41" s="37">
        <v>34</v>
      </c>
      <c r="N41" s="37">
        <v>35</v>
      </c>
      <c r="O41" s="37">
        <v>36</v>
      </c>
      <c r="P41" s="37">
        <v>36.5</v>
      </c>
      <c r="Q41" s="37">
        <v>37</v>
      </c>
    </row>
    <row r="42" spans="4:17" x14ac:dyDescent="0.25">
      <c r="D42">
        <v>39</v>
      </c>
      <c r="E42">
        <v>53000</v>
      </c>
      <c r="F42" s="37">
        <v>24</v>
      </c>
      <c r="G42" s="37">
        <v>25.5</v>
      </c>
      <c r="H42" s="37">
        <v>27</v>
      </c>
      <c r="I42" s="37">
        <v>28.499999999999996</v>
      </c>
      <c r="J42" s="37">
        <v>30.5</v>
      </c>
      <c r="K42" s="37">
        <v>32.5</v>
      </c>
      <c r="L42" s="37">
        <v>33.5</v>
      </c>
      <c r="M42" s="37">
        <v>34.5</v>
      </c>
      <c r="N42" s="37">
        <v>35.5</v>
      </c>
      <c r="O42" s="37">
        <v>36</v>
      </c>
      <c r="P42" s="37">
        <v>37</v>
      </c>
      <c r="Q42" s="37">
        <v>37.5</v>
      </c>
    </row>
    <row r="43" spans="4:17" x14ac:dyDescent="0.25">
      <c r="D43">
        <v>40</v>
      </c>
      <c r="E43">
        <v>54000</v>
      </c>
      <c r="F43" s="37">
        <v>24</v>
      </c>
      <c r="G43" s="37">
        <v>25.5</v>
      </c>
      <c r="H43" s="37">
        <v>27</v>
      </c>
      <c r="I43" s="37">
        <v>28.499999999999996</v>
      </c>
      <c r="J43" s="37">
        <v>30.5</v>
      </c>
      <c r="K43" s="37">
        <v>32.5</v>
      </c>
      <c r="L43" s="37">
        <v>34</v>
      </c>
      <c r="M43" s="37">
        <v>35</v>
      </c>
      <c r="N43" s="37">
        <v>36</v>
      </c>
      <c r="O43" s="37">
        <v>36.5</v>
      </c>
      <c r="P43" s="37">
        <v>37.5</v>
      </c>
      <c r="Q43" s="37">
        <v>38</v>
      </c>
    </row>
    <row r="44" spans="4:17" x14ac:dyDescent="0.25">
      <c r="D44">
        <v>41</v>
      </c>
      <c r="E44">
        <v>55000</v>
      </c>
      <c r="F44" s="37">
        <v>24</v>
      </c>
      <c r="G44" s="37">
        <v>25.5</v>
      </c>
      <c r="H44" s="37">
        <v>27</v>
      </c>
      <c r="I44" s="37">
        <v>28.499999999999996</v>
      </c>
      <c r="J44" s="37">
        <v>30.5</v>
      </c>
      <c r="K44" s="37">
        <v>32.5</v>
      </c>
      <c r="L44" s="37">
        <v>34</v>
      </c>
      <c r="M44" s="37">
        <v>35.5</v>
      </c>
      <c r="N44" s="37">
        <v>36</v>
      </c>
      <c r="O44" s="37">
        <v>37</v>
      </c>
      <c r="P44" s="37">
        <v>37.5</v>
      </c>
      <c r="Q44" s="37">
        <v>38.5</v>
      </c>
    </row>
    <row r="45" spans="4:17" x14ac:dyDescent="0.25">
      <c r="D45">
        <v>42</v>
      </c>
      <c r="E45">
        <v>56000</v>
      </c>
      <c r="F45" s="37">
        <v>24</v>
      </c>
      <c r="G45" s="37">
        <v>25.5</v>
      </c>
      <c r="H45" s="37">
        <v>27</v>
      </c>
      <c r="I45" s="37">
        <v>28.499999999999996</v>
      </c>
      <c r="J45" s="37">
        <v>30.5</v>
      </c>
      <c r="K45" s="37">
        <v>32.5</v>
      </c>
      <c r="L45" s="37">
        <v>34</v>
      </c>
      <c r="M45" s="37">
        <v>35.5</v>
      </c>
      <c r="N45" s="37">
        <v>36.5</v>
      </c>
      <c r="O45" s="37">
        <v>37.5</v>
      </c>
      <c r="P45" s="37">
        <v>38</v>
      </c>
      <c r="Q45" s="37">
        <v>39</v>
      </c>
    </row>
    <row r="46" spans="4:17" x14ac:dyDescent="0.25">
      <c r="D46">
        <v>43</v>
      </c>
      <c r="E46">
        <v>57000</v>
      </c>
      <c r="F46" s="37">
        <v>24</v>
      </c>
      <c r="G46" s="37">
        <v>25.5</v>
      </c>
      <c r="H46" s="37">
        <v>27</v>
      </c>
      <c r="I46" s="37">
        <v>28.499999999999996</v>
      </c>
      <c r="J46" s="37">
        <v>30.5</v>
      </c>
      <c r="K46" s="37">
        <v>32.5</v>
      </c>
      <c r="L46" s="37">
        <v>34</v>
      </c>
      <c r="M46" s="37">
        <v>35.5</v>
      </c>
      <c r="N46" s="37">
        <v>37</v>
      </c>
      <c r="O46" s="37">
        <v>37.5</v>
      </c>
      <c r="P46" s="37">
        <v>38.5</v>
      </c>
      <c r="Q46" s="37">
        <v>39</v>
      </c>
    </row>
    <row r="47" spans="4:17" x14ac:dyDescent="0.25">
      <c r="D47">
        <v>44</v>
      </c>
      <c r="E47">
        <v>58000</v>
      </c>
      <c r="F47" s="37">
        <v>24</v>
      </c>
      <c r="G47" s="37">
        <v>25.5</v>
      </c>
      <c r="H47" s="37">
        <v>27</v>
      </c>
      <c r="I47" s="37">
        <v>28.499999999999996</v>
      </c>
      <c r="J47" s="37">
        <v>30.5</v>
      </c>
      <c r="K47" s="37">
        <v>32.5</v>
      </c>
      <c r="L47" s="37">
        <v>34</v>
      </c>
      <c r="M47" s="37">
        <v>35.5</v>
      </c>
      <c r="N47" s="37">
        <v>37</v>
      </c>
      <c r="O47" s="37">
        <v>38</v>
      </c>
      <c r="P47" s="37">
        <v>39</v>
      </c>
      <c r="Q47" s="37">
        <v>39.5</v>
      </c>
    </row>
    <row r="48" spans="4:17" x14ac:dyDescent="0.25">
      <c r="D48">
        <v>45</v>
      </c>
      <c r="E48">
        <v>59000</v>
      </c>
      <c r="F48" s="37">
        <v>24.5</v>
      </c>
      <c r="G48" s="37">
        <v>26</v>
      </c>
      <c r="H48" s="37">
        <v>27.500000000000004</v>
      </c>
      <c r="I48" s="37">
        <v>28.999999999999996</v>
      </c>
      <c r="J48" s="37">
        <v>30.5</v>
      </c>
      <c r="K48" s="37">
        <v>32.5</v>
      </c>
      <c r="L48" s="37">
        <v>34</v>
      </c>
      <c r="M48" s="37">
        <v>35.5</v>
      </c>
      <c r="N48" s="37">
        <v>37</v>
      </c>
      <c r="O48" s="37">
        <v>38.5</v>
      </c>
      <c r="P48" s="37">
        <v>39</v>
      </c>
      <c r="Q48" s="37">
        <v>40</v>
      </c>
    </row>
    <row r="49" spans="4:17" x14ac:dyDescent="0.25">
      <c r="D49">
        <v>46</v>
      </c>
      <c r="E49">
        <v>60000</v>
      </c>
      <c r="F49" s="37">
        <v>24.5</v>
      </c>
      <c r="G49" s="37">
        <v>26</v>
      </c>
      <c r="H49" s="37">
        <v>27.500000000000004</v>
      </c>
      <c r="I49" s="37">
        <v>28.999999999999996</v>
      </c>
      <c r="J49" s="37">
        <v>30.5</v>
      </c>
      <c r="K49" s="37">
        <v>32.5</v>
      </c>
      <c r="L49" s="37">
        <v>34</v>
      </c>
      <c r="M49" s="37">
        <v>35.5</v>
      </c>
      <c r="N49" s="37">
        <v>37</v>
      </c>
      <c r="O49" s="37">
        <v>38.5</v>
      </c>
      <c r="P49" s="37">
        <v>39.5</v>
      </c>
      <c r="Q49" s="37">
        <v>40</v>
      </c>
    </row>
    <row r="50" spans="4:17" x14ac:dyDescent="0.25">
      <c r="D50">
        <v>47</v>
      </c>
      <c r="E50">
        <v>61000</v>
      </c>
      <c r="F50" s="37">
        <v>24.5</v>
      </c>
      <c r="G50" s="37">
        <v>26</v>
      </c>
      <c r="H50" s="37">
        <v>27.500000000000004</v>
      </c>
      <c r="I50" s="37">
        <v>28.999999999999996</v>
      </c>
      <c r="J50" s="37">
        <v>30.5</v>
      </c>
      <c r="K50" s="37">
        <v>32.5</v>
      </c>
      <c r="L50" s="37">
        <v>34</v>
      </c>
      <c r="M50" s="37">
        <v>35.5</v>
      </c>
      <c r="N50" s="37">
        <v>37</v>
      </c>
      <c r="O50" s="37">
        <v>38.5</v>
      </c>
      <c r="P50" s="37">
        <v>39.5</v>
      </c>
      <c r="Q50" s="37">
        <v>40.5</v>
      </c>
    </row>
    <row r="51" spans="4:17" x14ac:dyDescent="0.25">
      <c r="D51">
        <v>48</v>
      </c>
      <c r="E51">
        <v>62000</v>
      </c>
      <c r="F51" s="37">
        <v>24.5</v>
      </c>
      <c r="G51" s="37">
        <v>26</v>
      </c>
      <c r="H51" s="37">
        <v>27.500000000000004</v>
      </c>
      <c r="I51" s="37">
        <v>28.999999999999996</v>
      </c>
      <c r="J51" s="37">
        <v>30.5</v>
      </c>
      <c r="K51" s="37">
        <v>32.5</v>
      </c>
      <c r="L51" s="37">
        <v>34</v>
      </c>
      <c r="M51" s="37">
        <v>35.5</v>
      </c>
      <c r="N51" s="37">
        <v>37</v>
      </c>
      <c r="O51" s="37">
        <v>38.5</v>
      </c>
      <c r="P51" s="37">
        <v>39.5</v>
      </c>
      <c r="Q51" s="37">
        <v>41</v>
      </c>
    </row>
    <row r="52" spans="4:17" x14ac:dyDescent="0.25">
      <c r="D52">
        <v>49</v>
      </c>
      <c r="E52">
        <v>63000</v>
      </c>
      <c r="F52" s="37">
        <v>25</v>
      </c>
      <c r="G52" s="37">
        <v>26.5</v>
      </c>
      <c r="H52" s="37">
        <v>28.000000000000004</v>
      </c>
      <c r="I52" s="37">
        <v>29.5</v>
      </c>
      <c r="J52" s="37">
        <v>31</v>
      </c>
      <c r="K52" s="37">
        <v>32.5</v>
      </c>
      <c r="L52" s="37">
        <v>34</v>
      </c>
      <c r="M52" s="37">
        <v>35.5</v>
      </c>
      <c r="N52" s="37">
        <v>37</v>
      </c>
      <c r="O52" s="37">
        <v>38.5</v>
      </c>
      <c r="P52" s="37">
        <v>39.5</v>
      </c>
      <c r="Q52" s="37">
        <v>41</v>
      </c>
    </row>
    <row r="53" spans="4:17" x14ac:dyDescent="0.25">
      <c r="D53">
        <v>50</v>
      </c>
      <c r="E53">
        <v>64000</v>
      </c>
      <c r="F53" s="37">
        <v>25</v>
      </c>
      <c r="G53" s="37">
        <v>26.5</v>
      </c>
      <c r="H53" s="37">
        <v>28.000000000000004</v>
      </c>
      <c r="I53" s="37">
        <v>29.5</v>
      </c>
      <c r="J53" s="37">
        <v>31</v>
      </c>
      <c r="K53" s="37">
        <v>32.5</v>
      </c>
      <c r="L53" s="37">
        <v>34</v>
      </c>
      <c r="M53" s="37">
        <v>35.5</v>
      </c>
      <c r="N53" s="37">
        <v>37</v>
      </c>
      <c r="O53" s="37">
        <v>38.5</v>
      </c>
      <c r="P53" s="37">
        <v>39.5</v>
      </c>
      <c r="Q53" s="37">
        <v>41</v>
      </c>
    </row>
    <row r="54" spans="4:17" x14ac:dyDescent="0.25">
      <c r="D54">
        <v>51</v>
      </c>
      <c r="E54">
        <v>65000</v>
      </c>
      <c r="F54" s="37">
        <v>25</v>
      </c>
      <c r="G54" s="37">
        <v>26.5</v>
      </c>
      <c r="H54" s="37">
        <v>28.000000000000004</v>
      </c>
      <c r="I54" s="37">
        <v>29.5</v>
      </c>
      <c r="J54" s="37">
        <v>31</v>
      </c>
      <c r="K54" s="37">
        <v>32.5</v>
      </c>
      <c r="L54" s="37">
        <v>34</v>
      </c>
      <c r="M54" s="37">
        <v>35.5</v>
      </c>
      <c r="N54" s="37">
        <v>37</v>
      </c>
      <c r="O54" s="37">
        <v>38.5</v>
      </c>
      <c r="P54" s="37">
        <v>39.5</v>
      </c>
      <c r="Q54" s="37">
        <v>41</v>
      </c>
    </row>
    <row r="55" spans="4:17" x14ac:dyDescent="0.25">
      <c r="D55">
        <v>52</v>
      </c>
      <c r="E55">
        <v>66000</v>
      </c>
      <c r="F55" s="37">
        <v>25.5</v>
      </c>
      <c r="G55" s="37">
        <v>27</v>
      </c>
      <c r="H55" s="37">
        <v>28.499999999999996</v>
      </c>
      <c r="I55" s="37">
        <v>30</v>
      </c>
      <c r="J55" s="37">
        <v>31</v>
      </c>
      <c r="K55" s="37">
        <v>32.5</v>
      </c>
      <c r="L55" s="37">
        <v>34</v>
      </c>
      <c r="M55" s="37">
        <v>35.5</v>
      </c>
      <c r="N55" s="37">
        <v>37</v>
      </c>
      <c r="O55" s="37">
        <v>38.5</v>
      </c>
      <c r="P55" s="37">
        <v>39.5</v>
      </c>
      <c r="Q55" s="37">
        <v>41.5</v>
      </c>
    </row>
    <row r="56" spans="4:17" x14ac:dyDescent="0.25">
      <c r="D56">
        <v>53</v>
      </c>
      <c r="E56">
        <v>67000</v>
      </c>
      <c r="F56" s="37">
        <v>25.5</v>
      </c>
      <c r="G56" s="37">
        <v>27</v>
      </c>
      <c r="H56" s="37">
        <v>28.499999999999996</v>
      </c>
      <c r="I56" s="37">
        <v>30</v>
      </c>
      <c r="J56" s="37">
        <v>31.5</v>
      </c>
      <c r="K56" s="37">
        <v>33</v>
      </c>
      <c r="L56" s="37">
        <v>34</v>
      </c>
      <c r="M56" s="37">
        <v>35.5</v>
      </c>
      <c r="N56" s="37">
        <v>37</v>
      </c>
      <c r="O56" s="37">
        <v>38.5</v>
      </c>
      <c r="P56" s="37">
        <v>39.5</v>
      </c>
      <c r="Q56" s="37">
        <v>41.5</v>
      </c>
    </row>
    <row r="57" spans="4:17" x14ac:dyDescent="0.25">
      <c r="D57">
        <v>54</v>
      </c>
      <c r="E57">
        <v>68000</v>
      </c>
      <c r="F57" s="37">
        <v>25.5</v>
      </c>
      <c r="G57" s="37">
        <v>27</v>
      </c>
      <c r="H57" s="37">
        <v>28.499999999999996</v>
      </c>
      <c r="I57" s="37">
        <v>30</v>
      </c>
      <c r="J57" s="37">
        <v>31.5</v>
      </c>
      <c r="K57" s="37">
        <v>33</v>
      </c>
      <c r="L57" s="37">
        <v>34.5</v>
      </c>
      <c r="M57" s="37">
        <v>35.5</v>
      </c>
      <c r="N57" s="37">
        <v>37</v>
      </c>
      <c r="O57" s="37">
        <v>38.5</v>
      </c>
      <c r="P57" s="37">
        <v>39.5</v>
      </c>
      <c r="Q57" s="37">
        <v>41.5</v>
      </c>
    </row>
    <row r="58" spans="4:17" x14ac:dyDescent="0.25">
      <c r="D58">
        <v>55</v>
      </c>
      <c r="E58">
        <v>69000</v>
      </c>
      <c r="F58" s="37">
        <v>25.5</v>
      </c>
      <c r="G58" s="37">
        <v>27</v>
      </c>
      <c r="H58" s="37">
        <v>28.499999999999996</v>
      </c>
      <c r="I58" s="37">
        <v>30</v>
      </c>
      <c r="J58" s="37">
        <v>31.5</v>
      </c>
      <c r="K58" s="37">
        <v>33</v>
      </c>
      <c r="L58" s="37">
        <v>34.5</v>
      </c>
      <c r="M58" s="37">
        <v>36</v>
      </c>
      <c r="N58" s="37">
        <v>37</v>
      </c>
      <c r="O58" s="37">
        <v>38.5</v>
      </c>
      <c r="P58" s="37">
        <v>39.5</v>
      </c>
      <c r="Q58" s="37">
        <v>41.5</v>
      </c>
    </row>
    <row r="59" spans="4:17" x14ac:dyDescent="0.25">
      <c r="D59">
        <v>56</v>
      </c>
      <c r="E59">
        <v>70000</v>
      </c>
      <c r="F59" s="37">
        <v>26</v>
      </c>
      <c r="G59" s="37">
        <v>27.500000000000004</v>
      </c>
      <c r="H59" s="37">
        <v>28.999999999999996</v>
      </c>
      <c r="I59" s="37">
        <v>30.5</v>
      </c>
      <c r="J59" s="37">
        <v>32</v>
      </c>
      <c r="K59" s="37">
        <v>33.5</v>
      </c>
      <c r="L59" s="37">
        <v>34.5</v>
      </c>
      <c r="M59" s="37">
        <v>36</v>
      </c>
      <c r="N59" s="37">
        <v>37.5</v>
      </c>
      <c r="O59" s="37">
        <v>38.5</v>
      </c>
      <c r="P59" s="37">
        <v>39.5</v>
      </c>
      <c r="Q59" s="37">
        <v>41.5</v>
      </c>
    </row>
    <row r="60" spans="4:17" x14ac:dyDescent="0.25">
      <c r="D60">
        <v>57</v>
      </c>
      <c r="E60">
        <v>71000</v>
      </c>
      <c r="F60" s="37">
        <v>26</v>
      </c>
      <c r="G60" s="37">
        <v>27.500000000000004</v>
      </c>
      <c r="H60" s="37">
        <v>28.999999999999996</v>
      </c>
      <c r="I60" s="37">
        <v>30.5</v>
      </c>
      <c r="J60" s="37">
        <v>32</v>
      </c>
      <c r="K60" s="37">
        <v>33.5</v>
      </c>
      <c r="L60" s="37">
        <v>35</v>
      </c>
      <c r="M60" s="37">
        <v>36</v>
      </c>
      <c r="N60" s="37">
        <v>37.5</v>
      </c>
      <c r="O60" s="37">
        <v>38.5</v>
      </c>
      <c r="P60" s="37">
        <v>40</v>
      </c>
      <c r="Q60" s="37">
        <v>41.5</v>
      </c>
    </row>
    <row r="61" spans="4:17" x14ac:dyDescent="0.25">
      <c r="D61">
        <v>58</v>
      </c>
      <c r="E61">
        <v>72000</v>
      </c>
      <c r="F61" s="37">
        <v>26</v>
      </c>
      <c r="G61" s="37">
        <v>27.500000000000004</v>
      </c>
      <c r="H61" s="37">
        <v>28.999999999999996</v>
      </c>
      <c r="I61" s="37">
        <v>30.5</v>
      </c>
      <c r="J61" s="37">
        <v>32</v>
      </c>
      <c r="K61" s="37">
        <v>33.5</v>
      </c>
      <c r="L61" s="37">
        <v>35</v>
      </c>
      <c r="M61" s="37">
        <v>36.5</v>
      </c>
      <c r="N61" s="37">
        <v>37.5</v>
      </c>
      <c r="O61" s="37">
        <v>39</v>
      </c>
      <c r="P61" s="37">
        <v>40</v>
      </c>
      <c r="Q61" s="37">
        <v>41.5</v>
      </c>
    </row>
    <row r="62" spans="4:17" x14ac:dyDescent="0.25">
      <c r="D62">
        <v>59</v>
      </c>
      <c r="E62">
        <v>73000</v>
      </c>
      <c r="F62" s="37">
        <v>26</v>
      </c>
      <c r="G62" s="37">
        <v>27.500000000000004</v>
      </c>
      <c r="H62" s="37">
        <v>28.999999999999996</v>
      </c>
      <c r="I62" s="37">
        <v>31</v>
      </c>
      <c r="J62" s="37">
        <v>32.5</v>
      </c>
      <c r="K62" s="37">
        <v>34</v>
      </c>
      <c r="L62" s="37">
        <v>35</v>
      </c>
      <c r="M62" s="37">
        <v>36.5</v>
      </c>
      <c r="N62" s="37">
        <v>38</v>
      </c>
      <c r="O62" s="37">
        <v>39</v>
      </c>
      <c r="P62" s="37">
        <v>40</v>
      </c>
      <c r="Q62" s="37">
        <v>41.5</v>
      </c>
    </row>
    <row r="63" spans="4:17" x14ac:dyDescent="0.25">
      <c r="D63">
        <v>60</v>
      </c>
      <c r="E63">
        <v>74000</v>
      </c>
      <c r="F63" s="37">
        <v>26</v>
      </c>
      <c r="G63" s="37">
        <v>27.500000000000004</v>
      </c>
      <c r="H63" s="37">
        <v>28.999999999999996</v>
      </c>
      <c r="I63" s="37">
        <v>31</v>
      </c>
      <c r="J63" s="37">
        <v>32.5</v>
      </c>
      <c r="K63" s="37">
        <v>34</v>
      </c>
      <c r="L63" s="37">
        <v>35.5</v>
      </c>
      <c r="M63" s="37">
        <v>36.5</v>
      </c>
      <c r="N63" s="37">
        <v>38</v>
      </c>
      <c r="O63" s="37">
        <v>39</v>
      </c>
      <c r="P63" s="37">
        <v>40.5</v>
      </c>
      <c r="Q63" s="37">
        <v>42.5</v>
      </c>
    </row>
    <row r="64" spans="4:17" x14ac:dyDescent="0.25">
      <c r="D64">
        <v>61</v>
      </c>
      <c r="E64">
        <v>75000</v>
      </c>
      <c r="F64" s="37">
        <v>26.5</v>
      </c>
      <c r="G64" s="37">
        <v>28.000000000000004</v>
      </c>
      <c r="H64" s="37">
        <v>30</v>
      </c>
      <c r="I64" s="37">
        <v>31</v>
      </c>
      <c r="J64" s="37">
        <v>32.5</v>
      </c>
      <c r="K64" s="37">
        <v>34</v>
      </c>
      <c r="L64" s="37">
        <v>35.5</v>
      </c>
      <c r="M64" s="37">
        <v>37</v>
      </c>
      <c r="N64" s="37">
        <v>38</v>
      </c>
      <c r="O64" s="37">
        <v>39.5</v>
      </c>
      <c r="P64" s="37">
        <v>40.5</v>
      </c>
      <c r="Q64" s="37">
        <v>42.5</v>
      </c>
    </row>
    <row r="65" spans="4:17" x14ac:dyDescent="0.25">
      <c r="D65">
        <v>62</v>
      </c>
      <c r="E65">
        <v>76000</v>
      </c>
      <c r="F65" s="37">
        <v>26.5</v>
      </c>
      <c r="G65" s="37">
        <v>28.000000000000004</v>
      </c>
      <c r="H65" s="37">
        <v>30</v>
      </c>
      <c r="I65" s="37">
        <v>31</v>
      </c>
      <c r="J65" s="37">
        <v>32.5</v>
      </c>
      <c r="K65" s="37">
        <v>34</v>
      </c>
      <c r="L65" s="37">
        <v>35.5</v>
      </c>
      <c r="M65" s="37">
        <v>37</v>
      </c>
      <c r="N65" s="37">
        <v>38.5</v>
      </c>
      <c r="O65" s="37">
        <v>39.5</v>
      </c>
      <c r="P65" s="37">
        <v>40.5</v>
      </c>
      <c r="Q65" s="37">
        <v>42.5</v>
      </c>
    </row>
    <row r="66" spans="4:17" x14ac:dyDescent="0.25">
      <c r="D66">
        <v>63</v>
      </c>
      <c r="E66">
        <v>77000</v>
      </c>
      <c r="F66" s="37">
        <v>26.5</v>
      </c>
      <c r="G66" s="37">
        <v>28.000000000000004</v>
      </c>
      <c r="H66" s="37">
        <v>30</v>
      </c>
      <c r="I66" s="37">
        <v>31.5</v>
      </c>
      <c r="J66" s="37">
        <v>33</v>
      </c>
      <c r="K66" s="37">
        <v>34.5</v>
      </c>
      <c r="L66" s="37">
        <v>35.5</v>
      </c>
      <c r="M66" s="37">
        <v>37</v>
      </c>
      <c r="N66" s="37">
        <v>38.5</v>
      </c>
      <c r="O66" s="37">
        <v>39.5</v>
      </c>
      <c r="P66" s="37">
        <v>41</v>
      </c>
      <c r="Q66" s="37">
        <v>42.5</v>
      </c>
    </row>
    <row r="67" spans="4:17" x14ac:dyDescent="0.25">
      <c r="D67">
        <v>64</v>
      </c>
      <c r="E67">
        <v>78000</v>
      </c>
      <c r="F67" s="37">
        <v>26.5</v>
      </c>
      <c r="G67" s="37">
        <v>28.000000000000004</v>
      </c>
      <c r="H67" s="37">
        <v>30</v>
      </c>
      <c r="I67" s="37">
        <v>31.5</v>
      </c>
      <c r="J67" s="37">
        <v>33</v>
      </c>
      <c r="K67" s="37">
        <v>34.5</v>
      </c>
      <c r="L67" s="37">
        <v>36</v>
      </c>
      <c r="M67" s="37">
        <v>37.5</v>
      </c>
      <c r="N67" s="37">
        <v>38.5</v>
      </c>
      <c r="O67" s="37">
        <v>40</v>
      </c>
      <c r="P67" s="37">
        <v>41</v>
      </c>
      <c r="Q67" s="37">
        <v>42.5</v>
      </c>
    </row>
    <row r="68" spans="4:17" x14ac:dyDescent="0.25">
      <c r="D68">
        <v>65</v>
      </c>
      <c r="E68">
        <v>79000</v>
      </c>
      <c r="F68" s="37">
        <v>26.5</v>
      </c>
      <c r="G68" s="37">
        <v>28.000000000000004</v>
      </c>
      <c r="H68" s="37">
        <v>29.5</v>
      </c>
      <c r="I68" s="37">
        <v>31</v>
      </c>
      <c r="J68" s="37">
        <v>33</v>
      </c>
      <c r="K68" s="37">
        <v>34.5</v>
      </c>
      <c r="L68" s="37">
        <v>36</v>
      </c>
      <c r="M68" s="37">
        <v>37.5</v>
      </c>
      <c r="N68" s="37">
        <v>38.5</v>
      </c>
      <c r="O68" s="37">
        <v>40</v>
      </c>
      <c r="P68" s="37">
        <v>41</v>
      </c>
      <c r="Q68" s="37">
        <v>42.5</v>
      </c>
    </row>
    <row r="69" spans="4:17" x14ac:dyDescent="0.25">
      <c r="D69">
        <v>66</v>
      </c>
      <c r="E69">
        <v>80000</v>
      </c>
      <c r="F69" s="37">
        <v>26.5</v>
      </c>
      <c r="G69" s="37">
        <v>28.000000000000004</v>
      </c>
      <c r="H69" s="37">
        <v>29.5</v>
      </c>
      <c r="I69" s="37">
        <v>31.5</v>
      </c>
      <c r="J69" s="37">
        <v>33</v>
      </c>
      <c r="K69" s="37">
        <v>34.5</v>
      </c>
      <c r="L69" s="37">
        <v>36</v>
      </c>
      <c r="M69" s="37">
        <v>37.5</v>
      </c>
      <c r="N69" s="37">
        <v>39</v>
      </c>
      <c r="O69" s="37">
        <v>40</v>
      </c>
      <c r="P69" s="37">
        <v>41.5</v>
      </c>
      <c r="Q69" s="37">
        <v>43.5</v>
      </c>
    </row>
    <row r="70" spans="4:17" x14ac:dyDescent="0.25">
      <c r="D70">
        <v>67</v>
      </c>
      <c r="E70">
        <v>81000</v>
      </c>
      <c r="F70" s="37">
        <v>26.5</v>
      </c>
      <c r="G70" s="37">
        <v>28.000000000000004</v>
      </c>
      <c r="H70" s="37">
        <v>29.5</v>
      </c>
      <c r="I70" s="37">
        <v>31.5</v>
      </c>
      <c r="J70" s="37">
        <v>33</v>
      </c>
      <c r="K70" s="37">
        <v>34.5</v>
      </c>
      <c r="L70" s="37">
        <v>36</v>
      </c>
      <c r="M70" s="37">
        <v>37.5</v>
      </c>
      <c r="N70" s="37">
        <v>39</v>
      </c>
      <c r="O70" s="37">
        <v>40</v>
      </c>
      <c r="P70" s="37">
        <v>41.5</v>
      </c>
      <c r="Q70" s="37">
        <v>43.5</v>
      </c>
    </row>
    <row r="71" spans="4:17" x14ac:dyDescent="0.25">
      <c r="D71">
        <v>68</v>
      </c>
      <c r="E71">
        <v>82000</v>
      </c>
      <c r="F71" s="37">
        <v>26.5</v>
      </c>
      <c r="G71" s="37">
        <v>28.000000000000004</v>
      </c>
      <c r="H71" s="37">
        <v>29.5</v>
      </c>
      <c r="I71" s="37">
        <v>31.5</v>
      </c>
      <c r="J71" s="37">
        <v>33</v>
      </c>
      <c r="K71" s="37">
        <v>34.5</v>
      </c>
      <c r="L71" s="37">
        <v>36</v>
      </c>
      <c r="M71" s="37">
        <v>37.5</v>
      </c>
      <c r="N71" s="37">
        <v>39</v>
      </c>
      <c r="O71" s="37">
        <v>40.5</v>
      </c>
      <c r="P71" s="37">
        <v>41.5</v>
      </c>
      <c r="Q71" s="37">
        <v>43.5</v>
      </c>
    </row>
    <row r="72" spans="4:17" x14ac:dyDescent="0.25">
      <c r="D72">
        <v>69</v>
      </c>
      <c r="E72">
        <v>83000</v>
      </c>
      <c r="F72" s="37">
        <v>26.5</v>
      </c>
      <c r="G72" s="37">
        <v>28.000000000000004</v>
      </c>
      <c r="H72" s="37">
        <v>29.5</v>
      </c>
      <c r="I72" s="37">
        <v>31.5</v>
      </c>
      <c r="J72" s="37">
        <v>33</v>
      </c>
      <c r="K72" s="37">
        <v>34.5</v>
      </c>
      <c r="L72" s="37">
        <v>36.5</v>
      </c>
      <c r="M72" s="37">
        <v>37.5</v>
      </c>
      <c r="N72" s="37">
        <v>39</v>
      </c>
      <c r="O72" s="37">
        <v>40.5</v>
      </c>
      <c r="P72" s="37">
        <v>41.5</v>
      </c>
      <c r="Q72" s="37">
        <v>43.5</v>
      </c>
    </row>
    <row r="73" spans="4:17" x14ac:dyDescent="0.25">
      <c r="D73">
        <v>70</v>
      </c>
      <c r="E73">
        <v>84000</v>
      </c>
      <c r="F73" s="37">
        <v>26.5</v>
      </c>
      <c r="G73" s="37">
        <v>28.000000000000004</v>
      </c>
      <c r="H73" s="37">
        <v>29.5</v>
      </c>
      <c r="I73" s="37">
        <v>31.5</v>
      </c>
      <c r="J73" s="37">
        <v>33</v>
      </c>
      <c r="K73" s="37">
        <v>34.5</v>
      </c>
      <c r="L73" s="37">
        <v>36.5</v>
      </c>
      <c r="M73" s="37">
        <v>38</v>
      </c>
      <c r="N73" s="37">
        <v>39</v>
      </c>
      <c r="O73" s="37">
        <v>40.5</v>
      </c>
      <c r="P73" s="37">
        <v>41.5</v>
      </c>
      <c r="Q73" s="37">
        <v>43.5</v>
      </c>
    </row>
    <row r="74" spans="4:17" x14ac:dyDescent="0.25">
      <c r="D74">
        <v>71</v>
      </c>
      <c r="E74">
        <v>85000</v>
      </c>
      <c r="F74" s="37">
        <v>26.5</v>
      </c>
      <c r="G74" s="37">
        <v>28.000000000000004</v>
      </c>
      <c r="H74" s="37">
        <v>29.5</v>
      </c>
      <c r="I74" s="37">
        <v>31.5</v>
      </c>
      <c r="J74" s="37">
        <v>33</v>
      </c>
      <c r="K74" s="37">
        <v>34.5</v>
      </c>
      <c r="L74" s="37">
        <v>36.5</v>
      </c>
      <c r="M74" s="37">
        <v>38</v>
      </c>
      <c r="N74" s="37">
        <v>39</v>
      </c>
      <c r="O74" s="37">
        <v>40.5</v>
      </c>
      <c r="P74" s="37">
        <v>41.5</v>
      </c>
      <c r="Q74" s="37">
        <v>43.5</v>
      </c>
    </row>
    <row r="75" spans="4:17" x14ac:dyDescent="0.25">
      <c r="D75">
        <v>72</v>
      </c>
      <c r="E75">
        <v>86000</v>
      </c>
      <c r="F75" s="37">
        <v>26.5</v>
      </c>
      <c r="G75" s="37">
        <v>28.000000000000004</v>
      </c>
      <c r="H75" s="37">
        <v>29.5</v>
      </c>
      <c r="I75" s="37">
        <v>31.5</v>
      </c>
      <c r="J75" s="37">
        <v>33</v>
      </c>
      <c r="K75" s="37">
        <v>34.5</v>
      </c>
      <c r="L75" s="37">
        <v>36.5</v>
      </c>
      <c r="M75" s="37">
        <v>38</v>
      </c>
      <c r="N75" s="37">
        <v>39.5</v>
      </c>
      <c r="O75" s="37">
        <v>40.5</v>
      </c>
      <c r="P75" s="37">
        <v>41.5</v>
      </c>
      <c r="Q75" s="37">
        <v>43.5</v>
      </c>
    </row>
    <row r="76" spans="4:17" x14ac:dyDescent="0.25">
      <c r="D76">
        <v>73</v>
      </c>
      <c r="E76">
        <v>87000</v>
      </c>
      <c r="F76" s="37">
        <v>26.5</v>
      </c>
      <c r="G76" s="37">
        <v>28.000000000000004</v>
      </c>
      <c r="H76" s="37">
        <v>29.5</v>
      </c>
      <c r="I76" s="37">
        <v>31.5</v>
      </c>
      <c r="J76" s="37">
        <v>33</v>
      </c>
      <c r="K76" s="37">
        <v>34.5</v>
      </c>
      <c r="L76" s="37">
        <v>36.5</v>
      </c>
      <c r="M76" s="37">
        <v>38</v>
      </c>
      <c r="N76" s="37">
        <v>39.5</v>
      </c>
      <c r="O76" s="37">
        <v>40.5</v>
      </c>
      <c r="P76" s="37">
        <v>42</v>
      </c>
      <c r="Q76" s="37">
        <v>43.5</v>
      </c>
    </row>
    <row r="77" spans="4:17" x14ac:dyDescent="0.25">
      <c r="D77">
        <v>74</v>
      </c>
      <c r="E77">
        <v>88000</v>
      </c>
      <c r="F77" s="37">
        <v>26.5</v>
      </c>
      <c r="G77" s="37">
        <v>28.000000000000004</v>
      </c>
      <c r="H77" s="37">
        <v>29.5</v>
      </c>
      <c r="I77" s="37">
        <v>31.5</v>
      </c>
      <c r="J77" s="37">
        <v>33</v>
      </c>
      <c r="K77" s="37">
        <v>34.5</v>
      </c>
      <c r="L77" s="37">
        <v>36.5</v>
      </c>
      <c r="M77" s="37">
        <v>38</v>
      </c>
      <c r="N77" s="37">
        <v>39.5</v>
      </c>
      <c r="O77" s="37">
        <v>40.5</v>
      </c>
      <c r="P77" s="37">
        <v>42</v>
      </c>
      <c r="Q77" s="37">
        <v>43.5</v>
      </c>
    </row>
    <row r="78" spans="4:17" x14ac:dyDescent="0.25">
      <c r="D78">
        <v>75</v>
      </c>
      <c r="E78">
        <v>89000</v>
      </c>
      <c r="F78" s="37">
        <v>26.5</v>
      </c>
      <c r="G78" s="37">
        <v>28.000000000000004</v>
      </c>
      <c r="H78" s="37">
        <v>29.5</v>
      </c>
      <c r="I78" s="37">
        <v>31.5</v>
      </c>
      <c r="J78" s="37">
        <v>33</v>
      </c>
      <c r="K78" s="37">
        <v>34.5</v>
      </c>
      <c r="L78" s="37">
        <v>36.5</v>
      </c>
      <c r="M78" s="37">
        <v>38</v>
      </c>
      <c r="N78" s="37">
        <v>39.5</v>
      </c>
      <c r="O78" s="37">
        <v>40.5</v>
      </c>
      <c r="P78" s="37">
        <v>42</v>
      </c>
      <c r="Q78" s="37">
        <v>43.5</v>
      </c>
    </row>
    <row r="79" spans="4:17" x14ac:dyDescent="0.25">
      <c r="D79">
        <v>76</v>
      </c>
      <c r="E79">
        <v>90000</v>
      </c>
      <c r="F79" s="37">
        <v>26.5</v>
      </c>
      <c r="G79" s="37">
        <v>28.000000000000004</v>
      </c>
      <c r="H79" s="37">
        <v>29.5</v>
      </c>
      <c r="I79" s="37">
        <v>31.5</v>
      </c>
      <c r="J79" s="37">
        <v>33</v>
      </c>
      <c r="K79" s="37">
        <v>34.5</v>
      </c>
      <c r="L79" s="37">
        <v>36.5</v>
      </c>
      <c r="M79" s="37">
        <v>38</v>
      </c>
      <c r="N79" s="37">
        <v>39.5</v>
      </c>
      <c r="O79" s="37">
        <v>40.5</v>
      </c>
      <c r="P79" s="37">
        <v>42</v>
      </c>
      <c r="Q79" s="37">
        <v>43.5</v>
      </c>
    </row>
    <row r="80" spans="4:17" x14ac:dyDescent="0.25">
      <c r="D80">
        <v>77</v>
      </c>
      <c r="E80">
        <v>91000</v>
      </c>
      <c r="F80">
        <v>26.5</v>
      </c>
      <c r="G80">
        <v>28.000000000000004</v>
      </c>
      <c r="H80">
        <v>29.5</v>
      </c>
      <c r="I80">
        <v>31.5</v>
      </c>
      <c r="J80">
        <v>33</v>
      </c>
      <c r="K80">
        <v>34.5</v>
      </c>
      <c r="L80">
        <v>36.5</v>
      </c>
      <c r="M80">
        <v>38</v>
      </c>
      <c r="N80">
        <v>39.5</v>
      </c>
      <c r="O80">
        <v>41</v>
      </c>
      <c r="P80">
        <v>42</v>
      </c>
      <c r="Q80">
        <v>43.5</v>
      </c>
    </row>
    <row r="81" spans="4:17" x14ac:dyDescent="0.25">
      <c r="D81">
        <v>78</v>
      </c>
      <c r="E81">
        <v>92000</v>
      </c>
      <c r="F81">
        <v>26.5</v>
      </c>
      <c r="G81">
        <v>28.000000000000004</v>
      </c>
      <c r="H81">
        <v>29.5</v>
      </c>
      <c r="I81">
        <v>31.5</v>
      </c>
      <c r="J81">
        <v>33</v>
      </c>
      <c r="K81">
        <v>34.5</v>
      </c>
      <c r="L81">
        <v>36.5</v>
      </c>
      <c r="M81">
        <v>38</v>
      </c>
      <c r="N81">
        <v>39.5</v>
      </c>
      <c r="O81">
        <v>41</v>
      </c>
      <c r="P81">
        <v>42</v>
      </c>
      <c r="Q81">
        <v>43.5</v>
      </c>
    </row>
    <row r="82" spans="4:17" x14ac:dyDescent="0.25">
      <c r="D82">
        <v>79</v>
      </c>
      <c r="E82">
        <v>93000</v>
      </c>
      <c r="F82">
        <v>26.5</v>
      </c>
      <c r="G82">
        <v>28.000000000000004</v>
      </c>
      <c r="H82">
        <v>29.5</v>
      </c>
      <c r="I82">
        <v>31.5</v>
      </c>
      <c r="J82">
        <v>33</v>
      </c>
      <c r="K82">
        <v>34.5</v>
      </c>
      <c r="L82">
        <v>36.5</v>
      </c>
      <c r="M82">
        <v>38</v>
      </c>
      <c r="N82">
        <v>39.5</v>
      </c>
      <c r="O82">
        <v>41</v>
      </c>
      <c r="P82">
        <v>42</v>
      </c>
      <c r="Q82">
        <v>43.5</v>
      </c>
    </row>
    <row r="83" spans="4:17" x14ac:dyDescent="0.25">
      <c r="D83">
        <v>80</v>
      </c>
      <c r="E83">
        <v>94000</v>
      </c>
      <c r="F83">
        <v>26.5</v>
      </c>
      <c r="G83">
        <v>28.000000000000004</v>
      </c>
      <c r="H83">
        <v>29.5</v>
      </c>
      <c r="I83">
        <v>31.5</v>
      </c>
      <c r="J83">
        <v>33</v>
      </c>
      <c r="K83">
        <v>34.5</v>
      </c>
      <c r="L83">
        <v>36.5</v>
      </c>
      <c r="M83">
        <v>38</v>
      </c>
      <c r="N83">
        <v>39.5</v>
      </c>
      <c r="O83">
        <v>41</v>
      </c>
      <c r="P83">
        <v>42</v>
      </c>
      <c r="Q83">
        <v>43.5</v>
      </c>
    </row>
    <row r="84" spans="4:17" x14ac:dyDescent="0.25">
      <c r="D84">
        <v>81</v>
      </c>
      <c r="E84">
        <v>95000</v>
      </c>
      <c r="F84">
        <v>26.5</v>
      </c>
      <c r="G84">
        <v>28.000000000000004</v>
      </c>
      <c r="H84">
        <v>29.5</v>
      </c>
      <c r="I84">
        <v>31.5</v>
      </c>
      <c r="J84">
        <v>33</v>
      </c>
      <c r="K84">
        <v>34.5</v>
      </c>
      <c r="L84">
        <v>36.5</v>
      </c>
      <c r="M84">
        <v>38</v>
      </c>
      <c r="N84">
        <v>39.5</v>
      </c>
      <c r="O84">
        <v>41</v>
      </c>
      <c r="P84">
        <v>42</v>
      </c>
      <c r="Q84">
        <v>43.5</v>
      </c>
    </row>
    <row r="85" spans="4:17" x14ac:dyDescent="0.25">
      <c r="D85">
        <v>82</v>
      </c>
      <c r="E85">
        <v>96000</v>
      </c>
      <c r="F85">
        <v>26.5</v>
      </c>
      <c r="G85">
        <v>28.000000000000004</v>
      </c>
      <c r="H85">
        <v>29.5</v>
      </c>
      <c r="I85">
        <v>31.5</v>
      </c>
      <c r="J85">
        <v>33</v>
      </c>
      <c r="K85">
        <v>34.5</v>
      </c>
      <c r="L85">
        <v>36.5</v>
      </c>
      <c r="M85">
        <v>38</v>
      </c>
      <c r="N85">
        <v>39.5</v>
      </c>
      <c r="O85">
        <v>41</v>
      </c>
      <c r="P85">
        <v>42</v>
      </c>
      <c r="Q85">
        <v>43.5</v>
      </c>
    </row>
    <row r="86" spans="4:17" x14ac:dyDescent="0.25">
      <c r="D86">
        <v>83</v>
      </c>
      <c r="E86">
        <v>97000</v>
      </c>
      <c r="F86">
        <v>26.5</v>
      </c>
      <c r="G86">
        <v>28.000000000000004</v>
      </c>
      <c r="H86">
        <v>29.5</v>
      </c>
      <c r="I86">
        <v>31.5</v>
      </c>
      <c r="J86">
        <v>33</v>
      </c>
      <c r="K86">
        <v>34.5</v>
      </c>
      <c r="L86">
        <v>36.5</v>
      </c>
      <c r="M86">
        <v>38</v>
      </c>
      <c r="N86">
        <v>39.5</v>
      </c>
      <c r="O86">
        <v>41</v>
      </c>
      <c r="P86">
        <v>42</v>
      </c>
      <c r="Q86">
        <v>43.5</v>
      </c>
    </row>
    <row r="87" spans="4:17" x14ac:dyDescent="0.25">
      <c r="D87">
        <v>84</v>
      </c>
      <c r="E87">
        <v>98000</v>
      </c>
      <c r="F87">
        <v>26.5</v>
      </c>
      <c r="G87">
        <v>28.000000000000004</v>
      </c>
      <c r="H87">
        <v>29.5</v>
      </c>
      <c r="I87">
        <v>31.5</v>
      </c>
      <c r="J87">
        <v>33</v>
      </c>
      <c r="K87">
        <v>34.5</v>
      </c>
      <c r="L87">
        <v>36.5</v>
      </c>
      <c r="M87">
        <v>38</v>
      </c>
      <c r="N87">
        <v>39.5</v>
      </c>
      <c r="O87">
        <v>41</v>
      </c>
      <c r="P87">
        <v>42</v>
      </c>
      <c r="Q87">
        <v>43.5</v>
      </c>
    </row>
    <row r="88" spans="4:17" x14ac:dyDescent="0.25">
      <c r="D88">
        <v>85</v>
      </c>
      <c r="E88">
        <v>99000</v>
      </c>
      <c r="F88">
        <v>26.5</v>
      </c>
      <c r="G88">
        <v>28.000000000000004</v>
      </c>
      <c r="H88">
        <v>29.5</v>
      </c>
      <c r="I88">
        <v>31.5</v>
      </c>
      <c r="J88">
        <v>33</v>
      </c>
      <c r="K88">
        <v>34.5</v>
      </c>
      <c r="L88">
        <v>36.5</v>
      </c>
      <c r="M88">
        <v>38</v>
      </c>
      <c r="N88">
        <v>39.5</v>
      </c>
      <c r="O88">
        <v>41</v>
      </c>
      <c r="P88">
        <v>42</v>
      </c>
      <c r="Q88">
        <v>43.5</v>
      </c>
    </row>
    <row r="89" spans="4:17" x14ac:dyDescent="0.25">
      <c r="D89">
        <v>86</v>
      </c>
      <c r="E89">
        <v>100000</v>
      </c>
      <c r="F89">
        <v>26.5</v>
      </c>
      <c r="G89">
        <v>28.000000000000004</v>
      </c>
      <c r="H89">
        <v>29.5</v>
      </c>
      <c r="I89">
        <v>31.5</v>
      </c>
      <c r="J89">
        <v>33</v>
      </c>
      <c r="K89">
        <v>34.5</v>
      </c>
      <c r="L89">
        <v>36.5</v>
      </c>
      <c r="M89">
        <v>38</v>
      </c>
      <c r="N89">
        <v>39.5</v>
      </c>
      <c r="O89">
        <v>41</v>
      </c>
      <c r="P89">
        <v>42</v>
      </c>
      <c r="Q89">
        <v>43.5</v>
      </c>
    </row>
    <row r="90" spans="4:17" x14ac:dyDescent="0.25">
      <c r="D90">
        <v>87</v>
      </c>
      <c r="E90">
        <v>101000</v>
      </c>
      <c r="F90">
        <v>26.5</v>
      </c>
      <c r="G90">
        <v>28.000000000000004</v>
      </c>
      <c r="H90">
        <v>29.5</v>
      </c>
      <c r="I90">
        <v>31.5</v>
      </c>
      <c r="J90">
        <v>33</v>
      </c>
      <c r="K90">
        <v>34.5</v>
      </c>
      <c r="L90">
        <v>36.5</v>
      </c>
      <c r="M90">
        <v>38</v>
      </c>
      <c r="N90">
        <v>39.5</v>
      </c>
      <c r="O90">
        <v>41</v>
      </c>
      <c r="P90">
        <v>42</v>
      </c>
      <c r="Q90">
        <v>43.5</v>
      </c>
    </row>
    <row r="91" spans="4:17" x14ac:dyDescent="0.25">
      <c r="D91">
        <v>88</v>
      </c>
      <c r="E91">
        <v>102000</v>
      </c>
      <c r="F91">
        <v>26.5</v>
      </c>
      <c r="G91">
        <v>28.000000000000004</v>
      </c>
      <c r="H91">
        <v>29.5</v>
      </c>
      <c r="I91">
        <v>31.5</v>
      </c>
      <c r="J91">
        <v>33</v>
      </c>
      <c r="K91">
        <v>34.5</v>
      </c>
      <c r="L91">
        <v>36.5</v>
      </c>
      <c r="M91">
        <v>38</v>
      </c>
      <c r="N91">
        <v>39.5</v>
      </c>
      <c r="O91">
        <v>41</v>
      </c>
      <c r="P91">
        <v>42</v>
      </c>
      <c r="Q91">
        <v>43.5</v>
      </c>
    </row>
    <row r="92" spans="4:17" x14ac:dyDescent="0.25">
      <c r="D92">
        <v>89</v>
      </c>
      <c r="E92">
        <v>103000</v>
      </c>
      <c r="F92">
        <v>26.5</v>
      </c>
      <c r="G92">
        <v>28.000000000000004</v>
      </c>
      <c r="H92">
        <v>29.5</v>
      </c>
      <c r="I92">
        <v>31.5</v>
      </c>
      <c r="J92">
        <v>33</v>
      </c>
      <c r="K92">
        <v>34.5</v>
      </c>
      <c r="L92">
        <v>36.5</v>
      </c>
      <c r="M92">
        <v>38</v>
      </c>
      <c r="N92">
        <v>39.5</v>
      </c>
      <c r="O92">
        <v>41</v>
      </c>
      <c r="P92">
        <v>42</v>
      </c>
      <c r="Q92">
        <v>43.5</v>
      </c>
    </row>
    <row r="93" spans="4:17" x14ac:dyDescent="0.25">
      <c r="D93">
        <v>90</v>
      </c>
      <c r="E93">
        <v>104000</v>
      </c>
      <c r="F93">
        <v>26.5</v>
      </c>
      <c r="G93">
        <v>28.000000000000004</v>
      </c>
      <c r="H93">
        <v>29.5</v>
      </c>
      <c r="I93">
        <v>31.5</v>
      </c>
      <c r="J93">
        <v>33</v>
      </c>
      <c r="K93">
        <v>34.5</v>
      </c>
      <c r="L93">
        <v>36.5</v>
      </c>
      <c r="M93">
        <v>38</v>
      </c>
      <c r="N93">
        <v>39.5</v>
      </c>
      <c r="O93">
        <v>41</v>
      </c>
      <c r="P93">
        <v>42</v>
      </c>
      <c r="Q93">
        <v>43.5</v>
      </c>
    </row>
    <row r="94" spans="4:17" x14ac:dyDescent="0.25">
      <c r="D94">
        <v>91</v>
      </c>
      <c r="E94">
        <v>105000</v>
      </c>
      <c r="F94">
        <v>26.5</v>
      </c>
      <c r="G94">
        <v>28.000000000000004</v>
      </c>
      <c r="H94">
        <v>29.5</v>
      </c>
      <c r="I94">
        <v>31.5</v>
      </c>
      <c r="J94">
        <v>33</v>
      </c>
      <c r="K94">
        <v>34.5</v>
      </c>
      <c r="L94">
        <v>36.5</v>
      </c>
      <c r="M94">
        <v>38</v>
      </c>
      <c r="N94">
        <v>39.5</v>
      </c>
      <c r="O94">
        <v>41</v>
      </c>
      <c r="P94">
        <v>42</v>
      </c>
      <c r="Q94">
        <v>43.5</v>
      </c>
    </row>
    <row r="95" spans="4:17" x14ac:dyDescent="0.25">
      <c r="D95">
        <v>92</v>
      </c>
      <c r="E95">
        <v>106000</v>
      </c>
      <c r="F95">
        <v>26.5</v>
      </c>
      <c r="G95">
        <v>28.000000000000004</v>
      </c>
      <c r="H95">
        <v>29.5</v>
      </c>
      <c r="I95">
        <v>31.5</v>
      </c>
      <c r="J95">
        <v>33</v>
      </c>
      <c r="K95">
        <v>34.5</v>
      </c>
      <c r="L95">
        <v>36.5</v>
      </c>
      <c r="M95">
        <v>38</v>
      </c>
      <c r="N95">
        <v>39.5</v>
      </c>
      <c r="O95">
        <v>41</v>
      </c>
      <c r="P95">
        <v>42</v>
      </c>
      <c r="Q95">
        <v>43.5</v>
      </c>
    </row>
    <row r="96" spans="4:17" x14ac:dyDescent="0.25">
      <c r="D96">
        <v>93</v>
      </c>
      <c r="E96">
        <v>107000</v>
      </c>
      <c r="F96">
        <v>26.5</v>
      </c>
      <c r="G96">
        <v>28.000000000000004</v>
      </c>
      <c r="H96">
        <v>29.5</v>
      </c>
      <c r="I96">
        <v>31.5</v>
      </c>
      <c r="J96">
        <v>33</v>
      </c>
      <c r="K96">
        <v>34.5</v>
      </c>
      <c r="L96">
        <v>36.5</v>
      </c>
      <c r="M96">
        <v>38</v>
      </c>
      <c r="N96">
        <v>39.5</v>
      </c>
      <c r="O96">
        <v>41</v>
      </c>
      <c r="P96">
        <v>42</v>
      </c>
      <c r="Q96">
        <v>43.5</v>
      </c>
    </row>
    <row r="97" spans="4:17" x14ac:dyDescent="0.25">
      <c r="D97">
        <v>94</v>
      </c>
      <c r="E97">
        <v>108000</v>
      </c>
      <c r="F97">
        <v>26.5</v>
      </c>
      <c r="G97">
        <v>28.000000000000004</v>
      </c>
      <c r="H97">
        <v>29.5</v>
      </c>
      <c r="I97">
        <v>31.5</v>
      </c>
      <c r="J97">
        <v>33</v>
      </c>
      <c r="K97">
        <v>34.5</v>
      </c>
      <c r="L97">
        <v>36.5</v>
      </c>
      <c r="M97">
        <v>38</v>
      </c>
      <c r="N97">
        <v>39.5</v>
      </c>
      <c r="O97">
        <v>41</v>
      </c>
      <c r="P97">
        <v>42</v>
      </c>
      <c r="Q97">
        <v>43.5</v>
      </c>
    </row>
    <row r="98" spans="4:17" x14ac:dyDescent="0.25">
      <c r="D98">
        <v>95</v>
      </c>
      <c r="E98">
        <v>109000</v>
      </c>
      <c r="F98">
        <v>26.5</v>
      </c>
      <c r="G98">
        <v>28.000000000000004</v>
      </c>
      <c r="H98">
        <v>29.5</v>
      </c>
      <c r="I98">
        <v>31.5</v>
      </c>
      <c r="J98">
        <v>33</v>
      </c>
      <c r="K98">
        <v>34.5</v>
      </c>
      <c r="L98">
        <v>36.5</v>
      </c>
      <c r="M98">
        <v>38</v>
      </c>
      <c r="N98">
        <v>39.5</v>
      </c>
      <c r="O98">
        <v>41</v>
      </c>
      <c r="P98">
        <v>42</v>
      </c>
      <c r="Q98">
        <v>43.5</v>
      </c>
    </row>
    <row r="99" spans="4:17" x14ac:dyDescent="0.25">
      <c r="D99">
        <v>96</v>
      </c>
      <c r="E99">
        <v>110000</v>
      </c>
      <c r="F99">
        <v>26.5</v>
      </c>
      <c r="G99">
        <v>28.000000000000004</v>
      </c>
      <c r="H99">
        <v>29.5</v>
      </c>
      <c r="I99">
        <v>31.5</v>
      </c>
      <c r="J99">
        <v>33</v>
      </c>
      <c r="K99">
        <v>34.5</v>
      </c>
      <c r="L99">
        <v>36.5</v>
      </c>
      <c r="M99">
        <v>38</v>
      </c>
      <c r="N99">
        <v>39.5</v>
      </c>
      <c r="O99">
        <v>41</v>
      </c>
      <c r="P99">
        <v>42</v>
      </c>
      <c r="Q99">
        <v>43.5</v>
      </c>
    </row>
  </sheetData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1:AE99"/>
  <sheetViews>
    <sheetView zoomScale="85" zoomScaleNormal="85" workbookViewId="0"/>
  </sheetViews>
  <sheetFormatPr defaultRowHeight="15" x14ac:dyDescent="0.25"/>
  <sheetData>
    <row r="1" spans="2:31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</row>
    <row r="2" spans="2:31" x14ac:dyDescent="0.25">
      <c r="B2" s="61"/>
      <c r="D2" t="s">
        <v>142</v>
      </c>
      <c r="F2" s="62">
        <v>0</v>
      </c>
      <c r="G2" s="62">
        <v>1.0009999999999999</v>
      </c>
      <c r="H2" s="62">
        <v>1.5009999999999999</v>
      </c>
      <c r="I2" s="62">
        <v>2.0009999999999999</v>
      </c>
      <c r="J2" s="62">
        <v>2.5009999999999999</v>
      </c>
      <c r="K2" s="62">
        <v>3.0009999999999999</v>
      </c>
      <c r="L2" s="62">
        <v>3.5009999999999999</v>
      </c>
      <c r="M2" s="62">
        <v>4.0010000000000003</v>
      </c>
      <c r="N2" s="62">
        <v>4.5010000000000003</v>
      </c>
      <c r="O2" s="62">
        <v>5.0010000000000003</v>
      </c>
      <c r="P2" s="62">
        <v>5.5010000000000003</v>
      </c>
      <c r="Q2" s="62">
        <v>6.0010000000000003</v>
      </c>
      <c r="T2" s="63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2:31" x14ac:dyDescent="0.25">
      <c r="B3" s="64"/>
      <c r="E3" t="s">
        <v>59</v>
      </c>
      <c r="F3" s="62">
        <v>2</v>
      </c>
      <c r="G3" s="62">
        <v>3</v>
      </c>
      <c r="H3" s="62">
        <v>4</v>
      </c>
      <c r="I3" s="62">
        <v>5</v>
      </c>
      <c r="J3" s="62">
        <v>6</v>
      </c>
      <c r="K3" s="62">
        <v>7</v>
      </c>
      <c r="L3" s="62">
        <v>8</v>
      </c>
      <c r="M3" s="62">
        <v>9</v>
      </c>
      <c r="N3" s="62">
        <v>10</v>
      </c>
      <c r="O3" s="62">
        <v>11</v>
      </c>
      <c r="P3" s="62">
        <v>12</v>
      </c>
      <c r="Q3" s="62">
        <v>13</v>
      </c>
    </row>
    <row r="4" spans="2:31" x14ac:dyDescent="0.25">
      <c r="D4">
        <v>1</v>
      </c>
      <c r="E4">
        <v>0</v>
      </c>
      <c r="F4" s="37">
        <v>10</v>
      </c>
      <c r="G4" s="37">
        <v>10.5</v>
      </c>
      <c r="H4" s="37">
        <v>10.5</v>
      </c>
      <c r="I4" s="37">
        <v>10.5</v>
      </c>
      <c r="J4" s="37">
        <v>11</v>
      </c>
      <c r="K4" s="37">
        <v>11</v>
      </c>
      <c r="L4" s="37">
        <v>11</v>
      </c>
      <c r="M4" s="37">
        <v>11</v>
      </c>
      <c r="N4" s="37">
        <v>11.5</v>
      </c>
      <c r="O4" s="37">
        <v>11.5</v>
      </c>
      <c r="P4" s="37">
        <v>11.5</v>
      </c>
      <c r="Q4" s="37">
        <v>11.5</v>
      </c>
    </row>
    <row r="5" spans="2:31" x14ac:dyDescent="0.25">
      <c r="D5">
        <v>2</v>
      </c>
      <c r="E5">
        <v>20500</v>
      </c>
      <c r="F5" s="37">
        <v>10</v>
      </c>
      <c r="G5" s="37">
        <v>10.5</v>
      </c>
      <c r="H5" s="37">
        <v>10.5</v>
      </c>
      <c r="I5" s="37">
        <v>10.5</v>
      </c>
      <c r="J5" s="37">
        <v>11</v>
      </c>
      <c r="K5" s="37">
        <v>11</v>
      </c>
      <c r="L5" s="37">
        <v>11</v>
      </c>
      <c r="M5" s="37">
        <v>11</v>
      </c>
      <c r="N5" s="37">
        <v>11.5</v>
      </c>
      <c r="O5" s="37">
        <v>11.5</v>
      </c>
      <c r="P5" s="37">
        <v>11.5</v>
      </c>
      <c r="Q5" s="37">
        <v>11.5</v>
      </c>
    </row>
    <row r="6" spans="2:31" x14ac:dyDescent="0.25">
      <c r="D6">
        <v>3</v>
      </c>
      <c r="E6">
        <v>21000</v>
      </c>
      <c r="F6" s="37">
        <v>10.5</v>
      </c>
      <c r="G6" s="37">
        <v>11</v>
      </c>
      <c r="H6" s="37">
        <v>11</v>
      </c>
      <c r="I6" s="37">
        <v>11</v>
      </c>
      <c r="J6" s="37">
        <v>11.5</v>
      </c>
      <c r="K6" s="37">
        <v>11.5</v>
      </c>
      <c r="L6" s="37">
        <v>11.5</v>
      </c>
      <c r="M6" s="37">
        <v>12</v>
      </c>
      <c r="N6" s="37">
        <v>12</v>
      </c>
      <c r="O6" s="37">
        <v>12</v>
      </c>
      <c r="P6" s="37">
        <v>12</v>
      </c>
      <c r="Q6" s="37">
        <v>12</v>
      </c>
    </row>
    <row r="7" spans="2:31" x14ac:dyDescent="0.25">
      <c r="D7">
        <v>4</v>
      </c>
      <c r="E7">
        <v>21500</v>
      </c>
      <c r="F7" s="37">
        <v>11</v>
      </c>
      <c r="G7" s="37">
        <v>11</v>
      </c>
      <c r="H7" s="37">
        <v>11.5</v>
      </c>
      <c r="I7" s="37">
        <v>11.5</v>
      </c>
      <c r="J7" s="37">
        <v>12</v>
      </c>
      <c r="K7" s="37">
        <v>12</v>
      </c>
      <c r="L7" s="37">
        <v>12</v>
      </c>
      <c r="M7" s="37">
        <v>12.5</v>
      </c>
      <c r="N7" s="37">
        <v>12.5</v>
      </c>
      <c r="O7" s="37">
        <v>12.5</v>
      </c>
      <c r="P7" s="37">
        <v>12.5</v>
      </c>
      <c r="Q7" s="37">
        <v>12.5</v>
      </c>
    </row>
    <row r="8" spans="2:31" x14ac:dyDescent="0.25">
      <c r="D8">
        <v>5</v>
      </c>
      <c r="E8">
        <v>22000</v>
      </c>
      <c r="F8" s="37">
        <v>11.5</v>
      </c>
      <c r="G8" s="37">
        <v>11.5</v>
      </c>
      <c r="H8" s="37">
        <v>12</v>
      </c>
      <c r="I8" s="37">
        <v>12</v>
      </c>
      <c r="J8" s="37">
        <v>12</v>
      </c>
      <c r="K8" s="37">
        <v>12.5</v>
      </c>
      <c r="L8" s="37">
        <v>12.5</v>
      </c>
      <c r="M8" s="37">
        <v>12.5</v>
      </c>
      <c r="N8" s="37">
        <v>13</v>
      </c>
      <c r="O8" s="37">
        <v>13</v>
      </c>
      <c r="P8" s="37">
        <v>13</v>
      </c>
      <c r="Q8" s="37">
        <v>13</v>
      </c>
    </row>
    <row r="9" spans="2:31" x14ac:dyDescent="0.25">
      <c r="D9">
        <v>6</v>
      </c>
      <c r="E9">
        <v>22500</v>
      </c>
      <c r="F9" s="37">
        <v>12</v>
      </c>
      <c r="G9" s="37">
        <v>12</v>
      </c>
      <c r="H9" s="37">
        <v>12.5</v>
      </c>
      <c r="I9" s="37">
        <v>12.5</v>
      </c>
      <c r="J9" s="37">
        <v>12.5</v>
      </c>
      <c r="K9" s="37">
        <v>13</v>
      </c>
      <c r="L9" s="37">
        <v>13</v>
      </c>
      <c r="M9" s="37">
        <v>13</v>
      </c>
      <c r="N9" s="37">
        <v>13.5</v>
      </c>
      <c r="O9" s="37">
        <v>13.5</v>
      </c>
      <c r="P9" s="37">
        <v>13.5</v>
      </c>
      <c r="Q9" s="37">
        <v>13.5</v>
      </c>
    </row>
    <row r="10" spans="2:31" x14ac:dyDescent="0.25">
      <c r="D10">
        <v>7</v>
      </c>
      <c r="E10">
        <v>23000</v>
      </c>
      <c r="F10" s="37">
        <v>12</v>
      </c>
      <c r="G10" s="37">
        <v>12.5</v>
      </c>
      <c r="H10" s="37">
        <v>12.5</v>
      </c>
      <c r="I10" s="37">
        <v>13</v>
      </c>
      <c r="J10" s="37">
        <v>13</v>
      </c>
      <c r="K10" s="37">
        <v>13.5</v>
      </c>
      <c r="L10" s="37">
        <v>13.5</v>
      </c>
      <c r="M10" s="37">
        <v>13.5</v>
      </c>
      <c r="N10" s="37">
        <v>13.5</v>
      </c>
      <c r="O10" s="37">
        <v>14.000000000000002</v>
      </c>
      <c r="P10" s="37">
        <v>14.000000000000002</v>
      </c>
      <c r="Q10" s="37">
        <v>14.000000000000002</v>
      </c>
    </row>
    <row r="11" spans="2:31" x14ac:dyDescent="0.25">
      <c r="D11">
        <v>8</v>
      </c>
      <c r="E11">
        <v>23500</v>
      </c>
      <c r="F11" s="37">
        <v>12.5</v>
      </c>
      <c r="G11" s="37">
        <v>13</v>
      </c>
      <c r="H11" s="37">
        <v>13</v>
      </c>
      <c r="I11" s="37">
        <v>13.5</v>
      </c>
      <c r="J11" s="37">
        <v>13.5</v>
      </c>
      <c r="K11" s="37">
        <v>13.5</v>
      </c>
      <c r="L11" s="37">
        <v>14.000000000000002</v>
      </c>
      <c r="M11" s="37">
        <v>14.000000000000002</v>
      </c>
      <c r="N11" s="37">
        <v>14.000000000000002</v>
      </c>
      <c r="O11" s="37">
        <v>14.499999999999998</v>
      </c>
      <c r="P11" s="37">
        <v>14.499999999999998</v>
      </c>
      <c r="Q11" s="37">
        <v>14.499999999999998</v>
      </c>
    </row>
    <row r="12" spans="2:31" x14ac:dyDescent="0.25">
      <c r="D12">
        <v>9</v>
      </c>
      <c r="E12">
        <v>24000</v>
      </c>
      <c r="F12" s="37">
        <v>13</v>
      </c>
      <c r="G12" s="37">
        <v>13.5</v>
      </c>
      <c r="H12" s="37">
        <v>13.5</v>
      </c>
      <c r="I12" s="37">
        <v>13.5</v>
      </c>
      <c r="J12" s="37">
        <v>14.000000000000002</v>
      </c>
      <c r="K12" s="37">
        <v>14.000000000000002</v>
      </c>
      <c r="L12" s="37">
        <v>14.000000000000002</v>
      </c>
      <c r="M12" s="37">
        <v>14.499999999999998</v>
      </c>
      <c r="N12" s="37">
        <v>14.499999999999998</v>
      </c>
      <c r="O12" s="37">
        <v>14.499999999999998</v>
      </c>
      <c r="P12" s="37">
        <v>15</v>
      </c>
      <c r="Q12" s="37">
        <v>15</v>
      </c>
    </row>
    <row r="13" spans="2:31" x14ac:dyDescent="0.25">
      <c r="D13">
        <v>10</v>
      </c>
      <c r="E13">
        <v>24500</v>
      </c>
      <c r="F13" s="37">
        <v>13.5</v>
      </c>
      <c r="G13" s="37">
        <v>13.5</v>
      </c>
      <c r="H13" s="37">
        <v>14.000000000000002</v>
      </c>
      <c r="I13" s="37">
        <v>14.000000000000002</v>
      </c>
      <c r="J13" s="37">
        <v>14.000000000000002</v>
      </c>
      <c r="K13" s="37">
        <v>14.499999999999998</v>
      </c>
      <c r="L13" s="37">
        <v>14.499999999999998</v>
      </c>
      <c r="M13" s="37">
        <v>14.499999999999998</v>
      </c>
      <c r="N13" s="37">
        <v>15</v>
      </c>
      <c r="O13" s="37">
        <v>15</v>
      </c>
      <c r="P13" s="37">
        <v>15</v>
      </c>
      <c r="Q13" s="37">
        <v>15.5</v>
      </c>
    </row>
    <row r="14" spans="2:31" x14ac:dyDescent="0.25">
      <c r="D14">
        <v>11</v>
      </c>
      <c r="E14">
        <v>25000</v>
      </c>
      <c r="F14" s="37">
        <v>13.5</v>
      </c>
      <c r="G14" s="37">
        <v>14.000000000000002</v>
      </c>
      <c r="H14" s="37">
        <v>14.000000000000002</v>
      </c>
      <c r="I14" s="37">
        <v>14.499999999999998</v>
      </c>
      <c r="J14" s="37">
        <v>14.499999999999998</v>
      </c>
      <c r="K14" s="37">
        <v>14.499999999999998</v>
      </c>
      <c r="L14" s="37">
        <v>15</v>
      </c>
      <c r="M14" s="37">
        <v>15</v>
      </c>
      <c r="N14" s="37">
        <v>15.5</v>
      </c>
      <c r="O14" s="37">
        <v>15.5</v>
      </c>
      <c r="P14" s="37">
        <v>15.5</v>
      </c>
      <c r="Q14" s="37">
        <v>15.5</v>
      </c>
    </row>
    <row r="15" spans="2:31" x14ac:dyDescent="0.25">
      <c r="D15">
        <v>12</v>
      </c>
      <c r="E15">
        <v>26000</v>
      </c>
      <c r="F15" s="37">
        <v>14.000000000000002</v>
      </c>
      <c r="G15" s="37">
        <v>14.499999999999998</v>
      </c>
      <c r="H15" s="37">
        <v>14.499999999999998</v>
      </c>
      <c r="I15" s="37">
        <v>15</v>
      </c>
      <c r="J15" s="37">
        <v>15</v>
      </c>
      <c r="K15" s="37">
        <v>15.5</v>
      </c>
      <c r="L15" s="37">
        <v>15.5</v>
      </c>
      <c r="M15" s="37">
        <v>15.5</v>
      </c>
      <c r="N15" s="37">
        <v>16</v>
      </c>
      <c r="O15" s="37">
        <v>16</v>
      </c>
      <c r="P15" s="37">
        <v>16</v>
      </c>
      <c r="Q15" s="37">
        <v>16.5</v>
      </c>
    </row>
    <row r="16" spans="2:31" x14ac:dyDescent="0.25">
      <c r="D16">
        <v>13</v>
      </c>
      <c r="E16">
        <v>27000</v>
      </c>
      <c r="F16" s="37">
        <v>14.499999999999998</v>
      </c>
      <c r="G16" s="37">
        <v>15</v>
      </c>
      <c r="H16" s="37">
        <v>15.5</v>
      </c>
      <c r="I16" s="37">
        <v>15.5</v>
      </c>
      <c r="J16" s="37">
        <v>15.5</v>
      </c>
      <c r="K16" s="37">
        <v>16</v>
      </c>
      <c r="L16" s="37">
        <v>16</v>
      </c>
      <c r="M16" s="37">
        <v>16.5</v>
      </c>
      <c r="N16" s="37">
        <v>16.5</v>
      </c>
      <c r="O16" s="37">
        <v>16.5</v>
      </c>
      <c r="P16" s="37">
        <v>17</v>
      </c>
      <c r="Q16" s="37">
        <v>17</v>
      </c>
    </row>
    <row r="17" spans="4:17" x14ac:dyDescent="0.25">
      <c r="D17">
        <v>14</v>
      </c>
      <c r="E17">
        <v>28000</v>
      </c>
      <c r="F17" s="37">
        <v>15</v>
      </c>
      <c r="G17" s="37">
        <v>15.5</v>
      </c>
      <c r="H17" s="37">
        <v>15.5</v>
      </c>
      <c r="I17" s="37">
        <v>16</v>
      </c>
      <c r="J17" s="37">
        <v>16</v>
      </c>
      <c r="K17" s="37">
        <v>16.5</v>
      </c>
      <c r="L17" s="37">
        <v>16.5</v>
      </c>
      <c r="M17" s="37">
        <v>17</v>
      </c>
      <c r="N17" s="37">
        <v>17</v>
      </c>
      <c r="O17" s="37">
        <v>17</v>
      </c>
      <c r="P17" s="37">
        <v>17</v>
      </c>
      <c r="Q17" s="37">
        <v>17.5</v>
      </c>
    </row>
    <row r="18" spans="4:17" x14ac:dyDescent="0.25">
      <c r="D18">
        <v>15</v>
      </c>
      <c r="E18">
        <v>29000</v>
      </c>
      <c r="F18" s="37">
        <v>15.5</v>
      </c>
      <c r="G18" s="37">
        <v>15.5</v>
      </c>
      <c r="H18" s="37">
        <v>16</v>
      </c>
      <c r="I18" s="37">
        <v>16</v>
      </c>
      <c r="J18" s="37">
        <v>16.5</v>
      </c>
      <c r="K18" s="37">
        <v>16.5</v>
      </c>
      <c r="L18" s="37">
        <v>17</v>
      </c>
      <c r="M18" s="37">
        <v>17</v>
      </c>
      <c r="N18" s="37">
        <v>17.5</v>
      </c>
      <c r="O18" s="37">
        <v>17.5</v>
      </c>
      <c r="P18" s="37">
        <v>17.5</v>
      </c>
      <c r="Q18" s="37">
        <v>17.5</v>
      </c>
    </row>
    <row r="19" spans="4:17" x14ac:dyDescent="0.25">
      <c r="D19">
        <v>16</v>
      </c>
      <c r="E19">
        <v>30000</v>
      </c>
      <c r="F19" s="37">
        <v>15.5</v>
      </c>
      <c r="G19" s="37">
        <v>16</v>
      </c>
      <c r="H19" s="37">
        <v>16</v>
      </c>
      <c r="I19" s="37">
        <v>16.5</v>
      </c>
      <c r="J19" s="37">
        <v>16.5</v>
      </c>
      <c r="K19" s="37">
        <v>17</v>
      </c>
      <c r="L19" s="37">
        <v>17</v>
      </c>
      <c r="M19" s="37">
        <v>17.5</v>
      </c>
      <c r="N19" s="37">
        <v>17.5</v>
      </c>
      <c r="O19" s="37">
        <v>17.5</v>
      </c>
      <c r="P19" s="37">
        <v>18</v>
      </c>
      <c r="Q19" s="37">
        <v>18</v>
      </c>
    </row>
    <row r="20" spans="4:17" x14ac:dyDescent="0.25">
      <c r="D20">
        <v>17</v>
      </c>
      <c r="E20">
        <v>31000</v>
      </c>
      <c r="F20" s="37">
        <v>16</v>
      </c>
      <c r="G20" s="37">
        <v>16.5</v>
      </c>
      <c r="H20" s="37">
        <v>17</v>
      </c>
      <c r="I20" s="37">
        <v>17</v>
      </c>
      <c r="J20" s="37">
        <v>17.5</v>
      </c>
      <c r="K20" s="37">
        <v>17.5</v>
      </c>
      <c r="L20" s="37">
        <v>17.5</v>
      </c>
      <c r="M20" s="37">
        <v>18</v>
      </c>
      <c r="N20" s="37">
        <v>18</v>
      </c>
      <c r="O20" s="37">
        <v>18.5</v>
      </c>
      <c r="P20" s="37">
        <v>18.5</v>
      </c>
      <c r="Q20" s="37">
        <v>18.5</v>
      </c>
    </row>
    <row r="21" spans="4:17" x14ac:dyDescent="0.25">
      <c r="D21">
        <v>18</v>
      </c>
      <c r="E21">
        <v>32000</v>
      </c>
      <c r="F21" s="37">
        <v>16.5</v>
      </c>
      <c r="G21" s="37">
        <v>16.5</v>
      </c>
      <c r="H21" s="37">
        <v>17</v>
      </c>
      <c r="I21" s="37">
        <v>17</v>
      </c>
      <c r="J21" s="37">
        <v>17.5</v>
      </c>
      <c r="K21" s="37">
        <v>17.5</v>
      </c>
      <c r="L21" s="37">
        <v>18</v>
      </c>
      <c r="M21" s="37">
        <v>18</v>
      </c>
      <c r="N21" s="37">
        <v>18.5</v>
      </c>
      <c r="O21" s="37">
        <v>18.5</v>
      </c>
      <c r="P21" s="37">
        <v>18.5</v>
      </c>
      <c r="Q21" s="37">
        <v>19</v>
      </c>
    </row>
    <row r="22" spans="4:17" x14ac:dyDescent="0.25">
      <c r="D22">
        <v>19</v>
      </c>
      <c r="E22">
        <v>33000</v>
      </c>
      <c r="F22" s="37">
        <v>16.5</v>
      </c>
      <c r="G22" s="37">
        <v>16.5</v>
      </c>
      <c r="H22" s="37">
        <v>17</v>
      </c>
      <c r="I22" s="37">
        <v>17.5</v>
      </c>
      <c r="J22" s="37">
        <v>17.5</v>
      </c>
      <c r="K22" s="37">
        <v>18</v>
      </c>
      <c r="L22" s="37">
        <v>18</v>
      </c>
      <c r="M22" s="37">
        <v>18</v>
      </c>
      <c r="N22" s="37">
        <v>18.5</v>
      </c>
      <c r="O22" s="37">
        <v>18.5</v>
      </c>
      <c r="P22" s="37">
        <v>19</v>
      </c>
      <c r="Q22" s="37">
        <v>19</v>
      </c>
    </row>
    <row r="23" spans="4:17" x14ac:dyDescent="0.25">
      <c r="D23">
        <v>20</v>
      </c>
      <c r="E23">
        <v>34000</v>
      </c>
      <c r="F23" s="37">
        <v>16.5</v>
      </c>
      <c r="G23" s="37">
        <v>16.5</v>
      </c>
      <c r="H23" s="37">
        <v>17</v>
      </c>
      <c r="I23" s="37">
        <v>17.5</v>
      </c>
      <c r="J23" s="37">
        <v>17.5</v>
      </c>
      <c r="K23" s="37">
        <v>18</v>
      </c>
      <c r="L23" s="37">
        <v>18</v>
      </c>
      <c r="M23" s="37">
        <v>18</v>
      </c>
      <c r="N23" s="37">
        <v>18.5</v>
      </c>
      <c r="O23" s="37">
        <v>18.5</v>
      </c>
      <c r="P23" s="37">
        <v>19</v>
      </c>
      <c r="Q23" s="37">
        <v>19</v>
      </c>
    </row>
    <row r="24" spans="4:17" x14ac:dyDescent="0.25">
      <c r="D24">
        <v>21</v>
      </c>
      <c r="E24">
        <v>35000</v>
      </c>
      <c r="F24" s="37">
        <v>16.5</v>
      </c>
      <c r="G24" s="37">
        <v>16.5</v>
      </c>
      <c r="H24" s="37">
        <v>17</v>
      </c>
      <c r="I24" s="37">
        <v>17.5</v>
      </c>
      <c r="J24" s="37">
        <v>17.5</v>
      </c>
      <c r="K24" s="37">
        <v>18</v>
      </c>
      <c r="L24" s="37">
        <v>18</v>
      </c>
      <c r="M24" s="37">
        <v>18</v>
      </c>
      <c r="N24" s="37">
        <v>18.5</v>
      </c>
      <c r="O24" s="37">
        <v>18.5</v>
      </c>
      <c r="P24" s="37">
        <v>19</v>
      </c>
      <c r="Q24" s="37">
        <v>19</v>
      </c>
    </row>
    <row r="25" spans="4:17" x14ac:dyDescent="0.25">
      <c r="D25">
        <v>22</v>
      </c>
      <c r="E25">
        <v>36000</v>
      </c>
      <c r="F25" s="37">
        <v>16.5</v>
      </c>
      <c r="G25" s="37">
        <v>16.5</v>
      </c>
      <c r="H25" s="37">
        <v>17</v>
      </c>
      <c r="I25" s="37">
        <v>17.5</v>
      </c>
      <c r="J25" s="37">
        <v>17.5</v>
      </c>
      <c r="K25" s="37">
        <v>18</v>
      </c>
      <c r="L25" s="37">
        <v>18</v>
      </c>
      <c r="M25" s="37">
        <v>18.5</v>
      </c>
      <c r="N25" s="37">
        <v>18.5</v>
      </c>
      <c r="O25" s="37">
        <v>18.5</v>
      </c>
      <c r="P25" s="37">
        <v>19</v>
      </c>
      <c r="Q25" s="37">
        <v>19</v>
      </c>
    </row>
    <row r="26" spans="4:17" x14ac:dyDescent="0.25">
      <c r="D26">
        <v>23</v>
      </c>
      <c r="E26">
        <v>37000</v>
      </c>
      <c r="F26" s="37">
        <v>16.5</v>
      </c>
      <c r="G26" s="37">
        <v>16.5</v>
      </c>
      <c r="H26" s="37">
        <v>17</v>
      </c>
      <c r="I26" s="37">
        <v>17.5</v>
      </c>
      <c r="J26" s="37">
        <v>17.5</v>
      </c>
      <c r="K26" s="37">
        <v>18</v>
      </c>
      <c r="L26" s="37">
        <v>18</v>
      </c>
      <c r="M26" s="37">
        <v>18.5</v>
      </c>
      <c r="N26" s="37">
        <v>18.5</v>
      </c>
      <c r="O26" s="37">
        <v>18.5</v>
      </c>
      <c r="P26" s="37">
        <v>19</v>
      </c>
      <c r="Q26" s="37">
        <v>19</v>
      </c>
    </row>
    <row r="27" spans="4:17" x14ac:dyDescent="0.25">
      <c r="D27">
        <v>24</v>
      </c>
      <c r="E27">
        <v>38000</v>
      </c>
      <c r="F27" s="37">
        <v>16.5</v>
      </c>
      <c r="G27" s="37">
        <v>17</v>
      </c>
      <c r="H27" s="37">
        <v>17</v>
      </c>
      <c r="I27" s="37">
        <v>17.5</v>
      </c>
      <c r="J27" s="37">
        <v>17.5</v>
      </c>
      <c r="K27" s="37">
        <v>18</v>
      </c>
      <c r="L27" s="37">
        <v>18</v>
      </c>
      <c r="M27" s="37">
        <v>18.5</v>
      </c>
      <c r="N27" s="37">
        <v>18.5</v>
      </c>
      <c r="O27" s="37">
        <v>19</v>
      </c>
      <c r="P27" s="37">
        <v>19</v>
      </c>
      <c r="Q27" s="37">
        <v>19</v>
      </c>
    </row>
    <row r="28" spans="4:17" x14ac:dyDescent="0.25">
      <c r="D28">
        <v>25</v>
      </c>
      <c r="E28">
        <v>39000</v>
      </c>
      <c r="F28" s="37">
        <v>16.5</v>
      </c>
      <c r="G28" s="37">
        <v>17</v>
      </c>
      <c r="H28" s="37">
        <v>17</v>
      </c>
      <c r="I28" s="37">
        <v>17.5</v>
      </c>
      <c r="J28" s="37">
        <v>17.5</v>
      </c>
      <c r="K28" s="37">
        <v>18</v>
      </c>
      <c r="L28" s="37">
        <v>18</v>
      </c>
      <c r="M28" s="37">
        <v>18.5</v>
      </c>
      <c r="N28" s="37">
        <v>18.5</v>
      </c>
      <c r="O28" s="37">
        <v>19</v>
      </c>
      <c r="P28" s="37">
        <v>19</v>
      </c>
      <c r="Q28" s="37">
        <v>19</v>
      </c>
    </row>
    <row r="29" spans="4:17" x14ac:dyDescent="0.25">
      <c r="D29">
        <v>26</v>
      </c>
      <c r="E29">
        <v>40000</v>
      </c>
      <c r="F29" s="37">
        <v>16.5</v>
      </c>
      <c r="G29" s="37">
        <v>17</v>
      </c>
      <c r="H29" s="37">
        <v>17</v>
      </c>
      <c r="I29" s="37">
        <v>17.5</v>
      </c>
      <c r="J29" s="37">
        <v>18</v>
      </c>
      <c r="K29" s="37">
        <v>18</v>
      </c>
      <c r="L29" s="37">
        <v>18.5</v>
      </c>
      <c r="M29" s="37">
        <v>18.5</v>
      </c>
      <c r="N29" s="37">
        <v>18.5</v>
      </c>
      <c r="O29" s="37">
        <v>19</v>
      </c>
      <c r="P29" s="37">
        <v>19</v>
      </c>
      <c r="Q29" s="37">
        <v>19.5</v>
      </c>
    </row>
    <row r="30" spans="4:17" x14ac:dyDescent="0.25">
      <c r="D30">
        <v>27</v>
      </c>
      <c r="E30">
        <v>41000</v>
      </c>
      <c r="F30" s="37">
        <v>16.5</v>
      </c>
      <c r="G30" s="37">
        <v>17</v>
      </c>
      <c r="H30" s="37">
        <v>17.5</v>
      </c>
      <c r="I30" s="37">
        <v>17.5</v>
      </c>
      <c r="J30" s="37">
        <v>18</v>
      </c>
      <c r="K30" s="37">
        <v>18</v>
      </c>
      <c r="L30" s="37">
        <v>18.5</v>
      </c>
      <c r="M30" s="37">
        <v>18.5</v>
      </c>
      <c r="N30" s="37">
        <v>19</v>
      </c>
      <c r="O30" s="37">
        <v>19</v>
      </c>
      <c r="P30" s="37">
        <v>19</v>
      </c>
      <c r="Q30" s="37">
        <v>19.5</v>
      </c>
    </row>
    <row r="31" spans="4:17" x14ac:dyDescent="0.25">
      <c r="D31">
        <v>28</v>
      </c>
      <c r="E31">
        <v>42000</v>
      </c>
      <c r="F31" s="37">
        <v>16.5</v>
      </c>
      <c r="G31" s="37">
        <v>17</v>
      </c>
      <c r="H31" s="37">
        <v>17.5</v>
      </c>
      <c r="I31" s="37">
        <v>17.5</v>
      </c>
      <c r="J31" s="37">
        <v>18</v>
      </c>
      <c r="K31" s="37">
        <v>18</v>
      </c>
      <c r="L31" s="37">
        <v>18.5</v>
      </c>
      <c r="M31" s="37">
        <v>18.5</v>
      </c>
      <c r="N31" s="37">
        <v>19</v>
      </c>
      <c r="O31" s="37">
        <v>19</v>
      </c>
      <c r="P31" s="37">
        <v>19.5</v>
      </c>
      <c r="Q31" s="37">
        <v>19.5</v>
      </c>
    </row>
    <row r="32" spans="4:17" x14ac:dyDescent="0.25">
      <c r="D32">
        <v>29</v>
      </c>
      <c r="E32">
        <v>43000</v>
      </c>
      <c r="F32" s="37">
        <v>17</v>
      </c>
      <c r="G32" s="37">
        <v>17</v>
      </c>
      <c r="H32" s="37">
        <v>17.5</v>
      </c>
      <c r="I32" s="37">
        <v>18</v>
      </c>
      <c r="J32" s="37">
        <v>18</v>
      </c>
      <c r="K32" s="37">
        <v>18.5</v>
      </c>
      <c r="L32" s="37">
        <v>18.5</v>
      </c>
      <c r="M32" s="37">
        <v>19</v>
      </c>
      <c r="N32" s="37">
        <v>19</v>
      </c>
      <c r="O32" s="37">
        <v>19</v>
      </c>
      <c r="P32" s="37">
        <v>19.5</v>
      </c>
      <c r="Q32" s="37">
        <v>19.5</v>
      </c>
    </row>
    <row r="33" spans="4:17" x14ac:dyDescent="0.25">
      <c r="D33">
        <v>30</v>
      </c>
      <c r="E33">
        <v>44000</v>
      </c>
      <c r="F33" s="37">
        <v>17</v>
      </c>
      <c r="G33" s="37">
        <v>17.5</v>
      </c>
      <c r="H33" s="37">
        <v>17.5</v>
      </c>
      <c r="I33" s="37">
        <v>18</v>
      </c>
      <c r="J33" s="37">
        <v>18</v>
      </c>
      <c r="K33" s="37">
        <v>18.5</v>
      </c>
      <c r="L33" s="37">
        <v>18.5</v>
      </c>
      <c r="M33" s="37">
        <v>19</v>
      </c>
      <c r="N33" s="37">
        <v>19</v>
      </c>
      <c r="O33" s="37">
        <v>19.5</v>
      </c>
      <c r="P33" s="37">
        <v>19.5</v>
      </c>
      <c r="Q33" s="37">
        <v>19.5</v>
      </c>
    </row>
    <row r="34" spans="4:17" x14ac:dyDescent="0.25">
      <c r="D34">
        <v>31</v>
      </c>
      <c r="E34">
        <v>45000</v>
      </c>
      <c r="F34" s="37">
        <v>17</v>
      </c>
      <c r="G34" s="37">
        <v>17.5</v>
      </c>
      <c r="H34" s="37">
        <v>17.5</v>
      </c>
      <c r="I34" s="37">
        <v>18</v>
      </c>
      <c r="J34" s="37">
        <v>18.5</v>
      </c>
      <c r="K34" s="37">
        <v>18.5</v>
      </c>
      <c r="L34" s="37">
        <v>19</v>
      </c>
      <c r="M34" s="37">
        <v>19</v>
      </c>
      <c r="N34" s="37">
        <v>19.5</v>
      </c>
      <c r="O34" s="37">
        <v>19.5</v>
      </c>
      <c r="P34" s="37">
        <v>19.5</v>
      </c>
      <c r="Q34" s="37">
        <v>20</v>
      </c>
    </row>
    <row r="35" spans="4:17" x14ac:dyDescent="0.25">
      <c r="D35">
        <v>32</v>
      </c>
      <c r="E35">
        <v>46000</v>
      </c>
      <c r="F35" s="37">
        <v>17</v>
      </c>
      <c r="G35" s="37">
        <v>17.5</v>
      </c>
      <c r="H35" s="37">
        <v>18</v>
      </c>
      <c r="I35" s="37">
        <v>18</v>
      </c>
      <c r="J35" s="37">
        <v>18.5</v>
      </c>
      <c r="K35" s="37">
        <v>18.5</v>
      </c>
      <c r="L35" s="37">
        <v>19</v>
      </c>
      <c r="M35" s="37">
        <v>19</v>
      </c>
      <c r="N35" s="37">
        <v>19.5</v>
      </c>
      <c r="O35" s="37">
        <v>19.5</v>
      </c>
      <c r="P35" s="37">
        <v>20</v>
      </c>
      <c r="Q35" s="37">
        <v>20</v>
      </c>
    </row>
    <row r="36" spans="4:17" x14ac:dyDescent="0.25">
      <c r="D36">
        <v>33</v>
      </c>
      <c r="E36">
        <v>47000</v>
      </c>
      <c r="F36" s="37">
        <v>17.5</v>
      </c>
      <c r="G36" s="37">
        <v>17.5</v>
      </c>
      <c r="H36" s="37">
        <v>18</v>
      </c>
      <c r="I36" s="37">
        <v>18.5</v>
      </c>
      <c r="J36" s="37">
        <v>18.5</v>
      </c>
      <c r="K36" s="37">
        <v>19</v>
      </c>
      <c r="L36" s="37">
        <v>19</v>
      </c>
      <c r="M36" s="37">
        <v>19.5</v>
      </c>
      <c r="N36" s="37">
        <v>19.5</v>
      </c>
      <c r="O36" s="37">
        <v>19.5</v>
      </c>
      <c r="P36" s="37">
        <v>20</v>
      </c>
      <c r="Q36" s="37">
        <v>20</v>
      </c>
    </row>
    <row r="37" spans="4:17" x14ac:dyDescent="0.25">
      <c r="D37">
        <v>34</v>
      </c>
      <c r="E37">
        <v>48000</v>
      </c>
      <c r="F37" s="37">
        <v>17.5</v>
      </c>
      <c r="G37" s="37">
        <v>18</v>
      </c>
      <c r="H37" s="37">
        <v>18</v>
      </c>
      <c r="I37" s="37">
        <v>18.5</v>
      </c>
      <c r="J37" s="37">
        <v>18.5</v>
      </c>
      <c r="K37" s="37">
        <v>19</v>
      </c>
      <c r="L37" s="37">
        <v>19</v>
      </c>
      <c r="M37" s="37">
        <v>19.5</v>
      </c>
      <c r="N37" s="37">
        <v>19.5</v>
      </c>
      <c r="O37" s="37">
        <v>20</v>
      </c>
      <c r="P37" s="37">
        <v>20</v>
      </c>
      <c r="Q37" s="37">
        <v>20.5</v>
      </c>
    </row>
    <row r="38" spans="4:17" x14ac:dyDescent="0.25">
      <c r="D38">
        <v>35</v>
      </c>
      <c r="E38">
        <v>49000</v>
      </c>
      <c r="F38" s="37">
        <v>17.5</v>
      </c>
      <c r="G38" s="37">
        <v>18</v>
      </c>
      <c r="H38" s="37">
        <v>18</v>
      </c>
      <c r="I38" s="37">
        <v>18.5</v>
      </c>
      <c r="J38" s="37">
        <v>19</v>
      </c>
      <c r="K38" s="37">
        <v>19</v>
      </c>
      <c r="L38" s="37">
        <v>19.5</v>
      </c>
      <c r="M38" s="37">
        <v>19.5</v>
      </c>
      <c r="N38" s="37">
        <v>20</v>
      </c>
      <c r="O38" s="37">
        <v>20</v>
      </c>
      <c r="P38" s="37">
        <v>20</v>
      </c>
      <c r="Q38" s="37">
        <v>20.5</v>
      </c>
    </row>
    <row r="39" spans="4:17" x14ac:dyDescent="0.25">
      <c r="D39">
        <v>36</v>
      </c>
      <c r="E39">
        <v>50000</v>
      </c>
      <c r="F39" s="37">
        <v>17.5</v>
      </c>
      <c r="G39" s="37">
        <v>18</v>
      </c>
      <c r="H39" s="37">
        <v>18.5</v>
      </c>
      <c r="I39" s="37">
        <v>18.5</v>
      </c>
      <c r="J39" s="37">
        <v>19</v>
      </c>
      <c r="K39" s="37">
        <v>19</v>
      </c>
      <c r="L39" s="37">
        <v>19.5</v>
      </c>
      <c r="M39" s="37">
        <v>19.5</v>
      </c>
      <c r="N39" s="37">
        <v>20</v>
      </c>
      <c r="O39" s="37">
        <v>20</v>
      </c>
      <c r="P39" s="37">
        <v>20.5</v>
      </c>
      <c r="Q39" s="37">
        <v>20.5</v>
      </c>
    </row>
    <row r="40" spans="4:17" x14ac:dyDescent="0.25">
      <c r="D40">
        <v>37</v>
      </c>
      <c r="E40">
        <v>51000</v>
      </c>
      <c r="F40" s="37">
        <v>18</v>
      </c>
      <c r="G40" s="37">
        <v>18</v>
      </c>
      <c r="H40" s="37">
        <v>18.5</v>
      </c>
      <c r="I40" s="37">
        <v>18.5</v>
      </c>
      <c r="J40" s="37">
        <v>19</v>
      </c>
      <c r="K40" s="37">
        <v>19.5</v>
      </c>
      <c r="L40" s="37">
        <v>19.5</v>
      </c>
      <c r="M40" s="37">
        <v>20</v>
      </c>
      <c r="N40" s="37">
        <v>20</v>
      </c>
      <c r="O40" s="37">
        <v>20</v>
      </c>
      <c r="P40" s="37">
        <v>20.5</v>
      </c>
      <c r="Q40" s="37">
        <v>20.5</v>
      </c>
    </row>
    <row r="41" spans="4:17" x14ac:dyDescent="0.25">
      <c r="D41">
        <v>38</v>
      </c>
      <c r="E41">
        <v>52000</v>
      </c>
      <c r="F41" s="37">
        <v>18</v>
      </c>
      <c r="G41" s="37">
        <v>18</v>
      </c>
      <c r="H41" s="37">
        <v>18.5</v>
      </c>
      <c r="I41" s="37">
        <v>19</v>
      </c>
      <c r="J41" s="37">
        <v>19</v>
      </c>
      <c r="K41" s="37">
        <v>19.5</v>
      </c>
      <c r="L41" s="37">
        <v>19.5</v>
      </c>
      <c r="M41" s="37">
        <v>20</v>
      </c>
      <c r="N41" s="37">
        <v>20</v>
      </c>
      <c r="O41" s="37">
        <v>20.5</v>
      </c>
      <c r="P41" s="37">
        <v>20.5</v>
      </c>
      <c r="Q41" s="37">
        <v>20.5</v>
      </c>
    </row>
    <row r="42" spans="4:17" x14ac:dyDescent="0.25">
      <c r="D42">
        <v>39</v>
      </c>
      <c r="E42">
        <v>53000</v>
      </c>
      <c r="F42" s="37">
        <v>18</v>
      </c>
      <c r="G42" s="37">
        <v>18.5</v>
      </c>
      <c r="H42" s="37">
        <v>18.5</v>
      </c>
      <c r="I42" s="37">
        <v>19</v>
      </c>
      <c r="J42" s="37">
        <v>19</v>
      </c>
      <c r="K42" s="37">
        <v>19.5</v>
      </c>
      <c r="L42" s="37">
        <v>20</v>
      </c>
      <c r="M42" s="37">
        <v>20</v>
      </c>
      <c r="N42" s="37">
        <v>20</v>
      </c>
      <c r="O42" s="37">
        <v>20.5</v>
      </c>
      <c r="P42" s="37">
        <v>20.5</v>
      </c>
      <c r="Q42" s="37">
        <v>21</v>
      </c>
    </row>
    <row r="43" spans="4:17" x14ac:dyDescent="0.25">
      <c r="D43">
        <v>40</v>
      </c>
      <c r="E43">
        <v>54000</v>
      </c>
      <c r="F43" s="37">
        <v>18</v>
      </c>
      <c r="G43" s="37">
        <v>18.5</v>
      </c>
      <c r="H43" s="37">
        <v>18.5</v>
      </c>
      <c r="I43" s="37">
        <v>19</v>
      </c>
      <c r="J43" s="37">
        <v>19.5</v>
      </c>
      <c r="K43" s="37">
        <v>19.5</v>
      </c>
      <c r="L43" s="37">
        <v>20</v>
      </c>
      <c r="M43" s="37">
        <v>20</v>
      </c>
      <c r="N43" s="37">
        <v>20.5</v>
      </c>
      <c r="O43" s="37">
        <v>20.5</v>
      </c>
      <c r="P43" s="37">
        <v>20.5</v>
      </c>
      <c r="Q43" s="37">
        <v>21</v>
      </c>
    </row>
    <row r="44" spans="4:17" x14ac:dyDescent="0.25">
      <c r="D44">
        <v>41</v>
      </c>
      <c r="E44">
        <v>55000</v>
      </c>
      <c r="F44" s="37">
        <v>18</v>
      </c>
      <c r="G44" s="37">
        <v>18.5</v>
      </c>
      <c r="H44" s="37">
        <v>19</v>
      </c>
      <c r="I44" s="37">
        <v>19</v>
      </c>
      <c r="J44" s="37">
        <v>19.5</v>
      </c>
      <c r="K44" s="37">
        <v>19.5</v>
      </c>
      <c r="L44" s="37">
        <v>20</v>
      </c>
      <c r="M44" s="37">
        <v>20</v>
      </c>
      <c r="N44" s="37">
        <v>20.5</v>
      </c>
      <c r="O44" s="37">
        <v>20.5</v>
      </c>
      <c r="P44" s="37">
        <v>21</v>
      </c>
      <c r="Q44" s="37">
        <v>21</v>
      </c>
    </row>
    <row r="45" spans="4:17" x14ac:dyDescent="0.25">
      <c r="D45">
        <v>42</v>
      </c>
      <c r="E45">
        <v>56000</v>
      </c>
      <c r="F45" s="37">
        <v>18.5</v>
      </c>
      <c r="G45" s="37">
        <v>18.5</v>
      </c>
      <c r="H45" s="37">
        <v>19</v>
      </c>
      <c r="I45" s="37">
        <v>19.5</v>
      </c>
      <c r="J45" s="37">
        <v>19.5</v>
      </c>
      <c r="K45" s="37">
        <v>20</v>
      </c>
      <c r="L45" s="37">
        <v>20</v>
      </c>
      <c r="M45" s="37">
        <v>20.5</v>
      </c>
      <c r="N45" s="37">
        <v>20.5</v>
      </c>
      <c r="O45" s="37">
        <v>21</v>
      </c>
      <c r="P45" s="37">
        <v>21</v>
      </c>
      <c r="Q45" s="37">
        <v>21</v>
      </c>
    </row>
    <row r="46" spans="4:17" x14ac:dyDescent="0.25">
      <c r="D46">
        <v>43</v>
      </c>
      <c r="E46">
        <v>57000</v>
      </c>
      <c r="F46" s="37">
        <v>18.5</v>
      </c>
      <c r="G46" s="37">
        <v>19</v>
      </c>
      <c r="H46" s="37">
        <v>19</v>
      </c>
      <c r="I46" s="37">
        <v>19.5</v>
      </c>
      <c r="J46" s="37">
        <v>20</v>
      </c>
      <c r="K46" s="37">
        <v>20</v>
      </c>
      <c r="L46" s="37">
        <v>20.5</v>
      </c>
      <c r="M46" s="37">
        <v>20.5</v>
      </c>
      <c r="N46" s="37">
        <v>21</v>
      </c>
      <c r="O46" s="37">
        <v>21</v>
      </c>
      <c r="P46" s="37">
        <v>21.5</v>
      </c>
      <c r="Q46" s="37">
        <v>21.5</v>
      </c>
    </row>
    <row r="47" spans="4:17" x14ac:dyDescent="0.25">
      <c r="D47">
        <v>44</v>
      </c>
      <c r="E47">
        <v>58000</v>
      </c>
      <c r="F47" s="37">
        <v>18.5</v>
      </c>
      <c r="G47" s="37">
        <v>19</v>
      </c>
      <c r="H47" s="37">
        <v>19.5</v>
      </c>
      <c r="I47" s="37">
        <v>19.5</v>
      </c>
      <c r="J47" s="37">
        <v>20</v>
      </c>
      <c r="K47" s="37">
        <v>20.5</v>
      </c>
      <c r="L47" s="37">
        <v>20.5</v>
      </c>
      <c r="M47" s="37">
        <v>21</v>
      </c>
      <c r="N47" s="37">
        <v>21</v>
      </c>
      <c r="O47" s="37">
        <v>21</v>
      </c>
      <c r="P47" s="37">
        <v>21.5</v>
      </c>
      <c r="Q47" s="37">
        <v>21.5</v>
      </c>
    </row>
    <row r="48" spans="4:17" x14ac:dyDescent="0.25">
      <c r="D48">
        <v>45</v>
      </c>
      <c r="E48">
        <v>59000</v>
      </c>
      <c r="F48" s="37">
        <v>19</v>
      </c>
      <c r="G48" s="37">
        <v>19</v>
      </c>
      <c r="H48" s="37">
        <v>19.5</v>
      </c>
      <c r="I48" s="37">
        <v>20</v>
      </c>
      <c r="J48" s="37">
        <v>20</v>
      </c>
      <c r="K48" s="37">
        <v>20.5</v>
      </c>
      <c r="L48" s="37">
        <v>20.5</v>
      </c>
      <c r="M48" s="37">
        <v>21</v>
      </c>
      <c r="N48" s="37">
        <v>21</v>
      </c>
      <c r="O48" s="37">
        <v>21.5</v>
      </c>
      <c r="P48" s="37">
        <v>21.5</v>
      </c>
      <c r="Q48" s="37">
        <v>22</v>
      </c>
    </row>
    <row r="49" spans="4:17" x14ac:dyDescent="0.25">
      <c r="D49">
        <v>46</v>
      </c>
      <c r="E49">
        <v>60000</v>
      </c>
      <c r="F49" s="37">
        <v>19</v>
      </c>
      <c r="G49" s="37">
        <v>19.5</v>
      </c>
      <c r="H49" s="37">
        <v>19.5</v>
      </c>
      <c r="I49" s="37">
        <v>20</v>
      </c>
      <c r="J49" s="37">
        <v>20.5</v>
      </c>
      <c r="K49" s="37">
        <v>20.5</v>
      </c>
      <c r="L49" s="37">
        <v>21</v>
      </c>
      <c r="M49" s="37">
        <v>21</v>
      </c>
      <c r="N49" s="37">
        <v>21.5</v>
      </c>
      <c r="O49" s="37">
        <v>21.5</v>
      </c>
      <c r="P49" s="37">
        <v>22</v>
      </c>
      <c r="Q49" s="37">
        <v>22</v>
      </c>
    </row>
    <row r="50" spans="4:17" x14ac:dyDescent="0.25">
      <c r="D50">
        <v>47</v>
      </c>
      <c r="E50">
        <v>61000</v>
      </c>
      <c r="F50" s="37">
        <v>19</v>
      </c>
      <c r="G50" s="37">
        <v>19.5</v>
      </c>
      <c r="H50" s="37">
        <v>20</v>
      </c>
      <c r="I50" s="37">
        <v>20</v>
      </c>
      <c r="J50" s="37">
        <v>20.5</v>
      </c>
      <c r="K50" s="37">
        <v>20.5</v>
      </c>
      <c r="L50" s="37">
        <v>21</v>
      </c>
      <c r="M50" s="37">
        <v>21.5</v>
      </c>
      <c r="N50" s="37">
        <v>21.5</v>
      </c>
      <c r="O50" s="37">
        <v>21.5</v>
      </c>
      <c r="P50" s="37">
        <v>22</v>
      </c>
      <c r="Q50" s="37">
        <v>22</v>
      </c>
    </row>
    <row r="51" spans="4:17" x14ac:dyDescent="0.25">
      <c r="D51">
        <v>48</v>
      </c>
      <c r="E51">
        <v>62000</v>
      </c>
      <c r="F51" s="37">
        <v>19</v>
      </c>
      <c r="G51" s="37">
        <v>19.5</v>
      </c>
      <c r="H51" s="37">
        <v>20</v>
      </c>
      <c r="I51" s="37">
        <v>20.5</v>
      </c>
      <c r="J51" s="37">
        <v>20.5</v>
      </c>
      <c r="K51" s="37">
        <v>21</v>
      </c>
      <c r="L51" s="37">
        <v>21</v>
      </c>
      <c r="M51" s="37">
        <v>21.5</v>
      </c>
      <c r="N51" s="37">
        <v>21.5</v>
      </c>
      <c r="O51" s="37">
        <v>22</v>
      </c>
      <c r="P51" s="37">
        <v>22</v>
      </c>
      <c r="Q51" s="37">
        <v>22.5</v>
      </c>
    </row>
    <row r="52" spans="4:17" x14ac:dyDescent="0.25">
      <c r="D52">
        <v>49</v>
      </c>
      <c r="E52">
        <v>63000</v>
      </c>
      <c r="F52" s="37">
        <v>19.5</v>
      </c>
      <c r="G52" s="37">
        <v>19.5</v>
      </c>
      <c r="H52" s="37">
        <v>20</v>
      </c>
      <c r="I52" s="37">
        <v>20.5</v>
      </c>
      <c r="J52" s="37">
        <v>20.5</v>
      </c>
      <c r="K52" s="37">
        <v>21</v>
      </c>
      <c r="L52" s="37">
        <v>21.5</v>
      </c>
      <c r="M52" s="37">
        <v>21.5</v>
      </c>
      <c r="N52" s="37">
        <v>22</v>
      </c>
      <c r="O52" s="37">
        <v>22</v>
      </c>
      <c r="P52" s="37">
        <v>22</v>
      </c>
      <c r="Q52" s="37">
        <v>22.5</v>
      </c>
    </row>
    <row r="53" spans="4:17" x14ac:dyDescent="0.25">
      <c r="D53">
        <v>50</v>
      </c>
      <c r="E53">
        <v>64000</v>
      </c>
      <c r="F53" s="37">
        <v>19.5</v>
      </c>
      <c r="G53" s="37">
        <v>20</v>
      </c>
      <c r="H53" s="37">
        <v>20</v>
      </c>
      <c r="I53" s="37">
        <v>20.5</v>
      </c>
      <c r="J53" s="37">
        <v>21</v>
      </c>
      <c r="K53" s="37">
        <v>21</v>
      </c>
      <c r="L53" s="37">
        <v>21.5</v>
      </c>
      <c r="M53" s="37">
        <v>21.5</v>
      </c>
      <c r="N53" s="37">
        <v>22</v>
      </c>
      <c r="O53" s="37">
        <v>22</v>
      </c>
      <c r="P53" s="37">
        <v>22.5</v>
      </c>
      <c r="Q53" s="37">
        <v>22.5</v>
      </c>
    </row>
    <row r="54" spans="4:17" x14ac:dyDescent="0.25">
      <c r="D54">
        <v>51</v>
      </c>
      <c r="E54">
        <v>65000</v>
      </c>
      <c r="F54" s="37">
        <v>19.5</v>
      </c>
      <c r="G54" s="37">
        <v>20</v>
      </c>
      <c r="H54" s="37">
        <v>20.5</v>
      </c>
      <c r="I54" s="37">
        <v>20.5</v>
      </c>
      <c r="J54" s="37">
        <v>21</v>
      </c>
      <c r="K54" s="37">
        <v>21</v>
      </c>
      <c r="L54" s="37">
        <v>21.5</v>
      </c>
      <c r="M54" s="37">
        <v>22</v>
      </c>
      <c r="N54" s="37">
        <v>22</v>
      </c>
      <c r="O54" s="37">
        <v>22</v>
      </c>
      <c r="P54" s="37">
        <v>22.5</v>
      </c>
      <c r="Q54" s="37">
        <v>22.5</v>
      </c>
    </row>
    <row r="55" spans="4:17" x14ac:dyDescent="0.25">
      <c r="D55">
        <v>52</v>
      </c>
      <c r="E55">
        <v>66000</v>
      </c>
      <c r="F55" s="37">
        <v>19.5</v>
      </c>
      <c r="G55" s="37">
        <v>20</v>
      </c>
      <c r="H55" s="37">
        <v>20.5</v>
      </c>
      <c r="I55" s="37">
        <v>20.5</v>
      </c>
      <c r="J55" s="37">
        <v>21</v>
      </c>
      <c r="K55" s="37">
        <v>21.5</v>
      </c>
      <c r="L55" s="37">
        <v>21.5</v>
      </c>
      <c r="M55" s="37">
        <v>22</v>
      </c>
      <c r="N55" s="37">
        <v>22</v>
      </c>
      <c r="O55" s="37">
        <v>22.5</v>
      </c>
      <c r="P55" s="37">
        <v>22.5</v>
      </c>
      <c r="Q55" s="37">
        <v>23</v>
      </c>
    </row>
    <row r="56" spans="4:17" x14ac:dyDescent="0.25">
      <c r="D56">
        <v>53</v>
      </c>
      <c r="E56">
        <v>67000</v>
      </c>
      <c r="F56" s="37">
        <v>19.5</v>
      </c>
      <c r="G56" s="37">
        <v>20</v>
      </c>
      <c r="H56" s="37">
        <v>20.5</v>
      </c>
      <c r="I56" s="37">
        <v>21</v>
      </c>
      <c r="J56" s="37">
        <v>21</v>
      </c>
      <c r="K56" s="37">
        <v>21.5</v>
      </c>
      <c r="L56" s="37">
        <v>21.5</v>
      </c>
      <c r="M56" s="37">
        <v>22</v>
      </c>
      <c r="N56" s="37">
        <v>22</v>
      </c>
      <c r="O56" s="37">
        <v>22.5</v>
      </c>
      <c r="P56" s="37">
        <v>22.5</v>
      </c>
      <c r="Q56" s="37">
        <v>23</v>
      </c>
    </row>
    <row r="57" spans="4:17" x14ac:dyDescent="0.25">
      <c r="D57">
        <v>54</v>
      </c>
      <c r="E57">
        <v>68000</v>
      </c>
      <c r="F57" s="37">
        <v>20</v>
      </c>
      <c r="G57" s="37">
        <v>20</v>
      </c>
      <c r="H57" s="37">
        <v>20.5</v>
      </c>
      <c r="I57" s="37">
        <v>21</v>
      </c>
      <c r="J57" s="37">
        <v>21</v>
      </c>
      <c r="K57" s="37">
        <v>21.5</v>
      </c>
      <c r="L57" s="37">
        <v>22</v>
      </c>
      <c r="M57" s="37">
        <v>22</v>
      </c>
      <c r="N57" s="37">
        <v>22.5</v>
      </c>
      <c r="O57" s="37">
        <v>22.5</v>
      </c>
      <c r="P57" s="37">
        <v>23</v>
      </c>
      <c r="Q57" s="37">
        <v>23</v>
      </c>
    </row>
    <row r="58" spans="4:17" x14ac:dyDescent="0.25">
      <c r="D58">
        <v>55</v>
      </c>
      <c r="E58">
        <v>69000</v>
      </c>
      <c r="F58" s="37">
        <v>20</v>
      </c>
      <c r="G58" s="37">
        <v>20.5</v>
      </c>
      <c r="H58" s="37">
        <v>20.5</v>
      </c>
      <c r="I58" s="37">
        <v>21</v>
      </c>
      <c r="J58" s="37">
        <v>21.5</v>
      </c>
      <c r="K58" s="37">
        <v>21.5</v>
      </c>
      <c r="L58" s="37">
        <v>22</v>
      </c>
      <c r="M58" s="37">
        <v>22</v>
      </c>
      <c r="N58" s="37">
        <v>22.5</v>
      </c>
      <c r="O58" s="37">
        <v>22.5</v>
      </c>
      <c r="P58" s="37">
        <v>23</v>
      </c>
      <c r="Q58" s="37">
        <v>23</v>
      </c>
    </row>
    <row r="59" spans="4:17" x14ac:dyDescent="0.25">
      <c r="D59">
        <v>56</v>
      </c>
      <c r="E59">
        <v>70000</v>
      </c>
      <c r="F59" s="37">
        <v>20</v>
      </c>
      <c r="G59" s="37">
        <v>20.5</v>
      </c>
      <c r="H59" s="37">
        <v>21</v>
      </c>
      <c r="I59" s="37">
        <v>21</v>
      </c>
      <c r="J59" s="37">
        <v>21.5</v>
      </c>
      <c r="K59" s="37">
        <v>21.5</v>
      </c>
      <c r="L59" s="37">
        <v>22</v>
      </c>
      <c r="M59" s="37">
        <v>22.5</v>
      </c>
      <c r="N59" s="37">
        <v>22.5</v>
      </c>
      <c r="O59" s="37">
        <v>23</v>
      </c>
      <c r="P59" s="37">
        <v>23</v>
      </c>
      <c r="Q59" s="37">
        <v>23</v>
      </c>
    </row>
    <row r="60" spans="4:17" x14ac:dyDescent="0.25">
      <c r="D60">
        <v>57</v>
      </c>
      <c r="E60">
        <v>71000</v>
      </c>
      <c r="F60" s="37">
        <v>20</v>
      </c>
      <c r="G60" s="37">
        <v>20.5</v>
      </c>
      <c r="H60" s="37">
        <v>21</v>
      </c>
      <c r="I60" s="37">
        <v>21</v>
      </c>
      <c r="J60" s="37">
        <v>21.5</v>
      </c>
      <c r="K60" s="37">
        <v>22</v>
      </c>
      <c r="L60" s="37">
        <v>22</v>
      </c>
      <c r="M60" s="37">
        <v>22.5</v>
      </c>
      <c r="N60" s="37">
        <v>22.5</v>
      </c>
      <c r="O60" s="37">
        <v>23</v>
      </c>
      <c r="P60" s="37">
        <v>23</v>
      </c>
      <c r="Q60" s="37">
        <v>23.5</v>
      </c>
    </row>
    <row r="61" spans="4:17" x14ac:dyDescent="0.25">
      <c r="D61">
        <v>58</v>
      </c>
      <c r="E61">
        <v>72000</v>
      </c>
      <c r="F61" s="37">
        <v>20</v>
      </c>
      <c r="G61" s="37">
        <v>20.5</v>
      </c>
      <c r="H61" s="37">
        <v>21</v>
      </c>
      <c r="I61" s="37">
        <v>21.5</v>
      </c>
      <c r="J61" s="37">
        <v>21.5</v>
      </c>
      <c r="K61" s="37">
        <v>22</v>
      </c>
      <c r="L61" s="37">
        <v>22</v>
      </c>
      <c r="M61" s="37">
        <v>22.5</v>
      </c>
      <c r="N61" s="37">
        <v>22.5</v>
      </c>
      <c r="O61" s="37">
        <v>23</v>
      </c>
      <c r="P61" s="37">
        <v>23</v>
      </c>
      <c r="Q61" s="37">
        <v>23.5</v>
      </c>
    </row>
    <row r="62" spans="4:17" x14ac:dyDescent="0.25">
      <c r="D62">
        <v>59</v>
      </c>
      <c r="E62">
        <v>73000</v>
      </c>
      <c r="F62" s="37">
        <v>20</v>
      </c>
      <c r="G62" s="37">
        <v>20.5</v>
      </c>
      <c r="H62" s="37">
        <v>21</v>
      </c>
      <c r="I62" s="37">
        <v>21.5</v>
      </c>
      <c r="J62" s="37">
        <v>21.5</v>
      </c>
      <c r="K62" s="37">
        <v>22</v>
      </c>
      <c r="L62" s="37">
        <v>22</v>
      </c>
      <c r="M62" s="37">
        <v>22.5</v>
      </c>
      <c r="N62" s="37">
        <v>23</v>
      </c>
      <c r="O62" s="37">
        <v>23</v>
      </c>
      <c r="P62" s="37">
        <v>23</v>
      </c>
      <c r="Q62" s="37">
        <v>23.5</v>
      </c>
    </row>
    <row r="63" spans="4:17" x14ac:dyDescent="0.25">
      <c r="D63">
        <v>60</v>
      </c>
      <c r="E63">
        <v>74000</v>
      </c>
      <c r="F63" s="37">
        <v>20</v>
      </c>
      <c r="G63" s="37">
        <v>20.5</v>
      </c>
      <c r="H63" s="37">
        <v>21</v>
      </c>
      <c r="I63" s="37">
        <v>21.5</v>
      </c>
      <c r="J63" s="37">
        <v>21.5</v>
      </c>
      <c r="K63" s="37">
        <v>22</v>
      </c>
      <c r="L63" s="37">
        <v>22.5</v>
      </c>
      <c r="M63" s="37">
        <v>22.5</v>
      </c>
      <c r="N63" s="37">
        <v>23</v>
      </c>
      <c r="O63" s="37">
        <v>23</v>
      </c>
      <c r="P63" s="37">
        <v>23.5</v>
      </c>
      <c r="Q63" s="37">
        <v>23.5</v>
      </c>
    </row>
    <row r="64" spans="4:17" x14ac:dyDescent="0.25">
      <c r="D64">
        <v>61</v>
      </c>
      <c r="E64">
        <v>75000</v>
      </c>
      <c r="F64" s="37">
        <v>20.5</v>
      </c>
      <c r="G64" s="37">
        <v>20.5</v>
      </c>
      <c r="H64" s="37">
        <v>21</v>
      </c>
      <c r="I64" s="37">
        <v>21.5</v>
      </c>
      <c r="J64" s="37">
        <v>22</v>
      </c>
      <c r="K64" s="37">
        <v>22</v>
      </c>
      <c r="L64" s="37">
        <v>22.5</v>
      </c>
      <c r="M64" s="37">
        <v>22.5</v>
      </c>
      <c r="N64" s="37">
        <v>23</v>
      </c>
      <c r="O64" s="37">
        <v>23</v>
      </c>
      <c r="P64" s="37">
        <v>23.5</v>
      </c>
      <c r="Q64" s="37">
        <v>23.5</v>
      </c>
    </row>
    <row r="65" spans="4:17" x14ac:dyDescent="0.25">
      <c r="D65">
        <v>62</v>
      </c>
      <c r="E65">
        <v>76000</v>
      </c>
      <c r="F65" s="37">
        <v>20.5</v>
      </c>
      <c r="G65" s="37">
        <v>21</v>
      </c>
      <c r="H65" s="37">
        <v>21</v>
      </c>
      <c r="I65" s="37">
        <v>21.5</v>
      </c>
      <c r="J65" s="37">
        <v>22</v>
      </c>
      <c r="K65" s="37">
        <v>22</v>
      </c>
      <c r="L65" s="37">
        <v>22.5</v>
      </c>
      <c r="M65" s="37">
        <v>22.5</v>
      </c>
      <c r="N65" s="37">
        <v>23</v>
      </c>
      <c r="O65" s="37">
        <v>23</v>
      </c>
      <c r="P65" s="37">
        <v>23.5</v>
      </c>
      <c r="Q65" s="37">
        <v>23.5</v>
      </c>
    </row>
    <row r="66" spans="4:17" x14ac:dyDescent="0.25">
      <c r="D66">
        <v>63</v>
      </c>
      <c r="E66">
        <v>77000</v>
      </c>
      <c r="F66" s="37">
        <v>20.5</v>
      </c>
      <c r="G66" s="37">
        <v>21</v>
      </c>
      <c r="H66" s="37">
        <v>21</v>
      </c>
      <c r="I66" s="37">
        <v>21.5</v>
      </c>
      <c r="J66" s="37">
        <v>22</v>
      </c>
      <c r="K66" s="37">
        <v>22</v>
      </c>
      <c r="L66" s="37">
        <v>22.5</v>
      </c>
      <c r="M66" s="37">
        <v>23</v>
      </c>
      <c r="N66" s="37">
        <v>23</v>
      </c>
      <c r="O66" s="37">
        <v>23.5</v>
      </c>
      <c r="P66" s="37">
        <v>23.5</v>
      </c>
      <c r="Q66" s="37">
        <v>23.5</v>
      </c>
    </row>
    <row r="67" spans="4:17" x14ac:dyDescent="0.25">
      <c r="D67">
        <v>64</v>
      </c>
      <c r="E67">
        <v>78000</v>
      </c>
      <c r="F67" s="37">
        <v>20.5</v>
      </c>
      <c r="G67" s="37">
        <v>21</v>
      </c>
      <c r="H67" s="37">
        <v>21</v>
      </c>
      <c r="I67" s="37">
        <v>21.5</v>
      </c>
      <c r="J67" s="37">
        <v>22</v>
      </c>
      <c r="K67" s="37">
        <v>22.5</v>
      </c>
      <c r="L67" s="37">
        <v>22.5</v>
      </c>
      <c r="M67" s="37">
        <v>23</v>
      </c>
      <c r="N67" s="37">
        <v>23</v>
      </c>
      <c r="O67" s="37">
        <v>23.5</v>
      </c>
      <c r="P67" s="37">
        <v>23.5</v>
      </c>
      <c r="Q67" s="37">
        <v>24</v>
      </c>
    </row>
    <row r="68" spans="4:17" x14ac:dyDescent="0.25">
      <c r="D68">
        <v>65</v>
      </c>
      <c r="E68">
        <v>79000</v>
      </c>
      <c r="F68" s="37">
        <v>20.5</v>
      </c>
      <c r="G68" s="37">
        <v>21</v>
      </c>
      <c r="H68" s="37">
        <v>21.5</v>
      </c>
      <c r="I68" s="37">
        <v>21.5</v>
      </c>
      <c r="J68" s="37">
        <v>22</v>
      </c>
      <c r="K68" s="37">
        <v>22.5</v>
      </c>
      <c r="L68" s="37">
        <v>22.5</v>
      </c>
      <c r="M68" s="37">
        <v>23</v>
      </c>
      <c r="N68" s="37">
        <v>23</v>
      </c>
      <c r="O68" s="37">
        <v>23.5</v>
      </c>
      <c r="P68" s="37">
        <v>23.5</v>
      </c>
      <c r="Q68" s="37">
        <v>24</v>
      </c>
    </row>
    <row r="69" spans="4:17" x14ac:dyDescent="0.25">
      <c r="D69">
        <v>66</v>
      </c>
      <c r="E69">
        <v>80000</v>
      </c>
      <c r="F69" s="37">
        <v>20.5</v>
      </c>
      <c r="G69" s="37">
        <v>21</v>
      </c>
      <c r="H69" s="37">
        <v>21.5</v>
      </c>
      <c r="I69" s="37">
        <v>21.5</v>
      </c>
      <c r="J69" s="37">
        <v>22</v>
      </c>
      <c r="K69" s="37">
        <v>22.5</v>
      </c>
      <c r="L69" s="37">
        <v>22.5</v>
      </c>
      <c r="M69" s="37">
        <v>23</v>
      </c>
      <c r="N69" s="37">
        <v>23</v>
      </c>
      <c r="O69" s="37">
        <v>23.5</v>
      </c>
      <c r="P69" s="37">
        <v>23.5</v>
      </c>
      <c r="Q69" s="37">
        <v>24</v>
      </c>
    </row>
    <row r="70" spans="4:17" x14ac:dyDescent="0.25">
      <c r="D70">
        <v>67</v>
      </c>
      <c r="E70">
        <v>81000</v>
      </c>
      <c r="F70" s="37">
        <v>20.5</v>
      </c>
      <c r="G70" s="37">
        <v>21</v>
      </c>
      <c r="H70" s="37">
        <v>21.5</v>
      </c>
      <c r="I70" s="37">
        <v>21.5</v>
      </c>
      <c r="J70" s="37">
        <v>22</v>
      </c>
      <c r="K70" s="37">
        <v>22.5</v>
      </c>
      <c r="L70" s="37">
        <v>22.5</v>
      </c>
      <c r="M70" s="37">
        <v>23</v>
      </c>
      <c r="N70" s="37">
        <v>23</v>
      </c>
      <c r="O70" s="37">
        <v>23.5</v>
      </c>
      <c r="P70" s="37">
        <v>23.5</v>
      </c>
      <c r="Q70" s="37">
        <v>24</v>
      </c>
    </row>
    <row r="71" spans="4:17" x14ac:dyDescent="0.25">
      <c r="D71">
        <v>68</v>
      </c>
      <c r="E71">
        <v>82000</v>
      </c>
      <c r="F71" s="37">
        <v>20.5</v>
      </c>
      <c r="G71" s="37">
        <v>21</v>
      </c>
      <c r="H71" s="37">
        <v>21.5</v>
      </c>
      <c r="I71" s="37">
        <v>22</v>
      </c>
      <c r="J71" s="37">
        <v>22</v>
      </c>
      <c r="K71" s="37">
        <v>22.5</v>
      </c>
      <c r="L71" s="37">
        <v>23</v>
      </c>
      <c r="M71" s="37">
        <v>23</v>
      </c>
      <c r="N71" s="37">
        <v>23.5</v>
      </c>
      <c r="O71" s="37">
        <v>23.5</v>
      </c>
      <c r="P71" s="37">
        <v>24</v>
      </c>
      <c r="Q71" s="37">
        <v>24</v>
      </c>
    </row>
    <row r="72" spans="4:17" x14ac:dyDescent="0.25">
      <c r="D72">
        <v>69</v>
      </c>
      <c r="E72">
        <v>83000</v>
      </c>
      <c r="F72" s="37">
        <v>20.5</v>
      </c>
      <c r="G72" s="37">
        <v>21</v>
      </c>
      <c r="H72" s="37">
        <v>21.5</v>
      </c>
      <c r="I72" s="37">
        <v>22</v>
      </c>
      <c r="J72" s="37">
        <v>22</v>
      </c>
      <c r="K72" s="37">
        <v>22.5</v>
      </c>
      <c r="L72" s="37">
        <v>23</v>
      </c>
      <c r="M72" s="37">
        <v>23</v>
      </c>
      <c r="N72" s="37">
        <v>23.5</v>
      </c>
      <c r="O72" s="37">
        <v>23.5</v>
      </c>
      <c r="P72" s="37">
        <v>24</v>
      </c>
      <c r="Q72" s="37">
        <v>24</v>
      </c>
    </row>
    <row r="73" spans="4:17" x14ac:dyDescent="0.25">
      <c r="D73">
        <v>70</v>
      </c>
      <c r="E73">
        <v>84000</v>
      </c>
      <c r="F73" s="37">
        <v>20.5</v>
      </c>
      <c r="G73" s="37">
        <v>21</v>
      </c>
      <c r="H73" s="37">
        <v>21.5</v>
      </c>
      <c r="I73" s="37">
        <v>22</v>
      </c>
      <c r="J73" s="37">
        <v>22</v>
      </c>
      <c r="K73" s="37">
        <v>22.5</v>
      </c>
      <c r="L73" s="37">
        <v>23</v>
      </c>
      <c r="M73" s="37">
        <v>23</v>
      </c>
      <c r="N73" s="37">
        <v>23.5</v>
      </c>
      <c r="O73" s="37">
        <v>23.5</v>
      </c>
      <c r="P73" s="37">
        <v>24</v>
      </c>
      <c r="Q73" s="37">
        <v>24</v>
      </c>
    </row>
    <row r="74" spans="4:17" x14ac:dyDescent="0.25">
      <c r="D74">
        <v>71</v>
      </c>
      <c r="E74">
        <v>85000</v>
      </c>
      <c r="F74" s="37">
        <v>21</v>
      </c>
      <c r="G74" s="37">
        <v>21</v>
      </c>
      <c r="H74" s="37">
        <v>21.5</v>
      </c>
      <c r="I74" s="37">
        <v>22</v>
      </c>
      <c r="J74" s="37">
        <v>22.5</v>
      </c>
      <c r="K74" s="37">
        <v>22.5</v>
      </c>
      <c r="L74" s="37">
        <v>23</v>
      </c>
      <c r="M74" s="37">
        <v>23</v>
      </c>
      <c r="N74" s="37">
        <v>23.5</v>
      </c>
      <c r="O74" s="37">
        <v>23.5</v>
      </c>
      <c r="P74" s="37">
        <v>24</v>
      </c>
      <c r="Q74" s="37">
        <v>24</v>
      </c>
    </row>
    <row r="75" spans="4:17" x14ac:dyDescent="0.25">
      <c r="D75">
        <v>72</v>
      </c>
      <c r="E75">
        <v>86000</v>
      </c>
      <c r="F75" s="37">
        <v>21</v>
      </c>
      <c r="G75" s="37">
        <v>21.5</v>
      </c>
      <c r="H75" s="37">
        <v>21.5</v>
      </c>
      <c r="I75" s="37">
        <v>22</v>
      </c>
      <c r="J75" s="37">
        <v>22.5</v>
      </c>
      <c r="K75" s="37">
        <v>22.5</v>
      </c>
      <c r="L75" s="37">
        <v>23</v>
      </c>
      <c r="M75" s="37">
        <v>23</v>
      </c>
      <c r="N75" s="37">
        <v>23.5</v>
      </c>
      <c r="O75" s="37">
        <v>23.5</v>
      </c>
      <c r="P75" s="37">
        <v>24</v>
      </c>
      <c r="Q75" s="37">
        <v>24</v>
      </c>
    </row>
    <row r="76" spans="4:17" x14ac:dyDescent="0.25">
      <c r="D76">
        <v>73</v>
      </c>
      <c r="E76">
        <v>87000</v>
      </c>
      <c r="F76" s="37">
        <v>21</v>
      </c>
      <c r="G76" s="37">
        <v>21.5</v>
      </c>
      <c r="H76" s="37">
        <v>21.5</v>
      </c>
      <c r="I76" s="37">
        <v>22</v>
      </c>
      <c r="J76" s="37">
        <v>22.5</v>
      </c>
      <c r="K76" s="37">
        <v>22.5</v>
      </c>
      <c r="L76" s="37">
        <v>23</v>
      </c>
      <c r="M76" s="37">
        <v>23.5</v>
      </c>
      <c r="N76" s="37">
        <v>23.5</v>
      </c>
      <c r="O76" s="37">
        <v>24</v>
      </c>
      <c r="P76" s="37">
        <v>24</v>
      </c>
      <c r="Q76" s="37">
        <v>24</v>
      </c>
    </row>
    <row r="77" spans="4:17" x14ac:dyDescent="0.25">
      <c r="D77">
        <v>74</v>
      </c>
      <c r="E77">
        <v>88000</v>
      </c>
      <c r="F77" s="37">
        <v>21</v>
      </c>
      <c r="G77" s="37">
        <v>21.5</v>
      </c>
      <c r="H77" s="37">
        <v>21.5</v>
      </c>
      <c r="I77" s="37">
        <v>22</v>
      </c>
      <c r="J77" s="37">
        <v>22.5</v>
      </c>
      <c r="K77" s="37">
        <v>22.5</v>
      </c>
      <c r="L77" s="37">
        <v>23</v>
      </c>
      <c r="M77" s="37">
        <v>23.5</v>
      </c>
      <c r="N77" s="37">
        <v>23.5</v>
      </c>
      <c r="O77" s="37">
        <v>24</v>
      </c>
      <c r="P77" s="37">
        <v>24</v>
      </c>
      <c r="Q77" s="37">
        <v>24.5</v>
      </c>
    </row>
    <row r="78" spans="4:17" x14ac:dyDescent="0.25">
      <c r="D78">
        <v>75</v>
      </c>
      <c r="E78">
        <v>89000</v>
      </c>
      <c r="F78" s="37">
        <v>21</v>
      </c>
      <c r="G78" s="37">
        <v>21.5</v>
      </c>
      <c r="H78" s="37">
        <v>22</v>
      </c>
      <c r="I78" s="37">
        <v>22</v>
      </c>
      <c r="J78" s="37">
        <v>22.5</v>
      </c>
      <c r="K78" s="37">
        <v>23</v>
      </c>
      <c r="L78" s="37">
        <v>23</v>
      </c>
      <c r="M78" s="37">
        <v>23.5</v>
      </c>
      <c r="N78" s="37">
        <v>23.5</v>
      </c>
      <c r="O78" s="37">
        <v>24</v>
      </c>
      <c r="P78" s="37">
        <v>24</v>
      </c>
      <c r="Q78" s="37">
        <v>24.5</v>
      </c>
    </row>
    <row r="79" spans="4:17" x14ac:dyDescent="0.25">
      <c r="D79">
        <v>76</v>
      </c>
      <c r="E79">
        <v>90000</v>
      </c>
      <c r="F79" s="37">
        <v>21</v>
      </c>
      <c r="G79" s="37">
        <v>21.5</v>
      </c>
      <c r="H79" s="37">
        <v>22</v>
      </c>
      <c r="I79" s="37">
        <v>22</v>
      </c>
      <c r="J79" s="37">
        <v>22.5</v>
      </c>
      <c r="K79" s="37">
        <v>23</v>
      </c>
      <c r="L79" s="37">
        <v>23</v>
      </c>
      <c r="M79" s="37">
        <v>23.5</v>
      </c>
      <c r="N79" s="37">
        <v>23.5</v>
      </c>
      <c r="O79" s="37">
        <v>24</v>
      </c>
      <c r="P79" s="37">
        <v>24</v>
      </c>
      <c r="Q79" s="37">
        <v>24.5</v>
      </c>
    </row>
    <row r="80" spans="4:17" x14ac:dyDescent="0.25">
      <c r="D80">
        <v>77</v>
      </c>
      <c r="E80">
        <v>91000</v>
      </c>
      <c r="F80" s="37">
        <v>21</v>
      </c>
      <c r="G80" s="37">
        <v>21.5</v>
      </c>
      <c r="H80" s="37">
        <v>22</v>
      </c>
      <c r="I80" s="37">
        <v>22</v>
      </c>
      <c r="J80" s="37">
        <v>22.5</v>
      </c>
      <c r="K80" s="37">
        <v>23</v>
      </c>
      <c r="L80" s="37">
        <v>23</v>
      </c>
      <c r="M80" s="37">
        <v>23.5</v>
      </c>
      <c r="N80" s="37">
        <v>23.5</v>
      </c>
      <c r="O80" s="37">
        <v>24</v>
      </c>
      <c r="P80" s="37">
        <v>24</v>
      </c>
      <c r="Q80" s="37">
        <v>24.5</v>
      </c>
    </row>
    <row r="81" spans="4:17" x14ac:dyDescent="0.25">
      <c r="D81">
        <v>78</v>
      </c>
      <c r="E81">
        <v>92000</v>
      </c>
      <c r="F81" s="37">
        <v>21</v>
      </c>
      <c r="G81" s="37">
        <v>21.5</v>
      </c>
      <c r="H81" s="37">
        <v>22</v>
      </c>
      <c r="I81" s="37">
        <v>22.5</v>
      </c>
      <c r="J81" s="37">
        <v>22.5</v>
      </c>
      <c r="K81" s="37">
        <v>23</v>
      </c>
      <c r="L81" s="37">
        <v>23</v>
      </c>
      <c r="M81" s="37">
        <v>23.5</v>
      </c>
      <c r="N81" s="37">
        <v>24</v>
      </c>
      <c r="O81" s="37">
        <v>24</v>
      </c>
      <c r="P81" s="37">
        <v>24</v>
      </c>
      <c r="Q81" s="37">
        <v>24.5</v>
      </c>
    </row>
    <row r="82" spans="4:17" x14ac:dyDescent="0.25">
      <c r="D82">
        <v>79</v>
      </c>
      <c r="E82">
        <v>93000</v>
      </c>
      <c r="F82" s="37">
        <v>21</v>
      </c>
      <c r="G82" s="37">
        <v>21.5</v>
      </c>
      <c r="H82" s="37">
        <v>22</v>
      </c>
      <c r="I82" s="37">
        <v>22.5</v>
      </c>
      <c r="J82" s="37">
        <v>22.5</v>
      </c>
      <c r="K82" s="37">
        <v>23</v>
      </c>
      <c r="L82" s="37">
        <v>23.5</v>
      </c>
      <c r="M82" s="37">
        <v>23.5</v>
      </c>
      <c r="N82" s="37">
        <v>24</v>
      </c>
      <c r="O82" s="37">
        <v>24</v>
      </c>
      <c r="P82" s="37">
        <v>24.5</v>
      </c>
      <c r="Q82" s="37">
        <v>24.5</v>
      </c>
    </row>
    <row r="83" spans="4:17" x14ac:dyDescent="0.25">
      <c r="D83">
        <v>80</v>
      </c>
      <c r="E83">
        <v>94000</v>
      </c>
      <c r="F83" s="37">
        <v>21</v>
      </c>
      <c r="G83" s="37">
        <v>21.5</v>
      </c>
      <c r="H83" s="37">
        <v>22</v>
      </c>
      <c r="I83" s="37">
        <v>22.5</v>
      </c>
      <c r="J83" s="37">
        <v>22.5</v>
      </c>
      <c r="K83" s="37">
        <v>23</v>
      </c>
      <c r="L83" s="37">
        <v>23.5</v>
      </c>
      <c r="M83" s="37">
        <v>23.5</v>
      </c>
      <c r="N83" s="37">
        <v>24</v>
      </c>
      <c r="O83" s="37">
        <v>24</v>
      </c>
      <c r="P83" s="37">
        <v>24.5</v>
      </c>
      <c r="Q83" s="37">
        <v>24.5</v>
      </c>
    </row>
    <row r="84" spans="4:17" x14ac:dyDescent="0.25">
      <c r="D84">
        <v>81</v>
      </c>
      <c r="E84">
        <v>95000</v>
      </c>
      <c r="F84" s="37">
        <v>21</v>
      </c>
      <c r="G84" s="37">
        <v>21.5</v>
      </c>
      <c r="H84" s="37">
        <v>22</v>
      </c>
      <c r="I84" s="37">
        <v>22.5</v>
      </c>
      <c r="J84" s="37">
        <v>22.5</v>
      </c>
      <c r="K84" s="37">
        <v>23</v>
      </c>
      <c r="L84" s="37">
        <v>23.5</v>
      </c>
      <c r="M84" s="37">
        <v>23.5</v>
      </c>
      <c r="N84" s="37">
        <v>24</v>
      </c>
      <c r="O84" s="37">
        <v>24</v>
      </c>
      <c r="P84" s="37">
        <v>24.5</v>
      </c>
      <c r="Q84" s="37">
        <v>24.5</v>
      </c>
    </row>
    <row r="85" spans="4:17" x14ac:dyDescent="0.25">
      <c r="D85">
        <v>82</v>
      </c>
      <c r="E85">
        <v>96000</v>
      </c>
      <c r="F85" s="37">
        <v>21</v>
      </c>
      <c r="G85" s="37">
        <v>21.5</v>
      </c>
      <c r="H85" s="37">
        <v>22</v>
      </c>
      <c r="I85" s="37">
        <v>22.5</v>
      </c>
      <c r="J85" s="37">
        <v>23</v>
      </c>
      <c r="K85" s="37">
        <v>23</v>
      </c>
      <c r="L85" s="37">
        <v>23.5</v>
      </c>
      <c r="M85" s="37">
        <v>23.5</v>
      </c>
      <c r="N85" s="37">
        <v>24</v>
      </c>
      <c r="O85" s="37">
        <v>24</v>
      </c>
      <c r="P85" s="37">
        <v>24.5</v>
      </c>
      <c r="Q85" s="37">
        <v>24.5</v>
      </c>
    </row>
    <row r="86" spans="4:17" x14ac:dyDescent="0.25">
      <c r="D86">
        <v>83</v>
      </c>
      <c r="E86">
        <v>97000</v>
      </c>
      <c r="F86" s="37">
        <v>21</v>
      </c>
      <c r="G86" s="37">
        <v>21.5</v>
      </c>
      <c r="H86" s="37">
        <v>22</v>
      </c>
      <c r="I86" s="37">
        <v>22.5</v>
      </c>
      <c r="J86" s="37">
        <v>23</v>
      </c>
      <c r="K86" s="37">
        <v>23</v>
      </c>
      <c r="L86" s="37">
        <v>23.5</v>
      </c>
      <c r="M86" s="37">
        <v>23.5</v>
      </c>
      <c r="N86" s="37">
        <v>24</v>
      </c>
      <c r="O86" s="37">
        <v>24</v>
      </c>
      <c r="P86" s="37">
        <v>24.5</v>
      </c>
      <c r="Q86" s="37">
        <v>24.5</v>
      </c>
    </row>
    <row r="87" spans="4:17" x14ac:dyDescent="0.25">
      <c r="D87">
        <v>84</v>
      </c>
      <c r="E87">
        <v>98000</v>
      </c>
      <c r="F87" s="37">
        <v>21</v>
      </c>
      <c r="G87" s="37">
        <v>21.5</v>
      </c>
      <c r="H87" s="37">
        <v>22</v>
      </c>
      <c r="I87" s="37">
        <v>22.5</v>
      </c>
      <c r="J87" s="37">
        <v>23</v>
      </c>
      <c r="K87" s="37">
        <v>23</v>
      </c>
      <c r="L87" s="37">
        <v>23.5</v>
      </c>
      <c r="M87" s="37">
        <v>23.5</v>
      </c>
      <c r="N87" s="37">
        <v>24</v>
      </c>
      <c r="O87" s="37">
        <v>24</v>
      </c>
      <c r="P87" s="37">
        <v>24.5</v>
      </c>
      <c r="Q87" s="37">
        <v>24.5</v>
      </c>
    </row>
    <row r="88" spans="4:17" x14ac:dyDescent="0.25">
      <c r="D88">
        <v>85</v>
      </c>
      <c r="E88">
        <v>99000</v>
      </c>
      <c r="F88" s="37">
        <v>21</v>
      </c>
      <c r="G88" s="37">
        <v>21.5</v>
      </c>
      <c r="H88" s="37">
        <v>22</v>
      </c>
      <c r="I88" s="37">
        <v>22.5</v>
      </c>
      <c r="J88" s="37">
        <v>23</v>
      </c>
      <c r="K88" s="37">
        <v>23</v>
      </c>
      <c r="L88" s="37">
        <v>23.5</v>
      </c>
      <c r="M88" s="37">
        <v>23.5</v>
      </c>
      <c r="N88" s="37">
        <v>24</v>
      </c>
      <c r="O88" s="37">
        <v>24</v>
      </c>
      <c r="P88" s="37">
        <v>24.5</v>
      </c>
      <c r="Q88" s="37">
        <v>24.5</v>
      </c>
    </row>
    <row r="89" spans="4:17" x14ac:dyDescent="0.25">
      <c r="D89">
        <v>86</v>
      </c>
      <c r="E89">
        <v>100000</v>
      </c>
      <c r="F89" s="37">
        <v>21</v>
      </c>
      <c r="G89" s="37">
        <v>21.5</v>
      </c>
      <c r="H89" s="37">
        <v>22</v>
      </c>
      <c r="I89" s="37">
        <v>22.5</v>
      </c>
      <c r="J89" s="37">
        <v>23</v>
      </c>
      <c r="K89" s="37">
        <v>23</v>
      </c>
      <c r="L89" s="37">
        <v>23.5</v>
      </c>
      <c r="M89" s="37">
        <v>23.5</v>
      </c>
      <c r="N89" s="37">
        <v>24</v>
      </c>
      <c r="O89" s="37">
        <v>24</v>
      </c>
      <c r="P89" s="37">
        <v>24.5</v>
      </c>
      <c r="Q89" s="37">
        <v>24.5</v>
      </c>
    </row>
    <row r="90" spans="4:17" x14ac:dyDescent="0.25">
      <c r="D90">
        <v>87</v>
      </c>
      <c r="E90">
        <v>101000</v>
      </c>
      <c r="F90" s="37">
        <v>21</v>
      </c>
      <c r="G90" s="37">
        <v>22</v>
      </c>
      <c r="H90" s="37">
        <v>22</v>
      </c>
      <c r="I90" s="37">
        <v>22.5</v>
      </c>
      <c r="J90" s="37">
        <v>23</v>
      </c>
      <c r="K90" s="37">
        <v>23</v>
      </c>
      <c r="L90" s="37">
        <v>23.5</v>
      </c>
      <c r="M90" s="37">
        <v>23.5</v>
      </c>
      <c r="N90" s="37">
        <v>24</v>
      </c>
      <c r="O90" s="37">
        <v>24.5</v>
      </c>
      <c r="P90" s="37">
        <v>24.5</v>
      </c>
      <c r="Q90" s="37">
        <v>24.5</v>
      </c>
    </row>
    <row r="91" spans="4:17" x14ac:dyDescent="0.25">
      <c r="D91">
        <v>88</v>
      </c>
      <c r="E91">
        <v>102000</v>
      </c>
      <c r="F91" s="37">
        <v>21</v>
      </c>
      <c r="G91" s="37">
        <v>22</v>
      </c>
      <c r="H91" s="37">
        <v>22</v>
      </c>
      <c r="I91" s="37">
        <v>22.5</v>
      </c>
      <c r="J91" s="37">
        <v>23</v>
      </c>
      <c r="K91" s="37">
        <v>23</v>
      </c>
      <c r="L91" s="37">
        <v>23.5</v>
      </c>
      <c r="M91" s="37">
        <v>23.5</v>
      </c>
      <c r="N91" s="37">
        <v>24</v>
      </c>
      <c r="O91" s="37">
        <v>24.5</v>
      </c>
      <c r="P91" s="37">
        <v>24.5</v>
      </c>
      <c r="Q91" s="37">
        <v>24.5</v>
      </c>
    </row>
    <row r="92" spans="4:17" x14ac:dyDescent="0.25">
      <c r="D92">
        <v>89</v>
      </c>
      <c r="E92">
        <v>103000</v>
      </c>
      <c r="F92" s="37">
        <v>21.5</v>
      </c>
      <c r="G92" s="37">
        <v>22</v>
      </c>
      <c r="H92" s="37">
        <v>22</v>
      </c>
      <c r="I92" s="37">
        <v>22.5</v>
      </c>
      <c r="J92" s="37">
        <v>23</v>
      </c>
      <c r="K92" s="37">
        <v>23</v>
      </c>
      <c r="L92" s="37">
        <v>23.5</v>
      </c>
      <c r="M92" s="37">
        <v>23.5</v>
      </c>
      <c r="N92" s="37">
        <v>24</v>
      </c>
      <c r="O92" s="37">
        <v>24.5</v>
      </c>
      <c r="P92" s="37">
        <v>24.5</v>
      </c>
      <c r="Q92" s="37">
        <v>24.5</v>
      </c>
    </row>
    <row r="93" spans="4:17" x14ac:dyDescent="0.25">
      <c r="D93">
        <v>90</v>
      </c>
      <c r="E93">
        <v>104000</v>
      </c>
      <c r="F93" s="37">
        <v>21.5</v>
      </c>
      <c r="G93" s="37">
        <v>22</v>
      </c>
      <c r="H93" s="37">
        <v>22</v>
      </c>
      <c r="I93" s="37">
        <v>22.5</v>
      </c>
      <c r="J93" s="37">
        <v>23</v>
      </c>
      <c r="K93" s="37">
        <v>23</v>
      </c>
      <c r="L93" s="37">
        <v>23.5</v>
      </c>
      <c r="M93" s="37">
        <v>23.5</v>
      </c>
      <c r="N93" s="37">
        <v>24</v>
      </c>
      <c r="O93" s="37">
        <v>24.5</v>
      </c>
      <c r="P93" s="37">
        <v>24.5</v>
      </c>
      <c r="Q93" s="37">
        <v>24.5</v>
      </c>
    </row>
    <row r="94" spans="4:17" x14ac:dyDescent="0.25">
      <c r="D94">
        <v>91</v>
      </c>
      <c r="E94">
        <v>105000</v>
      </c>
      <c r="F94" s="37">
        <v>21.5</v>
      </c>
      <c r="G94" s="37">
        <v>22</v>
      </c>
      <c r="H94" s="37">
        <v>22</v>
      </c>
      <c r="I94" s="37">
        <v>22.5</v>
      </c>
      <c r="J94" s="37">
        <v>23</v>
      </c>
      <c r="K94" s="37">
        <v>23</v>
      </c>
      <c r="L94" s="37">
        <v>23.5</v>
      </c>
      <c r="M94" s="37">
        <v>24</v>
      </c>
      <c r="N94" s="37">
        <v>24</v>
      </c>
      <c r="O94" s="37">
        <v>24.5</v>
      </c>
      <c r="P94" s="37">
        <v>24.5</v>
      </c>
      <c r="Q94" s="37">
        <v>24.5</v>
      </c>
    </row>
    <row r="95" spans="4:17" x14ac:dyDescent="0.25">
      <c r="D95">
        <v>92</v>
      </c>
      <c r="E95">
        <v>106000</v>
      </c>
      <c r="F95" s="37">
        <v>21.5</v>
      </c>
      <c r="G95" s="37">
        <v>22</v>
      </c>
      <c r="H95" s="37">
        <v>22</v>
      </c>
      <c r="I95" s="37">
        <v>22.5</v>
      </c>
      <c r="J95" s="37">
        <v>23</v>
      </c>
      <c r="K95" s="37">
        <v>23</v>
      </c>
      <c r="L95" s="37">
        <v>23.5</v>
      </c>
      <c r="M95" s="37">
        <v>24</v>
      </c>
      <c r="N95" s="37">
        <v>24</v>
      </c>
      <c r="O95" s="37">
        <v>24.5</v>
      </c>
      <c r="P95" s="37">
        <v>24.5</v>
      </c>
      <c r="Q95" s="37">
        <v>24.5</v>
      </c>
    </row>
    <row r="96" spans="4:17" x14ac:dyDescent="0.25">
      <c r="D96">
        <v>93</v>
      </c>
      <c r="E96">
        <v>107000</v>
      </c>
      <c r="F96" s="37">
        <v>21.5</v>
      </c>
      <c r="G96" s="37">
        <v>22</v>
      </c>
      <c r="H96" s="37">
        <v>22</v>
      </c>
      <c r="I96" s="37">
        <v>22.5</v>
      </c>
      <c r="J96" s="37">
        <v>23</v>
      </c>
      <c r="K96" s="37">
        <v>23</v>
      </c>
      <c r="L96" s="37">
        <v>23.5</v>
      </c>
      <c r="M96" s="37">
        <v>24</v>
      </c>
      <c r="N96" s="37">
        <v>24</v>
      </c>
      <c r="O96" s="37">
        <v>24.5</v>
      </c>
      <c r="P96" s="37">
        <v>24.5</v>
      </c>
      <c r="Q96" s="37">
        <v>24.5</v>
      </c>
    </row>
    <row r="97" spans="4:17" x14ac:dyDescent="0.25">
      <c r="D97">
        <v>94</v>
      </c>
      <c r="E97">
        <v>108000</v>
      </c>
      <c r="F97" s="37">
        <v>21.5</v>
      </c>
      <c r="G97" s="37">
        <v>22</v>
      </c>
      <c r="H97" s="37">
        <v>22</v>
      </c>
      <c r="I97" s="37">
        <v>22.5</v>
      </c>
      <c r="J97" s="37">
        <v>23</v>
      </c>
      <c r="K97" s="37">
        <v>23</v>
      </c>
      <c r="L97" s="37">
        <v>23.5</v>
      </c>
      <c r="M97" s="37">
        <v>24</v>
      </c>
      <c r="N97" s="37">
        <v>24</v>
      </c>
      <c r="O97" s="37">
        <v>24.5</v>
      </c>
      <c r="P97" s="37">
        <v>24.5</v>
      </c>
      <c r="Q97" s="37">
        <v>24.5</v>
      </c>
    </row>
    <row r="98" spans="4:17" x14ac:dyDescent="0.25">
      <c r="D98">
        <v>95</v>
      </c>
      <c r="E98">
        <v>109000</v>
      </c>
      <c r="F98" s="37">
        <v>21.5</v>
      </c>
      <c r="G98" s="37">
        <v>22</v>
      </c>
      <c r="H98" s="37">
        <v>22</v>
      </c>
      <c r="I98" s="37">
        <v>22.5</v>
      </c>
      <c r="J98" s="37">
        <v>23</v>
      </c>
      <c r="K98" s="37">
        <v>23</v>
      </c>
      <c r="L98" s="37">
        <v>23.5</v>
      </c>
      <c r="M98" s="37">
        <v>24</v>
      </c>
      <c r="N98" s="37">
        <v>24</v>
      </c>
      <c r="O98" s="37">
        <v>24.5</v>
      </c>
      <c r="P98" s="37">
        <v>24.5</v>
      </c>
      <c r="Q98" s="37">
        <v>25</v>
      </c>
    </row>
    <row r="99" spans="4:17" x14ac:dyDescent="0.25">
      <c r="D99">
        <v>96</v>
      </c>
      <c r="E99">
        <v>110000</v>
      </c>
      <c r="F99" s="37">
        <v>21.5</v>
      </c>
      <c r="G99" s="37">
        <v>22</v>
      </c>
      <c r="H99" s="37">
        <v>22</v>
      </c>
      <c r="I99" s="37">
        <v>22.5</v>
      </c>
      <c r="J99" s="37">
        <v>23</v>
      </c>
      <c r="K99" s="37">
        <v>23</v>
      </c>
      <c r="L99" s="37">
        <v>23.5</v>
      </c>
      <c r="M99" s="37">
        <v>24</v>
      </c>
      <c r="N99" s="37">
        <v>24</v>
      </c>
      <c r="O99" s="37">
        <v>24.5</v>
      </c>
      <c r="P99" s="37">
        <v>24.5</v>
      </c>
      <c r="Q99" s="37">
        <v>25</v>
      </c>
    </row>
  </sheetData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1:AE100"/>
  <sheetViews>
    <sheetView zoomScale="85" zoomScaleNormal="85" workbookViewId="0"/>
  </sheetViews>
  <sheetFormatPr defaultRowHeight="15" x14ac:dyDescent="0.25"/>
  <sheetData>
    <row r="1" spans="2:31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</row>
    <row r="2" spans="2:31" x14ac:dyDescent="0.25">
      <c r="B2" s="61"/>
      <c r="D2" t="s">
        <v>143</v>
      </c>
      <c r="F2" s="62">
        <v>0</v>
      </c>
      <c r="G2" s="62">
        <v>1.0009999999999999</v>
      </c>
      <c r="H2" s="62">
        <v>1.5009999999999999</v>
      </c>
      <c r="I2" s="62">
        <v>2.0009999999999999</v>
      </c>
      <c r="J2" s="62">
        <v>2.5009999999999999</v>
      </c>
      <c r="K2" s="62">
        <v>3.0009999999999999</v>
      </c>
      <c r="L2" s="62">
        <v>3.5009999999999999</v>
      </c>
      <c r="M2" s="62">
        <v>4.0010000000000003</v>
      </c>
      <c r="N2" s="62">
        <v>4.5010000000000003</v>
      </c>
      <c r="O2" s="62">
        <v>5.0010000000000003</v>
      </c>
      <c r="P2" s="62">
        <v>5.5010000000000003</v>
      </c>
      <c r="Q2" s="62">
        <v>6.0010000000000003</v>
      </c>
      <c r="T2" s="63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2:31" x14ac:dyDescent="0.25">
      <c r="B3" s="64"/>
      <c r="E3" t="s">
        <v>59</v>
      </c>
      <c r="F3" s="62">
        <v>2</v>
      </c>
      <c r="G3" s="62">
        <v>3</v>
      </c>
      <c r="H3" s="62">
        <v>4</v>
      </c>
      <c r="I3" s="62">
        <v>5</v>
      </c>
      <c r="J3" s="62">
        <v>6</v>
      </c>
      <c r="K3" s="62">
        <v>7</v>
      </c>
      <c r="L3" s="62">
        <v>8</v>
      </c>
      <c r="M3" s="62">
        <v>9</v>
      </c>
      <c r="N3" s="62">
        <v>10</v>
      </c>
      <c r="O3" s="62">
        <v>11</v>
      </c>
      <c r="P3" s="62">
        <v>12</v>
      </c>
      <c r="Q3" s="62">
        <v>13</v>
      </c>
    </row>
    <row r="4" spans="2:31" x14ac:dyDescent="0.25">
      <c r="D4">
        <v>1</v>
      </c>
      <c r="E4">
        <v>0</v>
      </c>
      <c r="F4" s="37">
        <v>10</v>
      </c>
      <c r="G4" s="37">
        <v>10.5</v>
      </c>
      <c r="H4" s="37">
        <v>10.5</v>
      </c>
      <c r="I4" s="37">
        <v>10.5</v>
      </c>
      <c r="J4" s="37">
        <v>11</v>
      </c>
      <c r="K4" s="37">
        <v>11</v>
      </c>
      <c r="L4" s="37">
        <v>11</v>
      </c>
      <c r="M4" s="37">
        <v>11</v>
      </c>
      <c r="N4" s="37">
        <v>11.5</v>
      </c>
      <c r="O4" s="37">
        <v>11.5</v>
      </c>
      <c r="P4" s="37">
        <v>11.5</v>
      </c>
      <c r="Q4" s="37">
        <v>11.5</v>
      </c>
    </row>
    <row r="5" spans="2:31" x14ac:dyDescent="0.25">
      <c r="D5">
        <v>2</v>
      </c>
      <c r="E5" s="65">
        <v>20500</v>
      </c>
      <c r="F5" s="66">
        <v>13</v>
      </c>
      <c r="G5" s="66">
        <v>13.5</v>
      </c>
      <c r="H5" s="66">
        <v>13.5</v>
      </c>
      <c r="I5" s="66">
        <v>13.5</v>
      </c>
      <c r="J5" s="66">
        <v>14</v>
      </c>
      <c r="K5" s="66">
        <v>14</v>
      </c>
      <c r="L5" s="66">
        <v>14</v>
      </c>
      <c r="M5" s="66">
        <v>14</v>
      </c>
      <c r="N5" s="66">
        <v>14.5</v>
      </c>
      <c r="O5" s="66">
        <v>14.5</v>
      </c>
      <c r="P5" s="66">
        <v>14.5</v>
      </c>
      <c r="Q5" s="66">
        <v>14.5</v>
      </c>
    </row>
    <row r="6" spans="2:31" x14ac:dyDescent="0.25">
      <c r="D6">
        <v>3</v>
      </c>
      <c r="E6" s="65">
        <v>21000</v>
      </c>
      <c r="F6" s="66">
        <v>13.5</v>
      </c>
      <c r="G6" s="66">
        <v>14</v>
      </c>
      <c r="H6" s="66">
        <v>14</v>
      </c>
      <c r="I6" s="66">
        <v>14</v>
      </c>
      <c r="J6" s="66">
        <v>14.5</v>
      </c>
      <c r="K6" s="66">
        <v>14.5</v>
      </c>
      <c r="L6" s="66">
        <v>14.5</v>
      </c>
      <c r="M6" s="66">
        <v>15</v>
      </c>
      <c r="N6" s="66">
        <v>15</v>
      </c>
      <c r="O6" s="66">
        <v>15</v>
      </c>
      <c r="P6" s="66">
        <v>15</v>
      </c>
      <c r="Q6" s="66">
        <v>15</v>
      </c>
    </row>
    <row r="7" spans="2:31" x14ac:dyDescent="0.25">
      <c r="D7">
        <v>4</v>
      </c>
      <c r="E7" s="65">
        <v>21500</v>
      </c>
      <c r="F7" s="66">
        <v>14</v>
      </c>
      <c r="G7" s="66">
        <v>14</v>
      </c>
      <c r="H7" s="66">
        <v>14.5</v>
      </c>
      <c r="I7" s="66">
        <v>14.5</v>
      </c>
      <c r="J7" s="66">
        <v>15</v>
      </c>
      <c r="K7" s="66">
        <v>15</v>
      </c>
      <c r="L7" s="66">
        <v>15</v>
      </c>
      <c r="M7" s="66">
        <v>15.5</v>
      </c>
      <c r="N7" s="66">
        <v>15.5</v>
      </c>
      <c r="O7" s="66">
        <v>15.5</v>
      </c>
      <c r="P7" s="66">
        <v>15.5</v>
      </c>
      <c r="Q7" s="66">
        <v>15.5</v>
      </c>
    </row>
    <row r="8" spans="2:31" x14ac:dyDescent="0.25">
      <c r="D8">
        <v>5</v>
      </c>
      <c r="E8" s="65">
        <v>22000</v>
      </c>
      <c r="F8" s="66">
        <v>14.5</v>
      </c>
      <c r="G8" s="66">
        <v>14.5</v>
      </c>
      <c r="H8" s="66">
        <v>15</v>
      </c>
      <c r="I8" s="66">
        <v>15</v>
      </c>
      <c r="J8" s="66">
        <v>15</v>
      </c>
      <c r="K8" s="66">
        <v>15.5</v>
      </c>
      <c r="L8" s="66">
        <v>15.5</v>
      </c>
      <c r="M8" s="66">
        <v>15.5</v>
      </c>
      <c r="N8" s="66">
        <v>16</v>
      </c>
      <c r="O8" s="66">
        <v>16</v>
      </c>
      <c r="P8" s="66">
        <v>16</v>
      </c>
      <c r="Q8" s="66">
        <v>16</v>
      </c>
    </row>
    <row r="9" spans="2:31" x14ac:dyDescent="0.25">
      <c r="D9">
        <v>6</v>
      </c>
      <c r="E9" s="65">
        <v>22500</v>
      </c>
      <c r="F9" s="66">
        <v>15</v>
      </c>
      <c r="G9" s="66">
        <v>15</v>
      </c>
      <c r="H9" s="66">
        <v>15.5</v>
      </c>
      <c r="I9" s="66">
        <v>15.5</v>
      </c>
      <c r="J9" s="66">
        <v>15.5</v>
      </c>
      <c r="K9" s="66">
        <v>16</v>
      </c>
      <c r="L9" s="66">
        <v>16</v>
      </c>
      <c r="M9" s="66">
        <v>16</v>
      </c>
      <c r="N9" s="66">
        <v>16.5</v>
      </c>
      <c r="O9" s="66">
        <v>16.5</v>
      </c>
      <c r="P9" s="66">
        <v>16.5</v>
      </c>
      <c r="Q9" s="66">
        <v>16.5</v>
      </c>
    </row>
    <row r="10" spans="2:31" x14ac:dyDescent="0.25">
      <c r="D10">
        <v>7</v>
      </c>
      <c r="E10" s="65">
        <v>23000</v>
      </c>
      <c r="F10" s="66">
        <v>15</v>
      </c>
      <c r="G10" s="66">
        <v>15.5</v>
      </c>
      <c r="H10" s="66">
        <v>15.5</v>
      </c>
      <c r="I10" s="66">
        <v>16</v>
      </c>
      <c r="J10" s="66">
        <v>16</v>
      </c>
      <c r="K10" s="66">
        <v>16.5</v>
      </c>
      <c r="L10" s="66">
        <v>16.5</v>
      </c>
      <c r="M10" s="66">
        <v>16.5</v>
      </c>
      <c r="N10" s="66">
        <v>16.5</v>
      </c>
      <c r="O10" s="66">
        <v>17</v>
      </c>
      <c r="P10" s="66">
        <v>17</v>
      </c>
      <c r="Q10" s="66">
        <v>17</v>
      </c>
    </row>
    <row r="11" spans="2:31" x14ac:dyDescent="0.25">
      <c r="D11">
        <v>8</v>
      </c>
      <c r="E11" s="65">
        <v>23500</v>
      </c>
      <c r="F11" s="66">
        <v>15.5</v>
      </c>
      <c r="G11" s="66">
        <v>16</v>
      </c>
      <c r="H11" s="66">
        <v>16</v>
      </c>
      <c r="I11" s="66">
        <v>16.5</v>
      </c>
      <c r="J11" s="66">
        <v>16.5</v>
      </c>
      <c r="K11" s="66">
        <v>16.5</v>
      </c>
      <c r="L11" s="66">
        <v>17</v>
      </c>
      <c r="M11" s="66">
        <v>17</v>
      </c>
      <c r="N11" s="66">
        <v>17</v>
      </c>
      <c r="O11" s="66">
        <v>17.5</v>
      </c>
      <c r="P11" s="66">
        <v>17.5</v>
      </c>
      <c r="Q11" s="66">
        <v>17.5</v>
      </c>
    </row>
    <row r="12" spans="2:31" x14ac:dyDescent="0.25">
      <c r="D12">
        <v>9</v>
      </c>
      <c r="E12" s="65">
        <v>24000</v>
      </c>
      <c r="F12" s="66">
        <v>16</v>
      </c>
      <c r="G12" s="66">
        <v>16.5</v>
      </c>
      <c r="H12" s="66">
        <v>16.5</v>
      </c>
      <c r="I12" s="66">
        <v>16.5</v>
      </c>
      <c r="J12" s="66">
        <v>17</v>
      </c>
      <c r="K12" s="66">
        <v>17</v>
      </c>
      <c r="L12" s="66">
        <v>17</v>
      </c>
      <c r="M12" s="66">
        <v>17.5</v>
      </c>
      <c r="N12" s="66">
        <v>17.5</v>
      </c>
      <c r="O12" s="66">
        <v>17.5</v>
      </c>
      <c r="P12" s="66">
        <v>18</v>
      </c>
      <c r="Q12" s="66">
        <v>18</v>
      </c>
    </row>
    <row r="13" spans="2:31" x14ac:dyDescent="0.25">
      <c r="D13">
        <v>10</v>
      </c>
      <c r="E13" s="65">
        <v>24500</v>
      </c>
      <c r="F13" s="66">
        <v>16</v>
      </c>
      <c r="G13" s="66">
        <v>16.5</v>
      </c>
      <c r="H13" s="66">
        <v>17</v>
      </c>
      <c r="I13" s="66">
        <v>17</v>
      </c>
      <c r="J13" s="66">
        <v>17</v>
      </c>
      <c r="K13" s="66">
        <v>17.5</v>
      </c>
      <c r="L13" s="66">
        <v>17.5</v>
      </c>
      <c r="M13" s="66">
        <v>17.5</v>
      </c>
      <c r="N13" s="66">
        <v>18</v>
      </c>
      <c r="O13" s="66">
        <v>18</v>
      </c>
      <c r="P13" s="66">
        <v>18</v>
      </c>
      <c r="Q13" s="66">
        <v>18.5</v>
      </c>
    </row>
    <row r="14" spans="2:31" x14ac:dyDescent="0.25">
      <c r="D14">
        <v>11</v>
      </c>
      <c r="E14" s="65">
        <v>25000</v>
      </c>
      <c r="F14" s="66">
        <v>16</v>
      </c>
      <c r="G14" s="66">
        <v>16.5</v>
      </c>
      <c r="H14" s="66">
        <v>17</v>
      </c>
      <c r="I14" s="66">
        <v>17</v>
      </c>
      <c r="J14" s="66">
        <v>17.5</v>
      </c>
      <c r="K14" s="66">
        <v>17.5</v>
      </c>
      <c r="L14" s="66">
        <v>17.5</v>
      </c>
      <c r="M14" s="66">
        <v>18</v>
      </c>
      <c r="N14" s="66">
        <v>18</v>
      </c>
      <c r="O14" s="66">
        <v>18.5</v>
      </c>
      <c r="P14" s="66">
        <v>18.5</v>
      </c>
      <c r="Q14" s="66">
        <v>18.5</v>
      </c>
    </row>
    <row r="15" spans="2:31" x14ac:dyDescent="0.25">
      <c r="D15">
        <v>12</v>
      </c>
      <c r="E15" s="65">
        <v>26000</v>
      </c>
      <c r="F15" s="66">
        <v>16</v>
      </c>
      <c r="G15" s="66">
        <v>16.5</v>
      </c>
      <c r="H15" s="66">
        <v>17</v>
      </c>
      <c r="I15" s="66">
        <v>17</v>
      </c>
      <c r="J15" s="66">
        <v>17.5</v>
      </c>
      <c r="K15" s="66">
        <v>17.5</v>
      </c>
      <c r="L15" s="66">
        <v>17.5</v>
      </c>
      <c r="M15" s="66">
        <v>18</v>
      </c>
      <c r="N15" s="66">
        <v>18</v>
      </c>
      <c r="O15" s="66">
        <v>18.5</v>
      </c>
      <c r="P15" s="66">
        <v>18.5</v>
      </c>
      <c r="Q15" s="66">
        <v>18.5</v>
      </c>
    </row>
    <row r="16" spans="2:31" x14ac:dyDescent="0.25">
      <c r="D16">
        <v>13</v>
      </c>
      <c r="E16" s="65">
        <v>27000</v>
      </c>
      <c r="F16" s="66">
        <v>16</v>
      </c>
      <c r="G16" s="66">
        <v>16.5</v>
      </c>
      <c r="H16" s="66">
        <v>17</v>
      </c>
      <c r="I16" s="66">
        <v>17</v>
      </c>
      <c r="J16" s="66">
        <v>17.5</v>
      </c>
      <c r="K16" s="66">
        <v>17.5</v>
      </c>
      <c r="L16" s="66">
        <v>17.5</v>
      </c>
      <c r="M16" s="66">
        <v>18</v>
      </c>
      <c r="N16" s="66">
        <v>18</v>
      </c>
      <c r="O16" s="66">
        <v>18.5</v>
      </c>
      <c r="P16" s="66">
        <v>18.5</v>
      </c>
      <c r="Q16" s="66">
        <v>18.5</v>
      </c>
    </row>
    <row r="17" spans="4:17" x14ac:dyDescent="0.25">
      <c r="D17">
        <v>14</v>
      </c>
      <c r="E17" s="65">
        <v>28000</v>
      </c>
      <c r="F17" s="66">
        <v>16</v>
      </c>
      <c r="G17" s="66">
        <v>16.5</v>
      </c>
      <c r="H17" s="66">
        <v>17</v>
      </c>
      <c r="I17" s="66">
        <v>17</v>
      </c>
      <c r="J17" s="66">
        <v>17.5</v>
      </c>
      <c r="K17" s="66">
        <v>17.5</v>
      </c>
      <c r="L17" s="66">
        <v>17.5</v>
      </c>
      <c r="M17" s="66">
        <v>18</v>
      </c>
      <c r="N17" s="66">
        <v>18</v>
      </c>
      <c r="O17" s="66">
        <v>18.5</v>
      </c>
      <c r="P17" s="66">
        <v>18.5</v>
      </c>
      <c r="Q17" s="66">
        <v>18.5</v>
      </c>
    </row>
    <row r="18" spans="4:17" x14ac:dyDescent="0.25">
      <c r="D18">
        <v>15</v>
      </c>
      <c r="E18" s="65">
        <v>29000</v>
      </c>
      <c r="F18" s="66">
        <v>16</v>
      </c>
      <c r="G18" s="66">
        <v>16.5</v>
      </c>
      <c r="H18" s="66">
        <v>17</v>
      </c>
      <c r="I18" s="66">
        <v>17</v>
      </c>
      <c r="J18" s="66">
        <v>17.5</v>
      </c>
      <c r="K18" s="66">
        <v>17.5</v>
      </c>
      <c r="L18" s="66">
        <v>17.5</v>
      </c>
      <c r="M18" s="66">
        <v>18</v>
      </c>
      <c r="N18" s="66">
        <v>18</v>
      </c>
      <c r="O18" s="66">
        <v>18.5</v>
      </c>
      <c r="P18" s="66">
        <v>18.5</v>
      </c>
      <c r="Q18" s="66">
        <v>18.5</v>
      </c>
    </row>
    <row r="19" spans="4:17" x14ac:dyDescent="0.25">
      <c r="D19">
        <v>16</v>
      </c>
      <c r="E19" s="65">
        <v>30000</v>
      </c>
      <c r="F19" s="66">
        <v>16</v>
      </c>
      <c r="G19" s="66">
        <v>16.5</v>
      </c>
      <c r="H19" s="66">
        <v>17</v>
      </c>
      <c r="I19" s="66">
        <v>17</v>
      </c>
      <c r="J19" s="66">
        <v>17.5</v>
      </c>
      <c r="K19" s="66">
        <v>17.5</v>
      </c>
      <c r="L19" s="66">
        <v>17.5</v>
      </c>
      <c r="M19" s="66">
        <v>18</v>
      </c>
      <c r="N19" s="66">
        <v>18</v>
      </c>
      <c r="O19" s="66">
        <v>18.5</v>
      </c>
      <c r="P19" s="66">
        <v>18.5</v>
      </c>
      <c r="Q19" s="66">
        <v>18.5</v>
      </c>
    </row>
    <row r="20" spans="4:17" x14ac:dyDescent="0.25">
      <c r="D20">
        <v>17</v>
      </c>
      <c r="E20" s="17">
        <v>31000</v>
      </c>
      <c r="F20" s="51">
        <v>16</v>
      </c>
      <c r="G20" s="51">
        <v>16.5</v>
      </c>
      <c r="H20" s="51">
        <v>17</v>
      </c>
      <c r="I20" s="51">
        <v>17</v>
      </c>
      <c r="J20" s="51">
        <v>17.5</v>
      </c>
      <c r="K20" s="51">
        <v>17.5</v>
      </c>
      <c r="L20" s="51">
        <v>17.5</v>
      </c>
      <c r="M20" s="51">
        <v>18</v>
      </c>
      <c r="N20" s="51">
        <v>18</v>
      </c>
      <c r="O20" s="51">
        <v>18.5</v>
      </c>
      <c r="P20" s="51">
        <v>18.5</v>
      </c>
      <c r="Q20" s="51">
        <v>18.5</v>
      </c>
    </row>
    <row r="21" spans="4:17" x14ac:dyDescent="0.25">
      <c r="D21">
        <v>18</v>
      </c>
      <c r="E21">
        <v>32000</v>
      </c>
      <c r="F21" s="37">
        <v>16.5</v>
      </c>
      <c r="G21" s="37">
        <v>16.5</v>
      </c>
      <c r="H21" s="37">
        <v>17</v>
      </c>
      <c r="I21" s="37">
        <v>17</v>
      </c>
      <c r="J21" s="37">
        <v>17.5</v>
      </c>
      <c r="K21" s="37">
        <v>17.5</v>
      </c>
      <c r="L21" s="37">
        <v>18</v>
      </c>
      <c r="M21" s="37">
        <v>18</v>
      </c>
      <c r="N21" s="37">
        <v>18.5</v>
      </c>
      <c r="O21" s="37">
        <v>18.5</v>
      </c>
      <c r="P21" s="37">
        <v>18.5</v>
      </c>
      <c r="Q21" s="37">
        <v>19</v>
      </c>
    </row>
    <row r="22" spans="4:17" x14ac:dyDescent="0.25">
      <c r="D22">
        <v>19</v>
      </c>
      <c r="E22">
        <v>33000</v>
      </c>
      <c r="F22" s="37">
        <v>16.5</v>
      </c>
      <c r="G22" s="37">
        <v>16.5</v>
      </c>
      <c r="H22" s="37">
        <v>17</v>
      </c>
      <c r="I22" s="37">
        <v>17.5</v>
      </c>
      <c r="J22" s="37">
        <v>17.5</v>
      </c>
      <c r="K22" s="37">
        <v>18</v>
      </c>
      <c r="L22" s="37">
        <v>18</v>
      </c>
      <c r="M22" s="37">
        <v>18</v>
      </c>
      <c r="N22" s="37">
        <v>18.5</v>
      </c>
      <c r="O22" s="37">
        <v>18.5</v>
      </c>
      <c r="P22" s="37">
        <v>19</v>
      </c>
      <c r="Q22" s="37">
        <v>19</v>
      </c>
    </row>
    <row r="23" spans="4:17" x14ac:dyDescent="0.25">
      <c r="D23">
        <v>20</v>
      </c>
      <c r="E23">
        <v>34000</v>
      </c>
      <c r="F23" s="37">
        <v>16.5</v>
      </c>
      <c r="G23" s="37">
        <v>16.5</v>
      </c>
      <c r="H23" s="37">
        <v>17</v>
      </c>
      <c r="I23" s="37">
        <v>17.5</v>
      </c>
      <c r="J23" s="37">
        <v>17.5</v>
      </c>
      <c r="K23" s="37">
        <v>18</v>
      </c>
      <c r="L23" s="37">
        <v>18</v>
      </c>
      <c r="M23" s="37">
        <v>18</v>
      </c>
      <c r="N23" s="37">
        <v>18.5</v>
      </c>
      <c r="O23" s="37">
        <v>18.5</v>
      </c>
      <c r="P23" s="37">
        <v>19</v>
      </c>
      <c r="Q23" s="37">
        <v>19</v>
      </c>
    </row>
    <row r="24" spans="4:17" x14ac:dyDescent="0.25">
      <c r="D24">
        <v>21</v>
      </c>
      <c r="E24">
        <v>35000</v>
      </c>
      <c r="F24" s="37">
        <v>16.5</v>
      </c>
      <c r="G24" s="37">
        <v>16.5</v>
      </c>
      <c r="H24" s="37">
        <v>17</v>
      </c>
      <c r="I24" s="37">
        <v>17.5</v>
      </c>
      <c r="J24" s="37">
        <v>17.5</v>
      </c>
      <c r="K24" s="37">
        <v>18</v>
      </c>
      <c r="L24" s="37">
        <v>18</v>
      </c>
      <c r="M24" s="37">
        <v>18</v>
      </c>
      <c r="N24" s="37">
        <v>18.5</v>
      </c>
      <c r="O24" s="37">
        <v>18.5</v>
      </c>
      <c r="P24" s="37">
        <v>19</v>
      </c>
      <c r="Q24" s="37">
        <v>19</v>
      </c>
    </row>
    <row r="25" spans="4:17" x14ac:dyDescent="0.25">
      <c r="D25">
        <v>22</v>
      </c>
      <c r="E25">
        <v>36000</v>
      </c>
      <c r="F25" s="37">
        <v>16.5</v>
      </c>
      <c r="G25" s="37">
        <v>16.5</v>
      </c>
      <c r="H25" s="37">
        <v>17</v>
      </c>
      <c r="I25" s="37">
        <v>17.5</v>
      </c>
      <c r="J25" s="37">
        <v>17.5</v>
      </c>
      <c r="K25" s="37">
        <v>18</v>
      </c>
      <c r="L25" s="37">
        <v>18</v>
      </c>
      <c r="M25" s="37">
        <v>18.5</v>
      </c>
      <c r="N25" s="37">
        <v>18.5</v>
      </c>
      <c r="O25" s="37">
        <v>18.5</v>
      </c>
      <c r="P25" s="37">
        <v>19</v>
      </c>
      <c r="Q25" s="37">
        <v>19</v>
      </c>
    </row>
    <row r="26" spans="4:17" x14ac:dyDescent="0.25">
      <c r="D26">
        <v>23</v>
      </c>
      <c r="E26">
        <v>37000</v>
      </c>
      <c r="F26" s="37">
        <v>16.5</v>
      </c>
      <c r="G26" s="37">
        <v>16.5</v>
      </c>
      <c r="H26" s="37">
        <v>17</v>
      </c>
      <c r="I26" s="37">
        <v>17.5</v>
      </c>
      <c r="J26" s="37">
        <v>17.5</v>
      </c>
      <c r="K26" s="37">
        <v>18</v>
      </c>
      <c r="L26" s="37">
        <v>18</v>
      </c>
      <c r="M26" s="37">
        <v>18.5</v>
      </c>
      <c r="N26" s="37">
        <v>18.5</v>
      </c>
      <c r="O26" s="37">
        <v>18.5</v>
      </c>
      <c r="P26" s="37">
        <v>19</v>
      </c>
      <c r="Q26" s="37">
        <v>19</v>
      </c>
    </row>
    <row r="27" spans="4:17" x14ac:dyDescent="0.25">
      <c r="D27">
        <v>24</v>
      </c>
      <c r="E27">
        <v>38000</v>
      </c>
      <c r="F27" s="37">
        <v>16.5</v>
      </c>
      <c r="G27" s="37">
        <v>17</v>
      </c>
      <c r="H27" s="37">
        <v>17</v>
      </c>
      <c r="I27" s="37">
        <v>17.5</v>
      </c>
      <c r="J27" s="37">
        <v>17.5</v>
      </c>
      <c r="K27" s="37">
        <v>18</v>
      </c>
      <c r="L27" s="37">
        <v>18</v>
      </c>
      <c r="M27" s="37">
        <v>18.5</v>
      </c>
      <c r="N27" s="37">
        <v>18.5</v>
      </c>
      <c r="O27" s="37">
        <v>19</v>
      </c>
      <c r="P27" s="37">
        <v>19</v>
      </c>
      <c r="Q27" s="37">
        <v>19</v>
      </c>
    </row>
    <row r="28" spans="4:17" x14ac:dyDescent="0.25">
      <c r="D28">
        <v>25</v>
      </c>
      <c r="E28">
        <v>39000</v>
      </c>
      <c r="F28" s="37">
        <v>16.5</v>
      </c>
      <c r="G28" s="37">
        <v>17</v>
      </c>
      <c r="H28" s="37">
        <v>17</v>
      </c>
      <c r="I28" s="37">
        <v>17.5</v>
      </c>
      <c r="J28" s="37">
        <v>17.5</v>
      </c>
      <c r="K28" s="37">
        <v>18</v>
      </c>
      <c r="L28" s="37">
        <v>18</v>
      </c>
      <c r="M28" s="37">
        <v>18.5</v>
      </c>
      <c r="N28" s="37">
        <v>18.5</v>
      </c>
      <c r="O28" s="37">
        <v>19</v>
      </c>
      <c r="P28" s="37">
        <v>19</v>
      </c>
      <c r="Q28" s="37">
        <v>19</v>
      </c>
    </row>
    <row r="29" spans="4:17" x14ac:dyDescent="0.25">
      <c r="D29">
        <v>26</v>
      </c>
      <c r="E29">
        <v>40000</v>
      </c>
      <c r="F29" s="37">
        <v>16.5</v>
      </c>
      <c r="G29" s="37">
        <v>17</v>
      </c>
      <c r="H29" s="37">
        <v>17</v>
      </c>
      <c r="I29" s="37">
        <v>17.5</v>
      </c>
      <c r="J29" s="37">
        <v>18</v>
      </c>
      <c r="K29" s="37">
        <v>18</v>
      </c>
      <c r="L29" s="37">
        <v>18.5</v>
      </c>
      <c r="M29" s="37">
        <v>18.5</v>
      </c>
      <c r="N29" s="37">
        <v>18.5</v>
      </c>
      <c r="O29" s="37">
        <v>19</v>
      </c>
      <c r="P29" s="37">
        <v>19</v>
      </c>
      <c r="Q29" s="37">
        <v>19.5</v>
      </c>
    </row>
    <row r="30" spans="4:17" x14ac:dyDescent="0.25">
      <c r="D30">
        <v>27</v>
      </c>
      <c r="E30">
        <v>41000</v>
      </c>
      <c r="F30" s="37">
        <v>16.5</v>
      </c>
      <c r="G30" s="37">
        <v>17</v>
      </c>
      <c r="H30" s="37">
        <v>17.5</v>
      </c>
      <c r="I30" s="37">
        <v>17.5</v>
      </c>
      <c r="J30" s="37">
        <v>18</v>
      </c>
      <c r="K30" s="37">
        <v>18</v>
      </c>
      <c r="L30" s="37">
        <v>18.5</v>
      </c>
      <c r="M30" s="37">
        <v>18.5</v>
      </c>
      <c r="N30" s="37">
        <v>19</v>
      </c>
      <c r="O30" s="37">
        <v>19</v>
      </c>
      <c r="P30" s="37">
        <v>19</v>
      </c>
      <c r="Q30" s="37">
        <v>19.5</v>
      </c>
    </row>
    <row r="31" spans="4:17" x14ac:dyDescent="0.25">
      <c r="D31">
        <v>28</v>
      </c>
      <c r="E31">
        <v>42000</v>
      </c>
      <c r="F31" s="37">
        <v>16.5</v>
      </c>
      <c r="G31" s="37">
        <v>17</v>
      </c>
      <c r="H31" s="37">
        <v>17.5</v>
      </c>
      <c r="I31" s="37">
        <v>17.5</v>
      </c>
      <c r="J31" s="37">
        <v>18</v>
      </c>
      <c r="K31" s="37">
        <v>18</v>
      </c>
      <c r="L31" s="37">
        <v>18.5</v>
      </c>
      <c r="M31" s="37">
        <v>18.5</v>
      </c>
      <c r="N31" s="37">
        <v>19</v>
      </c>
      <c r="O31" s="37">
        <v>19</v>
      </c>
      <c r="P31" s="37">
        <v>19.5</v>
      </c>
      <c r="Q31" s="37">
        <v>19.5</v>
      </c>
    </row>
    <row r="32" spans="4:17" x14ac:dyDescent="0.25">
      <c r="D32">
        <v>29</v>
      </c>
      <c r="E32">
        <v>43000</v>
      </c>
      <c r="F32" s="37">
        <v>17</v>
      </c>
      <c r="G32" s="37">
        <v>17</v>
      </c>
      <c r="H32" s="37">
        <v>17.5</v>
      </c>
      <c r="I32" s="37">
        <v>18</v>
      </c>
      <c r="J32" s="37">
        <v>18</v>
      </c>
      <c r="K32" s="37">
        <v>18.5</v>
      </c>
      <c r="L32" s="37">
        <v>18.5</v>
      </c>
      <c r="M32" s="37">
        <v>19</v>
      </c>
      <c r="N32" s="37">
        <v>19</v>
      </c>
      <c r="O32" s="37">
        <v>19</v>
      </c>
      <c r="P32" s="37">
        <v>19.5</v>
      </c>
      <c r="Q32" s="37">
        <v>19.5</v>
      </c>
    </row>
    <row r="33" spans="4:17" x14ac:dyDescent="0.25">
      <c r="D33">
        <v>30</v>
      </c>
      <c r="E33">
        <v>44000</v>
      </c>
      <c r="F33" s="37">
        <v>17</v>
      </c>
      <c r="G33" s="37">
        <v>17.5</v>
      </c>
      <c r="H33" s="37">
        <v>17.5</v>
      </c>
      <c r="I33" s="37">
        <v>18</v>
      </c>
      <c r="J33" s="37">
        <v>18</v>
      </c>
      <c r="K33" s="37">
        <v>18.5</v>
      </c>
      <c r="L33" s="37">
        <v>18.5</v>
      </c>
      <c r="M33" s="37">
        <v>19</v>
      </c>
      <c r="N33" s="37">
        <v>19</v>
      </c>
      <c r="O33" s="37">
        <v>19.5</v>
      </c>
      <c r="P33" s="37">
        <v>19.5</v>
      </c>
      <c r="Q33" s="37">
        <v>19.5</v>
      </c>
    </row>
    <row r="34" spans="4:17" x14ac:dyDescent="0.25">
      <c r="D34">
        <v>31</v>
      </c>
      <c r="E34">
        <v>45000</v>
      </c>
      <c r="F34" s="37">
        <v>17</v>
      </c>
      <c r="G34" s="37">
        <v>17.5</v>
      </c>
      <c r="H34" s="37">
        <v>17.5</v>
      </c>
      <c r="I34" s="37">
        <v>18</v>
      </c>
      <c r="J34" s="37">
        <v>18.5</v>
      </c>
      <c r="K34" s="37">
        <v>18.5</v>
      </c>
      <c r="L34" s="37">
        <v>19</v>
      </c>
      <c r="M34" s="37">
        <v>19</v>
      </c>
      <c r="N34" s="37">
        <v>19.5</v>
      </c>
      <c r="O34" s="37">
        <v>19.5</v>
      </c>
      <c r="P34" s="37">
        <v>19.5</v>
      </c>
      <c r="Q34" s="37">
        <v>20</v>
      </c>
    </row>
    <row r="35" spans="4:17" x14ac:dyDescent="0.25">
      <c r="D35">
        <v>32</v>
      </c>
      <c r="E35">
        <v>46000</v>
      </c>
      <c r="F35" s="37">
        <v>17</v>
      </c>
      <c r="G35" s="37">
        <v>17.5</v>
      </c>
      <c r="H35" s="37">
        <v>18</v>
      </c>
      <c r="I35" s="37">
        <v>18</v>
      </c>
      <c r="J35" s="37">
        <v>18.5</v>
      </c>
      <c r="K35" s="37">
        <v>18.5</v>
      </c>
      <c r="L35" s="37">
        <v>19</v>
      </c>
      <c r="M35" s="37">
        <v>19</v>
      </c>
      <c r="N35" s="37">
        <v>19.5</v>
      </c>
      <c r="O35" s="37">
        <v>19.5</v>
      </c>
      <c r="P35" s="37">
        <v>20</v>
      </c>
      <c r="Q35" s="37">
        <v>20</v>
      </c>
    </row>
    <row r="36" spans="4:17" x14ac:dyDescent="0.25">
      <c r="D36">
        <v>33</v>
      </c>
      <c r="E36">
        <v>47000</v>
      </c>
      <c r="F36" s="37">
        <v>17.5</v>
      </c>
      <c r="G36" s="37">
        <v>17.5</v>
      </c>
      <c r="H36" s="37">
        <v>18</v>
      </c>
      <c r="I36" s="37">
        <v>18.5</v>
      </c>
      <c r="J36" s="37">
        <v>18.5</v>
      </c>
      <c r="K36" s="37">
        <v>19</v>
      </c>
      <c r="L36" s="37">
        <v>19</v>
      </c>
      <c r="M36" s="37">
        <v>19.5</v>
      </c>
      <c r="N36" s="37">
        <v>19.5</v>
      </c>
      <c r="O36" s="37">
        <v>19.5</v>
      </c>
      <c r="P36" s="37">
        <v>20</v>
      </c>
      <c r="Q36" s="37">
        <v>20</v>
      </c>
    </row>
    <row r="37" spans="4:17" x14ac:dyDescent="0.25">
      <c r="D37">
        <v>34</v>
      </c>
      <c r="E37">
        <v>48000</v>
      </c>
      <c r="F37" s="37">
        <v>17.5</v>
      </c>
      <c r="G37" s="37">
        <v>18</v>
      </c>
      <c r="H37" s="37">
        <v>18</v>
      </c>
      <c r="I37" s="37">
        <v>18.5</v>
      </c>
      <c r="J37" s="37">
        <v>18.5</v>
      </c>
      <c r="K37" s="37">
        <v>19</v>
      </c>
      <c r="L37" s="37">
        <v>19</v>
      </c>
      <c r="M37" s="37">
        <v>19.5</v>
      </c>
      <c r="N37" s="37">
        <v>19.5</v>
      </c>
      <c r="O37" s="37">
        <v>20</v>
      </c>
      <c r="P37" s="37">
        <v>20</v>
      </c>
      <c r="Q37" s="37">
        <v>20.5</v>
      </c>
    </row>
    <row r="38" spans="4:17" x14ac:dyDescent="0.25">
      <c r="D38">
        <v>35</v>
      </c>
      <c r="E38">
        <v>49000</v>
      </c>
      <c r="F38" s="37">
        <v>17.5</v>
      </c>
      <c r="G38" s="37">
        <v>18</v>
      </c>
      <c r="H38" s="37">
        <v>18</v>
      </c>
      <c r="I38" s="37">
        <v>18.5</v>
      </c>
      <c r="J38" s="37">
        <v>19</v>
      </c>
      <c r="K38" s="37">
        <v>19</v>
      </c>
      <c r="L38" s="37">
        <v>19.5</v>
      </c>
      <c r="M38" s="37">
        <v>19.5</v>
      </c>
      <c r="N38" s="37">
        <v>20</v>
      </c>
      <c r="O38" s="37">
        <v>20</v>
      </c>
      <c r="P38" s="37">
        <v>20</v>
      </c>
      <c r="Q38" s="37">
        <v>20.5</v>
      </c>
    </row>
    <row r="39" spans="4:17" x14ac:dyDescent="0.25">
      <c r="D39">
        <v>36</v>
      </c>
      <c r="E39">
        <v>50000</v>
      </c>
      <c r="F39" s="37">
        <v>17.5</v>
      </c>
      <c r="G39" s="37">
        <v>18</v>
      </c>
      <c r="H39" s="37">
        <v>18.5</v>
      </c>
      <c r="I39" s="37">
        <v>18.5</v>
      </c>
      <c r="J39" s="37">
        <v>19</v>
      </c>
      <c r="K39" s="37">
        <v>19</v>
      </c>
      <c r="L39" s="37">
        <v>19.5</v>
      </c>
      <c r="M39" s="37">
        <v>19.5</v>
      </c>
      <c r="N39" s="37">
        <v>20</v>
      </c>
      <c r="O39" s="37">
        <v>20</v>
      </c>
      <c r="P39" s="37">
        <v>20.5</v>
      </c>
      <c r="Q39" s="37">
        <v>20.5</v>
      </c>
    </row>
    <row r="40" spans="4:17" x14ac:dyDescent="0.25">
      <c r="D40">
        <v>37</v>
      </c>
      <c r="E40">
        <v>51000</v>
      </c>
      <c r="F40" s="37">
        <v>18</v>
      </c>
      <c r="G40" s="37">
        <v>18</v>
      </c>
      <c r="H40" s="37">
        <v>18.5</v>
      </c>
      <c r="I40" s="37">
        <v>18.5</v>
      </c>
      <c r="J40" s="37">
        <v>19</v>
      </c>
      <c r="K40" s="37">
        <v>19.5</v>
      </c>
      <c r="L40" s="37">
        <v>19.5</v>
      </c>
      <c r="M40" s="37">
        <v>20</v>
      </c>
      <c r="N40" s="37">
        <v>20</v>
      </c>
      <c r="O40" s="37">
        <v>20</v>
      </c>
      <c r="P40" s="37">
        <v>20.5</v>
      </c>
      <c r="Q40" s="37">
        <v>20.5</v>
      </c>
    </row>
    <row r="41" spans="4:17" x14ac:dyDescent="0.25">
      <c r="D41">
        <v>38</v>
      </c>
      <c r="E41">
        <v>52000</v>
      </c>
      <c r="F41" s="37">
        <v>18</v>
      </c>
      <c r="G41" s="37">
        <v>18</v>
      </c>
      <c r="H41" s="37">
        <v>18.5</v>
      </c>
      <c r="I41" s="37">
        <v>19</v>
      </c>
      <c r="J41" s="37">
        <v>19</v>
      </c>
      <c r="K41" s="37">
        <v>19.5</v>
      </c>
      <c r="L41" s="37">
        <v>19.5</v>
      </c>
      <c r="M41" s="37">
        <v>20</v>
      </c>
      <c r="N41" s="37">
        <v>20</v>
      </c>
      <c r="O41" s="37">
        <v>20.5</v>
      </c>
      <c r="P41" s="37">
        <v>20.5</v>
      </c>
      <c r="Q41" s="37">
        <v>20.5</v>
      </c>
    </row>
    <row r="42" spans="4:17" x14ac:dyDescent="0.25">
      <c r="D42">
        <v>39</v>
      </c>
      <c r="E42">
        <v>53000</v>
      </c>
      <c r="F42" s="37">
        <v>18</v>
      </c>
      <c r="G42" s="37">
        <v>18.5</v>
      </c>
      <c r="H42" s="37">
        <v>18.5</v>
      </c>
      <c r="I42" s="37">
        <v>19</v>
      </c>
      <c r="J42" s="37">
        <v>19</v>
      </c>
      <c r="K42" s="37">
        <v>19.5</v>
      </c>
      <c r="L42" s="37">
        <v>20</v>
      </c>
      <c r="M42" s="37">
        <v>20</v>
      </c>
      <c r="N42" s="37">
        <v>20</v>
      </c>
      <c r="O42" s="37">
        <v>20.5</v>
      </c>
      <c r="P42" s="37">
        <v>20.5</v>
      </c>
      <c r="Q42" s="37">
        <v>21</v>
      </c>
    </row>
    <row r="43" spans="4:17" x14ac:dyDescent="0.25">
      <c r="D43">
        <v>40</v>
      </c>
      <c r="E43">
        <v>54000</v>
      </c>
      <c r="F43" s="37">
        <v>18</v>
      </c>
      <c r="G43" s="37">
        <v>18.5</v>
      </c>
      <c r="H43" s="37">
        <v>18.5</v>
      </c>
      <c r="I43" s="37">
        <v>19</v>
      </c>
      <c r="J43" s="37">
        <v>19.5</v>
      </c>
      <c r="K43" s="37">
        <v>19.5</v>
      </c>
      <c r="L43" s="37">
        <v>20</v>
      </c>
      <c r="M43" s="37">
        <v>20</v>
      </c>
      <c r="N43" s="37">
        <v>20.5</v>
      </c>
      <c r="O43" s="37">
        <v>20.5</v>
      </c>
      <c r="P43" s="37">
        <v>20.5</v>
      </c>
      <c r="Q43" s="37">
        <v>21</v>
      </c>
    </row>
    <row r="44" spans="4:17" x14ac:dyDescent="0.25">
      <c r="D44">
        <v>41</v>
      </c>
      <c r="E44">
        <v>55000</v>
      </c>
      <c r="F44" s="37">
        <v>18</v>
      </c>
      <c r="G44" s="37">
        <v>18.5</v>
      </c>
      <c r="H44" s="37">
        <v>19</v>
      </c>
      <c r="I44" s="37">
        <v>19</v>
      </c>
      <c r="J44" s="37">
        <v>19.5</v>
      </c>
      <c r="K44" s="37">
        <v>19.5</v>
      </c>
      <c r="L44" s="37">
        <v>20</v>
      </c>
      <c r="M44" s="37">
        <v>20</v>
      </c>
      <c r="N44" s="37">
        <v>20.5</v>
      </c>
      <c r="O44" s="37">
        <v>20.5</v>
      </c>
      <c r="P44" s="37">
        <v>21</v>
      </c>
      <c r="Q44" s="37">
        <v>21</v>
      </c>
    </row>
    <row r="45" spans="4:17" x14ac:dyDescent="0.25">
      <c r="D45">
        <v>42</v>
      </c>
      <c r="E45">
        <v>56000</v>
      </c>
      <c r="F45" s="37">
        <v>18.5</v>
      </c>
      <c r="G45" s="37">
        <v>18.5</v>
      </c>
      <c r="H45" s="37">
        <v>19</v>
      </c>
      <c r="I45" s="37">
        <v>19.5</v>
      </c>
      <c r="J45" s="37">
        <v>19.5</v>
      </c>
      <c r="K45" s="37">
        <v>20</v>
      </c>
      <c r="L45" s="37">
        <v>20</v>
      </c>
      <c r="M45" s="37">
        <v>20.5</v>
      </c>
      <c r="N45" s="37">
        <v>20.5</v>
      </c>
      <c r="O45" s="37">
        <v>21</v>
      </c>
      <c r="P45" s="37">
        <v>21</v>
      </c>
      <c r="Q45" s="37">
        <v>21</v>
      </c>
    </row>
    <row r="46" spans="4:17" x14ac:dyDescent="0.25">
      <c r="D46">
        <v>43</v>
      </c>
      <c r="E46">
        <v>57000</v>
      </c>
      <c r="F46" s="37">
        <v>18.5</v>
      </c>
      <c r="G46" s="37">
        <v>19</v>
      </c>
      <c r="H46" s="37">
        <v>19</v>
      </c>
      <c r="I46" s="37">
        <v>19.5</v>
      </c>
      <c r="J46" s="37">
        <v>20</v>
      </c>
      <c r="K46" s="37">
        <v>20</v>
      </c>
      <c r="L46" s="37">
        <v>20.5</v>
      </c>
      <c r="M46" s="37">
        <v>20.5</v>
      </c>
      <c r="N46" s="37">
        <v>21</v>
      </c>
      <c r="O46" s="37">
        <v>21</v>
      </c>
      <c r="P46" s="37">
        <v>21.5</v>
      </c>
      <c r="Q46" s="37">
        <v>21.5</v>
      </c>
    </row>
    <row r="47" spans="4:17" x14ac:dyDescent="0.25">
      <c r="D47">
        <v>44</v>
      </c>
      <c r="E47">
        <v>58000</v>
      </c>
      <c r="F47" s="37">
        <v>18.5</v>
      </c>
      <c r="G47" s="37">
        <v>19</v>
      </c>
      <c r="H47" s="37">
        <v>19.5</v>
      </c>
      <c r="I47" s="37">
        <v>19.5</v>
      </c>
      <c r="J47" s="37">
        <v>20</v>
      </c>
      <c r="K47" s="37">
        <v>20.5</v>
      </c>
      <c r="L47" s="37">
        <v>20.5</v>
      </c>
      <c r="M47" s="37">
        <v>21</v>
      </c>
      <c r="N47" s="37">
        <v>21</v>
      </c>
      <c r="O47" s="37">
        <v>21</v>
      </c>
      <c r="P47" s="37">
        <v>21.5</v>
      </c>
      <c r="Q47" s="37">
        <v>21.5</v>
      </c>
    </row>
    <row r="48" spans="4:17" x14ac:dyDescent="0.25">
      <c r="D48">
        <v>45</v>
      </c>
      <c r="E48">
        <v>59000</v>
      </c>
      <c r="F48" s="37">
        <v>19</v>
      </c>
      <c r="G48" s="37">
        <v>19</v>
      </c>
      <c r="H48" s="37">
        <v>19.5</v>
      </c>
      <c r="I48" s="37">
        <v>20</v>
      </c>
      <c r="J48" s="37">
        <v>20</v>
      </c>
      <c r="K48" s="37">
        <v>20.5</v>
      </c>
      <c r="L48" s="37">
        <v>20.5</v>
      </c>
      <c r="M48" s="37">
        <v>21</v>
      </c>
      <c r="N48" s="37">
        <v>21</v>
      </c>
      <c r="O48" s="37">
        <v>21.5</v>
      </c>
      <c r="P48" s="37">
        <v>21.5</v>
      </c>
      <c r="Q48" s="37">
        <v>22</v>
      </c>
    </row>
    <row r="49" spans="4:17" x14ac:dyDescent="0.25">
      <c r="D49">
        <v>46</v>
      </c>
      <c r="E49">
        <v>60000</v>
      </c>
      <c r="F49" s="37">
        <v>19</v>
      </c>
      <c r="G49" s="37">
        <v>19.5</v>
      </c>
      <c r="H49" s="37">
        <v>19.5</v>
      </c>
      <c r="I49" s="37">
        <v>20</v>
      </c>
      <c r="J49" s="37">
        <v>20.5</v>
      </c>
      <c r="K49" s="37">
        <v>20.5</v>
      </c>
      <c r="L49" s="37">
        <v>21</v>
      </c>
      <c r="M49" s="37">
        <v>21</v>
      </c>
      <c r="N49" s="37">
        <v>21.5</v>
      </c>
      <c r="O49" s="37">
        <v>21.5</v>
      </c>
      <c r="P49" s="37">
        <v>22</v>
      </c>
      <c r="Q49" s="37">
        <v>22</v>
      </c>
    </row>
    <row r="50" spans="4:17" x14ac:dyDescent="0.25">
      <c r="D50">
        <v>47</v>
      </c>
      <c r="E50">
        <v>61000</v>
      </c>
      <c r="F50" s="37">
        <v>19</v>
      </c>
      <c r="G50" s="37">
        <v>19.5</v>
      </c>
      <c r="H50" s="37">
        <v>20</v>
      </c>
      <c r="I50" s="37">
        <v>20</v>
      </c>
      <c r="J50" s="37">
        <v>20.5</v>
      </c>
      <c r="K50" s="37">
        <v>20.5</v>
      </c>
      <c r="L50" s="37">
        <v>21</v>
      </c>
      <c r="M50" s="37">
        <v>21.5</v>
      </c>
      <c r="N50" s="37">
        <v>21.5</v>
      </c>
      <c r="O50" s="37">
        <v>21.5</v>
      </c>
      <c r="P50" s="37">
        <v>22</v>
      </c>
      <c r="Q50" s="37">
        <v>22</v>
      </c>
    </row>
    <row r="51" spans="4:17" x14ac:dyDescent="0.25">
      <c r="D51">
        <v>48</v>
      </c>
      <c r="E51">
        <v>62000</v>
      </c>
      <c r="F51" s="37">
        <v>19</v>
      </c>
      <c r="G51" s="37">
        <v>19.5</v>
      </c>
      <c r="H51" s="37">
        <v>20</v>
      </c>
      <c r="I51" s="37">
        <v>20.5</v>
      </c>
      <c r="J51" s="37">
        <v>20.5</v>
      </c>
      <c r="K51" s="37">
        <v>21</v>
      </c>
      <c r="L51" s="37">
        <v>21</v>
      </c>
      <c r="M51" s="37">
        <v>21.5</v>
      </c>
      <c r="N51" s="37">
        <v>21.5</v>
      </c>
      <c r="O51" s="37">
        <v>22</v>
      </c>
      <c r="P51" s="37">
        <v>22</v>
      </c>
      <c r="Q51" s="37">
        <v>22.5</v>
      </c>
    </row>
    <row r="52" spans="4:17" x14ac:dyDescent="0.25">
      <c r="D52">
        <v>49</v>
      </c>
      <c r="E52">
        <v>63000</v>
      </c>
      <c r="F52" s="37">
        <v>19.5</v>
      </c>
      <c r="G52" s="37">
        <v>19.5</v>
      </c>
      <c r="H52" s="37">
        <v>20</v>
      </c>
      <c r="I52" s="37">
        <v>20.5</v>
      </c>
      <c r="J52" s="37">
        <v>20.5</v>
      </c>
      <c r="K52" s="37">
        <v>21</v>
      </c>
      <c r="L52" s="37">
        <v>21.5</v>
      </c>
      <c r="M52" s="37">
        <v>21.5</v>
      </c>
      <c r="N52" s="37">
        <v>22</v>
      </c>
      <c r="O52" s="37">
        <v>22</v>
      </c>
      <c r="P52" s="37">
        <v>22</v>
      </c>
      <c r="Q52" s="37">
        <v>22.5</v>
      </c>
    </row>
    <row r="53" spans="4:17" x14ac:dyDescent="0.25">
      <c r="D53">
        <v>50</v>
      </c>
      <c r="E53">
        <v>64000</v>
      </c>
      <c r="F53" s="37">
        <v>19.5</v>
      </c>
      <c r="G53" s="37">
        <v>20</v>
      </c>
      <c r="H53" s="37">
        <v>20</v>
      </c>
      <c r="I53" s="37">
        <v>20.5</v>
      </c>
      <c r="J53" s="37">
        <v>21</v>
      </c>
      <c r="K53" s="37">
        <v>21</v>
      </c>
      <c r="L53" s="37">
        <v>21.5</v>
      </c>
      <c r="M53" s="37">
        <v>21.5</v>
      </c>
      <c r="N53" s="37">
        <v>22</v>
      </c>
      <c r="O53" s="37">
        <v>22</v>
      </c>
      <c r="P53" s="37">
        <v>22.5</v>
      </c>
      <c r="Q53" s="37">
        <v>22.5</v>
      </c>
    </row>
    <row r="54" spans="4:17" x14ac:dyDescent="0.25">
      <c r="D54">
        <v>51</v>
      </c>
      <c r="E54">
        <v>65000</v>
      </c>
      <c r="F54" s="37">
        <v>19.5</v>
      </c>
      <c r="G54" s="37">
        <v>20</v>
      </c>
      <c r="H54" s="37">
        <v>20.5</v>
      </c>
      <c r="I54" s="37">
        <v>20.5</v>
      </c>
      <c r="J54" s="37">
        <v>21</v>
      </c>
      <c r="K54" s="37">
        <v>21</v>
      </c>
      <c r="L54" s="37">
        <v>21.5</v>
      </c>
      <c r="M54" s="37">
        <v>22</v>
      </c>
      <c r="N54" s="37">
        <v>22</v>
      </c>
      <c r="O54" s="37">
        <v>22</v>
      </c>
      <c r="P54" s="37">
        <v>22.5</v>
      </c>
      <c r="Q54" s="37">
        <v>22.5</v>
      </c>
    </row>
    <row r="55" spans="4:17" x14ac:dyDescent="0.25">
      <c r="D55">
        <v>52</v>
      </c>
      <c r="E55">
        <v>66000</v>
      </c>
      <c r="F55" s="37">
        <v>19.5</v>
      </c>
      <c r="G55" s="37">
        <v>20</v>
      </c>
      <c r="H55" s="37">
        <v>20.5</v>
      </c>
      <c r="I55" s="37">
        <v>20.5</v>
      </c>
      <c r="J55" s="37">
        <v>21</v>
      </c>
      <c r="K55" s="37">
        <v>21.5</v>
      </c>
      <c r="L55" s="37">
        <v>21.5</v>
      </c>
      <c r="M55" s="37">
        <v>22</v>
      </c>
      <c r="N55" s="37">
        <v>22</v>
      </c>
      <c r="O55" s="37">
        <v>22.5</v>
      </c>
      <c r="P55" s="37">
        <v>22.5</v>
      </c>
      <c r="Q55" s="37">
        <v>23</v>
      </c>
    </row>
    <row r="56" spans="4:17" x14ac:dyDescent="0.25">
      <c r="D56">
        <v>53</v>
      </c>
      <c r="E56">
        <v>67000</v>
      </c>
      <c r="F56" s="37">
        <v>19.5</v>
      </c>
      <c r="G56" s="37">
        <v>20</v>
      </c>
      <c r="H56" s="37">
        <v>20.5</v>
      </c>
      <c r="I56" s="37">
        <v>21</v>
      </c>
      <c r="J56" s="37">
        <v>21</v>
      </c>
      <c r="K56" s="37">
        <v>21.5</v>
      </c>
      <c r="L56" s="37">
        <v>21.5</v>
      </c>
      <c r="M56" s="37">
        <v>22</v>
      </c>
      <c r="N56" s="37">
        <v>22</v>
      </c>
      <c r="O56" s="37">
        <v>22.5</v>
      </c>
      <c r="P56" s="37">
        <v>22.5</v>
      </c>
      <c r="Q56" s="37">
        <v>23</v>
      </c>
    </row>
    <row r="57" spans="4:17" x14ac:dyDescent="0.25">
      <c r="D57">
        <v>54</v>
      </c>
      <c r="E57">
        <v>68000</v>
      </c>
      <c r="F57" s="37">
        <v>20</v>
      </c>
      <c r="G57" s="37">
        <v>20</v>
      </c>
      <c r="H57" s="37">
        <v>20.5</v>
      </c>
      <c r="I57" s="37">
        <v>21</v>
      </c>
      <c r="J57" s="37">
        <v>21</v>
      </c>
      <c r="K57" s="37">
        <v>21.5</v>
      </c>
      <c r="L57" s="37">
        <v>22</v>
      </c>
      <c r="M57" s="37">
        <v>22</v>
      </c>
      <c r="N57" s="37">
        <v>22.5</v>
      </c>
      <c r="O57" s="37">
        <v>22.5</v>
      </c>
      <c r="P57" s="37">
        <v>23</v>
      </c>
      <c r="Q57" s="37">
        <v>23</v>
      </c>
    </row>
    <row r="58" spans="4:17" x14ac:dyDescent="0.25">
      <c r="D58">
        <v>55</v>
      </c>
      <c r="E58">
        <v>69000</v>
      </c>
      <c r="F58" s="37">
        <v>20</v>
      </c>
      <c r="G58" s="37">
        <v>20.5</v>
      </c>
      <c r="H58" s="37">
        <v>20.5</v>
      </c>
      <c r="I58" s="37">
        <v>21</v>
      </c>
      <c r="J58" s="37">
        <v>21.5</v>
      </c>
      <c r="K58" s="37">
        <v>21.5</v>
      </c>
      <c r="L58" s="37">
        <v>22</v>
      </c>
      <c r="M58" s="37">
        <v>22</v>
      </c>
      <c r="N58" s="37">
        <v>22.5</v>
      </c>
      <c r="O58" s="37">
        <v>22.5</v>
      </c>
      <c r="P58" s="37">
        <v>23</v>
      </c>
      <c r="Q58" s="37">
        <v>23</v>
      </c>
    </row>
    <row r="59" spans="4:17" x14ac:dyDescent="0.25">
      <c r="D59">
        <v>56</v>
      </c>
      <c r="E59">
        <v>70000</v>
      </c>
      <c r="F59" s="37">
        <v>20</v>
      </c>
      <c r="G59" s="37">
        <v>20.5</v>
      </c>
      <c r="H59" s="37">
        <v>21</v>
      </c>
      <c r="I59" s="37">
        <v>21</v>
      </c>
      <c r="J59" s="37">
        <v>21.5</v>
      </c>
      <c r="K59" s="37">
        <v>21.5</v>
      </c>
      <c r="L59" s="37">
        <v>22</v>
      </c>
      <c r="M59" s="37">
        <v>22.5</v>
      </c>
      <c r="N59" s="37">
        <v>22.5</v>
      </c>
      <c r="O59" s="37">
        <v>23</v>
      </c>
      <c r="P59" s="37">
        <v>23</v>
      </c>
      <c r="Q59" s="37">
        <v>23</v>
      </c>
    </row>
    <row r="60" spans="4:17" x14ac:dyDescent="0.25">
      <c r="D60">
        <v>57</v>
      </c>
      <c r="E60">
        <v>71000</v>
      </c>
      <c r="F60" s="37">
        <v>20</v>
      </c>
      <c r="G60" s="37">
        <v>20.5</v>
      </c>
      <c r="H60" s="37">
        <v>21</v>
      </c>
      <c r="I60" s="37">
        <v>21</v>
      </c>
      <c r="J60" s="37">
        <v>21.5</v>
      </c>
      <c r="K60" s="37">
        <v>22</v>
      </c>
      <c r="L60" s="37">
        <v>22</v>
      </c>
      <c r="M60" s="37">
        <v>22.5</v>
      </c>
      <c r="N60" s="37">
        <v>22.5</v>
      </c>
      <c r="O60" s="37">
        <v>23</v>
      </c>
      <c r="P60" s="37">
        <v>23</v>
      </c>
      <c r="Q60" s="37">
        <v>23.5</v>
      </c>
    </row>
    <row r="61" spans="4:17" x14ac:dyDescent="0.25">
      <c r="D61">
        <v>58</v>
      </c>
      <c r="E61">
        <v>72000</v>
      </c>
      <c r="F61" s="37">
        <v>20</v>
      </c>
      <c r="G61" s="37">
        <v>20.5</v>
      </c>
      <c r="H61" s="37">
        <v>21</v>
      </c>
      <c r="I61" s="37">
        <v>21.5</v>
      </c>
      <c r="J61" s="37">
        <v>21.5</v>
      </c>
      <c r="K61" s="37">
        <v>22</v>
      </c>
      <c r="L61" s="37">
        <v>22</v>
      </c>
      <c r="M61" s="37">
        <v>22.5</v>
      </c>
      <c r="N61" s="37">
        <v>22.5</v>
      </c>
      <c r="O61" s="37">
        <v>23</v>
      </c>
      <c r="P61" s="37">
        <v>23</v>
      </c>
      <c r="Q61" s="37">
        <v>23.5</v>
      </c>
    </row>
    <row r="62" spans="4:17" x14ac:dyDescent="0.25">
      <c r="D62">
        <v>59</v>
      </c>
      <c r="E62">
        <v>73000</v>
      </c>
      <c r="F62" s="37">
        <v>20</v>
      </c>
      <c r="G62" s="37">
        <v>20.5</v>
      </c>
      <c r="H62" s="37">
        <v>21</v>
      </c>
      <c r="I62" s="37">
        <v>21.5</v>
      </c>
      <c r="J62" s="37">
        <v>21.5</v>
      </c>
      <c r="K62" s="37">
        <v>22</v>
      </c>
      <c r="L62" s="37">
        <v>22</v>
      </c>
      <c r="M62" s="37">
        <v>22.5</v>
      </c>
      <c r="N62" s="37">
        <v>23</v>
      </c>
      <c r="O62" s="37">
        <v>23</v>
      </c>
      <c r="P62" s="37">
        <v>23</v>
      </c>
      <c r="Q62" s="37">
        <v>23.5</v>
      </c>
    </row>
    <row r="63" spans="4:17" x14ac:dyDescent="0.25">
      <c r="D63">
        <v>60</v>
      </c>
      <c r="E63">
        <v>74000</v>
      </c>
      <c r="F63" s="37">
        <v>20</v>
      </c>
      <c r="G63" s="37">
        <v>20.5</v>
      </c>
      <c r="H63" s="37">
        <v>21</v>
      </c>
      <c r="I63" s="37">
        <v>21.5</v>
      </c>
      <c r="J63" s="37">
        <v>21.5</v>
      </c>
      <c r="K63" s="37">
        <v>22</v>
      </c>
      <c r="L63" s="37">
        <v>22.5</v>
      </c>
      <c r="M63" s="37">
        <v>22.5</v>
      </c>
      <c r="N63" s="37">
        <v>23</v>
      </c>
      <c r="O63" s="37">
        <v>23</v>
      </c>
      <c r="P63" s="37">
        <v>23.5</v>
      </c>
      <c r="Q63" s="37">
        <v>23.5</v>
      </c>
    </row>
    <row r="64" spans="4:17" x14ac:dyDescent="0.25">
      <c r="D64">
        <v>61</v>
      </c>
      <c r="E64">
        <v>75000</v>
      </c>
      <c r="F64" s="37">
        <v>20.5</v>
      </c>
      <c r="G64" s="37">
        <v>20.5</v>
      </c>
      <c r="H64" s="37">
        <v>21</v>
      </c>
      <c r="I64" s="37">
        <v>21.5</v>
      </c>
      <c r="J64" s="37">
        <v>22</v>
      </c>
      <c r="K64" s="37">
        <v>22</v>
      </c>
      <c r="L64" s="37">
        <v>22.5</v>
      </c>
      <c r="M64" s="37">
        <v>22.5</v>
      </c>
      <c r="N64" s="37">
        <v>23</v>
      </c>
      <c r="O64" s="37">
        <v>23</v>
      </c>
      <c r="P64" s="37">
        <v>23.5</v>
      </c>
      <c r="Q64" s="37">
        <v>23.5</v>
      </c>
    </row>
    <row r="65" spans="4:17" x14ac:dyDescent="0.25">
      <c r="D65">
        <v>62</v>
      </c>
      <c r="E65">
        <v>76000</v>
      </c>
      <c r="F65" s="37">
        <v>20.5</v>
      </c>
      <c r="G65" s="37">
        <v>21</v>
      </c>
      <c r="H65" s="37">
        <v>21</v>
      </c>
      <c r="I65" s="37">
        <v>21.5</v>
      </c>
      <c r="J65" s="37">
        <v>22</v>
      </c>
      <c r="K65" s="37">
        <v>22</v>
      </c>
      <c r="L65" s="37">
        <v>22.5</v>
      </c>
      <c r="M65" s="37">
        <v>22.5</v>
      </c>
      <c r="N65" s="37">
        <v>23</v>
      </c>
      <c r="O65" s="37">
        <v>23</v>
      </c>
      <c r="P65" s="37">
        <v>23.5</v>
      </c>
      <c r="Q65" s="37">
        <v>23.5</v>
      </c>
    </row>
    <row r="66" spans="4:17" x14ac:dyDescent="0.25">
      <c r="D66">
        <v>63</v>
      </c>
      <c r="E66">
        <v>77000</v>
      </c>
      <c r="F66" s="37">
        <v>20.5</v>
      </c>
      <c r="G66" s="37">
        <v>21</v>
      </c>
      <c r="H66" s="37">
        <v>21</v>
      </c>
      <c r="I66" s="37">
        <v>21.5</v>
      </c>
      <c r="J66" s="37">
        <v>22</v>
      </c>
      <c r="K66" s="37">
        <v>22</v>
      </c>
      <c r="L66" s="37">
        <v>22.5</v>
      </c>
      <c r="M66" s="37">
        <v>23</v>
      </c>
      <c r="N66" s="37">
        <v>23</v>
      </c>
      <c r="O66" s="37">
        <v>23.5</v>
      </c>
      <c r="P66" s="37">
        <v>23.5</v>
      </c>
      <c r="Q66" s="37">
        <v>23.5</v>
      </c>
    </row>
    <row r="67" spans="4:17" x14ac:dyDescent="0.25">
      <c r="D67">
        <v>64</v>
      </c>
      <c r="E67">
        <v>78000</v>
      </c>
      <c r="F67" s="37">
        <v>20.5</v>
      </c>
      <c r="G67" s="37">
        <v>21</v>
      </c>
      <c r="H67" s="37">
        <v>21</v>
      </c>
      <c r="I67" s="37">
        <v>21.5</v>
      </c>
      <c r="J67" s="37">
        <v>22</v>
      </c>
      <c r="K67" s="37">
        <v>22.5</v>
      </c>
      <c r="L67" s="37">
        <v>22.5</v>
      </c>
      <c r="M67" s="37">
        <v>23</v>
      </c>
      <c r="N67" s="37">
        <v>23</v>
      </c>
      <c r="O67" s="37">
        <v>23.5</v>
      </c>
      <c r="P67" s="37">
        <v>23.5</v>
      </c>
      <c r="Q67" s="37">
        <v>24</v>
      </c>
    </row>
    <row r="68" spans="4:17" x14ac:dyDescent="0.25">
      <c r="D68">
        <v>65</v>
      </c>
      <c r="E68">
        <v>79000</v>
      </c>
      <c r="F68" s="37">
        <v>20.5</v>
      </c>
      <c r="G68" s="37">
        <v>21</v>
      </c>
      <c r="H68" s="37">
        <v>21.5</v>
      </c>
      <c r="I68" s="37">
        <v>21.5</v>
      </c>
      <c r="J68" s="37">
        <v>22</v>
      </c>
      <c r="K68" s="37">
        <v>22.5</v>
      </c>
      <c r="L68" s="37">
        <v>22.5</v>
      </c>
      <c r="M68" s="37">
        <v>23</v>
      </c>
      <c r="N68" s="37">
        <v>23</v>
      </c>
      <c r="O68" s="37">
        <v>23.5</v>
      </c>
      <c r="P68" s="37">
        <v>23.5</v>
      </c>
      <c r="Q68" s="37">
        <v>24</v>
      </c>
    </row>
    <row r="69" spans="4:17" x14ac:dyDescent="0.25">
      <c r="D69">
        <v>66</v>
      </c>
      <c r="E69">
        <v>80000</v>
      </c>
      <c r="F69" s="37">
        <v>20.5</v>
      </c>
      <c r="G69" s="37">
        <v>21</v>
      </c>
      <c r="H69" s="37">
        <v>21.5</v>
      </c>
      <c r="I69" s="37">
        <v>21.5</v>
      </c>
      <c r="J69" s="37">
        <v>22</v>
      </c>
      <c r="K69" s="37">
        <v>22.5</v>
      </c>
      <c r="L69" s="37">
        <v>22.5</v>
      </c>
      <c r="M69" s="37">
        <v>23</v>
      </c>
      <c r="N69" s="37">
        <v>23</v>
      </c>
      <c r="O69" s="37">
        <v>23.5</v>
      </c>
      <c r="P69" s="37">
        <v>23.5</v>
      </c>
      <c r="Q69" s="37">
        <v>24</v>
      </c>
    </row>
    <row r="70" spans="4:17" x14ac:dyDescent="0.25">
      <c r="D70">
        <v>67</v>
      </c>
      <c r="E70">
        <v>81000</v>
      </c>
      <c r="F70" s="37">
        <v>20.5</v>
      </c>
      <c r="G70" s="37">
        <v>21</v>
      </c>
      <c r="H70" s="37">
        <v>21.5</v>
      </c>
      <c r="I70" s="37">
        <v>21.5</v>
      </c>
      <c r="J70" s="37">
        <v>22</v>
      </c>
      <c r="K70" s="37">
        <v>22.5</v>
      </c>
      <c r="L70" s="37">
        <v>22.5</v>
      </c>
      <c r="M70" s="37">
        <v>23</v>
      </c>
      <c r="N70" s="37">
        <v>23</v>
      </c>
      <c r="O70" s="37">
        <v>23.5</v>
      </c>
      <c r="P70" s="37">
        <v>23.5</v>
      </c>
      <c r="Q70" s="37">
        <v>24</v>
      </c>
    </row>
    <row r="71" spans="4:17" x14ac:dyDescent="0.25">
      <c r="D71">
        <v>68</v>
      </c>
      <c r="E71">
        <v>82000</v>
      </c>
      <c r="F71" s="37">
        <v>20.5</v>
      </c>
      <c r="G71" s="37">
        <v>21</v>
      </c>
      <c r="H71" s="37">
        <v>21.5</v>
      </c>
      <c r="I71" s="37">
        <v>22</v>
      </c>
      <c r="J71" s="37">
        <v>22</v>
      </c>
      <c r="K71" s="37">
        <v>22.5</v>
      </c>
      <c r="L71" s="37">
        <v>23</v>
      </c>
      <c r="M71" s="37">
        <v>23</v>
      </c>
      <c r="N71" s="37">
        <v>23.5</v>
      </c>
      <c r="O71" s="37">
        <v>23.5</v>
      </c>
      <c r="P71" s="37">
        <v>24</v>
      </c>
      <c r="Q71" s="37">
        <v>24</v>
      </c>
    </row>
    <row r="72" spans="4:17" x14ac:dyDescent="0.25">
      <c r="D72">
        <v>69</v>
      </c>
      <c r="E72">
        <v>83000</v>
      </c>
      <c r="F72" s="37">
        <v>20.5</v>
      </c>
      <c r="G72" s="37">
        <v>21</v>
      </c>
      <c r="H72" s="37">
        <v>21.5</v>
      </c>
      <c r="I72" s="37">
        <v>22</v>
      </c>
      <c r="J72" s="37">
        <v>22</v>
      </c>
      <c r="K72" s="37">
        <v>22.5</v>
      </c>
      <c r="L72" s="37">
        <v>23</v>
      </c>
      <c r="M72" s="37">
        <v>23</v>
      </c>
      <c r="N72" s="37">
        <v>23.5</v>
      </c>
      <c r="O72" s="37">
        <v>23.5</v>
      </c>
      <c r="P72" s="37">
        <v>24</v>
      </c>
      <c r="Q72" s="37">
        <v>24</v>
      </c>
    </row>
    <row r="73" spans="4:17" x14ac:dyDescent="0.25">
      <c r="D73">
        <v>70</v>
      </c>
      <c r="E73">
        <v>84000</v>
      </c>
      <c r="F73" s="37">
        <v>20.5</v>
      </c>
      <c r="G73" s="37">
        <v>21</v>
      </c>
      <c r="H73" s="37">
        <v>21.5</v>
      </c>
      <c r="I73" s="37">
        <v>22</v>
      </c>
      <c r="J73" s="37">
        <v>22</v>
      </c>
      <c r="K73" s="37">
        <v>22.5</v>
      </c>
      <c r="L73" s="37">
        <v>23</v>
      </c>
      <c r="M73" s="37">
        <v>23</v>
      </c>
      <c r="N73" s="37">
        <v>23.5</v>
      </c>
      <c r="O73" s="37">
        <v>23.5</v>
      </c>
      <c r="P73" s="37">
        <v>24</v>
      </c>
      <c r="Q73" s="37">
        <v>24</v>
      </c>
    </row>
    <row r="74" spans="4:17" x14ac:dyDescent="0.25">
      <c r="D74">
        <v>71</v>
      </c>
      <c r="E74">
        <v>85000</v>
      </c>
      <c r="F74" s="37">
        <v>21</v>
      </c>
      <c r="G74" s="37">
        <v>21</v>
      </c>
      <c r="H74" s="37">
        <v>21.5</v>
      </c>
      <c r="I74" s="37">
        <v>22</v>
      </c>
      <c r="J74" s="37">
        <v>22.5</v>
      </c>
      <c r="K74" s="37">
        <v>22.5</v>
      </c>
      <c r="L74" s="37">
        <v>23</v>
      </c>
      <c r="M74" s="37">
        <v>23</v>
      </c>
      <c r="N74" s="37">
        <v>23.5</v>
      </c>
      <c r="O74" s="37">
        <v>23.5</v>
      </c>
      <c r="P74" s="37">
        <v>24</v>
      </c>
      <c r="Q74" s="37">
        <v>24</v>
      </c>
    </row>
    <row r="75" spans="4:17" x14ac:dyDescent="0.25">
      <c r="D75">
        <v>72</v>
      </c>
      <c r="E75">
        <v>86000</v>
      </c>
      <c r="F75" s="37">
        <v>21</v>
      </c>
      <c r="G75" s="37">
        <v>21.5</v>
      </c>
      <c r="H75" s="37">
        <v>21.5</v>
      </c>
      <c r="I75" s="37">
        <v>22</v>
      </c>
      <c r="J75" s="37">
        <v>22.5</v>
      </c>
      <c r="K75" s="37">
        <v>22.5</v>
      </c>
      <c r="L75" s="37">
        <v>23</v>
      </c>
      <c r="M75" s="37">
        <v>23</v>
      </c>
      <c r="N75" s="37">
        <v>23.5</v>
      </c>
      <c r="O75" s="37">
        <v>23.5</v>
      </c>
      <c r="P75" s="37">
        <v>24</v>
      </c>
      <c r="Q75" s="37">
        <v>24</v>
      </c>
    </row>
    <row r="76" spans="4:17" x14ac:dyDescent="0.25">
      <c r="D76">
        <v>73</v>
      </c>
      <c r="E76">
        <v>87000</v>
      </c>
      <c r="F76" s="37">
        <v>21</v>
      </c>
      <c r="G76" s="37">
        <v>21.5</v>
      </c>
      <c r="H76" s="37">
        <v>21.5</v>
      </c>
      <c r="I76" s="37">
        <v>22</v>
      </c>
      <c r="J76" s="37">
        <v>22.5</v>
      </c>
      <c r="K76" s="37">
        <v>22.5</v>
      </c>
      <c r="L76" s="37">
        <v>23</v>
      </c>
      <c r="M76" s="37">
        <v>23.5</v>
      </c>
      <c r="N76" s="37">
        <v>23.5</v>
      </c>
      <c r="O76" s="37">
        <v>24</v>
      </c>
      <c r="P76" s="37">
        <v>24</v>
      </c>
      <c r="Q76" s="37">
        <v>24</v>
      </c>
    </row>
    <row r="77" spans="4:17" x14ac:dyDescent="0.25">
      <c r="D77">
        <v>74</v>
      </c>
      <c r="E77">
        <v>88000</v>
      </c>
      <c r="F77" s="37">
        <v>21</v>
      </c>
      <c r="G77" s="37">
        <v>21.5</v>
      </c>
      <c r="H77" s="37">
        <v>21.5</v>
      </c>
      <c r="I77" s="37">
        <v>22</v>
      </c>
      <c r="J77" s="37">
        <v>22.5</v>
      </c>
      <c r="K77" s="37">
        <v>22.5</v>
      </c>
      <c r="L77" s="37">
        <v>23</v>
      </c>
      <c r="M77" s="37">
        <v>23.5</v>
      </c>
      <c r="N77" s="37">
        <v>23.5</v>
      </c>
      <c r="O77" s="37">
        <v>24</v>
      </c>
      <c r="P77" s="37">
        <v>24</v>
      </c>
      <c r="Q77" s="37">
        <v>24.5</v>
      </c>
    </row>
    <row r="78" spans="4:17" x14ac:dyDescent="0.25">
      <c r="D78">
        <v>75</v>
      </c>
      <c r="E78">
        <v>89000</v>
      </c>
      <c r="F78" s="37">
        <v>21</v>
      </c>
      <c r="G78" s="37">
        <v>21.5</v>
      </c>
      <c r="H78" s="37">
        <v>22</v>
      </c>
      <c r="I78" s="37">
        <v>22</v>
      </c>
      <c r="J78" s="37">
        <v>22.5</v>
      </c>
      <c r="K78" s="37">
        <v>23</v>
      </c>
      <c r="L78" s="37">
        <v>23</v>
      </c>
      <c r="M78" s="37">
        <v>23.5</v>
      </c>
      <c r="N78" s="37">
        <v>23.5</v>
      </c>
      <c r="O78" s="37">
        <v>24</v>
      </c>
      <c r="P78" s="37">
        <v>24</v>
      </c>
      <c r="Q78" s="37">
        <v>24.5</v>
      </c>
    </row>
    <row r="79" spans="4:17" x14ac:dyDescent="0.25">
      <c r="D79">
        <v>76</v>
      </c>
      <c r="E79">
        <v>90000</v>
      </c>
      <c r="F79" s="37">
        <v>21</v>
      </c>
      <c r="G79" s="37">
        <v>21.5</v>
      </c>
      <c r="H79" s="37">
        <v>22</v>
      </c>
      <c r="I79" s="37">
        <v>22</v>
      </c>
      <c r="J79" s="37">
        <v>22.5</v>
      </c>
      <c r="K79" s="37">
        <v>23</v>
      </c>
      <c r="L79" s="37">
        <v>23</v>
      </c>
      <c r="M79" s="37">
        <v>23.5</v>
      </c>
      <c r="N79" s="37">
        <v>23.5</v>
      </c>
      <c r="O79" s="37">
        <v>24</v>
      </c>
      <c r="P79" s="37">
        <v>24</v>
      </c>
      <c r="Q79" s="37">
        <v>24.5</v>
      </c>
    </row>
    <row r="80" spans="4:17" x14ac:dyDescent="0.25">
      <c r="D80">
        <v>77</v>
      </c>
      <c r="E80">
        <v>91000</v>
      </c>
      <c r="F80" s="37">
        <v>21</v>
      </c>
      <c r="G80" s="37">
        <v>21.5</v>
      </c>
      <c r="H80" s="37">
        <v>22</v>
      </c>
      <c r="I80" s="37">
        <v>22</v>
      </c>
      <c r="J80" s="37">
        <v>22.5</v>
      </c>
      <c r="K80" s="37">
        <v>23</v>
      </c>
      <c r="L80" s="37">
        <v>23</v>
      </c>
      <c r="M80" s="37">
        <v>23.5</v>
      </c>
      <c r="N80" s="37">
        <v>23.5</v>
      </c>
      <c r="O80" s="37">
        <v>24</v>
      </c>
      <c r="P80" s="37">
        <v>24</v>
      </c>
      <c r="Q80" s="37">
        <v>24.5</v>
      </c>
    </row>
    <row r="81" spans="4:17" x14ac:dyDescent="0.25">
      <c r="D81">
        <v>78</v>
      </c>
      <c r="E81">
        <v>92000</v>
      </c>
      <c r="F81" s="37">
        <v>21</v>
      </c>
      <c r="G81" s="37">
        <v>21.5</v>
      </c>
      <c r="H81" s="37">
        <v>22</v>
      </c>
      <c r="I81" s="37">
        <v>22.5</v>
      </c>
      <c r="J81" s="37">
        <v>22.5</v>
      </c>
      <c r="K81" s="37">
        <v>23</v>
      </c>
      <c r="L81" s="37">
        <v>23</v>
      </c>
      <c r="M81" s="37">
        <v>23.5</v>
      </c>
      <c r="N81" s="37">
        <v>24</v>
      </c>
      <c r="O81" s="37">
        <v>24</v>
      </c>
      <c r="P81" s="37">
        <v>24</v>
      </c>
      <c r="Q81" s="37">
        <v>24.5</v>
      </c>
    </row>
    <row r="82" spans="4:17" x14ac:dyDescent="0.25">
      <c r="D82">
        <v>79</v>
      </c>
      <c r="E82">
        <v>93000</v>
      </c>
      <c r="F82" s="37">
        <v>21</v>
      </c>
      <c r="G82" s="37">
        <v>21.5</v>
      </c>
      <c r="H82" s="37">
        <v>22</v>
      </c>
      <c r="I82" s="37">
        <v>22.5</v>
      </c>
      <c r="J82" s="37">
        <v>22.5</v>
      </c>
      <c r="K82" s="37">
        <v>23</v>
      </c>
      <c r="L82" s="37">
        <v>23.5</v>
      </c>
      <c r="M82" s="37">
        <v>23.5</v>
      </c>
      <c r="N82" s="37">
        <v>24</v>
      </c>
      <c r="O82" s="37">
        <v>24</v>
      </c>
      <c r="P82" s="37">
        <v>24.5</v>
      </c>
      <c r="Q82" s="37">
        <v>24.5</v>
      </c>
    </row>
    <row r="83" spans="4:17" x14ac:dyDescent="0.25">
      <c r="D83">
        <v>80</v>
      </c>
      <c r="E83">
        <v>94000</v>
      </c>
      <c r="F83" s="37">
        <v>21</v>
      </c>
      <c r="G83" s="37">
        <v>21.5</v>
      </c>
      <c r="H83" s="37">
        <v>22</v>
      </c>
      <c r="I83" s="37">
        <v>22.5</v>
      </c>
      <c r="J83" s="37">
        <v>22.5</v>
      </c>
      <c r="K83" s="37">
        <v>23</v>
      </c>
      <c r="L83" s="37">
        <v>23.5</v>
      </c>
      <c r="M83" s="37">
        <v>23.5</v>
      </c>
      <c r="N83" s="37">
        <v>24</v>
      </c>
      <c r="O83" s="37">
        <v>24</v>
      </c>
      <c r="P83" s="37">
        <v>24.5</v>
      </c>
      <c r="Q83" s="37">
        <v>24.5</v>
      </c>
    </row>
    <row r="84" spans="4:17" x14ac:dyDescent="0.25">
      <c r="D84">
        <v>81</v>
      </c>
      <c r="E84">
        <v>95000</v>
      </c>
      <c r="F84" s="37">
        <v>21</v>
      </c>
      <c r="G84" s="37">
        <v>21.5</v>
      </c>
      <c r="H84" s="37">
        <v>22</v>
      </c>
      <c r="I84" s="37">
        <v>22.5</v>
      </c>
      <c r="J84" s="37">
        <v>22.5</v>
      </c>
      <c r="K84" s="37">
        <v>23</v>
      </c>
      <c r="L84" s="37">
        <v>23.5</v>
      </c>
      <c r="M84" s="37">
        <v>23.5</v>
      </c>
      <c r="N84" s="37">
        <v>24</v>
      </c>
      <c r="O84" s="37">
        <v>24</v>
      </c>
      <c r="P84" s="37">
        <v>24.5</v>
      </c>
      <c r="Q84" s="37">
        <v>24.5</v>
      </c>
    </row>
    <row r="85" spans="4:17" x14ac:dyDescent="0.25">
      <c r="D85">
        <v>82</v>
      </c>
      <c r="E85">
        <v>96000</v>
      </c>
      <c r="F85" s="37">
        <v>21</v>
      </c>
      <c r="G85" s="37">
        <v>21.5</v>
      </c>
      <c r="H85" s="37">
        <v>22</v>
      </c>
      <c r="I85" s="37">
        <v>22.5</v>
      </c>
      <c r="J85" s="37">
        <v>23</v>
      </c>
      <c r="K85" s="37">
        <v>23</v>
      </c>
      <c r="L85" s="37">
        <v>23.5</v>
      </c>
      <c r="M85" s="37">
        <v>23.5</v>
      </c>
      <c r="N85" s="37">
        <v>24</v>
      </c>
      <c r="O85" s="37">
        <v>24</v>
      </c>
      <c r="P85" s="37">
        <v>24.5</v>
      </c>
      <c r="Q85" s="37">
        <v>24.5</v>
      </c>
    </row>
    <row r="86" spans="4:17" x14ac:dyDescent="0.25">
      <c r="D86">
        <v>83</v>
      </c>
      <c r="E86">
        <v>97000</v>
      </c>
      <c r="F86" s="37">
        <v>21</v>
      </c>
      <c r="G86" s="37">
        <v>21.5</v>
      </c>
      <c r="H86" s="37">
        <v>22</v>
      </c>
      <c r="I86" s="37">
        <v>22.5</v>
      </c>
      <c r="J86" s="37">
        <v>23</v>
      </c>
      <c r="K86" s="37">
        <v>23</v>
      </c>
      <c r="L86" s="37">
        <v>23.5</v>
      </c>
      <c r="M86" s="37">
        <v>23.5</v>
      </c>
      <c r="N86" s="37">
        <v>24</v>
      </c>
      <c r="O86" s="37">
        <v>24</v>
      </c>
      <c r="P86" s="37">
        <v>24.5</v>
      </c>
      <c r="Q86" s="37">
        <v>24.5</v>
      </c>
    </row>
    <row r="87" spans="4:17" x14ac:dyDescent="0.25">
      <c r="D87">
        <v>84</v>
      </c>
      <c r="E87">
        <v>98000</v>
      </c>
      <c r="F87" s="37">
        <v>21</v>
      </c>
      <c r="G87" s="37">
        <v>21.5</v>
      </c>
      <c r="H87" s="37">
        <v>22</v>
      </c>
      <c r="I87" s="37">
        <v>22.5</v>
      </c>
      <c r="J87" s="37">
        <v>23</v>
      </c>
      <c r="K87" s="37">
        <v>23</v>
      </c>
      <c r="L87" s="37">
        <v>23.5</v>
      </c>
      <c r="M87" s="37">
        <v>23.5</v>
      </c>
      <c r="N87" s="37">
        <v>24</v>
      </c>
      <c r="O87" s="37">
        <v>24</v>
      </c>
      <c r="P87" s="37">
        <v>24.5</v>
      </c>
      <c r="Q87" s="37">
        <v>24.5</v>
      </c>
    </row>
    <row r="88" spans="4:17" x14ac:dyDescent="0.25">
      <c r="D88">
        <v>85</v>
      </c>
      <c r="E88">
        <v>99000</v>
      </c>
      <c r="F88" s="37">
        <v>21</v>
      </c>
      <c r="G88" s="37">
        <v>21.5</v>
      </c>
      <c r="H88" s="37">
        <v>22</v>
      </c>
      <c r="I88" s="37">
        <v>22.5</v>
      </c>
      <c r="J88" s="37">
        <v>23</v>
      </c>
      <c r="K88" s="37">
        <v>23</v>
      </c>
      <c r="L88" s="37">
        <v>23.5</v>
      </c>
      <c r="M88" s="37">
        <v>23.5</v>
      </c>
      <c r="N88" s="37">
        <v>24</v>
      </c>
      <c r="O88" s="37">
        <v>24</v>
      </c>
      <c r="P88" s="37">
        <v>24.5</v>
      </c>
      <c r="Q88" s="37">
        <v>24.5</v>
      </c>
    </row>
    <row r="89" spans="4:17" x14ac:dyDescent="0.25">
      <c r="D89">
        <v>86</v>
      </c>
      <c r="E89">
        <v>100000</v>
      </c>
      <c r="F89" s="37">
        <v>21</v>
      </c>
      <c r="G89" s="37">
        <v>21.5</v>
      </c>
      <c r="H89" s="37">
        <v>22</v>
      </c>
      <c r="I89" s="37">
        <v>22.5</v>
      </c>
      <c r="J89" s="37">
        <v>23</v>
      </c>
      <c r="K89" s="37">
        <v>23</v>
      </c>
      <c r="L89" s="37">
        <v>23.5</v>
      </c>
      <c r="M89" s="37">
        <v>23.5</v>
      </c>
      <c r="N89" s="37">
        <v>24</v>
      </c>
      <c r="O89" s="37">
        <v>24</v>
      </c>
      <c r="P89" s="37">
        <v>24.5</v>
      </c>
      <c r="Q89" s="37">
        <v>24.5</v>
      </c>
    </row>
    <row r="90" spans="4:17" x14ac:dyDescent="0.25">
      <c r="D90">
        <v>87</v>
      </c>
      <c r="E90">
        <v>101000</v>
      </c>
      <c r="F90" s="37">
        <v>21</v>
      </c>
      <c r="G90" s="37">
        <v>22</v>
      </c>
      <c r="H90" s="37">
        <v>22</v>
      </c>
      <c r="I90" s="37">
        <v>22.5</v>
      </c>
      <c r="J90" s="37">
        <v>23</v>
      </c>
      <c r="K90" s="37">
        <v>23</v>
      </c>
      <c r="L90" s="37">
        <v>23.5</v>
      </c>
      <c r="M90" s="37">
        <v>23.5</v>
      </c>
      <c r="N90" s="37">
        <v>24</v>
      </c>
      <c r="O90" s="37">
        <v>24.5</v>
      </c>
      <c r="P90" s="37">
        <v>24.5</v>
      </c>
      <c r="Q90" s="37">
        <v>24.5</v>
      </c>
    </row>
    <row r="91" spans="4:17" x14ac:dyDescent="0.25">
      <c r="D91">
        <v>88</v>
      </c>
      <c r="E91">
        <v>102000</v>
      </c>
      <c r="F91" s="37">
        <v>21</v>
      </c>
      <c r="G91" s="37">
        <v>22</v>
      </c>
      <c r="H91" s="37">
        <v>22</v>
      </c>
      <c r="I91" s="37">
        <v>22.5</v>
      </c>
      <c r="J91" s="37">
        <v>23</v>
      </c>
      <c r="K91" s="37">
        <v>23</v>
      </c>
      <c r="L91" s="37">
        <v>23.5</v>
      </c>
      <c r="M91" s="37">
        <v>23.5</v>
      </c>
      <c r="N91" s="37">
        <v>24</v>
      </c>
      <c r="O91" s="37">
        <v>24.5</v>
      </c>
      <c r="P91" s="37">
        <v>24.5</v>
      </c>
      <c r="Q91" s="37">
        <v>24.5</v>
      </c>
    </row>
    <row r="92" spans="4:17" x14ac:dyDescent="0.25">
      <c r="D92">
        <v>89</v>
      </c>
      <c r="E92">
        <v>103000</v>
      </c>
      <c r="F92" s="37">
        <v>21.5</v>
      </c>
      <c r="G92" s="37">
        <v>22</v>
      </c>
      <c r="H92" s="37">
        <v>22</v>
      </c>
      <c r="I92" s="37">
        <v>22.5</v>
      </c>
      <c r="J92" s="37">
        <v>23</v>
      </c>
      <c r="K92" s="37">
        <v>23</v>
      </c>
      <c r="L92" s="37">
        <v>23.5</v>
      </c>
      <c r="M92" s="37">
        <v>23.5</v>
      </c>
      <c r="N92" s="37">
        <v>24</v>
      </c>
      <c r="O92" s="37">
        <v>24.5</v>
      </c>
      <c r="P92" s="37">
        <v>24.5</v>
      </c>
      <c r="Q92" s="37">
        <v>24.5</v>
      </c>
    </row>
    <row r="93" spans="4:17" x14ac:dyDescent="0.25">
      <c r="D93">
        <v>90</v>
      </c>
      <c r="E93">
        <v>104000</v>
      </c>
      <c r="F93" s="37">
        <v>21.5</v>
      </c>
      <c r="G93" s="37">
        <v>22</v>
      </c>
      <c r="H93" s="37">
        <v>22</v>
      </c>
      <c r="I93" s="37">
        <v>22.5</v>
      </c>
      <c r="J93" s="37">
        <v>23</v>
      </c>
      <c r="K93" s="37">
        <v>23</v>
      </c>
      <c r="L93" s="37">
        <v>23.5</v>
      </c>
      <c r="M93" s="37">
        <v>23.5</v>
      </c>
      <c r="N93" s="37">
        <v>24</v>
      </c>
      <c r="O93" s="37">
        <v>24.5</v>
      </c>
      <c r="P93" s="37">
        <v>24.5</v>
      </c>
      <c r="Q93" s="37">
        <v>24.5</v>
      </c>
    </row>
    <row r="94" spans="4:17" x14ac:dyDescent="0.25">
      <c r="D94">
        <v>91</v>
      </c>
      <c r="E94">
        <v>105000</v>
      </c>
      <c r="F94" s="37">
        <v>21.5</v>
      </c>
      <c r="G94" s="37">
        <v>22</v>
      </c>
      <c r="H94" s="37">
        <v>22</v>
      </c>
      <c r="I94" s="37">
        <v>22.5</v>
      </c>
      <c r="J94" s="37">
        <v>23</v>
      </c>
      <c r="K94" s="37">
        <v>23</v>
      </c>
      <c r="L94" s="37">
        <v>23.5</v>
      </c>
      <c r="M94" s="37">
        <v>24</v>
      </c>
      <c r="N94" s="37">
        <v>24</v>
      </c>
      <c r="O94" s="37">
        <v>24.5</v>
      </c>
      <c r="P94" s="37">
        <v>24.5</v>
      </c>
      <c r="Q94" s="37">
        <v>24.5</v>
      </c>
    </row>
    <row r="95" spans="4:17" x14ac:dyDescent="0.25">
      <c r="D95">
        <v>92</v>
      </c>
      <c r="E95">
        <v>106000</v>
      </c>
      <c r="F95" s="37">
        <v>21.5</v>
      </c>
      <c r="G95" s="37">
        <v>22</v>
      </c>
      <c r="H95" s="37">
        <v>22</v>
      </c>
      <c r="I95" s="37">
        <v>22.5</v>
      </c>
      <c r="J95" s="37">
        <v>23</v>
      </c>
      <c r="K95" s="37">
        <v>23</v>
      </c>
      <c r="L95" s="37">
        <v>23.5</v>
      </c>
      <c r="M95" s="37">
        <v>24</v>
      </c>
      <c r="N95" s="37">
        <v>24</v>
      </c>
      <c r="O95" s="37">
        <v>24.5</v>
      </c>
      <c r="P95" s="37">
        <v>24.5</v>
      </c>
      <c r="Q95" s="37">
        <v>24.5</v>
      </c>
    </row>
    <row r="96" spans="4:17" x14ac:dyDescent="0.25">
      <c r="D96">
        <v>93</v>
      </c>
      <c r="E96">
        <v>107000</v>
      </c>
      <c r="F96" s="37">
        <v>21.5</v>
      </c>
      <c r="G96" s="37">
        <v>22</v>
      </c>
      <c r="H96" s="37">
        <v>22</v>
      </c>
      <c r="I96" s="37">
        <v>22.5</v>
      </c>
      <c r="J96" s="37">
        <v>23</v>
      </c>
      <c r="K96" s="37">
        <v>23</v>
      </c>
      <c r="L96" s="37">
        <v>23.5</v>
      </c>
      <c r="M96" s="37">
        <v>24</v>
      </c>
      <c r="N96" s="37">
        <v>24</v>
      </c>
      <c r="O96" s="37">
        <v>24.5</v>
      </c>
      <c r="P96" s="37">
        <v>24.5</v>
      </c>
      <c r="Q96" s="37">
        <v>24.5</v>
      </c>
    </row>
    <row r="97" spans="4:17" x14ac:dyDescent="0.25">
      <c r="D97">
        <v>94</v>
      </c>
      <c r="E97">
        <v>108000</v>
      </c>
      <c r="F97" s="37">
        <v>21.5</v>
      </c>
      <c r="G97" s="37">
        <v>22</v>
      </c>
      <c r="H97" s="37">
        <v>22</v>
      </c>
      <c r="I97" s="37">
        <v>22.5</v>
      </c>
      <c r="J97" s="37">
        <v>23</v>
      </c>
      <c r="K97" s="37">
        <v>23</v>
      </c>
      <c r="L97" s="37">
        <v>23.5</v>
      </c>
      <c r="M97" s="37">
        <v>24</v>
      </c>
      <c r="N97" s="37">
        <v>24</v>
      </c>
      <c r="O97" s="37">
        <v>24.5</v>
      </c>
      <c r="P97" s="37">
        <v>24.5</v>
      </c>
      <c r="Q97" s="37">
        <v>24.5</v>
      </c>
    </row>
    <row r="98" spans="4:17" x14ac:dyDescent="0.25">
      <c r="D98">
        <v>95</v>
      </c>
      <c r="E98">
        <v>109000</v>
      </c>
      <c r="F98" s="37">
        <v>21.5</v>
      </c>
      <c r="G98" s="37">
        <v>22</v>
      </c>
      <c r="H98" s="37">
        <v>22</v>
      </c>
      <c r="I98" s="37">
        <v>22.5</v>
      </c>
      <c r="J98" s="37">
        <v>23</v>
      </c>
      <c r="K98" s="37">
        <v>23</v>
      </c>
      <c r="L98" s="37">
        <v>23.5</v>
      </c>
      <c r="M98" s="37">
        <v>24</v>
      </c>
      <c r="N98" s="37">
        <v>24</v>
      </c>
      <c r="O98" s="37">
        <v>24.5</v>
      </c>
      <c r="P98" s="37">
        <v>24.5</v>
      </c>
      <c r="Q98" s="37">
        <v>25</v>
      </c>
    </row>
    <row r="99" spans="4:17" x14ac:dyDescent="0.25">
      <c r="D99">
        <v>96</v>
      </c>
      <c r="E99">
        <v>110000</v>
      </c>
      <c r="F99" s="37">
        <v>21.5</v>
      </c>
      <c r="G99" s="37">
        <v>22</v>
      </c>
      <c r="H99" s="37">
        <v>22</v>
      </c>
      <c r="I99" s="37">
        <v>22.5</v>
      </c>
      <c r="J99" s="37">
        <v>23</v>
      </c>
      <c r="K99" s="37">
        <v>23</v>
      </c>
      <c r="L99" s="37">
        <v>23.5</v>
      </c>
      <c r="M99" s="37">
        <v>24</v>
      </c>
      <c r="N99" s="37">
        <v>24</v>
      </c>
      <c r="O99" s="37">
        <v>24.5</v>
      </c>
      <c r="P99" s="37">
        <v>24.5</v>
      </c>
      <c r="Q99" s="37">
        <v>25</v>
      </c>
    </row>
    <row r="100" spans="4:17" x14ac:dyDescent="0.25"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</row>
  </sheetData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1:AE99"/>
  <sheetViews>
    <sheetView zoomScale="85" zoomScaleNormal="85" workbookViewId="0"/>
  </sheetViews>
  <sheetFormatPr defaultRowHeight="15" x14ac:dyDescent="0.25"/>
  <cols>
    <col min="12" max="17" width="9.140625" customWidth="1"/>
  </cols>
  <sheetData>
    <row r="1" spans="2:31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</row>
    <row r="2" spans="2:31" x14ac:dyDescent="0.25">
      <c r="B2" s="61"/>
      <c r="D2" t="s">
        <v>144</v>
      </c>
      <c r="F2" s="62">
        <v>0</v>
      </c>
      <c r="G2" s="62">
        <v>1.0009999999999999</v>
      </c>
      <c r="H2" s="62">
        <v>1.5009999999999999</v>
      </c>
      <c r="I2" s="62">
        <v>2.0009999999999999</v>
      </c>
      <c r="J2" s="62">
        <v>2.5009999999999999</v>
      </c>
      <c r="K2" s="62">
        <v>3.0009999999999999</v>
      </c>
      <c r="L2" s="62">
        <v>3.5009999999999999</v>
      </c>
      <c r="M2" s="62">
        <v>4.0010000000000003</v>
      </c>
      <c r="N2" s="62">
        <v>4.5010000000000003</v>
      </c>
      <c r="O2" s="62">
        <v>5.0010000000000003</v>
      </c>
      <c r="P2" s="62">
        <v>5.5010000000000003</v>
      </c>
      <c r="Q2" s="62">
        <v>6.0010000000000003</v>
      </c>
      <c r="T2" s="63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2:31" x14ac:dyDescent="0.25">
      <c r="B3" s="64"/>
      <c r="E3" t="s">
        <v>59</v>
      </c>
      <c r="F3" s="62">
        <v>2</v>
      </c>
      <c r="G3" s="62">
        <v>3</v>
      </c>
      <c r="H3" s="62">
        <v>4</v>
      </c>
      <c r="I3" s="62">
        <v>5</v>
      </c>
      <c r="J3" s="62">
        <v>6</v>
      </c>
      <c r="K3" s="62">
        <v>7</v>
      </c>
      <c r="L3" s="62">
        <v>8</v>
      </c>
      <c r="M3" s="62">
        <v>9</v>
      </c>
      <c r="N3" s="62">
        <v>10</v>
      </c>
      <c r="O3" s="62">
        <v>11</v>
      </c>
      <c r="P3" s="62">
        <v>12</v>
      </c>
      <c r="Q3" s="62">
        <v>13</v>
      </c>
    </row>
    <row r="4" spans="2:31" x14ac:dyDescent="0.25">
      <c r="D4">
        <v>1</v>
      </c>
      <c r="E4">
        <v>0</v>
      </c>
      <c r="F4" s="37">
        <v>13</v>
      </c>
      <c r="G4" s="37">
        <v>13.5</v>
      </c>
      <c r="H4" s="37">
        <v>13.5</v>
      </c>
      <c r="I4" s="37">
        <v>13.5</v>
      </c>
      <c r="J4" s="37">
        <v>14.000000000000002</v>
      </c>
      <c r="K4" s="37">
        <v>14.000000000000002</v>
      </c>
      <c r="L4" s="37">
        <v>14.499999999999998</v>
      </c>
      <c r="M4" s="37">
        <v>14.499999999999998</v>
      </c>
      <c r="N4" s="37">
        <v>14.499999999999998</v>
      </c>
      <c r="O4" s="37">
        <v>15</v>
      </c>
      <c r="P4" s="37">
        <v>15</v>
      </c>
      <c r="Q4" s="37">
        <v>15</v>
      </c>
    </row>
    <row r="5" spans="2:31" x14ac:dyDescent="0.25">
      <c r="D5">
        <v>2</v>
      </c>
      <c r="E5">
        <v>20500</v>
      </c>
      <c r="F5" s="37">
        <v>13</v>
      </c>
      <c r="G5" s="37">
        <v>13.5</v>
      </c>
      <c r="H5" s="37">
        <v>13.5</v>
      </c>
      <c r="I5" s="37">
        <v>13.5</v>
      </c>
      <c r="J5" s="37">
        <v>14.000000000000002</v>
      </c>
      <c r="K5" s="37">
        <v>14.000000000000002</v>
      </c>
      <c r="L5" s="37">
        <v>14.499999999999998</v>
      </c>
      <c r="M5" s="37">
        <v>14.499999999999998</v>
      </c>
      <c r="N5" s="37">
        <v>14.499999999999998</v>
      </c>
      <c r="O5" s="37">
        <v>15</v>
      </c>
      <c r="P5" s="37">
        <v>15</v>
      </c>
      <c r="Q5" s="37">
        <v>15</v>
      </c>
    </row>
    <row r="6" spans="2:31" x14ac:dyDescent="0.25">
      <c r="D6">
        <v>3</v>
      </c>
      <c r="E6">
        <v>21000</v>
      </c>
      <c r="F6" s="37">
        <v>14.000000000000002</v>
      </c>
      <c r="G6" s="37">
        <v>14.499999999999998</v>
      </c>
      <c r="H6" s="37">
        <v>15</v>
      </c>
      <c r="I6" s="37">
        <v>15</v>
      </c>
      <c r="J6" s="37">
        <v>15</v>
      </c>
      <c r="K6" s="37">
        <v>15.5</v>
      </c>
      <c r="L6" s="37">
        <v>15.5</v>
      </c>
      <c r="M6" s="37">
        <v>15.5</v>
      </c>
      <c r="N6" s="37">
        <v>16</v>
      </c>
      <c r="O6" s="37">
        <v>16</v>
      </c>
      <c r="P6" s="37">
        <v>16</v>
      </c>
      <c r="Q6" s="37">
        <v>16.5</v>
      </c>
    </row>
    <row r="7" spans="2:31" x14ac:dyDescent="0.25">
      <c r="D7">
        <v>4</v>
      </c>
      <c r="E7">
        <v>21500</v>
      </c>
      <c r="F7" s="37">
        <v>15</v>
      </c>
      <c r="G7" s="37">
        <v>15.5</v>
      </c>
      <c r="H7" s="37">
        <v>16</v>
      </c>
      <c r="I7" s="37">
        <v>16</v>
      </c>
      <c r="J7" s="37">
        <v>16.5</v>
      </c>
      <c r="K7" s="37">
        <v>16.5</v>
      </c>
      <c r="L7" s="37">
        <v>16.5</v>
      </c>
      <c r="M7" s="37">
        <v>17</v>
      </c>
      <c r="N7" s="37">
        <v>17</v>
      </c>
      <c r="O7" s="37">
        <v>17</v>
      </c>
      <c r="P7" s="37">
        <v>17.5</v>
      </c>
      <c r="Q7" s="37">
        <v>17.5</v>
      </c>
    </row>
    <row r="8" spans="2:31" x14ac:dyDescent="0.25">
      <c r="D8">
        <v>5</v>
      </c>
      <c r="E8">
        <v>22000</v>
      </c>
      <c r="F8" s="37">
        <v>16</v>
      </c>
      <c r="G8" s="37">
        <v>16.5</v>
      </c>
      <c r="H8" s="37">
        <v>16.5</v>
      </c>
      <c r="I8" s="37">
        <v>17</v>
      </c>
      <c r="J8" s="37">
        <v>17</v>
      </c>
      <c r="K8" s="37">
        <v>17.5</v>
      </c>
      <c r="L8" s="37">
        <v>17.5</v>
      </c>
      <c r="M8" s="37">
        <v>17.5</v>
      </c>
      <c r="N8" s="37">
        <v>18</v>
      </c>
      <c r="O8" s="37">
        <v>18</v>
      </c>
      <c r="P8" s="37">
        <v>18</v>
      </c>
      <c r="Q8" s="37">
        <v>18.5</v>
      </c>
    </row>
    <row r="9" spans="2:31" x14ac:dyDescent="0.25">
      <c r="D9">
        <v>6</v>
      </c>
      <c r="E9">
        <v>22500</v>
      </c>
      <c r="F9" s="37">
        <v>17</v>
      </c>
      <c r="G9" s="37">
        <v>17</v>
      </c>
      <c r="H9" s="37">
        <v>17.5</v>
      </c>
      <c r="I9" s="37">
        <v>17.5</v>
      </c>
      <c r="J9" s="37">
        <v>18</v>
      </c>
      <c r="K9" s="37">
        <v>18</v>
      </c>
      <c r="L9" s="37">
        <v>18.5</v>
      </c>
      <c r="M9" s="37">
        <v>18.5</v>
      </c>
      <c r="N9" s="37">
        <v>19</v>
      </c>
      <c r="O9" s="37">
        <v>19</v>
      </c>
      <c r="P9" s="37">
        <v>19</v>
      </c>
      <c r="Q9" s="37">
        <v>19.5</v>
      </c>
    </row>
    <row r="10" spans="2:31" x14ac:dyDescent="0.25">
      <c r="D10">
        <v>7</v>
      </c>
      <c r="E10">
        <v>23000</v>
      </c>
      <c r="F10" s="37">
        <v>17.5</v>
      </c>
      <c r="G10" s="37">
        <v>18</v>
      </c>
      <c r="H10" s="37">
        <v>18</v>
      </c>
      <c r="I10" s="37">
        <v>18.5</v>
      </c>
      <c r="J10" s="37">
        <v>18.5</v>
      </c>
      <c r="K10" s="37">
        <v>19</v>
      </c>
      <c r="L10" s="37">
        <v>19</v>
      </c>
      <c r="M10" s="37">
        <v>19.5</v>
      </c>
      <c r="N10" s="37">
        <v>19.5</v>
      </c>
      <c r="O10" s="37">
        <v>19.5</v>
      </c>
      <c r="P10" s="37">
        <v>20</v>
      </c>
      <c r="Q10" s="37">
        <v>20</v>
      </c>
    </row>
    <row r="11" spans="2:31" x14ac:dyDescent="0.25">
      <c r="D11">
        <v>8</v>
      </c>
      <c r="E11">
        <v>23500</v>
      </c>
      <c r="F11" s="37">
        <v>18</v>
      </c>
      <c r="G11" s="37">
        <v>18.5</v>
      </c>
      <c r="H11" s="37">
        <v>18.5</v>
      </c>
      <c r="I11" s="37">
        <v>19</v>
      </c>
      <c r="J11" s="37">
        <v>19.5</v>
      </c>
      <c r="K11" s="37">
        <v>19.5</v>
      </c>
      <c r="L11" s="37">
        <v>20</v>
      </c>
      <c r="M11" s="37">
        <v>20</v>
      </c>
      <c r="N11" s="37">
        <v>20.5</v>
      </c>
      <c r="O11" s="37">
        <v>20.5</v>
      </c>
      <c r="P11" s="37">
        <v>20.5</v>
      </c>
      <c r="Q11" s="37">
        <v>20.5</v>
      </c>
    </row>
    <row r="12" spans="2:31" x14ac:dyDescent="0.25">
      <c r="D12">
        <v>9</v>
      </c>
      <c r="E12">
        <v>24000</v>
      </c>
      <c r="F12" s="37">
        <v>18.5</v>
      </c>
      <c r="G12" s="37">
        <v>19</v>
      </c>
      <c r="H12" s="37">
        <v>19</v>
      </c>
      <c r="I12" s="37">
        <v>19.5</v>
      </c>
      <c r="J12" s="37">
        <v>20</v>
      </c>
      <c r="K12" s="37">
        <v>20</v>
      </c>
      <c r="L12" s="37">
        <v>20.5</v>
      </c>
      <c r="M12" s="37">
        <v>20.5</v>
      </c>
      <c r="N12" s="37">
        <v>21</v>
      </c>
      <c r="O12" s="37">
        <v>21</v>
      </c>
      <c r="P12" s="37">
        <v>21</v>
      </c>
      <c r="Q12" s="37">
        <v>21.5</v>
      </c>
    </row>
    <row r="13" spans="2:31" x14ac:dyDescent="0.25">
      <c r="D13">
        <v>10</v>
      </c>
      <c r="E13">
        <v>24500</v>
      </c>
      <c r="F13" s="37">
        <v>19</v>
      </c>
      <c r="G13" s="37">
        <v>19</v>
      </c>
      <c r="H13" s="37">
        <v>19.5</v>
      </c>
      <c r="I13" s="37">
        <v>20</v>
      </c>
      <c r="J13" s="37">
        <v>20</v>
      </c>
      <c r="K13" s="37">
        <v>20.5</v>
      </c>
      <c r="L13" s="37">
        <v>20.5</v>
      </c>
      <c r="M13" s="37">
        <v>21</v>
      </c>
      <c r="N13" s="37">
        <v>21</v>
      </c>
      <c r="O13" s="37">
        <v>21.5</v>
      </c>
      <c r="P13" s="37">
        <v>21.5</v>
      </c>
      <c r="Q13" s="37">
        <v>21.5</v>
      </c>
    </row>
    <row r="14" spans="2:31" x14ac:dyDescent="0.25">
      <c r="D14">
        <v>11</v>
      </c>
      <c r="E14">
        <v>25000</v>
      </c>
      <c r="F14" s="37">
        <v>19</v>
      </c>
      <c r="G14" s="37">
        <v>19.5</v>
      </c>
      <c r="H14" s="37">
        <v>20</v>
      </c>
      <c r="I14" s="37">
        <v>20</v>
      </c>
      <c r="J14" s="37">
        <v>20.5</v>
      </c>
      <c r="K14" s="37">
        <v>20.5</v>
      </c>
      <c r="L14" s="37">
        <v>21</v>
      </c>
      <c r="M14" s="37">
        <v>21</v>
      </c>
      <c r="N14" s="37">
        <v>21.5</v>
      </c>
      <c r="O14" s="37">
        <v>21.5</v>
      </c>
      <c r="P14" s="37">
        <v>22</v>
      </c>
      <c r="Q14" s="37">
        <v>22</v>
      </c>
    </row>
    <row r="15" spans="2:31" x14ac:dyDescent="0.25">
      <c r="D15">
        <v>12</v>
      </c>
      <c r="E15">
        <v>26000</v>
      </c>
      <c r="F15" s="37">
        <v>19.5</v>
      </c>
      <c r="G15" s="37">
        <v>19.5</v>
      </c>
      <c r="H15" s="37">
        <v>20</v>
      </c>
      <c r="I15" s="37">
        <v>20.5</v>
      </c>
      <c r="J15" s="37">
        <v>20.5</v>
      </c>
      <c r="K15" s="37">
        <v>21</v>
      </c>
      <c r="L15" s="37">
        <v>21.5</v>
      </c>
      <c r="M15" s="37">
        <v>21.5</v>
      </c>
      <c r="N15" s="37">
        <v>21.5</v>
      </c>
      <c r="O15" s="37">
        <v>22</v>
      </c>
      <c r="P15" s="37">
        <v>22</v>
      </c>
      <c r="Q15" s="37">
        <v>22.5</v>
      </c>
    </row>
    <row r="16" spans="2:31" x14ac:dyDescent="0.25">
      <c r="D16">
        <v>13</v>
      </c>
      <c r="E16">
        <v>27000</v>
      </c>
      <c r="F16" s="37">
        <v>19.5</v>
      </c>
      <c r="G16" s="37">
        <v>20</v>
      </c>
      <c r="H16" s="37">
        <v>20.5</v>
      </c>
      <c r="I16" s="37">
        <v>20.5</v>
      </c>
      <c r="J16" s="37">
        <v>21</v>
      </c>
      <c r="K16" s="37">
        <v>21</v>
      </c>
      <c r="L16" s="37">
        <v>21.5</v>
      </c>
      <c r="M16" s="37">
        <v>22</v>
      </c>
      <c r="N16" s="37">
        <v>22</v>
      </c>
      <c r="O16" s="37">
        <v>22</v>
      </c>
      <c r="P16" s="37">
        <v>22.5</v>
      </c>
      <c r="Q16" s="37">
        <v>22.5</v>
      </c>
    </row>
    <row r="17" spans="4:17" x14ac:dyDescent="0.25">
      <c r="D17">
        <v>14</v>
      </c>
      <c r="E17">
        <v>28000</v>
      </c>
      <c r="F17" s="37">
        <v>19.5</v>
      </c>
      <c r="G17" s="37">
        <v>20</v>
      </c>
      <c r="H17" s="37">
        <v>20.5</v>
      </c>
      <c r="I17" s="37">
        <v>21</v>
      </c>
      <c r="J17" s="37">
        <v>21</v>
      </c>
      <c r="K17" s="37">
        <v>21.5</v>
      </c>
      <c r="L17" s="37">
        <v>21.5</v>
      </c>
      <c r="M17" s="37">
        <v>22</v>
      </c>
      <c r="N17" s="37">
        <v>22</v>
      </c>
      <c r="O17" s="37">
        <v>22.5</v>
      </c>
      <c r="P17" s="37">
        <v>22.5</v>
      </c>
      <c r="Q17" s="37">
        <v>23</v>
      </c>
    </row>
    <row r="18" spans="4:17" x14ac:dyDescent="0.25">
      <c r="D18">
        <v>15</v>
      </c>
      <c r="E18">
        <v>29000</v>
      </c>
      <c r="F18" s="37">
        <v>20</v>
      </c>
      <c r="G18" s="37">
        <v>20.5</v>
      </c>
      <c r="H18" s="37">
        <v>20.5</v>
      </c>
      <c r="I18" s="37">
        <v>21</v>
      </c>
      <c r="J18" s="37">
        <v>21.5</v>
      </c>
      <c r="K18" s="37">
        <v>21.5</v>
      </c>
      <c r="L18" s="37">
        <v>22</v>
      </c>
      <c r="M18" s="37">
        <v>22</v>
      </c>
      <c r="N18" s="37">
        <v>22.5</v>
      </c>
      <c r="O18" s="37">
        <v>22.5</v>
      </c>
      <c r="P18" s="37">
        <v>23</v>
      </c>
      <c r="Q18" s="37">
        <v>23</v>
      </c>
    </row>
    <row r="19" spans="4:17" x14ac:dyDescent="0.25">
      <c r="D19">
        <v>16</v>
      </c>
      <c r="E19">
        <v>30000</v>
      </c>
      <c r="F19" s="37">
        <v>20</v>
      </c>
      <c r="G19" s="37">
        <v>20.5</v>
      </c>
      <c r="H19" s="37">
        <v>21</v>
      </c>
      <c r="I19" s="37">
        <v>21</v>
      </c>
      <c r="J19" s="37">
        <v>21.5</v>
      </c>
      <c r="K19" s="37">
        <v>22</v>
      </c>
      <c r="L19" s="37">
        <v>22</v>
      </c>
      <c r="M19" s="37">
        <v>22.5</v>
      </c>
      <c r="N19" s="37">
        <v>22.5</v>
      </c>
      <c r="O19" s="37">
        <v>23</v>
      </c>
      <c r="P19" s="37">
        <v>23</v>
      </c>
      <c r="Q19" s="37">
        <v>23.5</v>
      </c>
    </row>
    <row r="20" spans="4:17" x14ac:dyDescent="0.25">
      <c r="D20">
        <v>17</v>
      </c>
      <c r="E20">
        <v>31000</v>
      </c>
      <c r="F20" s="37">
        <v>21</v>
      </c>
      <c r="G20" s="37">
        <v>21</v>
      </c>
      <c r="H20" s="37">
        <v>21.5</v>
      </c>
      <c r="I20" s="37">
        <v>22</v>
      </c>
      <c r="J20" s="37">
        <v>22.5</v>
      </c>
      <c r="K20" s="37">
        <v>22.5</v>
      </c>
      <c r="L20" s="37">
        <v>23</v>
      </c>
      <c r="M20" s="37">
        <v>23.5</v>
      </c>
      <c r="N20" s="37">
        <v>23.5</v>
      </c>
      <c r="O20" s="37">
        <v>23.5</v>
      </c>
      <c r="P20" s="37">
        <v>24</v>
      </c>
      <c r="Q20" s="37">
        <v>24</v>
      </c>
    </row>
    <row r="21" spans="4:17" x14ac:dyDescent="0.25">
      <c r="D21">
        <v>18</v>
      </c>
      <c r="E21">
        <v>32000</v>
      </c>
      <c r="F21" s="37">
        <v>21</v>
      </c>
      <c r="G21" s="37">
        <v>21.5</v>
      </c>
      <c r="H21" s="37">
        <v>21.5</v>
      </c>
      <c r="I21" s="37">
        <v>22</v>
      </c>
      <c r="J21" s="37">
        <v>22.5</v>
      </c>
      <c r="K21" s="37">
        <v>22.5</v>
      </c>
      <c r="L21" s="37">
        <v>23</v>
      </c>
      <c r="M21" s="37">
        <v>23.5</v>
      </c>
      <c r="N21" s="37">
        <v>23.5</v>
      </c>
      <c r="O21" s="37">
        <v>24</v>
      </c>
      <c r="P21" s="37">
        <v>24</v>
      </c>
      <c r="Q21" s="37">
        <v>24</v>
      </c>
    </row>
    <row r="22" spans="4:17" x14ac:dyDescent="0.25">
      <c r="D22">
        <v>19</v>
      </c>
      <c r="E22">
        <v>33000</v>
      </c>
      <c r="F22" s="37">
        <v>21</v>
      </c>
      <c r="G22" s="37">
        <v>21.5</v>
      </c>
      <c r="H22" s="37">
        <v>21.5</v>
      </c>
      <c r="I22" s="37">
        <v>22</v>
      </c>
      <c r="J22" s="37">
        <v>22.5</v>
      </c>
      <c r="K22" s="37">
        <v>22.5</v>
      </c>
      <c r="L22" s="37">
        <v>23</v>
      </c>
      <c r="M22" s="37">
        <v>23.5</v>
      </c>
      <c r="N22" s="37">
        <v>23.5</v>
      </c>
      <c r="O22" s="37">
        <v>24</v>
      </c>
      <c r="P22" s="37">
        <v>24</v>
      </c>
      <c r="Q22" s="37">
        <v>24.5</v>
      </c>
    </row>
    <row r="23" spans="4:17" x14ac:dyDescent="0.25">
      <c r="D23">
        <v>20</v>
      </c>
      <c r="E23">
        <v>34000</v>
      </c>
      <c r="F23" s="37">
        <v>21</v>
      </c>
      <c r="G23" s="37">
        <v>21.5</v>
      </c>
      <c r="H23" s="37">
        <v>22</v>
      </c>
      <c r="I23" s="37">
        <v>22</v>
      </c>
      <c r="J23" s="37">
        <v>22.5</v>
      </c>
      <c r="K23" s="37">
        <v>23</v>
      </c>
      <c r="L23" s="37">
        <v>23</v>
      </c>
      <c r="M23" s="37">
        <v>23.5</v>
      </c>
      <c r="N23" s="37">
        <v>23.5</v>
      </c>
      <c r="O23" s="37">
        <v>24</v>
      </c>
      <c r="P23" s="37">
        <v>24</v>
      </c>
      <c r="Q23" s="37">
        <v>24.5</v>
      </c>
    </row>
    <row r="24" spans="4:17" x14ac:dyDescent="0.25">
      <c r="D24">
        <v>21</v>
      </c>
      <c r="E24">
        <v>35000</v>
      </c>
      <c r="F24" s="37">
        <v>21</v>
      </c>
      <c r="G24" s="37">
        <v>21.5</v>
      </c>
      <c r="H24" s="37">
        <v>22</v>
      </c>
      <c r="I24" s="37">
        <v>22.5</v>
      </c>
      <c r="J24" s="37">
        <v>22.5</v>
      </c>
      <c r="K24" s="37">
        <v>23</v>
      </c>
      <c r="L24" s="37">
        <v>23.5</v>
      </c>
      <c r="M24" s="37">
        <v>23.5</v>
      </c>
      <c r="N24" s="37">
        <v>24</v>
      </c>
      <c r="O24" s="37">
        <v>24</v>
      </c>
      <c r="P24" s="37">
        <v>24.5</v>
      </c>
      <c r="Q24" s="37">
        <v>24.5</v>
      </c>
    </row>
    <row r="25" spans="4:17" x14ac:dyDescent="0.25">
      <c r="D25">
        <v>22</v>
      </c>
      <c r="E25">
        <v>36000</v>
      </c>
      <c r="F25" s="37">
        <v>21.5</v>
      </c>
      <c r="G25" s="37">
        <v>22</v>
      </c>
      <c r="H25" s="37">
        <v>22.5</v>
      </c>
      <c r="I25" s="37">
        <v>22.5</v>
      </c>
      <c r="J25" s="37">
        <v>23</v>
      </c>
      <c r="K25" s="37">
        <v>23.5</v>
      </c>
      <c r="L25" s="37">
        <v>23.5</v>
      </c>
      <c r="M25" s="37">
        <v>24</v>
      </c>
      <c r="N25" s="37">
        <v>24</v>
      </c>
      <c r="O25" s="37">
        <v>24.5</v>
      </c>
      <c r="P25" s="37">
        <v>25</v>
      </c>
      <c r="Q25" s="37">
        <v>25</v>
      </c>
    </row>
    <row r="26" spans="4:17" x14ac:dyDescent="0.25">
      <c r="D26">
        <v>23</v>
      </c>
      <c r="E26">
        <v>37000</v>
      </c>
      <c r="F26" s="37">
        <v>22</v>
      </c>
      <c r="G26" s="37">
        <v>22</v>
      </c>
      <c r="H26" s="37">
        <v>22.5</v>
      </c>
      <c r="I26" s="37">
        <v>23</v>
      </c>
      <c r="J26" s="37">
        <v>23.5</v>
      </c>
      <c r="K26" s="37">
        <v>23.5</v>
      </c>
      <c r="L26" s="37">
        <v>24</v>
      </c>
      <c r="M26" s="37">
        <v>24</v>
      </c>
      <c r="N26" s="37">
        <v>24.5</v>
      </c>
      <c r="O26" s="37">
        <v>25</v>
      </c>
      <c r="P26" s="37">
        <v>25</v>
      </c>
      <c r="Q26" s="37">
        <v>25.5</v>
      </c>
    </row>
    <row r="27" spans="4:17" x14ac:dyDescent="0.25">
      <c r="D27">
        <v>24</v>
      </c>
      <c r="E27">
        <v>38000</v>
      </c>
      <c r="F27" s="37">
        <v>22</v>
      </c>
      <c r="G27" s="37">
        <v>22.5</v>
      </c>
      <c r="H27" s="37">
        <v>23</v>
      </c>
      <c r="I27" s="37">
        <v>23.5</v>
      </c>
      <c r="J27" s="37">
        <v>23.5</v>
      </c>
      <c r="K27" s="37">
        <v>24</v>
      </c>
      <c r="L27" s="37">
        <v>24.5</v>
      </c>
      <c r="M27" s="37">
        <v>24.5</v>
      </c>
      <c r="N27" s="37">
        <v>25</v>
      </c>
      <c r="O27" s="37">
        <v>25</v>
      </c>
      <c r="P27" s="37">
        <v>25.5</v>
      </c>
      <c r="Q27" s="37">
        <v>25.5</v>
      </c>
    </row>
    <row r="28" spans="4:17" x14ac:dyDescent="0.25">
      <c r="D28">
        <v>25</v>
      </c>
      <c r="E28">
        <v>39000</v>
      </c>
      <c r="F28" s="37">
        <v>22.5</v>
      </c>
      <c r="G28" s="37">
        <v>23</v>
      </c>
      <c r="H28" s="37">
        <v>23</v>
      </c>
      <c r="I28" s="37">
        <v>23.5</v>
      </c>
      <c r="J28" s="37">
        <v>24</v>
      </c>
      <c r="K28" s="37">
        <v>24.5</v>
      </c>
      <c r="L28" s="37">
        <v>24.5</v>
      </c>
      <c r="M28" s="37">
        <v>25</v>
      </c>
      <c r="N28" s="37">
        <v>25</v>
      </c>
      <c r="O28" s="37">
        <v>25.5</v>
      </c>
      <c r="P28" s="37">
        <v>25.5</v>
      </c>
      <c r="Q28" s="37">
        <v>26</v>
      </c>
    </row>
    <row r="29" spans="4:17" x14ac:dyDescent="0.25">
      <c r="D29">
        <v>26</v>
      </c>
      <c r="E29">
        <v>40000</v>
      </c>
      <c r="F29" s="37">
        <v>22.5</v>
      </c>
      <c r="G29" s="37">
        <v>23</v>
      </c>
      <c r="H29" s="37">
        <v>23.5</v>
      </c>
      <c r="I29" s="37">
        <v>24</v>
      </c>
      <c r="J29" s="37">
        <v>24</v>
      </c>
      <c r="K29" s="37">
        <v>24.5</v>
      </c>
      <c r="L29" s="37">
        <v>25</v>
      </c>
      <c r="M29" s="37">
        <v>25</v>
      </c>
      <c r="N29" s="37">
        <v>25.5</v>
      </c>
      <c r="O29" s="37">
        <v>25.5</v>
      </c>
      <c r="P29" s="37">
        <v>26</v>
      </c>
      <c r="Q29" s="37">
        <v>26</v>
      </c>
    </row>
    <row r="30" spans="4:17" x14ac:dyDescent="0.25">
      <c r="D30">
        <v>27</v>
      </c>
      <c r="E30">
        <v>41000</v>
      </c>
      <c r="F30" s="37">
        <v>23</v>
      </c>
      <c r="G30" s="37">
        <v>23</v>
      </c>
      <c r="H30" s="37">
        <v>23.5</v>
      </c>
      <c r="I30" s="37">
        <v>24</v>
      </c>
      <c r="J30" s="37">
        <v>24.5</v>
      </c>
      <c r="K30" s="37">
        <v>25</v>
      </c>
      <c r="L30" s="37">
        <v>25</v>
      </c>
      <c r="M30" s="37">
        <v>25.5</v>
      </c>
      <c r="N30" s="37">
        <v>25.5</v>
      </c>
      <c r="O30" s="37">
        <v>26</v>
      </c>
      <c r="P30" s="37">
        <v>26</v>
      </c>
      <c r="Q30" s="37">
        <v>26.5</v>
      </c>
    </row>
    <row r="31" spans="4:17" x14ac:dyDescent="0.25">
      <c r="D31">
        <v>28</v>
      </c>
      <c r="E31">
        <v>42000</v>
      </c>
      <c r="F31" s="37">
        <v>23</v>
      </c>
      <c r="G31" s="37">
        <v>23.5</v>
      </c>
      <c r="H31" s="37">
        <v>24</v>
      </c>
      <c r="I31" s="37">
        <v>24.5</v>
      </c>
      <c r="J31" s="37">
        <v>24.5</v>
      </c>
      <c r="K31" s="37">
        <v>25</v>
      </c>
      <c r="L31" s="37">
        <v>25.5</v>
      </c>
      <c r="M31" s="37">
        <v>25.5</v>
      </c>
      <c r="N31" s="37">
        <v>26</v>
      </c>
      <c r="O31" s="37">
        <v>26</v>
      </c>
      <c r="P31" s="37">
        <v>26.5</v>
      </c>
      <c r="Q31" s="37">
        <v>26.5</v>
      </c>
    </row>
    <row r="32" spans="4:17" x14ac:dyDescent="0.25">
      <c r="D32">
        <v>29</v>
      </c>
      <c r="E32">
        <v>43000</v>
      </c>
      <c r="F32" s="37">
        <v>23</v>
      </c>
      <c r="G32" s="37">
        <v>23.5</v>
      </c>
      <c r="H32" s="37">
        <v>24</v>
      </c>
      <c r="I32" s="37">
        <v>24.5</v>
      </c>
      <c r="J32" s="37">
        <v>25</v>
      </c>
      <c r="K32" s="37">
        <v>25.5</v>
      </c>
      <c r="L32" s="37">
        <v>25.5</v>
      </c>
      <c r="M32" s="37">
        <v>26</v>
      </c>
      <c r="N32" s="37">
        <v>26</v>
      </c>
      <c r="O32" s="37">
        <v>26.5</v>
      </c>
      <c r="P32" s="37">
        <v>26.5</v>
      </c>
      <c r="Q32" s="37">
        <v>27</v>
      </c>
    </row>
    <row r="33" spans="4:17" x14ac:dyDescent="0.25">
      <c r="D33">
        <v>30</v>
      </c>
      <c r="E33">
        <v>44000</v>
      </c>
      <c r="F33" s="37">
        <v>23</v>
      </c>
      <c r="G33" s="37">
        <v>23.5</v>
      </c>
      <c r="H33" s="37">
        <v>24</v>
      </c>
      <c r="I33" s="37">
        <v>24.5</v>
      </c>
      <c r="J33" s="37">
        <v>25</v>
      </c>
      <c r="K33" s="37">
        <v>25.5</v>
      </c>
      <c r="L33" s="37">
        <v>25.5</v>
      </c>
      <c r="M33" s="37">
        <v>26</v>
      </c>
      <c r="N33" s="37">
        <v>26.5</v>
      </c>
      <c r="O33" s="37">
        <v>26.5</v>
      </c>
      <c r="P33" s="37">
        <v>27</v>
      </c>
      <c r="Q33" s="37">
        <v>27</v>
      </c>
    </row>
    <row r="34" spans="4:17" x14ac:dyDescent="0.25">
      <c r="D34">
        <v>31</v>
      </c>
      <c r="E34">
        <v>45000</v>
      </c>
      <c r="F34" s="37">
        <v>23</v>
      </c>
      <c r="G34" s="37">
        <v>23.5</v>
      </c>
      <c r="H34" s="37">
        <v>24</v>
      </c>
      <c r="I34" s="37">
        <v>24.5</v>
      </c>
      <c r="J34" s="37">
        <v>25</v>
      </c>
      <c r="K34" s="37">
        <v>25.5</v>
      </c>
      <c r="L34" s="37">
        <v>25.5</v>
      </c>
      <c r="M34" s="37">
        <v>26</v>
      </c>
      <c r="N34" s="37">
        <v>26.5</v>
      </c>
      <c r="O34" s="37">
        <v>26.5</v>
      </c>
      <c r="P34" s="37">
        <v>27</v>
      </c>
      <c r="Q34" s="37">
        <v>27</v>
      </c>
    </row>
    <row r="35" spans="4:17" x14ac:dyDescent="0.25">
      <c r="D35">
        <v>32</v>
      </c>
      <c r="E35">
        <v>46000</v>
      </c>
      <c r="F35" s="37">
        <v>23</v>
      </c>
      <c r="G35" s="37">
        <v>23.5</v>
      </c>
      <c r="H35" s="37">
        <v>24</v>
      </c>
      <c r="I35" s="37">
        <v>24.5</v>
      </c>
      <c r="J35" s="37">
        <v>25</v>
      </c>
      <c r="K35" s="37">
        <v>25.5</v>
      </c>
      <c r="L35" s="37">
        <v>25.5</v>
      </c>
      <c r="M35" s="37">
        <v>26</v>
      </c>
      <c r="N35" s="37">
        <v>26.5</v>
      </c>
      <c r="O35" s="37">
        <v>26.5</v>
      </c>
      <c r="P35" s="37">
        <v>27</v>
      </c>
      <c r="Q35" s="37">
        <v>27</v>
      </c>
    </row>
    <row r="36" spans="4:17" x14ac:dyDescent="0.25">
      <c r="D36">
        <v>33</v>
      </c>
      <c r="E36">
        <v>47000</v>
      </c>
      <c r="F36" s="37">
        <v>23</v>
      </c>
      <c r="G36" s="37">
        <v>23.5</v>
      </c>
      <c r="H36" s="37">
        <v>24</v>
      </c>
      <c r="I36" s="37">
        <v>24.5</v>
      </c>
      <c r="J36" s="37">
        <v>25</v>
      </c>
      <c r="K36" s="37">
        <v>25.5</v>
      </c>
      <c r="L36" s="37">
        <v>25.5</v>
      </c>
      <c r="M36" s="37">
        <v>26</v>
      </c>
      <c r="N36" s="37">
        <v>26.5</v>
      </c>
      <c r="O36" s="37">
        <v>26.5</v>
      </c>
      <c r="P36" s="37">
        <v>27</v>
      </c>
      <c r="Q36" s="37">
        <v>27</v>
      </c>
    </row>
    <row r="37" spans="4:17" x14ac:dyDescent="0.25">
      <c r="D37">
        <v>34</v>
      </c>
      <c r="E37">
        <v>48000</v>
      </c>
      <c r="F37" s="37">
        <v>23.5</v>
      </c>
      <c r="G37" s="37">
        <v>24</v>
      </c>
      <c r="H37" s="37">
        <v>24</v>
      </c>
      <c r="I37" s="37">
        <v>24.5</v>
      </c>
      <c r="J37" s="37">
        <v>25</v>
      </c>
      <c r="K37" s="37">
        <v>25.5</v>
      </c>
      <c r="L37" s="37">
        <v>25.5</v>
      </c>
      <c r="M37" s="37">
        <v>26</v>
      </c>
      <c r="N37" s="37">
        <v>26.5</v>
      </c>
      <c r="O37" s="37">
        <v>26.5</v>
      </c>
      <c r="P37" s="37">
        <v>27</v>
      </c>
      <c r="Q37" s="37">
        <v>27</v>
      </c>
    </row>
    <row r="38" spans="4:17" x14ac:dyDescent="0.25">
      <c r="D38">
        <v>35</v>
      </c>
      <c r="E38">
        <v>49000</v>
      </c>
      <c r="F38" s="37">
        <v>23.5</v>
      </c>
      <c r="G38" s="37">
        <v>24</v>
      </c>
      <c r="H38" s="37">
        <v>24.5</v>
      </c>
      <c r="I38" s="37">
        <v>25</v>
      </c>
      <c r="J38" s="37">
        <v>25</v>
      </c>
      <c r="K38" s="37">
        <v>25.5</v>
      </c>
      <c r="L38" s="37">
        <v>26</v>
      </c>
      <c r="M38" s="37">
        <v>26</v>
      </c>
      <c r="N38" s="37">
        <v>26.5</v>
      </c>
      <c r="O38" s="37">
        <v>26.5</v>
      </c>
      <c r="P38" s="37">
        <v>27</v>
      </c>
      <c r="Q38" s="37">
        <v>27</v>
      </c>
    </row>
    <row r="39" spans="4:17" x14ac:dyDescent="0.25">
      <c r="D39">
        <v>36</v>
      </c>
      <c r="E39">
        <v>50000</v>
      </c>
      <c r="F39" s="37">
        <v>23.5</v>
      </c>
      <c r="G39" s="37">
        <v>24</v>
      </c>
      <c r="H39" s="37">
        <v>24.5</v>
      </c>
      <c r="I39" s="37">
        <v>25</v>
      </c>
      <c r="J39" s="37">
        <v>25.5</v>
      </c>
      <c r="K39" s="37">
        <v>25.5</v>
      </c>
      <c r="L39" s="37">
        <v>26</v>
      </c>
      <c r="M39" s="37">
        <v>26.5</v>
      </c>
      <c r="N39" s="37">
        <v>26.5</v>
      </c>
      <c r="O39" s="37">
        <v>27</v>
      </c>
      <c r="P39" s="37">
        <v>27</v>
      </c>
      <c r="Q39" s="37">
        <v>27.500000000000004</v>
      </c>
    </row>
    <row r="40" spans="4:17" x14ac:dyDescent="0.25">
      <c r="D40">
        <v>37</v>
      </c>
      <c r="E40">
        <v>51000</v>
      </c>
      <c r="F40" s="37">
        <v>23.5</v>
      </c>
      <c r="G40" s="37">
        <v>24</v>
      </c>
      <c r="H40" s="37">
        <v>24.5</v>
      </c>
      <c r="I40" s="37">
        <v>25</v>
      </c>
      <c r="J40" s="37">
        <v>25.5</v>
      </c>
      <c r="K40" s="37">
        <v>25.5</v>
      </c>
      <c r="L40" s="37">
        <v>26</v>
      </c>
      <c r="M40" s="37">
        <v>26.5</v>
      </c>
      <c r="N40" s="37">
        <v>26.5</v>
      </c>
      <c r="O40" s="37">
        <v>27</v>
      </c>
      <c r="P40" s="37">
        <v>27</v>
      </c>
      <c r="Q40" s="37">
        <v>27.500000000000004</v>
      </c>
    </row>
    <row r="41" spans="4:17" x14ac:dyDescent="0.25">
      <c r="D41">
        <v>38</v>
      </c>
      <c r="E41">
        <v>52000</v>
      </c>
      <c r="F41" s="37">
        <v>23.5</v>
      </c>
      <c r="G41" s="37">
        <v>24</v>
      </c>
      <c r="H41" s="37">
        <v>24.5</v>
      </c>
      <c r="I41" s="37">
        <v>25</v>
      </c>
      <c r="J41" s="37">
        <v>25.5</v>
      </c>
      <c r="K41" s="37">
        <v>25.5</v>
      </c>
      <c r="L41" s="37">
        <v>26</v>
      </c>
      <c r="M41" s="37">
        <v>26.5</v>
      </c>
      <c r="N41" s="37">
        <v>26.5</v>
      </c>
      <c r="O41" s="37">
        <v>27</v>
      </c>
      <c r="P41" s="37">
        <v>27</v>
      </c>
      <c r="Q41" s="37">
        <v>27.500000000000004</v>
      </c>
    </row>
    <row r="42" spans="4:17" x14ac:dyDescent="0.25">
      <c r="D42">
        <v>39</v>
      </c>
      <c r="E42">
        <v>53000</v>
      </c>
      <c r="F42" s="37">
        <v>23.5</v>
      </c>
      <c r="G42" s="37">
        <v>24</v>
      </c>
      <c r="H42" s="37">
        <v>24.5</v>
      </c>
      <c r="I42" s="37">
        <v>25</v>
      </c>
      <c r="J42" s="37">
        <v>25.5</v>
      </c>
      <c r="K42" s="37">
        <v>25.5</v>
      </c>
      <c r="L42" s="37">
        <v>26</v>
      </c>
      <c r="M42" s="37">
        <v>26.5</v>
      </c>
      <c r="N42" s="37">
        <v>26.5</v>
      </c>
      <c r="O42" s="37">
        <v>27</v>
      </c>
      <c r="P42" s="37">
        <v>27</v>
      </c>
      <c r="Q42" s="37">
        <v>27.500000000000004</v>
      </c>
    </row>
    <row r="43" spans="4:17" x14ac:dyDescent="0.25">
      <c r="D43">
        <v>40</v>
      </c>
      <c r="E43">
        <v>54000</v>
      </c>
      <c r="F43" s="37">
        <v>23.5</v>
      </c>
      <c r="G43" s="37">
        <v>24</v>
      </c>
      <c r="H43" s="37">
        <v>24.5</v>
      </c>
      <c r="I43" s="37">
        <v>25</v>
      </c>
      <c r="J43" s="37">
        <v>25.5</v>
      </c>
      <c r="K43" s="37">
        <v>26</v>
      </c>
      <c r="L43" s="37">
        <v>26</v>
      </c>
      <c r="M43" s="37">
        <v>26.5</v>
      </c>
      <c r="N43" s="37">
        <v>26.5</v>
      </c>
      <c r="O43" s="37">
        <v>27</v>
      </c>
      <c r="P43" s="37">
        <v>27</v>
      </c>
      <c r="Q43" s="37">
        <v>27.500000000000004</v>
      </c>
    </row>
    <row r="44" spans="4:17" x14ac:dyDescent="0.25">
      <c r="D44">
        <v>41</v>
      </c>
      <c r="E44">
        <v>55000</v>
      </c>
      <c r="F44" s="37">
        <v>24</v>
      </c>
      <c r="G44" s="37">
        <v>24.5</v>
      </c>
      <c r="H44" s="37">
        <v>24.5</v>
      </c>
      <c r="I44" s="37">
        <v>25</v>
      </c>
      <c r="J44" s="37">
        <v>25.5</v>
      </c>
      <c r="K44" s="37">
        <v>26</v>
      </c>
      <c r="L44" s="37">
        <v>26</v>
      </c>
      <c r="M44" s="37">
        <v>26.5</v>
      </c>
      <c r="N44" s="37">
        <v>27</v>
      </c>
      <c r="O44" s="37">
        <v>27</v>
      </c>
      <c r="P44" s="37">
        <v>27.500000000000004</v>
      </c>
      <c r="Q44" s="37">
        <v>27.500000000000004</v>
      </c>
    </row>
    <row r="45" spans="4:17" x14ac:dyDescent="0.25">
      <c r="D45">
        <v>42</v>
      </c>
      <c r="E45">
        <v>56000</v>
      </c>
      <c r="F45" s="37">
        <v>24</v>
      </c>
      <c r="G45" s="37">
        <v>24.5</v>
      </c>
      <c r="H45" s="37">
        <v>25</v>
      </c>
      <c r="I45" s="37">
        <v>25</v>
      </c>
      <c r="J45" s="37">
        <v>25.5</v>
      </c>
      <c r="K45" s="37">
        <v>26</v>
      </c>
      <c r="L45" s="37">
        <v>26.5</v>
      </c>
      <c r="M45" s="37">
        <v>26.5</v>
      </c>
      <c r="N45" s="37">
        <v>27</v>
      </c>
      <c r="O45" s="37">
        <v>27.500000000000004</v>
      </c>
      <c r="P45" s="37">
        <v>27.500000000000004</v>
      </c>
      <c r="Q45" s="37">
        <v>28.000000000000004</v>
      </c>
    </row>
    <row r="46" spans="4:17" x14ac:dyDescent="0.25">
      <c r="D46">
        <v>43</v>
      </c>
      <c r="E46">
        <v>57000</v>
      </c>
      <c r="F46" s="37">
        <v>24</v>
      </c>
      <c r="G46" s="37">
        <v>24.5</v>
      </c>
      <c r="H46" s="37">
        <v>25</v>
      </c>
      <c r="I46" s="37">
        <v>25.5</v>
      </c>
      <c r="J46" s="37">
        <v>25.5</v>
      </c>
      <c r="K46" s="37">
        <v>26</v>
      </c>
      <c r="L46" s="37">
        <v>26.5</v>
      </c>
      <c r="M46" s="37">
        <v>27</v>
      </c>
      <c r="N46" s="37">
        <v>27</v>
      </c>
      <c r="O46" s="37">
        <v>27.500000000000004</v>
      </c>
      <c r="P46" s="37">
        <v>27.500000000000004</v>
      </c>
      <c r="Q46" s="37">
        <v>28.000000000000004</v>
      </c>
    </row>
    <row r="47" spans="4:17" x14ac:dyDescent="0.25">
      <c r="D47">
        <v>44</v>
      </c>
      <c r="E47">
        <v>58000</v>
      </c>
      <c r="F47" s="37">
        <v>24</v>
      </c>
      <c r="G47" s="37">
        <v>24.5</v>
      </c>
      <c r="H47" s="37">
        <v>25</v>
      </c>
      <c r="I47" s="37">
        <v>25.5</v>
      </c>
      <c r="J47" s="37">
        <v>26</v>
      </c>
      <c r="K47" s="37">
        <v>26</v>
      </c>
      <c r="L47" s="37">
        <v>26.5</v>
      </c>
      <c r="M47" s="37">
        <v>27</v>
      </c>
      <c r="N47" s="37">
        <v>27</v>
      </c>
      <c r="O47" s="37">
        <v>27.500000000000004</v>
      </c>
      <c r="P47" s="37">
        <v>28.000000000000004</v>
      </c>
      <c r="Q47" s="37">
        <v>28.000000000000004</v>
      </c>
    </row>
    <row r="48" spans="4:17" x14ac:dyDescent="0.25">
      <c r="D48">
        <v>45</v>
      </c>
      <c r="E48">
        <v>59000</v>
      </c>
      <c r="F48" s="37">
        <v>24</v>
      </c>
      <c r="G48" s="37">
        <v>24.5</v>
      </c>
      <c r="H48" s="37">
        <v>25</v>
      </c>
      <c r="I48" s="37">
        <v>25.5</v>
      </c>
      <c r="J48" s="37">
        <v>26</v>
      </c>
      <c r="K48" s="37">
        <v>26.5</v>
      </c>
      <c r="L48" s="37">
        <v>26.5</v>
      </c>
      <c r="M48" s="37">
        <v>27</v>
      </c>
      <c r="N48" s="37">
        <v>27.500000000000004</v>
      </c>
      <c r="O48" s="37">
        <v>27.500000000000004</v>
      </c>
      <c r="P48" s="37">
        <v>28.000000000000004</v>
      </c>
      <c r="Q48" s="37">
        <v>28.000000000000004</v>
      </c>
    </row>
    <row r="49" spans="4:17" x14ac:dyDescent="0.25">
      <c r="D49">
        <v>46</v>
      </c>
      <c r="E49">
        <v>60000</v>
      </c>
      <c r="F49" s="37">
        <v>24.5</v>
      </c>
      <c r="G49" s="37">
        <v>25</v>
      </c>
      <c r="H49" s="37">
        <v>25.5</v>
      </c>
      <c r="I49" s="37">
        <v>25.5</v>
      </c>
      <c r="J49" s="37">
        <v>26</v>
      </c>
      <c r="K49" s="37">
        <v>26.5</v>
      </c>
      <c r="L49" s="37">
        <v>27</v>
      </c>
      <c r="M49" s="37">
        <v>27</v>
      </c>
      <c r="N49" s="37">
        <v>27.500000000000004</v>
      </c>
      <c r="O49" s="37">
        <v>27.500000000000004</v>
      </c>
      <c r="P49" s="37">
        <v>28.000000000000004</v>
      </c>
      <c r="Q49" s="37">
        <v>28.499999999999996</v>
      </c>
    </row>
    <row r="50" spans="4:17" x14ac:dyDescent="0.25">
      <c r="D50">
        <v>47</v>
      </c>
      <c r="E50">
        <v>61000</v>
      </c>
      <c r="F50" s="37">
        <v>24.5</v>
      </c>
      <c r="G50" s="37">
        <v>25</v>
      </c>
      <c r="H50" s="37">
        <v>25.5</v>
      </c>
      <c r="I50" s="37">
        <v>26</v>
      </c>
      <c r="J50" s="37">
        <v>26</v>
      </c>
      <c r="K50" s="37">
        <v>26.5</v>
      </c>
      <c r="L50" s="37">
        <v>27</v>
      </c>
      <c r="M50" s="37">
        <v>27</v>
      </c>
      <c r="N50" s="37">
        <v>27.500000000000004</v>
      </c>
      <c r="O50" s="37">
        <v>28.000000000000004</v>
      </c>
      <c r="P50" s="37">
        <v>28.000000000000004</v>
      </c>
      <c r="Q50" s="37">
        <v>28.499999999999996</v>
      </c>
    </row>
    <row r="51" spans="4:17" x14ac:dyDescent="0.25">
      <c r="D51">
        <v>48</v>
      </c>
      <c r="E51">
        <v>62000</v>
      </c>
      <c r="F51" s="37">
        <v>24.5</v>
      </c>
      <c r="G51" s="37">
        <v>25</v>
      </c>
      <c r="H51" s="37">
        <v>25.5</v>
      </c>
      <c r="I51" s="37">
        <v>26</v>
      </c>
      <c r="J51" s="37">
        <v>26.5</v>
      </c>
      <c r="K51" s="37">
        <v>26.5</v>
      </c>
      <c r="L51" s="37">
        <v>27</v>
      </c>
      <c r="M51" s="37">
        <v>27.500000000000004</v>
      </c>
      <c r="N51" s="37">
        <v>27.500000000000004</v>
      </c>
      <c r="O51" s="37">
        <v>28.000000000000004</v>
      </c>
      <c r="P51" s="37">
        <v>28.499999999999996</v>
      </c>
      <c r="Q51" s="37">
        <v>28.499999999999996</v>
      </c>
    </row>
    <row r="52" spans="4:17" x14ac:dyDescent="0.25">
      <c r="D52">
        <v>49</v>
      </c>
      <c r="E52">
        <v>63000</v>
      </c>
      <c r="F52" s="37">
        <v>24.5</v>
      </c>
      <c r="G52" s="37">
        <v>25</v>
      </c>
      <c r="H52" s="37">
        <v>25.5</v>
      </c>
      <c r="I52" s="37">
        <v>26</v>
      </c>
      <c r="J52" s="37">
        <v>26.5</v>
      </c>
      <c r="K52" s="37">
        <v>27</v>
      </c>
      <c r="L52" s="37">
        <v>27</v>
      </c>
      <c r="M52" s="37">
        <v>27.500000000000004</v>
      </c>
      <c r="N52" s="37">
        <v>28.000000000000004</v>
      </c>
      <c r="O52" s="37">
        <v>28.000000000000004</v>
      </c>
      <c r="P52" s="37">
        <v>28.499999999999996</v>
      </c>
      <c r="Q52" s="37">
        <v>28.499999999999996</v>
      </c>
    </row>
    <row r="53" spans="4:17" x14ac:dyDescent="0.25">
      <c r="D53">
        <v>50</v>
      </c>
      <c r="E53">
        <v>64000</v>
      </c>
      <c r="F53" s="37">
        <v>25</v>
      </c>
      <c r="G53" s="37">
        <v>25.5</v>
      </c>
      <c r="H53" s="37">
        <v>25.5</v>
      </c>
      <c r="I53" s="37">
        <v>26</v>
      </c>
      <c r="J53" s="37">
        <v>26.5</v>
      </c>
      <c r="K53" s="37">
        <v>27</v>
      </c>
      <c r="L53" s="37">
        <v>27.500000000000004</v>
      </c>
      <c r="M53" s="37">
        <v>27.500000000000004</v>
      </c>
      <c r="N53" s="37">
        <v>28.000000000000004</v>
      </c>
      <c r="O53" s="37">
        <v>28.499999999999996</v>
      </c>
      <c r="P53" s="37">
        <v>28.499999999999996</v>
      </c>
      <c r="Q53" s="37">
        <v>28.999999999999996</v>
      </c>
    </row>
    <row r="54" spans="4:17" x14ac:dyDescent="0.25">
      <c r="D54">
        <v>51</v>
      </c>
      <c r="E54">
        <v>65000</v>
      </c>
      <c r="F54" s="37">
        <v>25</v>
      </c>
      <c r="G54" s="37">
        <v>25.5</v>
      </c>
      <c r="H54" s="37">
        <v>26</v>
      </c>
      <c r="I54" s="37">
        <v>26.5</v>
      </c>
      <c r="J54" s="37">
        <v>26.5</v>
      </c>
      <c r="K54" s="37">
        <v>27</v>
      </c>
      <c r="L54" s="37">
        <v>27.500000000000004</v>
      </c>
      <c r="M54" s="37">
        <v>28.000000000000004</v>
      </c>
      <c r="N54" s="37">
        <v>28.000000000000004</v>
      </c>
      <c r="O54" s="37">
        <v>28.499999999999996</v>
      </c>
      <c r="P54" s="37">
        <v>28.499999999999996</v>
      </c>
      <c r="Q54" s="37">
        <v>28.999999999999996</v>
      </c>
    </row>
    <row r="55" spans="4:17" x14ac:dyDescent="0.25">
      <c r="D55">
        <v>52</v>
      </c>
      <c r="E55">
        <v>66000</v>
      </c>
      <c r="F55" s="37">
        <v>25</v>
      </c>
      <c r="G55" s="37">
        <v>25.5</v>
      </c>
      <c r="H55" s="37">
        <v>26</v>
      </c>
      <c r="I55" s="37">
        <v>26.5</v>
      </c>
      <c r="J55" s="37">
        <v>27</v>
      </c>
      <c r="K55" s="37">
        <v>27.500000000000004</v>
      </c>
      <c r="L55" s="37">
        <v>27.500000000000004</v>
      </c>
      <c r="M55" s="37">
        <v>28.000000000000004</v>
      </c>
      <c r="N55" s="37">
        <v>28.499999999999996</v>
      </c>
      <c r="O55" s="37">
        <v>28.499999999999996</v>
      </c>
      <c r="P55" s="37">
        <v>28.999999999999996</v>
      </c>
      <c r="Q55" s="37">
        <v>28.999999999999996</v>
      </c>
    </row>
    <row r="56" spans="4:17" x14ac:dyDescent="0.25">
      <c r="D56">
        <v>53</v>
      </c>
      <c r="E56">
        <v>67000</v>
      </c>
      <c r="F56" s="37">
        <v>25</v>
      </c>
      <c r="G56" s="37">
        <v>25.5</v>
      </c>
      <c r="H56" s="37">
        <v>26</v>
      </c>
      <c r="I56" s="37">
        <v>26.5</v>
      </c>
      <c r="J56" s="37">
        <v>27</v>
      </c>
      <c r="K56" s="37">
        <v>27.500000000000004</v>
      </c>
      <c r="L56" s="37">
        <v>28.000000000000004</v>
      </c>
      <c r="M56" s="37">
        <v>28.000000000000004</v>
      </c>
      <c r="N56" s="37">
        <v>28.499999999999996</v>
      </c>
      <c r="O56" s="37">
        <v>28.499999999999996</v>
      </c>
      <c r="P56" s="37">
        <v>28.999999999999996</v>
      </c>
      <c r="Q56" s="37">
        <v>28.999999999999996</v>
      </c>
    </row>
    <row r="57" spans="4:17" x14ac:dyDescent="0.25">
      <c r="D57">
        <v>54</v>
      </c>
      <c r="E57">
        <v>68000</v>
      </c>
      <c r="F57" s="37">
        <v>25.5</v>
      </c>
      <c r="G57" s="37">
        <v>26</v>
      </c>
      <c r="H57" s="37">
        <v>26.5</v>
      </c>
      <c r="I57" s="37">
        <v>26.5</v>
      </c>
      <c r="J57" s="37">
        <v>27</v>
      </c>
      <c r="K57" s="37">
        <v>27.500000000000004</v>
      </c>
      <c r="L57" s="37">
        <v>28.000000000000004</v>
      </c>
      <c r="M57" s="37">
        <v>28.000000000000004</v>
      </c>
      <c r="N57" s="37">
        <v>28.499999999999996</v>
      </c>
      <c r="O57" s="37">
        <v>28.999999999999996</v>
      </c>
      <c r="P57" s="37">
        <v>28.999999999999996</v>
      </c>
      <c r="Q57" s="37">
        <v>29.5</v>
      </c>
    </row>
    <row r="58" spans="4:17" x14ac:dyDescent="0.25">
      <c r="D58">
        <v>55</v>
      </c>
      <c r="E58">
        <v>69000</v>
      </c>
      <c r="F58" s="37">
        <v>25.5</v>
      </c>
      <c r="G58" s="37">
        <v>26</v>
      </c>
      <c r="H58" s="37">
        <v>26.5</v>
      </c>
      <c r="I58" s="37">
        <v>27</v>
      </c>
      <c r="J58" s="37">
        <v>27</v>
      </c>
      <c r="K58" s="37">
        <v>27.500000000000004</v>
      </c>
      <c r="L58" s="37">
        <v>28.000000000000004</v>
      </c>
      <c r="M58" s="37">
        <v>28.499999999999996</v>
      </c>
      <c r="N58" s="37">
        <v>28.499999999999996</v>
      </c>
      <c r="O58" s="37">
        <v>28.999999999999996</v>
      </c>
      <c r="P58" s="37">
        <v>28.999999999999996</v>
      </c>
      <c r="Q58" s="37">
        <v>29.5</v>
      </c>
    </row>
    <row r="59" spans="4:17" x14ac:dyDescent="0.25">
      <c r="D59">
        <v>56</v>
      </c>
      <c r="E59">
        <v>70000</v>
      </c>
      <c r="F59" s="37">
        <v>25.5</v>
      </c>
      <c r="G59" s="37">
        <v>26</v>
      </c>
      <c r="H59" s="37">
        <v>26.5</v>
      </c>
      <c r="I59" s="37">
        <v>27</v>
      </c>
      <c r="J59" s="37">
        <v>27.500000000000004</v>
      </c>
      <c r="K59" s="37">
        <v>27.500000000000004</v>
      </c>
      <c r="L59" s="37">
        <v>28.000000000000004</v>
      </c>
      <c r="M59" s="37">
        <v>28.499999999999996</v>
      </c>
      <c r="N59" s="37">
        <v>28.499999999999996</v>
      </c>
      <c r="O59" s="37">
        <v>28.999999999999996</v>
      </c>
      <c r="P59" s="37">
        <v>28.999999999999996</v>
      </c>
      <c r="Q59" s="37">
        <v>29.5</v>
      </c>
    </row>
    <row r="60" spans="4:17" x14ac:dyDescent="0.25">
      <c r="D60">
        <v>57</v>
      </c>
      <c r="E60">
        <v>71000</v>
      </c>
      <c r="F60" s="37">
        <v>25.5</v>
      </c>
      <c r="G60" s="37">
        <v>26</v>
      </c>
      <c r="H60" s="37">
        <v>26.5</v>
      </c>
      <c r="I60" s="37">
        <v>27</v>
      </c>
      <c r="J60" s="37">
        <v>27.500000000000004</v>
      </c>
      <c r="K60" s="37">
        <v>27.500000000000004</v>
      </c>
      <c r="L60" s="37">
        <v>28.000000000000004</v>
      </c>
      <c r="M60" s="37">
        <v>28.499999999999996</v>
      </c>
      <c r="N60" s="37">
        <v>28.999999999999996</v>
      </c>
      <c r="O60" s="37">
        <v>28.999999999999996</v>
      </c>
      <c r="P60" s="37">
        <v>29.5</v>
      </c>
      <c r="Q60" s="37">
        <v>29.5</v>
      </c>
    </row>
    <row r="61" spans="4:17" x14ac:dyDescent="0.25">
      <c r="D61">
        <v>58</v>
      </c>
      <c r="E61">
        <v>72000</v>
      </c>
      <c r="F61" s="37">
        <v>25.5</v>
      </c>
      <c r="G61" s="37">
        <v>26</v>
      </c>
      <c r="H61" s="37">
        <v>26.5</v>
      </c>
      <c r="I61" s="37">
        <v>27</v>
      </c>
      <c r="J61" s="37">
        <v>27.500000000000004</v>
      </c>
      <c r="K61" s="37">
        <v>28.000000000000004</v>
      </c>
      <c r="L61" s="37">
        <v>28.000000000000004</v>
      </c>
      <c r="M61" s="37">
        <v>28.499999999999996</v>
      </c>
      <c r="N61" s="37">
        <v>28.999999999999996</v>
      </c>
      <c r="O61" s="37">
        <v>28.999999999999996</v>
      </c>
      <c r="P61" s="37">
        <v>29.5</v>
      </c>
      <c r="Q61" s="37">
        <v>29.5</v>
      </c>
    </row>
    <row r="62" spans="4:17" x14ac:dyDescent="0.25">
      <c r="D62">
        <v>59</v>
      </c>
      <c r="E62">
        <v>73000</v>
      </c>
      <c r="F62" s="37">
        <v>25.5</v>
      </c>
      <c r="G62" s="37">
        <v>26</v>
      </c>
      <c r="H62" s="37">
        <v>26.5</v>
      </c>
      <c r="I62" s="37">
        <v>27</v>
      </c>
      <c r="J62" s="37">
        <v>27.500000000000004</v>
      </c>
      <c r="K62" s="37">
        <v>28.000000000000004</v>
      </c>
      <c r="L62" s="37">
        <v>28.000000000000004</v>
      </c>
      <c r="M62" s="37">
        <v>28.499999999999996</v>
      </c>
      <c r="N62" s="37">
        <v>28.999999999999996</v>
      </c>
      <c r="O62" s="37">
        <v>28.999999999999996</v>
      </c>
      <c r="P62" s="37">
        <v>29.5</v>
      </c>
      <c r="Q62" s="37">
        <v>29.5</v>
      </c>
    </row>
    <row r="63" spans="4:17" x14ac:dyDescent="0.25">
      <c r="D63">
        <v>60</v>
      </c>
      <c r="E63">
        <v>74000</v>
      </c>
      <c r="F63" s="37">
        <v>26</v>
      </c>
      <c r="G63" s="37">
        <v>26.5</v>
      </c>
      <c r="H63" s="37">
        <v>26.5</v>
      </c>
      <c r="I63" s="37">
        <v>27</v>
      </c>
      <c r="J63" s="37">
        <v>27.500000000000004</v>
      </c>
      <c r="K63" s="37">
        <v>28.000000000000004</v>
      </c>
      <c r="L63" s="37">
        <v>28.499999999999996</v>
      </c>
      <c r="M63" s="37">
        <v>28.499999999999996</v>
      </c>
      <c r="N63" s="37">
        <v>28.999999999999996</v>
      </c>
      <c r="O63" s="37">
        <v>29.5</v>
      </c>
      <c r="P63" s="37">
        <v>29.5</v>
      </c>
      <c r="Q63" s="37">
        <v>30</v>
      </c>
    </row>
    <row r="64" spans="4:17" x14ac:dyDescent="0.25">
      <c r="D64">
        <v>61</v>
      </c>
      <c r="E64">
        <v>75000</v>
      </c>
      <c r="F64" s="37">
        <v>26</v>
      </c>
      <c r="G64" s="37">
        <v>26.5</v>
      </c>
      <c r="H64" s="37">
        <v>27</v>
      </c>
      <c r="I64" s="37">
        <v>27</v>
      </c>
      <c r="J64" s="37">
        <v>27.500000000000004</v>
      </c>
      <c r="K64" s="37">
        <v>28.000000000000004</v>
      </c>
      <c r="L64" s="37">
        <v>28.499999999999996</v>
      </c>
      <c r="M64" s="37">
        <v>28.999999999999996</v>
      </c>
      <c r="N64" s="37">
        <v>28.999999999999996</v>
      </c>
      <c r="O64" s="37">
        <v>29.5</v>
      </c>
      <c r="P64" s="37">
        <v>29.5</v>
      </c>
      <c r="Q64" s="37">
        <v>30</v>
      </c>
    </row>
    <row r="65" spans="4:17" x14ac:dyDescent="0.25">
      <c r="D65">
        <v>62</v>
      </c>
      <c r="E65">
        <v>76000</v>
      </c>
      <c r="F65" s="37">
        <v>26</v>
      </c>
      <c r="G65" s="37">
        <v>26.5</v>
      </c>
      <c r="H65" s="37">
        <v>27</v>
      </c>
      <c r="I65" s="37">
        <v>27.500000000000004</v>
      </c>
      <c r="J65" s="37">
        <v>27.500000000000004</v>
      </c>
      <c r="K65" s="37">
        <v>28.000000000000004</v>
      </c>
      <c r="L65" s="37">
        <v>28.499999999999996</v>
      </c>
      <c r="M65" s="37">
        <v>28.999999999999996</v>
      </c>
      <c r="N65" s="37">
        <v>28.999999999999996</v>
      </c>
      <c r="O65" s="37">
        <v>29.5</v>
      </c>
      <c r="P65" s="37">
        <v>29.5</v>
      </c>
      <c r="Q65" s="37">
        <v>30</v>
      </c>
    </row>
    <row r="66" spans="4:17" x14ac:dyDescent="0.25">
      <c r="D66">
        <v>63</v>
      </c>
      <c r="E66">
        <v>77000</v>
      </c>
      <c r="F66" s="37">
        <v>26</v>
      </c>
      <c r="G66" s="37">
        <v>26.5</v>
      </c>
      <c r="H66" s="37">
        <v>27</v>
      </c>
      <c r="I66" s="37">
        <v>27.500000000000004</v>
      </c>
      <c r="J66" s="37">
        <v>28.000000000000004</v>
      </c>
      <c r="K66" s="37">
        <v>28.000000000000004</v>
      </c>
      <c r="L66" s="37">
        <v>28.499999999999996</v>
      </c>
      <c r="M66" s="37">
        <v>28.999999999999996</v>
      </c>
      <c r="N66" s="37">
        <v>28.999999999999996</v>
      </c>
      <c r="O66" s="37">
        <v>29.5</v>
      </c>
      <c r="P66" s="37">
        <v>30</v>
      </c>
      <c r="Q66" s="37">
        <v>30</v>
      </c>
    </row>
    <row r="67" spans="4:17" x14ac:dyDescent="0.25">
      <c r="D67">
        <v>64</v>
      </c>
      <c r="E67">
        <v>78000</v>
      </c>
      <c r="F67" s="37">
        <v>26</v>
      </c>
      <c r="G67" s="37">
        <v>26.5</v>
      </c>
      <c r="H67" s="37">
        <v>27</v>
      </c>
      <c r="I67" s="37">
        <v>27.500000000000004</v>
      </c>
      <c r="J67" s="37">
        <v>28.000000000000004</v>
      </c>
      <c r="K67" s="37">
        <v>28.000000000000004</v>
      </c>
      <c r="L67" s="37">
        <v>28.499999999999996</v>
      </c>
      <c r="M67" s="37">
        <v>28.999999999999996</v>
      </c>
      <c r="N67" s="37">
        <v>29.5</v>
      </c>
      <c r="O67" s="37">
        <v>29.5</v>
      </c>
      <c r="P67" s="37">
        <v>30</v>
      </c>
      <c r="Q67" s="37">
        <v>30</v>
      </c>
    </row>
    <row r="68" spans="4:17" x14ac:dyDescent="0.25">
      <c r="D68">
        <v>65</v>
      </c>
      <c r="E68">
        <v>79000</v>
      </c>
      <c r="F68" s="37">
        <v>26</v>
      </c>
      <c r="G68" s="37">
        <v>26.5</v>
      </c>
      <c r="H68" s="37">
        <v>27</v>
      </c>
      <c r="I68" s="37">
        <v>27.500000000000004</v>
      </c>
      <c r="J68" s="37">
        <v>28.000000000000004</v>
      </c>
      <c r="K68" s="37">
        <v>28.000000000000004</v>
      </c>
      <c r="L68" s="37">
        <v>28.499999999999996</v>
      </c>
      <c r="M68" s="37">
        <v>28.999999999999996</v>
      </c>
      <c r="N68" s="37">
        <v>29.5</v>
      </c>
      <c r="O68" s="37">
        <v>29.5</v>
      </c>
      <c r="P68" s="37">
        <v>30</v>
      </c>
      <c r="Q68" s="37">
        <v>30</v>
      </c>
    </row>
    <row r="69" spans="4:17" x14ac:dyDescent="0.25">
      <c r="D69">
        <v>66</v>
      </c>
      <c r="E69">
        <v>80000</v>
      </c>
      <c r="F69" s="37">
        <v>26</v>
      </c>
      <c r="G69" s="37">
        <v>26.5</v>
      </c>
      <c r="H69" s="37">
        <v>27</v>
      </c>
      <c r="I69" s="37">
        <v>27.500000000000004</v>
      </c>
      <c r="J69" s="37">
        <v>28.000000000000004</v>
      </c>
      <c r="K69" s="37">
        <v>28.499999999999996</v>
      </c>
      <c r="L69" s="37">
        <v>28.499999999999996</v>
      </c>
      <c r="M69" s="37">
        <v>28.999999999999996</v>
      </c>
      <c r="N69" s="37">
        <v>29.5</v>
      </c>
      <c r="O69" s="37">
        <v>29.5</v>
      </c>
      <c r="P69" s="37">
        <v>30</v>
      </c>
      <c r="Q69" s="37">
        <v>30</v>
      </c>
    </row>
    <row r="70" spans="4:17" x14ac:dyDescent="0.25">
      <c r="D70">
        <v>67</v>
      </c>
      <c r="E70">
        <v>81000</v>
      </c>
      <c r="F70" s="37">
        <v>26</v>
      </c>
      <c r="G70" s="37">
        <v>26.5</v>
      </c>
      <c r="H70" s="37">
        <v>27</v>
      </c>
      <c r="I70" s="37">
        <v>27.500000000000004</v>
      </c>
      <c r="J70" s="37">
        <v>28.000000000000004</v>
      </c>
      <c r="K70" s="37">
        <v>28.499999999999996</v>
      </c>
      <c r="L70" s="37">
        <v>28.499999999999996</v>
      </c>
      <c r="M70" s="37">
        <v>28.999999999999996</v>
      </c>
      <c r="N70" s="37">
        <v>29.5</v>
      </c>
      <c r="O70" s="37">
        <v>29.5</v>
      </c>
      <c r="P70" s="37">
        <v>30</v>
      </c>
      <c r="Q70" s="37">
        <v>30</v>
      </c>
    </row>
    <row r="71" spans="4:17" x14ac:dyDescent="0.25">
      <c r="D71">
        <v>68</v>
      </c>
      <c r="E71">
        <v>82000</v>
      </c>
      <c r="F71" s="37">
        <v>26</v>
      </c>
      <c r="G71" s="37">
        <v>26.5</v>
      </c>
      <c r="H71" s="37">
        <v>27</v>
      </c>
      <c r="I71" s="37">
        <v>27.500000000000004</v>
      </c>
      <c r="J71" s="37">
        <v>28.000000000000004</v>
      </c>
      <c r="K71" s="37">
        <v>28.499999999999996</v>
      </c>
      <c r="L71" s="37">
        <v>28.499999999999996</v>
      </c>
      <c r="M71" s="37">
        <v>28.999999999999996</v>
      </c>
      <c r="N71" s="37">
        <v>29.5</v>
      </c>
      <c r="O71" s="37">
        <v>29.5</v>
      </c>
      <c r="P71" s="37">
        <v>30</v>
      </c>
      <c r="Q71" s="37">
        <v>30</v>
      </c>
    </row>
    <row r="72" spans="4:17" x14ac:dyDescent="0.25">
      <c r="D72">
        <v>69</v>
      </c>
      <c r="E72">
        <v>83000</v>
      </c>
      <c r="F72" s="37">
        <v>26</v>
      </c>
      <c r="G72" s="37">
        <v>26.5</v>
      </c>
      <c r="H72" s="37">
        <v>27</v>
      </c>
      <c r="I72" s="37">
        <v>27.500000000000004</v>
      </c>
      <c r="J72" s="37">
        <v>28.000000000000004</v>
      </c>
      <c r="K72" s="37">
        <v>28.499999999999996</v>
      </c>
      <c r="L72" s="37">
        <v>28.499999999999996</v>
      </c>
      <c r="M72" s="37">
        <v>28.999999999999996</v>
      </c>
      <c r="N72" s="37">
        <v>29.5</v>
      </c>
      <c r="O72" s="37">
        <v>29.5</v>
      </c>
      <c r="P72" s="37">
        <v>30</v>
      </c>
      <c r="Q72" s="37">
        <v>30</v>
      </c>
    </row>
    <row r="73" spans="4:17" x14ac:dyDescent="0.25">
      <c r="D73">
        <v>70</v>
      </c>
      <c r="E73">
        <v>84000</v>
      </c>
      <c r="F73" s="37">
        <v>26</v>
      </c>
      <c r="G73" s="37">
        <v>26.5</v>
      </c>
      <c r="H73" s="37">
        <v>27</v>
      </c>
      <c r="I73" s="37">
        <v>27.500000000000004</v>
      </c>
      <c r="J73" s="37">
        <v>28.000000000000004</v>
      </c>
      <c r="K73" s="37">
        <v>28.499999999999996</v>
      </c>
      <c r="L73" s="37">
        <v>28.499999999999996</v>
      </c>
      <c r="M73" s="37">
        <v>28.999999999999996</v>
      </c>
      <c r="N73" s="37">
        <v>29.5</v>
      </c>
      <c r="O73" s="37">
        <v>29.5</v>
      </c>
      <c r="P73" s="37">
        <v>30</v>
      </c>
      <c r="Q73" s="37">
        <v>30</v>
      </c>
    </row>
    <row r="74" spans="4:17" x14ac:dyDescent="0.25">
      <c r="D74">
        <v>71</v>
      </c>
      <c r="E74">
        <v>85000</v>
      </c>
      <c r="F74" s="37">
        <v>26</v>
      </c>
      <c r="G74" s="37">
        <v>26.5</v>
      </c>
      <c r="H74" s="37">
        <v>27</v>
      </c>
      <c r="I74" s="37">
        <v>27.500000000000004</v>
      </c>
      <c r="J74" s="37">
        <v>28.000000000000004</v>
      </c>
      <c r="K74" s="37">
        <v>28.499999999999996</v>
      </c>
      <c r="L74" s="37">
        <v>28.499999999999996</v>
      </c>
      <c r="M74" s="37">
        <v>28.999999999999996</v>
      </c>
      <c r="N74" s="37">
        <v>29.5</v>
      </c>
      <c r="O74" s="37">
        <v>29.5</v>
      </c>
      <c r="P74" s="37">
        <v>30</v>
      </c>
      <c r="Q74" s="37">
        <v>30</v>
      </c>
    </row>
    <row r="75" spans="4:17" x14ac:dyDescent="0.25">
      <c r="D75">
        <v>72</v>
      </c>
      <c r="E75">
        <v>86000</v>
      </c>
      <c r="F75" s="37">
        <v>26</v>
      </c>
      <c r="G75" s="37">
        <v>26.5</v>
      </c>
      <c r="H75" s="37">
        <v>27</v>
      </c>
      <c r="I75" s="37">
        <v>27.500000000000004</v>
      </c>
      <c r="J75" s="37">
        <v>28.000000000000004</v>
      </c>
      <c r="K75" s="37">
        <v>28.499999999999996</v>
      </c>
      <c r="L75" s="37">
        <v>28.499999999999996</v>
      </c>
      <c r="M75" s="37">
        <v>28.999999999999996</v>
      </c>
      <c r="N75" s="37">
        <v>29.5</v>
      </c>
      <c r="O75" s="37">
        <v>29.5</v>
      </c>
      <c r="P75" s="37">
        <v>30</v>
      </c>
      <c r="Q75" s="37">
        <v>30</v>
      </c>
    </row>
    <row r="76" spans="4:17" x14ac:dyDescent="0.25">
      <c r="D76">
        <v>73</v>
      </c>
      <c r="E76">
        <v>87000</v>
      </c>
      <c r="F76" s="37">
        <v>26</v>
      </c>
      <c r="G76" s="37">
        <v>26.5</v>
      </c>
      <c r="H76" s="37">
        <v>27</v>
      </c>
      <c r="I76" s="37">
        <v>27.500000000000004</v>
      </c>
      <c r="J76" s="37">
        <v>28.000000000000004</v>
      </c>
      <c r="K76" s="37">
        <v>28.499999999999996</v>
      </c>
      <c r="L76" s="37">
        <v>28.499999999999996</v>
      </c>
      <c r="M76" s="37">
        <v>28.999999999999996</v>
      </c>
      <c r="N76" s="37">
        <v>29.5</v>
      </c>
      <c r="O76" s="37">
        <v>29.5</v>
      </c>
      <c r="P76" s="37">
        <v>30</v>
      </c>
      <c r="Q76" s="37">
        <v>30</v>
      </c>
    </row>
    <row r="77" spans="4:17" x14ac:dyDescent="0.25">
      <c r="D77">
        <v>74</v>
      </c>
      <c r="E77">
        <v>88000</v>
      </c>
      <c r="F77" s="37">
        <v>26</v>
      </c>
      <c r="G77" s="37">
        <v>26.5</v>
      </c>
      <c r="H77" s="37">
        <v>27</v>
      </c>
      <c r="I77" s="37">
        <v>27.500000000000004</v>
      </c>
      <c r="J77" s="37">
        <v>28.000000000000004</v>
      </c>
      <c r="K77" s="37">
        <v>28.499999999999996</v>
      </c>
      <c r="L77" s="37">
        <v>28.499999999999996</v>
      </c>
      <c r="M77" s="37">
        <v>28.999999999999996</v>
      </c>
      <c r="N77" s="37">
        <v>29.5</v>
      </c>
      <c r="O77" s="37">
        <v>29.5</v>
      </c>
      <c r="P77" s="37">
        <v>30</v>
      </c>
      <c r="Q77" s="37">
        <v>30</v>
      </c>
    </row>
    <row r="78" spans="4:17" x14ac:dyDescent="0.25">
      <c r="D78">
        <v>75</v>
      </c>
      <c r="E78">
        <v>89000</v>
      </c>
      <c r="F78" s="37">
        <v>26</v>
      </c>
      <c r="G78" s="37">
        <v>26.5</v>
      </c>
      <c r="H78" s="37">
        <v>27</v>
      </c>
      <c r="I78" s="37">
        <v>27.500000000000004</v>
      </c>
      <c r="J78" s="37">
        <v>28.000000000000004</v>
      </c>
      <c r="K78" s="37">
        <v>28.499999999999996</v>
      </c>
      <c r="L78" s="37">
        <v>28.499999999999996</v>
      </c>
      <c r="M78" s="37">
        <v>28.999999999999996</v>
      </c>
      <c r="N78" s="37">
        <v>29.5</v>
      </c>
      <c r="O78" s="37">
        <v>29.5</v>
      </c>
      <c r="P78" s="37">
        <v>30</v>
      </c>
      <c r="Q78" s="37">
        <v>30</v>
      </c>
    </row>
    <row r="79" spans="4:17" x14ac:dyDescent="0.25">
      <c r="D79">
        <v>76</v>
      </c>
      <c r="E79">
        <v>90000</v>
      </c>
      <c r="F79" s="37">
        <v>26</v>
      </c>
      <c r="G79" s="37">
        <v>26.5</v>
      </c>
      <c r="H79" s="37">
        <v>27</v>
      </c>
      <c r="I79" s="37">
        <v>27.500000000000004</v>
      </c>
      <c r="J79" s="37">
        <v>28.000000000000004</v>
      </c>
      <c r="K79" s="37">
        <v>28.499999999999996</v>
      </c>
      <c r="L79" s="37">
        <v>28.499999999999996</v>
      </c>
      <c r="M79" s="37">
        <v>28.999999999999996</v>
      </c>
      <c r="N79" s="37">
        <v>29.5</v>
      </c>
      <c r="O79" s="37">
        <v>29.5</v>
      </c>
      <c r="P79" s="37">
        <v>30</v>
      </c>
      <c r="Q79" s="37">
        <v>30</v>
      </c>
    </row>
    <row r="80" spans="4:17" x14ac:dyDescent="0.25">
      <c r="D80">
        <v>77</v>
      </c>
      <c r="E80">
        <v>91000</v>
      </c>
      <c r="F80" s="37">
        <v>26</v>
      </c>
      <c r="G80" s="37">
        <v>26.5</v>
      </c>
      <c r="H80" s="37">
        <v>27</v>
      </c>
      <c r="I80" s="37">
        <v>27.500000000000004</v>
      </c>
      <c r="J80" s="37">
        <v>28.000000000000004</v>
      </c>
      <c r="K80" s="37">
        <v>28.499999999999996</v>
      </c>
      <c r="L80" s="37">
        <v>28.499999999999996</v>
      </c>
      <c r="M80" s="37">
        <v>28.999999999999996</v>
      </c>
      <c r="N80" s="37">
        <v>29.5</v>
      </c>
      <c r="O80" s="37">
        <v>29.5</v>
      </c>
      <c r="P80" s="37">
        <v>30</v>
      </c>
      <c r="Q80" s="37">
        <v>30</v>
      </c>
    </row>
    <row r="81" spans="4:17" x14ac:dyDescent="0.25">
      <c r="D81">
        <v>78</v>
      </c>
      <c r="E81">
        <v>92000</v>
      </c>
      <c r="F81" s="37">
        <v>26</v>
      </c>
      <c r="G81" s="37">
        <v>26.5</v>
      </c>
      <c r="H81" s="37">
        <v>27</v>
      </c>
      <c r="I81" s="37">
        <v>27.500000000000004</v>
      </c>
      <c r="J81" s="37">
        <v>28.000000000000004</v>
      </c>
      <c r="K81" s="37">
        <v>28.499999999999996</v>
      </c>
      <c r="L81" s="37">
        <v>28.499999999999996</v>
      </c>
      <c r="M81" s="37">
        <v>28.999999999999996</v>
      </c>
      <c r="N81" s="37">
        <v>29.5</v>
      </c>
      <c r="O81" s="37">
        <v>29.5</v>
      </c>
      <c r="P81" s="37">
        <v>30</v>
      </c>
      <c r="Q81" s="37">
        <v>30</v>
      </c>
    </row>
    <row r="82" spans="4:17" x14ac:dyDescent="0.25">
      <c r="D82">
        <v>79</v>
      </c>
      <c r="E82">
        <v>93000</v>
      </c>
      <c r="F82" s="37">
        <v>26</v>
      </c>
      <c r="G82" s="37">
        <v>26.5</v>
      </c>
      <c r="H82" s="37">
        <v>27</v>
      </c>
      <c r="I82" s="37">
        <v>27.500000000000004</v>
      </c>
      <c r="J82" s="37">
        <v>28.000000000000004</v>
      </c>
      <c r="K82" s="37">
        <v>28.499999999999996</v>
      </c>
      <c r="L82" s="37">
        <v>28.499999999999996</v>
      </c>
      <c r="M82" s="37">
        <v>28.999999999999996</v>
      </c>
      <c r="N82" s="37">
        <v>29.5</v>
      </c>
      <c r="O82" s="37">
        <v>29.5</v>
      </c>
      <c r="P82" s="37">
        <v>30</v>
      </c>
      <c r="Q82" s="37">
        <v>30</v>
      </c>
    </row>
    <row r="83" spans="4:17" x14ac:dyDescent="0.25">
      <c r="D83">
        <v>80</v>
      </c>
      <c r="E83">
        <v>94000</v>
      </c>
      <c r="F83" s="37">
        <v>26</v>
      </c>
      <c r="G83" s="37">
        <v>26.5</v>
      </c>
      <c r="H83" s="37">
        <v>27</v>
      </c>
      <c r="I83" s="37">
        <v>27.500000000000004</v>
      </c>
      <c r="J83" s="37">
        <v>28.000000000000004</v>
      </c>
      <c r="K83" s="37">
        <v>28.499999999999996</v>
      </c>
      <c r="L83" s="37">
        <v>28.499999999999996</v>
      </c>
      <c r="M83" s="37">
        <v>28.999999999999996</v>
      </c>
      <c r="N83" s="37">
        <v>29.5</v>
      </c>
      <c r="O83" s="37">
        <v>29.5</v>
      </c>
      <c r="P83" s="37">
        <v>30</v>
      </c>
      <c r="Q83" s="37">
        <v>30</v>
      </c>
    </row>
    <row r="84" spans="4:17" x14ac:dyDescent="0.25">
      <c r="D84">
        <v>81</v>
      </c>
      <c r="E84">
        <v>95000</v>
      </c>
      <c r="F84" s="37">
        <v>26</v>
      </c>
      <c r="G84" s="37">
        <v>26.5</v>
      </c>
      <c r="H84" s="37">
        <v>27</v>
      </c>
      <c r="I84" s="37">
        <v>27.500000000000004</v>
      </c>
      <c r="J84" s="37">
        <v>28.000000000000004</v>
      </c>
      <c r="K84" s="37">
        <v>28.499999999999996</v>
      </c>
      <c r="L84" s="37">
        <v>28.499999999999996</v>
      </c>
      <c r="M84" s="37">
        <v>28.999999999999996</v>
      </c>
      <c r="N84" s="37">
        <v>29.5</v>
      </c>
      <c r="O84" s="37">
        <v>29.5</v>
      </c>
      <c r="P84" s="37">
        <v>30</v>
      </c>
      <c r="Q84" s="37">
        <v>30</v>
      </c>
    </row>
    <row r="85" spans="4:17" x14ac:dyDescent="0.25">
      <c r="D85">
        <v>82</v>
      </c>
      <c r="E85">
        <v>96000</v>
      </c>
      <c r="F85" s="37">
        <v>26</v>
      </c>
      <c r="G85" s="37">
        <v>26.5</v>
      </c>
      <c r="H85" s="37">
        <v>27</v>
      </c>
      <c r="I85" s="37">
        <v>27.500000000000004</v>
      </c>
      <c r="J85" s="37">
        <v>28.000000000000004</v>
      </c>
      <c r="K85" s="37">
        <v>28.499999999999996</v>
      </c>
      <c r="L85" s="37">
        <v>28.499999999999996</v>
      </c>
      <c r="M85" s="37">
        <v>28.999999999999996</v>
      </c>
      <c r="N85" s="37">
        <v>29.5</v>
      </c>
      <c r="O85" s="37">
        <v>29.5</v>
      </c>
      <c r="P85" s="37">
        <v>30</v>
      </c>
      <c r="Q85" s="37">
        <v>30</v>
      </c>
    </row>
    <row r="86" spans="4:17" x14ac:dyDescent="0.25">
      <c r="D86">
        <v>83</v>
      </c>
      <c r="E86">
        <v>97000</v>
      </c>
      <c r="F86" s="37">
        <v>26</v>
      </c>
      <c r="G86" s="37">
        <v>26.5</v>
      </c>
      <c r="H86" s="37">
        <v>27</v>
      </c>
      <c r="I86" s="37">
        <v>27.500000000000004</v>
      </c>
      <c r="J86" s="37">
        <v>28.000000000000004</v>
      </c>
      <c r="K86" s="37">
        <v>28.499999999999996</v>
      </c>
      <c r="L86" s="37">
        <v>28.499999999999996</v>
      </c>
      <c r="M86" s="37">
        <v>28.999999999999996</v>
      </c>
      <c r="N86" s="37">
        <v>29.5</v>
      </c>
      <c r="O86" s="37">
        <v>29.5</v>
      </c>
      <c r="P86" s="37">
        <v>30</v>
      </c>
      <c r="Q86" s="37">
        <v>30</v>
      </c>
    </row>
    <row r="87" spans="4:17" x14ac:dyDescent="0.25">
      <c r="D87">
        <v>84</v>
      </c>
      <c r="E87">
        <v>98000</v>
      </c>
      <c r="F87" s="37">
        <v>26</v>
      </c>
      <c r="G87" s="37">
        <v>26.5</v>
      </c>
      <c r="H87" s="37">
        <v>27</v>
      </c>
      <c r="I87" s="37">
        <v>27.500000000000004</v>
      </c>
      <c r="J87" s="37">
        <v>28.000000000000004</v>
      </c>
      <c r="K87" s="37">
        <v>28.499999999999996</v>
      </c>
      <c r="L87" s="37">
        <v>28.499999999999996</v>
      </c>
      <c r="M87" s="37">
        <v>28.999999999999996</v>
      </c>
      <c r="N87" s="37">
        <v>29.5</v>
      </c>
      <c r="O87" s="37">
        <v>29.5</v>
      </c>
      <c r="P87" s="37">
        <v>30</v>
      </c>
      <c r="Q87" s="37">
        <v>30</v>
      </c>
    </row>
    <row r="88" spans="4:17" x14ac:dyDescent="0.25">
      <c r="D88">
        <v>85</v>
      </c>
      <c r="E88">
        <v>99000</v>
      </c>
      <c r="F88" s="37">
        <v>26</v>
      </c>
      <c r="G88" s="37">
        <v>26.5</v>
      </c>
      <c r="H88" s="37">
        <v>27</v>
      </c>
      <c r="I88" s="37">
        <v>27.500000000000004</v>
      </c>
      <c r="J88" s="37">
        <v>28.000000000000004</v>
      </c>
      <c r="K88" s="37">
        <v>28.499999999999996</v>
      </c>
      <c r="L88" s="37">
        <v>28.499999999999996</v>
      </c>
      <c r="M88" s="37">
        <v>28.999999999999996</v>
      </c>
      <c r="N88" s="37">
        <v>29.5</v>
      </c>
      <c r="O88" s="37">
        <v>29.5</v>
      </c>
      <c r="P88" s="37">
        <v>30</v>
      </c>
      <c r="Q88" s="37">
        <v>30</v>
      </c>
    </row>
    <row r="89" spans="4:17" x14ac:dyDescent="0.25">
      <c r="D89">
        <v>86</v>
      </c>
      <c r="E89">
        <v>100000</v>
      </c>
      <c r="F89" s="37">
        <v>26</v>
      </c>
      <c r="G89" s="37">
        <v>26.5</v>
      </c>
      <c r="H89" s="37">
        <v>27</v>
      </c>
      <c r="I89" s="37">
        <v>27.500000000000004</v>
      </c>
      <c r="J89" s="37">
        <v>28.000000000000004</v>
      </c>
      <c r="K89" s="37">
        <v>28.499999999999996</v>
      </c>
      <c r="L89" s="37">
        <v>28.499999999999996</v>
      </c>
      <c r="M89" s="37">
        <v>28.999999999999996</v>
      </c>
      <c r="N89" s="37">
        <v>29.5</v>
      </c>
      <c r="O89" s="37">
        <v>29.5</v>
      </c>
      <c r="P89" s="37">
        <v>30</v>
      </c>
      <c r="Q89" s="37">
        <v>30</v>
      </c>
    </row>
    <row r="90" spans="4:17" x14ac:dyDescent="0.25">
      <c r="D90">
        <v>87</v>
      </c>
      <c r="E90">
        <v>101000</v>
      </c>
      <c r="F90" s="37">
        <v>26</v>
      </c>
      <c r="G90" s="37">
        <v>26.5</v>
      </c>
      <c r="H90" s="37">
        <v>27</v>
      </c>
      <c r="I90" s="37">
        <v>27.500000000000004</v>
      </c>
      <c r="J90" s="37">
        <v>28.000000000000004</v>
      </c>
      <c r="K90" s="37">
        <v>28.499999999999996</v>
      </c>
      <c r="L90" s="37">
        <v>28.499999999999996</v>
      </c>
      <c r="M90" s="37">
        <v>28.999999999999996</v>
      </c>
      <c r="N90" s="37">
        <v>29.5</v>
      </c>
      <c r="O90" s="37">
        <v>29.5</v>
      </c>
      <c r="P90" s="37">
        <v>30</v>
      </c>
      <c r="Q90" s="37">
        <v>30</v>
      </c>
    </row>
    <row r="91" spans="4:17" x14ac:dyDescent="0.25">
      <c r="D91">
        <v>88</v>
      </c>
      <c r="E91">
        <v>102000</v>
      </c>
      <c r="F91" s="37">
        <v>26</v>
      </c>
      <c r="G91" s="37">
        <v>26.5</v>
      </c>
      <c r="H91" s="37">
        <v>27</v>
      </c>
      <c r="I91" s="37">
        <v>27.500000000000004</v>
      </c>
      <c r="J91" s="37">
        <v>28.000000000000004</v>
      </c>
      <c r="K91" s="37">
        <v>28.499999999999996</v>
      </c>
      <c r="L91" s="37">
        <v>28.499999999999996</v>
      </c>
      <c r="M91" s="37">
        <v>28.999999999999996</v>
      </c>
      <c r="N91" s="37">
        <v>29.5</v>
      </c>
      <c r="O91" s="37">
        <v>29.5</v>
      </c>
      <c r="P91" s="37">
        <v>30</v>
      </c>
      <c r="Q91" s="37">
        <v>30</v>
      </c>
    </row>
    <row r="92" spans="4:17" x14ac:dyDescent="0.25">
      <c r="D92">
        <v>89</v>
      </c>
      <c r="E92">
        <v>103000</v>
      </c>
      <c r="F92" s="37">
        <v>26</v>
      </c>
      <c r="G92" s="37">
        <v>26.5</v>
      </c>
      <c r="H92" s="37">
        <v>27</v>
      </c>
      <c r="I92" s="37">
        <v>27.500000000000004</v>
      </c>
      <c r="J92" s="37">
        <v>28.000000000000004</v>
      </c>
      <c r="K92" s="37">
        <v>28.499999999999996</v>
      </c>
      <c r="L92" s="37">
        <v>28.499999999999996</v>
      </c>
      <c r="M92" s="37">
        <v>28.999999999999996</v>
      </c>
      <c r="N92" s="37">
        <v>29.5</v>
      </c>
      <c r="O92" s="37">
        <v>29.5</v>
      </c>
      <c r="P92" s="37">
        <v>30</v>
      </c>
      <c r="Q92" s="37">
        <v>30</v>
      </c>
    </row>
    <row r="93" spans="4:17" x14ac:dyDescent="0.25">
      <c r="D93">
        <v>90</v>
      </c>
      <c r="E93">
        <v>104000</v>
      </c>
      <c r="F93" s="37">
        <v>26</v>
      </c>
      <c r="G93" s="37">
        <v>26.5</v>
      </c>
      <c r="H93" s="37">
        <v>27</v>
      </c>
      <c r="I93" s="37">
        <v>27.500000000000004</v>
      </c>
      <c r="J93" s="37">
        <v>28.000000000000004</v>
      </c>
      <c r="K93" s="37">
        <v>28.499999999999996</v>
      </c>
      <c r="L93" s="37">
        <v>28.499999999999996</v>
      </c>
      <c r="M93" s="37">
        <v>28.999999999999996</v>
      </c>
      <c r="N93" s="37">
        <v>29.5</v>
      </c>
      <c r="O93" s="37">
        <v>29.5</v>
      </c>
      <c r="P93" s="37">
        <v>30</v>
      </c>
      <c r="Q93" s="37">
        <v>30</v>
      </c>
    </row>
    <row r="94" spans="4:17" x14ac:dyDescent="0.25">
      <c r="D94">
        <v>91</v>
      </c>
      <c r="E94">
        <v>105000</v>
      </c>
      <c r="F94" s="37">
        <v>26</v>
      </c>
      <c r="G94" s="37">
        <v>26.5</v>
      </c>
      <c r="H94" s="37">
        <v>27</v>
      </c>
      <c r="I94" s="37">
        <v>27.500000000000004</v>
      </c>
      <c r="J94" s="37">
        <v>28.000000000000004</v>
      </c>
      <c r="K94" s="37">
        <v>28.499999999999996</v>
      </c>
      <c r="L94" s="37">
        <v>28.499999999999996</v>
      </c>
      <c r="M94" s="37">
        <v>28.999999999999996</v>
      </c>
      <c r="N94" s="37">
        <v>29.5</v>
      </c>
      <c r="O94" s="37">
        <v>29.5</v>
      </c>
      <c r="P94" s="37">
        <v>30</v>
      </c>
      <c r="Q94" s="37">
        <v>30</v>
      </c>
    </row>
    <row r="95" spans="4:17" x14ac:dyDescent="0.25">
      <c r="D95">
        <v>92</v>
      </c>
      <c r="E95">
        <v>106000</v>
      </c>
      <c r="F95" s="37">
        <v>26</v>
      </c>
      <c r="G95" s="37">
        <v>26.5</v>
      </c>
      <c r="H95" s="37">
        <v>27</v>
      </c>
      <c r="I95" s="37">
        <v>27.500000000000004</v>
      </c>
      <c r="J95" s="37">
        <v>28.000000000000004</v>
      </c>
      <c r="K95" s="37">
        <v>28.499999999999996</v>
      </c>
      <c r="L95" s="37">
        <v>28.499999999999996</v>
      </c>
      <c r="M95" s="37">
        <v>28.999999999999996</v>
      </c>
      <c r="N95" s="37">
        <v>29.5</v>
      </c>
      <c r="O95" s="37">
        <v>29.5</v>
      </c>
      <c r="P95" s="37">
        <v>30</v>
      </c>
      <c r="Q95" s="37">
        <v>30</v>
      </c>
    </row>
    <row r="96" spans="4:17" x14ac:dyDescent="0.25">
      <c r="D96">
        <v>93</v>
      </c>
      <c r="E96">
        <v>107000</v>
      </c>
      <c r="F96" s="37">
        <v>26</v>
      </c>
      <c r="G96" s="37">
        <v>26.5</v>
      </c>
      <c r="H96" s="37">
        <v>27</v>
      </c>
      <c r="I96" s="37">
        <v>27.500000000000004</v>
      </c>
      <c r="J96" s="37">
        <v>28.000000000000004</v>
      </c>
      <c r="K96" s="37">
        <v>28.499999999999996</v>
      </c>
      <c r="L96" s="37">
        <v>28.499999999999996</v>
      </c>
      <c r="M96" s="37">
        <v>28.999999999999996</v>
      </c>
      <c r="N96" s="37">
        <v>29.5</v>
      </c>
      <c r="O96" s="37">
        <v>29.5</v>
      </c>
      <c r="P96" s="37">
        <v>30</v>
      </c>
      <c r="Q96" s="37">
        <v>30</v>
      </c>
    </row>
    <row r="97" spans="4:17" x14ac:dyDescent="0.25">
      <c r="D97">
        <v>94</v>
      </c>
      <c r="E97">
        <v>108000</v>
      </c>
      <c r="F97" s="37">
        <v>26</v>
      </c>
      <c r="G97" s="37">
        <v>26.5</v>
      </c>
      <c r="H97" s="37">
        <v>27</v>
      </c>
      <c r="I97" s="37">
        <v>27.500000000000004</v>
      </c>
      <c r="J97" s="37">
        <v>28.000000000000004</v>
      </c>
      <c r="K97" s="37">
        <v>28.499999999999996</v>
      </c>
      <c r="L97" s="37">
        <v>28.499999999999996</v>
      </c>
      <c r="M97" s="37">
        <v>28.999999999999996</v>
      </c>
      <c r="N97" s="37">
        <v>29.5</v>
      </c>
      <c r="O97" s="37">
        <v>29.5</v>
      </c>
      <c r="P97" s="37">
        <v>30</v>
      </c>
      <c r="Q97" s="37">
        <v>30</v>
      </c>
    </row>
    <row r="98" spans="4:17" x14ac:dyDescent="0.25">
      <c r="D98">
        <v>95</v>
      </c>
      <c r="E98">
        <v>109000</v>
      </c>
      <c r="F98" s="37">
        <v>26</v>
      </c>
      <c r="G98" s="37">
        <v>26.5</v>
      </c>
      <c r="H98" s="37">
        <v>27</v>
      </c>
      <c r="I98" s="37">
        <v>27.500000000000004</v>
      </c>
      <c r="J98" s="37">
        <v>28.000000000000004</v>
      </c>
      <c r="K98" s="37">
        <v>28.499999999999996</v>
      </c>
      <c r="L98" s="37">
        <v>28.499999999999996</v>
      </c>
      <c r="M98" s="37">
        <v>28.999999999999996</v>
      </c>
      <c r="N98" s="37">
        <v>29.5</v>
      </c>
      <c r="O98" s="37">
        <v>29.5</v>
      </c>
      <c r="P98" s="37">
        <v>30</v>
      </c>
      <c r="Q98" s="37">
        <v>30</v>
      </c>
    </row>
    <row r="99" spans="4:17" x14ac:dyDescent="0.25">
      <c r="D99">
        <v>96</v>
      </c>
      <c r="E99">
        <v>110000</v>
      </c>
      <c r="F99" s="37">
        <v>26</v>
      </c>
      <c r="G99" s="37">
        <v>26.5</v>
      </c>
      <c r="H99" s="37">
        <v>27</v>
      </c>
      <c r="I99" s="37">
        <v>27.500000000000004</v>
      </c>
      <c r="J99" s="37">
        <v>28.000000000000004</v>
      </c>
      <c r="K99" s="37">
        <v>28.499999999999996</v>
      </c>
      <c r="L99" s="37">
        <v>28.499999999999996</v>
      </c>
      <c r="M99" s="37">
        <v>28.999999999999996</v>
      </c>
      <c r="N99" s="37">
        <v>29.5</v>
      </c>
      <c r="O99" s="37">
        <v>29.5</v>
      </c>
      <c r="P99" s="37">
        <v>30</v>
      </c>
      <c r="Q99" s="37">
        <v>30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65C47-B323-488E-B131-9D6D1D1D5AF8}">
  <dimension ref="B1:AT102"/>
  <sheetViews>
    <sheetView zoomScale="85" zoomScaleNormal="85" workbookViewId="0">
      <selection activeCell="C1" sqref="C1"/>
    </sheetView>
  </sheetViews>
  <sheetFormatPr defaultColWidth="9.140625" defaultRowHeight="15" x14ac:dyDescent="0.25"/>
  <cols>
    <col min="21" max="32" width="9.140625" style="38"/>
  </cols>
  <sheetData>
    <row r="1" spans="2:46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  <c r="AH1" t="s">
        <v>164</v>
      </c>
    </row>
    <row r="2" spans="2:46" x14ac:dyDescent="0.25">
      <c r="B2" s="61"/>
      <c r="D2" t="s">
        <v>260</v>
      </c>
      <c r="F2" s="74">
        <v>0</v>
      </c>
      <c r="G2" s="96">
        <v>1.5009999999999999</v>
      </c>
      <c r="H2" s="96">
        <v>2.0009999999999999</v>
      </c>
      <c r="I2" s="96">
        <v>2.5009999999999999</v>
      </c>
      <c r="J2" s="96">
        <v>3.0009999999999999</v>
      </c>
      <c r="K2" s="96">
        <v>3.5009999999999999</v>
      </c>
      <c r="L2" s="96">
        <v>4.0010000000000003</v>
      </c>
      <c r="M2" s="96">
        <v>4.5010000000000003</v>
      </c>
      <c r="N2" s="96">
        <v>5.0010000000000003</v>
      </c>
      <c r="O2" s="96">
        <v>5.5010000000000003</v>
      </c>
      <c r="P2" s="96">
        <v>6.0010000000000003</v>
      </c>
      <c r="Q2" s="96">
        <v>6.5010000000000003</v>
      </c>
    </row>
    <row r="3" spans="2:46" x14ac:dyDescent="0.25">
      <c r="B3" s="75"/>
      <c r="E3" t="s">
        <v>59</v>
      </c>
      <c r="F3" s="74">
        <v>2</v>
      </c>
      <c r="G3" s="74">
        <v>3</v>
      </c>
      <c r="H3" s="74">
        <v>4</v>
      </c>
      <c r="I3" s="74">
        <v>5</v>
      </c>
      <c r="J3" s="74">
        <v>6</v>
      </c>
      <c r="K3" s="74">
        <v>7</v>
      </c>
      <c r="L3" s="74">
        <v>8</v>
      </c>
      <c r="M3" s="74">
        <v>9</v>
      </c>
      <c r="N3" s="74">
        <v>10</v>
      </c>
      <c r="O3" s="74">
        <v>11</v>
      </c>
      <c r="P3" s="74">
        <v>12</v>
      </c>
      <c r="Q3" s="74">
        <v>13</v>
      </c>
      <c r="S3" t="s">
        <v>166</v>
      </c>
      <c r="T3" s="76">
        <v>100</v>
      </c>
    </row>
    <row r="4" spans="2:46" x14ac:dyDescent="0.25">
      <c r="D4">
        <v>1</v>
      </c>
      <c r="E4" s="77">
        <v>0</v>
      </c>
      <c r="F4" s="37">
        <v>14.000000000000002</v>
      </c>
      <c r="G4" s="37">
        <v>14.000000000000002</v>
      </c>
      <c r="H4" s="37">
        <v>14.500000000000002</v>
      </c>
      <c r="I4" s="37">
        <v>14.500000000000002</v>
      </c>
      <c r="J4" s="37">
        <v>14.500000000000002</v>
      </c>
      <c r="K4" s="37">
        <v>15</v>
      </c>
      <c r="L4" s="37">
        <v>15</v>
      </c>
      <c r="M4" s="37">
        <v>15</v>
      </c>
      <c r="N4" s="37">
        <v>15.5</v>
      </c>
      <c r="O4" s="37">
        <v>15.5</v>
      </c>
      <c r="P4" s="37">
        <v>15.5</v>
      </c>
      <c r="Q4" s="37">
        <v>16</v>
      </c>
      <c r="S4" t="str">
        <f>IF(E4&lt;&gt;T4,"x","")</f>
        <v>x</v>
      </c>
      <c r="T4" s="99" t="s">
        <v>167</v>
      </c>
      <c r="U4" s="100">
        <v>0.14000000000000001</v>
      </c>
      <c r="V4" s="100">
        <v>0.14000000000000001</v>
      </c>
      <c r="W4" s="100">
        <v>0.14500000000000002</v>
      </c>
      <c r="X4" s="100">
        <v>0.14500000000000002</v>
      </c>
      <c r="Y4" s="100">
        <v>0.14500000000000002</v>
      </c>
      <c r="Z4" s="100">
        <v>0.15</v>
      </c>
      <c r="AA4" s="100">
        <v>0.15</v>
      </c>
      <c r="AB4" s="100">
        <v>0.15</v>
      </c>
      <c r="AC4" s="100">
        <v>0.155</v>
      </c>
      <c r="AD4" s="100">
        <v>0.155</v>
      </c>
      <c r="AE4" s="100">
        <v>0.155</v>
      </c>
      <c r="AF4" s="100">
        <v>0.16</v>
      </c>
      <c r="AH4" s="37">
        <f t="shared" ref="AH4:AS25" si="0">U4*$T$3</f>
        <v>14.000000000000002</v>
      </c>
      <c r="AI4" s="37">
        <f t="shared" si="0"/>
        <v>14.000000000000002</v>
      </c>
      <c r="AJ4" s="37">
        <f t="shared" si="0"/>
        <v>14.500000000000002</v>
      </c>
      <c r="AK4" s="37">
        <f t="shared" si="0"/>
        <v>14.500000000000002</v>
      </c>
      <c r="AL4" s="37">
        <f t="shared" si="0"/>
        <v>14.500000000000002</v>
      </c>
      <c r="AM4" s="37">
        <f t="shared" si="0"/>
        <v>15</v>
      </c>
      <c r="AN4" s="37">
        <f t="shared" si="0"/>
        <v>15</v>
      </c>
      <c r="AO4" s="37">
        <f t="shared" si="0"/>
        <v>15</v>
      </c>
      <c r="AP4" s="37">
        <f t="shared" si="0"/>
        <v>15.5</v>
      </c>
      <c r="AQ4" s="37">
        <f t="shared" si="0"/>
        <v>15.5</v>
      </c>
      <c r="AR4" s="37">
        <f t="shared" si="0"/>
        <v>15.5</v>
      </c>
      <c r="AS4" s="37">
        <f t="shared" si="0"/>
        <v>16</v>
      </c>
      <c r="AT4" s="37"/>
    </row>
    <row r="5" spans="2:46" x14ac:dyDescent="0.25">
      <c r="D5">
        <v>2</v>
      </c>
      <c r="E5">
        <v>28000</v>
      </c>
      <c r="F5" s="37">
        <v>14.000000000000002</v>
      </c>
      <c r="G5" s="37">
        <v>14.000000000000002</v>
      </c>
      <c r="H5" s="37">
        <v>14.500000000000002</v>
      </c>
      <c r="I5" s="37">
        <v>14.500000000000002</v>
      </c>
      <c r="J5" s="37">
        <v>14.500000000000002</v>
      </c>
      <c r="K5" s="37">
        <v>15</v>
      </c>
      <c r="L5" s="37">
        <v>15</v>
      </c>
      <c r="M5" s="37">
        <v>15</v>
      </c>
      <c r="N5" s="37">
        <v>15.5</v>
      </c>
      <c r="O5" s="37">
        <v>15.5</v>
      </c>
      <c r="P5" s="37">
        <v>15.5</v>
      </c>
      <c r="Q5" s="37">
        <v>16</v>
      </c>
      <c r="S5" t="str">
        <f>IF(E5&lt;&gt;T5,"x","")</f>
        <v/>
      </c>
      <c r="T5">
        <v>28000</v>
      </c>
      <c r="U5" s="100">
        <v>0.14000000000000001</v>
      </c>
      <c r="V5" s="100">
        <v>0.14000000000000001</v>
      </c>
      <c r="W5" s="100">
        <v>0.14500000000000002</v>
      </c>
      <c r="X5" s="100">
        <v>0.14500000000000002</v>
      </c>
      <c r="Y5" s="100">
        <v>0.14500000000000002</v>
      </c>
      <c r="Z5" s="100">
        <v>0.15</v>
      </c>
      <c r="AA5" s="100">
        <v>0.15</v>
      </c>
      <c r="AB5" s="100">
        <v>0.15</v>
      </c>
      <c r="AC5" s="100">
        <v>0.155</v>
      </c>
      <c r="AD5" s="100">
        <v>0.155</v>
      </c>
      <c r="AE5" s="100">
        <v>0.155</v>
      </c>
      <c r="AF5" s="100">
        <v>0.16</v>
      </c>
      <c r="AH5" s="37">
        <f t="shared" si="0"/>
        <v>14.000000000000002</v>
      </c>
      <c r="AI5" s="37">
        <f t="shared" si="0"/>
        <v>14.000000000000002</v>
      </c>
      <c r="AJ5" s="37">
        <f t="shared" si="0"/>
        <v>14.500000000000002</v>
      </c>
      <c r="AK5" s="37">
        <f t="shared" si="0"/>
        <v>14.500000000000002</v>
      </c>
      <c r="AL5" s="37">
        <f t="shared" si="0"/>
        <v>14.500000000000002</v>
      </c>
      <c r="AM5" s="37">
        <f t="shared" si="0"/>
        <v>15</v>
      </c>
      <c r="AN5" s="37">
        <f t="shared" si="0"/>
        <v>15</v>
      </c>
      <c r="AO5" s="37">
        <f t="shared" si="0"/>
        <v>15</v>
      </c>
      <c r="AP5" s="37">
        <f t="shared" si="0"/>
        <v>15.5</v>
      </c>
      <c r="AQ5" s="37">
        <f t="shared" si="0"/>
        <v>15.5</v>
      </c>
      <c r="AR5" s="37">
        <f t="shared" si="0"/>
        <v>15.5</v>
      </c>
      <c r="AS5" s="37">
        <f t="shared" si="0"/>
        <v>16</v>
      </c>
    </row>
    <row r="6" spans="2:46" x14ac:dyDescent="0.25">
      <c r="D6">
        <v>3</v>
      </c>
      <c r="E6">
        <v>29000</v>
      </c>
      <c r="F6" s="37">
        <v>14.500000000000002</v>
      </c>
      <c r="G6" s="37">
        <v>14.500000000000002</v>
      </c>
      <c r="H6" s="37">
        <v>15</v>
      </c>
      <c r="I6" s="37">
        <v>15</v>
      </c>
      <c r="J6" s="37">
        <v>15</v>
      </c>
      <c r="K6" s="37">
        <v>15.5</v>
      </c>
      <c r="L6" s="37">
        <v>15.5</v>
      </c>
      <c r="M6" s="37">
        <v>15.5</v>
      </c>
      <c r="N6" s="37">
        <v>16</v>
      </c>
      <c r="O6" s="37">
        <v>16</v>
      </c>
      <c r="P6" s="37">
        <v>16</v>
      </c>
      <c r="Q6" s="37">
        <v>16.5</v>
      </c>
      <c r="S6" t="str">
        <f t="shared" ref="S6:S69" si="1">IF(E6&lt;&gt;T6,"x","")</f>
        <v/>
      </c>
      <c r="T6">
        <v>29000</v>
      </c>
      <c r="U6" s="100">
        <v>0.14500000000000002</v>
      </c>
      <c r="V6" s="100">
        <v>0.14500000000000002</v>
      </c>
      <c r="W6" s="100">
        <v>0.15</v>
      </c>
      <c r="X6" s="100">
        <v>0.15</v>
      </c>
      <c r="Y6" s="100">
        <v>0.15</v>
      </c>
      <c r="Z6" s="100">
        <v>0.155</v>
      </c>
      <c r="AA6" s="100">
        <v>0.155</v>
      </c>
      <c r="AB6" s="100">
        <v>0.155</v>
      </c>
      <c r="AC6" s="100">
        <v>0.16</v>
      </c>
      <c r="AD6" s="100">
        <v>0.16</v>
      </c>
      <c r="AE6" s="100">
        <v>0.16</v>
      </c>
      <c r="AF6" s="100">
        <v>0.16500000000000001</v>
      </c>
      <c r="AH6" s="37">
        <f t="shared" si="0"/>
        <v>14.500000000000002</v>
      </c>
      <c r="AI6" s="37">
        <f t="shared" si="0"/>
        <v>14.500000000000002</v>
      </c>
      <c r="AJ6" s="37">
        <f t="shared" si="0"/>
        <v>15</v>
      </c>
      <c r="AK6" s="37">
        <f t="shared" si="0"/>
        <v>15</v>
      </c>
      <c r="AL6" s="37">
        <f t="shared" si="0"/>
        <v>15</v>
      </c>
      <c r="AM6" s="37">
        <f t="shared" si="0"/>
        <v>15.5</v>
      </c>
      <c r="AN6" s="37">
        <f t="shared" si="0"/>
        <v>15.5</v>
      </c>
      <c r="AO6" s="37">
        <f t="shared" si="0"/>
        <v>15.5</v>
      </c>
      <c r="AP6" s="37">
        <f t="shared" si="0"/>
        <v>16</v>
      </c>
      <c r="AQ6" s="37">
        <f t="shared" si="0"/>
        <v>16</v>
      </c>
      <c r="AR6" s="37">
        <f t="shared" si="0"/>
        <v>16</v>
      </c>
      <c r="AS6" s="37">
        <f t="shared" si="0"/>
        <v>16.5</v>
      </c>
    </row>
    <row r="7" spans="2:46" x14ac:dyDescent="0.25">
      <c r="D7">
        <v>4</v>
      </c>
      <c r="E7">
        <v>30000</v>
      </c>
      <c r="F7" s="37">
        <v>14.500000000000002</v>
      </c>
      <c r="G7" s="37">
        <v>15</v>
      </c>
      <c r="H7" s="37">
        <v>15</v>
      </c>
      <c r="I7" s="37">
        <v>15.5</v>
      </c>
      <c r="J7" s="37">
        <v>15.5</v>
      </c>
      <c r="K7" s="37">
        <v>16</v>
      </c>
      <c r="L7" s="37">
        <v>16</v>
      </c>
      <c r="M7" s="37">
        <v>16</v>
      </c>
      <c r="N7" s="37">
        <v>16.5</v>
      </c>
      <c r="O7" s="37">
        <v>16.5</v>
      </c>
      <c r="P7" s="37">
        <v>16.5</v>
      </c>
      <c r="Q7" s="37">
        <v>17</v>
      </c>
      <c r="S7" t="str">
        <f t="shared" si="1"/>
        <v/>
      </c>
      <c r="T7">
        <v>30000</v>
      </c>
      <c r="U7" s="100">
        <v>0.14500000000000002</v>
      </c>
      <c r="V7" s="100">
        <v>0.15</v>
      </c>
      <c r="W7" s="100">
        <v>0.15</v>
      </c>
      <c r="X7" s="100">
        <v>0.155</v>
      </c>
      <c r="Y7" s="100">
        <v>0.155</v>
      </c>
      <c r="Z7" s="100">
        <v>0.16</v>
      </c>
      <c r="AA7" s="100">
        <v>0.16</v>
      </c>
      <c r="AB7" s="100">
        <v>0.16</v>
      </c>
      <c r="AC7" s="100">
        <v>0.16500000000000001</v>
      </c>
      <c r="AD7" s="100">
        <v>0.16500000000000001</v>
      </c>
      <c r="AE7" s="100">
        <v>0.16500000000000001</v>
      </c>
      <c r="AF7" s="100">
        <v>0.17</v>
      </c>
      <c r="AH7" s="37">
        <f t="shared" si="0"/>
        <v>14.500000000000002</v>
      </c>
      <c r="AI7" s="37">
        <f t="shared" si="0"/>
        <v>15</v>
      </c>
      <c r="AJ7" s="37">
        <f t="shared" si="0"/>
        <v>15</v>
      </c>
      <c r="AK7" s="37">
        <f t="shared" si="0"/>
        <v>15.5</v>
      </c>
      <c r="AL7" s="37">
        <f t="shared" si="0"/>
        <v>15.5</v>
      </c>
      <c r="AM7" s="37">
        <f t="shared" si="0"/>
        <v>16</v>
      </c>
      <c r="AN7" s="37">
        <f t="shared" si="0"/>
        <v>16</v>
      </c>
      <c r="AO7" s="37">
        <f t="shared" si="0"/>
        <v>16</v>
      </c>
      <c r="AP7" s="37">
        <f t="shared" si="0"/>
        <v>16.5</v>
      </c>
      <c r="AQ7" s="37">
        <f t="shared" si="0"/>
        <v>16.5</v>
      </c>
      <c r="AR7" s="37">
        <f t="shared" si="0"/>
        <v>16.5</v>
      </c>
      <c r="AS7" s="37">
        <f t="shared" si="0"/>
        <v>17</v>
      </c>
    </row>
    <row r="8" spans="2:46" x14ac:dyDescent="0.25">
      <c r="D8">
        <v>5</v>
      </c>
      <c r="E8">
        <v>31000</v>
      </c>
      <c r="F8" s="37">
        <v>15</v>
      </c>
      <c r="G8" s="37">
        <v>15.5</v>
      </c>
      <c r="H8" s="37">
        <v>15.5</v>
      </c>
      <c r="I8" s="37">
        <v>16</v>
      </c>
      <c r="J8" s="37">
        <v>16</v>
      </c>
      <c r="K8" s="37">
        <v>16.5</v>
      </c>
      <c r="L8" s="37">
        <v>16.5</v>
      </c>
      <c r="M8" s="37">
        <v>16.5</v>
      </c>
      <c r="N8" s="37">
        <v>17</v>
      </c>
      <c r="O8" s="37">
        <v>17</v>
      </c>
      <c r="P8" s="37">
        <v>17</v>
      </c>
      <c r="Q8" s="37">
        <v>17.5</v>
      </c>
      <c r="S8" t="str">
        <f t="shared" si="1"/>
        <v/>
      </c>
      <c r="T8">
        <v>31000</v>
      </c>
      <c r="U8" s="100">
        <v>0.15</v>
      </c>
      <c r="V8" s="100">
        <v>0.155</v>
      </c>
      <c r="W8" s="100">
        <v>0.155</v>
      </c>
      <c r="X8" s="100">
        <v>0.16</v>
      </c>
      <c r="Y8" s="100">
        <v>0.16</v>
      </c>
      <c r="Z8" s="100">
        <v>0.16500000000000001</v>
      </c>
      <c r="AA8" s="100">
        <v>0.16500000000000001</v>
      </c>
      <c r="AB8" s="100">
        <v>0.16500000000000001</v>
      </c>
      <c r="AC8" s="100">
        <v>0.17</v>
      </c>
      <c r="AD8" s="100">
        <v>0.17</v>
      </c>
      <c r="AE8" s="100">
        <v>0.17</v>
      </c>
      <c r="AF8" s="100">
        <v>0.17500000000000002</v>
      </c>
      <c r="AH8" s="37">
        <f t="shared" si="0"/>
        <v>15</v>
      </c>
      <c r="AI8" s="37">
        <f t="shared" si="0"/>
        <v>15.5</v>
      </c>
      <c r="AJ8" s="37">
        <f t="shared" si="0"/>
        <v>15.5</v>
      </c>
      <c r="AK8" s="37">
        <f t="shared" si="0"/>
        <v>16</v>
      </c>
      <c r="AL8" s="37">
        <f t="shared" si="0"/>
        <v>16</v>
      </c>
      <c r="AM8" s="37">
        <f t="shared" si="0"/>
        <v>16.5</v>
      </c>
      <c r="AN8" s="37">
        <f t="shared" si="0"/>
        <v>16.5</v>
      </c>
      <c r="AO8" s="37">
        <f t="shared" si="0"/>
        <v>16.5</v>
      </c>
      <c r="AP8" s="37">
        <f t="shared" si="0"/>
        <v>17</v>
      </c>
      <c r="AQ8" s="37">
        <f t="shared" si="0"/>
        <v>17</v>
      </c>
      <c r="AR8" s="37">
        <f t="shared" si="0"/>
        <v>17</v>
      </c>
      <c r="AS8" s="37">
        <f t="shared" si="0"/>
        <v>17.5</v>
      </c>
    </row>
    <row r="9" spans="2:46" x14ac:dyDescent="0.25">
      <c r="D9">
        <v>6</v>
      </c>
      <c r="E9">
        <v>32000</v>
      </c>
      <c r="F9" s="37">
        <v>15.5</v>
      </c>
      <c r="G9" s="37">
        <v>16</v>
      </c>
      <c r="H9" s="37">
        <v>16</v>
      </c>
      <c r="I9" s="37">
        <v>16.5</v>
      </c>
      <c r="J9" s="37">
        <v>16.5</v>
      </c>
      <c r="K9" s="37">
        <v>16.5</v>
      </c>
      <c r="L9" s="37">
        <v>17</v>
      </c>
      <c r="M9" s="37">
        <v>17</v>
      </c>
      <c r="N9" s="37">
        <v>17</v>
      </c>
      <c r="O9" s="37">
        <v>17.5</v>
      </c>
      <c r="P9" s="37">
        <v>17.5</v>
      </c>
      <c r="Q9" s="37">
        <v>17.5</v>
      </c>
      <c r="S9" t="str">
        <f t="shared" si="1"/>
        <v/>
      </c>
      <c r="T9">
        <v>32000</v>
      </c>
      <c r="U9" s="100">
        <v>0.155</v>
      </c>
      <c r="V9" s="100">
        <v>0.16</v>
      </c>
      <c r="W9" s="100">
        <v>0.16</v>
      </c>
      <c r="X9" s="100">
        <v>0.16500000000000001</v>
      </c>
      <c r="Y9" s="100">
        <v>0.16500000000000001</v>
      </c>
      <c r="Z9" s="100">
        <v>0.16500000000000001</v>
      </c>
      <c r="AA9" s="100">
        <v>0.17</v>
      </c>
      <c r="AB9" s="100">
        <v>0.17</v>
      </c>
      <c r="AC9" s="100">
        <v>0.17</v>
      </c>
      <c r="AD9" s="100">
        <v>0.17500000000000002</v>
      </c>
      <c r="AE9" s="100">
        <v>0.17500000000000002</v>
      </c>
      <c r="AF9" s="100">
        <v>0.17500000000000002</v>
      </c>
      <c r="AH9" s="37">
        <f t="shared" si="0"/>
        <v>15.5</v>
      </c>
      <c r="AI9" s="37">
        <f t="shared" si="0"/>
        <v>16</v>
      </c>
      <c r="AJ9" s="37">
        <f t="shared" si="0"/>
        <v>16</v>
      </c>
      <c r="AK9" s="37">
        <f t="shared" si="0"/>
        <v>16.5</v>
      </c>
      <c r="AL9" s="37">
        <f t="shared" si="0"/>
        <v>16.5</v>
      </c>
      <c r="AM9" s="37">
        <f t="shared" si="0"/>
        <v>16.5</v>
      </c>
      <c r="AN9" s="37">
        <f t="shared" si="0"/>
        <v>17</v>
      </c>
      <c r="AO9" s="37">
        <f t="shared" si="0"/>
        <v>17</v>
      </c>
      <c r="AP9" s="37">
        <f t="shared" si="0"/>
        <v>17</v>
      </c>
      <c r="AQ9" s="37">
        <f t="shared" si="0"/>
        <v>17.5</v>
      </c>
      <c r="AR9" s="37">
        <f t="shared" si="0"/>
        <v>17.5</v>
      </c>
      <c r="AS9" s="37">
        <f t="shared" si="0"/>
        <v>17.5</v>
      </c>
    </row>
    <row r="10" spans="2:46" x14ac:dyDescent="0.25">
      <c r="D10">
        <v>7</v>
      </c>
      <c r="E10">
        <v>33000</v>
      </c>
      <c r="F10" s="37">
        <v>15.5</v>
      </c>
      <c r="G10" s="37">
        <v>16</v>
      </c>
      <c r="H10" s="37">
        <v>16</v>
      </c>
      <c r="I10" s="37">
        <v>16.5</v>
      </c>
      <c r="J10" s="37">
        <v>16.5</v>
      </c>
      <c r="K10" s="37">
        <v>17</v>
      </c>
      <c r="L10" s="37">
        <v>17</v>
      </c>
      <c r="M10" s="37">
        <v>17.5</v>
      </c>
      <c r="N10" s="37">
        <v>17.5</v>
      </c>
      <c r="O10" s="37">
        <v>17.5</v>
      </c>
      <c r="P10" s="37">
        <v>18</v>
      </c>
      <c r="Q10" s="37">
        <v>18</v>
      </c>
      <c r="S10" t="str">
        <f t="shared" si="1"/>
        <v/>
      </c>
      <c r="T10">
        <v>33000</v>
      </c>
      <c r="U10" s="100">
        <v>0.155</v>
      </c>
      <c r="V10" s="100">
        <v>0.16</v>
      </c>
      <c r="W10" s="100">
        <v>0.16</v>
      </c>
      <c r="X10" s="100">
        <v>0.16500000000000001</v>
      </c>
      <c r="Y10" s="100">
        <v>0.16500000000000001</v>
      </c>
      <c r="Z10" s="100">
        <v>0.17</v>
      </c>
      <c r="AA10" s="100">
        <v>0.17</v>
      </c>
      <c r="AB10" s="100">
        <v>0.17500000000000002</v>
      </c>
      <c r="AC10" s="100">
        <v>0.17500000000000002</v>
      </c>
      <c r="AD10" s="100">
        <v>0.17500000000000002</v>
      </c>
      <c r="AE10" s="100">
        <v>0.18</v>
      </c>
      <c r="AF10" s="100">
        <v>0.18</v>
      </c>
      <c r="AH10" s="37">
        <f t="shared" si="0"/>
        <v>15.5</v>
      </c>
      <c r="AI10" s="37">
        <f t="shared" si="0"/>
        <v>16</v>
      </c>
      <c r="AJ10" s="37">
        <f t="shared" si="0"/>
        <v>16</v>
      </c>
      <c r="AK10" s="37">
        <f t="shared" si="0"/>
        <v>16.5</v>
      </c>
      <c r="AL10" s="37">
        <f t="shared" si="0"/>
        <v>16.5</v>
      </c>
      <c r="AM10" s="37">
        <f t="shared" si="0"/>
        <v>17</v>
      </c>
      <c r="AN10" s="37">
        <f t="shared" si="0"/>
        <v>17</v>
      </c>
      <c r="AO10" s="37">
        <f t="shared" si="0"/>
        <v>17.5</v>
      </c>
      <c r="AP10" s="37">
        <f t="shared" si="0"/>
        <v>17.5</v>
      </c>
      <c r="AQ10" s="37">
        <f t="shared" si="0"/>
        <v>17.5</v>
      </c>
      <c r="AR10" s="37">
        <f t="shared" si="0"/>
        <v>18</v>
      </c>
      <c r="AS10" s="37">
        <f t="shared" si="0"/>
        <v>18</v>
      </c>
    </row>
    <row r="11" spans="2:46" x14ac:dyDescent="0.25">
      <c r="D11">
        <v>8</v>
      </c>
      <c r="E11">
        <v>34000</v>
      </c>
      <c r="F11" s="37">
        <v>16</v>
      </c>
      <c r="G11" s="37">
        <v>16</v>
      </c>
      <c r="H11" s="37">
        <v>16.5</v>
      </c>
      <c r="I11" s="37">
        <v>16.5</v>
      </c>
      <c r="J11" s="37">
        <v>17</v>
      </c>
      <c r="K11" s="37">
        <v>17</v>
      </c>
      <c r="L11" s="37">
        <v>17</v>
      </c>
      <c r="M11" s="37">
        <v>17.5</v>
      </c>
      <c r="N11" s="37">
        <v>17.5</v>
      </c>
      <c r="O11" s="37">
        <v>18</v>
      </c>
      <c r="P11" s="37">
        <v>18</v>
      </c>
      <c r="Q11" s="37">
        <v>18</v>
      </c>
      <c r="S11" t="str">
        <f t="shared" si="1"/>
        <v/>
      </c>
      <c r="T11">
        <v>34000</v>
      </c>
      <c r="U11" s="100">
        <v>0.16</v>
      </c>
      <c r="V11" s="100">
        <v>0.16</v>
      </c>
      <c r="W11" s="100">
        <v>0.16500000000000001</v>
      </c>
      <c r="X11" s="100">
        <v>0.16500000000000001</v>
      </c>
      <c r="Y11" s="100">
        <v>0.17</v>
      </c>
      <c r="Z11" s="100">
        <v>0.17</v>
      </c>
      <c r="AA11" s="100">
        <v>0.17</v>
      </c>
      <c r="AB11" s="100">
        <v>0.17500000000000002</v>
      </c>
      <c r="AC11" s="100">
        <v>0.17500000000000002</v>
      </c>
      <c r="AD11" s="100">
        <v>0.18</v>
      </c>
      <c r="AE11" s="100">
        <v>0.18</v>
      </c>
      <c r="AF11" s="100">
        <v>0.18</v>
      </c>
      <c r="AH11" s="37">
        <f t="shared" si="0"/>
        <v>16</v>
      </c>
      <c r="AI11" s="37">
        <f t="shared" si="0"/>
        <v>16</v>
      </c>
      <c r="AJ11" s="37">
        <f t="shared" si="0"/>
        <v>16.5</v>
      </c>
      <c r="AK11" s="37">
        <f t="shared" si="0"/>
        <v>16.5</v>
      </c>
      <c r="AL11" s="37">
        <f t="shared" si="0"/>
        <v>17</v>
      </c>
      <c r="AM11" s="37">
        <f t="shared" si="0"/>
        <v>17</v>
      </c>
      <c r="AN11" s="37">
        <f t="shared" si="0"/>
        <v>17</v>
      </c>
      <c r="AO11" s="37">
        <f t="shared" si="0"/>
        <v>17.5</v>
      </c>
      <c r="AP11" s="37">
        <f t="shared" si="0"/>
        <v>17.5</v>
      </c>
      <c r="AQ11" s="37">
        <f t="shared" si="0"/>
        <v>18</v>
      </c>
      <c r="AR11" s="37">
        <f t="shared" si="0"/>
        <v>18</v>
      </c>
      <c r="AS11" s="37">
        <f t="shared" si="0"/>
        <v>18</v>
      </c>
    </row>
    <row r="12" spans="2:46" x14ac:dyDescent="0.25">
      <c r="D12">
        <v>9</v>
      </c>
      <c r="E12">
        <v>35000</v>
      </c>
      <c r="F12" s="37">
        <v>16</v>
      </c>
      <c r="G12" s="37">
        <v>16</v>
      </c>
      <c r="H12" s="37">
        <v>16.5</v>
      </c>
      <c r="I12" s="37">
        <v>16.5</v>
      </c>
      <c r="J12" s="37">
        <v>17</v>
      </c>
      <c r="K12" s="37">
        <v>17</v>
      </c>
      <c r="L12" s="37">
        <v>17.5</v>
      </c>
      <c r="M12" s="37">
        <v>17.5</v>
      </c>
      <c r="N12" s="37">
        <v>17.5</v>
      </c>
      <c r="O12" s="37">
        <v>18</v>
      </c>
      <c r="P12" s="37">
        <v>18</v>
      </c>
      <c r="Q12" s="37">
        <v>18</v>
      </c>
      <c r="S12" t="str">
        <f t="shared" si="1"/>
        <v/>
      </c>
      <c r="T12">
        <v>35000</v>
      </c>
      <c r="U12" s="100">
        <v>0.16</v>
      </c>
      <c r="V12" s="100">
        <v>0.16</v>
      </c>
      <c r="W12" s="100">
        <v>0.16500000000000001</v>
      </c>
      <c r="X12" s="100">
        <v>0.16500000000000001</v>
      </c>
      <c r="Y12" s="100">
        <v>0.17</v>
      </c>
      <c r="Z12" s="100">
        <v>0.17</v>
      </c>
      <c r="AA12" s="100">
        <v>0.17500000000000002</v>
      </c>
      <c r="AB12" s="100">
        <v>0.17500000000000002</v>
      </c>
      <c r="AC12" s="100">
        <v>0.17500000000000002</v>
      </c>
      <c r="AD12" s="100">
        <v>0.18</v>
      </c>
      <c r="AE12" s="100">
        <v>0.18</v>
      </c>
      <c r="AF12" s="100">
        <v>0.18</v>
      </c>
      <c r="AH12" s="37">
        <f t="shared" si="0"/>
        <v>16</v>
      </c>
      <c r="AI12" s="37">
        <f t="shared" si="0"/>
        <v>16</v>
      </c>
      <c r="AJ12" s="37">
        <f t="shared" si="0"/>
        <v>16.5</v>
      </c>
      <c r="AK12" s="37">
        <f t="shared" si="0"/>
        <v>16.5</v>
      </c>
      <c r="AL12" s="37">
        <f t="shared" si="0"/>
        <v>17</v>
      </c>
      <c r="AM12" s="37">
        <f t="shared" si="0"/>
        <v>17</v>
      </c>
      <c r="AN12" s="37">
        <f t="shared" si="0"/>
        <v>17.5</v>
      </c>
      <c r="AO12" s="37">
        <f t="shared" si="0"/>
        <v>17.5</v>
      </c>
      <c r="AP12" s="37">
        <f t="shared" si="0"/>
        <v>17.5</v>
      </c>
      <c r="AQ12" s="37">
        <f t="shared" si="0"/>
        <v>18</v>
      </c>
      <c r="AR12" s="37">
        <f t="shared" si="0"/>
        <v>18</v>
      </c>
      <c r="AS12" s="37">
        <f t="shared" si="0"/>
        <v>18</v>
      </c>
    </row>
    <row r="13" spans="2:46" x14ac:dyDescent="0.25">
      <c r="D13">
        <v>10</v>
      </c>
      <c r="E13">
        <v>36000</v>
      </c>
      <c r="F13" s="37">
        <v>16</v>
      </c>
      <c r="G13" s="37">
        <v>16</v>
      </c>
      <c r="H13" s="37">
        <v>16.5</v>
      </c>
      <c r="I13" s="37">
        <v>16.5</v>
      </c>
      <c r="J13" s="37">
        <v>17</v>
      </c>
      <c r="K13" s="37">
        <v>17</v>
      </c>
      <c r="L13" s="37">
        <v>17.5</v>
      </c>
      <c r="M13" s="37">
        <v>17.5</v>
      </c>
      <c r="N13" s="37">
        <v>17.5</v>
      </c>
      <c r="O13" s="37">
        <v>18</v>
      </c>
      <c r="P13" s="37">
        <v>18</v>
      </c>
      <c r="Q13" s="37">
        <v>18</v>
      </c>
      <c r="S13" t="str">
        <f t="shared" si="1"/>
        <v/>
      </c>
      <c r="T13">
        <v>36000</v>
      </c>
      <c r="U13" s="100">
        <v>0.16</v>
      </c>
      <c r="V13" s="100">
        <v>0.16</v>
      </c>
      <c r="W13" s="100">
        <v>0.16500000000000001</v>
      </c>
      <c r="X13" s="100">
        <v>0.16500000000000001</v>
      </c>
      <c r="Y13" s="100">
        <v>0.17</v>
      </c>
      <c r="Z13" s="100">
        <v>0.17</v>
      </c>
      <c r="AA13" s="100">
        <v>0.17500000000000002</v>
      </c>
      <c r="AB13" s="100">
        <v>0.17500000000000002</v>
      </c>
      <c r="AC13" s="100">
        <v>0.17500000000000002</v>
      </c>
      <c r="AD13" s="100">
        <v>0.18</v>
      </c>
      <c r="AE13" s="100">
        <v>0.18</v>
      </c>
      <c r="AF13" s="100">
        <v>0.18</v>
      </c>
      <c r="AH13" s="37">
        <f t="shared" si="0"/>
        <v>16</v>
      </c>
      <c r="AI13" s="37">
        <f t="shared" si="0"/>
        <v>16</v>
      </c>
      <c r="AJ13" s="37">
        <f t="shared" si="0"/>
        <v>16.5</v>
      </c>
      <c r="AK13" s="37">
        <f t="shared" si="0"/>
        <v>16.5</v>
      </c>
      <c r="AL13" s="37">
        <f t="shared" si="0"/>
        <v>17</v>
      </c>
      <c r="AM13" s="37">
        <f t="shared" si="0"/>
        <v>17</v>
      </c>
      <c r="AN13" s="37">
        <f t="shared" si="0"/>
        <v>17.5</v>
      </c>
      <c r="AO13" s="37">
        <f t="shared" si="0"/>
        <v>17.5</v>
      </c>
      <c r="AP13" s="37">
        <f t="shared" si="0"/>
        <v>17.5</v>
      </c>
      <c r="AQ13" s="37">
        <f t="shared" si="0"/>
        <v>18</v>
      </c>
      <c r="AR13" s="37">
        <f t="shared" si="0"/>
        <v>18</v>
      </c>
      <c r="AS13" s="37">
        <f t="shared" si="0"/>
        <v>18</v>
      </c>
    </row>
    <row r="14" spans="2:46" x14ac:dyDescent="0.25">
      <c r="D14">
        <v>11</v>
      </c>
      <c r="E14">
        <v>37000</v>
      </c>
      <c r="F14" s="37">
        <v>16</v>
      </c>
      <c r="G14" s="37">
        <v>16.5</v>
      </c>
      <c r="H14" s="37">
        <v>16.5</v>
      </c>
      <c r="I14" s="37">
        <v>17</v>
      </c>
      <c r="J14" s="37">
        <v>17</v>
      </c>
      <c r="K14" s="37">
        <v>17</v>
      </c>
      <c r="L14" s="37">
        <v>17.5</v>
      </c>
      <c r="M14" s="37">
        <v>17.5</v>
      </c>
      <c r="N14" s="37">
        <v>18</v>
      </c>
      <c r="O14" s="37">
        <v>18</v>
      </c>
      <c r="P14" s="37">
        <v>18</v>
      </c>
      <c r="Q14" s="37">
        <v>18</v>
      </c>
      <c r="S14" t="str">
        <f t="shared" si="1"/>
        <v/>
      </c>
      <c r="T14">
        <v>37000</v>
      </c>
      <c r="U14" s="100">
        <v>0.16</v>
      </c>
      <c r="V14" s="100">
        <v>0.16500000000000001</v>
      </c>
      <c r="W14" s="100">
        <v>0.16500000000000001</v>
      </c>
      <c r="X14" s="100">
        <v>0.17</v>
      </c>
      <c r="Y14" s="100">
        <v>0.17</v>
      </c>
      <c r="Z14" s="100">
        <v>0.17</v>
      </c>
      <c r="AA14" s="100">
        <v>0.17500000000000002</v>
      </c>
      <c r="AB14" s="100">
        <v>0.17500000000000002</v>
      </c>
      <c r="AC14" s="100">
        <v>0.18</v>
      </c>
      <c r="AD14" s="100">
        <v>0.18</v>
      </c>
      <c r="AE14" s="100">
        <v>0.18</v>
      </c>
      <c r="AF14" s="100">
        <v>0.18</v>
      </c>
      <c r="AH14" s="37">
        <f t="shared" si="0"/>
        <v>16</v>
      </c>
      <c r="AI14" s="37">
        <f t="shared" si="0"/>
        <v>16.5</v>
      </c>
      <c r="AJ14" s="37">
        <f t="shared" si="0"/>
        <v>16.5</v>
      </c>
      <c r="AK14" s="37">
        <f t="shared" si="0"/>
        <v>17</v>
      </c>
      <c r="AL14" s="37">
        <f t="shared" si="0"/>
        <v>17</v>
      </c>
      <c r="AM14" s="37">
        <f t="shared" si="0"/>
        <v>17</v>
      </c>
      <c r="AN14" s="37">
        <f t="shared" si="0"/>
        <v>17.5</v>
      </c>
      <c r="AO14" s="37">
        <f t="shared" si="0"/>
        <v>17.5</v>
      </c>
      <c r="AP14" s="37">
        <f t="shared" si="0"/>
        <v>18</v>
      </c>
      <c r="AQ14" s="37">
        <f t="shared" si="0"/>
        <v>18</v>
      </c>
      <c r="AR14" s="37">
        <f t="shared" si="0"/>
        <v>18</v>
      </c>
      <c r="AS14" s="37">
        <f t="shared" si="0"/>
        <v>18</v>
      </c>
    </row>
    <row r="15" spans="2:46" x14ac:dyDescent="0.25">
      <c r="D15">
        <v>12</v>
      </c>
      <c r="E15">
        <v>38000</v>
      </c>
      <c r="F15" s="37">
        <v>16</v>
      </c>
      <c r="G15" s="37">
        <v>16.5</v>
      </c>
      <c r="H15" s="37">
        <v>16.5</v>
      </c>
      <c r="I15" s="37">
        <v>17</v>
      </c>
      <c r="J15" s="37">
        <v>17</v>
      </c>
      <c r="K15" s="37">
        <v>17</v>
      </c>
      <c r="L15" s="37">
        <v>17.5</v>
      </c>
      <c r="M15" s="37">
        <v>17.5</v>
      </c>
      <c r="N15" s="37">
        <v>18</v>
      </c>
      <c r="O15" s="37">
        <v>18</v>
      </c>
      <c r="P15" s="37">
        <v>18</v>
      </c>
      <c r="Q15" s="37">
        <v>18.5</v>
      </c>
      <c r="S15" t="str">
        <f t="shared" si="1"/>
        <v/>
      </c>
      <c r="T15">
        <v>38000</v>
      </c>
      <c r="U15" s="100">
        <v>0.16</v>
      </c>
      <c r="V15" s="100">
        <v>0.16500000000000001</v>
      </c>
      <c r="W15" s="100">
        <v>0.16500000000000001</v>
      </c>
      <c r="X15" s="100">
        <v>0.17</v>
      </c>
      <c r="Y15" s="100">
        <v>0.17</v>
      </c>
      <c r="Z15" s="100">
        <v>0.17</v>
      </c>
      <c r="AA15" s="100">
        <v>0.17500000000000002</v>
      </c>
      <c r="AB15" s="100">
        <v>0.17500000000000002</v>
      </c>
      <c r="AC15" s="100">
        <v>0.18</v>
      </c>
      <c r="AD15" s="100">
        <v>0.18</v>
      </c>
      <c r="AE15" s="100">
        <v>0.18</v>
      </c>
      <c r="AF15" s="100">
        <v>0.185</v>
      </c>
      <c r="AH15" s="37">
        <f t="shared" si="0"/>
        <v>16</v>
      </c>
      <c r="AI15" s="37">
        <f t="shared" si="0"/>
        <v>16.5</v>
      </c>
      <c r="AJ15" s="37">
        <f t="shared" si="0"/>
        <v>16.5</v>
      </c>
      <c r="AK15" s="37">
        <f t="shared" si="0"/>
        <v>17</v>
      </c>
      <c r="AL15" s="37">
        <f t="shared" si="0"/>
        <v>17</v>
      </c>
      <c r="AM15" s="37">
        <f t="shared" si="0"/>
        <v>17</v>
      </c>
      <c r="AN15" s="37">
        <f t="shared" si="0"/>
        <v>17.5</v>
      </c>
      <c r="AO15" s="37">
        <f t="shared" si="0"/>
        <v>17.5</v>
      </c>
      <c r="AP15" s="37">
        <f t="shared" si="0"/>
        <v>18</v>
      </c>
      <c r="AQ15" s="37">
        <f t="shared" si="0"/>
        <v>18</v>
      </c>
      <c r="AR15" s="37">
        <f t="shared" si="0"/>
        <v>18</v>
      </c>
      <c r="AS15" s="37">
        <f t="shared" si="0"/>
        <v>18.5</v>
      </c>
    </row>
    <row r="16" spans="2:46" x14ac:dyDescent="0.25">
      <c r="D16">
        <v>13</v>
      </c>
      <c r="E16">
        <v>39000</v>
      </c>
      <c r="F16" s="37">
        <v>16</v>
      </c>
      <c r="G16" s="37">
        <v>16.5</v>
      </c>
      <c r="H16" s="37">
        <v>16.5</v>
      </c>
      <c r="I16" s="37">
        <v>17</v>
      </c>
      <c r="J16" s="37">
        <v>17</v>
      </c>
      <c r="K16" s="37">
        <v>17</v>
      </c>
      <c r="L16" s="37">
        <v>17.5</v>
      </c>
      <c r="M16" s="37">
        <v>17.5</v>
      </c>
      <c r="N16" s="37">
        <v>18</v>
      </c>
      <c r="O16" s="37">
        <v>18</v>
      </c>
      <c r="P16" s="37">
        <v>18</v>
      </c>
      <c r="Q16" s="37">
        <v>18.5</v>
      </c>
      <c r="S16" t="str">
        <f t="shared" si="1"/>
        <v/>
      </c>
      <c r="T16">
        <v>39000</v>
      </c>
      <c r="U16" s="100">
        <v>0.16</v>
      </c>
      <c r="V16" s="100">
        <v>0.16500000000000001</v>
      </c>
      <c r="W16" s="100">
        <v>0.16500000000000001</v>
      </c>
      <c r="X16" s="100">
        <v>0.17</v>
      </c>
      <c r="Y16" s="100">
        <v>0.17</v>
      </c>
      <c r="Z16" s="100">
        <v>0.17</v>
      </c>
      <c r="AA16" s="100">
        <v>0.17500000000000002</v>
      </c>
      <c r="AB16" s="100">
        <v>0.17500000000000002</v>
      </c>
      <c r="AC16" s="100">
        <v>0.18</v>
      </c>
      <c r="AD16" s="100">
        <v>0.18</v>
      </c>
      <c r="AE16" s="100">
        <v>0.18</v>
      </c>
      <c r="AF16" s="100">
        <v>0.185</v>
      </c>
      <c r="AH16" s="37">
        <f t="shared" si="0"/>
        <v>16</v>
      </c>
      <c r="AI16" s="37">
        <f t="shared" si="0"/>
        <v>16.5</v>
      </c>
      <c r="AJ16" s="37">
        <f t="shared" si="0"/>
        <v>16.5</v>
      </c>
      <c r="AK16" s="37">
        <f t="shared" si="0"/>
        <v>17</v>
      </c>
      <c r="AL16" s="37">
        <f t="shared" si="0"/>
        <v>17</v>
      </c>
      <c r="AM16" s="37">
        <f t="shared" si="0"/>
        <v>17</v>
      </c>
      <c r="AN16" s="37">
        <f t="shared" si="0"/>
        <v>17.5</v>
      </c>
      <c r="AO16" s="37">
        <f t="shared" si="0"/>
        <v>17.5</v>
      </c>
      <c r="AP16" s="37">
        <f t="shared" si="0"/>
        <v>18</v>
      </c>
      <c r="AQ16" s="37">
        <f t="shared" si="0"/>
        <v>18</v>
      </c>
      <c r="AR16" s="37">
        <f t="shared" si="0"/>
        <v>18</v>
      </c>
      <c r="AS16" s="37">
        <f t="shared" si="0"/>
        <v>18.5</v>
      </c>
    </row>
    <row r="17" spans="4:45" x14ac:dyDescent="0.25">
      <c r="D17">
        <v>14</v>
      </c>
      <c r="E17">
        <v>40000</v>
      </c>
      <c r="F17" s="37">
        <v>16</v>
      </c>
      <c r="G17" s="37">
        <v>16.5</v>
      </c>
      <c r="H17" s="37">
        <v>16.5</v>
      </c>
      <c r="I17" s="37">
        <v>17</v>
      </c>
      <c r="J17" s="37">
        <v>17</v>
      </c>
      <c r="K17" s="37">
        <v>17</v>
      </c>
      <c r="L17" s="37">
        <v>17.5</v>
      </c>
      <c r="M17" s="37">
        <v>17.5</v>
      </c>
      <c r="N17" s="37">
        <v>18</v>
      </c>
      <c r="O17" s="37">
        <v>18</v>
      </c>
      <c r="P17" s="37">
        <v>18</v>
      </c>
      <c r="Q17" s="37">
        <v>18.5</v>
      </c>
      <c r="S17" t="str">
        <f t="shared" si="1"/>
        <v/>
      </c>
      <c r="T17">
        <v>40000</v>
      </c>
      <c r="U17" s="100">
        <v>0.16</v>
      </c>
      <c r="V17" s="100">
        <v>0.16500000000000001</v>
      </c>
      <c r="W17" s="100">
        <v>0.16500000000000001</v>
      </c>
      <c r="X17" s="100">
        <v>0.17</v>
      </c>
      <c r="Y17" s="100">
        <v>0.17</v>
      </c>
      <c r="Z17" s="100">
        <v>0.17</v>
      </c>
      <c r="AA17" s="100">
        <v>0.17500000000000002</v>
      </c>
      <c r="AB17" s="100">
        <v>0.17500000000000002</v>
      </c>
      <c r="AC17" s="100">
        <v>0.18</v>
      </c>
      <c r="AD17" s="100">
        <v>0.18</v>
      </c>
      <c r="AE17" s="100">
        <v>0.18</v>
      </c>
      <c r="AF17" s="100">
        <v>0.185</v>
      </c>
      <c r="AH17" s="37">
        <f t="shared" si="0"/>
        <v>16</v>
      </c>
      <c r="AI17" s="37">
        <f t="shared" si="0"/>
        <v>16.5</v>
      </c>
      <c r="AJ17" s="37">
        <f t="shared" si="0"/>
        <v>16.5</v>
      </c>
      <c r="AK17" s="37">
        <f t="shared" si="0"/>
        <v>17</v>
      </c>
      <c r="AL17" s="37">
        <f t="shared" si="0"/>
        <v>17</v>
      </c>
      <c r="AM17" s="37">
        <f t="shared" si="0"/>
        <v>17</v>
      </c>
      <c r="AN17" s="37">
        <f t="shared" si="0"/>
        <v>17.5</v>
      </c>
      <c r="AO17" s="37">
        <f t="shared" si="0"/>
        <v>17.5</v>
      </c>
      <c r="AP17" s="37">
        <f t="shared" si="0"/>
        <v>18</v>
      </c>
      <c r="AQ17" s="37">
        <f t="shared" si="0"/>
        <v>18</v>
      </c>
      <c r="AR17" s="37">
        <f t="shared" si="0"/>
        <v>18</v>
      </c>
      <c r="AS17" s="37">
        <f t="shared" si="0"/>
        <v>18.5</v>
      </c>
    </row>
    <row r="18" spans="4:45" x14ac:dyDescent="0.25">
      <c r="D18">
        <v>15</v>
      </c>
      <c r="E18">
        <v>41000</v>
      </c>
      <c r="F18" s="37">
        <v>16</v>
      </c>
      <c r="G18" s="37">
        <v>16.5</v>
      </c>
      <c r="H18" s="37">
        <v>16.5</v>
      </c>
      <c r="I18" s="37">
        <v>17</v>
      </c>
      <c r="J18" s="37">
        <v>17</v>
      </c>
      <c r="K18" s="37">
        <v>17</v>
      </c>
      <c r="L18" s="37">
        <v>17.5</v>
      </c>
      <c r="M18" s="37">
        <v>17.5</v>
      </c>
      <c r="N18" s="37">
        <v>18</v>
      </c>
      <c r="O18" s="37">
        <v>18</v>
      </c>
      <c r="P18" s="37">
        <v>18</v>
      </c>
      <c r="Q18" s="37">
        <v>18.5</v>
      </c>
      <c r="S18" t="str">
        <f t="shared" si="1"/>
        <v/>
      </c>
      <c r="T18">
        <v>41000</v>
      </c>
      <c r="U18" s="100">
        <v>0.16</v>
      </c>
      <c r="V18" s="100">
        <v>0.16500000000000001</v>
      </c>
      <c r="W18" s="100">
        <v>0.16500000000000001</v>
      </c>
      <c r="X18" s="100">
        <v>0.17</v>
      </c>
      <c r="Y18" s="100">
        <v>0.17</v>
      </c>
      <c r="Z18" s="100">
        <v>0.17</v>
      </c>
      <c r="AA18" s="100">
        <v>0.17500000000000002</v>
      </c>
      <c r="AB18" s="100">
        <v>0.17500000000000002</v>
      </c>
      <c r="AC18" s="100">
        <v>0.18</v>
      </c>
      <c r="AD18" s="100">
        <v>0.18</v>
      </c>
      <c r="AE18" s="100">
        <v>0.18</v>
      </c>
      <c r="AF18" s="100">
        <v>0.185</v>
      </c>
      <c r="AH18" s="37">
        <f t="shared" si="0"/>
        <v>16</v>
      </c>
      <c r="AI18" s="37">
        <f t="shared" si="0"/>
        <v>16.5</v>
      </c>
      <c r="AJ18" s="37">
        <f t="shared" si="0"/>
        <v>16.5</v>
      </c>
      <c r="AK18" s="37">
        <f t="shared" si="0"/>
        <v>17</v>
      </c>
      <c r="AL18" s="37">
        <f t="shared" si="0"/>
        <v>17</v>
      </c>
      <c r="AM18" s="37">
        <f t="shared" si="0"/>
        <v>17</v>
      </c>
      <c r="AN18" s="37">
        <f t="shared" si="0"/>
        <v>17.5</v>
      </c>
      <c r="AO18" s="37">
        <f t="shared" si="0"/>
        <v>17.5</v>
      </c>
      <c r="AP18" s="37">
        <f t="shared" si="0"/>
        <v>18</v>
      </c>
      <c r="AQ18" s="37">
        <f t="shared" si="0"/>
        <v>18</v>
      </c>
      <c r="AR18" s="37">
        <f t="shared" si="0"/>
        <v>18</v>
      </c>
      <c r="AS18" s="37">
        <f t="shared" si="0"/>
        <v>18.5</v>
      </c>
    </row>
    <row r="19" spans="4:45" x14ac:dyDescent="0.25">
      <c r="D19">
        <v>16</v>
      </c>
      <c r="E19">
        <v>42000</v>
      </c>
      <c r="F19" s="37">
        <v>16</v>
      </c>
      <c r="G19" s="37">
        <v>16.5</v>
      </c>
      <c r="H19" s="37">
        <v>16.5</v>
      </c>
      <c r="I19" s="37">
        <v>17</v>
      </c>
      <c r="J19" s="37">
        <v>17</v>
      </c>
      <c r="K19" s="37">
        <v>17</v>
      </c>
      <c r="L19" s="37">
        <v>17.5</v>
      </c>
      <c r="M19" s="37">
        <v>17.5</v>
      </c>
      <c r="N19" s="37">
        <v>18</v>
      </c>
      <c r="O19" s="37">
        <v>18</v>
      </c>
      <c r="P19" s="37">
        <v>18</v>
      </c>
      <c r="Q19" s="37">
        <v>18.5</v>
      </c>
      <c r="S19" t="str">
        <f t="shared" si="1"/>
        <v/>
      </c>
      <c r="T19">
        <v>42000</v>
      </c>
      <c r="U19" s="100">
        <v>0.16</v>
      </c>
      <c r="V19" s="100">
        <v>0.16500000000000001</v>
      </c>
      <c r="W19" s="100">
        <v>0.16500000000000001</v>
      </c>
      <c r="X19" s="100">
        <v>0.17</v>
      </c>
      <c r="Y19" s="100">
        <v>0.17</v>
      </c>
      <c r="Z19" s="100">
        <v>0.17</v>
      </c>
      <c r="AA19" s="100">
        <v>0.17500000000000002</v>
      </c>
      <c r="AB19" s="100">
        <v>0.17500000000000002</v>
      </c>
      <c r="AC19" s="100">
        <v>0.18</v>
      </c>
      <c r="AD19" s="100">
        <v>0.18</v>
      </c>
      <c r="AE19" s="100">
        <v>0.18</v>
      </c>
      <c r="AF19" s="100">
        <v>0.185</v>
      </c>
      <c r="AH19" s="37">
        <f t="shared" si="0"/>
        <v>16</v>
      </c>
      <c r="AI19" s="37">
        <f t="shared" si="0"/>
        <v>16.5</v>
      </c>
      <c r="AJ19" s="37">
        <f t="shared" si="0"/>
        <v>16.5</v>
      </c>
      <c r="AK19" s="37">
        <f t="shared" si="0"/>
        <v>17</v>
      </c>
      <c r="AL19" s="37">
        <f t="shared" si="0"/>
        <v>17</v>
      </c>
      <c r="AM19" s="37">
        <f t="shared" si="0"/>
        <v>17</v>
      </c>
      <c r="AN19" s="37">
        <f t="shared" si="0"/>
        <v>17.5</v>
      </c>
      <c r="AO19" s="37">
        <f t="shared" si="0"/>
        <v>17.5</v>
      </c>
      <c r="AP19" s="37">
        <f t="shared" si="0"/>
        <v>18</v>
      </c>
      <c r="AQ19" s="37">
        <f t="shared" si="0"/>
        <v>18</v>
      </c>
      <c r="AR19" s="37">
        <f t="shared" si="0"/>
        <v>18</v>
      </c>
      <c r="AS19" s="37">
        <f t="shared" si="0"/>
        <v>18.5</v>
      </c>
    </row>
    <row r="20" spans="4:45" x14ac:dyDescent="0.25">
      <c r="D20">
        <v>17</v>
      </c>
      <c r="E20">
        <v>43000</v>
      </c>
      <c r="F20" s="37">
        <v>16</v>
      </c>
      <c r="G20" s="37">
        <v>16.5</v>
      </c>
      <c r="H20" s="37">
        <v>16.5</v>
      </c>
      <c r="I20" s="37">
        <v>17</v>
      </c>
      <c r="J20" s="37">
        <v>17</v>
      </c>
      <c r="K20" s="37">
        <v>17</v>
      </c>
      <c r="L20" s="37">
        <v>17.5</v>
      </c>
      <c r="M20" s="37">
        <v>17.5</v>
      </c>
      <c r="N20" s="37">
        <v>18</v>
      </c>
      <c r="O20" s="37">
        <v>18</v>
      </c>
      <c r="P20" s="37">
        <v>18</v>
      </c>
      <c r="Q20" s="37">
        <v>18.5</v>
      </c>
      <c r="S20" t="str">
        <f t="shared" si="1"/>
        <v/>
      </c>
      <c r="T20">
        <v>43000</v>
      </c>
      <c r="U20" s="100">
        <v>0.16</v>
      </c>
      <c r="V20" s="100">
        <v>0.16500000000000001</v>
      </c>
      <c r="W20" s="100">
        <v>0.16500000000000001</v>
      </c>
      <c r="X20" s="100">
        <v>0.17</v>
      </c>
      <c r="Y20" s="100">
        <v>0.17</v>
      </c>
      <c r="Z20" s="100">
        <v>0.17</v>
      </c>
      <c r="AA20" s="100">
        <v>0.17500000000000002</v>
      </c>
      <c r="AB20" s="100">
        <v>0.17500000000000002</v>
      </c>
      <c r="AC20" s="100">
        <v>0.18</v>
      </c>
      <c r="AD20" s="100">
        <v>0.18</v>
      </c>
      <c r="AE20" s="100">
        <v>0.18</v>
      </c>
      <c r="AF20" s="100">
        <v>0.185</v>
      </c>
      <c r="AH20" s="37">
        <f t="shared" si="0"/>
        <v>16</v>
      </c>
      <c r="AI20" s="37">
        <f t="shared" si="0"/>
        <v>16.5</v>
      </c>
      <c r="AJ20" s="37">
        <f t="shared" si="0"/>
        <v>16.5</v>
      </c>
      <c r="AK20" s="37">
        <f t="shared" si="0"/>
        <v>17</v>
      </c>
      <c r="AL20" s="37">
        <f t="shared" si="0"/>
        <v>17</v>
      </c>
      <c r="AM20" s="37">
        <f t="shared" si="0"/>
        <v>17</v>
      </c>
      <c r="AN20" s="37">
        <f t="shared" si="0"/>
        <v>17.5</v>
      </c>
      <c r="AO20" s="37">
        <f t="shared" si="0"/>
        <v>17.5</v>
      </c>
      <c r="AP20" s="37">
        <f t="shared" si="0"/>
        <v>18</v>
      </c>
      <c r="AQ20" s="37">
        <f t="shared" si="0"/>
        <v>18</v>
      </c>
      <c r="AR20" s="37">
        <f t="shared" si="0"/>
        <v>18</v>
      </c>
      <c r="AS20" s="37">
        <f t="shared" si="0"/>
        <v>18.5</v>
      </c>
    </row>
    <row r="21" spans="4:45" x14ac:dyDescent="0.25">
      <c r="D21">
        <v>18</v>
      </c>
      <c r="E21">
        <v>44000</v>
      </c>
      <c r="F21" s="37">
        <v>16</v>
      </c>
      <c r="G21" s="37">
        <v>16.5</v>
      </c>
      <c r="H21" s="37">
        <v>16.5</v>
      </c>
      <c r="I21" s="37">
        <v>17</v>
      </c>
      <c r="J21" s="37">
        <v>17</v>
      </c>
      <c r="K21" s="37">
        <v>17</v>
      </c>
      <c r="L21" s="37">
        <v>17.5</v>
      </c>
      <c r="M21" s="37">
        <v>17.5</v>
      </c>
      <c r="N21" s="37">
        <v>18</v>
      </c>
      <c r="O21" s="37">
        <v>18</v>
      </c>
      <c r="P21" s="37">
        <v>18</v>
      </c>
      <c r="Q21" s="37">
        <v>18.5</v>
      </c>
      <c r="S21" t="str">
        <f t="shared" si="1"/>
        <v/>
      </c>
      <c r="T21">
        <v>44000</v>
      </c>
      <c r="U21" s="100">
        <v>0.16</v>
      </c>
      <c r="V21" s="100">
        <v>0.16500000000000001</v>
      </c>
      <c r="W21" s="100">
        <v>0.16500000000000001</v>
      </c>
      <c r="X21" s="100">
        <v>0.17</v>
      </c>
      <c r="Y21" s="100">
        <v>0.17</v>
      </c>
      <c r="Z21" s="100">
        <v>0.17</v>
      </c>
      <c r="AA21" s="100">
        <v>0.17500000000000002</v>
      </c>
      <c r="AB21" s="100">
        <v>0.17500000000000002</v>
      </c>
      <c r="AC21" s="100">
        <v>0.18</v>
      </c>
      <c r="AD21" s="100">
        <v>0.18</v>
      </c>
      <c r="AE21" s="100">
        <v>0.18</v>
      </c>
      <c r="AF21" s="100">
        <v>0.185</v>
      </c>
      <c r="AH21" s="37">
        <f t="shared" si="0"/>
        <v>16</v>
      </c>
      <c r="AI21" s="37">
        <f t="shared" si="0"/>
        <v>16.5</v>
      </c>
      <c r="AJ21" s="37">
        <f t="shared" si="0"/>
        <v>16.5</v>
      </c>
      <c r="AK21" s="37">
        <f t="shared" si="0"/>
        <v>17</v>
      </c>
      <c r="AL21" s="37">
        <f t="shared" si="0"/>
        <v>17</v>
      </c>
      <c r="AM21" s="37">
        <f t="shared" si="0"/>
        <v>17</v>
      </c>
      <c r="AN21" s="37">
        <f t="shared" si="0"/>
        <v>17.5</v>
      </c>
      <c r="AO21" s="37">
        <f t="shared" si="0"/>
        <v>17.5</v>
      </c>
      <c r="AP21" s="37">
        <f t="shared" si="0"/>
        <v>18</v>
      </c>
      <c r="AQ21" s="37">
        <f t="shared" si="0"/>
        <v>18</v>
      </c>
      <c r="AR21" s="37">
        <f t="shared" si="0"/>
        <v>18</v>
      </c>
      <c r="AS21" s="37">
        <f t="shared" si="0"/>
        <v>18.5</v>
      </c>
    </row>
    <row r="22" spans="4:45" x14ac:dyDescent="0.25">
      <c r="D22">
        <v>19</v>
      </c>
      <c r="E22">
        <v>45000</v>
      </c>
      <c r="F22" s="37">
        <v>16</v>
      </c>
      <c r="G22" s="37">
        <v>16.5</v>
      </c>
      <c r="H22" s="37">
        <v>16.5</v>
      </c>
      <c r="I22" s="37">
        <v>17</v>
      </c>
      <c r="J22" s="37">
        <v>17</v>
      </c>
      <c r="K22" s="37">
        <v>17</v>
      </c>
      <c r="L22" s="37">
        <v>17.5</v>
      </c>
      <c r="M22" s="37">
        <v>17.5</v>
      </c>
      <c r="N22" s="37">
        <v>18</v>
      </c>
      <c r="O22" s="37">
        <v>18</v>
      </c>
      <c r="P22" s="37">
        <v>18</v>
      </c>
      <c r="Q22" s="37">
        <v>18.5</v>
      </c>
      <c r="S22" t="str">
        <f t="shared" si="1"/>
        <v/>
      </c>
      <c r="T22">
        <v>45000</v>
      </c>
      <c r="U22" s="100">
        <v>0.16</v>
      </c>
      <c r="V22" s="100">
        <v>0.16500000000000001</v>
      </c>
      <c r="W22" s="100">
        <v>0.16500000000000001</v>
      </c>
      <c r="X22" s="100">
        <v>0.17</v>
      </c>
      <c r="Y22" s="100">
        <v>0.17</v>
      </c>
      <c r="Z22" s="100">
        <v>0.17</v>
      </c>
      <c r="AA22" s="100">
        <v>0.17500000000000002</v>
      </c>
      <c r="AB22" s="100">
        <v>0.17500000000000002</v>
      </c>
      <c r="AC22" s="100">
        <v>0.18</v>
      </c>
      <c r="AD22" s="100">
        <v>0.18</v>
      </c>
      <c r="AE22" s="100">
        <v>0.18</v>
      </c>
      <c r="AF22" s="100">
        <v>0.185</v>
      </c>
      <c r="AH22" s="37">
        <f t="shared" si="0"/>
        <v>16</v>
      </c>
      <c r="AI22" s="37">
        <f t="shared" si="0"/>
        <v>16.5</v>
      </c>
      <c r="AJ22" s="37">
        <f t="shared" si="0"/>
        <v>16.5</v>
      </c>
      <c r="AK22" s="37">
        <f t="shared" si="0"/>
        <v>17</v>
      </c>
      <c r="AL22" s="37">
        <f t="shared" si="0"/>
        <v>17</v>
      </c>
      <c r="AM22" s="37">
        <f t="shared" si="0"/>
        <v>17</v>
      </c>
      <c r="AN22" s="37">
        <f t="shared" si="0"/>
        <v>17.5</v>
      </c>
      <c r="AO22" s="37">
        <f t="shared" si="0"/>
        <v>17.5</v>
      </c>
      <c r="AP22" s="37">
        <f t="shared" si="0"/>
        <v>18</v>
      </c>
      <c r="AQ22" s="37">
        <f t="shared" si="0"/>
        <v>18</v>
      </c>
      <c r="AR22" s="37">
        <f t="shared" si="0"/>
        <v>18</v>
      </c>
      <c r="AS22" s="37">
        <f t="shared" si="0"/>
        <v>18.5</v>
      </c>
    </row>
    <row r="23" spans="4:45" x14ac:dyDescent="0.25">
      <c r="D23">
        <v>20</v>
      </c>
      <c r="E23">
        <v>46000</v>
      </c>
      <c r="F23" s="37">
        <v>16</v>
      </c>
      <c r="G23" s="37">
        <v>16.5</v>
      </c>
      <c r="H23" s="37">
        <v>16.5</v>
      </c>
      <c r="I23" s="37">
        <v>17</v>
      </c>
      <c r="J23" s="37">
        <v>17</v>
      </c>
      <c r="K23" s="37">
        <v>17</v>
      </c>
      <c r="L23" s="37">
        <v>17.5</v>
      </c>
      <c r="M23" s="37">
        <v>17.5</v>
      </c>
      <c r="N23" s="37">
        <v>18</v>
      </c>
      <c r="O23" s="37">
        <v>18</v>
      </c>
      <c r="P23" s="37">
        <v>18</v>
      </c>
      <c r="Q23" s="37">
        <v>18.5</v>
      </c>
      <c r="S23" t="str">
        <f t="shared" si="1"/>
        <v/>
      </c>
      <c r="T23">
        <v>46000</v>
      </c>
      <c r="U23" s="100">
        <v>0.16</v>
      </c>
      <c r="V23" s="100">
        <v>0.16500000000000001</v>
      </c>
      <c r="W23" s="100">
        <v>0.16500000000000001</v>
      </c>
      <c r="X23" s="100">
        <v>0.17</v>
      </c>
      <c r="Y23" s="100">
        <v>0.17</v>
      </c>
      <c r="Z23" s="100">
        <v>0.17</v>
      </c>
      <c r="AA23" s="100">
        <v>0.17500000000000002</v>
      </c>
      <c r="AB23" s="100">
        <v>0.17500000000000002</v>
      </c>
      <c r="AC23" s="100">
        <v>0.18</v>
      </c>
      <c r="AD23" s="100">
        <v>0.18</v>
      </c>
      <c r="AE23" s="100">
        <v>0.18</v>
      </c>
      <c r="AF23" s="100">
        <v>0.185</v>
      </c>
      <c r="AH23" s="37">
        <f t="shared" si="0"/>
        <v>16</v>
      </c>
      <c r="AI23" s="37">
        <f t="shared" si="0"/>
        <v>16.5</v>
      </c>
      <c r="AJ23" s="37">
        <f t="shared" si="0"/>
        <v>16.5</v>
      </c>
      <c r="AK23" s="37">
        <f t="shared" si="0"/>
        <v>17</v>
      </c>
      <c r="AL23" s="37">
        <f t="shared" si="0"/>
        <v>17</v>
      </c>
      <c r="AM23" s="37">
        <f t="shared" si="0"/>
        <v>17</v>
      </c>
      <c r="AN23" s="37">
        <f t="shared" si="0"/>
        <v>17.5</v>
      </c>
      <c r="AO23" s="37">
        <f t="shared" si="0"/>
        <v>17.5</v>
      </c>
      <c r="AP23" s="37">
        <f t="shared" si="0"/>
        <v>18</v>
      </c>
      <c r="AQ23" s="37">
        <f t="shared" si="0"/>
        <v>18</v>
      </c>
      <c r="AR23" s="37">
        <f t="shared" si="0"/>
        <v>18</v>
      </c>
      <c r="AS23" s="37">
        <f t="shared" si="0"/>
        <v>18.5</v>
      </c>
    </row>
    <row r="24" spans="4:45" x14ac:dyDescent="0.25">
      <c r="D24">
        <v>21</v>
      </c>
      <c r="E24">
        <v>47000</v>
      </c>
      <c r="F24" s="37">
        <v>16</v>
      </c>
      <c r="G24" s="37">
        <v>16.5</v>
      </c>
      <c r="H24" s="37">
        <v>16.5</v>
      </c>
      <c r="I24" s="37">
        <v>17</v>
      </c>
      <c r="J24" s="37">
        <v>17</v>
      </c>
      <c r="K24" s="37">
        <v>17</v>
      </c>
      <c r="L24" s="37">
        <v>17.5</v>
      </c>
      <c r="M24" s="37">
        <v>17.5</v>
      </c>
      <c r="N24" s="37">
        <v>18</v>
      </c>
      <c r="O24" s="37">
        <v>18</v>
      </c>
      <c r="P24" s="37">
        <v>18</v>
      </c>
      <c r="Q24" s="37">
        <v>18.5</v>
      </c>
      <c r="S24" t="str">
        <f t="shared" si="1"/>
        <v/>
      </c>
      <c r="T24">
        <v>47000</v>
      </c>
      <c r="U24" s="100">
        <v>0.16</v>
      </c>
      <c r="V24" s="100">
        <v>0.16500000000000001</v>
      </c>
      <c r="W24" s="100">
        <v>0.16500000000000001</v>
      </c>
      <c r="X24" s="100">
        <v>0.17</v>
      </c>
      <c r="Y24" s="100">
        <v>0.17</v>
      </c>
      <c r="Z24" s="100">
        <v>0.17</v>
      </c>
      <c r="AA24" s="100">
        <v>0.17500000000000002</v>
      </c>
      <c r="AB24" s="100">
        <v>0.17500000000000002</v>
      </c>
      <c r="AC24" s="100">
        <v>0.18</v>
      </c>
      <c r="AD24" s="100">
        <v>0.18</v>
      </c>
      <c r="AE24" s="100">
        <v>0.18</v>
      </c>
      <c r="AF24" s="100">
        <v>0.185</v>
      </c>
      <c r="AH24" s="37">
        <f t="shared" si="0"/>
        <v>16</v>
      </c>
      <c r="AI24" s="37">
        <f t="shared" si="0"/>
        <v>16.5</v>
      </c>
      <c r="AJ24" s="37">
        <f t="shared" si="0"/>
        <v>16.5</v>
      </c>
      <c r="AK24" s="37">
        <f t="shared" si="0"/>
        <v>17</v>
      </c>
      <c r="AL24" s="37">
        <f t="shared" si="0"/>
        <v>17</v>
      </c>
      <c r="AM24" s="37">
        <f t="shared" si="0"/>
        <v>17</v>
      </c>
      <c r="AN24" s="37">
        <f t="shared" si="0"/>
        <v>17.5</v>
      </c>
      <c r="AO24" s="37">
        <f t="shared" si="0"/>
        <v>17.5</v>
      </c>
      <c r="AP24" s="37">
        <f t="shared" si="0"/>
        <v>18</v>
      </c>
      <c r="AQ24" s="37">
        <f t="shared" si="0"/>
        <v>18</v>
      </c>
      <c r="AR24" s="37">
        <f t="shared" si="0"/>
        <v>18</v>
      </c>
      <c r="AS24" s="37">
        <f t="shared" si="0"/>
        <v>18.5</v>
      </c>
    </row>
    <row r="25" spans="4:45" x14ac:dyDescent="0.25">
      <c r="D25">
        <v>22</v>
      </c>
      <c r="E25">
        <v>48000</v>
      </c>
      <c r="F25" s="37">
        <v>16</v>
      </c>
      <c r="G25" s="37">
        <v>16.5</v>
      </c>
      <c r="H25" s="37">
        <v>16.5</v>
      </c>
      <c r="I25" s="37">
        <v>17</v>
      </c>
      <c r="J25" s="37">
        <v>17</v>
      </c>
      <c r="K25" s="37">
        <v>17</v>
      </c>
      <c r="L25" s="37">
        <v>17.5</v>
      </c>
      <c r="M25" s="37">
        <v>17.5</v>
      </c>
      <c r="N25" s="37">
        <v>18</v>
      </c>
      <c r="O25" s="37">
        <v>18</v>
      </c>
      <c r="P25" s="37">
        <v>18</v>
      </c>
      <c r="Q25" s="37">
        <v>18.5</v>
      </c>
      <c r="S25" t="str">
        <f t="shared" si="1"/>
        <v/>
      </c>
      <c r="T25">
        <v>48000</v>
      </c>
      <c r="U25" s="100">
        <v>0.16</v>
      </c>
      <c r="V25" s="100">
        <v>0.16500000000000001</v>
      </c>
      <c r="W25" s="100">
        <v>0.16500000000000001</v>
      </c>
      <c r="X25" s="100">
        <v>0.17</v>
      </c>
      <c r="Y25" s="100">
        <v>0.17</v>
      </c>
      <c r="Z25" s="100">
        <v>0.17</v>
      </c>
      <c r="AA25" s="100">
        <v>0.17500000000000002</v>
      </c>
      <c r="AB25" s="100">
        <v>0.17500000000000002</v>
      </c>
      <c r="AC25" s="100">
        <v>0.18</v>
      </c>
      <c r="AD25" s="100">
        <v>0.18</v>
      </c>
      <c r="AE25" s="100">
        <v>0.18</v>
      </c>
      <c r="AF25" s="100">
        <v>0.185</v>
      </c>
      <c r="AH25" s="37">
        <f t="shared" si="0"/>
        <v>16</v>
      </c>
      <c r="AI25" s="37">
        <f t="shared" si="0"/>
        <v>16.5</v>
      </c>
      <c r="AJ25" s="37">
        <f t="shared" si="0"/>
        <v>16.5</v>
      </c>
      <c r="AK25" s="37">
        <f t="shared" ref="AH25:AS46" si="2">X25*$T$3</f>
        <v>17</v>
      </c>
      <c r="AL25" s="37">
        <f t="shared" si="2"/>
        <v>17</v>
      </c>
      <c r="AM25" s="37">
        <f t="shared" si="2"/>
        <v>17</v>
      </c>
      <c r="AN25" s="37">
        <f t="shared" si="2"/>
        <v>17.5</v>
      </c>
      <c r="AO25" s="37">
        <f t="shared" si="2"/>
        <v>17.5</v>
      </c>
      <c r="AP25" s="37">
        <f t="shared" si="2"/>
        <v>18</v>
      </c>
      <c r="AQ25" s="37">
        <f t="shared" si="2"/>
        <v>18</v>
      </c>
      <c r="AR25" s="37">
        <f t="shared" si="2"/>
        <v>18</v>
      </c>
      <c r="AS25" s="37">
        <f t="shared" si="2"/>
        <v>18.5</v>
      </c>
    </row>
    <row r="26" spans="4:45" x14ac:dyDescent="0.25">
      <c r="D26">
        <v>23</v>
      </c>
      <c r="E26">
        <v>49000</v>
      </c>
      <c r="F26" s="37">
        <v>16</v>
      </c>
      <c r="G26" s="37">
        <v>16.5</v>
      </c>
      <c r="H26" s="37">
        <v>16.5</v>
      </c>
      <c r="I26" s="37">
        <v>17</v>
      </c>
      <c r="J26" s="37">
        <v>17</v>
      </c>
      <c r="K26" s="37">
        <v>17</v>
      </c>
      <c r="L26" s="37">
        <v>17.5</v>
      </c>
      <c r="M26" s="37">
        <v>17.5</v>
      </c>
      <c r="N26" s="37">
        <v>18</v>
      </c>
      <c r="O26" s="37">
        <v>18</v>
      </c>
      <c r="P26" s="37">
        <v>18</v>
      </c>
      <c r="Q26" s="37">
        <v>18.5</v>
      </c>
      <c r="S26" t="str">
        <f t="shared" si="1"/>
        <v/>
      </c>
      <c r="T26">
        <v>49000</v>
      </c>
      <c r="U26" s="100">
        <v>0.16</v>
      </c>
      <c r="V26" s="100">
        <v>0.16500000000000001</v>
      </c>
      <c r="W26" s="100">
        <v>0.16500000000000001</v>
      </c>
      <c r="X26" s="100">
        <v>0.17</v>
      </c>
      <c r="Y26" s="100">
        <v>0.17</v>
      </c>
      <c r="Z26" s="100">
        <v>0.17</v>
      </c>
      <c r="AA26" s="100">
        <v>0.17500000000000002</v>
      </c>
      <c r="AB26" s="100">
        <v>0.17500000000000002</v>
      </c>
      <c r="AC26" s="100">
        <v>0.18</v>
      </c>
      <c r="AD26" s="100">
        <v>0.18</v>
      </c>
      <c r="AE26" s="100">
        <v>0.18</v>
      </c>
      <c r="AF26" s="100">
        <v>0.185</v>
      </c>
      <c r="AH26" s="37">
        <f t="shared" si="2"/>
        <v>16</v>
      </c>
      <c r="AI26" s="37">
        <f t="shared" si="2"/>
        <v>16.5</v>
      </c>
      <c r="AJ26" s="37">
        <f t="shared" si="2"/>
        <v>16.5</v>
      </c>
      <c r="AK26" s="37">
        <f t="shared" si="2"/>
        <v>17</v>
      </c>
      <c r="AL26" s="37">
        <f t="shared" si="2"/>
        <v>17</v>
      </c>
      <c r="AM26" s="37">
        <f t="shared" si="2"/>
        <v>17</v>
      </c>
      <c r="AN26" s="37">
        <f t="shared" si="2"/>
        <v>17.5</v>
      </c>
      <c r="AO26" s="37">
        <f t="shared" si="2"/>
        <v>17.5</v>
      </c>
      <c r="AP26" s="37">
        <f t="shared" si="2"/>
        <v>18</v>
      </c>
      <c r="AQ26" s="37">
        <f t="shared" si="2"/>
        <v>18</v>
      </c>
      <c r="AR26" s="37">
        <f t="shared" si="2"/>
        <v>18</v>
      </c>
      <c r="AS26" s="37">
        <f t="shared" si="2"/>
        <v>18.5</v>
      </c>
    </row>
    <row r="27" spans="4:45" x14ac:dyDescent="0.25">
      <c r="D27">
        <v>24</v>
      </c>
      <c r="E27">
        <v>50000</v>
      </c>
      <c r="F27" s="37">
        <v>16</v>
      </c>
      <c r="G27" s="37">
        <v>16.5</v>
      </c>
      <c r="H27" s="37">
        <v>16.5</v>
      </c>
      <c r="I27" s="37">
        <v>17</v>
      </c>
      <c r="J27" s="37">
        <v>17</v>
      </c>
      <c r="K27" s="37">
        <v>17</v>
      </c>
      <c r="L27" s="37">
        <v>17.5</v>
      </c>
      <c r="M27" s="37">
        <v>17.5</v>
      </c>
      <c r="N27" s="37">
        <v>18</v>
      </c>
      <c r="O27" s="37">
        <v>18</v>
      </c>
      <c r="P27" s="37">
        <v>18</v>
      </c>
      <c r="Q27" s="37">
        <v>18.5</v>
      </c>
      <c r="S27" t="str">
        <f t="shared" si="1"/>
        <v/>
      </c>
      <c r="T27">
        <v>50000</v>
      </c>
      <c r="U27" s="100">
        <v>0.16</v>
      </c>
      <c r="V27" s="100">
        <v>0.16500000000000001</v>
      </c>
      <c r="W27" s="100">
        <v>0.16500000000000001</v>
      </c>
      <c r="X27" s="100">
        <v>0.17</v>
      </c>
      <c r="Y27" s="100">
        <v>0.17</v>
      </c>
      <c r="Z27" s="100">
        <v>0.17</v>
      </c>
      <c r="AA27" s="100">
        <v>0.17500000000000002</v>
      </c>
      <c r="AB27" s="100">
        <v>0.17500000000000002</v>
      </c>
      <c r="AC27" s="100">
        <v>0.18</v>
      </c>
      <c r="AD27" s="100">
        <v>0.18</v>
      </c>
      <c r="AE27" s="100">
        <v>0.18</v>
      </c>
      <c r="AF27" s="100">
        <v>0.185</v>
      </c>
      <c r="AH27" s="37">
        <f t="shared" si="2"/>
        <v>16</v>
      </c>
      <c r="AI27" s="37">
        <f t="shared" si="2"/>
        <v>16.5</v>
      </c>
      <c r="AJ27" s="37">
        <f t="shared" si="2"/>
        <v>16.5</v>
      </c>
      <c r="AK27" s="37">
        <f t="shared" si="2"/>
        <v>17</v>
      </c>
      <c r="AL27" s="37">
        <f t="shared" si="2"/>
        <v>17</v>
      </c>
      <c r="AM27" s="37">
        <f t="shared" si="2"/>
        <v>17</v>
      </c>
      <c r="AN27" s="37">
        <f t="shared" si="2"/>
        <v>17.5</v>
      </c>
      <c r="AO27" s="37">
        <f t="shared" si="2"/>
        <v>17.5</v>
      </c>
      <c r="AP27" s="37">
        <f t="shared" si="2"/>
        <v>18</v>
      </c>
      <c r="AQ27" s="37">
        <f t="shared" si="2"/>
        <v>18</v>
      </c>
      <c r="AR27" s="37">
        <f t="shared" si="2"/>
        <v>18</v>
      </c>
      <c r="AS27" s="37">
        <f t="shared" si="2"/>
        <v>18.5</v>
      </c>
    </row>
    <row r="28" spans="4:45" x14ac:dyDescent="0.25">
      <c r="D28">
        <v>25</v>
      </c>
      <c r="E28">
        <v>51000</v>
      </c>
      <c r="F28" s="37">
        <v>16</v>
      </c>
      <c r="G28" s="37">
        <v>16.5</v>
      </c>
      <c r="H28" s="37">
        <v>16.5</v>
      </c>
      <c r="I28" s="37">
        <v>17</v>
      </c>
      <c r="J28" s="37">
        <v>17</v>
      </c>
      <c r="K28" s="37">
        <v>17</v>
      </c>
      <c r="L28" s="37">
        <v>17.5</v>
      </c>
      <c r="M28" s="37">
        <v>17.5</v>
      </c>
      <c r="N28" s="37">
        <v>18</v>
      </c>
      <c r="O28" s="37">
        <v>18</v>
      </c>
      <c r="P28" s="37">
        <v>18</v>
      </c>
      <c r="Q28" s="37">
        <v>18.5</v>
      </c>
      <c r="S28" t="str">
        <f t="shared" si="1"/>
        <v/>
      </c>
      <c r="T28">
        <v>51000</v>
      </c>
      <c r="U28" s="100">
        <v>0.16</v>
      </c>
      <c r="V28" s="100">
        <v>0.16500000000000001</v>
      </c>
      <c r="W28" s="100">
        <v>0.16500000000000001</v>
      </c>
      <c r="X28" s="100">
        <v>0.17</v>
      </c>
      <c r="Y28" s="100">
        <v>0.17</v>
      </c>
      <c r="Z28" s="100">
        <v>0.17</v>
      </c>
      <c r="AA28" s="100">
        <v>0.17500000000000002</v>
      </c>
      <c r="AB28" s="100">
        <v>0.17500000000000002</v>
      </c>
      <c r="AC28" s="100">
        <v>0.18</v>
      </c>
      <c r="AD28" s="100">
        <v>0.18</v>
      </c>
      <c r="AE28" s="100">
        <v>0.18</v>
      </c>
      <c r="AF28" s="100">
        <v>0.185</v>
      </c>
      <c r="AH28" s="37">
        <f t="shared" si="2"/>
        <v>16</v>
      </c>
      <c r="AI28" s="37">
        <f t="shared" si="2"/>
        <v>16.5</v>
      </c>
      <c r="AJ28" s="37">
        <f t="shared" si="2"/>
        <v>16.5</v>
      </c>
      <c r="AK28" s="37">
        <f t="shared" si="2"/>
        <v>17</v>
      </c>
      <c r="AL28" s="37">
        <f t="shared" si="2"/>
        <v>17</v>
      </c>
      <c r="AM28" s="37">
        <f t="shared" si="2"/>
        <v>17</v>
      </c>
      <c r="AN28" s="37">
        <f t="shared" si="2"/>
        <v>17.5</v>
      </c>
      <c r="AO28" s="37">
        <f t="shared" si="2"/>
        <v>17.5</v>
      </c>
      <c r="AP28" s="37">
        <f t="shared" si="2"/>
        <v>18</v>
      </c>
      <c r="AQ28" s="37">
        <f t="shared" si="2"/>
        <v>18</v>
      </c>
      <c r="AR28" s="37">
        <f t="shared" si="2"/>
        <v>18</v>
      </c>
      <c r="AS28" s="37">
        <f t="shared" si="2"/>
        <v>18.5</v>
      </c>
    </row>
    <row r="29" spans="4:45" x14ac:dyDescent="0.25">
      <c r="D29">
        <v>26</v>
      </c>
      <c r="E29">
        <v>52000</v>
      </c>
      <c r="F29" s="37">
        <v>16</v>
      </c>
      <c r="G29" s="37">
        <v>16.5</v>
      </c>
      <c r="H29" s="37">
        <v>16.5</v>
      </c>
      <c r="I29" s="37">
        <v>17</v>
      </c>
      <c r="J29" s="37">
        <v>17</v>
      </c>
      <c r="K29" s="37">
        <v>17</v>
      </c>
      <c r="L29" s="37">
        <v>17.5</v>
      </c>
      <c r="M29" s="37">
        <v>17.5</v>
      </c>
      <c r="N29" s="37">
        <v>18</v>
      </c>
      <c r="O29" s="37">
        <v>18</v>
      </c>
      <c r="P29" s="37">
        <v>18</v>
      </c>
      <c r="Q29" s="37">
        <v>18.5</v>
      </c>
      <c r="S29" t="str">
        <f t="shared" si="1"/>
        <v/>
      </c>
      <c r="T29">
        <v>52000</v>
      </c>
      <c r="U29" s="100">
        <v>0.16</v>
      </c>
      <c r="V29" s="100">
        <v>0.16500000000000001</v>
      </c>
      <c r="W29" s="100">
        <v>0.16500000000000001</v>
      </c>
      <c r="X29" s="100">
        <v>0.17</v>
      </c>
      <c r="Y29" s="100">
        <v>0.17</v>
      </c>
      <c r="Z29" s="100">
        <v>0.17</v>
      </c>
      <c r="AA29" s="100">
        <v>0.17500000000000002</v>
      </c>
      <c r="AB29" s="100">
        <v>0.17500000000000002</v>
      </c>
      <c r="AC29" s="100">
        <v>0.18</v>
      </c>
      <c r="AD29" s="100">
        <v>0.18</v>
      </c>
      <c r="AE29" s="100">
        <v>0.18</v>
      </c>
      <c r="AF29" s="100">
        <v>0.185</v>
      </c>
      <c r="AH29" s="37">
        <f t="shared" si="2"/>
        <v>16</v>
      </c>
      <c r="AI29" s="37">
        <f t="shared" si="2"/>
        <v>16.5</v>
      </c>
      <c r="AJ29" s="37">
        <f t="shared" si="2"/>
        <v>16.5</v>
      </c>
      <c r="AK29" s="37">
        <f t="shared" si="2"/>
        <v>17</v>
      </c>
      <c r="AL29" s="37">
        <f t="shared" si="2"/>
        <v>17</v>
      </c>
      <c r="AM29" s="37">
        <f t="shared" si="2"/>
        <v>17</v>
      </c>
      <c r="AN29" s="37">
        <f t="shared" si="2"/>
        <v>17.5</v>
      </c>
      <c r="AO29" s="37">
        <f t="shared" si="2"/>
        <v>17.5</v>
      </c>
      <c r="AP29" s="37">
        <f t="shared" si="2"/>
        <v>18</v>
      </c>
      <c r="AQ29" s="37">
        <f t="shared" si="2"/>
        <v>18</v>
      </c>
      <c r="AR29" s="37">
        <f t="shared" si="2"/>
        <v>18</v>
      </c>
      <c r="AS29" s="37">
        <f t="shared" si="2"/>
        <v>18.5</v>
      </c>
    </row>
    <row r="30" spans="4:45" x14ac:dyDescent="0.25">
      <c r="D30">
        <v>27</v>
      </c>
      <c r="E30">
        <v>53000</v>
      </c>
      <c r="F30" s="37">
        <v>16</v>
      </c>
      <c r="G30" s="37">
        <v>16.5</v>
      </c>
      <c r="H30" s="37">
        <v>16.5</v>
      </c>
      <c r="I30" s="37">
        <v>17</v>
      </c>
      <c r="J30" s="37">
        <v>17</v>
      </c>
      <c r="K30" s="37">
        <v>17</v>
      </c>
      <c r="L30" s="37">
        <v>17.5</v>
      </c>
      <c r="M30" s="37">
        <v>17.5</v>
      </c>
      <c r="N30" s="37">
        <v>18</v>
      </c>
      <c r="O30" s="37">
        <v>18</v>
      </c>
      <c r="P30" s="37">
        <v>18</v>
      </c>
      <c r="Q30" s="37">
        <v>18.5</v>
      </c>
      <c r="S30" t="str">
        <f t="shared" si="1"/>
        <v/>
      </c>
      <c r="T30">
        <v>53000</v>
      </c>
      <c r="U30" s="100">
        <v>0.16</v>
      </c>
      <c r="V30" s="100">
        <v>0.16500000000000001</v>
      </c>
      <c r="W30" s="100">
        <v>0.16500000000000001</v>
      </c>
      <c r="X30" s="100">
        <v>0.17</v>
      </c>
      <c r="Y30" s="100">
        <v>0.17</v>
      </c>
      <c r="Z30" s="100">
        <v>0.17</v>
      </c>
      <c r="AA30" s="100">
        <v>0.17500000000000002</v>
      </c>
      <c r="AB30" s="100">
        <v>0.17500000000000002</v>
      </c>
      <c r="AC30" s="100">
        <v>0.18</v>
      </c>
      <c r="AD30" s="100">
        <v>0.18</v>
      </c>
      <c r="AE30" s="100">
        <v>0.18</v>
      </c>
      <c r="AF30" s="100">
        <v>0.185</v>
      </c>
      <c r="AH30" s="37">
        <f t="shared" si="2"/>
        <v>16</v>
      </c>
      <c r="AI30" s="37">
        <f t="shared" si="2"/>
        <v>16.5</v>
      </c>
      <c r="AJ30" s="37">
        <f t="shared" si="2"/>
        <v>16.5</v>
      </c>
      <c r="AK30" s="37">
        <f t="shared" si="2"/>
        <v>17</v>
      </c>
      <c r="AL30" s="37">
        <f t="shared" si="2"/>
        <v>17</v>
      </c>
      <c r="AM30" s="37">
        <f t="shared" si="2"/>
        <v>17</v>
      </c>
      <c r="AN30" s="37">
        <f t="shared" si="2"/>
        <v>17.5</v>
      </c>
      <c r="AO30" s="37">
        <f t="shared" si="2"/>
        <v>17.5</v>
      </c>
      <c r="AP30" s="37">
        <f t="shared" si="2"/>
        <v>18</v>
      </c>
      <c r="AQ30" s="37">
        <f t="shared" si="2"/>
        <v>18</v>
      </c>
      <c r="AR30" s="37">
        <f t="shared" si="2"/>
        <v>18</v>
      </c>
      <c r="AS30" s="37">
        <f t="shared" si="2"/>
        <v>18.5</v>
      </c>
    </row>
    <row r="31" spans="4:45" x14ac:dyDescent="0.25">
      <c r="D31">
        <v>28</v>
      </c>
      <c r="E31">
        <v>54000</v>
      </c>
      <c r="F31" s="37">
        <v>16</v>
      </c>
      <c r="G31" s="37">
        <v>16.5</v>
      </c>
      <c r="H31" s="37">
        <v>16.5</v>
      </c>
      <c r="I31" s="37">
        <v>17</v>
      </c>
      <c r="J31" s="37">
        <v>17</v>
      </c>
      <c r="K31" s="37">
        <v>17.5</v>
      </c>
      <c r="L31" s="37">
        <v>17.5</v>
      </c>
      <c r="M31" s="37">
        <v>17.5</v>
      </c>
      <c r="N31" s="37">
        <v>18</v>
      </c>
      <c r="O31" s="37">
        <v>18</v>
      </c>
      <c r="P31" s="37">
        <v>18</v>
      </c>
      <c r="Q31" s="37">
        <v>18.5</v>
      </c>
      <c r="S31" t="str">
        <f t="shared" si="1"/>
        <v/>
      </c>
      <c r="T31">
        <v>54000</v>
      </c>
      <c r="U31" s="100">
        <v>0.16</v>
      </c>
      <c r="V31" s="100">
        <v>0.16500000000000001</v>
      </c>
      <c r="W31" s="100">
        <v>0.16500000000000001</v>
      </c>
      <c r="X31" s="100">
        <v>0.17</v>
      </c>
      <c r="Y31" s="100">
        <v>0.17</v>
      </c>
      <c r="Z31" s="100">
        <v>0.17500000000000002</v>
      </c>
      <c r="AA31" s="100">
        <v>0.17500000000000002</v>
      </c>
      <c r="AB31" s="100">
        <v>0.17500000000000002</v>
      </c>
      <c r="AC31" s="100">
        <v>0.18</v>
      </c>
      <c r="AD31" s="100">
        <v>0.18</v>
      </c>
      <c r="AE31" s="100">
        <v>0.18</v>
      </c>
      <c r="AF31" s="100">
        <v>0.185</v>
      </c>
      <c r="AH31" s="37">
        <f t="shared" si="2"/>
        <v>16</v>
      </c>
      <c r="AI31" s="37">
        <f t="shared" si="2"/>
        <v>16.5</v>
      </c>
      <c r="AJ31" s="37">
        <f t="shared" si="2"/>
        <v>16.5</v>
      </c>
      <c r="AK31" s="37">
        <f t="shared" si="2"/>
        <v>17</v>
      </c>
      <c r="AL31" s="37">
        <f t="shared" si="2"/>
        <v>17</v>
      </c>
      <c r="AM31" s="37">
        <f t="shared" si="2"/>
        <v>17.5</v>
      </c>
      <c r="AN31" s="37">
        <f t="shared" si="2"/>
        <v>17.5</v>
      </c>
      <c r="AO31" s="37">
        <f t="shared" si="2"/>
        <v>17.5</v>
      </c>
      <c r="AP31" s="37">
        <f t="shared" si="2"/>
        <v>18</v>
      </c>
      <c r="AQ31" s="37">
        <f t="shared" si="2"/>
        <v>18</v>
      </c>
      <c r="AR31" s="37">
        <f t="shared" si="2"/>
        <v>18</v>
      </c>
      <c r="AS31" s="37">
        <f t="shared" si="2"/>
        <v>18.5</v>
      </c>
    </row>
    <row r="32" spans="4:45" x14ac:dyDescent="0.25">
      <c r="D32">
        <v>29</v>
      </c>
      <c r="E32">
        <v>55000</v>
      </c>
      <c r="F32" s="37">
        <v>16</v>
      </c>
      <c r="G32" s="37">
        <v>16.5</v>
      </c>
      <c r="H32" s="37">
        <v>16.5</v>
      </c>
      <c r="I32" s="37">
        <v>17</v>
      </c>
      <c r="J32" s="37">
        <v>17</v>
      </c>
      <c r="K32" s="37">
        <v>17.5</v>
      </c>
      <c r="L32" s="37">
        <v>17.5</v>
      </c>
      <c r="M32" s="37">
        <v>18</v>
      </c>
      <c r="N32" s="37">
        <v>18</v>
      </c>
      <c r="O32" s="37">
        <v>18</v>
      </c>
      <c r="P32" s="37">
        <v>18.5</v>
      </c>
      <c r="Q32" s="37">
        <v>18.5</v>
      </c>
      <c r="S32" t="str">
        <f t="shared" si="1"/>
        <v/>
      </c>
      <c r="T32">
        <v>55000</v>
      </c>
      <c r="U32" s="100">
        <v>0.16</v>
      </c>
      <c r="V32" s="100">
        <v>0.16500000000000001</v>
      </c>
      <c r="W32" s="100">
        <v>0.16500000000000001</v>
      </c>
      <c r="X32" s="100">
        <v>0.17</v>
      </c>
      <c r="Y32" s="100">
        <v>0.17</v>
      </c>
      <c r="Z32" s="100">
        <v>0.17500000000000002</v>
      </c>
      <c r="AA32" s="100">
        <v>0.17500000000000002</v>
      </c>
      <c r="AB32" s="100">
        <v>0.18</v>
      </c>
      <c r="AC32" s="100">
        <v>0.18</v>
      </c>
      <c r="AD32" s="100">
        <v>0.18</v>
      </c>
      <c r="AE32" s="100">
        <v>0.185</v>
      </c>
      <c r="AF32" s="100">
        <v>0.185</v>
      </c>
      <c r="AH32" s="37">
        <f t="shared" si="2"/>
        <v>16</v>
      </c>
      <c r="AI32" s="37">
        <f t="shared" si="2"/>
        <v>16.5</v>
      </c>
      <c r="AJ32" s="37">
        <f t="shared" si="2"/>
        <v>16.5</v>
      </c>
      <c r="AK32" s="37">
        <f t="shared" si="2"/>
        <v>17</v>
      </c>
      <c r="AL32" s="37">
        <f t="shared" si="2"/>
        <v>17</v>
      </c>
      <c r="AM32" s="37">
        <f t="shared" si="2"/>
        <v>17.5</v>
      </c>
      <c r="AN32" s="37">
        <f t="shared" si="2"/>
        <v>17.5</v>
      </c>
      <c r="AO32" s="37">
        <f t="shared" si="2"/>
        <v>18</v>
      </c>
      <c r="AP32" s="37">
        <f t="shared" si="2"/>
        <v>18</v>
      </c>
      <c r="AQ32" s="37">
        <f t="shared" si="2"/>
        <v>18</v>
      </c>
      <c r="AR32" s="37">
        <f t="shared" si="2"/>
        <v>18.5</v>
      </c>
      <c r="AS32" s="37">
        <f t="shared" si="2"/>
        <v>18.5</v>
      </c>
    </row>
    <row r="33" spans="4:45" x14ac:dyDescent="0.25">
      <c r="D33">
        <v>30</v>
      </c>
      <c r="E33">
        <v>56000</v>
      </c>
      <c r="F33" s="37">
        <v>16.5</v>
      </c>
      <c r="G33" s="37">
        <v>16.5</v>
      </c>
      <c r="H33" s="37">
        <v>17</v>
      </c>
      <c r="I33" s="37">
        <v>17</v>
      </c>
      <c r="J33" s="37">
        <v>17.5</v>
      </c>
      <c r="K33" s="37">
        <v>17.5</v>
      </c>
      <c r="L33" s="37">
        <v>17.5</v>
      </c>
      <c r="M33" s="37">
        <v>18</v>
      </c>
      <c r="N33" s="37">
        <v>18</v>
      </c>
      <c r="O33" s="37">
        <v>18.5</v>
      </c>
      <c r="P33" s="37">
        <v>18.5</v>
      </c>
      <c r="Q33" s="37">
        <v>18.5</v>
      </c>
      <c r="S33" t="str">
        <f t="shared" si="1"/>
        <v/>
      </c>
      <c r="T33">
        <v>56000</v>
      </c>
      <c r="U33" s="100">
        <v>0.16500000000000001</v>
      </c>
      <c r="V33" s="100">
        <v>0.16500000000000001</v>
      </c>
      <c r="W33" s="100">
        <v>0.17</v>
      </c>
      <c r="X33" s="100">
        <v>0.17</v>
      </c>
      <c r="Y33" s="100">
        <v>0.17500000000000002</v>
      </c>
      <c r="Z33" s="100">
        <v>0.17500000000000002</v>
      </c>
      <c r="AA33" s="100">
        <v>0.17500000000000002</v>
      </c>
      <c r="AB33" s="100">
        <v>0.18</v>
      </c>
      <c r="AC33" s="100">
        <v>0.18</v>
      </c>
      <c r="AD33" s="100">
        <v>0.185</v>
      </c>
      <c r="AE33" s="100">
        <v>0.185</v>
      </c>
      <c r="AF33" s="100">
        <v>0.185</v>
      </c>
      <c r="AH33" s="37">
        <f t="shared" si="2"/>
        <v>16.5</v>
      </c>
      <c r="AI33" s="37">
        <f t="shared" si="2"/>
        <v>16.5</v>
      </c>
      <c r="AJ33" s="37">
        <f t="shared" si="2"/>
        <v>17</v>
      </c>
      <c r="AK33" s="37">
        <f t="shared" si="2"/>
        <v>17</v>
      </c>
      <c r="AL33" s="37">
        <f t="shared" si="2"/>
        <v>17.5</v>
      </c>
      <c r="AM33" s="37">
        <f t="shared" si="2"/>
        <v>17.5</v>
      </c>
      <c r="AN33" s="37">
        <f t="shared" si="2"/>
        <v>17.5</v>
      </c>
      <c r="AO33" s="37">
        <f t="shared" si="2"/>
        <v>18</v>
      </c>
      <c r="AP33" s="37">
        <f t="shared" si="2"/>
        <v>18</v>
      </c>
      <c r="AQ33" s="37">
        <f t="shared" si="2"/>
        <v>18.5</v>
      </c>
      <c r="AR33" s="37">
        <f t="shared" si="2"/>
        <v>18.5</v>
      </c>
      <c r="AS33" s="37">
        <f t="shared" si="2"/>
        <v>18.5</v>
      </c>
    </row>
    <row r="34" spans="4:45" x14ac:dyDescent="0.25">
      <c r="D34">
        <v>31</v>
      </c>
      <c r="E34">
        <v>57000</v>
      </c>
      <c r="F34" s="37">
        <v>16.5</v>
      </c>
      <c r="G34" s="37">
        <v>16.5</v>
      </c>
      <c r="H34" s="37">
        <v>17</v>
      </c>
      <c r="I34" s="37">
        <v>17</v>
      </c>
      <c r="J34" s="37">
        <v>17.5</v>
      </c>
      <c r="K34" s="37">
        <v>17.5</v>
      </c>
      <c r="L34" s="37">
        <v>18</v>
      </c>
      <c r="M34" s="37">
        <v>18</v>
      </c>
      <c r="N34" s="37">
        <v>18</v>
      </c>
      <c r="O34" s="37">
        <v>18.5</v>
      </c>
      <c r="P34" s="37">
        <v>18.5</v>
      </c>
      <c r="Q34" s="37">
        <v>18.5</v>
      </c>
      <c r="S34" t="str">
        <f t="shared" si="1"/>
        <v/>
      </c>
      <c r="T34">
        <v>57000</v>
      </c>
      <c r="U34" s="100">
        <v>0.16500000000000001</v>
      </c>
      <c r="V34" s="100">
        <v>0.16500000000000001</v>
      </c>
      <c r="W34" s="100">
        <v>0.17</v>
      </c>
      <c r="X34" s="100">
        <v>0.17</v>
      </c>
      <c r="Y34" s="100">
        <v>0.17500000000000002</v>
      </c>
      <c r="Z34" s="100">
        <v>0.17500000000000002</v>
      </c>
      <c r="AA34" s="100">
        <v>0.18</v>
      </c>
      <c r="AB34" s="100">
        <v>0.18</v>
      </c>
      <c r="AC34" s="100">
        <v>0.18</v>
      </c>
      <c r="AD34" s="100">
        <v>0.185</v>
      </c>
      <c r="AE34" s="100">
        <v>0.185</v>
      </c>
      <c r="AF34" s="100">
        <v>0.185</v>
      </c>
      <c r="AH34" s="37">
        <f t="shared" si="2"/>
        <v>16.5</v>
      </c>
      <c r="AI34" s="37">
        <f t="shared" si="2"/>
        <v>16.5</v>
      </c>
      <c r="AJ34" s="37">
        <f t="shared" si="2"/>
        <v>17</v>
      </c>
      <c r="AK34" s="37">
        <f t="shared" si="2"/>
        <v>17</v>
      </c>
      <c r="AL34" s="37">
        <f t="shared" si="2"/>
        <v>17.5</v>
      </c>
      <c r="AM34" s="37">
        <f t="shared" si="2"/>
        <v>17.5</v>
      </c>
      <c r="AN34" s="37">
        <f t="shared" si="2"/>
        <v>18</v>
      </c>
      <c r="AO34" s="37">
        <f t="shared" si="2"/>
        <v>18</v>
      </c>
      <c r="AP34" s="37">
        <f t="shared" si="2"/>
        <v>18</v>
      </c>
      <c r="AQ34" s="37">
        <f t="shared" si="2"/>
        <v>18.5</v>
      </c>
      <c r="AR34" s="37">
        <f t="shared" si="2"/>
        <v>18.5</v>
      </c>
      <c r="AS34" s="37">
        <f t="shared" si="2"/>
        <v>18.5</v>
      </c>
    </row>
    <row r="35" spans="4:45" x14ac:dyDescent="0.25">
      <c r="D35">
        <v>32</v>
      </c>
      <c r="E35">
        <v>58000</v>
      </c>
      <c r="F35" s="37">
        <v>16.5</v>
      </c>
      <c r="G35" s="37">
        <v>17</v>
      </c>
      <c r="H35" s="37">
        <v>17</v>
      </c>
      <c r="I35" s="37">
        <v>17.5</v>
      </c>
      <c r="J35" s="37">
        <v>17.5</v>
      </c>
      <c r="K35" s="37">
        <v>17.5</v>
      </c>
      <c r="L35" s="37">
        <v>18</v>
      </c>
      <c r="M35" s="37">
        <v>18</v>
      </c>
      <c r="N35" s="37">
        <v>18.5</v>
      </c>
      <c r="O35" s="37">
        <v>18.5</v>
      </c>
      <c r="P35" s="37">
        <v>18.5</v>
      </c>
      <c r="Q35" s="37">
        <v>19</v>
      </c>
      <c r="S35" t="str">
        <f t="shared" si="1"/>
        <v/>
      </c>
      <c r="T35">
        <v>58000</v>
      </c>
      <c r="U35" s="100">
        <v>0.16500000000000001</v>
      </c>
      <c r="V35" s="100">
        <v>0.17</v>
      </c>
      <c r="W35" s="100">
        <v>0.17</v>
      </c>
      <c r="X35" s="100">
        <v>0.17500000000000002</v>
      </c>
      <c r="Y35" s="100">
        <v>0.17500000000000002</v>
      </c>
      <c r="Z35" s="100">
        <v>0.17500000000000002</v>
      </c>
      <c r="AA35" s="100">
        <v>0.18</v>
      </c>
      <c r="AB35" s="100">
        <v>0.18</v>
      </c>
      <c r="AC35" s="100">
        <v>0.185</v>
      </c>
      <c r="AD35" s="100">
        <v>0.185</v>
      </c>
      <c r="AE35" s="100">
        <v>0.185</v>
      </c>
      <c r="AF35" s="100">
        <v>0.19</v>
      </c>
      <c r="AH35" s="37">
        <f t="shared" si="2"/>
        <v>16.5</v>
      </c>
      <c r="AI35" s="37">
        <f t="shared" si="2"/>
        <v>17</v>
      </c>
      <c r="AJ35" s="37">
        <f t="shared" si="2"/>
        <v>17</v>
      </c>
      <c r="AK35" s="37">
        <f t="shared" si="2"/>
        <v>17.5</v>
      </c>
      <c r="AL35" s="37">
        <f t="shared" si="2"/>
        <v>17.5</v>
      </c>
      <c r="AM35" s="37">
        <f t="shared" si="2"/>
        <v>17.5</v>
      </c>
      <c r="AN35" s="37">
        <f t="shared" si="2"/>
        <v>18</v>
      </c>
      <c r="AO35" s="37">
        <f t="shared" si="2"/>
        <v>18</v>
      </c>
      <c r="AP35" s="37">
        <f t="shared" si="2"/>
        <v>18.5</v>
      </c>
      <c r="AQ35" s="37">
        <f t="shared" si="2"/>
        <v>18.5</v>
      </c>
      <c r="AR35" s="37">
        <f t="shared" si="2"/>
        <v>18.5</v>
      </c>
      <c r="AS35" s="37">
        <f t="shared" si="2"/>
        <v>19</v>
      </c>
    </row>
    <row r="36" spans="4:45" x14ac:dyDescent="0.25">
      <c r="D36">
        <v>33</v>
      </c>
      <c r="E36">
        <v>59000</v>
      </c>
      <c r="F36" s="37">
        <v>16.5</v>
      </c>
      <c r="G36" s="37">
        <v>17</v>
      </c>
      <c r="H36" s="37">
        <v>17</v>
      </c>
      <c r="I36" s="37">
        <v>17.5</v>
      </c>
      <c r="J36" s="37">
        <v>17.5</v>
      </c>
      <c r="K36" s="37">
        <v>18</v>
      </c>
      <c r="L36" s="37">
        <v>18</v>
      </c>
      <c r="M36" s="37">
        <v>18.5</v>
      </c>
      <c r="N36" s="37">
        <v>18.5</v>
      </c>
      <c r="O36" s="37">
        <v>18.5</v>
      </c>
      <c r="P36" s="37">
        <v>19</v>
      </c>
      <c r="Q36" s="37">
        <v>19</v>
      </c>
      <c r="S36" t="str">
        <f t="shared" si="1"/>
        <v/>
      </c>
      <c r="T36">
        <v>59000</v>
      </c>
      <c r="U36" s="100">
        <v>0.16500000000000001</v>
      </c>
      <c r="V36" s="100">
        <v>0.17</v>
      </c>
      <c r="W36" s="100">
        <v>0.17</v>
      </c>
      <c r="X36" s="100">
        <v>0.17500000000000002</v>
      </c>
      <c r="Y36" s="100">
        <v>0.17500000000000002</v>
      </c>
      <c r="Z36" s="100">
        <v>0.18</v>
      </c>
      <c r="AA36" s="100">
        <v>0.18</v>
      </c>
      <c r="AB36" s="100">
        <v>0.185</v>
      </c>
      <c r="AC36" s="100">
        <v>0.185</v>
      </c>
      <c r="AD36" s="100">
        <v>0.185</v>
      </c>
      <c r="AE36" s="100">
        <v>0.19</v>
      </c>
      <c r="AF36" s="100">
        <v>0.19</v>
      </c>
      <c r="AH36" s="37">
        <f t="shared" si="2"/>
        <v>16.5</v>
      </c>
      <c r="AI36" s="37">
        <f t="shared" si="2"/>
        <v>17</v>
      </c>
      <c r="AJ36" s="37">
        <f t="shared" si="2"/>
        <v>17</v>
      </c>
      <c r="AK36" s="37">
        <f t="shared" si="2"/>
        <v>17.5</v>
      </c>
      <c r="AL36" s="37">
        <f t="shared" si="2"/>
        <v>17.5</v>
      </c>
      <c r="AM36" s="37">
        <f t="shared" si="2"/>
        <v>18</v>
      </c>
      <c r="AN36" s="37">
        <f t="shared" si="2"/>
        <v>18</v>
      </c>
      <c r="AO36" s="37">
        <f t="shared" si="2"/>
        <v>18.5</v>
      </c>
      <c r="AP36" s="37">
        <f t="shared" si="2"/>
        <v>18.5</v>
      </c>
      <c r="AQ36" s="37">
        <f t="shared" si="2"/>
        <v>18.5</v>
      </c>
      <c r="AR36" s="37">
        <f t="shared" si="2"/>
        <v>19</v>
      </c>
      <c r="AS36" s="37">
        <f t="shared" si="2"/>
        <v>19</v>
      </c>
    </row>
    <row r="37" spans="4:45" x14ac:dyDescent="0.25">
      <c r="D37">
        <v>34</v>
      </c>
      <c r="E37">
        <v>60000</v>
      </c>
      <c r="F37" s="37">
        <v>16.5</v>
      </c>
      <c r="G37" s="37">
        <v>17</v>
      </c>
      <c r="H37" s="37">
        <v>17</v>
      </c>
      <c r="I37" s="37">
        <v>17.5</v>
      </c>
      <c r="J37" s="37">
        <v>17.5</v>
      </c>
      <c r="K37" s="37">
        <v>18</v>
      </c>
      <c r="L37" s="37">
        <v>18</v>
      </c>
      <c r="M37" s="37">
        <v>18.5</v>
      </c>
      <c r="N37" s="37">
        <v>18.5</v>
      </c>
      <c r="O37" s="37">
        <v>18.5</v>
      </c>
      <c r="P37" s="37">
        <v>19</v>
      </c>
      <c r="Q37" s="37">
        <v>19</v>
      </c>
      <c r="S37" t="str">
        <f t="shared" si="1"/>
        <v/>
      </c>
      <c r="T37">
        <v>60000</v>
      </c>
      <c r="U37" s="100">
        <v>0.16500000000000001</v>
      </c>
      <c r="V37" s="100">
        <v>0.17</v>
      </c>
      <c r="W37" s="100">
        <v>0.17</v>
      </c>
      <c r="X37" s="100">
        <v>0.17500000000000002</v>
      </c>
      <c r="Y37" s="100">
        <v>0.17500000000000002</v>
      </c>
      <c r="Z37" s="100">
        <v>0.18</v>
      </c>
      <c r="AA37" s="100">
        <v>0.18</v>
      </c>
      <c r="AB37" s="100">
        <v>0.185</v>
      </c>
      <c r="AC37" s="100">
        <v>0.185</v>
      </c>
      <c r="AD37" s="100">
        <v>0.185</v>
      </c>
      <c r="AE37" s="100">
        <v>0.19</v>
      </c>
      <c r="AF37" s="100">
        <v>0.19</v>
      </c>
      <c r="AH37" s="37">
        <f t="shared" si="2"/>
        <v>16.5</v>
      </c>
      <c r="AI37" s="37">
        <f t="shared" si="2"/>
        <v>17</v>
      </c>
      <c r="AJ37" s="37">
        <f t="shared" si="2"/>
        <v>17</v>
      </c>
      <c r="AK37" s="37">
        <f t="shared" si="2"/>
        <v>17.5</v>
      </c>
      <c r="AL37" s="37">
        <f t="shared" si="2"/>
        <v>17.5</v>
      </c>
      <c r="AM37" s="37">
        <f t="shared" si="2"/>
        <v>18</v>
      </c>
      <c r="AN37" s="37">
        <f t="shared" si="2"/>
        <v>18</v>
      </c>
      <c r="AO37" s="37">
        <f t="shared" si="2"/>
        <v>18.5</v>
      </c>
      <c r="AP37" s="37">
        <f t="shared" si="2"/>
        <v>18.5</v>
      </c>
      <c r="AQ37" s="37">
        <f t="shared" si="2"/>
        <v>18.5</v>
      </c>
      <c r="AR37" s="37">
        <f t="shared" si="2"/>
        <v>19</v>
      </c>
      <c r="AS37" s="37">
        <f t="shared" si="2"/>
        <v>19</v>
      </c>
    </row>
    <row r="38" spans="4:45" x14ac:dyDescent="0.25">
      <c r="D38">
        <v>35</v>
      </c>
      <c r="E38">
        <v>61000</v>
      </c>
      <c r="F38" s="37">
        <v>17</v>
      </c>
      <c r="G38" s="37">
        <v>17</v>
      </c>
      <c r="H38" s="37">
        <v>17.5</v>
      </c>
      <c r="I38" s="37">
        <v>17.5</v>
      </c>
      <c r="J38" s="37">
        <v>18</v>
      </c>
      <c r="K38" s="37">
        <v>18</v>
      </c>
      <c r="L38" s="37">
        <v>18.5</v>
      </c>
      <c r="M38" s="37">
        <v>18.5</v>
      </c>
      <c r="N38" s="37">
        <v>18.5</v>
      </c>
      <c r="O38" s="37">
        <v>19</v>
      </c>
      <c r="P38" s="37">
        <v>19</v>
      </c>
      <c r="Q38" s="37">
        <v>19</v>
      </c>
      <c r="S38" t="str">
        <f t="shared" si="1"/>
        <v/>
      </c>
      <c r="T38">
        <v>61000</v>
      </c>
      <c r="U38" s="100">
        <v>0.17</v>
      </c>
      <c r="V38" s="100">
        <v>0.17</v>
      </c>
      <c r="W38" s="100">
        <v>0.17500000000000002</v>
      </c>
      <c r="X38" s="100">
        <v>0.17500000000000002</v>
      </c>
      <c r="Y38" s="100">
        <v>0.18</v>
      </c>
      <c r="Z38" s="100">
        <v>0.18</v>
      </c>
      <c r="AA38" s="100">
        <v>0.185</v>
      </c>
      <c r="AB38" s="100">
        <v>0.185</v>
      </c>
      <c r="AC38" s="100">
        <v>0.185</v>
      </c>
      <c r="AD38" s="100">
        <v>0.19</v>
      </c>
      <c r="AE38" s="100">
        <v>0.19</v>
      </c>
      <c r="AF38" s="100">
        <v>0.19</v>
      </c>
      <c r="AH38" s="37">
        <f t="shared" si="2"/>
        <v>17</v>
      </c>
      <c r="AI38" s="37">
        <f t="shared" si="2"/>
        <v>17</v>
      </c>
      <c r="AJ38" s="37">
        <f t="shared" si="2"/>
        <v>17.5</v>
      </c>
      <c r="AK38" s="37">
        <f t="shared" si="2"/>
        <v>17.5</v>
      </c>
      <c r="AL38" s="37">
        <f t="shared" si="2"/>
        <v>18</v>
      </c>
      <c r="AM38" s="37">
        <f t="shared" si="2"/>
        <v>18</v>
      </c>
      <c r="AN38" s="37">
        <f t="shared" si="2"/>
        <v>18.5</v>
      </c>
      <c r="AO38" s="37">
        <f t="shared" si="2"/>
        <v>18.5</v>
      </c>
      <c r="AP38" s="37">
        <f t="shared" si="2"/>
        <v>18.5</v>
      </c>
      <c r="AQ38" s="37">
        <f t="shared" si="2"/>
        <v>19</v>
      </c>
      <c r="AR38" s="37">
        <f t="shared" si="2"/>
        <v>19</v>
      </c>
      <c r="AS38" s="37">
        <f t="shared" si="2"/>
        <v>19</v>
      </c>
    </row>
    <row r="39" spans="4:45" x14ac:dyDescent="0.25">
      <c r="D39">
        <v>36</v>
      </c>
      <c r="E39">
        <v>62000</v>
      </c>
      <c r="F39" s="37">
        <v>17</v>
      </c>
      <c r="G39" s="37">
        <v>17</v>
      </c>
      <c r="H39" s="37">
        <v>17.5</v>
      </c>
      <c r="I39" s="37">
        <v>17.5</v>
      </c>
      <c r="J39" s="37">
        <v>18</v>
      </c>
      <c r="K39" s="37">
        <v>18</v>
      </c>
      <c r="L39" s="37">
        <v>18.5</v>
      </c>
      <c r="M39" s="37">
        <v>18.5</v>
      </c>
      <c r="N39" s="37">
        <v>18.5</v>
      </c>
      <c r="O39" s="37">
        <v>19</v>
      </c>
      <c r="P39" s="37">
        <v>19</v>
      </c>
      <c r="Q39" s="37">
        <v>19</v>
      </c>
      <c r="S39" t="str">
        <f t="shared" si="1"/>
        <v/>
      </c>
      <c r="T39">
        <v>62000</v>
      </c>
      <c r="U39" s="100">
        <v>0.17</v>
      </c>
      <c r="V39" s="100">
        <v>0.17</v>
      </c>
      <c r="W39" s="100">
        <v>0.17500000000000002</v>
      </c>
      <c r="X39" s="100">
        <v>0.17500000000000002</v>
      </c>
      <c r="Y39" s="100">
        <v>0.18</v>
      </c>
      <c r="Z39" s="100">
        <v>0.18</v>
      </c>
      <c r="AA39" s="100">
        <v>0.185</v>
      </c>
      <c r="AB39" s="100">
        <v>0.185</v>
      </c>
      <c r="AC39" s="100">
        <v>0.185</v>
      </c>
      <c r="AD39" s="100">
        <v>0.19</v>
      </c>
      <c r="AE39" s="100">
        <v>0.19</v>
      </c>
      <c r="AF39" s="100">
        <v>0.19</v>
      </c>
      <c r="AH39" s="37">
        <f t="shared" si="2"/>
        <v>17</v>
      </c>
      <c r="AI39" s="37">
        <f t="shared" si="2"/>
        <v>17</v>
      </c>
      <c r="AJ39" s="37">
        <f t="shared" si="2"/>
        <v>17.5</v>
      </c>
      <c r="AK39" s="37">
        <f t="shared" si="2"/>
        <v>17.5</v>
      </c>
      <c r="AL39" s="37">
        <f t="shared" si="2"/>
        <v>18</v>
      </c>
      <c r="AM39" s="37">
        <f t="shared" si="2"/>
        <v>18</v>
      </c>
      <c r="AN39" s="37">
        <f t="shared" si="2"/>
        <v>18.5</v>
      </c>
      <c r="AO39" s="37">
        <f t="shared" si="2"/>
        <v>18.5</v>
      </c>
      <c r="AP39" s="37">
        <f t="shared" si="2"/>
        <v>18.5</v>
      </c>
      <c r="AQ39" s="37">
        <f t="shared" si="2"/>
        <v>19</v>
      </c>
      <c r="AR39" s="37">
        <f t="shared" si="2"/>
        <v>19</v>
      </c>
      <c r="AS39" s="37">
        <f t="shared" si="2"/>
        <v>19</v>
      </c>
    </row>
    <row r="40" spans="4:45" x14ac:dyDescent="0.25">
      <c r="D40">
        <v>37</v>
      </c>
      <c r="E40">
        <v>63000</v>
      </c>
      <c r="F40" s="37">
        <v>17</v>
      </c>
      <c r="G40" s="37">
        <v>17</v>
      </c>
      <c r="H40" s="37">
        <v>17.5</v>
      </c>
      <c r="I40" s="37">
        <v>18</v>
      </c>
      <c r="J40" s="37">
        <v>18</v>
      </c>
      <c r="K40" s="37">
        <v>18</v>
      </c>
      <c r="L40" s="37">
        <v>18.5</v>
      </c>
      <c r="M40" s="37">
        <v>18.5</v>
      </c>
      <c r="N40" s="37">
        <v>19</v>
      </c>
      <c r="O40" s="37">
        <v>19</v>
      </c>
      <c r="P40" s="37">
        <v>19</v>
      </c>
      <c r="Q40" s="37">
        <v>19.5</v>
      </c>
      <c r="S40" t="str">
        <f t="shared" si="1"/>
        <v/>
      </c>
      <c r="T40">
        <v>63000</v>
      </c>
      <c r="U40" s="100">
        <v>0.17</v>
      </c>
      <c r="V40" s="100">
        <v>0.17</v>
      </c>
      <c r="W40" s="100">
        <v>0.17500000000000002</v>
      </c>
      <c r="X40" s="100">
        <v>0.18</v>
      </c>
      <c r="Y40" s="100">
        <v>0.18</v>
      </c>
      <c r="Z40" s="100">
        <v>0.18</v>
      </c>
      <c r="AA40" s="100">
        <v>0.185</v>
      </c>
      <c r="AB40" s="100">
        <v>0.185</v>
      </c>
      <c r="AC40" s="100">
        <v>0.19</v>
      </c>
      <c r="AD40" s="100">
        <v>0.19</v>
      </c>
      <c r="AE40" s="100">
        <v>0.19</v>
      </c>
      <c r="AF40" s="100">
        <v>0.19500000000000001</v>
      </c>
      <c r="AH40" s="37">
        <f t="shared" si="2"/>
        <v>17</v>
      </c>
      <c r="AI40" s="37">
        <f t="shared" si="2"/>
        <v>17</v>
      </c>
      <c r="AJ40" s="37">
        <f t="shared" si="2"/>
        <v>17.5</v>
      </c>
      <c r="AK40" s="37">
        <f t="shared" si="2"/>
        <v>18</v>
      </c>
      <c r="AL40" s="37">
        <f t="shared" si="2"/>
        <v>18</v>
      </c>
      <c r="AM40" s="37">
        <f t="shared" si="2"/>
        <v>18</v>
      </c>
      <c r="AN40" s="37">
        <f t="shared" si="2"/>
        <v>18.5</v>
      </c>
      <c r="AO40" s="37">
        <f t="shared" si="2"/>
        <v>18.5</v>
      </c>
      <c r="AP40" s="37">
        <f t="shared" si="2"/>
        <v>19</v>
      </c>
      <c r="AQ40" s="37">
        <f t="shared" si="2"/>
        <v>19</v>
      </c>
      <c r="AR40" s="37">
        <f t="shared" si="2"/>
        <v>19</v>
      </c>
      <c r="AS40" s="37">
        <f t="shared" si="2"/>
        <v>19.5</v>
      </c>
    </row>
    <row r="41" spans="4:45" x14ac:dyDescent="0.25">
      <c r="D41">
        <v>38</v>
      </c>
      <c r="E41">
        <v>64000</v>
      </c>
      <c r="F41" s="37">
        <v>17</v>
      </c>
      <c r="G41" s="37">
        <v>17.5</v>
      </c>
      <c r="H41" s="37">
        <v>17.5</v>
      </c>
      <c r="I41" s="37">
        <v>18</v>
      </c>
      <c r="J41" s="37">
        <v>18</v>
      </c>
      <c r="K41" s="37">
        <v>18.5</v>
      </c>
      <c r="L41" s="37">
        <v>18.5</v>
      </c>
      <c r="M41" s="37">
        <v>19</v>
      </c>
      <c r="N41" s="37">
        <v>19</v>
      </c>
      <c r="O41" s="37">
        <v>19</v>
      </c>
      <c r="P41" s="37">
        <v>19.5</v>
      </c>
      <c r="Q41" s="37">
        <v>19.5</v>
      </c>
      <c r="S41" t="str">
        <f t="shared" si="1"/>
        <v/>
      </c>
      <c r="T41">
        <v>64000</v>
      </c>
      <c r="U41" s="100">
        <v>0.17</v>
      </c>
      <c r="V41" s="100">
        <v>0.17500000000000002</v>
      </c>
      <c r="W41" s="100">
        <v>0.17500000000000002</v>
      </c>
      <c r="X41" s="100">
        <v>0.18</v>
      </c>
      <c r="Y41" s="100">
        <v>0.18</v>
      </c>
      <c r="Z41" s="100">
        <v>0.185</v>
      </c>
      <c r="AA41" s="100">
        <v>0.185</v>
      </c>
      <c r="AB41" s="100">
        <v>0.19</v>
      </c>
      <c r="AC41" s="100">
        <v>0.19</v>
      </c>
      <c r="AD41" s="100">
        <v>0.19</v>
      </c>
      <c r="AE41" s="100">
        <v>0.19500000000000001</v>
      </c>
      <c r="AF41" s="100">
        <v>0.19500000000000001</v>
      </c>
      <c r="AH41" s="37">
        <f t="shared" si="2"/>
        <v>17</v>
      </c>
      <c r="AI41" s="37">
        <f t="shared" si="2"/>
        <v>17.5</v>
      </c>
      <c r="AJ41" s="37">
        <f t="shared" si="2"/>
        <v>17.5</v>
      </c>
      <c r="AK41" s="37">
        <f t="shared" si="2"/>
        <v>18</v>
      </c>
      <c r="AL41" s="37">
        <f t="shared" si="2"/>
        <v>18</v>
      </c>
      <c r="AM41" s="37">
        <f t="shared" si="2"/>
        <v>18.5</v>
      </c>
      <c r="AN41" s="37">
        <f t="shared" si="2"/>
        <v>18.5</v>
      </c>
      <c r="AO41" s="37">
        <f t="shared" si="2"/>
        <v>19</v>
      </c>
      <c r="AP41" s="37">
        <f t="shared" si="2"/>
        <v>19</v>
      </c>
      <c r="AQ41" s="37">
        <f t="shared" si="2"/>
        <v>19</v>
      </c>
      <c r="AR41" s="37">
        <f t="shared" si="2"/>
        <v>19.5</v>
      </c>
      <c r="AS41" s="37">
        <f t="shared" si="2"/>
        <v>19.5</v>
      </c>
    </row>
    <row r="42" spans="4:45" x14ac:dyDescent="0.25">
      <c r="D42">
        <v>39</v>
      </c>
      <c r="E42">
        <v>65000</v>
      </c>
      <c r="F42" s="37">
        <v>17</v>
      </c>
      <c r="G42" s="37">
        <v>17.5</v>
      </c>
      <c r="H42" s="37">
        <v>17.5</v>
      </c>
      <c r="I42" s="37">
        <v>18</v>
      </c>
      <c r="J42" s="37">
        <v>18</v>
      </c>
      <c r="K42" s="37">
        <v>18.5</v>
      </c>
      <c r="L42" s="37">
        <v>18.5</v>
      </c>
      <c r="M42" s="37">
        <v>19</v>
      </c>
      <c r="N42" s="37">
        <v>19</v>
      </c>
      <c r="O42" s="37">
        <v>19.5</v>
      </c>
      <c r="P42" s="37">
        <v>19.5</v>
      </c>
      <c r="Q42" s="37">
        <v>19.5</v>
      </c>
      <c r="S42" t="str">
        <f t="shared" si="1"/>
        <v/>
      </c>
      <c r="T42">
        <v>65000</v>
      </c>
      <c r="U42" s="100">
        <v>0.17</v>
      </c>
      <c r="V42" s="100">
        <v>0.17500000000000002</v>
      </c>
      <c r="W42" s="100">
        <v>0.17500000000000002</v>
      </c>
      <c r="X42" s="100">
        <v>0.18</v>
      </c>
      <c r="Y42" s="100">
        <v>0.18</v>
      </c>
      <c r="Z42" s="100">
        <v>0.185</v>
      </c>
      <c r="AA42" s="100">
        <v>0.185</v>
      </c>
      <c r="AB42" s="100">
        <v>0.19</v>
      </c>
      <c r="AC42" s="100">
        <v>0.19</v>
      </c>
      <c r="AD42" s="100">
        <v>0.19500000000000001</v>
      </c>
      <c r="AE42" s="100">
        <v>0.19500000000000001</v>
      </c>
      <c r="AF42" s="100">
        <v>0.19500000000000001</v>
      </c>
      <c r="AH42" s="37">
        <f t="shared" si="2"/>
        <v>17</v>
      </c>
      <c r="AI42" s="37">
        <f t="shared" si="2"/>
        <v>17.5</v>
      </c>
      <c r="AJ42" s="37">
        <f t="shared" si="2"/>
        <v>17.5</v>
      </c>
      <c r="AK42" s="37">
        <f t="shared" si="2"/>
        <v>18</v>
      </c>
      <c r="AL42" s="37">
        <f t="shared" si="2"/>
        <v>18</v>
      </c>
      <c r="AM42" s="37">
        <f t="shared" si="2"/>
        <v>18.5</v>
      </c>
      <c r="AN42" s="37">
        <f t="shared" si="2"/>
        <v>18.5</v>
      </c>
      <c r="AO42" s="37">
        <f t="shared" si="2"/>
        <v>19</v>
      </c>
      <c r="AP42" s="37">
        <f t="shared" si="2"/>
        <v>19</v>
      </c>
      <c r="AQ42" s="37">
        <f t="shared" si="2"/>
        <v>19.5</v>
      </c>
      <c r="AR42" s="37">
        <f t="shared" si="2"/>
        <v>19.5</v>
      </c>
      <c r="AS42" s="37">
        <f t="shared" si="2"/>
        <v>19.5</v>
      </c>
    </row>
    <row r="43" spans="4:45" x14ac:dyDescent="0.25">
      <c r="D43">
        <v>40</v>
      </c>
      <c r="E43">
        <v>66000</v>
      </c>
      <c r="F43" s="37">
        <v>17</v>
      </c>
      <c r="G43" s="37">
        <v>17.5</v>
      </c>
      <c r="H43" s="37">
        <v>18</v>
      </c>
      <c r="I43" s="37">
        <v>18</v>
      </c>
      <c r="J43" s="37">
        <v>18.5</v>
      </c>
      <c r="K43" s="37">
        <v>18.5</v>
      </c>
      <c r="L43" s="37">
        <v>19</v>
      </c>
      <c r="M43" s="37">
        <v>19</v>
      </c>
      <c r="N43" s="37">
        <v>19</v>
      </c>
      <c r="O43" s="37">
        <v>19.5</v>
      </c>
      <c r="P43" s="37">
        <v>19.5</v>
      </c>
      <c r="Q43" s="37">
        <v>19.5</v>
      </c>
      <c r="S43" t="str">
        <f t="shared" si="1"/>
        <v/>
      </c>
      <c r="T43">
        <v>66000</v>
      </c>
      <c r="U43" s="100">
        <v>0.17</v>
      </c>
      <c r="V43" s="100">
        <v>0.17500000000000002</v>
      </c>
      <c r="W43" s="100">
        <v>0.18</v>
      </c>
      <c r="X43" s="100">
        <v>0.18</v>
      </c>
      <c r="Y43" s="100">
        <v>0.185</v>
      </c>
      <c r="Z43" s="100">
        <v>0.185</v>
      </c>
      <c r="AA43" s="100">
        <v>0.19</v>
      </c>
      <c r="AB43" s="100">
        <v>0.19</v>
      </c>
      <c r="AC43" s="100">
        <v>0.19</v>
      </c>
      <c r="AD43" s="100">
        <v>0.19500000000000001</v>
      </c>
      <c r="AE43" s="100">
        <v>0.19500000000000001</v>
      </c>
      <c r="AF43" s="100">
        <v>0.19500000000000001</v>
      </c>
      <c r="AH43" s="37">
        <f t="shared" si="2"/>
        <v>17</v>
      </c>
      <c r="AI43" s="37">
        <f t="shared" si="2"/>
        <v>17.5</v>
      </c>
      <c r="AJ43" s="37">
        <f t="shared" si="2"/>
        <v>18</v>
      </c>
      <c r="AK43" s="37">
        <f t="shared" si="2"/>
        <v>18</v>
      </c>
      <c r="AL43" s="37">
        <f t="shared" si="2"/>
        <v>18.5</v>
      </c>
      <c r="AM43" s="37">
        <f t="shared" si="2"/>
        <v>18.5</v>
      </c>
      <c r="AN43" s="37">
        <f t="shared" si="2"/>
        <v>19</v>
      </c>
      <c r="AO43" s="37">
        <f t="shared" si="2"/>
        <v>19</v>
      </c>
      <c r="AP43" s="37">
        <f t="shared" si="2"/>
        <v>19</v>
      </c>
      <c r="AQ43" s="37">
        <f t="shared" si="2"/>
        <v>19.5</v>
      </c>
      <c r="AR43" s="37">
        <f t="shared" si="2"/>
        <v>19.5</v>
      </c>
      <c r="AS43" s="37">
        <f t="shared" si="2"/>
        <v>19.5</v>
      </c>
    </row>
    <row r="44" spans="4:45" x14ac:dyDescent="0.25">
      <c r="D44">
        <v>41</v>
      </c>
      <c r="E44">
        <v>67000</v>
      </c>
      <c r="F44" s="37">
        <v>17.5</v>
      </c>
      <c r="G44" s="37">
        <v>17.5</v>
      </c>
      <c r="H44" s="37">
        <v>18</v>
      </c>
      <c r="I44" s="37">
        <v>18</v>
      </c>
      <c r="J44" s="37">
        <v>18.5</v>
      </c>
      <c r="K44" s="37">
        <v>18.5</v>
      </c>
      <c r="L44" s="37">
        <v>19</v>
      </c>
      <c r="M44" s="37">
        <v>19</v>
      </c>
      <c r="N44" s="37">
        <v>19.5</v>
      </c>
      <c r="O44" s="37">
        <v>19.5</v>
      </c>
      <c r="P44" s="37">
        <v>19.5</v>
      </c>
      <c r="Q44" s="37">
        <v>20</v>
      </c>
      <c r="S44" t="str">
        <f t="shared" si="1"/>
        <v/>
      </c>
      <c r="T44">
        <v>67000</v>
      </c>
      <c r="U44" s="100">
        <v>0.17500000000000002</v>
      </c>
      <c r="V44" s="100">
        <v>0.17500000000000002</v>
      </c>
      <c r="W44" s="100">
        <v>0.18</v>
      </c>
      <c r="X44" s="100">
        <v>0.18</v>
      </c>
      <c r="Y44" s="100">
        <v>0.185</v>
      </c>
      <c r="Z44" s="100">
        <v>0.185</v>
      </c>
      <c r="AA44" s="100">
        <v>0.19</v>
      </c>
      <c r="AB44" s="100">
        <v>0.19</v>
      </c>
      <c r="AC44" s="100">
        <v>0.19500000000000001</v>
      </c>
      <c r="AD44" s="100">
        <v>0.19500000000000001</v>
      </c>
      <c r="AE44" s="100">
        <v>0.19500000000000001</v>
      </c>
      <c r="AF44" s="100">
        <v>0.2</v>
      </c>
      <c r="AH44" s="37">
        <f t="shared" si="2"/>
        <v>17.5</v>
      </c>
      <c r="AI44" s="37">
        <f t="shared" si="2"/>
        <v>17.5</v>
      </c>
      <c r="AJ44" s="37">
        <f t="shared" si="2"/>
        <v>18</v>
      </c>
      <c r="AK44" s="37">
        <f t="shared" si="2"/>
        <v>18</v>
      </c>
      <c r="AL44" s="37">
        <f t="shared" si="2"/>
        <v>18.5</v>
      </c>
      <c r="AM44" s="37">
        <f t="shared" si="2"/>
        <v>18.5</v>
      </c>
      <c r="AN44" s="37">
        <f t="shared" si="2"/>
        <v>19</v>
      </c>
      <c r="AO44" s="37">
        <f t="shared" si="2"/>
        <v>19</v>
      </c>
      <c r="AP44" s="37">
        <f t="shared" si="2"/>
        <v>19.5</v>
      </c>
      <c r="AQ44" s="37">
        <f t="shared" si="2"/>
        <v>19.5</v>
      </c>
      <c r="AR44" s="37">
        <f t="shared" si="2"/>
        <v>19.5</v>
      </c>
      <c r="AS44" s="37">
        <f t="shared" si="2"/>
        <v>20</v>
      </c>
    </row>
    <row r="45" spans="4:45" x14ac:dyDescent="0.25">
      <c r="D45">
        <v>42</v>
      </c>
      <c r="E45">
        <v>68000</v>
      </c>
      <c r="F45" s="37">
        <v>17.5</v>
      </c>
      <c r="G45" s="37">
        <v>18</v>
      </c>
      <c r="H45" s="37">
        <v>18</v>
      </c>
      <c r="I45" s="37">
        <v>18.5</v>
      </c>
      <c r="J45" s="37">
        <v>18.5</v>
      </c>
      <c r="K45" s="37">
        <v>19</v>
      </c>
      <c r="L45" s="37">
        <v>19</v>
      </c>
      <c r="M45" s="37">
        <v>19.5</v>
      </c>
      <c r="N45" s="37">
        <v>19.5</v>
      </c>
      <c r="O45" s="37">
        <v>19.5</v>
      </c>
      <c r="P45" s="37">
        <v>20</v>
      </c>
      <c r="Q45" s="37">
        <v>20</v>
      </c>
      <c r="S45" t="str">
        <f t="shared" si="1"/>
        <v/>
      </c>
      <c r="T45">
        <v>68000</v>
      </c>
      <c r="U45" s="100">
        <v>0.17500000000000002</v>
      </c>
      <c r="V45" s="100">
        <v>0.18</v>
      </c>
      <c r="W45" s="100">
        <v>0.18</v>
      </c>
      <c r="X45" s="100">
        <v>0.185</v>
      </c>
      <c r="Y45" s="100">
        <v>0.185</v>
      </c>
      <c r="Z45" s="100">
        <v>0.19</v>
      </c>
      <c r="AA45" s="100">
        <v>0.19</v>
      </c>
      <c r="AB45" s="100">
        <v>0.19500000000000001</v>
      </c>
      <c r="AC45" s="100">
        <v>0.19500000000000001</v>
      </c>
      <c r="AD45" s="100">
        <v>0.19500000000000001</v>
      </c>
      <c r="AE45" s="100">
        <v>0.2</v>
      </c>
      <c r="AF45" s="100">
        <v>0.2</v>
      </c>
      <c r="AH45" s="37">
        <f t="shared" si="2"/>
        <v>17.5</v>
      </c>
      <c r="AI45" s="37">
        <f t="shared" si="2"/>
        <v>18</v>
      </c>
      <c r="AJ45" s="37">
        <f t="shared" si="2"/>
        <v>18</v>
      </c>
      <c r="AK45" s="37">
        <f t="shared" si="2"/>
        <v>18.5</v>
      </c>
      <c r="AL45" s="37">
        <f t="shared" si="2"/>
        <v>18.5</v>
      </c>
      <c r="AM45" s="37">
        <f t="shared" si="2"/>
        <v>19</v>
      </c>
      <c r="AN45" s="37">
        <f t="shared" si="2"/>
        <v>19</v>
      </c>
      <c r="AO45" s="37">
        <f t="shared" si="2"/>
        <v>19.5</v>
      </c>
      <c r="AP45" s="37">
        <f t="shared" si="2"/>
        <v>19.5</v>
      </c>
      <c r="AQ45" s="37">
        <f t="shared" si="2"/>
        <v>19.5</v>
      </c>
      <c r="AR45" s="37">
        <f t="shared" si="2"/>
        <v>20</v>
      </c>
      <c r="AS45" s="37">
        <f t="shared" si="2"/>
        <v>20</v>
      </c>
    </row>
    <row r="46" spans="4:45" x14ac:dyDescent="0.25">
      <c r="D46">
        <v>43</v>
      </c>
      <c r="E46">
        <v>69000</v>
      </c>
      <c r="F46" s="37">
        <v>17.5</v>
      </c>
      <c r="G46" s="37">
        <v>18</v>
      </c>
      <c r="H46" s="37">
        <v>18</v>
      </c>
      <c r="I46" s="37">
        <v>18.5</v>
      </c>
      <c r="J46" s="37">
        <v>18.5</v>
      </c>
      <c r="K46" s="37">
        <v>19</v>
      </c>
      <c r="L46" s="37">
        <v>19</v>
      </c>
      <c r="M46" s="37">
        <v>19.5</v>
      </c>
      <c r="N46" s="37">
        <v>19.5</v>
      </c>
      <c r="O46" s="37">
        <v>20</v>
      </c>
      <c r="P46" s="37">
        <v>20</v>
      </c>
      <c r="Q46" s="37">
        <v>20</v>
      </c>
      <c r="S46" t="str">
        <f t="shared" si="1"/>
        <v/>
      </c>
      <c r="T46">
        <v>69000</v>
      </c>
      <c r="U46" s="100">
        <v>0.17500000000000002</v>
      </c>
      <c r="V46" s="100">
        <v>0.18</v>
      </c>
      <c r="W46" s="100">
        <v>0.18</v>
      </c>
      <c r="X46" s="100">
        <v>0.185</v>
      </c>
      <c r="Y46" s="100">
        <v>0.185</v>
      </c>
      <c r="Z46" s="100">
        <v>0.19</v>
      </c>
      <c r="AA46" s="100">
        <v>0.19</v>
      </c>
      <c r="AB46" s="100">
        <v>0.19500000000000001</v>
      </c>
      <c r="AC46" s="100">
        <v>0.19500000000000001</v>
      </c>
      <c r="AD46" s="100">
        <v>0.2</v>
      </c>
      <c r="AE46" s="100">
        <v>0.2</v>
      </c>
      <c r="AF46" s="100">
        <v>0.2</v>
      </c>
      <c r="AH46" s="37">
        <f t="shared" si="2"/>
        <v>17.5</v>
      </c>
      <c r="AI46" s="37">
        <f t="shared" si="2"/>
        <v>18</v>
      </c>
      <c r="AJ46" s="37">
        <f t="shared" si="2"/>
        <v>18</v>
      </c>
      <c r="AK46" s="37">
        <f t="shared" si="2"/>
        <v>18.5</v>
      </c>
      <c r="AL46" s="37">
        <f t="shared" si="2"/>
        <v>18.5</v>
      </c>
      <c r="AM46" s="37">
        <f t="shared" si="2"/>
        <v>19</v>
      </c>
      <c r="AN46" s="37">
        <f t="shared" ref="AH46:AS67" si="3">AA46*$T$3</f>
        <v>19</v>
      </c>
      <c r="AO46" s="37">
        <f t="shared" si="3"/>
        <v>19.5</v>
      </c>
      <c r="AP46" s="37">
        <f t="shared" si="3"/>
        <v>19.5</v>
      </c>
      <c r="AQ46" s="37">
        <f t="shared" si="3"/>
        <v>20</v>
      </c>
      <c r="AR46" s="37">
        <f t="shared" si="3"/>
        <v>20</v>
      </c>
      <c r="AS46" s="37">
        <f t="shared" si="3"/>
        <v>20</v>
      </c>
    </row>
    <row r="47" spans="4:45" x14ac:dyDescent="0.25">
      <c r="D47">
        <v>44</v>
      </c>
      <c r="E47">
        <v>70000</v>
      </c>
      <c r="F47" s="37">
        <v>17.5</v>
      </c>
      <c r="G47" s="37">
        <v>18</v>
      </c>
      <c r="H47" s="37">
        <v>18.5</v>
      </c>
      <c r="I47" s="37">
        <v>18.5</v>
      </c>
      <c r="J47" s="37">
        <v>19</v>
      </c>
      <c r="K47" s="37">
        <v>19</v>
      </c>
      <c r="L47" s="37">
        <v>19.5</v>
      </c>
      <c r="M47" s="37">
        <v>19.5</v>
      </c>
      <c r="N47" s="37">
        <v>19.5</v>
      </c>
      <c r="O47" s="37">
        <v>20</v>
      </c>
      <c r="P47" s="37">
        <v>20</v>
      </c>
      <c r="Q47" s="37">
        <v>20.5</v>
      </c>
      <c r="S47" t="str">
        <f t="shared" si="1"/>
        <v/>
      </c>
      <c r="T47">
        <v>70000</v>
      </c>
      <c r="U47" s="100">
        <v>0.17500000000000002</v>
      </c>
      <c r="V47" s="100">
        <v>0.18</v>
      </c>
      <c r="W47" s="100">
        <v>0.185</v>
      </c>
      <c r="X47" s="100">
        <v>0.185</v>
      </c>
      <c r="Y47" s="100">
        <v>0.19</v>
      </c>
      <c r="Z47" s="100">
        <v>0.19</v>
      </c>
      <c r="AA47" s="100">
        <v>0.19500000000000001</v>
      </c>
      <c r="AB47" s="100">
        <v>0.19500000000000001</v>
      </c>
      <c r="AC47" s="100">
        <v>0.19500000000000001</v>
      </c>
      <c r="AD47" s="100">
        <v>0.2</v>
      </c>
      <c r="AE47" s="100">
        <v>0.2</v>
      </c>
      <c r="AF47" s="100">
        <v>0.20500000000000002</v>
      </c>
      <c r="AH47" s="37">
        <f t="shared" si="3"/>
        <v>17.5</v>
      </c>
      <c r="AI47" s="37">
        <f t="shared" si="3"/>
        <v>18</v>
      </c>
      <c r="AJ47" s="37">
        <f t="shared" si="3"/>
        <v>18.5</v>
      </c>
      <c r="AK47" s="37">
        <f t="shared" si="3"/>
        <v>18.5</v>
      </c>
      <c r="AL47" s="37">
        <f t="shared" si="3"/>
        <v>19</v>
      </c>
      <c r="AM47" s="37">
        <f t="shared" si="3"/>
        <v>19</v>
      </c>
      <c r="AN47" s="37">
        <f t="shared" si="3"/>
        <v>19.5</v>
      </c>
      <c r="AO47" s="37">
        <f t="shared" si="3"/>
        <v>19.5</v>
      </c>
      <c r="AP47" s="37">
        <f t="shared" si="3"/>
        <v>19.5</v>
      </c>
      <c r="AQ47" s="37">
        <f t="shared" si="3"/>
        <v>20</v>
      </c>
      <c r="AR47" s="37">
        <f t="shared" si="3"/>
        <v>20</v>
      </c>
      <c r="AS47" s="37">
        <f t="shared" si="3"/>
        <v>20.5</v>
      </c>
    </row>
    <row r="48" spans="4:45" x14ac:dyDescent="0.25">
      <c r="D48">
        <v>45</v>
      </c>
      <c r="E48">
        <v>71000</v>
      </c>
      <c r="F48" s="37">
        <v>18</v>
      </c>
      <c r="G48" s="37">
        <v>18</v>
      </c>
      <c r="H48" s="37">
        <v>18.5</v>
      </c>
      <c r="I48" s="37">
        <v>18.5</v>
      </c>
      <c r="J48" s="37">
        <v>19</v>
      </c>
      <c r="K48" s="37">
        <v>19.5</v>
      </c>
      <c r="L48" s="37">
        <v>19.5</v>
      </c>
      <c r="M48" s="37">
        <v>19.5</v>
      </c>
      <c r="N48" s="37">
        <v>20</v>
      </c>
      <c r="O48" s="37">
        <v>20</v>
      </c>
      <c r="P48" s="37">
        <v>20</v>
      </c>
      <c r="Q48" s="37">
        <v>20.5</v>
      </c>
      <c r="S48" t="str">
        <f t="shared" si="1"/>
        <v/>
      </c>
      <c r="T48">
        <v>71000</v>
      </c>
      <c r="U48" s="100">
        <v>0.18</v>
      </c>
      <c r="V48" s="100">
        <v>0.18</v>
      </c>
      <c r="W48" s="100">
        <v>0.185</v>
      </c>
      <c r="X48" s="100">
        <v>0.185</v>
      </c>
      <c r="Y48" s="100">
        <v>0.19</v>
      </c>
      <c r="Z48" s="100">
        <v>0.19500000000000001</v>
      </c>
      <c r="AA48" s="100">
        <v>0.19500000000000001</v>
      </c>
      <c r="AB48" s="100">
        <v>0.19500000000000001</v>
      </c>
      <c r="AC48" s="100">
        <v>0.2</v>
      </c>
      <c r="AD48" s="100">
        <v>0.2</v>
      </c>
      <c r="AE48" s="100">
        <v>0.2</v>
      </c>
      <c r="AF48" s="100">
        <v>0.20500000000000002</v>
      </c>
      <c r="AH48" s="37">
        <f t="shared" si="3"/>
        <v>18</v>
      </c>
      <c r="AI48" s="37">
        <f t="shared" si="3"/>
        <v>18</v>
      </c>
      <c r="AJ48" s="37">
        <f t="shared" si="3"/>
        <v>18.5</v>
      </c>
      <c r="AK48" s="37">
        <f t="shared" si="3"/>
        <v>18.5</v>
      </c>
      <c r="AL48" s="37">
        <f t="shared" si="3"/>
        <v>19</v>
      </c>
      <c r="AM48" s="37">
        <f t="shared" si="3"/>
        <v>19.5</v>
      </c>
      <c r="AN48" s="37">
        <f t="shared" si="3"/>
        <v>19.5</v>
      </c>
      <c r="AO48" s="37">
        <f t="shared" si="3"/>
        <v>19.5</v>
      </c>
      <c r="AP48" s="37">
        <f t="shared" si="3"/>
        <v>20</v>
      </c>
      <c r="AQ48" s="37">
        <f t="shared" si="3"/>
        <v>20</v>
      </c>
      <c r="AR48" s="37">
        <f t="shared" si="3"/>
        <v>20</v>
      </c>
      <c r="AS48" s="37">
        <f t="shared" si="3"/>
        <v>20.5</v>
      </c>
    </row>
    <row r="49" spans="4:45" x14ac:dyDescent="0.25">
      <c r="D49">
        <v>46</v>
      </c>
      <c r="E49">
        <v>72000</v>
      </c>
      <c r="F49" s="37">
        <v>18</v>
      </c>
      <c r="G49" s="37">
        <v>18.5</v>
      </c>
      <c r="H49" s="37">
        <v>18.5</v>
      </c>
      <c r="I49" s="37">
        <v>19</v>
      </c>
      <c r="J49" s="37">
        <v>19</v>
      </c>
      <c r="K49" s="37">
        <v>19.5</v>
      </c>
      <c r="L49" s="37">
        <v>19.5</v>
      </c>
      <c r="M49" s="37">
        <v>20</v>
      </c>
      <c r="N49" s="37">
        <v>20</v>
      </c>
      <c r="O49" s="37">
        <v>20</v>
      </c>
      <c r="P49" s="37">
        <v>20.5</v>
      </c>
      <c r="Q49" s="37">
        <v>20.5</v>
      </c>
      <c r="S49" t="str">
        <f t="shared" si="1"/>
        <v/>
      </c>
      <c r="T49">
        <v>72000</v>
      </c>
      <c r="U49" s="100">
        <v>0.18</v>
      </c>
      <c r="V49" s="100">
        <v>0.185</v>
      </c>
      <c r="W49" s="100">
        <v>0.185</v>
      </c>
      <c r="X49" s="100">
        <v>0.19</v>
      </c>
      <c r="Y49" s="100">
        <v>0.19</v>
      </c>
      <c r="Z49" s="100">
        <v>0.19500000000000001</v>
      </c>
      <c r="AA49" s="100">
        <v>0.19500000000000001</v>
      </c>
      <c r="AB49" s="100">
        <v>0.2</v>
      </c>
      <c r="AC49" s="100">
        <v>0.2</v>
      </c>
      <c r="AD49" s="100">
        <v>0.2</v>
      </c>
      <c r="AE49" s="100">
        <v>0.20500000000000002</v>
      </c>
      <c r="AF49" s="100">
        <v>0.20500000000000002</v>
      </c>
      <c r="AH49" s="37">
        <f t="shared" si="3"/>
        <v>18</v>
      </c>
      <c r="AI49" s="37">
        <f t="shared" si="3"/>
        <v>18.5</v>
      </c>
      <c r="AJ49" s="37">
        <f t="shared" si="3"/>
        <v>18.5</v>
      </c>
      <c r="AK49" s="37">
        <f t="shared" si="3"/>
        <v>19</v>
      </c>
      <c r="AL49" s="37">
        <f t="shared" si="3"/>
        <v>19</v>
      </c>
      <c r="AM49" s="37">
        <f t="shared" si="3"/>
        <v>19.5</v>
      </c>
      <c r="AN49" s="37">
        <f t="shared" si="3"/>
        <v>19.5</v>
      </c>
      <c r="AO49" s="37">
        <f t="shared" si="3"/>
        <v>20</v>
      </c>
      <c r="AP49" s="37">
        <f t="shared" si="3"/>
        <v>20</v>
      </c>
      <c r="AQ49" s="37">
        <f t="shared" si="3"/>
        <v>20</v>
      </c>
      <c r="AR49" s="37">
        <f t="shared" si="3"/>
        <v>20.5</v>
      </c>
      <c r="AS49" s="37">
        <f t="shared" si="3"/>
        <v>20.5</v>
      </c>
    </row>
    <row r="50" spans="4:45" x14ac:dyDescent="0.25">
      <c r="D50">
        <v>47</v>
      </c>
      <c r="E50">
        <v>73000</v>
      </c>
      <c r="F50" s="37">
        <v>18</v>
      </c>
      <c r="G50" s="37">
        <v>18.5</v>
      </c>
      <c r="H50" s="37">
        <v>18.5</v>
      </c>
      <c r="I50" s="37">
        <v>19</v>
      </c>
      <c r="J50" s="37">
        <v>19.5</v>
      </c>
      <c r="K50" s="37">
        <v>19.5</v>
      </c>
      <c r="L50" s="37">
        <v>20</v>
      </c>
      <c r="M50" s="37">
        <v>20</v>
      </c>
      <c r="N50" s="37">
        <v>20</v>
      </c>
      <c r="O50" s="37">
        <v>20.5</v>
      </c>
      <c r="P50" s="37">
        <v>20.5</v>
      </c>
      <c r="Q50" s="37">
        <v>20.5</v>
      </c>
      <c r="S50" t="str">
        <f t="shared" si="1"/>
        <v/>
      </c>
      <c r="T50">
        <v>73000</v>
      </c>
      <c r="U50" s="100">
        <v>0.18</v>
      </c>
      <c r="V50" s="100">
        <v>0.185</v>
      </c>
      <c r="W50" s="100">
        <v>0.185</v>
      </c>
      <c r="X50" s="100">
        <v>0.19</v>
      </c>
      <c r="Y50" s="100">
        <v>0.19500000000000001</v>
      </c>
      <c r="Z50" s="100">
        <v>0.19500000000000001</v>
      </c>
      <c r="AA50" s="100">
        <v>0.2</v>
      </c>
      <c r="AB50" s="100">
        <v>0.2</v>
      </c>
      <c r="AC50" s="100">
        <v>0.2</v>
      </c>
      <c r="AD50" s="100">
        <v>0.20500000000000002</v>
      </c>
      <c r="AE50" s="100">
        <v>0.20500000000000002</v>
      </c>
      <c r="AF50" s="100">
        <v>0.20500000000000002</v>
      </c>
      <c r="AH50" s="37">
        <f t="shared" si="3"/>
        <v>18</v>
      </c>
      <c r="AI50" s="37">
        <f t="shared" si="3"/>
        <v>18.5</v>
      </c>
      <c r="AJ50" s="37">
        <f t="shared" si="3"/>
        <v>18.5</v>
      </c>
      <c r="AK50" s="37">
        <f t="shared" si="3"/>
        <v>19</v>
      </c>
      <c r="AL50" s="37">
        <f t="shared" si="3"/>
        <v>19.5</v>
      </c>
      <c r="AM50" s="37">
        <f t="shared" si="3"/>
        <v>19.5</v>
      </c>
      <c r="AN50" s="37">
        <f t="shared" si="3"/>
        <v>20</v>
      </c>
      <c r="AO50" s="37">
        <f t="shared" si="3"/>
        <v>20</v>
      </c>
      <c r="AP50" s="37">
        <f t="shared" si="3"/>
        <v>20</v>
      </c>
      <c r="AQ50" s="37">
        <f t="shared" si="3"/>
        <v>20.5</v>
      </c>
      <c r="AR50" s="37">
        <f t="shared" si="3"/>
        <v>20.5</v>
      </c>
      <c r="AS50" s="37">
        <f t="shared" si="3"/>
        <v>20.5</v>
      </c>
    </row>
    <row r="51" spans="4:45" x14ac:dyDescent="0.25">
      <c r="D51">
        <v>48</v>
      </c>
      <c r="E51">
        <v>74000</v>
      </c>
      <c r="F51" s="37">
        <v>18</v>
      </c>
      <c r="G51" s="37">
        <v>18.5</v>
      </c>
      <c r="H51" s="37">
        <v>19</v>
      </c>
      <c r="I51" s="37">
        <v>19</v>
      </c>
      <c r="J51" s="37">
        <v>19.5</v>
      </c>
      <c r="K51" s="37">
        <v>19.5</v>
      </c>
      <c r="L51" s="37">
        <v>20</v>
      </c>
      <c r="M51" s="37">
        <v>20</v>
      </c>
      <c r="N51" s="37">
        <v>20.5</v>
      </c>
      <c r="O51" s="37">
        <v>20.5</v>
      </c>
      <c r="P51" s="37">
        <v>20.5</v>
      </c>
      <c r="Q51" s="37">
        <v>21.000000000000004</v>
      </c>
      <c r="S51" t="str">
        <f t="shared" si="1"/>
        <v/>
      </c>
      <c r="T51">
        <v>74000</v>
      </c>
      <c r="U51" s="100">
        <v>0.18</v>
      </c>
      <c r="V51" s="100">
        <v>0.185</v>
      </c>
      <c r="W51" s="100">
        <v>0.19</v>
      </c>
      <c r="X51" s="100">
        <v>0.19</v>
      </c>
      <c r="Y51" s="100">
        <v>0.19500000000000001</v>
      </c>
      <c r="Z51" s="100">
        <v>0.19500000000000001</v>
      </c>
      <c r="AA51" s="100">
        <v>0.2</v>
      </c>
      <c r="AB51" s="100">
        <v>0.2</v>
      </c>
      <c r="AC51" s="100">
        <v>0.20500000000000002</v>
      </c>
      <c r="AD51" s="100">
        <v>0.20500000000000002</v>
      </c>
      <c r="AE51" s="100">
        <v>0.20500000000000002</v>
      </c>
      <c r="AF51" s="100">
        <v>0.21000000000000002</v>
      </c>
      <c r="AH51" s="37">
        <f t="shared" si="3"/>
        <v>18</v>
      </c>
      <c r="AI51" s="37">
        <f t="shared" si="3"/>
        <v>18.5</v>
      </c>
      <c r="AJ51" s="37">
        <f t="shared" si="3"/>
        <v>19</v>
      </c>
      <c r="AK51" s="37">
        <f t="shared" si="3"/>
        <v>19</v>
      </c>
      <c r="AL51" s="37">
        <f t="shared" si="3"/>
        <v>19.5</v>
      </c>
      <c r="AM51" s="37">
        <f t="shared" si="3"/>
        <v>19.5</v>
      </c>
      <c r="AN51" s="37">
        <f t="shared" si="3"/>
        <v>20</v>
      </c>
      <c r="AO51" s="37">
        <f t="shared" si="3"/>
        <v>20</v>
      </c>
      <c r="AP51" s="37">
        <f t="shared" si="3"/>
        <v>20.5</v>
      </c>
      <c r="AQ51" s="37">
        <f t="shared" si="3"/>
        <v>20.5</v>
      </c>
      <c r="AR51" s="37">
        <f t="shared" si="3"/>
        <v>20.5</v>
      </c>
      <c r="AS51" s="37">
        <f t="shared" si="3"/>
        <v>21.000000000000004</v>
      </c>
    </row>
    <row r="52" spans="4:45" x14ac:dyDescent="0.25">
      <c r="D52">
        <v>49</v>
      </c>
      <c r="E52">
        <v>75000</v>
      </c>
      <c r="F52" s="37">
        <v>18.5</v>
      </c>
      <c r="G52" s="37">
        <v>18.5</v>
      </c>
      <c r="H52" s="37">
        <v>19</v>
      </c>
      <c r="I52" s="37">
        <v>19.5</v>
      </c>
      <c r="J52" s="37">
        <v>19.5</v>
      </c>
      <c r="K52" s="37">
        <v>20</v>
      </c>
      <c r="L52" s="37">
        <v>20</v>
      </c>
      <c r="M52" s="37">
        <v>20.5</v>
      </c>
      <c r="N52" s="37">
        <v>20.5</v>
      </c>
      <c r="O52" s="37">
        <v>20.5</v>
      </c>
      <c r="P52" s="37">
        <v>21.000000000000004</v>
      </c>
      <c r="Q52" s="37">
        <v>21.000000000000004</v>
      </c>
      <c r="S52" t="str">
        <f t="shared" si="1"/>
        <v/>
      </c>
      <c r="T52">
        <v>75000</v>
      </c>
      <c r="U52" s="100">
        <v>0.185</v>
      </c>
      <c r="V52" s="100">
        <v>0.185</v>
      </c>
      <c r="W52" s="100">
        <v>0.19</v>
      </c>
      <c r="X52" s="100">
        <v>0.19500000000000001</v>
      </c>
      <c r="Y52" s="100">
        <v>0.19500000000000001</v>
      </c>
      <c r="Z52" s="100">
        <v>0.2</v>
      </c>
      <c r="AA52" s="100">
        <v>0.2</v>
      </c>
      <c r="AB52" s="100">
        <v>0.20500000000000002</v>
      </c>
      <c r="AC52" s="100">
        <v>0.20500000000000002</v>
      </c>
      <c r="AD52" s="100">
        <v>0.20500000000000002</v>
      </c>
      <c r="AE52" s="100">
        <v>0.21000000000000002</v>
      </c>
      <c r="AF52" s="100">
        <v>0.21000000000000002</v>
      </c>
      <c r="AH52" s="37">
        <f t="shared" si="3"/>
        <v>18.5</v>
      </c>
      <c r="AI52" s="37">
        <f t="shared" si="3"/>
        <v>18.5</v>
      </c>
      <c r="AJ52" s="37">
        <f t="shared" si="3"/>
        <v>19</v>
      </c>
      <c r="AK52" s="37">
        <f t="shared" si="3"/>
        <v>19.5</v>
      </c>
      <c r="AL52" s="37">
        <f t="shared" si="3"/>
        <v>19.5</v>
      </c>
      <c r="AM52" s="37">
        <f t="shared" si="3"/>
        <v>20</v>
      </c>
      <c r="AN52" s="37">
        <f t="shared" si="3"/>
        <v>20</v>
      </c>
      <c r="AO52" s="37">
        <f t="shared" si="3"/>
        <v>20.5</v>
      </c>
      <c r="AP52" s="37">
        <f t="shared" si="3"/>
        <v>20.5</v>
      </c>
      <c r="AQ52" s="37">
        <f t="shared" si="3"/>
        <v>20.5</v>
      </c>
      <c r="AR52" s="37">
        <f t="shared" si="3"/>
        <v>21.000000000000004</v>
      </c>
      <c r="AS52" s="37">
        <f t="shared" si="3"/>
        <v>21.000000000000004</v>
      </c>
    </row>
    <row r="53" spans="4:45" x14ac:dyDescent="0.25">
      <c r="D53">
        <v>50</v>
      </c>
      <c r="E53">
        <v>76000</v>
      </c>
      <c r="F53" s="37">
        <v>18.5</v>
      </c>
      <c r="G53" s="37">
        <v>19</v>
      </c>
      <c r="H53" s="37">
        <v>19</v>
      </c>
      <c r="I53" s="37">
        <v>19.5</v>
      </c>
      <c r="J53" s="37">
        <v>19.5</v>
      </c>
      <c r="K53" s="37">
        <v>20</v>
      </c>
      <c r="L53" s="37">
        <v>20</v>
      </c>
      <c r="M53" s="37">
        <v>20.5</v>
      </c>
      <c r="N53" s="37">
        <v>20.5</v>
      </c>
      <c r="O53" s="37">
        <v>21.000000000000004</v>
      </c>
      <c r="P53" s="37">
        <v>21.000000000000004</v>
      </c>
      <c r="Q53" s="37">
        <v>21.000000000000004</v>
      </c>
      <c r="S53" t="str">
        <f t="shared" si="1"/>
        <v/>
      </c>
      <c r="T53">
        <v>76000</v>
      </c>
      <c r="U53" s="100">
        <v>0.185</v>
      </c>
      <c r="V53" s="100">
        <v>0.19</v>
      </c>
      <c r="W53" s="100">
        <v>0.19</v>
      </c>
      <c r="X53" s="100">
        <v>0.19500000000000001</v>
      </c>
      <c r="Y53" s="100">
        <v>0.19500000000000001</v>
      </c>
      <c r="Z53" s="100">
        <v>0.2</v>
      </c>
      <c r="AA53" s="100">
        <v>0.2</v>
      </c>
      <c r="AB53" s="100">
        <v>0.20500000000000002</v>
      </c>
      <c r="AC53" s="100">
        <v>0.20500000000000002</v>
      </c>
      <c r="AD53" s="100">
        <v>0.21000000000000002</v>
      </c>
      <c r="AE53" s="100">
        <v>0.21000000000000002</v>
      </c>
      <c r="AF53" s="100">
        <v>0.21000000000000002</v>
      </c>
      <c r="AH53" s="37">
        <f t="shared" si="3"/>
        <v>18.5</v>
      </c>
      <c r="AI53" s="37">
        <f t="shared" si="3"/>
        <v>19</v>
      </c>
      <c r="AJ53" s="37">
        <f t="shared" si="3"/>
        <v>19</v>
      </c>
      <c r="AK53" s="37">
        <f t="shared" si="3"/>
        <v>19.5</v>
      </c>
      <c r="AL53" s="37">
        <f t="shared" si="3"/>
        <v>19.5</v>
      </c>
      <c r="AM53" s="37">
        <f t="shared" si="3"/>
        <v>20</v>
      </c>
      <c r="AN53" s="37">
        <f t="shared" si="3"/>
        <v>20</v>
      </c>
      <c r="AO53" s="37">
        <f t="shared" si="3"/>
        <v>20.5</v>
      </c>
      <c r="AP53" s="37">
        <f t="shared" si="3"/>
        <v>20.5</v>
      </c>
      <c r="AQ53" s="37">
        <f t="shared" si="3"/>
        <v>21.000000000000004</v>
      </c>
      <c r="AR53" s="37">
        <f t="shared" si="3"/>
        <v>21.000000000000004</v>
      </c>
      <c r="AS53" s="37">
        <f t="shared" si="3"/>
        <v>21.000000000000004</v>
      </c>
    </row>
    <row r="54" spans="4:45" x14ac:dyDescent="0.25">
      <c r="D54">
        <v>51</v>
      </c>
      <c r="E54">
        <v>77000</v>
      </c>
      <c r="F54" s="37">
        <v>18.5</v>
      </c>
      <c r="G54" s="37">
        <v>19</v>
      </c>
      <c r="H54" s="37">
        <v>19</v>
      </c>
      <c r="I54" s="37">
        <v>19.5</v>
      </c>
      <c r="J54" s="37">
        <v>20</v>
      </c>
      <c r="K54" s="37">
        <v>20</v>
      </c>
      <c r="L54" s="37">
        <v>20.5</v>
      </c>
      <c r="M54" s="37">
        <v>20.5</v>
      </c>
      <c r="N54" s="37">
        <v>21.000000000000004</v>
      </c>
      <c r="O54" s="37">
        <v>21.000000000000004</v>
      </c>
      <c r="P54" s="37">
        <v>21.000000000000004</v>
      </c>
      <c r="Q54" s="37">
        <v>21.499999999999996</v>
      </c>
      <c r="S54" t="str">
        <f t="shared" si="1"/>
        <v/>
      </c>
      <c r="T54">
        <v>77000</v>
      </c>
      <c r="U54" s="100">
        <v>0.185</v>
      </c>
      <c r="V54" s="100">
        <v>0.19</v>
      </c>
      <c r="W54" s="100">
        <v>0.19</v>
      </c>
      <c r="X54" s="100">
        <v>0.19500000000000001</v>
      </c>
      <c r="Y54" s="100">
        <v>0.2</v>
      </c>
      <c r="Z54" s="100">
        <v>0.2</v>
      </c>
      <c r="AA54" s="100">
        <v>0.20500000000000002</v>
      </c>
      <c r="AB54" s="100">
        <v>0.20500000000000002</v>
      </c>
      <c r="AC54" s="100">
        <v>0.21000000000000002</v>
      </c>
      <c r="AD54" s="100">
        <v>0.21000000000000002</v>
      </c>
      <c r="AE54" s="100">
        <v>0.21000000000000002</v>
      </c>
      <c r="AF54" s="100">
        <v>0.21499999999999997</v>
      </c>
      <c r="AH54" s="37">
        <f t="shared" si="3"/>
        <v>18.5</v>
      </c>
      <c r="AI54" s="37">
        <f t="shared" si="3"/>
        <v>19</v>
      </c>
      <c r="AJ54" s="37">
        <f t="shared" si="3"/>
        <v>19</v>
      </c>
      <c r="AK54" s="37">
        <f t="shared" si="3"/>
        <v>19.5</v>
      </c>
      <c r="AL54" s="37">
        <f t="shared" si="3"/>
        <v>20</v>
      </c>
      <c r="AM54" s="37">
        <f t="shared" si="3"/>
        <v>20</v>
      </c>
      <c r="AN54" s="37">
        <f t="shared" si="3"/>
        <v>20.5</v>
      </c>
      <c r="AO54" s="37">
        <f t="shared" si="3"/>
        <v>20.5</v>
      </c>
      <c r="AP54" s="37">
        <f t="shared" si="3"/>
        <v>21.000000000000004</v>
      </c>
      <c r="AQ54" s="37">
        <f t="shared" si="3"/>
        <v>21.000000000000004</v>
      </c>
      <c r="AR54" s="37">
        <f t="shared" si="3"/>
        <v>21.000000000000004</v>
      </c>
      <c r="AS54" s="37">
        <f t="shared" si="3"/>
        <v>21.499999999999996</v>
      </c>
    </row>
    <row r="55" spans="4:45" x14ac:dyDescent="0.25">
      <c r="D55">
        <v>52</v>
      </c>
      <c r="E55">
        <v>78000</v>
      </c>
      <c r="F55" s="37">
        <v>18.5</v>
      </c>
      <c r="G55" s="37">
        <v>19</v>
      </c>
      <c r="H55" s="37">
        <v>19.5</v>
      </c>
      <c r="I55" s="37">
        <v>19.5</v>
      </c>
      <c r="J55" s="37">
        <v>20</v>
      </c>
      <c r="K55" s="37">
        <v>20</v>
      </c>
      <c r="L55" s="37">
        <v>20.5</v>
      </c>
      <c r="M55" s="37">
        <v>20.5</v>
      </c>
      <c r="N55" s="37">
        <v>21.000000000000004</v>
      </c>
      <c r="O55" s="37">
        <v>21.000000000000004</v>
      </c>
      <c r="P55" s="37">
        <v>21.499999999999996</v>
      </c>
      <c r="Q55" s="37">
        <v>21.499999999999996</v>
      </c>
      <c r="S55" t="str">
        <f t="shared" si="1"/>
        <v/>
      </c>
      <c r="T55">
        <v>78000</v>
      </c>
      <c r="U55" s="100">
        <v>0.185</v>
      </c>
      <c r="V55" s="100">
        <v>0.19</v>
      </c>
      <c r="W55" s="100">
        <v>0.19500000000000001</v>
      </c>
      <c r="X55" s="100">
        <v>0.19500000000000001</v>
      </c>
      <c r="Y55" s="100">
        <v>0.2</v>
      </c>
      <c r="Z55" s="100">
        <v>0.2</v>
      </c>
      <c r="AA55" s="100">
        <v>0.20500000000000002</v>
      </c>
      <c r="AB55" s="100">
        <v>0.20500000000000002</v>
      </c>
      <c r="AC55" s="100">
        <v>0.21000000000000002</v>
      </c>
      <c r="AD55" s="100">
        <v>0.21000000000000002</v>
      </c>
      <c r="AE55" s="100">
        <v>0.21499999999999997</v>
      </c>
      <c r="AF55" s="100">
        <v>0.21499999999999997</v>
      </c>
      <c r="AH55" s="37">
        <f t="shared" si="3"/>
        <v>18.5</v>
      </c>
      <c r="AI55" s="37">
        <f t="shared" si="3"/>
        <v>19</v>
      </c>
      <c r="AJ55" s="37">
        <f t="shared" si="3"/>
        <v>19.5</v>
      </c>
      <c r="AK55" s="37">
        <f t="shared" si="3"/>
        <v>19.5</v>
      </c>
      <c r="AL55" s="37">
        <f t="shared" si="3"/>
        <v>20</v>
      </c>
      <c r="AM55" s="37">
        <f t="shared" si="3"/>
        <v>20</v>
      </c>
      <c r="AN55" s="37">
        <f t="shared" si="3"/>
        <v>20.5</v>
      </c>
      <c r="AO55" s="37">
        <f t="shared" si="3"/>
        <v>20.5</v>
      </c>
      <c r="AP55" s="37">
        <f t="shared" si="3"/>
        <v>21.000000000000004</v>
      </c>
      <c r="AQ55" s="37">
        <f t="shared" si="3"/>
        <v>21.000000000000004</v>
      </c>
      <c r="AR55" s="37">
        <f t="shared" si="3"/>
        <v>21.499999999999996</v>
      </c>
      <c r="AS55" s="37">
        <f t="shared" si="3"/>
        <v>21.499999999999996</v>
      </c>
    </row>
    <row r="56" spans="4:45" x14ac:dyDescent="0.25">
      <c r="D56">
        <v>53</v>
      </c>
      <c r="E56">
        <v>79000</v>
      </c>
      <c r="F56" s="37">
        <v>19</v>
      </c>
      <c r="G56" s="37">
        <v>19</v>
      </c>
      <c r="H56" s="37">
        <v>19.5</v>
      </c>
      <c r="I56" s="37">
        <v>19.5</v>
      </c>
      <c r="J56" s="37">
        <v>20</v>
      </c>
      <c r="K56" s="37">
        <v>20.5</v>
      </c>
      <c r="L56" s="37">
        <v>20.5</v>
      </c>
      <c r="M56" s="37">
        <v>21.000000000000004</v>
      </c>
      <c r="N56" s="37">
        <v>21.000000000000004</v>
      </c>
      <c r="O56" s="37">
        <v>21.000000000000004</v>
      </c>
      <c r="P56" s="37">
        <v>21.499999999999996</v>
      </c>
      <c r="Q56" s="37">
        <v>21.499999999999996</v>
      </c>
      <c r="S56" t="str">
        <f t="shared" si="1"/>
        <v/>
      </c>
      <c r="T56">
        <v>79000</v>
      </c>
      <c r="U56" s="100">
        <v>0.19</v>
      </c>
      <c r="V56" s="100">
        <v>0.19</v>
      </c>
      <c r="W56" s="100">
        <v>0.19500000000000001</v>
      </c>
      <c r="X56" s="100">
        <v>0.19500000000000001</v>
      </c>
      <c r="Y56" s="100">
        <v>0.2</v>
      </c>
      <c r="Z56" s="100">
        <v>0.20500000000000002</v>
      </c>
      <c r="AA56" s="100">
        <v>0.20500000000000002</v>
      </c>
      <c r="AB56" s="100">
        <v>0.21000000000000002</v>
      </c>
      <c r="AC56" s="100">
        <v>0.21000000000000002</v>
      </c>
      <c r="AD56" s="100">
        <v>0.21000000000000002</v>
      </c>
      <c r="AE56" s="100">
        <v>0.21499999999999997</v>
      </c>
      <c r="AF56" s="100">
        <v>0.21499999999999997</v>
      </c>
      <c r="AH56" s="37">
        <f t="shared" si="3"/>
        <v>19</v>
      </c>
      <c r="AI56" s="37">
        <f t="shared" si="3"/>
        <v>19</v>
      </c>
      <c r="AJ56" s="37">
        <f t="shared" si="3"/>
        <v>19.5</v>
      </c>
      <c r="AK56" s="37">
        <f t="shared" si="3"/>
        <v>19.5</v>
      </c>
      <c r="AL56" s="37">
        <f t="shared" si="3"/>
        <v>20</v>
      </c>
      <c r="AM56" s="37">
        <f t="shared" si="3"/>
        <v>20.5</v>
      </c>
      <c r="AN56" s="37">
        <f t="shared" si="3"/>
        <v>20.5</v>
      </c>
      <c r="AO56" s="37">
        <f t="shared" si="3"/>
        <v>21.000000000000004</v>
      </c>
      <c r="AP56" s="37">
        <f t="shared" si="3"/>
        <v>21.000000000000004</v>
      </c>
      <c r="AQ56" s="37">
        <f t="shared" si="3"/>
        <v>21.000000000000004</v>
      </c>
      <c r="AR56" s="37">
        <f t="shared" si="3"/>
        <v>21.499999999999996</v>
      </c>
      <c r="AS56" s="37">
        <f t="shared" si="3"/>
        <v>21.499999999999996</v>
      </c>
    </row>
    <row r="57" spans="4:45" x14ac:dyDescent="0.25">
      <c r="D57">
        <v>54</v>
      </c>
      <c r="E57">
        <v>80000</v>
      </c>
      <c r="F57" s="37">
        <v>19</v>
      </c>
      <c r="G57" s="37">
        <v>19</v>
      </c>
      <c r="H57" s="37">
        <v>19.5</v>
      </c>
      <c r="I57" s="37">
        <v>20</v>
      </c>
      <c r="J57" s="37">
        <v>20</v>
      </c>
      <c r="K57" s="37">
        <v>20.5</v>
      </c>
      <c r="L57" s="37">
        <v>20.5</v>
      </c>
      <c r="M57" s="37">
        <v>21.000000000000004</v>
      </c>
      <c r="N57" s="37">
        <v>21.000000000000004</v>
      </c>
      <c r="O57" s="37">
        <v>21.499999999999996</v>
      </c>
      <c r="P57" s="37">
        <v>21.499999999999996</v>
      </c>
      <c r="Q57" s="37">
        <v>21.499999999999996</v>
      </c>
      <c r="S57" t="str">
        <f t="shared" si="1"/>
        <v/>
      </c>
      <c r="T57">
        <v>80000</v>
      </c>
      <c r="U57" s="100">
        <v>0.19</v>
      </c>
      <c r="V57" s="100">
        <v>0.19</v>
      </c>
      <c r="W57" s="100">
        <v>0.19500000000000001</v>
      </c>
      <c r="X57" s="100">
        <v>0.2</v>
      </c>
      <c r="Y57" s="100">
        <v>0.2</v>
      </c>
      <c r="Z57" s="100">
        <v>0.20500000000000002</v>
      </c>
      <c r="AA57" s="100">
        <v>0.20500000000000002</v>
      </c>
      <c r="AB57" s="100">
        <v>0.21000000000000002</v>
      </c>
      <c r="AC57" s="100">
        <v>0.21000000000000002</v>
      </c>
      <c r="AD57" s="100">
        <v>0.21499999999999997</v>
      </c>
      <c r="AE57" s="100">
        <v>0.21499999999999997</v>
      </c>
      <c r="AF57" s="100">
        <v>0.21499999999999997</v>
      </c>
      <c r="AH57" s="37">
        <f t="shared" si="3"/>
        <v>19</v>
      </c>
      <c r="AI57" s="37">
        <f t="shared" si="3"/>
        <v>19</v>
      </c>
      <c r="AJ57" s="37">
        <f t="shared" si="3"/>
        <v>19.5</v>
      </c>
      <c r="AK57" s="37">
        <f t="shared" si="3"/>
        <v>20</v>
      </c>
      <c r="AL57" s="37">
        <f t="shared" si="3"/>
        <v>20</v>
      </c>
      <c r="AM57" s="37">
        <f t="shared" si="3"/>
        <v>20.5</v>
      </c>
      <c r="AN57" s="37">
        <f t="shared" si="3"/>
        <v>20.5</v>
      </c>
      <c r="AO57" s="37">
        <f t="shared" si="3"/>
        <v>21.000000000000004</v>
      </c>
      <c r="AP57" s="37">
        <f t="shared" si="3"/>
        <v>21.000000000000004</v>
      </c>
      <c r="AQ57" s="37">
        <f t="shared" si="3"/>
        <v>21.499999999999996</v>
      </c>
      <c r="AR57" s="37">
        <f t="shared" si="3"/>
        <v>21.499999999999996</v>
      </c>
      <c r="AS57" s="37">
        <f t="shared" si="3"/>
        <v>21.499999999999996</v>
      </c>
    </row>
    <row r="58" spans="4:45" x14ac:dyDescent="0.25">
      <c r="D58">
        <v>55</v>
      </c>
      <c r="E58">
        <v>81000</v>
      </c>
      <c r="F58" s="37">
        <v>19</v>
      </c>
      <c r="G58" s="37">
        <v>19.5</v>
      </c>
      <c r="H58" s="37">
        <v>19.5</v>
      </c>
      <c r="I58" s="37">
        <v>20</v>
      </c>
      <c r="J58" s="37">
        <v>20</v>
      </c>
      <c r="K58" s="37">
        <v>20.5</v>
      </c>
      <c r="L58" s="37">
        <v>20.5</v>
      </c>
      <c r="M58" s="37">
        <v>21.000000000000004</v>
      </c>
      <c r="N58" s="37">
        <v>21.000000000000004</v>
      </c>
      <c r="O58" s="37">
        <v>21.499999999999996</v>
      </c>
      <c r="P58" s="37">
        <v>21.499999999999996</v>
      </c>
      <c r="Q58" s="37">
        <v>21.499999999999996</v>
      </c>
      <c r="S58" t="str">
        <f t="shared" si="1"/>
        <v/>
      </c>
      <c r="T58">
        <v>81000</v>
      </c>
      <c r="U58" s="100">
        <v>0.19</v>
      </c>
      <c r="V58" s="100">
        <v>0.19500000000000001</v>
      </c>
      <c r="W58" s="100">
        <v>0.19500000000000001</v>
      </c>
      <c r="X58" s="100">
        <v>0.2</v>
      </c>
      <c r="Y58" s="100">
        <v>0.2</v>
      </c>
      <c r="Z58" s="100">
        <v>0.20500000000000002</v>
      </c>
      <c r="AA58" s="100">
        <v>0.20500000000000002</v>
      </c>
      <c r="AB58" s="100">
        <v>0.21000000000000002</v>
      </c>
      <c r="AC58" s="100">
        <v>0.21000000000000002</v>
      </c>
      <c r="AD58" s="100">
        <v>0.21499999999999997</v>
      </c>
      <c r="AE58" s="100">
        <v>0.21499999999999997</v>
      </c>
      <c r="AF58" s="100">
        <v>0.21499999999999997</v>
      </c>
      <c r="AH58" s="37">
        <f t="shared" si="3"/>
        <v>19</v>
      </c>
      <c r="AI58" s="37">
        <f t="shared" si="3"/>
        <v>19.5</v>
      </c>
      <c r="AJ58" s="37">
        <f t="shared" si="3"/>
        <v>19.5</v>
      </c>
      <c r="AK58" s="37">
        <f t="shared" si="3"/>
        <v>20</v>
      </c>
      <c r="AL58" s="37">
        <f t="shared" si="3"/>
        <v>20</v>
      </c>
      <c r="AM58" s="37">
        <f t="shared" si="3"/>
        <v>20.5</v>
      </c>
      <c r="AN58" s="37">
        <f t="shared" si="3"/>
        <v>20.5</v>
      </c>
      <c r="AO58" s="37">
        <f t="shared" si="3"/>
        <v>21.000000000000004</v>
      </c>
      <c r="AP58" s="37">
        <f t="shared" si="3"/>
        <v>21.000000000000004</v>
      </c>
      <c r="AQ58" s="37">
        <f t="shared" si="3"/>
        <v>21.499999999999996</v>
      </c>
      <c r="AR58" s="37">
        <f t="shared" si="3"/>
        <v>21.499999999999996</v>
      </c>
      <c r="AS58" s="37">
        <f t="shared" si="3"/>
        <v>21.499999999999996</v>
      </c>
    </row>
    <row r="59" spans="4:45" x14ac:dyDescent="0.25">
      <c r="D59">
        <v>56</v>
      </c>
      <c r="E59">
        <v>82000</v>
      </c>
      <c r="F59" s="37">
        <v>19</v>
      </c>
      <c r="G59" s="37">
        <v>19.5</v>
      </c>
      <c r="H59" s="37">
        <v>19.5</v>
      </c>
      <c r="I59" s="37">
        <v>20</v>
      </c>
      <c r="J59" s="37">
        <v>20.5</v>
      </c>
      <c r="K59" s="37">
        <v>20.5</v>
      </c>
      <c r="L59" s="37">
        <v>21.000000000000004</v>
      </c>
      <c r="M59" s="37">
        <v>21.000000000000004</v>
      </c>
      <c r="N59" s="37">
        <v>21.499999999999996</v>
      </c>
      <c r="O59" s="37">
        <v>21.499999999999996</v>
      </c>
      <c r="P59" s="37">
        <v>21.499999999999996</v>
      </c>
      <c r="Q59" s="37">
        <v>21.999999999999996</v>
      </c>
      <c r="S59" t="str">
        <f t="shared" si="1"/>
        <v/>
      </c>
      <c r="T59">
        <v>82000</v>
      </c>
      <c r="U59" s="100">
        <v>0.19</v>
      </c>
      <c r="V59" s="100">
        <v>0.19500000000000001</v>
      </c>
      <c r="W59" s="100">
        <v>0.19500000000000001</v>
      </c>
      <c r="X59" s="100">
        <v>0.2</v>
      </c>
      <c r="Y59" s="100">
        <v>0.20500000000000002</v>
      </c>
      <c r="Z59" s="100">
        <v>0.20500000000000002</v>
      </c>
      <c r="AA59" s="100">
        <v>0.21000000000000002</v>
      </c>
      <c r="AB59" s="100">
        <v>0.21000000000000002</v>
      </c>
      <c r="AC59" s="100">
        <v>0.21499999999999997</v>
      </c>
      <c r="AD59" s="100">
        <v>0.21499999999999997</v>
      </c>
      <c r="AE59" s="100">
        <v>0.21499999999999997</v>
      </c>
      <c r="AF59" s="100">
        <v>0.21999999999999997</v>
      </c>
      <c r="AH59" s="37">
        <f t="shared" si="3"/>
        <v>19</v>
      </c>
      <c r="AI59" s="37">
        <f t="shared" si="3"/>
        <v>19.5</v>
      </c>
      <c r="AJ59" s="37">
        <f t="shared" si="3"/>
        <v>19.5</v>
      </c>
      <c r="AK59" s="37">
        <f t="shared" si="3"/>
        <v>20</v>
      </c>
      <c r="AL59" s="37">
        <f t="shared" si="3"/>
        <v>20.5</v>
      </c>
      <c r="AM59" s="37">
        <f t="shared" si="3"/>
        <v>20.5</v>
      </c>
      <c r="AN59" s="37">
        <f t="shared" si="3"/>
        <v>21.000000000000004</v>
      </c>
      <c r="AO59" s="37">
        <f t="shared" si="3"/>
        <v>21.000000000000004</v>
      </c>
      <c r="AP59" s="37">
        <f t="shared" si="3"/>
        <v>21.499999999999996</v>
      </c>
      <c r="AQ59" s="37">
        <f t="shared" si="3"/>
        <v>21.499999999999996</v>
      </c>
      <c r="AR59" s="37">
        <f t="shared" si="3"/>
        <v>21.499999999999996</v>
      </c>
      <c r="AS59" s="37">
        <f t="shared" si="3"/>
        <v>21.999999999999996</v>
      </c>
    </row>
    <row r="60" spans="4:45" x14ac:dyDescent="0.25">
      <c r="D60">
        <v>57</v>
      </c>
      <c r="E60">
        <v>83000</v>
      </c>
      <c r="F60" s="37">
        <v>19</v>
      </c>
      <c r="G60" s="37">
        <v>19.5</v>
      </c>
      <c r="H60" s="37">
        <v>20</v>
      </c>
      <c r="I60" s="37">
        <v>20</v>
      </c>
      <c r="J60" s="37">
        <v>20.5</v>
      </c>
      <c r="K60" s="37">
        <v>20.5</v>
      </c>
      <c r="L60" s="37">
        <v>21.000000000000004</v>
      </c>
      <c r="M60" s="37">
        <v>21.000000000000004</v>
      </c>
      <c r="N60" s="37">
        <v>21.499999999999996</v>
      </c>
      <c r="O60" s="37">
        <v>21.499999999999996</v>
      </c>
      <c r="P60" s="37">
        <v>21.999999999999996</v>
      </c>
      <c r="Q60" s="37">
        <v>21.999999999999996</v>
      </c>
      <c r="S60" t="str">
        <f t="shared" si="1"/>
        <v/>
      </c>
      <c r="T60">
        <v>83000</v>
      </c>
      <c r="U60" s="100">
        <v>0.19</v>
      </c>
      <c r="V60" s="100">
        <v>0.19500000000000001</v>
      </c>
      <c r="W60" s="100">
        <v>0.2</v>
      </c>
      <c r="X60" s="100">
        <v>0.2</v>
      </c>
      <c r="Y60" s="100">
        <v>0.20500000000000002</v>
      </c>
      <c r="Z60" s="100">
        <v>0.20500000000000002</v>
      </c>
      <c r="AA60" s="100">
        <v>0.21000000000000002</v>
      </c>
      <c r="AB60" s="100">
        <v>0.21000000000000002</v>
      </c>
      <c r="AC60" s="100">
        <v>0.21499999999999997</v>
      </c>
      <c r="AD60" s="100">
        <v>0.21499999999999997</v>
      </c>
      <c r="AE60" s="100">
        <v>0.21999999999999997</v>
      </c>
      <c r="AF60" s="100">
        <v>0.21999999999999997</v>
      </c>
      <c r="AH60" s="37">
        <f t="shared" si="3"/>
        <v>19</v>
      </c>
      <c r="AI60" s="37">
        <f t="shared" si="3"/>
        <v>19.5</v>
      </c>
      <c r="AJ60" s="37">
        <f t="shared" si="3"/>
        <v>20</v>
      </c>
      <c r="AK60" s="37">
        <f t="shared" si="3"/>
        <v>20</v>
      </c>
      <c r="AL60" s="37">
        <f t="shared" si="3"/>
        <v>20.5</v>
      </c>
      <c r="AM60" s="37">
        <f t="shared" si="3"/>
        <v>20.5</v>
      </c>
      <c r="AN60" s="37">
        <f t="shared" si="3"/>
        <v>21.000000000000004</v>
      </c>
      <c r="AO60" s="37">
        <f t="shared" si="3"/>
        <v>21.000000000000004</v>
      </c>
      <c r="AP60" s="37">
        <f t="shared" si="3"/>
        <v>21.499999999999996</v>
      </c>
      <c r="AQ60" s="37">
        <f t="shared" si="3"/>
        <v>21.499999999999996</v>
      </c>
      <c r="AR60" s="37">
        <f t="shared" si="3"/>
        <v>21.999999999999996</v>
      </c>
      <c r="AS60" s="37">
        <f t="shared" si="3"/>
        <v>21.999999999999996</v>
      </c>
    </row>
    <row r="61" spans="4:45" x14ac:dyDescent="0.25">
      <c r="D61">
        <v>58</v>
      </c>
      <c r="E61">
        <v>84000</v>
      </c>
      <c r="F61" s="37">
        <v>19</v>
      </c>
      <c r="G61" s="37">
        <v>19.5</v>
      </c>
      <c r="H61" s="37">
        <v>20</v>
      </c>
      <c r="I61" s="37">
        <v>20</v>
      </c>
      <c r="J61" s="37">
        <v>20.5</v>
      </c>
      <c r="K61" s="37">
        <v>20.5</v>
      </c>
      <c r="L61" s="37">
        <v>21.000000000000004</v>
      </c>
      <c r="M61" s="37">
        <v>21.000000000000004</v>
      </c>
      <c r="N61" s="37">
        <v>21.499999999999996</v>
      </c>
      <c r="O61" s="37">
        <v>21.499999999999996</v>
      </c>
      <c r="P61" s="37">
        <v>21.999999999999996</v>
      </c>
      <c r="Q61" s="37">
        <v>21.999999999999996</v>
      </c>
      <c r="S61" t="str">
        <f t="shared" si="1"/>
        <v/>
      </c>
      <c r="T61">
        <v>84000</v>
      </c>
      <c r="U61" s="100">
        <v>0.19</v>
      </c>
      <c r="V61" s="100">
        <v>0.19500000000000001</v>
      </c>
      <c r="W61" s="100">
        <v>0.2</v>
      </c>
      <c r="X61" s="100">
        <v>0.2</v>
      </c>
      <c r="Y61" s="100">
        <v>0.20500000000000002</v>
      </c>
      <c r="Z61" s="100">
        <v>0.20500000000000002</v>
      </c>
      <c r="AA61" s="100">
        <v>0.21000000000000002</v>
      </c>
      <c r="AB61" s="100">
        <v>0.21000000000000002</v>
      </c>
      <c r="AC61" s="100">
        <v>0.21499999999999997</v>
      </c>
      <c r="AD61" s="100">
        <v>0.21499999999999997</v>
      </c>
      <c r="AE61" s="100">
        <v>0.21999999999999997</v>
      </c>
      <c r="AF61" s="100">
        <v>0.21999999999999997</v>
      </c>
      <c r="AH61" s="37">
        <f t="shared" si="3"/>
        <v>19</v>
      </c>
      <c r="AI61" s="37">
        <f t="shared" si="3"/>
        <v>19.5</v>
      </c>
      <c r="AJ61" s="37">
        <f t="shared" si="3"/>
        <v>20</v>
      </c>
      <c r="AK61" s="37">
        <f t="shared" si="3"/>
        <v>20</v>
      </c>
      <c r="AL61" s="37">
        <f t="shared" si="3"/>
        <v>20.5</v>
      </c>
      <c r="AM61" s="37">
        <f t="shared" si="3"/>
        <v>20.5</v>
      </c>
      <c r="AN61" s="37">
        <f t="shared" si="3"/>
        <v>21.000000000000004</v>
      </c>
      <c r="AO61" s="37">
        <f t="shared" si="3"/>
        <v>21.000000000000004</v>
      </c>
      <c r="AP61" s="37">
        <f t="shared" si="3"/>
        <v>21.499999999999996</v>
      </c>
      <c r="AQ61" s="37">
        <f t="shared" si="3"/>
        <v>21.499999999999996</v>
      </c>
      <c r="AR61" s="37">
        <f t="shared" si="3"/>
        <v>21.999999999999996</v>
      </c>
      <c r="AS61" s="37">
        <f t="shared" si="3"/>
        <v>21.999999999999996</v>
      </c>
    </row>
    <row r="62" spans="4:45" x14ac:dyDescent="0.25">
      <c r="D62">
        <v>59</v>
      </c>
      <c r="E62">
        <v>85000</v>
      </c>
      <c r="F62" s="37">
        <v>19</v>
      </c>
      <c r="G62" s="37">
        <v>19.5</v>
      </c>
      <c r="H62" s="37">
        <v>20</v>
      </c>
      <c r="I62" s="37">
        <v>20</v>
      </c>
      <c r="J62" s="37">
        <v>20.5</v>
      </c>
      <c r="K62" s="37">
        <v>21.000000000000004</v>
      </c>
      <c r="L62" s="37">
        <v>21.000000000000004</v>
      </c>
      <c r="M62" s="37">
        <v>21.000000000000004</v>
      </c>
      <c r="N62" s="37">
        <v>21.499999999999996</v>
      </c>
      <c r="O62" s="37">
        <v>21.499999999999996</v>
      </c>
      <c r="P62" s="37">
        <v>21.999999999999996</v>
      </c>
      <c r="Q62" s="37">
        <v>21.999999999999996</v>
      </c>
      <c r="S62" t="str">
        <f t="shared" si="1"/>
        <v/>
      </c>
      <c r="T62">
        <v>85000</v>
      </c>
      <c r="U62" s="100">
        <v>0.19</v>
      </c>
      <c r="V62" s="100">
        <v>0.19500000000000001</v>
      </c>
      <c r="W62" s="100">
        <v>0.2</v>
      </c>
      <c r="X62" s="100">
        <v>0.2</v>
      </c>
      <c r="Y62" s="100">
        <v>0.20500000000000002</v>
      </c>
      <c r="Z62" s="100">
        <v>0.21000000000000002</v>
      </c>
      <c r="AA62" s="100">
        <v>0.21000000000000002</v>
      </c>
      <c r="AB62" s="100">
        <v>0.21000000000000002</v>
      </c>
      <c r="AC62" s="100">
        <v>0.21499999999999997</v>
      </c>
      <c r="AD62" s="100">
        <v>0.21499999999999997</v>
      </c>
      <c r="AE62" s="100">
        <v>0.21999999999999997</v>
      </c>
      <c r="AF62" s="100">
        <v>0.21999999999999997</v>
      </c>
      <c r="AH62" s="37">
        <f t="shared" si="3"/>
        <v>19</v>
      </c>
      <c r="AI62" s="37">
        <f t="shared" si="3"/>
        <v>19.5</v>
      </c>
      <c r="AJ62" s="37">
        <f t="shared" si="3"/>
        <v>20</v>
      </c>
      <c r="AK62" s="37">
        <f t="shared" si="3"/>
        <v>20</v>
      </c>
      <c r="AL62" s="37">
        <f t="shared" si="3"/>
        <v>20.5</v>
      </c>
      <c r="AM62" s="37">
        <f t="shared" si="3"/>
        <v>21.000000000000004</v>
      </c>
      <c r="AN62" s="37">
        <f t="shared" si="3"/>
        <v>21.000000000000004</v>
      </c>
      <c r="AO62" s="37">
        <f t="shared" si="3"/>
        <v>21.000000000000004</v>
      </c>
      <c r="AP62" s="37">
        <f t="shared" si="3"/>
        <v>21.499999999999996</v>
      </c>
      <c r="AQ62" s="37">
        <f t="shared" si="3"/>
        <v>21.499999999999996</v>
      </c>
      <c r="AR62" s="37">
        <f t="shared" si="3"/>
        <v>21.999999999999996</v>
      </c>
      <c r="AS62" s="37">
        <f t="shared" si="3"/>
        <v>21.999999999999996</v>
      </c>
    </row>
    <row r="63" spans="4:45" x14ac:dyDescent="0.25">
      <c r="D63">
        <v>60</v>
      </c>
      <c r="E63">
        <v>86000</v>
      </c>
      <c r="F63" s="37">
        <v>19.5</v>
      </c>
      <c r="G63" s="37">
        <v>19.5</v>
      </c>
      <c r="H63" s="37">
        <v>20</v>
      </c>
      <c r="I63" s="37">
        <v>20.5</v>
      </c>
      <c r="J63" s="37">
        <v>20.5</v>
      </c>
      <c r="K63" s="37">
        <v>21.000000000000004</v>
      </c>
      <c r="L63" s="37">
        <v>21.000000000000004</v>
      </c>
      <c r="M63" s="37">
        <v>21.499999999999996</v>
      </c>
      <c r="N63" s="37">
        <v>21.499999999999996</v>
      </c>
      <c r="O63" s="37">
        <v>21.999999999999996</v>
      </c>
      <c r="P63" s="37">
        <v>21.999999999999996</v>
      </c>
      <c r="Q63" s="37">
        <v>21.999999999999996</v>
      </c>
      <c r="S63" t="str">
        <f t="shared" si="1"/>
        <v/>
      </c>
      <c r="T63">
        <v>86000</v>
      </c>
      <c r="U63" s="100">
        <v>0.19500000000000001</v>
      </c>
      <c r="V63" s="100">
        <v>0.19500000000000001</v>
      </c>
      <c r="W63" s="100">
        <v>0.2</v>
      </c>
      <c r="X63" s="100">
        <v>0.20500000000000002</v>
      </c>
      <c r="Y63" s="100">
        <v>0.20500000000000002</v>
      </c>
      <c r="Z63" s="100">
        <v>0.21000000000000002</v>
      </c>
      <c r="AA63" s="100">
        <v>0.21000000000000002</v>
      </c>
      <c r="AB63" s="100">
        <v>0.21499999999999997</v>
      </c>
      <c r="AC63" s="100">
        <v>0.21499999999999997</v>
      </c>
      <c r="AD63" s="100">
        <v>0.21999999999999997</v>
      </c>
      <c r="AE63" s="100">
        <v>0.21999999999999997</v>
      </c>
      <c r="AF63" s="100">
        <v>0.21999999999999997</v>
      </c>
      <c r="AH63" s="37">
        <f t="shared" si="3"/>
        <v>19.5</v>
      </c>
      <c r="AI63" s="37">
        <f t="shared" si="3"/>
        <v>19.5</v>
      </c>
      <c r="AJ63" s="37">
        <f t="shared" si="3"/>
        <v>20</v>
      </c>
      <c r="AK63" s="37">
        <f t="shared" si="3"/>
        <v>20.5</v>
      </c>
      <c r="AL63" s="37">
        <f t="shared" si="3"/>
        <v>20.5</v>
      </c>
      <c r="AM63" s="37">
        <f t="shared" si="3"/>
        <v>21.000000000000004</v>
      </c>
      <c r="AN63" s="37">
        <f t="shared" si="3"/>
        <v>21.000000000000004</v>
      </c>
      <c r="AO63" s="37">
        <f t="shared" si="3"/>
        <v>21.499999999999996</v>
      </c>
      <c r="AP63" s="37">
        <f t="shared" si="3"/>
        <v>21.499999999999996</v>
      </c>
      <c r="AQ63" s="37">
        <f t="shared" si="3"/>
        <v>21.999999999999996</v>
      </c>
      <c r="AR63" s="37">
        <f t="shared" si="3"/>
        <v>21.999999999999996</v>
      </c>
      <c r="AS63" s="37">
        <f t="shared" si="3"/>
        <v>21.999999999999996</v>
      </c>
    </row>
    <row r="64" spans="4:45" x14ac:dyDescent="0.25">
      <c r="D64">
        <v>61</v>
      </c>
      <c r="E64">
        <v>87000</v>
      </c>
      <c r="F64" s="37">
        <v>19.5</v>
      </c>
      <c r="G64" s="37">
        <v>19.5</v>
      </c>
      <c r="H64" s="37">
        <v>20</v>
      </c>
      <c r="I64" s="37">
        <v>20.5</v>
      </c>
      <c r="J64" s="37">
        <v>20.5</v>
      </c>
      <c r="K64" s="37">
        <v>21.000000000000004</v>
      </c>
      <c r="L64" s="37">
        <v>21.000000000000004</v>
      </c>
      <c r="M64" s="37">
        <v>21.499999999999996</v>
      </c>
      <c r="N64" s="37">
        <v>21.499999999999996</v>
      </c>
      <c r="O64" s="37">
        <v>21.999999999999996</v>
      </c>
      <c r="P64" s="37">
        <v>21.999999999999996</v>
      </c>
      <c r="Q64" s="37">
        <v>21.999999999999996</v>
      </c>
      <c r="S64" t="str">
        <f t="shared" si="1"/>
        <v/>
      </c>
      <c r="T64">
        <v>87000</v>
      </c>
      <c r="U64" s="100">
        <v>0.19500000000000001</v>
      </c>
      <c r="V64" s="100">
        <v>0.19500000000000001</v>
      </c>
      <c r="W64" s="100">
        <v>0.2</v>
      </c>
      <c r="X64" s="100">
        <v>0.20500000000000002</v>
      </c>
      <c r="Y64" s="100">
        <v>0.20500000000000002</v>
      </c>
      <c r="Z64" s="100">
        <v>0.21000000000000002</v>
      </c>
      <c r="AA64" s="100">
        <v>0.21000000000000002</v>
      </c>
      <c r="AB64" s="100">
        <v>0.21499999999999997</v>
      </c>
      <c r="AC64" s="100">
        <v>0.21499999999999997</v>
      </c>
      <c r="AD64" s="100">
        <v>0.21999999999999997</v>
      </c>
      <c r="AE64" s="100">
        <v>0.21999999999999997</v>
      </c>
      <c r="AF64" s="100">
        <v>0.21999999999999997</v>
      </c>
      <c r="AH64" s="37">
        <f t="shared" si="3"/>
        <v>19.5</v>
      </c>
      <c r="AI64" s="37">
        <f t="shared" si="3"/>
        <v>19.5</v>
      </c>
      <c r="AJ64" s="37">
        <f t="shared" si="3"/>
        <v>20</v>
      </c>
      <c r="AK64" s="37">
        <f t="shared" si="3"/>
        <v>20.5</v>
      </c>
      <c r="AL64" s="37">
        <f t="shared" si="3"/>
        <v>20.5</v>
      </c>
      <c r="AM64" s="37">
        <f t="shared" si="3"/>
        <v>21.000000000000004</v>
      </c>
      <c r="AN64" s="37">
        <f t="shared" si="3"/>
        <v>21.000000000000004</v>
      </c>
      <c r="AO64" s="37">
        <f t="shared" si="3"/>
        <v>21.499999999999996</v>
      </c>
      <c r="AP64" s="37">
        <f t="shared" si="3"/>
        <v>21.499999999999996</v>
      </c>
      <c r="AQ64" s="37">
        <f t="shared" si="3"/>
        <v>21.999999999999996</v>
      </c>
      <c r="AR64" s="37">
        <f t="shared" si="3"/>
        <v>21.999999999999996</v>
      </c>
      <c r="AS64" s="37">
        <f t="shared" si="3"/>
        <v>21.999999999999996</v>
      </c>
    </row>
    <row r="65" spans="4:45" x14ac:dyDescent="0.25">
      <c r="D65">
        <v>62</v>
      </c>
      <c r="E65">
        <v>88000</v>
      </c>
      <c r="F65" s="37">
        <v>19.5</v>
      </c>
      <c r="G65" s="37">
        <v>19.5</v>
      </c>
      <c r="H65" s="37">
        <v>20</v>
      </c>
      <c r="I65" s="37">
        <v>20.5</v>
      </c>
      <c r="J65" s="37">
        <v>20.5</v>
      </c>
      <c r="K65" s="37">
        <v>21.000000000000004</v>
      </c>
      <c r="L65" s="37">
        <v>21.000000000000004</v>
      </c>
      <c r="M65" s="37">
        <v>21.499999999999996</v>
      </c>
      <c r="N65" s="37">
        <v>21.499999999999996</v>
      </c>
      <c r="O65" s="37">
        <v>21.999999999999996</v>
      </c>
      <c r="P65" s="37">
        <v>21.999999999999996</v>
      </c>
      <c r="Q65" s="37">
        <v>22.499999999999996</v>
      </c>
      <c r="S65" t="str">
        <f t="shared" si="1"/>
        <v/>
      </c>
      <c r="T65">
        <v>88000</v>
      </c>
      <c r="U65" s="100">
        <v>0.19500000000000001</v>
      </c>
      <c r="V65" s="100">
        <v>0.19500000000000001</v>
      </c>
      <c r="W65" s="100">
        <v>0.2</v>
      </c>
      <c r="X65" s="100">
        <v>0.20500000000000002</v>
      </c>
      <c r="Y65" s="100">
        <v>0.20500000000000002</v>
      </c>
      <c r="Z65" s="100">
        <v>0.21000000000000002</v>
      </c>
      <c r="AA65" s="100">
        <v>0.21000000000000002</v>
      </c>
      <c r="AB65" s="100">
        <v>0.21499999999999997</v>
      </c>
      <c r="AC65" s="100">
        <v>0.21499999999999997</v>
      </c>
      <c r="AD65" s="100">
        <v>0.21999999999999997</v>
      </c>
      <c r="AE65" s="100">
        <v>0.21999999999999997</v>
      </c>
      <c r="AF65" s="100">
        <v>0.22499999999999998</v>
      </c>
      <c r="AH65" s="37">
        <f t="shared" si="3"/>
        <v>19.5</v>
      </c>
      <c r="AI65" s="37">
        <f t="shared" si="3"/>
        <v>19.5</v>
      </c>
      <c r="AJ65" s="37">
        <f t="shared" si="3"/>
        <v>20</v>
      </c>
      <c r="AK65" s="37">
        <f t="shared" si="3"/>
        <v>20.5</v>
      </c>
      <c r="AL65" s="37">
        <f t="shared" si="3"/>
        <v>20.5</v>
      </c>
      <c r="AM65" s="37">
        <f t="shared" si="3"/>
        <v>21.000000000000004</v>
      </c>
      <c r="AN65" s="37">
        <f t="shared" si="3"/>
        <v>21.000000000000004</v>
      </c>
      <c r="AO65" s="37">
        <f t="shared" si="3"/>
        <v>21.499999999999996</v>
      </c>
      <c r="AP65" s="37">
        <f t="shared" si="3"/>
        <v>21.499999999999996</v>
      </c>
      <c r="AQ65" s="37">
        <f t="shared" si="3"/>
        <v>21.999999999999996</v>
      </c>
      <c r="AR65" s="37">
        <f t="shared" si="3"/>
        <v>21.999999999999996</v>
      </c>
      <c r="AS65" s="37">
        <f t="shared" si="3"/>
        <v>22.499999999999996</v>
      </c>
    </row>
    <row r="66" spans="4:45" x14ac:dyDescent="0.25">
      <c r="D66">
        <v>63</v>
      </c>
      <c r="E66">
        <v>89000</v>
      </c>
      <c r="F66" s="37">
        <v>19.5</v>
      </c>
      <c r="G66" s="37">
        <v>20</v>
      </c>
      <c r="H66" s="37">
        <v>20</v>
      </c>
      <c r="I66" s="37">
        <v>20.5</v>
      </c>
      <c r="J66" s="37">
        <v>21.000000000000004</v>
      </c>
      <c r="K66" s="37">
        <v>21.000000000000004</v>
      </c>
      <c r="L66" s="37">
        <v>21.499999999999996</v>
      </c>
      <c r="M66" s="37">
        <v>21.499999999999996</v>
      </c>
      <c r="N66" s="37">
        <v>21.499999999999996</v>
      </c>
      <c r="O66" s="37">
        <v>21.999999999999996</v>
      </c>
      <c r="P66" s="37">
        <v>21.999999999999996</v>
      </c>
      <c r="Q66" s="37">
        <v>22.499999999999996</v>
      </c>
      <c r="S66" t="str">
        <f t="shared" si="1"/>
        <v/>
      </c>
      <c r="T66">
        <v>89000</v>
      </c>
      <c r="U66" s="100">
        <v>0.19500000000000001</v>
      </c>
      <c r="V66" s="100">
        <v>0.2</v>
      </c>
      <c r="W66" s="100">
        <v>0.2</v>
      </c>
      <c r="X66" s="100">
        <v>0.20500000000000002</v>
      </c>
      <c r="Y66" s="100">
        <v>0.21000000000000002</v>
      </c>
      <c r="Z66" s="100">
        <v>0.21000000000000002</v>
      </c>
      <c r="AA66" s="100">
        <v>0.21499999999999997</v>
      </c>
      <c r="AB66" s="100">
        <v>0.21499999999999997</v>
      </c>
      <c r="AC66" s="100">
        <v>0.21499999999999997</v>
      </c>
      <c r="AD66" s="100">
        <v>0.21999999999999997</v>
      </c>
      <c r="AE66" s="100">
        <v>0.21999999999999997</v>
      </c>
      <c r="AF66" s="100">
        <v>0.22499999999999998</v>
      </c>
      <c r="AH66" s="37">
        <f t="shared" si="3"/>
        <v>19.5</v>
      </c>
      <c r="AI66" s="37">
        <f t="shared" si="3"/>
        <v>20</v>
      </c>
      <c r="AJ66" s="37">
        <f t="shared" si="3"/>
        <v>20</v>
      </c>
      <c r="AK66" s="37">
        <f t="shared" si="3"/>
        <v>20.5</v>
      </c>
      <c r="AL66" s="37">
        <f t="shared" si="3"/>
        <v>21.000000000000004</v>
      </c>
      <c r="AM66" s="37">
        <f t="shared" si="3"/>
        <v>21.000000000000004</v>
      </c>
      <c r="AN66" s="37">
        <f t="shared" si="3"/>
        <v>21.499999999999996</v>
      </c>
      <c r="AO66" s="37">
        <f t="shared" si="3"/>
        <v>21.499999999999996</v>
      </c>
      <c r="AP66" s="37">
        <f t="shared" si="3"/>
        <v>21.499999999999996</v>
      </c>
      <c r="AQ66" s="37">
        <f t="shared" si="3"/>
        <v>21.999999999999996</v>
      </c>
      <c r="AR66" s="37">
        <f t="shared" si="3"/>
        <v>21.999999999999996</v>
      </c>
      <c r="AS66" s="37">
        <f t="shared" si="3"/>
        <v>22.499999999999996</v>
      </c>
    </row>
    <row r="67" spans="4:45" x14ac:dyDescent="0.25">
      <c r="D67">
        <v>64</v>
      </c>
      <c r="E67">
        <v>90000</v>
      </c>
      <c r="F67" s="37">
        <v>19.5</v>
      </c>
      <c r="G67" s="37">
        <v>20</v>
      </c>
      <c r="H67" s="37">
        <v>20</v>
      </c>
      <c r="I67" s="37">
        <v>20.5</v>
      </c>
      <c r="J67" s="37">
        <v>21.000000000000004</v>
      </c>
      <c r="K67" s="37">
        <v>21.000000000000004</v>
      </c>
      <c r="L67" s="37">
        <v>21.499999999999996</v>
      </c>
      <c r="M67" s="37">
        <v>21.499999999999996</v>
      </c>
      <c r="N67" s="37">
        <v>21.999999999999996</v>
      </c>
      <c r="O67" s="37">
        <v>21.999999999999996</v>
      </c>
      <c r="P67" s="37">
        <v>21.999999999999996</v>
      </c>
      <c r="Q67" s="37">
        <v>22.499999999999996</v>
      </c>
      <c r="S67" t="str">
        <f t="shared" si="1"/>
        <v/>
      </c>
      <c r="T67">
        <v>90000</v>
      </c>
      <c r="U67" s="100">
        <v>0.19500000000000001</v>
      </c>
      <c r="V67" s="100">
        <v>0.2</v>
      </c>
      <c r="W67" s="100">
        <v>0.2</v>
      </c>
      <c r="X67" s="100">
        <v>0.20500000000000002</v>
      </c>
      <c r="Y67" s="100">
        <v>0.21000000000000002</v>
      </c>
      <c r="Z67" s="100">
        <v>0.21000000000000002</v>
      </c>
      <c r="AA67" s="100">
        <v>0.21499999999999997</v>
      </c>
      <c r="AB67" s="100">
        <v>0.21499999999999997</v>
      </c>
      <c r="AC67" s="100">
        <v>0.21999999999999997</v>
      </c>
      <c r="AD67" s="100">
        <v>0.21999999999999997</v>
      </c>
      <c r="AE67" s="100">
        <v>0.21999999999999997</v>
      </c>
      <c r="AF67" s="100">
        <v>0.22499999999999998</v>
      </c>
      <c r="AH67" s="37">
        <f t="shared" si="3"/>
        <v>19.5</v>
      </c>
      <c r="AI67" s="37">
        <f t="shared" si="3"/>
        <v>20</v>
      </c>
      <c r="AJ67" s="37">
        <f t="shared" si="3"/>
        <v>20</v>
      </c>
      <c r="AK67" s="37">
        <f t="shared" si="3"/>
        <v>20.5</v>
      </c>
      <c r="AL67" s="37">
        <f t="shared" si="3"/>
        <v>21.000000000000004</v>
      </c>
      <c r="AM67" s="37">
        <f t="shared" si="3"/>
        <v>21.000000000000004</v>
      </c>
      <c r="AN67" s="37">
        <f t="shared" si="3"/>
        <v>21.499999999999996</v>
      </c>
      <c r="AO67" s="37">
        <f t="shared" si="3"/>
        <v>21.499999999999996</v>
      </c>
      <c r="AP67" s="37">
        <f t="shared" si="3"/>
        <v>21.999999999999996</v>
      </c>
      <c r="AQ67" s="37">
        <f t="shared" ref="AH67:AS88" si="4">AD67*$T$3</f>
        <v>21.999999999999996</v>
      </c>
      <c r="AR67" s="37">
        <f t="shared" si="4"/>
        <v>21.999999999999996</v>
      </c>
      <c r="AS67" s="37">
        <f t="shared" si="4"/>
        <v>22.499999999999996</v>
      </c>
    </row>
    <row r="68" spans="4:45" x14ac:dyDescent="0.25">
      <c r="D68">
        <v>65</v>
      </c>
      <c r="E68">
        <v>91000</v>
      </c>
      <c r="F68" s="37">
        <v>19.5</v>
      </c>
      <c r="G68" s="37">
        <v>20</v>
      </c>
      <c r="H68" s="37">
        <v>20.5</v>
      </c>
      <c r="I68" s="37">
        <v>20.5</v>
      </c>
      <c r="J68" s="37">
        <v>21.000000000000004</v>
      </c>
      <c r="K68" s="37">
        <v>21.000000000000004</v>
      </c>
      <c r="L68" s="37">
        <v>21.499999999999996</v>
      </c>
      <c r="M68" s="37">
        <v>21.499999999999996</v>
      </c>
      <c r="N68" s="37">
        <v>21.999999999999996</v>
      </c>
      <c r="O68" s="37">
        <v>21.999999999999996</v>
      </c>
      <c r="P68" s="37">
        <v>22.499999999999996</v>
      </c>
      <c r="Q68" s="37">
        <v>22.499999999999996</v>
      </c>
      <c r="S68" t="str">
        <f t="shared" si="1"/>
        <v/>
      </c>
      <c r="T68">
        <v>91000</v>
      </c>
      <c r="U68" s="100">
        <v>0.19500000000000001</v>
      </c>
      <c r="V68" s="100">
        <v>0.2</v>
      </c>
      <c r="W68" s="100">
        <v>0.20500000000000002</v>
      </c>
      <c r="X68" s="100">
        <v>0.20500000000000002</v>
      </c>
      <c r="Y68" s="100">
        <v>0.21000000000000002</v>
      </c>
      <c r="Z68" s="100">
        <v>0.21000000000000002</v>
      </c>
      <c r="AA68" s="100">
        <v>0.21499999999999997</v>
      </c>
      <c r="AB68" s="100">
        <v>0.21499999999999997</v>
      </c>
      <c r="AC68" s="100">
        <v>0.21999999999999997</v>
      </c>
      <c r="AD68" s="100">
        <v>0.21999999999999997</v>
      </c>
      <c r="AE68" s="100">
        <v>0.22499999999999998</v>
      </c>
      <c r="AF68" s="100">
        <v>0.22499999999999998</v>
      </c>
      <c r="AH68" s="37">
        <f t="shared" si="4"/>
        <v>19.5</v>
      </c>
      <c r="AI68" s="37">
        <f t="shared" si="4"/>
        <v>20</v>
      </c>
      <c r="AJ68" s="37">
        <f t="shared" si="4"/>
        <v>20.5</v>
      </c>
      <c r="AK68" s="37">
        <f t="shared" si="4"/>
        <v>20.5</v>
      </c>
      <c r="AL68" s="37">
        <f t="shared" si="4"/>
        <v>21.000000000000004</v>
      </c>
      <c r="AM68" s="37">
        <f t="shared" si="4"/>
        <v>21.000000000000004</v>
      </c>
      <c r="AN68" s="37">
        <f t="shared" si="4"/>
        <v>21.499999999999996</v>
      </c>
      <c r="AO68" s="37">
        <f t="shared" si="4"/>
        <v>21.499999999999996</v>
      </c>
      <c r="AP68" s="37">
        <f t="shared" si="4"/>
        <v>21.999999999999996</v>
      </c>
      <c r="AQ68" s="37">
        <f t="shared" si="4"/>
        <v>21.999999999999996</v>
      </c>
      <c r="AR68" s="37">
        <f t="shared" si="4"/>
        <v>22.499999999999996</v>
      </c>
      <c r="AS68" s="37">
        <f t="shared" si="4"/>
        <v>22.499999999999996</v>
      </c>
    </row>
    <row r="69" spans="4:45" x14ac:dyDescent="0.25">
      <c r="D69">
        <v>66</v>
      </c>
      <c r="E69">
        <v>92000</v>
      </c>
      <c r="F69" s="37">
        <v>19.5</v>
      </c>
      <c r="G69" s="37">
        <v>20</v>
      </c>
      <c r="H69" s="37">
        <v>20.5</v>
      </c>
      <c r="I69" s="37">
        <v>20.5</v>
      </c>
      <c r="J69" s="37">
        <v>21.000000000000004</v>
      </c>
      <c r="K69" s="37">
        <v>21.000000000000004</v>
      </c>
      <c r="L69" s="37">
        <v>21.499999999999996</v>
      </c>
      <c r="M69" s="37">
        <v>21.499999999999996</v>
      </c>
      <c r="N69" s="37">
        <v>21.999999999999996</v>
      </c>
      <c r="O69" s="37">
        <v>21.999999999999996</v>
      </c>
      <c r="P69" s="37">
        <v>22.499999999999996</v>
      </c>
      <c r="Q69" s="37">
        <v>22.499999999999996</v>
      </c>
      <c r="S69" t="str">
        <f t="shared" si="1"/>
        <v/>
      </c>
      <c r="T69">
        <v>92000</v>
      </c>
      <c r="U69" s="100">
        <v>0.19500000000000001</v>
      </c>
      <c r="V69" s="100">
        <v>0.2</v>
      </c>
      <c r="W69" s="100">
        <v>0.20500000000000002</v>
      </c>
      <c r="X69" s="100">
        <v>0.20500000000000002</v>
      </c>
      <c r="Y69" s="100">
        <v>0.21000000000000002</v>
      </c>
      <c r="Z69" s="100">
        <v>0.21000000000000002</v>
      </c>
      <c r="AA69" s="100">
        <v>0.21499999999999997</v>
      </c>
      <c r="AB69" s="100">
        <v>0.21499999999999997</v>
      </c>
      <c r="AC69" s="100">
        <v>0.21999999999999997</v>
      </c>
      <c r="AD69" s="100">
        <v>0.21999999999999997</v>
      </c>
      <c r="AE69" s="100">
        <v>0.22499999999999998</v>
      </c>
      <c r="AF69" s="100">
        <v>0.22499999999999998</v>
      </c>
      <c r="AH69" s="37">
        <f t="shared" si="4"/>
        <v>19.5</v>
      </c>
      <c r="AI69" s="37">
        <f t="shared" si="4"/>
        <v>20</v>
      </c>
      <c r="AJ69" s="37">
        <f t="shared" si="4"/>
        <v>20.5</v>
      </c>
      <c r="AK69" s="37">
        <f t="shared" si="4"/>
        <v>20.5</v>
      </c>
      <c r="AL69" s="37">
        <f t="shared" si="4"/>
        <v>21.000000000000004</v>
      </c>
      <c r="AM69" s="37">
        <f t="shared" si="4"/>
        <v>21.000000000000004</v>
      </c>
      <c r="AN69" s="37">
        <f t="shared" si="4"/>
        <v>21.499999999999996</v>
      </c>
      <c r="AO69" s="37">
        <f t="shared" si="4"/>
        <v>21.499999999999996</v>
      </c>
      <c r="AP69" s="37">
        <f t="shared" si="4"/>
        <v>21.999999999999996</v>
      </c>
      <c r="AQ69" s="37">
        <f t="shared" si="4"/>
        <v>21.999999999999996</v>
      </c>
      <c r="AR69" s="37">
        <f t="shared" si="4"/>
        <v>22.499999999999996</v>
      </c>
      <c r="AS69" s="37">
        <f t="shared" si="4"/>
        <v>22.499999999999996</v>
      </c>
    </row>
    <row r="70" spans="4:45" x14ac:dyDescent="0.25">
      <c r="D70">
        <v>67</v>
      </c>
      <c r="E70">
        <v>93000</v>
      </c>
      <c r="F70" s="37">
        <v>19.5</v>
      </c>
      <c r="G70" s="37">
        <v>20</v>
      </c>
      <c r="H70" s="37">
        <v>20.5</v>
      </c>
      <c r="I70" s="37">
        <v>20.5</v>
      </c>
      <c r="J70" s="37">
        <v>21.000000000000004</v>
      </c>
      <c r="K70" s="37">
        <v>21.499999999999996</v>
      </c>
      <c r="L70" s="37">
        <v>21.499999999999996</v>
      </c>
      <c r="M70" s="37">
        <v>21.999999999999996</v>
      </c>
      <c r="N70" s="37">
        <v>21.999999999999996</v>
      </c>
      <c r="O70" s="37">
        <v>21.999999999999996</v>
      </c>
      <c r="P70" s="37">
        <v>22.499999999999996</v>
      </c>
      <c r="Q70" s="37">
        <v>22.499999999999996</v>
      </c>
      <c r="S70" t="str">
        <f t="shared" ref="S70:S89" si="5">IF(E70&lt;&gt;T70,"x","")</f>
        <v/>
      </c>
      <c r="T70">
        <v>93000</v>
      </c>
      <c r="U70" s="100">
        <v>0.19500000000000001</v>
      </c>
      <c r="V70" s="100">
        <v>0.2</v>
      </c>
      <c r="W70" s="100">
        <v>0.20500000000000002</v>
      </c>
      <c r="X70" s="100">
        <v>0.20500000000000002</v>
      </c>
      <c r="Y70" s="100">
        <v>0.21000000000000002</v>
      </c>
      <c r="Z70" s="100">
        <v>0.21499999999999997</v>
      </c>
      <c r="AA70" s="100">
        <v>0.21499999999999997</v>
      </c>
      <c r="AB70" s="100">
        <v>0.21999999999999997</v>
      </c>
      <c r="AC70" s="100">
        <v>0.21999999999999997</v>
      </c>
      <c r="AD70" s="100">
        <v>0.21999999999999997</v>
      </c>
      <c r="AE70" s="100">
        <v>0.22499999999999998</v>
      </c>
      <c r="AF70" s="100">
        <v>0.22499999999999998</v>
      </c>
      <c r="AH70" s="37">
        <f t="shared" si="4"/>
        <v>19.5</v>
      </c>
      <c r="AI70" s="37">
        <f t="shared" si="4"/>
        <v>20</v>
      </c>
      <c r="AJ70" s="37">
        <f t="shared" si="4"/>
        <v>20.5</v>
      </c>
      <c r="AK70" s="37">
        <f t="shared" si="4"/>
        <v>20.5</v>
      </c>
      <c r="AL70" s="37">
        <f t="shared" si="4"/>
        <v>21.000000000000004</v>
      </c>
      <c r="AM70" s="37">
        <f t="shared" si="4"/>
        <v>21.499999999999996</v>
      </c>
      <c r="AN70" s="37">
        <f t="shared" si="4"/>
        <v>21.499999999999996</v>
      </c>
      <c r="AO70" s="37">
        <f t="shared" si="4"/>
        <v>21.999999999999996</v>
      </c>
      <c r="AP70" s="37">
        <f t="shared" si="4"/>
        <v>21.999999999999996</v>
      </c>
      <c r="AQ70" s="37">
        <f t="shared" si="4"/>
        <v>21.999999999999996</v>
      </c>
      <c r="AR70" s="37">
        <f t="shared" si="4"/>
        <v>22.499999999999996</v>
      </c>
      <c r="AS70" s="37">
        <f t="shared" si="4"/>
        <v>22.499999999999996</v>
      </c>
    </row>
    <row r="71" spans="4:45" x14ac:dyDescent="0.25">
      <c r="D71">
        <v>68</v>
      </c>
      <c r="E71">
        <v>94000</v>
      </c>
      <c r="F71" s="37">
        <v>20</v>
      </c>
      <c r="G71" s="37">
        <v>20</v>
      </c>
      <c r="H71" s="37">
        <v>20.5</v>
      </c>
      <c r="I71" s="37">
        <v>21.000000000000004</v>
      </c>
      <c r="J71" s="37">
        <v>21.000000000000004</v>
      </c>
      <c r="K71" s="37">
        <v>21.499999999999996</v>
      </c>
      <c r="L71" s="37">
        <v>21.499999999999996</v>
      </c>
      <c r="M71" s="37">
        <v>21.999999999999996</v>
      </c>
      <c r="N71" s="37">
        <v>21.999999999999996</v>
      </c>
      <c r="O71" s="37">
        <v>22.499999999999996</v>
      </c>
      <c r="P71" s="37">
        <v>22.499999999999996</v>
      </c>
      <c r="Q71" s="37">
        <v>22.499999999999996</v>
      </c>
      <c r="S71" t="str">
        <f t="shared" si="5"/>
        <v/>
      </c>
      <c r="T71">
        <v>94000</v>
      </c>
      <c r="U71" s="100">
        <v>0.2</v>
      </c>
      <c r="V71" s="100">
        <v>0.2</v>
      </c>
      <c r="W71" s="100">
        <v>0.20500000000000002</v>
      </c>
      <c r="X71" s="100">
        <v>0.21000000000000002</v>
      </c>
      <c r="Y71" s="100">
        <v>0.21000000000000002</v>
      </c>
      <c r="Z71" s="100">
        <v>0.21499999999999997</v>
      </c>
      <c r="AA71" s="100">
        <v>0.21499999999999997</v>
      </c>
      <c r="AB71" s="100">
        <v>0.21999999999999997</v>
      </c>
      <c r="AC71" s="100">
        <v>0.21999999999999997</v>
      </c>
      <c r="AD71" s="100">
        <v>0.22499999999999998</v>
      </c>
      <c r="AE71" s="100">
        <v>0.22499999999999998</v>
      </c>
      <c r="AF71" s="100">
        <v>0.22499999999999998</v>
      </c>
      <c r="AH71" s="37">
        <f t="shared" si="4"/>
        <v>20</v>
      </c>
      <c r="AI71" s="37">
        <f t="shared" si="4"/>
        <v>20</v>
      </c>
      <c r="AJ71" s="37">
        <f t="shared" si="4"/>
        <v>20.5</v>
      </c>
      <c r="AK71" s="37">
        <f t="shared" si="4"/>
        <v>21.000000000000004</v>
      </c>
      <c r="AL71" s="37">
        <f t="shared" si="4"/>
        <v>21.000000000000004</v>
      </c>
      <c r="AM71" s="37">
        <f t="shared" si="4"/>
        <v>21.499999999999996</v>
      </c>
      <c r="AN71" s="37">
        <f t="shared" si="4"/>
        <v>21.499999999999996</v>
      </c>
      <c r="AO71" s="37">
        <f t="shared" si="4"/>
        <v>21.999999999999996</v>
      </c>
      <c r="AP71" s="37">
        <f t="shared" si="4"/>
        <v>21.999999999999996</v>
      </c>
      <c r="AQ71" s="37">
        <f t="shared" si="4"/>
        <v>22.499999999999996</v>
      </c>
      <c r="AR71" s="37">
        <f t="shared" si="4"/>
        <v>22.499999999999996</v>
      </c>
      <c r="AS71" s="37">
        <f t="shared" si="4"/>
        <v>22.499999999999996</v>
      </c>
    </row>
    <row r="72" spans="4:45" x14ac:dyDescent="0.25">
      <c r="D72">
        <v>69</v>
      </c>
      <c r="E72">
        <v>95000</v>
      </c>
      <c r="F72" s="37">
        <v>20</v>
      </c>
      <c r="G72" s="37">
        <v>20</v>
      </c>
      <c r="H72" s="37">
        <v>20.5</v>
      </c>
      <c r="I72" s="37">
        <v>21.000000000000004</v>
      </c>
      <c r="J72" s="37">
        <v>21.000000000000004</v>
      </c>
      <c r="K72" s="37">
        <v>21.499999999999996</v>
      </c>
      <c r="L72" s="37">
        <v>21.499999999999996</v>
      </c>
      <c r="M72" s="37">
        <v>21.999999999999996</v>
      </c>
      <c r="N72" s="37">
        <v>21.999999999999996</v>
      </c>
      <c r="O72" s="37">
        <v>22.499999999999996</v>
      </c>
      <c r="P72" s="37">
        <v>22.499999999999996</v>
      </c>
      <c r="Q72" s="37">
        <v>23</v>
      </c>
      <c r="S72" t="str">
        <f t="shared" si="5"/>
        <v/>
      </c>
      <c r="T72">
        <v>95000</v>
      </c>
      <c r="U72" s="100">
        <v>0.2</v>
      </c>
      <c r="V72" s="100">
        <v>0.2</v>
      </c>
      <c r="W72" s="100">
        <v>0.20500000000000002</v>
      </c>
      <c r="X72" s="100">
        <v>0.21000000000000002</v>
      </c>
      <c r="Y72" s="100">
        <v>0.21000000000000002</v>
      </c>
      <c r="Z72" s="100">
        <v>0.21499999999999997</v>
      </c>
      <c r="AA72" s="100">
        <v>0.21499999999999997</v>
      </c>
      <c r="AB72" s="100">
        <v>0.21999999999999997</v>
      </c>
      <c r="AC72" s="100">
        <v>0.21999999999999997</v>
      </c>
      <c r="AD72" s="100">
        <v>0.22499999999999998</v>
      </c>
      <c r="AE72" s="100">
        <v>0.22499999999999998</v>
      </c>
      <c r="AF72" s="100">
        <v>0.22999999999999998</v>
      </c>
      <c r="AH72" s="37">
        <f t="shared" si="4"/>
        <v>20</v>
      </c>
      <c r="AI72" s="37">
        <f t="shared" si="4"/>
        <v>20</v>
      </c>
      <c r="AJ72" s="37">
        <f t="shared" si="4"/>
        <v>20.5</v>
      </c>
      <c r="AK72" s="37">
        <f t="shared" si="4"/>
        <v>21.000000000000004</v>
      </c>
      <c r="AL72" s="37">
        <f t="shared" si="4"/>
        <v>21.000000000000004</v>
      </c>
      <c r="AM72" s="37">
        <f t="shared" si="4"/>
        <v>21.499999999999996</v>
      </c>
      <c r="AN72" s="37">
        <f t="shared" si="4"/>
        <v>21.499999999999996</v>
      </c>
      <c r="AO72" s="37">
        <f t="shared" si="4"/>
        <v>21.999999999999996</v>
      </c>
      <c r="AP72" s="37">
        <f t="shared" si="4"/>
        <v>21.999999999999996</v>
      </c>
      <c r="AQ72" s="37">
        <f t="shared" si="4"/>
        <v>22.499999999999996</v>
      </c>
      <c r="AR72" s="37">
        <f t="shared" si="4"/>
        <v>22.499999999999996</v>
      </c>
      <c r="AS72" s="37">
        <f t="shared" si="4"/>
        <v>23</v>
      </c>
    </row>
    <row r="73" spans="4:45" x14ac:dyDescent="0.25">
      <c r="D73">
        <v>70</v>
      </c>
      <c r="E73">
        <v>96000</v>
      </c>
      <c r="F73" s="37">
        <v>20</v>
      </c>
      <c r="G73" s="37">
        <v>20</v>
      </c>
      <c r="H73" s="37">
        <v>20.5</v>
      </c>
      <c r="I73" s="37">
        <v>21.000000000000004</v>
      </c>
      <c r="J73" s="37">
        <v>21.000000000000004</v>
      </c>
      <c r="K73" s="37">
        <v>21.499999999999996</v>
      </c>
      <c r="L73" s="37">
        <v>21.499999999999996</v>
      </c>
      <c r="M73" s="37">
        <v>21.999999999999996</v>
      </c>
      <c r="N73" s="37">
        <v>21.999999999999996</v>
      </c>
      <c r="O73" s="37">
        <v>22.499999999999996</v>
      </c>
      <c r="P73" s="37">
        <v>22.499999999999996</v>
      </c>
      <c r="Q73" s="37">
        <v>23</v>
      </c>
      <c r="S73" t="str">
        <f t="shared" si="5"/>
        <v/>
      </c>
      <c r="T73">
        <v>96000</v>
      </c>
      <c r="U73" s="100">
        <v>0.2</v>
      </c>
      <c r="V73" s="100">
        <v>0.2</v>
      </c>
      <c r="W73" s="100">
        <v>0.20500000000000002</v>
      </c>
      <c r="X73" s="100">
        <v>0.21000000000000002</v>
      </c>
      <c r="Y73" s="100">
        <v>0.21000000000000002</v>
      </c>
      <c r="Z73" s="100">
        <v>0.21499999999999997</v>
      </c>
      <c r="AA73" s="100">
        <v>0.21499999999999997</v>
      </c>
      <c r="AB73" s="100">
        <v>0.21999999999999997</v>
      </c>
      <c r="AC73" s="100">
        <v>0.21999999999999997</v>
      </c>
      <c r="AD73" s="100">
        <v>0.22499999999999998</v>
      </c>
      <c r="AE73" s="100">
        <v>0.22499999999999998</v>
      </c>
      <c r="AF73" s="100">
        <v>0.22999999999999998</v>
      </c>
      <c r="AH73" s="37">
        <f t="shared" si="4"/>
        <v>20</v>
      </c>
      <c r="AI73" s="37">
        <f t="shared" si="4"/>
        <v>20</v>
      </c>
      <c r="AJ73" s="37">
        <f t="shared" si="4"/>
        <v>20.5</v>
      </c>
      <c r="AK73" s="37">
        <f t="shared" si="4"/>
        <v>21.000000000000004</v>
      </c>
      <c r="AL73" s="37">
        <f t="shared" si="4"/>
        <v>21.000000000000004</v>
      </c>
      <c r="AM73" s="37">
        <f t="shared" si="4"/>
        <v>21.499999999999996</v>
      </c>
      <c r="AN73" s="37">
        <f t="shared" si="4"/>
        <v>21.499999999999996</v>
      </c>
      <c r="AO73" s="37">
        <f t="shared" si="4"/>
        <v>21.999999999999996</v>
      </c>
      <c r="AP73" s="37">
        <f t="shared" si="4"/>
        <v>21.999999999999996</v>
      </c>
      <c r="AQ73" s="37">
        <f t="shared" si="4"/>
        <v>22.499999999999996</v>
      </c>
      <c r="AR73" s="37">
        <f t="shared" si="4"/>
        <v>22.499999999999996</v>
      </c>
      <c r="AS73" s="37">
        <f t="shared" si="4"/>
        <v>23</v>
      </c>
    </row>
    <row r="74" spans="4:45" x14ac:dyDescent="0.25">
      <c r="D74">
        <v>71</v>
      </c>
      <c r="E74">
        <v>97000</v>
      </c>
      <c r="F74" s="37">
        <v>20</v>
      </c>
      <c r="G74" s="37">
        <v>20.5</v>
      </c>
      <c r="H74" s="37">
        <v>20.5</v>
      </c>
      <c r="I74" s="37">
        <v>21.000000000000004</v>
      </c>
      <c r="J74" s="37">
        <v>21.000000000000004</v>
      </c>
      <c r="K74" s="37">
        <v>21.499999999999996</v>
      </c>
      <c r="L74" s="37">
        <v>21.999999999999996</v>
      </c>
      <c r="M74" s="37">
        <v>21.999999999999996</v>
      </c>
      <c r="N74" s="37">
        <v>22.499999999999996</v>
      </c>
      <c r="O74" s="37">
        <v>22.499999999999996</v>
      </c>
      <c r="P74" s="37">
        <v>22.499999999999996</v>
      </c>
      <c r="Q74" s="37">
        <v>23</v>
      </c>
      <c r="S74" t="str">
        <f t="shared" si="5"/>
        <v/>
      </c>
      <c r="T74">
        <v>97000</v>
      </c>
      <c r="U74" s="100">
        <v>0.2</v>
      </c>
      <c r="V74" s="100">
        <v>0.20500000000000002</v>
      </c>
      <c r="W74" s="100">
        <v>0.20500000000000002</v>
      </c>
      <c r="X74" s="100">
        <v>0.21000000000000002</v>
      </c>
      <c r="Y74" s="100">
        <v>0.21000000000000002</v>
      </c>
      <c r="Z74" s="100">
        <v>0.21499999999999997</v>
      </c>
      <c r="AA74" s="100">
        <v>0.21999999999999997</v>
      </c>
      <c r="AB74" s="100">
        <v>0.21999999999999997</v>
      </c>
      <c r="AC74" s="100">
        <v>0.22499999999999998</v>
      </c>
      <c r="AD74" s="100">
        <v>0.22499999999999998</v>
      </c>
      <c r="AE74" s="100">
        <v>0.22499999999999998</v>
      </c>
      <c r="AF74" s="100">
        <v>0.22999999999999998</v>
      </c>
      <c r="AH74" s="37">
        <f t="shared" si="4"/>
        <v>20</v>
      </c>
      <c r="AI74" s="37">
        <f t="shared" si="4"/>
        <v>20.5</v>
      </c>
      <c r="AJ74" s="37">
        <f t="shared" si="4"/>
        <v>20.5</v>
      </c>
      <c r="AK74" s="37">
        <f t="shared" si="4"/>
        <v>21.000000000000004</v>
      </c>
      <c r="AL74" s="37">
        <f t="shared" si="4"/>
        <v>21.000000000000004</v>
      </c>
      <c r="AM74" s="37">
        <f t="shared" si="4"/>
        <v>21.499999999999996</v>
      </c>
      <c r="AN74" s="37">
        <f t="shared" si="4"/>
        <v>21.999999999999996</v>
      </c>
      <c r="AO74" s="37">
        <f t="shared" si="4"/>
        <v>21.999999999999996</v>
      </c>
      <c r="AP74" s="37">
        <f t="shared" si="4"/>
        <v>22.499999999999996</v>
      </c>
      <c r="AQ74" s="37">
        <f t="shared" si="4"/>
        <v>22.499999999999996</v>
      </c>
      <c r="AR74" s="37">
        <f t="shared" si="4"/>
        <v>22.499999999999996</v>
      </c>
      <c r="AS74" s="37">
        <f t="shared" si="4"/>
        <v>23</v>
      </c>
    </row>
    <row r="75" spans="4:45" x14ac:dyDescent="0.25">
      <c r="D75">
        <v>72</v>
      </c>
      <c r="E75">
        <v>98000</v>
      </c>
      <c r="F75" s="37">
        <v>20</v>
      </c>
      <c r="G75" s="37">
        <v>20.5</v>
      </c>
      <c r="H75" s="37">
        <v>20.5</v>
      </c>
      <c r="I75" s="37">
        <v>21.000000000000004</v>
      </c>
      <c r="J75" s="37">
        <v>21.499999999999996</v>
      </c>
      <c r="K75" s="37">
        <v>21.499999999999996</v>
      </c>
      <c r="L75" s="37">
        <v>21.999999999999996</v>
      </c>
      <c r="M75" s="37">
        <v>21.999999999999996</v>
      </c>
      <c r="N75" s="37">
        <v>22.499999999999996</v>
      </c>
      <c r="O75" s="37">
        <v>22.499999999999996</v>
      </c>
      <c r="P75" s="37">
        <v>22.499999999999996</v>
      </c>
      <c r="Q75" s="37">
        <v>23</v>
      </c>
      <c r="S75" t="str">
        <f t="shared" si="5"/>
        <v/>
      </c>
      <c r="T75">
        <v>98000</v>
      </c>
      <c r="U75" s="100">
        <v>0.2</v>
      </c>
      <c r="V75" s="100">
        <v>0.20500000000000002</v>
      </c>
      <c r="W75" s="100">
        <v>0.20500000000000002</v>
      </c>
      <c r="X75" s="100">
        <v>0.21000000000000002</v>
      </c>
      <c r="Y75" s="100">
        <v>0.21499999999999997</v>
      </c>
      <c r="Z75" s="100">
        <v>0.21499999999999997</v>
      </c>
      <c r="AA75" s="100">
        <v>0.21999999999999997</v>
      </c>
      <c r="AB75" s="100">
        <v>0.21999999999999997</v>
      </c>
      <c r="AC75" s="100">
        <v>0.22499999999999998</v>
      </c>
      <c r="AD75" s="100">
        <v>0.22499999999999998</v>
      </c>
      <c r="AE75" s="100">
        <v>0.22499999999999998</v>
      </c>
      <c r="AF75" s="100">
        <v>0.22999999999999998</v>
      </c>
      <c r="AH75" s="37">
        <f t="shared" si="4"/>
        <v>20</v>
      </c>
      <c r="AI75" s="37">
        <f t="shared" si="4"/>
        <v>20.5</v>
      </c>
      <c r="AJ75" s="37">
        <f t="shared" si="4"/>
        <v>20.5</v>
      </c>
      <c r="AK75" s="37">
        <f t="shared" si="4"/>
        <v>21.000000000000004</v>
      </c>
      <c r="AL75" s="37">
        <f t="shared" si="4"/>
        <v>21.499999999999996</v>
      </c>
      <c r="AM75" s="37">
        <f t="shared" si="4"/>
        <v>21.499999999999996</v>
      </c>
      <c r="AN75" s="37">
        <f t="shared" si="4"/>
        <v>21.999999999999996</v>
      </c>
      <c r="AO75" s="37">
        <f t="shared" si="4"/>
        <v>21.999999999999996</v>
      </c>
      <c r="AP75" s="37">
        <f t="shared" si="4"/>
        <v>22.499999999999996</v>
      </c>
      <c r="AQ75" s="37">
        <f t="shared" si="4"/>
        <v>22.499999999999996</v>
      </c>
      <c r="AR75" s="37">
        <f t="shared" si="4"/>
        <v>22.499999999999996</v>
      </c>
      <c r="AS75" s="37">
        <f t="shared" si="4"/>
        <v>23</v>
      </c>
    </row>
    <row r="76" spans="4:45" x14ac:dyDescent="0.25">
      <c r="D76">
        <v>73</v>
      </c>
      <c r="E76">
        <v>99000</v>
      </c>
      <c r="F76" s="37">
        <v>20</v>
      </c>
      <c r="G76" s="37">
        <v>20.5</v>
      </c>
      <c r="H76" s="37">
        <v>20.5</v>
      </c>
      <c r="I76" s="37">
        <v>21.000000000000004</v>
      </c>
      <c r="J76" s="37">
        <v>21.499999999999996</v>
      </c>
      <c r="K76" s="37">
        <v>21.499999999999996</v>
      </c>
      <c r="L76" s="37">
        <v>21.999999999999996</v>
      </c>
      <c r="M76" s="37">
        <v>21.999999999999996</v>
      </c>
      <c r="N76" s="37">
        <v>22.499999999999996</v>
      </c>
      <c r="O76" s="37">
        <v>22.499999999999996</v>
      </c>
      <c r="P76" s="37">
        <v>23</v>
      </c>
      <c r="Q76" s="37">
        <v>23</v>
      </c>
      <c r="S76" t="str">
        <f t="shared" si="5"/>
        <v/>
      </c>
      <c r="T76">
        <v>99000</v>
      </c>
      <c r="U76" s="100">
        <v>0.2</v>
      </c>
      <c r="V76" s="100">
        <v>0.20500000000000002</v>
      </c>
      <c r="W76" s="100">
        <v>0.20500000000000002</v>
      </c>
      <c r="X76" s="100">
        <v>0.21000000000000002</v>
      </c>
      <c r="Y76" s="100">
        <v>0.21499999999999997</v>
      </c>
      <c r="Z76" s="100">
        <v>0.21499999999999997</v>
      </c>
      <c r="AA76" s="100">
        <v>0.21999999999999997</v>
      </c>
      <c r="AB76" s="100">
        <v>0.21999999999999997</v>
      </c>
      <c r="AC76" s="100">
        <v>0.22499999999999998</v>
      </c>
      <c r="AD76" s="100">
        <v>0.22499999999999998</v>
      </c>
      <c r="AE76" s="100">
        <v>0.22999999999999998</v>
      </c>
      <c r="AF76" s="100">
        <v>0.22999999999999998</v>
      </c>
      <c r="AH76" s="37">
        <f t="shared" si="4"/>
        <v>20</v>
      </c>
      <c r="AI76" s="37">
        <f t="shared" si="4"/>
        <v>20.5</v>
      </c>
      <c r="AJ76" s="37">
        <f t="shared" si="4"/>
        <v>20.5</v>
      </c>
      <c r="AK76" s="37">
        <f t="shared" si="4"/>
        <v>21.000000000000004</v>
      </c>
      <c r="AL76" s="37">
        <f t="shared" si="4"/>
        <v>21.499999999999996</v>
      </c>
      <c r="AM76" s="37">
        <f t="shared" si="4"/>
        <v>21.499999999999996</v>
      </c>
      <c r="AN76" s="37">
        <f t="shared" si="4"/>
        <v>21.999999999999996</v>
      </c>
      <c r="AO76" s="37">
        <f t="shared" si="4"/>
        <v>21.999999999999996</v>
      </c>
      <c r="AP76" s="37">
        <f t="shared" si="4"/>
        <v>22.499999999999996</v>
      </c>
      <c r="AQ76" s="37">
        <f t="shared" si="4"/>
        <v>22.499999999999996</v>
      </c>
      <c r="AR76" s="37">
        <f t="shared" si="4"/>
        <v>23</v>
      </c>
      <c r="AS76" s="37">
        <f t="shared" si="4"/>
        <v>23</v>
      </c>
    </row>
    <row r="77" spans="4:45" x14ac:dyDescent="0.25">
      <c r="D77">
        <v>74</v>
      </c>
      <c r="E77">
        <v>100000</v>
      </c>
      <c r="F77" s="37">
        <v>20</v>
      </c>
      <c r="G77" s="37">
        <v>20.5</v>
      </c>
      <c r="H77" s="37">
        <v>21.000000000000004</v>
      </c>
      <c r="I77" s="37">
        <v>21.000000000000004</v>
      </c>
      <c r="J77" s="37">
        <v>21.499999999999996</v>
      </c>
      <c r="K77" s="37">
        <v>21.499999999999996</v>
      </c>
      <c r="L77" s="37">
        <v>21.999999999999996</v>
      </c>
      <c r="M77" s="37">
        <v>21.999999999999996</v>
      </c>
      <c r="N77" s="37">
        <v>22.499999999999996</v>
      </c>
      <c r="O77" s="37">
        <v>22.499999999999996</v>
      </c>
      <c r="P77" s="37">
        <v>23</v>
      </c>
      <c r="Q77" s="37">
        <v>23</v>
      </c>
      <c r="S77" t="str">
        <f t="shared" si="5"/>
        <v/>
      </c>
      <c r="T77">
        <v>100000</v>
      </c>
      <c r="U77" s="100">
        <v>0.2</v>
      </c>
      <c r="V77" s="100">
        <v>0.20500000000000002</v>
      </c>
      <c r="W77" s="100">
        <v>0.21000000000000002</v>
      </c>
      <c r="X77" s="100">
        <v>0.21000000000000002</v>
      </c>
      <c r="Y77" s="100">
        <v>0.21499999999999997</v>
      </c>
      <c r="Z77" s="100">
        <v>0.21499999999999997</v>
      </c>
      <c r="AA77" s="100">
        <v>0.21999999999999997</v>
      </c>
      <c r="AB77" s="100">
        <v>0.21999999999999997</v>
      </c>
      <c r="AC77" s="100">
        <v>0.22499999999999998</v>
      </c>
      <c r="AD77" s="100">
        <v>0.22499999999999998</v>
      </c>
      <c r="AE77" s="100">
        <v>0.22999999999999998</v>
      </c>
      <c r="AF77" s="100">
        <v>0.22999999999999998</v>
      </c>
      <c r="AH77" s="37">
        <f t="shared" si="4"/>
        <v>20</v>
      </c>
      <c r="AI77" s="37">
        <f t="shared" si="4"/>
        <v>20.5</v>
      </c>
      <c r="AJ77" s="37">
        <f t="shared" si="4"/>
        <v>21.000000000000004</v>
      </c>
      <c r="AK77" s="37">
        <f t="shared" si="4"/>
        <v>21.000000000000004</v>
      </c>
      <c r="AL77" s="37">
        <f t="shared" si="4"/>
        <v>21.499999999999996</v>
      </c>
      <c r="AM77" s="37">
        <f t="shared" si="4"/>
        <v>21.499999999999996</v>
      </c>
      <c r="AN77" s="37">
        <f t="shared" si="4"/>
        <v>21.999999999999996</v>
      </c>
      <c r="AO77" s="37">
        <f t="shared" si="4"/>
        <v>21.999999999999996</v>
      </c>
      <c r="AP77" s="37">
        <f t="shared" si="4"/>
        <v>22.499999999999996</v>
      </c>
      <c r="AQ77" s="37">
        <f t="shared" si="4"/>
        <v>22.499999999999996</v>
      </c>
      <c r="AR77" s="37">
        <f t="shared" si="4"/>
        <v>23</v>
      </c>
      <c r="AS77" s="37">
        <f t="shared" si="4"/>
        <v>23</v>
      </c>
    </row>
    <row r="78" spans="4:45" x14ac:dyDescent="0.25">
      <c r="D78">
        <v>75</v>
      </c>
      <c r="E78">
        <v>101000</v>
      </c>
      <c r="F78" s="37">
        <v>20</v>
      </c>
      <c r="G78" s="37">
        <v>20.5</v>
      </c>
      <c r="H78" s="37">
        <v>21.000000000000004</v>
      </c>
      <c r="I78" s="37">
        <v>21.000000000000004</v>
      </c>
      <c r="J78" s="37">
        <v>21.499999999999996</v>
      </c>
      <c r="K78" s="37">
        <v>21.499999999999996</v>
      </c>
      <c r="L78" s="37">
        <v>21.999999999999996</v>
      </c>
      <c r="M78" s="37">
        <v>21.999999999999996</v>
      </c>
      <c r="N78" s="37">
        <v>22.499999999999996</v>
      </c>
      <c r="O78" s="37">
        <v>22.499999999999996</v>
      </c>
      <c r="P78" s="37">
        <v>23</v>
      </c>
      <c r="Q78" s="37">
        <v>23</v>
      </c>
      <c r="S78" t="str">
        <f t="shared" si="5"/>
        <v/>
      </c>
      <c r="T78">
        <v>101000</v>
      </c>
      <c r="U78" s="100">
        <v>0.2</v>
      </c>
      <c r="V78" s="100">
        <v>0.20500000000000002</v>
      </c>
      <c r="W78" s="100">
        <v>0.21000000000000002</v>
      </c>
      <c r="X78" s="100">
        <v>0.21000000000000002</v>
      </c>
      <c r="Y78" s="100">
        <v>0.21499999999999997</v>
      </c>
      <c r="Z78" s="100">
        <v>0.21499999999999997</v>
      </c>
      <c r="AA78" s="100">
        <v>0.21999999999999997</v>
      </c>
      <c r="AB78" s="100">
        <v>0.21999999999999997</v>
      </c>
      <c r="AC78" s="100">
        <v>0.22499999999999998</v>
      </c>
      <c r="AD78" s="100">
        <v>0.22499999999999998</v>
      </c>
      <c r="AE78" s="100">
        <v>0.22999999999999998</v>
      </c>
      <c r="AF78" s="100">
        <v>0.22999999999999998</v>
      </c>
      <c r="AH78" s="37">
        <f t="shared" si="4"/>
        <v>20</v>
      </c>
      <c r="AI78" s="37">
        <f t="shared" si="4"/>
        <v>20.5</v>
      </c>
      <c r="AJ78" s="37">
        <f t="shared" si="4"/>
        <v>21.000000000000004</v>
      </c>
      <c r="AK78" s="37">
        <f t="shared" si="4"/>
        <v>21.000000000000004</v>
      </c>
      <c r="AL78" s="37">
        <f t="shared" si="4"/>
        <v>21.499999999999996</v>
      </c>
      <c r="AM78" s="37">
        <f t="shared" si="4"/>
        <v>21.499999999999996</v>
      </c>
      <c r="AN78" s="37">
        <f t="shared" si="4"/>
        <v>21.999999999999996</v>
      </c>
      <c r="AO78" s="37">
        <f t="shared" si="4"/>
        <v>21.999999999999996</v>
      </c>
      <c r="AP78" s="37">
        <f t="shared" si="4"/>
        <v>22.499999999999996</v>
      </c>
      <c r="AQ78" s="37">
        <f t="shared" si="4"/>
        <v>22.499999999999996</v>
      </c>
      <c r="AR78" s="37">
        <f t="shared" si="4"/>
        <v>23</v>
      </c>
      <c r="AS78" s="37">
        <f t="shared" si="4"/>
        <v>23</v>
      </c>
    </row>
    <row r="79" spans="4:45" x14ac:dyDescent="0.25">
      <c r="D79">
        <v>76</v>
      </c>
      <c r="E79">
        <v>102000</v>
      </c>
      <c r="F79" s="37">
        <v>20</v>
      </c>
      <c r="G79" s="37">
        <v>20.5</v>
      </c>
      <c r="H79" s="37">
        <v>21.000000000000004</v>
      </c>
      <c r="I79" s="37">
        <v>21.000000000000004</v>
      </c>
      <c r="J79" s="37">
        <v>21.499999999999996</v>
      </c>
      <c r="K79" s="37">
        <v>21.999999999999996</v>
      </c>
      <c r="L79" s="37">
        <v>21.999999999999996</v>
      </c>
      <c r="M79" s="37">
        <v>22.499999999999996</v>
      </c>
      <c r="N79" s="37">
        <v>22.499999999999996</v>
      </c>
      <c r="O79" s="37">
        <v>23</v>
      </c>
      <c r="P79" s="37">
        <v>23</v>
      </c>
      <c r="Q79" s="37">
        <v>23</v>
      </c>
      <c r="S79" t="str">
        <f t="shared" si="5"/>
        <v/>
      </c>
      <c r="T79">
        <v>102000</v>
      </c>
      <c r="U79" s="100">
        <v>0.2</v>
      </c>
      <c r="V79" s="100">
        <v>0.20500000000000002</v>
      </c>
      <c r="W79" s="100">
        <v>0.21000000000000002</v>
      </c>
      <c r="X79" s="100">
        <v>0.21000000000000002</v>
      </c>
      <c r="Y79" s="100">
        <v>0.21499999999999997</v>
      </c>
      <c r="Z79" s="100">
        <v>0.21999999999999997</v>
      </c>
      <c r="AA79" s="100">
        <v>0.21999999999999997</v>
      </c>
      <c r="AB79" s="100">
        <v>0.22499999999999998</v>
      </c>
      <c r="AC79" s="100">
        <v>0.22499999999999998</v>
      </c>
      <c r="AD79" s="100">
        <v>0.22999999999999998</v>
      </c>
      <c r="AE79" s="100">
        <v>0.22999999999999998</v>
      </c>
      <c r="AF79" s="100">
        <v>0.22999999999999998</v>
      </c>
      <c r="AH79" s="37">
        <f t="shared" si="4"/>
        <v>20</v>
      </c>
      <c r="AI79" s="37">
        <f t="shared" si="4"/>
        <v>20.5</v>
      </c>
      <c r="AJ79" s="37">
        <f t="shared" si="4"/>
        <v>21.000000000000004</v>
      </c>
      <c r="AK79" s="37">
        <f t="shared" si="4"/>
        <v>21.000000000000004</v>
      </c>
      <c r="AL79" s="37">
        <f t="shared" si="4"/>
        <v>21.499999999999996</v>
      </c>
      <c r="AM79" s="37">
        <f t="shared" si="4"/>
        <v>21.999999999999996</v>
      </c>
      <c r="AN79" s="37">
        <f t="shared" si="4"/>
        <v>21.999999999999996</v>
      </c>
      <c r="AO79" s="37">
        <f t="shared" si="4"/>
        <v>22.499999999999996</v>
      </c>
      <c r="AP79" s="37">
        <f t="shared" si="4"/>
        <v>22.499999999999996</v>
      </c>
      <c r="AQ79" s="37">
        <f t="shared" si="4"/>
        <v>23</v>
      </c>
      <c r="AR79" s="37">
        <f t="shared" si="4"/>
        <v>23</v>
      </c>
      <c r="AS79" s="37">
        <f t="shared" si="4"/>
        <v>23</v>
      </c>
    </row>
    <row r="80" spans="4:45" x14ac:dyDescent="0.25">
      <c r="D80">
        <v>77</v>
      </c>
      <c r="E80">
        <v>103000</v>
      </c>
      <c r="F80" s="37">
        <v>20</v>
      </c>
      <c r="G80" s="37">
        <v>20.5</v>
      </c>
      <c r="H80" s="37">
        <v>21.000000000000004</v>
      </c>
      <c r="I80" s="37">
        <v>21.000000000000004</v>
      </c>
      <c r="J80" s="37">
        <v>21.499999999999996</v>
      </c>
      <c r="K80" s="37">
        <v>21.999999999999996</v>
      </c>
      <c r="L80" s="37">
        <v>21.999999999999996</v>
      </c>
      <c r="M80" s="37">
        <v>22.499999999999996</v>
      </c>
      <c r="N80" s="37">
        <v>22.499999999999996</v>
      </c>
      <c r="O80" s="37">
        <v>23</v>
      </c>
      <c r="P80" s="37">
        <v>23</v>
      </c>
      <c r="Q80" s="37">
        <v>23</v>
      </c>
      <c r="S80" t="str">
        <f t="shared" si="5"/>
        <v/>
      </c>
      <c r="T80">
        <v>103000</v>
      </c>
      <c r="U80" s="100">
        <v>0.2</v>
      </c>
      <c r="V80" s="100">
        <v>0.20500000000000002</v>
      </c>
      <c r="W80" s="100">
        <v>0.21000000000000002</v>
      </c>
      <c r="X80" s="100">
        <v>0.21000000000000002</v>
      </c>
      <c r="Y80" s="100">
        <v>0.21499999999999997</v>
      </c>
      <c r="Z80" s="100">
        <v>0.21999999999999997</v>
      </c>
      <c r="AA80" s="100">
        <v>0.21999999999999997</v>
      </c>
      <c r="AB80" s="100">
        <v>0.22499999999999998</v>
      </c>
      <c r="AC80" s="100">
        <v>0.22499999999999998</v>
      </c>
      <c r="AD80" s="100">
        <v>0.22999999999999998</v>
      </c>
      <c r="AE80" s="100">
        <v>0.22999999999999998</v>
      </c>
      <c r="AF80" s="100">
        <v>0.22999999999999998</v>
      </c>
      <c r="AH80" s="37">
        <f t="shared" si="4"/>
        <v>20</v>
      </c>
      <c r="AI80" s="37">
        <f t="shared" si="4"/>
        <v>20.5</v>
      </c>
      <c r="AJ80" s="37">
        <f t="shared" si="4"/>
        <v>21.000000000000004</v>
      </c>
      <c r="AK80" s="37">
        <f t="shared" si="4"/>
        <v>21.000000000000004</v>
      </c>
      <c r="AL80" s="37">
        <f t="shared" si="4"/>
        <v>21.499999999999996</v>
      </c>
      <c r="AM80" s="37">
        <f t="shared" si="4"/>
        <v>21.999999999999996</v>
      </c>
      <c r="AN80" s="37">
        <f t="shared" si="4"/>
        <v>21.999999999999996</v>
      </c>
      <c r="AO80" s="37">
        <f t="shared" si="4"/>
        <v>22.499999999999996</v>
      </c>
      <c r="AP80" s="37">
        <f t="shared" si="4"/>
        <v>22.499999999999996</v>
      </c>
      <c r="AQ80" s="37">
        <f t="shared" si="4"/>
        <v>23</v>
      </c>
      <c r="AR80" s="37">
        <f t="shared" si="4"/>
        <v>23</v>
      </c>
      <c r="AS80" s="37">
        <f t="shared" si="4"/>
        <v>23</v>
      </c>
    </row>
    <row r="81" spans="4:45" x14ac:dyDescent="0.25">
      <c r="D81">
        <v>78</v>
      </c>
      <c r="E81">
        <v>104000</v>
      </c>
      <c r="F81" s="37">
        <v>20</v>
      </c>
      <c r="G81" s="37">
        <v>20.5</v>
      </c>
      <c r="H81" s="37">
        <v>21.000000000000004</v>
      </c>
      <c r="I81" s="37">
        <v>21.499999999999996</v>
      </c>
      <c r="J81" s="37">
        <v>21.499999999999996</v>
      </c>
      <c r="K81" s="37">
        <v>21.999999999999996</v>
      </c>
      <c r="L81" s="37">
        <v>21.999999999999996</v>
      </c>
      <c r="M81" s="37">
        <v>22.499999999999996</v>
      </c>
      <c r="N81" s="37">
        <v>22.499999999999996</v>
      </c>
      <c r="O81" s="37">
        <v>23</v>
      </c>
      <c r="P81" s="37">
        <v>23</v>
      </c>
      <c r="Q81" s="37">
        <v>23</v>
      </c>
      <c r="S81" t="str">
        <f t="shared" si="5"/>
        <v/>
      </c>
      <c r="T81">
        <v>104000</v>
      </c>
      <c r="U81" s="100">
        <v>0.2</v>
      </c>
      <c r="V81" s="100">
        <v>0.20500000000000002</v>
      </c>
      <c r="W81" s="100">
        <v>0.21000000000000002</v>
      </c>
      <c r="X81" s="100">
        <v>0.21499999999999997</v>
      </c>
      <c r="Y81" s="100">
        <v>0.21499999999999997</v>
      </c>
      <c r="Z81" s="100">
        <v>0.21999999999999997</v>
      </c>
      <c r="AA81" s="100">
        <v>0.21999999999999997</v>
      </c>
      <c r="AB81" s="100">
        <v>0.22499999999999998</v>
      </c>
      <c r="AC81" s="100">
        <v>0.22499999999999998</v>
      </c>
      <c r="AD81" s="100">
        <v>0.22999999999999998</v>
      </c>
      <c r="AE81" s="100">
        <v>0.22999999999999998</v>
      </c>
      <c r="AF81" s="100">
        <v>0.22999999999999998</v>
      </c>
      <c r="AH81" s="37">
        <f t="shared" si="4"/>
        <v>20</v>
      </c>
      <c r="AI81" s="37">
        <f t="shared" si="4"/>
        <v>20.5</v>
      </c>
      <c r="AJ81" s="37">
        <f t="shared" si="4"/>
        <v>21.000000000000004</v>
      </c>
      <c r="AK81" s="37">
        <f t="shared" si="4"/>
        <v>21.499999999999996</v>
      </c>
      <c r="AL81" s="37">
        <f t="shared" si="4"/>
        <v>21.499999999999996</v>
      </c>
      <c r="AM81" s="37">
        <f t="shared" si="4"/>
        <v>21.999999999999996</v>
      </c>
      <c r="AN81" s="37">
        <f t="shared" si="4"/>
        <v>21.999999999999996</v>
      </c>
      <c r="AO81" s="37">
        <f t="shared" si="4"/>
        <v>22.499999999999996</v>
      </c>
      <c r="AP81" s="37">
        <f t="shared" si="4"/>
        <v>22.499999999999996</v>
      </c>
      <c r="AQ81" s="37">
        <f t="shared" si="4"/>
        <v>23</v>
      </c>
      <c r="AR81" s="37">
        <f t="shared" si="4"/>
        <v>23</v>
      </c>
      <c r="AS81" s="37">
        <f t="shared" si="4"/>
        <v>23</v>
      </c>
    </row>
    <row r="82" spans="4:45" x14ac:dyDescent="0.25">
      <c r="D82">
        <v>79</v>
      </c>
      <c r="E82">
        <v>105000</v>
      </c>
      <c r="F82" s="37">
        <v>20.5</v>
      </c>
      <c r="G82" s="37">
        <v>20.5</v>
      </c>
      <c r="H82" s="37">
        <v>21.000000000000004</v>
      </c>
      <c r="I82" s="37">
        <v>21.499999999999996</v>
      </c>
      <c r="J82" s="37">
        <v>21.499999999999996</v>
      </c>
      <c r="K82" s="37">
        <v>21.999999999999996</v>
      </c>
      <c r="L82" s="37">
        <v>21.999999999999996</v>
      </c>
      <c r="M82" s="37">
        <v>22.499999999999996</v>
      </c>
      <c r="N82" s="37">
        <v>22.499999999999996</v>
      </c>
      <c r="O82" s="37">
        <v>23</v>
      </c>
      <c r="P82" s="37">
        <v>23</v>
      </c>
      <c r="Q82" s="37">
        <v>23.5</v>
      </c>
      <c r="S82" t="str">
        <f t="shared" si="5"/>
        <v/>
      </c>
      <c r="T82">
        <v>105000</v>
      </c>
      <c r="U82" s="100">
        <v>0.20500000000000002</v>
      </c>
      <c r="V82" s="100">
        <v>0.20500000000000002</v>
      </c>
      <c r="W82" s="100">
        <v>0.21000000000000002</v>
      </c>
      <c r="X82" s="100">
        <v>0.21499999999999997</v>
      </c>
      <c r="Y82" s="100">
        <v>0.21499999999999997</v>
      </c>
      <c r="Z82" s="100">
        <v>0.21999999999999997</v>
      </c>
      <c r="AA82" s="100">
        <v>0.21999999999999997</v>
      </c>
      <c r="AB82" s="100">
        <v>0.22499999999999998</v>
      </c>
      <c r="AC82" s="100">
        <v>0.22499999999999998</v>
      </c>
      <c r="AD82" s="100">
        <v>0.22999999999999998</v>
      </c>
      <c r="AE82" s="100">
        <v>0.22999999999999998</v>
      </c>
      <c r="AF82" s="100">
        <v>0.23499999999999999</v>
      </c>
      <c r="AH82" s="37">
        <f t="shared" si="4"/>
        <v>20.5</v>
      </c>
      <c r="AI82" s="37">
        <f t="shared" si="4"/>
        <v>20.5</v>
      </c>
      <c r="AJ82" s="37">
        <f t="shared" si="4"/>
        <v>21.000000000000004</v>
      </c>
      <c r="AK82" s="37">
        <f t="shared" si="4"/>
        <v>21.499999999999996</v>
      </c>
      <c r="AL82" s="37">
        <f t="shared" si="4"/>
        <v>21.499999999999996</v>
      </c>
      <c r="AM82" s="37">
        <f t="shared" si="4"/>
        <v>21.999999999999996</v>
      </c>
      <c r="AN82" s="37">
        <f t="shared" si="4"/>
        <v>21.999999999999996</v>
      </c>
      <c r="AO82" s="37">
        <f t="shared" si="4"/>
        <v>22.499999999999996</v>
      </c>
      <c r="AP82" s="37">
        <f t="shared" si="4"/>
        <v>22.499999999999996</v>
      </c>
      <c r="AQ82" s="37">
        <f t="shared" si="4"/>
        <v>23</v>
      </c>
      <c r="AR82" s="37">
        <f t="shared" si="4"/>
        <v>23</v>
      </c>
      <c r="AS82" s="37">
        <f t="shared" si="4"/>
        <v>23.5</v>
      </c>
    </row>
    <row r="83" spans="4:45" x14ac:dyDescent="0.25">
      <c r="D83">
        <v>80</v>
      </c>
      <c r="E83">
        <v>106000</v>
      </c>
      <c r="F83" s="37">
        <v>20.5</v>
      </c>
      <c r="G83" s="37">
        <v>20.5</v>
      </c>
      <c r="H83" s="37">
        <v>21.000000000000004</v>
      </c>
      <c r="I83" s="37">
        <v>21.499999999999996</v>
      </c>
      <c r="J83" s="37">
        <v>21.499999999999996</v>
      </c>
      <c r="K83" s="37">
        <v>21.999999999999996</v>
      </c>
      <c r="L83" s="37">
        <v>21.999999999999996</v>
      </c>
      <c r="M83" s="37">
        <v>22.499999999999996</v>
      </c>
      <c r="N83" s="37">
        <v>22.499999999999996</v>
      </c>
      <c r="O83" s="37">
        <v>23</v>
      </c>
      <c r="P83" s="37">
        <v>23</v>
      </c>
      <c r="Q83" s="37">
        <v>23.5</v>
      </c>
      <c r="S83" t="str">
        <f t="shared" si="5"/>
        <v/>
      </c>
      <c r="T83">
        <v>106000</v>
      </c>
      <c r="U83" s="100">
        <v>0.20500000000000002</v>
      </c>
      <c r="V83" s="100">
        <v>0.20500000000000002</v>
      </c>
      <c r="W83" s="100">
        <v>0.21000000000000002</v>
      </c>
      <c r="X83" s="100">
        <v>0.21499999999999997</v>
      </c>
      <c r="Y83" s="100">
        <v>0.21499999999999997</v>
      </c>
      <c r="Z83" s="100">
        <v>0.21999999999999997</v>
      </c>
      <c r="AA83" s="100">
        <v>0.21999999999999997</v>
      </c>
      <c r="AB83" s="100">
        <v>0.22499999999999998</v>
      </c>
      <c r="AC83" s="100">
        <v>0.22499999999999998</v>
      </c>
      <c r="AD83" s="100">
        <v>0.22999999999999998</v>
      </c>
      <c r="AE83" s="100">
        <v>0.22999999999999998</v>
      </c>
      <c r="AF83" s="100">
        <v>0.23499999999999999</v>
      </c>
      <c r="AH83" s="37">
        <f t="shared" si="4"/>
        <v>20.5</v>
      </c>
      <c r="AI83" s="37">
        <f t="shared" si="4"/>
        <v>20.5</v>
      </c>
      <c r="AJ83" s="37">
        <f t="shared" si="4"/>
        <v>21.000000000000004</v>
      </c>
      <c r="AK83" s="37">
        <f t="shared" si="4"/>
        <v>21.499999999999996</v>
      </c>
      <c r="AL83" s="37">
        <f t="shared" si="4"/>
        <v>21.499999999999996</v>
      </c>
      <c r="AM83" s="37">
        <f t="shared" si="4"/>
        <v>21.999999999999996</v>
      </c>
      <c r="AN83" s="37">
        <f t="shared" si="4"/>
        <v>21.999999999999996</v>
      </c>
      <c r="AO83" s="37">
        <f t="shared" si="4"/>
        <v>22.499999999999996</v>
      </c>
      <c r="AP83" s="37">
        <f t="shared" si="4"/>
        <v>22.499999999999996</v>
      </c>
      <c r="AQ83" s="37">
        <f t="shared" si="4"/>
        <v>23</v>
      </c>
      <c r="AR83" s="37">
        <f t="shared" si="4"/>
        <v>23</v>
      </c>
      <c r="AS83" s="37">
        <f t="shared" si="4"/>
        <v>23.5</v>
      </c>
    </row>
    <row r="84" spans="4:45" x14ac:dyDescent="0.25">
      <c r="D84">
        <v>81</v>
      </c>
      <c r="E84">
        <v>107000</v>
      </c>
      <c r="F84" s="37">
        <v>20.5</v>
      </c>
      <c r="G84" s="37">
        <v>20.5</v>
      </c>
      <c r="H84" s="37">
        <v>21.000000000000004</v>
      </c>
      <c r="I84" s="37">
        <v>21.499999999999996</v>
      </c>
      <c r="J84" s="37">
        <v>21.499999999999996</v>
      </c>
      <c r="K84" s="37">
        <v>21.999999999999996</v>
      </c>
      <c r="L84" s="37">
        <v>22.499999999999996</v>
      </c>
      <c r="M84" s="37">
        <v>22.499999999999996</v>
      </c>
      <c r="N84" s="37">
        <v>23</v>
      </c>
      <c r="O84" s="37">
        <v>23</v>
      </c>
      <c r="P84" s="37">
        <v>23</v>
      </c>
      <c r="Q84" s="37">
        <v>23.5</v>
      </c>
      <c r="S84" t="str">
        <f t="shared" si="5"/>
        <v/>
      </c>
      <c r="T84">
        <v>107000</v>
      </c>
      <c r="U84" s="100">
        <v>0.20500000000000002</v>
      </c>
      <c r="V84" s="100">
        <v>0.20500000000000002</v>
      </c>
      <c r="W84" s="100">
        <v>0.21000000000000002</v>
      </c>
      <c r="X84" s="100">
        <v>0.21499999999999997</v>
      </c>
      <c r="Y84" s="100">
        <v>0.21499999999999997</v>
      </c>
      <c r="Z84" s="100">
        <v>0.21999999999999997</v>
      </c>
      <c r="AA84" s="100">
        <v>0.22499999999999998</v>
      </c>
      <c r="AB84" s="100">
        <v>0.22499999999999998</v>
      </c>
      <c r="AC84" s="100">
        <v>0.22999999999999998</v>
      </c>
      <c r="AD84" s="100">
        <v>0.22999999999999998</v>
      </c>
      <c r="AE84" s="100">
        <v>0.22999999999999998</v>
      </c>
      <c r="AF84" s="100">
        <v>0.23499999999999999</v>
      </c>
      <c r="AH84" s="37">
        <f t="shared" si="4"/>
        <v>20.5</v>
      </c>
      <c r="AI84" s="37">
        <f t="shared" si="4"/>
        <v>20.5</v>
      </c>
      <c r="AJ84" s="37">
        <f t="shared" si="4"/>
        <v>21.000000000000004</v>
      </c>
      <c r="AK84" s="37">
        <f t="shared" si="4"/>
        <v>21.499999999999996</v>
      </c>
      <c r="AL84" s="37">
        <f t="shared" si="4"/>
        <v>21.499999999999996</v>
      </c>
      <c r="AM84" s="37">
        <f t="shared" si="4"/>
        <v>21.999999999999996</v>
      </c>
      <c r="AN84" s="37">
        <f t="shared" si="4"/>
        <v>22.499999999999996</v>
      </c>
      <c r="AO84" s="37">
        <f t="shared" si="4"/>
        <v>22.499999999999996</v>
      </c>
      <c r="AP84" s="37">
        <f t="shared" si="4"/>
        <v>23</v>
      </c>
      <c r="AQ84" s="37">
        <f t="shared" si="4"/>
        <v>23</v>
      </c>
      <c r="AR84" s="37">
        <f t="shared" si="4"/>
        <v>23</v>
      </c>
      <c r="AS84" s="37">
        <f t="shared" si="4"/>
        <v>23.5</v>
      </c>
    </row>
    <row r="85" spans="4:45" x14ac:dyDescent="0.25">
      <c r="D85">
        <v>82</v>
      </c>
      <c r="E85">
        <v>108000</v>
      </c>
      <c r="F85" s="37">
        <v>20.5</v>
      </c>
      <c r="G85" s="37">
        <v>21.000000000000004</v>
      </c>
      <c r="H85" s="37">
        <v>21.000000000000004</v>
      </c>
      <c r="I85" s="37">
        <v>21.499999999999996</v>
      </c>
      <c r="J85" s="37">
        <v>21.999999999999996</v>
      </c>
      <c r="K85" s="37">
        <v>21.999999999999996</v>
      </c>
      <c r="L85" s="37">
        <v>22.499999999999996</v>
      </c>
      <c r="M85" s="37">
        <v>22.499999999999996</v>
      </c>
      <c r="N85" s="37">
        <v>23</v>
      </c>
      <c r="O85" s="37">
        <v>23</v>
      </c>
      <c r="P85" s="37">
        <v>23.5</v>
      </c>
      <c r="Q85" s="37">
        <v>23.5</v>
      </c>
      <c r="S85" t="str">
        <f t="shared" si="5"/>
        <v/>
      </c>
      <c r="T85">
        <v>108000</v>
      </c>
      <c r="U85" s="100">
        <v>0.20500000000000002</v>
      </c>
      <c r="V85" s="100">
        <v>0.21000000000000002</v>
      </c>
      <c r="W85" s="100">
        <v>0.21000000000000002</v>
      </c>
      <c r="X85" s="100">
        <v>0.21499999999999997</v>
      </c>
      <c r="Y85" s="100">
        <v>0.21999999999999997</v>
      </c>
      <c r="Z85" s="100">
        <v>0.21999999999999997</v>
      </c>
      <c r="AA85" s="100">
        <v>0.22499999999999998</v>
      </c>
      <c r="AB85" s="100">
        <v>0.22499999999999998</v>
      </c>
      <c r="AC85" s="100">
        <v>0.22999999999999998</v>
      </c>
      <c r="AD85" s="100">
        <v>0.22999999999999998</v>
      </c>
      <c r="AE85" s="100">
        <v>0.23499999999999999</v>
      </c>
      <c r="AF85" s="100">
        <v>0.23499999999999999</v>
      </c>
      <c r="AH85" s="37">
        <f t="shared" si="4"/>
        <v>20.5</v>
      </c>
      <c r="AI85" s="37">
        <f t="shared" si="4"/>
        <v>21.000000000000004</v>
      </c>
      <c r="AJ85" s="37">
        <f t="shared" si="4"/>
        <v>21.000000000000004</v>
      </c>
      <c r="AK85" s="37">
        <f t="shared" si="4"/>
        <v>21.499999999999996</v>
      </c>
      <c r="AL85" s="37">
        <f t="shared" si="4"/>
        <v>21.999999999999996</v>
      </c>
      <c r="AM85" s="37">
        <f t="shared" si="4"/>
        <v>21.999999999999996</v>
      </c>
      <c r="AN85" s="37">
        <f t="shared" si="4"/>
        <v>22.499999999999996</v>
      </c>
      <c r="AO85" s="37">
        <f t="shared" si="4"/>
        <v>22.499999999999996</v>
      </c>
      <c r="AP85" s="37">
        <f t="shared" si="4"/>
        <v>23</v>
      </c>
      <c r="AQ85" s="37">
        <f t="shared" si="4"/>
        <v>23</v>
      </c>
      <c r="AR85" s="37">
        <f t="shared" si="4"/>
        <v>23.5</v>
      </c>
      <c r="AS85" s="37">
        <f t="shared" si="4"/>
        <v>23.5</v>
      </c>
    </row>
    <row r="86" spans="4:45" x14ac:dyDescent="0.25">
      <c r="D86">
        <v>83</v>
      </c>
      <c r="E86">
        <v>109000</v>
      </c>
      <c r="F86" s="37">
        <v>20.5</v>
      </c>
      <c r="G86" s="37">
        <v>21.000000000000004</v>
      </c>
      <c r="H86" s="37">
        <v>21.000000000000004</v>
      </c>
      <c r="I86" s="37">
        <v>21.499999999999996</v>
      </c>
      <c r="J86" s="37">
        <v>21.999999999999996</v>
      </c>
      <c r="K86" s="37">
        <v>21.999999999999996</v>
      </c>
      <c r="L86" s="37">
        <v>22.499999999999996</v>
      </c>
      <c r="M86" s="37">
        <v>22.499999999999996</v>
      </c>
      <c r="N86" s="37">
        <v>23</v>
      </c>
      <c r="O86" s="37">
        <v>23</v>
      </c>
      <c r="P86" s="37">
        <v>23.5</v>
      </c>
      <c r="Q86" s="37">
        <v>23.5</v>
      </c>
      <c r="S86" t="str">
        <f t="shared" si="5"/>
        <v/>
      </c>
      <c r="T86">
        <v>109000</v>
      </c>
      <c r="U86" s="100">
        <v>0.20500000000000002</v>
      </c>
      <c r="V86" s="100">
        <v>0.21000000000000002</v>
      </c>
      <c r="W86" s="100">
        <v>0.21000000000000002</v>
      </c>
      <c r="X86" s="100">
        <v>0.21499999999999997</v>
      </c>
      <c r="Y86" s="100">
        <v>0.21999999999999997</v>
      </c>
      <c r="Z86" s="100">
        <v>0.21999999999999997</v>
      </c>
      <c r="AA86" s="100">
        <v>0.22499999999999998</v>
      </c>
      <c r="AB86" s="100">
        <v>0.22499999999999998</v>
      </c>
      <c r="AC86" s="100">
        <v>0.22999999999999998</v>
      </c>
      <c r="AD86" s="100">
        <v>0.22999999999999998</v>
      </c>
      <c r="AE86" s="100">
        <v>0.23499999999999999</v>
      </c>
      <c r="AF86" s="100">
        <v>0.23499999999999999</v>
      </c>
      <c r="AH86" s="37">
        <f t="shared" si="4"/>
        <v>20.5</v>
      </c>
      <c r="AI86" s="37">
        <f t="shared" si="4"/>
        <v>21.000000000000004</v>
      </c>
      <c r="AJ86" s="37">
        <f t="shared" si="4"/>
        <v>21.000000000000004</v>
      </c>
      <c r="AK86" s="37">
        <f t="shared" si="4"/>
        <v>21.499999999999996</v>
      </c>
      <c r="AL86" s="37">
        <f t="shared" si="4"/>
        <v>21.999999999999996</v>
      </c>
      <c r="AM86" s="37">
        <f t="shared" si="4"/>
        <v>21.999999999999996</v>
      </c>
      <c r="AN86" s="37">
        <f t="shared" si="4"/>
        <v>22.499999999999996</v>
      </c>
      <c r="AO86" s="37">
        <f t="shared" si="4"/>
        <v>22.499999999999996</v>
      </c>
      <c r="AP86" s="37">
        <f t="shared" si="4"/>
        <v>23</v>
      </c>
      <c r="AQ86" s="37">
        <f t="shared" si="4"/>
        <v>23</v>
      </c>
      <c r="AR86" s="37">
        <f t="shared" si="4"/>
        <v>23.5</v>
      </c>
      <c r="AS86" s="37">
        <f t="shared" si="4"/>
        <v>23.5</v>
      </c>
    </row>
    <row r="87" spans="4:45" x14ac:dyDescent="0.25">
      <c r="D87">
        <v>84</v>
      </c>
      <c r="E87">
        <v>110000</v>
      </c>
      <c r="F87" s="37">
        <v>20.5</v>
      </c>
      <c r="G87" s="37">
        <v>21.000000000000004</v>
      </c>
      <c r="H87" s="37">
        <v>21.000000000000004</v>
      </c>
      <c r="I87" s="37">
        <v>21.499999999999996</v>
      </c>
      <c r="J87" s="37">
        <v>21.999999999999996</v>
      </c>
      <c r="K87" s="37">
        <v>21.999999999999996</v>
      </c>
      <c r="L87" s="37">
        <v>22.499999999999996</v>
      </c>
      <c r="M87" s="37">
        <v>22.499999999999996</v>
      </c>
      <c r="N87" s="37">
        <v>23</v>
      </c>
      <c r="O87" s="37">
        <v>23</v>
      </c>
      <c r="P87" s="37">
        <v>23.5</v>
      </c>
      <c r="Q87" s="37">
        <v>23.5</v>
      </c>
      <c r="S87" t="str">
        <f t="shared" si="5"/>
        <v/>
      </c>
      <c r="T87">
        <v>110000</v>
      </c>
      <c r="U87" s="100">
        <v>0.20500000000000002</v>
      </c>
      <c r="V87" s="100">
        <v>0.21000000000000002</v>
      </c>
      <c r="W87" s="100">
        <v>0.21000000000000002</v>
      </c>
      <c r="X87" s="100">
        <v>0.21499999999999997</v>
      </c>
      <c r="Y87" s="100">
        <v>0.21999999999999997</v>
      </c>
      <c r="Z87" s="100">
        <v>0.21999999999999997</v>
      </c>
      <c r="AA87" s="100">
        <v>0.22499999999999998</v>
      </c>
      <c r="AB87" s="100">
        <v>0.22499999999999998</v>
      </c>
      <c r="AC87" s="100">
        <v>0.22999999999999998</v>
      </c>
      <c r="AD87" s="100">
        <v>0.22999999999999998</v>
      </c>
      <c r="AE87" s="100">
        <v>0.23499999999999999</v>
      </c>
      <c r="AF87" s="100">
        <v>0.23499999999999999</v>
      </c>
      <c r="AH87" s="37">
        <f t="shared" si="4"/>
        <v>20.5</v>
      </c>
      <c r="AI87" s="37">
        <f t="shared" si="4"/>
        <v>21.000000000000004</v>
      </c>
      <c r="AJ87" s="37">
        <f t="shared" si="4"/>
        <v>21.000000000000004</v>
      </c>
      <c r="AK87" s="37">
        <f t="shared" si="4"/>
        <v>21.499999999999996</v>
      </c>
      <c r="AL87" s="37">
        <f t="shared" si="4"/>
        <v>21.999999999999996</v>
      </c>
      <c r="AM87" s="37">
        <f t="shared" si="4"/>
        <v>21.999999999999996</v>
      </c>
      <c r="AN87" s="37">
        <f t="shared" si="4"/>
        <v>22.499999999999996</v>
      </c>
      <c r="AO87" s="37">
        <f t="shared" si="4"/>
        <v>22.499999999999996</v>
      </c>
      <c r="AP87" s="37">
        <f t="shared" si="4"/>
        <v>23</v>
      </c>
      <c r="AQ87" s="37">
        <f t="shared" si="4"/>
        <v>23</v>
      </c>
      <c r="AR87" s="37">
        <f t="shared" si="4"/>
        <v>23.5</v>
      </c>
      <c r="AS87" s="37">
        <f t="shared" si="4"/>
        <v>23.5</v>
      </c>
    </row>
    <row r="88" spans="4:45" x14ac:dyDescent="0.25">
      <c r="D88">
        <v>85</v>
      </c>
      <c r="E88">
        <v>111000</v>
      </c>
      <c r="F88" s="37">
        <v>20.5</v>
      </c>
      <c r="G88" s="37">
        <v>21.000000000000004</v>
      </c>
      <c r="H88" s="37">
        <v>21.000000000000004</v>
      </c>
      <c r="I88" s="37">
        <v>21.499999999999996</v>
      </c>
      <c r="J88" s="37">
        <v>21.999999999999996</v>
      </c>
      <c r="K88" s="37">
        <v>21.999999999999996</v>
      </c>
      <c r="L88" s="37">
        <v>22.499999999999996</v>
      </c>
      <c r="M88" s="37">
        <v>22.499999999999996</v>
      </c>
      <c r="N88" s="37">
        <v>23</v>
      </c>
      <c r="O88" s="37">
        <v>23</v>
      </c>
      <c r="P88" s="37">
        <v>23.5</v>
      </c>
      <c r="Q88" s="37">
        <v>23.5</v>
      </c>
      <c r="S88" t="str">
        <f t="shared" si="5"/>
        <v/>
      </c>
      <c r="T88">
        <v>111000</v>
      </c>
      <c r="U88" s="100">
        <v>0.20500000000000002</v>
      </c>
      <c r="V88" s="100">
        <v>0.21000000000000002</v>
      </c>
      <c r="W88" s="100">
        <v>0.21000000000000002</v>
      </c>
      <c r="X88" s="100">
        <v>0.21499999999999997</v>
      </c>
      <c r="Y88" s="100">
        <v>0.21999999999999997</v>
      </c>
      <c r="Z88" s="100">
        <v>0.21999999999999997</v>
      </c>
      <c r="AA88" s="100">
        <v>0.22499999999999998</v>
      </c>
      <c r="AB88" s="100">
        <v>0.22499999999999998</v>
      </c>
      <c r="AC88" s="100">
        <v>0.22999999999999998</v>
      </c>
      <c r="AD88" s="100">
        <v>0.22999999999999998</v>
      </c>
      <c r="AE88" s="100">
        <v>0.23499999999999999</v>
      </c>
      <c r="AF88" s="100">
        <v>0.23499999999999999</v>
      </c>
      <c r="AH88" s="37">
        <f t="shared" si="4"/>
        <v>20.5</v>
      </c>
      <c r="AI88" s="37">
        <f t="shared" si="4"/>
        <v>21.000000000000004</v>
      </c>
      <c r="AJ88" s="37">
        <f t="shared" si="4"/>
        <v>21.000000000000004</v>
      </c>
      <c r="AK88" s="37">
        <f t="shared" si="4"/>
        <v>21.499999999999996</v>
      </c>
      <c r="AL88" s="37">
        <f t="shared" si="4"/>
        <v>21.999999999999996</v>
      </c>
      <c r="AM88" s="37">
        <f t="shared" si="4"/>
        <v>21.999999999999996</v>
      </c>
      <c r="AN88" s="37">
        <f t="shared" si="4"/>
        <v>22.499999999999996</v>
      </c>
      <c r="AO88" s="37">
        <f t="shared" si="4"/>
        <v>22.499999999999996</v>
      </c>
      <c r="AP88" s="37">
        <f t="shared" si="4"/>
        <v>23</v>
      </c>
      <c r="AQ88" s="37">
        <f t="shared" si="4"/>
        <v>23</v>
      </c>
      <c r="AR88" s="37">
        <f t="shared" si="4"/>
        <v>23.5</v>
      </c>
      <c r="AS88" s="37">
        <f t="shared" si="4"/>
        <v>23.5</v>
      </c>
    </row>
    <row r="89" spans="4:45" x14ac:dyDescent="0.25">
      <c r="D89">
        <v>86</v>
      </c>
      <c r="E89">
        <v>112000</v>
      </c>
      <c r="F89" s="37">
        <v>20.5</v>
      </c>
      <c r="G89" s="37">
        <v>21.000000000000004</v>
      </c>
      <c r="H89" s="37">
        <v>21.499999999999996</v>
      </c>
      <c r="I89" s="37">
        <v>21.499999999999996</v>
      </c>
      <c r="J89" s="37">
        <v>21.999999999999996</v>
      </c>
      <c r="K89" s="37">
        <v>21.999999999999996</v>
      </c>
      <c r="L89" s="37">
        <v>22.499999999999996</v>
      </c>
      <c r="M89" s="37">
        <v>22.499999999999996</v>
      </c>
      <c r="N89" s="37">
        <v>23</v>
      </c>
      <c r="O89" s="37">
        <v>23</v>
      </c>
      <c r="P89" s="37">
        <v>23.5</v>
      </c>
      <c r="Q89" s="37">
        <v>23.5</v>
      </c>
      <c r="S89" t="str">
        <f t="shared" si="5"/>
        <v/>
      </c>
      <c r="T89">
        <v>112000</v>
      </c>
      <c r="U89" s="100">
        <v>0.20500000000000002</v>
      </c>
      <c r="V89" s="100">
        <v>0.21000000000000002</v>
      </c>
      <c r="W89" s="100">
        <v>0.21499999999999997</v>
      </c>
      <c r="X89" s="100">
        <v>0.21499999999999997</v>
      </c>
      <c r="Y89" s="100">
        <v>0.21999999999999997</v>
      </c>
      <c r="Z89" s="100">
        <v>0.21999999999999997</v>
      </c>
      <c r="AA89" s="100">
        <v>0.22499999999999998</v>
      </c>
      <c r="AB89" s="100">
        <v>0.22499999999999998</v>
      </c>
      <c r="AC89" s="100">
        <v>0.22999999999999998</v>
      </c>
      <c r="AD89" s="100">
        <v>0.22999999999999998</v>
      </c>
      <c r="AE89" s="100">
        <v>0.23499999999999999</v>
      </c>
      <c r="AF89" s="100">
        <v>0.23499999999999999</v>
      </c>
      <c r="AH89" s="37">
        <f t="shared" ref="AH89:AS102" si="6">U89*$T$3</f>
        <v>20.5</v>
      </c>
      <c r="AI89" s="37">
        <f t="shared" si="6"/>
        <v>21.000000000000004</v>
      </c>
      <c r="AJ89" s="37">
        <f t="shared" si="6"/>
        <v>21.499999999999996</v>
      </c>
      <c r="AK89" s="37">
        <f t="shared" si="6"/>
        <v>21.499999999999996</v>
      </c>
      <c r="AL89" s="37">
        <f t="shared" si="6"/>
        <v>21.999999999999996</v>
      </c>
      <c r="AM89" s="37">
        <f t="shared" si="6"/>
        <v>21.999999999999996</v>
      </c>
      <c r="AN89" s="37">
        <f t="shared" si="6"/>
        <v>22.499999999999996</v>
      </c>
      <c r="AO89" s="37">
        <f t="shared" si="6"/>
        <v>22.499999999999996</v>
      </c>
      <c r="AP89" s="37">
        <f t="shared" si="6"/>
        <v>23</v>
      </c>
      <c r="AQ89" s="37">
        <f t="shared" si="6"/>
        <v>23</v>
      </c>
      <c r="AR89" s="37">
        <f t="shared" si="6"/>
        <v>23.5</v>
      </c>
      <c r="AS89" s="37">
        <f t="shared" si="6"/>
        <v>23.5</v>
      </c>
    </row>
    <row r="90" spans="4:45" x14ac:dyDescent="0.25">
      <c r="D90">
        <v>87</v>
      </c>
      <c r="E90">
        <v>113000</v>
      </c>
      <c r="F90" s="37">
        <v>20.5</v>
      </c>
      <c r="G90" s="37">
        <v>21.000000000000004</v>
      </c>
      <c r="H90" s="37">
        <v>21.499999999999996</v>
      </c>
      <c r="I90" s="37">
        <v>21.499999999999996</v>
      </c>
      <c r="J90" s="37">
        <v>21.999999999999996</v>
      </c>
      <c r="K90" s="37">
        <v>21.999999999999996</v>
      </c>
      <c r="L90" s="37">
        <v>22.499999999999996</v>
      </c>
      <c r="M90" s="37">
        <v>22.499999999999996</v>
      </c>
      <c r="N90" s="37">
        <v>23</v>
      </c>
      <c r="O90" s="37">
        <v>23</v>
      </c>
      <c r="P90" s="37">
        <v>23.5</v>
      </c>
      <c r="Q90" s="37">
        <v>23.5</v>
      </c>
      <c r="T90">
        <v>113000</v>
      </c>
      <c r="U90" s="100">
        <v>0.20500000000000002</v>
      </c>
      <c r="V90" s="100">
        <v>0.21000000000000002</v>
      </c>
      <c r="W90" s="100">
        <v>0.21499999999999997</v>
      </c>
      <c r="X90" s="100">
        <v>0.21499999999999997</v>
      </c>
      <c r="Y90" s="100">
        <v>0.21999999999999997</v>
      </c>
      <c r="Z90" s="100">
        <v>0.21999999999999997</v>
      </c>
      <c r="AA90" s="100">
        <v>0.22499999999999998</v>
      </c>
      <c r="AB90" s="100">
        <v>0.22499999999999998</v>
      </c>
      <c r="AC90" s="100">
        <v>0.22999999999999998</v>
      </c>
      <c r="AD90" s="100">
        <v>0.22999999999999998</v>
      </c>
      <c r="AE90" s="100">
        <v>0.23499999999999999</v>
      </c>
      <c r="AF90" s="100">
        <v>0.23499999999999999</v>
      </c>
      <c r="AH90" s="37">
        <f t="shared" si="6"/>
        <v>20.5</v>
      </c>
      <c r="AI90" s="37">
        <f t="shared" si="6"/>
        <v>21.000000000000004</v>
      </c>
      <c r="AJ90" s="37">
        <f t="shared" si="6"/>
        <v>21.499999999999996</v>
      </c>
      <c r="AK90" s="37">
        <f t="shared" si="6"/>
        <v>21.499999999999996</v>
      </c>
      <c r="AL90" s="37">
        <f t="shared" si="6"/>
        <v>21.999999999999996</v>
      </c>
      <c r="AM90" s="37">
        <f t="shared" si="6"/>
        <v>21.999999999999996</v>
      </c>
      <c r="AN90" s="37">
        <f t="shared" si="6"/>
        <v>22.499999999999996</v>
      </c>
      <c r="AO90" s="37">
        <f t="shared" si="6"/>
        <v>22.499999999999996</v>
      </c>
      <c r="AP90" s="37">
        <f t="shared" si="6"/>
        <v>23</v>
      </c>
      <c r="AQ90" s="37">
        <f t="shared" si="6"/>
        <v>23</v>
      </c>
      <c r="AR90" s="37">
        <f t="shared" si="6"/>
        <v>23.5</v>
      </c>
      <c r="AS90" s="37">
        <f t="shared" si="6"/>
        <v>23.5</v>
      </c>
    </row>
    <row r="91" spans="4:45" x14ac:dyDescent="0.25">
      <c r="D91">
        <v>88</v>
      </c>
      <c r="E91">
        <v>114000</v>
      </c>
      <c r="F91" s="37">
        <v>20.5</v>
      </c>
      <c r="G91" s="37">
        <v>21.000000000000004</v>
      </c>
      <c r="H91" s="37">
        <v>21.499999999999996</v>
      </c>
      <c r="I91" s="37">
        <v>21.499999999999996</v>
      </c>
      <c r="J91" s="37">
        <v>21.999999999999996</v>
      </c>
      <c r="K91" s="37">
        <v>21.999999999999996</v>
      </c>
      <c r="L91" s="37">
        <v>22.499999999999996</v>
      </c>
      <c r="M91" s="37">
        <v>23</v>
      </c>
      <c r="N91" s="37">
        <v>23</v>
      </c>
      <c r="O91" s="37">
        <v>23</v>
      </c>
      <c r="P91" s="37">
        <v>23.5</v>
      </c>
      <c r="Q91" s="37">
        <v>23.5</v>
      </c>
      <c r="T91">
        <v>114000</v>
      </c>
      <c r="U91" s="100">
        <v>0.20500000000000002</v>
      </c>
      <c r="V91" s="100">
        <v>0.21000000000000002</v>
      </c>
      <c r="W91" s="100">
        <v>0.21499999999999997</v>
      </c>
      <c r="X91" s="100">
        <v>0.21499999999999997</v>
      </c>
      <c r="Y91" s="100">
        <v>0.21999999999999997</v>
      </c>
      <c r="Z91" s="100">
        <v>0.21999999999999997</v>
      </c>
      <c r="AA91" s="100">
        <v>0.22499999999999998</v>
      </c>
      <c r="AB91" s="100">
        <v>0.22999999999999998</v>
      </c>
      <c r="AC91" s="100">
        <v>0.22999999999999998</v>
      </c>
      <c r="AD91" s="100">
        <v>0.22999999999999998</v>
      </c>
      <c r="AE91" s="100">
        <v>0.23499999999999999</v>
      </c>
      <c r="AF91" s="100">
        <v>0.23499999999999999</v>
      </c>
      <c r="AH91" s="37">
        <f t="shared" si="6"/>
        <v>20.5</v>
      </c>
      <c r="AI91" s="37">
        <f t="shared" si="6"/>
        <v>21.000000000000004</v>
      </c>
      <c r="AJ91" s="37">
        <f t="shared" si="6"/>
        <v>21.499999999999996</v>
      </c>
      <c r="AK91" s="37">
        <f t="shared" si="6"/>
        <v>21.499999999999996</v>
      </c>
      <c r="AL91" s="37">
        <f t="shared" si="6"/>
        <v>21.999999999999996</v>
      </c>
      <c r="AM91" s="37">
        <f t="shared" si="6"/>
        <v>21.999999999999996</v>
      </c>
      <c r="AN91" s="37">
        <f t="shared" si="6"/>
        <v>22.499999999999996</v>
      </c>
      <c r="AO91" s="37">
        <f t="shared" si="6"/>
        <v>23</v>
      </c>
      <c r="AP91" s="37">
        <f t="shared" si="6"/>
        <v>23</v>
      </c>
      <c r="AQ91" s="37">
        <f t="shared" si="6"/>
        <v>23</v>
      </c>
      <c r="AR91" s="37">
        <f t="shared" si="6"/>
        <v>23.5</v>
      </c>
      <c r="AS91" s="37">
        <f t="shared" si="6"/>
        <v>23.5</v>
      </c>
    </row>
    <row r="92" spans="4:45" x14ac:dyDescent="0.25">
      <c r="D92">
        <v>89</v>
      </c>
      <c r="E92">
        <v>115000</v>
      </c>
      <c r="F92" s="37">
        <v>20.5</v>
      </c>
      <c r="G92" s="37">
        <v>21.000000000000004</v>
      </c>
      <c r="H92" s="37">
        <v>21.499999999999996</v>
      </c>
      <c r="I92" s="37">
        <v>21.499999999999996</v>
      </c>
      <c r="J92" s="37">
        <v>21.999999999999996</v>
      </c>
      <c r="K92" s="37">
        <v>22.499999999999996</v>
      </c>
      <c r="L92" s="37">
        <v>22.499999999999996</v>
      </c>
      <c r="M92" s="37">
        <v>23</v>
      </c>
      <c r="N92" s="37">
        <v>23</v>
      </c>
      <c r="O92" s="37">
        <v>23</v>
      </c>
      <c r="P92" s="37">
        <v>23.5</v>
      </c>
      <c r="Q92" s="37">
        <v>23.5</v>
      </c>
      <c r="T92">
        <v>115000</v>
      </c>
      <c r="U92" s="100">
        <v>0.20500000000000002</v>
      </c>
      <c r="V92" s="100">
        <v>0.21000000000000002</v>
      </c>
      <c r="W92" s="100">
        <v>0.21499999999999997</v>
      </c>
      <c r="X92" s="100">
        <v>0.21499999999999997</v>
      </c>
      <c r="Y92" s="100">
        <v>0.21999999999999997</v>
      </c>
      <c r="Z92" s="100">
        <v>0.22499999999999998</v>
      </c>
      <c r="AA92" s="100">
        <v>0.22499999999999998</v>
      </c>
      <c r="AB92" s="100">
        <v>0.22999999999999998</v>
      </c>
      <c r="AC92" s="100">
        <v>0.22999999999999998</v>
      </c>
      <c r="AD92" s="100">
        <v>0.22999999999999998</v>
      </c>
      <c r="AE92" s="100">
        <v>0.23499999999999999</v>
      </c>
      <c r="AF92" s="100">
        <v>0.23499999999999999</v>
      </c>
      <c r="AH92" s="37">
        <f t="shared" si="6"/>
        <v>20.5</v>
      </c>
      <c r="AI92" s="37">
        <f t="shared" si="6"/>
        <v>21.000000000000004</v>
      </c>
      <c r="AJ92" s="37">
        <f t="shared" si="6"/>
        <v>21.499999999999996</v>
      </c>
      <c r="AK92" s="37">
        <f t="shared" si="6"/>
        <v>21.499999999999996</v>
      </c>
      <c r="AL92" s="37">
        <f t="shared" si="6"/>
        <v>21.999999999999996</v>
      </c>
      <c r="AM92" s="37">
        <f t="shared" si="6"/>
        <v>22.499999999999996</v>
      </c>
      <c r="AN92" s="37">
        <f t="shared" si="6"/>
        <v>22.499999999999996</v>
      </c>
      <c r="AO92" s="37">
        <f t="shared" si="6"/>
        <v>23</v>
      </c>
      <c r="AP92" s="37">
        <f t="shared" si="6"/>
        <v>23</v>
      </c>
      <c r="AQ92" s="37">
        <f t="shared" si="6"/>
        <v>23</v>
      </c>
      <c r="AR92" s="37">
        <f t="shared" si="6"/>
        <v>23.5</v>
      </c>
      <c r="AS92" s="37">
        <f t="shared" si="6"/>
        <v>23.5</v>
      </c>
    </row>
    <row r="93" spans="4:45" x14ac:dyDescent="0.25">
      <c r="D93">
        <v>90</v>
      </c>
      <c r="E93">
        <v>116000</v>
      </c>
      <c r="F93" s="37">
        <v>20.5</v>
      </c>
      <c r="G93" s="37">
        <v>21.000000000000004</v>
      </c>
      <c r="H93" s="37">
        <v>21.499999999999996</v>
      </c>
      <c r="I93" s="37">
        <v>21.499999999999996</v>
      </c>
      <c r="J93" s="37">
        <v>21.999999999999996</v>
      </c>
      <c r="K93" s="37">
        <v>22.499999999999996</v>
      </c>
      <c r="L93" s="37">
        <v>22.499999999999996</v>
      </c>
      <c r="M93" s="37">
        <v>23</v>
      </c>
      <c r="N93" s="37">
        <v>23</v>
      </c>
      <c r="O93" s="37">
        <v>23.5</v>
      </c>
      <c r="P93" s="37">
        <v>23.5</v>
      </c>
      <c r="Q93" s="37">
        <v>23.5</v>
      </c>
      <c r="T93">
        <v>116000</v>
      </c>
      <c r="U93" s="100">
        <v>0.20500000000000002</v>
      </c>
      <c r="V93" s="100">
        <v>0.21000000000000002</v>
      </c>
      <c r="W93" s="100">
        <v>0.21499999999999997</v>
      </c>
      <c r="X93" s="100">
        <v>0.21499999999999997</v>
      </c>
      <c r="Y93" s="100">
        <v>0.21999999999999997</v>
      </c>
      <c r="Z93" s="100">
        <v>0.22499999999999998</v>
      </c>
      <c r="AA93" s="100">
        <v>0.22499999999999998</v>
      </c>
      <c r="AB93" s="100">
        <v>0.22999999999999998</v>
      </c>
      <c r="AC93" s="100">
        <v>0.22999999999999998</v>
      </c>
      <c r="AD93" s="100">
        <v>0.23499999999999999</v>
      </c>
      <c r="AE93" s="100">
        <v>0.23499999999999999</v>
      </c>
      <c r="AF93" s="100">
        <v>0.23499999999999999</v>
      </c>
      <c r="AH93" s="37">
        <f t="shared" si="6"/>
        <v>20.5</v>
      </c>
      <c r="AI93" s="37">
        <f t="shared" si="6"/>
        <v>21.000000000000004</v>
      </c>
      <c r="AJ93" s="37">
        <f t="shared" si="6"/>
        <v>21.499999999999996</v>
      </c>
      <c r="AK93" s="37">
        <f t="shared" si="6"/>
        <v>21.499999999999996</v>
      </c>
      <c r="AL93" s="37">
        <f t="shared" si="6"/>
        <v>21.999999999999996</v>
      </c>
      <c r="AM93" s="37">
        <f t="shared" si="6"/>
        <v>22.499999999999996</v>
      </c>
      <c r="AN93" s="37">
        <f t="shared" si="6"/>
        <v>22.499999999999996</v>
      </c>
      <c r="AO93" s="37">
        <f t="shared" si="6"/>
        <v>23</v>
      </c>
      <c r="AP93" s="37">
        <f t="shared" si="6"/>
        <v>23</v>
      </c>
      <c r="AQ93" s="37">
        <f t="shared" si="6"/>
        <v>23.5</v>
      </c>
      <c r="AR93" s="37">
        <f t="shared" si="6"/>
        <v>23.5</v>
      </c>
      <c r="AS93" s="37">
        <f t="shared" si="6"/>
        <v>23.5</v>
      </c>
    </row>
    <row r="94" spans="4:45" x14ac:dyDescent="0.25">
      <c r="D94">
        <v>91</v>
      </c>
      <c r="E94">
        <v>117000</v>
      </c>
      <c r="F94" s="37">
        <v>20.5</v>
      </c>
      <c r="G94" s="37">
        <v>21.000000000000004</v>
      </c>
      <c r="H94" s="37">
        <v>21.499999999999996</v>
      </c>
      <c r="I94" s="37">
        <v>21.499999999999996</v>
      </c>
      <c r="J94" s="37">
        <v>21.999999999999996</v>
      </c>
      <c r="K94" s="37">
        <v>22.499999999999996</v>
      </c>
      <c r="L94" s="37">
        <v>22.499999999999996</v>
      </c>
      <c r="M94" s="37">
        <v>23</v>
      </c>
      <c r="N94" s="37">
        <v>23</v>
      </c>
      <c r="O94" s="37">
        <v>23.5</v>
      </c>
      <c r="P94" s="37">
        <v>23.5</v>
      </c>
      <c r="Q94" s="37">
        <v>23.5</v>
      </c>
      <c r="T94">
        <v>117000</v>
      </c>
      <c r="U94" s="100">
        <v>0.20500000000000002</v>
      </c>
      <c r="V94" s="100">
        <v>0.21000000000000002</v>
      </c>
      <c r="W94" s="100">
        <v>0.21499999999999997</v>
      </c>
      <c r="X94" s="100">
        <v>0.21499999999999997</v>
      </c>
      <c r="Y94" s="100">
        <v>0.21999999999999997</v>
      </c>
      <c r="Z94" s="100">
        <v>0.22499999999999998</v>
      </c>
      <c r="AA94" s="100">
        <v>0.22499999999999998</v>
      </c>
      <c r="AB94" s="100">
        <v>0.22999999999999998</v>
      </c>
      <c r="AC94" s="100">
        <v>0.22999999999999998</v>
      </c>
      <c r="AD94" s="100">
        <v>0.23499999999999999</v>
      </c>
      <c r="AE94" s="100">
        <v>0.23499999999999999</v>
      </c>
      <c r="AF94" s="100">
        <v>0.23499999999999999</v>
      </c>
      <c r="AH94" s="37">
        <f t="shared" si="6"/>
        <v>20.5</v>
      </c>
      <c r="AI94" s="37">
        <f t="shared" si="6"/>
        <v>21.000000000000004</v>
      </c>
      <c r="AJ94" s="37">
        <f t="shared" si="6"/>
        <v>21.499999999999996</v>
      </c>
      <c r="AK94" s="37">
        <f t="shared" si="6"/>
        <v>21.499999999999996</v>
      </c>
      <c r="AL94" s="37">
        <f t="shared" si="6"/>
        <v>21.999999999999996</v>
      </c>
      <c r="AM94" s="37">
        <f t="shared" si="6"/>
        <v>22.499999999999996</v>
      </c>
      <c r="AN94" s="37">
        <f t="shared" si="6"/>
        <v>22.499999999999996</v>
      </c>
      <c r="AO94" s="37">
        <f t="shared" si="6"/>
        <v>23</v>
      </c>
      <c r="AP94" s="37">
        <f t="shared" si="6"/>
        <v>23</v>
      </c>
      <c r="AQ94" s="37">
        <f t="shared" si="6"/>
        <v>23.5</v>
      </c>
      <c r="AR94" s="37">
        <f t="shared" si="6"/>
        <v>23.5</v>
      </c>
      <c r="AS94" s="37">
        <f t="shared" si="6"/>
        <v>23.5</v>
      </c>
    </row>
    <row r="95" spans="4:45" x14ac:dyDescent="0.25">
      <c r="D95">
        <v>92</v>
      </c>
      <c r="E95">
        <v>118000</v>
      </c>
      <c r="F95" s="37">
        <v>20.5</v>
      </c>
      <c r="G95" s="37">
        <v>21.000000000000004</v>
      </c>
      <c r="H95" s="37">
        <v>21.499999999999996</v>
      </c>
      <c r="I95" s="37">
        <v>21.499999999999996</v>
      </c>
      <c r="J95" s="37">
        <v>21.999999999999996</v>
      </c>
      <c r="K95" s="37">
        <v>22.499999999999996</v>
      </c>
      <c r="L95" s="37">
        <v>22.499999999999996</v>
      </c>
      <c r="M95" s="37">
        <v>23</v>
      </c>
      <c r="N95" s="37">
        <v>23</v>
      </c>
      <c r="O95" s="37">
        <v>23.5</v>
      </c>
      <c r="P95" s="37">
        <v>23.5</v>
      </c>
      <c r="Q95" s="37">
        <v>23.5</v>
      </c>
      <c r="T95">
        <v>118000</v>
      </c>
      <c r="U95" s="100">
        <v>0.20500000000000002</v>
      </c>
      <c r="V95" s="100">
        <v>0.21000000000000002</v>
      </c>
      <c r="W95" s="100">
        <v>0.21499999999999997</v>
      </c>
      <c r="X95" s="100">
        <v>0.21499999999999997</v>
      </c>
      <c r="Y95" s="100">
        <v>0.21999999999999997</v>
      </c>
      <c r="Z95" s="100">
        <v>0.22499999999999998</v>
      </c>
      <c r="AA95" s="100">
        <v>0.22499999999999998</v>
      </c>
      <c r="AB95" s="100">
        <v>0.22999999999999998</v>
      </c>
      <c r="AC95" s="100">
        <v>0.22999999999999998</v>
      </c>
      <c r="AD95" s="100">
        <v>0.23499999999999999</v>
      </c>
      <c r="AE95" s="100">
        <v>0.23499999999999999</v>
      </c>
      <c r="AF95" s="100">
        <v>0.23499999999999999</v>
      </c>
      <c r="AH95" s="37">
        <f t="shared" si="6"/>
        <v>20.5</v>
      </c>
      <c r="AI95" s="37">
        <f t="shared" si="6"/>
        <v>21.000000000000004</v>
      </c>
      <c r="AJ95" s="37">
        <f t="shared" si="6"/>
        <v>21.499999999999996</v>
      </c>
      <c r="AK95" s="37">
        <f t="shared" si="6"/>
        <v>21.499999999999996</v>
      </c>
      <c r="AL95" s="37">
        <f t="shared" si="6"/>
        <v>21.999999999999996</v>
      </c>
      <c r="AM95" s="37">
        <f t="shared" si="6"/>
        <v>22.499999999999996</v>
      </c>
      <c r="AN95" s="37">
        <f t="shared" si="6"/>
        <v>22.499999999999996</v>
      </c>
      <c r="AO95" s="37">
        <f t="shared" si="6"/>
        <v>23</v>
      </c>
      <c r="AP95" s="37">
        <f t="shared" si="6"/>
        <v>23</v>
      </c>
      <c r="AQ95" s="37">
        <f t="shared" si="6"/>
        <v>23.5</v>
      </c>
      <c r="AR95" s="37">
        <f t="shared" si="6"/>
        <v>23.5</v>
      </c>
      <c r="AS95" s="37">
        <f t="shared" si="6"/>
        <v>23.5</v>
      </c>
    </row>
    <row r="96" spans="4:45" x14ac:dyDescent="0.25">
      <c r="D96">
        <v>93</v>
      </c>
      <c r="E96">
        <v>119000</v>
      </c>
      <c r="F96" s="37">
        <v>20.5</v>
      </c>
      <c r="G96" s="37">
        <v>21.000000000000004</v>
      </c>
      <c r="H96" s="37">
        <v>21.499999999999996</v>
      </c>
      <c r="I96" s="37">
        <v>21.999999999999996</v>
      </c>
      <c r="J96" s="37">
        <v>21.999999999999996</v>
      </c>
      <c r="K96" s="37">
        <v>22.499999999999996</v>
      </c>
      <c r="L96" s="37">
        <v>22.499999999999996</v>
      </c>
      <c r="M96" s="37">
        <v>23</v>
      </c>
      <c r="N96" s="37">
        <v>23</v>
      </c>
      <c r="O96" s="37">
        <v>23.5</v>
      </c>
      <c r="P96" s="37">
        <v>23.5</v>
      </c>
      <c r="Q96" s="37">
        <v>24</v>
      </c>
      <c r="T96">
        <v>119000</v>
      </c>
      <c r="U96" s="100">
        <v>0.20500000000000002</v>
      </c>
      <c r="V96" s="100">
        <v>0.21000000000000002</v>
      </c>
      <c r="W96" s="100">
        <v>0.21499999999999997</v>
      </c>
      <c r="X96" s="100">
        <v>0.21999999999999997</v>
      </c>
      <c r="Y96" s="100">
        <v>0.21999999999999997</v>
      </c>
      <c r="Z96" s="100">
        <v>0.22499999999999998</v>
      </c>
      <c r="AA96" s="100">
        <v>0.22499999999999998</v>
      </c>
      <c r="AB96" s="100">
        <v>0.22999999999999998</v>
      </c>
      <c r="AC96" s="100">
        <v>0.22999999999999998</v>
      </c>
      <c r="AD96" s="100">
        <v>0.23499999999999999</v>
      </c>
      <c r="AE96" s="100">
        <v>0.23499999999999999</v>
      </c>
      <c r="AF96" s="100">
        <v>0.24</v>
      </c>
      <c r="AH96" s="37">
        <f t="shared" si="6"/>
        <v>20.5</v>
      </c>
      <c r="AI96" s="37">
        <f t="shared" si="6"/>
        <v>21.000000000000004</v>
      </c>
      <c r="AJ96" s="37">
        <f t="shared" si="6"/>
        <v>21.499999999999996</v>
      </c>
      <c r="AK96" s="37">
        <f t="shared" si="6"/>
        <v>21.999999999999996</v>
      </c>
      <c r="AL96" s="37">
        <f t="shared" si="6"/>
        <v>21.999999999999996</v>
      </c>
      <c r="AM96" s="37">
        <f t="shared" si="6"/>
        <v>22.499999999999996</v>
      </c>
      <c r="AN96" s="37">
        <f t="shared" si="6"/>
        <v>22.499999999999996</v>
      </c>
      <c r="AO96" s="37">
        <f t="shared" si="6"/>
        <v>23</v>
      </c>
      <c r="AP96" s="37">
        <f t="shared" si="6"/>
        <v>23</v>
      </c>
      <c r="AQ96" s="37">
        <f t="shared" si="6"/>
        <v>23.5</v>
      </c>
      <c r="AR96" s="37">
        <f t="shared" si="6"/>
        <v>23.5</v>
      </c>
      <c r="AS96" s="37">
        <f t="shared" si="6"/>
        <v>24</v>
      </c>
    </row>
    <row r="97" spans="4:45" x14ac:dyDescent="0.25">
      <c r="D97">
        <v>94</v>
      </c>
      <c r="E97">
        <v>120000</v>
      </c>
      <c r="F97" s="37">
        <v>20.5</v>
      </c>
      <c r="G97" s="37">
        <v>21.000000000000004</v>
      </c>
      <c r="H97" s="37">
        <v>21.499999999999996</v>
      </c>
      <c r="I97" s="37">
        <v>21.999999999999996</v>
      </c>
      <c r="J97" s="37">
        <v>21.999999999999996</v>
      </c>
      <c r="K97" s="37">
        <v>22.499999999999996</v>
      </c>
      <c r="L97" s="37">
        <v>22.499999999999996</v>
      </c>
      <c r="M97" s="37">
        <v>23</v>
      </c>
      <c r="N97" s="37">
        <v>23</v>
      </c>
      <c r="O97" s="37">
        <v>23.5</v>
      </c>
      <c r="P97" s="37">
        <v>23.5</v>
      </c>
      <c r="Q97" s="37">
        <v>24</v>
      </c>
      <c r="T97">
        <v>120000</v>
      </c>
      <c r="U97" s="100">
        <v>0.20500000000000002</v>
      </c>
      <c r="V97" s="100">
        <v>0.21000000000000002</v>
      </c>
      <c r="W97" s="100">
        <v>0.21499999999999997</v>
      </c>
      <c r="X97" s="100">
        <v>0.21999999999999997</v>
      </c>
      <c r="Y97" s="100">
        <v>0.21999999999999997</v>
      </c>
      <c r="Z97" s="100">
        <v>0.22499999999999998</v>
      </c>
      <c r="AA97" s="100">
        <v>0.22499999999999998</v>
      </c>
      <c r="AB97" s="100">
        <v>0.22999999999999998</v>
      </c>
      <c r="AC97" s="100">
        <v>0.22999999999999998</v>
      </c>
      <c r="AD97" s="100">
        <v>0.23499999999999999</v>
      </c>
      <c r="AE97" s="100">
        <v>0.23499999999999999</v>
      </c>
      <c r="AF97" s="100">
        <v>0.24</v>
      </c>
      <c r="AH97" s="37">
        <f t="shared" si="6"/>
        <v>20.5</v>
      </c>
      <c r="AI97" s="37">
        <f t="shared" si="6"/>
        <v>21.000000000000004</v>
      </c>
      <c r="AJ97" s="37">
        <f t="shared" si="6"/>
        <v>21.499999999999996</v>
      </c>
      <c r="AK97" s="37">
        <f t="shared" si="6"/>
        <v>21.999999999999996</v>
      </c>
      <c r="AL97" s="37">
        <f t="shared" si="6"/>
        <v>21.999999999999996</v>
      </c>
      <c r="AM97" s="37">
        <f t="shared" si="6"/>
        <v>22.499999999999996</v>
      </c>
      <c r="AN97" s="37">
        <f t="shared" si="6"/>
        <v>22.499999999999996</v>
      </c>
      <c r="AO97" s="37">
        <f t="shared" si="6"/>
        <v>23</v>
      </c>
      <c r="AP97" s="37">
        <f t="shared" si="6"/>
        <v>23</v>
      </c>
      <c r="AQ97" s="37">
        <f t="shared" si="6"/>
        <v>23.5</v>
      </c>
      <c r="AR97" s="37">
        <f t="shared" si="6"/>
        <v>23.5</v>
      </c>
      <c r="AS97" s="37">
        <f t="shared" si="6"/>
        <v>24</v>
      </c>
    </row>
    <row r="98" spans="4:45" x14ac:dyDescent="0.25">
      <c r="D98">
        <v>95</v>
      </c>
      <c r="E98">
        <v>121000</v>
      </c>
      <c r="F98">
        <v>21.000000000000004</v>
      </c>
      <c r="G98">
        <v>21.000000000000004</v>
      </c>
      <c r="H98">
        <v>21.499999999999996</v>
      </c>
      <c r="I98">
        <v>21.999999999999996</v>
      </c>
      <c r="J98">
        <v>21.999999999999996</v>
      </c>
      <c r="K98">
        <v>22.499999999999996</v>
      </c>
      <c r="L98">
        <v>22.499999999999996</v>
      </c>
      <c r="M98">
        <v>23</v>
      </c>
      <c r="N98">
        <v>23</v>
      </c>
      <c r="O98">
        <v>23.5</v>
      </c>
      <c r="P98">
        <v>23.5</v>
      </c>
      <c r="Q98">
        <v>24</v>
      </c>
      <c r="T98">
        <v>121000</v>
      </c>
      <c r="U98" s="100">
        <v>0.21000000000000002</v>
      </c>
      <c r="V98" s="100">
        <v>0.21000000000000002</v>
      </c>
      <c r="W98" s="100">
        <v>0.21499999999999997</v>
      </c>
      <c r="X98" s="100">
        <v>0.21999999999999997</v>
      </c>
      <c r="Y98" s="100">
        <v>0.21999999999999997</v>
      </c>
      <c r="Z98" s="100">
        <v>0.22499999999999998</v>
      </c>
      <c r="AA98" s="100">
        <v>0.22499999999999998</v>
      </c>
      <c r="AB98" s="100">
        <v>0.22999999999999998</v>
      </c>
      <c r="AC98" s="100">
        <v>0.22999999999999998</v>
      </c>
      <c r="AD98" s="100">
        <v>0.23499999999999999</v>
      </c>
      <c r="AE98" s="100">
        <v>0.23499999999999999</v>
      </c>
      <c r="AF98" s="100">
        <v>0.24</v>
      </c>
      <c r="AH98" s="37">
        <f t="shared" si="6"/>
        <v>21.000000000000004</v>
      </c>
      <c r="AI98" s="37">
        <f t="shared" si="6"/>
        <v>21.000000000000004</v>
      </c>
      <c r="AJ98" s="37">
        <f t="shared" si="6"/>
        <v>21.499999999999996</v>
      </c>
      <c r="AK98" s="37">
        <f t="shared" si="6"/>
        <v>21.999999999999996</v>
      </c>
      <c r="AL98" s="37">
        <f t="shared" si="6"/>
        <v>21.999999999999996</v>
      </c>
      <c r="AM98" s="37">
        <f t="shared" si="6"/>
        <v>22.499999999999996</v>
      </c>
      <c r="AN98" s="37">
        <f t="shared" si="6"/>
        <v>22.499999999999996</v>
      </c>
      <c r="AO98" s="37">
        <f t="shared" si="6"/>
        <v>23</v>
      </c>
      <c r="AP98" s="37">
        <f t="shared" si="6"/>
        <v>23</v>
      </c>
      <c r="AQ98" s="37">
        <f t="shared" si="6"/>
        <v>23.5</v>
      </c>
      <c r="AR98" s="37">
        <f t="shared" si="6"/>
        <v>23.5</v>
      </c>
      <c r="AS98" s="37">
        <f t="shared" si="6"/>
        <v>24</v>
      </c>
    </row>
    <row r="99" spans="4:45" x14ac:dyDescent="0.25">
      <c r="D99">
        <v>96</v>
      </c>
      <c r="E99">
        <v>122000</v>
      </c>
      <c r="F99">
        <v>21.000000000000004</v>
      </c>
      <c r="G99">
        <v>21.000000000000004</v>
      </c>
      <c r="H99">
        <v>21.499999999999996</v>
      </c>
      <c r="I99">
        <v>21.999999999999996</v>
      </c>
      <c r="J99">
        <v>21.999999999999996</v>
      </c>
      <c r="K99">
        <v>22.499999999999996</v>
      </c>
      <c r="L99">
        <v>22.499999999999996</v>
      </c>
      <c r="M99">
        <v>23</v>
      </c>
      <c r="N99">
        <v>23</v>
      </c>
      <c r="O99">
        <v>23.5</v>
      </c>
      <c r="P99">
        <v>23.5</v>
      </c>
      <c r="Q99">
        <v>24</v>
      </c>
      <c r="T99">
        <v>122000</v>
      </c>
      <c r="U99" s="100">
        <v>0.21000000000000002</v>
      </c>
      <c r="V99" s="100">
        <v>0.21000000000000002</v>
      </c>
      <c r="W99" s="100">
        <v>0.21499999999999997</v>
      </c>
      <c r="X99" s="100">
        <v>0.21999999999999997</v>
      </c>
      <c r="Y99" s="100">
        <v>0.21999999999999997</v>
      </c>
      <c r="Z99" s="100">
        <v>0.22499999999999998</v>
      </c>
      <c r="AA99" s="100">
        <v>0.22499999999999998</v>
      </c>
      <c r="AB99" s="100">
        <v>0.22999999999999998</v>
      </c>
      <c r="AC99" s="100">
        <v>0.22999999999999998</v>
      </c>
      <c r="AD99" s="100">
        <v>0.23499999999999999</v>
      </c>
      <c r="AE99" s="100">
        <v>0.23499999999999999</v>
      </c>
      <c r="AF99" s="100">
        <v>0.24</v>
      </c>
      <c r="AH99" s="37">
        <f t="shared" si="6"/>
        <v>21.000000000000004</v>
      </c>
      <c r="AI99" s="37">
        <f t="shared" si="6"/>
        <v>21.000000000000004</v>
      </c>
      <c r="AJ99" s="37">
        <f t="shared" si="6"/>
        <v>21.499999999999996</v>
      </c>
      <c r="AK99" s="37">
        <f t="shared" si="6"/>
        <v>21.999999999999996</v>
      </c>
      <c r="AL99" s="37">
        <f t="shared" si="6"/>
        <v>21.999999999999996</v>
      </c>
      <c r="AM99" s="37">
        <f t="shared" si="6"/>
        <v>22.499999999999996</v>
      </c>
      <c r="AN99" s="37">
        <f t="shared" si="6"/>
        <v>22.499999999999996</v>
      </c>
      <c r="AO99" s="37">
        <f t="shared" si="6"/>
        <v>23</v>
      </c>
      <c r="AP99" s="37">
        <f t="shared" si="6"/>
        <v>23</v>
      </c>
      <c r="AQ99" s="37">
        <f t="shared" si="6"/>
        <v>23.5</v>
      </c>
      <c r="AR99" s="37">
        <f t="shared" si="6"/>
        <v>23.5</v>
      </c>
      <c r="AS99" s="37">
        <f t="shared" si="6"/>
        <v>24</v>
      </c>
    </row>
    <row r="100" spans="4:45" x14ac:dyDescent="0.25">
      <c r="D100">
        <v>97</v>
      </c>
      <c r="E100">
        <v>123000</v>
      </c>
      <c r="F100">
        <v>21.000000000000004</v>
      </c>
      <c r="G100">
        <v>21.000000000000004</v>
      </c>
      <c r="H100">
        <v>21.499999999999996</v>
      </c>
      <c r="I100">
        <v>21.999999999999996</v>
      </c>
      <c r="J100">
        <v>21.999999999999996</v>
      </c>
      <c r="K100">
        <v>22.499999999999996</v>
      </c>
      <c r="L100">
        <v>23</v>
      </c>
      <c r="M100">
        <v>23</v>
      </c>
      <c r="N100">
        <v>23.5</v>
      </c>
      <c r="O100">
        <v>23.5</v>
      </c>
      <c r="P100">
        <v>23.5</v>
      </c>
      <c r="Q100">
        <v>24</v>
      </c>
      <c r="T100">
        <v>123000</v>
      </c>
      <c r="U100" s="100">
        <v>0.21000000000000002</v>
      </c>
      <c r="V100" s="100">
        <v>0.21000000000000002</v>
      </c>
      <c r="W100" s="100">
        <v>0.21499999999999997</v>
      </c>
      <c r="X100" s="100">
        <v>0.21999999999999997</v>
      </c>
      <c r="Y100" s="100">
        <v>0.21999999999999997</v>
      </c>
      <c r="Z100" s="100">
        <v>0.22499999999999998</v>
      </c>
      <c r="AA100" s="100">
        <v>0.22999999999999998</v>
      </c>
      <c r="AB100" s="100">
        <v>0.22999999999999998</v>
      </c>
      <c r="AC100" s="100">
        <v>0.23499999999999999</v>
      </c>
      <c r="AD100" s="100">
        <v>0.23499999999999999</v>
      </c>
      <c r="AE100" s="100">
        <v>0.23499999999999999</v>
      </c>
      <c r="AF100" s="100">
        <v>0.24</v>
      </c>
      <c r="AH100" s="37">
        <f t="shared" si="6"/>
        <v>21.000000000000004</v>
      </c>
      <c r="AI100" s="37">
        <f t="shared" si="6"/>
        <v>21.000000000000004</v>
      </c>
      <c r="AJ100" s="37">
        <f t="shared" si="6"/>
        <v>21.499999999999996</v>
      </c>
      <c r="AK100" s="37">
        <f t="shared" si="6"/>
        <v>21.999999999999996</v>
      </c>
      <c r="AL100" s="37">
        <f t="shared" si="6"/>
        <v>21.999999999999996</v>
      </c>
      <c r="AM100" s="37">
        <f t="shared" si="6"/>
        <v>22.499999999999996</v>
      </c>
      <c r="AN100" s="37">
        <f t="shared" si="6"/>
        <v>23</v>
      </c>
      <c r="AO100" s="37">
        <f t="shared" si="6"/>
        <v>23</v>
      </c>
      <c r="AP100" s="37">
        <f t="shared" si="6"/>
        <v>23.5</v>
      </c>
      <c r="AQ100" s="37">
        <f t="shared" si="6"/>
        <v>23.5</v>
      </c>
      <c r="AR100" s="37">
        <f t="shared" si="6"/>
        <v>23.5</v>
      </c>
      <c r="AS100" s="37">
        <f t="shared" si="6"/>
        <v>24</v>
      </c>
    </row>
    <row r="101" spans="4:45" x14ac:dyDescent="0.25">
      <c r="D101">
        <v>98</v>
      </c>
      <c r="E101">
        <v>124000</v>
      </c>
      <c r="F101">
        <v>21.000000000000004</v>
      </c>
      <c r="G101">
        <v>21.000000000000004</v>
      </c>
      <c r="H101">
        <v>21.499999999999996</v>
      </c>
      <c r="I101">
        <v>21.999999999999996</v>
      </c>
      <c r="J101">
        <v>21.999999999999996</v>
      </c>
      <c r="K101">
        <v>22.499999999999996</v>
      </c>
      <c r="L101">
        <v>23</v>
      </c>
      <c r="M101">
        <v>23</v>
      </c>
      <c r="N101">
        <v>23.5</v>
      </c>
      <c r="O101">
        <v>23.5</v>
      </c>
      <c r="P101">
        <v>23.5</v>
      </c>
      <c r="Q101">
        <v>24</v>
      </c>
      <c r="T101">
        <v>124000</v>
      </c>
      <c r="U101" s="100">
        <v>0.21000000000000002</v>
      </c>
      <c r="V101" s="100">
        <v>0.21000000000000002</v>
      </c>
      <c r="W101" s="100">
        <v>0.21499999999999997</v>
      </c>
      <c r="X101" s="100">
        <v>0.21999999999999997</v>
      </c>
      <c r="Y101" s="100">
        <v>0.21999999999999997</v>
      </c>
      <c r="Z101" s="100">
        <v>0.22499999999999998</v>
      </c>
      <c r="AA101" s="100">
        <v>0.22999999999999998</v>
      </c>
      <c r="AB101" s="100">
        <v>0.22999999999999998</v>
      </c>
      <c r="AC101" s="100">
        <v>0.23499999999999999</v>
      </c>
      <c r="AD101" s="100">
        <v>0.23499999999999999</v>
      </c>
      <c r="AE101" s="100">
        <v>0.23499999999999999</v>
      </c>
      <c r="AF101" s="100">
        <v>0.24</v>
      </c>
      <c r="AH101" s="37">
        <f t="shared" si="6"/>
        <v>21.000000000000004</v>
      </c>
      <c r="AI101" s="37">
        <f t="shared" si="6"/>
        <v>21.000000000000004</v>
      </c>
      <c r="AJ101" s="37">
        <f t="shared" si="6"/>
        <v>21.499999999999996</v>
      </c>
      <c r="AK101" s="37">
        <f t="shared" si="6"/>
        <v>21.999999999999996</v>
      </c>
      <c r="AL101" s="37">
        <f t="shared" si="6"/>
        <v>21.999999999999996</v>
      </c>
      <c r="AM101" s="37">
        <f t="shared" si="6"/>
        <v>22.499999999999996</v>
      </c>
      <c r="AN101" s="37">
        <f t="shared" si="6"/>
        <v>23</v>
      </c>
      <c r="AO101" s="37">
        <f t="shared" si="6"/>
        <v>23</v>
      </c>
      <c r="AP101" s="37">
        <f t="shared" si="6"/>
        <v>23.5</v>
      </c>
      <c r="AQ101" s="37">
        <f t="shared" si="6"/>
        <v>23.5</v>
      </c>
      <c r="AR101" s="37">
        <f t="shared" si="6"/>
        <v>23.5</v>
      </c>
      <c r="AS101" s="37">
        <f t="shared" si="6"/>
        <v>24</v>
      </c>
    </row>
    <row r="102" spans="4:45" x14ac:dyDescent="0.25">
      <c r="D102">
        <v>99</v>
      </c>
      <c r="E102">
        <v>125000</v>
      </c>
      <c r="F102">
        <v>21.000000000000004</v>
      </c>
      <c r="G102">
        <v>21.000000000000004</v>
      </c>
      <c r="H102">
        <v>21.499999999999996</v>
      </c>
      <c r="I102">
        <v>21.999999999999996</v>
      </c>
      <c r="J102">
        <v>21.999999999999996</v>
      </c>
      <c r="K102">
        <v>22.499999999999996</v>
      </c>
      <c r="L102">
        <v>23</v>
      </c>
      <c r="M102">
        <v>23</v>
      </c>
      <c r="N102">
        <v>23.5</v>
      </c>
      <c r="O102">
        <v>23.5</v>
      </c>
      <c r="P102">
        <v>23.5</v>
      </c>
      <c r="Q102">
        <v>24</v>
      </c>
      <c r="T102">
        <v>125000</v>
      </c>
      <c r="U102" s="101">
        <v>0.21000000000000002</v>
      </c>
      <c r="V102" s="101">
        <v>0.21000000000000002</v>
      </c>
      <c r="W102" s="101">
        <v>0.21499999999999997</v>
      </c>
      <c r="X102" s="101">
        <v>0.21999999999999997</v>
      </c>
      <c r="Y102" s="101">
        <v>0.21999999999999997</v>
      </c>
      <c r="Z102" s="101">
        <v>0.22499999999999998</v>
      </c>
      <c r="AA102" s="101">
        <v>0.22999999999999998</v>
      </c>
      <c r="AB102" s="101">
        <v>0.22999999999999998</v>
      </c>
      <c r="AC102" s="101">
        <v>0.23499999999999999</v>
      </c>
      <c r="AD102" s="101">
        <v>0.23499999999999999</v>
      </c>
      <c r="AE102" s="101">
        <v>0.23499999999999999</v>
      </c>
      <c r="AF102" s="101">
        <v>0.24</v>
      </c>
      <c r="AH102" s="37">
        <f t="shared" si="6"/>
        <v>21.000000000000004</v>
      </c>
      <c r="AI102" s="37">
        <f t="shared" si="6"/>
        <v>21.000000000000004</v>
      </c>
      <c r="AJ102" s="37">
        <f t="shared" si="6"/>
        <v>21.499999999999996</v>
      </c>
      <c r="AK102" s="37">
        <f t="shared" si="6"/>
        <v>21.999999999999996</v>
      </c>
      <c r="AL102" s="37">
        <f t="shared" si="6"/>
        <v>21.999999999999996</v>
      </c>
      <c r="AM102" s="37">
        <f t="shared" si="6"/>
        <v>22.499999999999996</v>
      </c>
      <c r="AN102" s="37">
        <f t="shared" si="6"/>
        <v>23</v>
      </c>
      <c r="AO102" s="37">
        <f t="shared" si="6"/>
        <v>23</v>
      </c>
      <c r="AP102" s="37">
        <f t="shared" si="6"/>
        <v>23.5</v>
      </c>
      <c r="AQ102" s="37">
        <f t="shared" si="6"/>
        <v>23.5</v>
      </c>
      <c r="AR102" s="37">
        <f t="shared" si="6"/>
        <v>23.5</v>
      </c>
      <c r="AS102" s="37">
        <f t="shared" si="6"/>
        <v>24</v>
      </c>
    </row>
  </sheetData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1:AE99"/>
  <sheetViews>
    <sheetView zoomScale="85" zoomScaleNormal="85" workbookViewId="0"/>
  </sheetViews>
  <sheetFormatPr defaultRowHeight="15" x14ac:dyDescent="0.25"/>
  <cols>
    <col min="12" max="17" width="9.140625" customWidth="1"/>
  </cols>
  <sheetData>
    <row r="1" spans="2:31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</row>
    <row r="2" spans="2:31" x14ac:dyDescent="0.25">
      <c r="B2" s="61"/>
      <c r="D2" t="s">
        <v>145</v>
      </c>
      <c r="F2" s="62">
        <v>0</v>
      </c>
      <c r="G2" s="62">
        <v>1.0009999999999999</v>
      </c>
      <c r="H2" s="62">
        <v>1.5009999999999999</v>
      </c>
      <c r="I2" s="62">
        <v>2.0009999999999999</v>
      </c>
      <c r="J2" s="62">
        <v>2.5009999999999999</v>
      </c>
      <c r="K2" s="62">
        <v>3.0009999999999999</v>
      </c>
      <c r="L2" s="62">
        <v>3.5009999999999999</v>
      </c>
      <c r="M2" s="62">
        <v>4.0010000000000003</v>
      </c>
      <c r="N2" s="62">
        <v>4.5010000000000003</v>
      </c>
      <c r="O2" s="62">
        <v>5.0010000000000003</v>
      </c>
      <c r="P2" s="62">
        <v>5.5010000000000003</v>
      </c>
      <c r="Q2" s="62">
        <v>6.0010000000000003</v>
      </c>
      <c r="T2" s="63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2:31" x14ac:dyDescent="0.25">
      <c r="B3" s="64"/>
      <c r="E3" t="s">
        <v>59</v>
      </c>
      <c r="F3" s="62">
        <v>2</v>
      </c>
      <c r="G3" s="62">
        <v>3</v>
      </c>
      <c r="H3" s="62">
        <v>4</v>
      </c>
      <c r="I3" s="62">
        <v>5</v>
      </c>
      <c r="J3" s="62">
        <v>6</v>
      </c>
      <c r="K3" s="62">
        <v>7</v>
      </c>
      <c r="L3" s="62">
        <v>8</v>
      </c>
      <c r="M3" s="62">
        <v>9</v>
      </c>
      <c r="N3" s="62">
        <v>10</v>
      </c>
      <c r="O3" s="62">
        <v>11</v>
      </c>
      <c r="P3" s="62">
        <v>12</v>
      </c>
      <c r="Q3" s="62">
        <v>13</v>
      </c>
    </row>
    <row r="4" spans="2:31" x14ac:dyDescent="0.25">
      <c r="D4">
        <v>1</v>
      </c>
      <c r="E4">
        <v>0</v>
      </c>
      <c r="F4" s="37">
        <v>13</v>
      </c>
      <c r="G4" s="37">
        <v>13.5</v>
      </c>
      <c r="H4" s="37">
        <v>13.5</v>
      </c>
      <c r="I4" s="37">
        <v>13.5</v>
      </c>
      <c r="J4" s="37">
        <v>14.000000000000002</v>
      </c>
      <c r="K4" s="37">
        <v>14.000000000000002</v>
      </c>
      <c r="L4" s="37">
        <v>14.499999999999998</v>
      </c>
      <c r="M4" s="37">
        <v>14.499999999999998</v>
      </c>
      <c r="N4" s="37">
        <v>14.499999999999998</v>
      </c>
      <c r="O4" s="37">
        <v>15</v>
      </c>
      <c r="P4" s="37">
        <v>15</v>
      </c>
      <c r="Q4" s="37">
        <v>15</v>
      </c>
    </row>
    <row r="5" spans="2:31" x14ac:dyDescent="0.25">
      <c r="D5">
        <v>2</v>
      </c>
      <c r="E5" s="65">
        <v>20500</v>
      </c>
      <c r="F5" s="66">
        <v>16</v>
      </c>
      <c r="G5" s="66">
        <v>16.5</v>
      </c>
      <c r="H5" s="66">
        <v>16.5</v>
      </c>
      <c r="I5" s="66">
        <v>16.5</v>
      </c>
      <c r="J5" s="66">
        <v>17</v>
      </c>
      <c r="K5" s="66">
        <v>17</v>
      </c>
      <c r="L5" s="66">
        <v>17.5</v>
      </c>
      <c r="M5" s="66">
        <v>17.5</v>
      </c>
      <c r="N5" s="66">
        <v>17.5</v>
      </c>
      <c r="O5" s="66">
        <v>18</v>
      </c>
      <c r="P5" s="66">
        <v>18</v>
      </c>
      <c r="Q5" s="66">
        <v>18</v>
      </c>
    </row>
    <row r="6" spans="2:31" x14ac:dyDescent="0.25">
      <c r="D6">
        <v>3</v>
      </c>
      <c r="E6" s="65">
        <v>21000</v>
      </c>
      <c r="F6" s="66">
        <v>17</v>
      </c>
      <c r="G6" s="66">
        <v>17.5</v>
      </c>
      <c r="H6" s="66">
        <v>18</v>
      </c>
      <c r="I6" s="66">
        <v>18</v>
      </c>
      <c r="J6" s="66">
        <v>18</v>
      </c>
      <c r="K6" s="66">
        <v>18.5</v>
      </c>
      <c r="L6" s="66">
        <v>18.5</v>
      </c>
      <c r="M6" s="66">
        <v>18.5</v>
      </c>
      <c r="N6" s="66">
        <v>19</v>
      </c>
      <c r="O6" s="66">
        <v>19</v>
      </c>
      <c r="P6" s="66">
        <v>19</v>
      </c>
      <c r="Q6" s="66">
        <v>19.5</v>
      </c>
    </row>
    <row r="7" spans="2:31" x14ac:dyDescent="0.25">
      <c r="D7">
        <v>4</v>
      </c>
      <c r="E7" s="65">
        <v>21500</v>
      </c>
      <c r="F7" s="66">
        <v>18</v>
      </c>
      <c r="G7" s="66">
        <v>18.5</v>
      </c>
      <c r="H7" s="66">
        <v>19</v>
      </c>
      <c r="I7" s="66">
        <v>19</v>
      </c>
      <c r="J7" s="66">
        <v>19.5</v>
      </c>
      <c r="K7" s="66">
        <v>19.5</v>
      </c>
      <c r="L7" s="66">
        <v>19.5</v>
      </c>
      <c r="M7" s="66">
        <v>20</v>
      </c>
      <c r="N7" s="66">
        <v>20</v>
      </c>
      <c r="O7" s="66">
        <v>20</v>
      </c>
      <c r="P7" s="66">
        <v>20.5</v>
      </c>
      <c r="Q7" s="66">
        <v>20.5</v>
      </c>
    </row>
    <row r="8" spans="2:31" x14ac:dyDescent="0.25">
      <c r="D8">
        <v>5</v>
      </c>
      <c r="E8" s="65">
        <v>22000</v>
      </c>
      <c r="F8" s="66">
        <v>19</v>
      </c>
      <c r="G8" s="66">
        <v>19.5</v>
      </c>
      <c r="H8" s="66">
        <v>19.5</v>
      </c>
      <c r="I8" s="66">
        <v>20</v>
      </c>
      <c r="J8" s="66">
        <v>20</v>
      </c>
      <c r="K8" s="66">
        <v>20.5</v>
      </c>
      <c r="L8" s="66">
        <v>20.5</v>
      </c>
      <c r="M8" s="66">
        <v>20.5</v>
      </c>
      <c r="N8" s="66">
        <v>21</v>
      </c>
      <c r="O8" s="66">
        <v>21</v>
      </c>
      <c r="P8" s="66">
        <v>21</v>
      </c>
      <c r="Q8" s="66">
        <v>21.5</v>
      </c>
    </row>
    <row r="9" spans="2:31" x14ac:dyDescent="0.25">
      <c r="D9">
        <v>6</v>
      </c>
      <c r="E9" s="65">
        <v>22500</v>
      </c>
      <c r="F9" s="66">
        <v>20</v>
      </c>
      <c r="G9" s="66">
        <v>20</v>
      </c>
      <c r="H9" s="66">
        <v>20.5</v>
      </c>
      <c r="I9" s="66">
        <v>20.5</v>
      </c>
      <c r="J9" s="66">
        <v>21</v>
      </c>
      <c r="K9" s="66">
        <v>21</v>
      </c>
      <c r="L9" s="66">
        <v>21.5</v>
      </c>
      <c r="M9" s="66">
        <v>21.5</v>
      </c>
      <c r="N9" s="66">
        <v>22</v>
      </c>
      <c r="O9" s="66">
        <v>22</v>
      </c>
      <c r="P9" s="66">
        <v>22</v>
      </c>
      <c r="Q9" s="66">
        <v>22.5</v>
      </c>
    </row>
    <row r="10" spans="2:31" x14ac:dyDescent="0.25">
      <c r="D10">
        <v>7</v>
      </c>
      <c r="E10" s="65">
        <v>23000</v>
      </c>
      <c r="F10" s="66">
        <v>20.5</v>
      </c>
      <c r="G10" s="66">
        <v>21</v>
      </c>
      <c r="H10" s="66">
        <v>21</v>
      </c>
      <c r="I10" s="66">
        <v>21.5</v>
      </c>
      <c r="J10" s="66">
        <v>21.5</v>
      </c>
      <c r="K10" s="66">
        <v>22</v>
      </c>
      <c r="L10" s="66">
        <v>22</v>
      </c>
      <c r="M10" s="66">
        <v>22.5</v>
      </c>
      <c r="N10" s="66">
        <v>22.5</v>
      </c>
      <c r="O10" s="66">
        <v>22.5</v>
      </c>
      <c r="P10" s="66">
        <v>23</v>
      </c>
      <c r="Q10" s="66">
        <v>23</v>
      </c>
    </row>
    <row r="11" spans="2:31" x14ac:dyDescent="0.25">
      <c r="D11">
        <v>8</v>
      </c>
      <c r="E11" s="65">
        <v>23500</v>
      </c>
      <c r="F11" s="66">
        <v>21</v>
      </c>
      <c r="G11" s="66">
        <v>21</v>
      </c>
      <c r="H11" s="66">
        <v>21.5</v>
      </c>
      <c r="I11" s="66">
        <v>22</v>
      </c>
      <c r="J11" s="66">
        <v>22.5</v>
      </c>
      <c r="K11" s="66">
        <v>22.5</v>
      </c>
      <c r="L11" s="66">
        <v>23</v>
      </c>
      <c r="M11" s="66">
        <v>23</v>
      </c>
      <c r="N11" s="66">
        <v>23.5</v>
      </c>
      <c r="O11" s="66">
        <v>23.5</v>
      </c>
      <c r="P11" s="66">
        <v>23.5</v>
      </c>
      <c r="Q11" s="66">
        <v>23.5</v>
      </c>
    </row>
    <row r="12" spans="2:31" x14ac:dyDescent="0.25">
      <c r="D12">
        <v>9</v>
      </c>
      <c r="E12" s="65">
        <v>24000</v>
      </c>
      <c r="F12" s="66">
        <v>21</v>
      </c>
      <c r="G12" s="66">
        <v>21</v>
      </c>
      <c r="H12" s="66">
        <v>21.5</v>
      </c>
      <c r="I12" s="66">
        <v>22</v>
      </c>
      <c r="J12" s="66">
        <v>22.5</v>
      </c>
      <c r="K12" s="66">
        <v>22.5</v>
      </c>
      <c r="L12" s="66">
        <v>23</v>
      </c>
      <c r="M12" s="66">
        <v>23.5</v>
      </c>
      <c r="N12" s="66">
        <v>23.5</v>
      </c>
      <c r="O12" s="66">
        <v>23.5</v>
      </c>
      <c r="P12" s="66">
        <v>24</v>
      </c>
      <c r="Q12" s="66">
        <v>24</v>
      </c>
    </row>
    <row r="13" spans="2:31" x14ac:dyDescent="0.25">
      <c r="D13">
        <v>10</v>
      </c>
      <c r="E13" s="65">
        <v>24500</v>
      </c>
      <c r="F13" s="66">
        <v>21</v>
      </c>
      <c r="G13" s="66">
        <v>21</v>
      </c>
      <c r="H13" s="66">
        <v>21.5</v>
      </c>
      <c r="I13" s="66">
        <v>22</v>
      </c>
      <c r="J13" s="66">
        <v>22.5</v>
      </c>
      <c r="K13" s="66">
        <v>22.5</v>
      </c>
      <c r="L13" s="66">
        <v>23</v>
      </c>
      <c r="M13" s="66">
        <v>23.5</v>
      </c>
      <c r="N13" s="66">
        <v>23.5</v>
      </c>
      <c r="O13" s="66">
        <v>23.5</v>
      </c>
      <c r="P13" s="66">
        <v>24</v>
      </c>
      <c r="Q13" s="66">
        <v>24</v>
      </c>
    </row>
    <row r="14" spans="2:31" x14ac:dyDescent="0.25">
      <c r="D14">
        <v>11</v>
      </c>
      <c r="E14" s="65">
        <v>25000</v>
      </c>
      <c r="F14" s="66">
        <v>21</v>
      </c>
      <c r="G14" s="66">
        <v>21</v>
      </c>
      <c r="H14" s="66">
        <v>21.5</v>
      </c>
      <c r="I14" s="66">
        <v>22</v>
      </c>
      <c r="J14" s="66">
        <v>22.5</v>
      </c>
      <c r="K14" s="66">
        <v>22.5</v>
      </c>
      <c r="L14" s="66">
        <v>23</v>
      </c>
      <c r="M14" s="66">
        <v>23.5</v>
      </c>
      <c r="N14" s="66">
        <v>23.5</v>
      </c>
      <c r="O14" s="66">
        <v>23.5</v>
      </c>
      <c r="P14" s="66">
        <v>24</v>
      </c>
      <c r="Q14" s="66">
        <v>24</v>
      </c>
    </row>
    <row r="15" spans="2:31" x14ac:dyDescent="0.25">
      <c r="D15">
        <v>12</v>
      </c>
      <c r="E15" s="65">
        <v>26000</v>
      </c>
      <c r="F15" s="66">
        <v>21</v>
      </c>
      <c r="G15" s="66">
        <v>21</v>
      </c>
      <c r="H15" s="66">
        <v>21.5</v>
      </c>
      <c r="I15" s="66">
        <v>22</v>
      </c>
      <c r="J15" s="66">
        <v>22.5</v>
      </c>
      <c r="K15" s="66">
        <v>22.5</v>
      </c>
      <c r="L15" s="66">
        <v>23</v>
      </c>
      <c r="M15" s="66">
        <v>23.5</v>
      </c>
      <c r="N15" s="66">
        <v>23.5</v>
      </c>
      <c r="O15" s="66">
        <v>23.5</v>
      </c>
      <c r="P15" s="66">
        <v>24</v>
      </c>
      <c r="Q15" s="66">
        <v>24</v>
      </c>
    </row>
    <row r="16" spans="2:31" x14ac:dyDescent="0.25">
      <c r="D16">
        <v>13</v>
      </c>
      <c r="E16" s="65">
        <v>27000</v>
      </c>
      <c r="F16" s="66">
        <v>21</v>
      </c>
      <c r="G16" s="66">
        <v>21</v>
      </c>
      <c r="H16" s="66">
        <v>21.5</v>
      </c>
      <c r="I16" s="66">
        <v>22</v>
      </c>
      <c r="J16" s="66">
        <v>22.5</v>
      </c>
      <c r="K16" s="66">
        <v>22.5</v>
      </c>
      <c r="L16" s="66">
        <v>23</v>
      </c>
      <c r="M16" s="66">
        <v>23.5</v>
      </c>
      <c r="N16" s="66">
        <v>23.5</v>
      </c>
      <c r="O16" s="66">
        <v>23.5</v>
      </c>
      <c r="P16" s="66">
        <v>24</v>
      </c>
      <c r="Q16" s="66">
        <v>24</v>
      </c>
    </row>
    <row r="17" spans="4:17" x14ac:dyDescent="0.25">
      <c r="D17">
        <v>14</v>
      </c>
      <c r="E17" s="65">
        <v>28000</v>
      </c>
      <c r="F17" s="66">
        <v>21</v>
      </c>
      <c r="G17" s="66">
        <v>21</v>
      </c>
      <c r="H17" s="66">
        <v>21.5</v>
      </c>
      <c r="I17" s="66">
        <v>22</v>
      </c>
      <c r="J17" s="66">
        <v>22.5</v>
      </c>
      <c r="K17" s="66">
        <v>22.5</v>
      </c>
      <c r="L17" s="66">
        <v>23</v>
      </c>
      <c r="M17" s="66">
        <v>23.5</v>
      </c>
      <c r="N17" s="66">
        <v>23.5</v>
      </c>
      <c r="O17" s="66">
        <v>23.5</v>
      </c>
      <c r="P17" s="66">
        <v>24</v>
      </c>
      <c r="Q17" s="66">
        <v>24</v>
      </c>
    </row>
    <row r="18" spans="4:17" x14ac:dyDescent="0.25">
      <c r="D18">
        <v>15</v>
      </c>
      <c r="E18" s="65">
        <v>29000</v>
      </c>
      <c r="F18" s="66">
        <v>21</v>
      </c>
      <c r="G18" s="66">
        <v>21</v>
      </c>
      <c r="H18" s="66">
        <v>21.5</v>
      </c>
      <c r="I18" s="66">
        <v>22</v>
      </c>
      <c r="J18" s="66">
        <v>22.5</v>
      </c>
      <c r="K18" s="66">
        <v>22.5</v>
      </c>
      <c r="L18" s="66">
        <v>23</v>
      </c>
      <c r="M18" s="66">
        <v>23.5</v>
      </c>
      <c r="N18" s="66">
        <v>23.5</v>
      </c>
      <c r="O18" s="66">
        <v>23.5</v>
      </c>
      <c r="P18" s="66">
        <v>24</v>
      </c>
      <c r="Q18" s="66">
        <v>24</v>
      </c>
    </row>
    <row r="19" spans="4:17" x14ac:dyDescent="0.25">
      <c r="D19">
        <v>16</v>
      </c>
      <c r="E19" s="65">
        <v>30000</v>
      </c>
      <c r="F19" s="66">
        <v>21</v>
      </c>
      <c r="G19" s="66">
        <v>21</v>
      </c>
      <c r="H19" s="66">
        <v>21.5</v>
      </c>
      <c r="I19" s="66">
        <v>22</v>
      </c>
      <c r="J19" s="66">
        <v>22.5</v>
      </c>
      <c r="K19" s="66">
        <v>22.5</v>
      </c>
      <c r="L19" s="66">
        <v>23</v>
      </c>
      <c r="M19" s="66">
        <v>23.5</v>
      </c>
      <c r="N19" s="66">
        <v>23.5</v>
      </c>
      <c r="O19" s="66">
        <v>23.5</v>
      </c>
      <c r="P19" s="66">
        <v>24</v>
      </c>
      <c r="Q19" s="66">
        <v>24</v>
      </c>
    </row>
    <row r="20" spans="4:17" x14ac:dyDescent="0.25">
      <c r="D20">
        <v>17</v>
      </c>
      <c r="E20" s="17">
        <v>31000</v>
      </c>
      <c r="F20" s="51">
        <v>21</v>
      </c>
      <c r="G20" s="51">
        <v>21</v>
      </c>
      <c r="H20" s="51">
        <v>21.5</v>
      </c>
      <c r="I20" s="51">
        <v>22</v>
      </c>
      <c r="J20" s="51">
        <v>22.5</v>
      </c>
      <c r="K20" s="51">
        <v>22.5</v>
      </c>
      <c r="L20" s="51">
        <v>23</v>
      </c>
      <c r="M20" s="51">
        <v>23.5</v>
      </c>
      <c r="N20" s="51">
        <v>23.5</v>
      </c>
      <c r="O20" s="51">
        <v>23.5</v>
      </c>
      <c r="P20" s="51">
        <v>24</v>
      </c>
      <c r="Q20" s="51">
        <v>24</v>
      </c>
    </row>
    <row r="21" spans="4:17" x14ac:dyDescent="0.25">
      <c r="D21">
        <v>18</v>
      </c>
      <c r="E21">
        <v>32000</v>
      </c>
      <c r="F21" s="37">
        <v>21</v>
      </c>
      <c r="G21" s="37">
        <v>21.5</v>
      </c>
      <c r="H21" s="37">
        <v>21.5</v>
      </c>
      <c r="I21" s="37">
        <v>22</v>
      </c>
      <c r="J21" s="37">
        <v>22.5</v>
      </c>
      <c r="K21" s="37">
        <v>22.5</v>
      </c>
      <c r="L21" s="37">
        <v>23</v>
      </c>
      <c r="M21" s="37">
        <v>23.5</v>
      </c>
      <c r="N21" s="37">
        <v>23.5</v>
      </c>
      <c r="O21" s="37">
        <v>24</v>
      </c>
      <c r="P21" s="37">
        <v>24</v>
      </c>
      <c r="Q21" s="37">
        <v>24</v>
      </c>
    </row>
    <row r="22" spans="4:17" x14ac:dyDescent="0.25">
      <c r="D22">
        <v>19</v>
      </c>
      <c r="E22">
        <v>33000</v>
      </c>
      <c r="F22" s="37">
        <v>21</v>
      </c>
      <c r="G22" s="37">
        <v>21.5</v>
      </c>
      <c r="H22" s="37">
        <v>21.5</v>
      </c>
      <c r="I22" s="37">
        <v>22</v>
      </c>
      <c r="J22" s="37">
        <v>22.5</v>
      </c>
      <c r="K22" s="37">
        <v>22.5</v>
      </c>
      <c r="L22" s="37">
        <v>23</v>
      </c>
      <c r="M22" s="37">
        <v>23.5</v>
      </c>
      <c r="N22" s="37">
        <v>23.5</v>
      </c>
      <c r="O22" s="37">
        <v>24</v>
      </c>
      <c r="P22" s="37">
        <v>24</v>
      </c>
      <c r="Q22" s="37">
        <v>24.5</v>
      </c>
    </row>
    <row r="23" spans="4:17" x14ac:dyDescent="0.25">
      <c r="D23">
        <v>20</v>
      </c>
      <c r="E23">
        <v>34000</v>
      </c>
      <c r="F23" s="37">
        <v>21</v>
      </c>
      <c r="G23" s="37">
        <v>21.5</v>
      </c>
      <c r="H23" s="37">
        <v>22</v>
      </c>
      <c r="I23" s="37">
        <v>22</v>
      </c>
      <c r="J23" s="37">
        <v>22.5</v>
      </c>
      <c r="K23" s="37">
        <v>23</v>
      </c>
      <c r="L23" s="37">
        <v>23</v>
      </c>
      <c r="M23" s="37">
        <v>23.5</v>
      </c>
      <c r="N23" s="37">
        <v>23.5</v>
      </c>
      <c r="O23" s="37">
        <v>24</v>
      </c>
      <c r="P23" s="37">
        <v>24</v>
      </c>
      <c r="Q23" s="37">
        <v>24.5</v>
      </c>
    </row>
    <row r="24" spans="4:17" x14ac:dyDescent="0.25">
      <c r="D24">
        <v>21</v>
      </c>
      <c r="E24">
        <v>35000</v>
      </c>
      <c r="F24" s="37">
        <v>21</v>
      </c>
      <c r="G24" s="37">
        <v>21.5</v>
      </c>
      <c r="H24" s="37">
        <v>22</v>
      </c>
      <c r="I24" s="37">
        <v>22.5</v>
      </c>
      <c r="J24" s="37">
        <v>22.5</v>
      </c>
      <c r="K24" s="37">
        <v>23</v>
      </c>
      <c r="L24" s="37">
        <v>23.5</v>
      </c>
      <c r="M24" s="37">
        <v>23.5</v>
      </c>
      <c r="N24" s="37">
        <v>24</v>
      </c>
      <c r="O24" s="37">
        <v>24</v>
      </c>
      <c r="P24" s="37">
        <v>24.5</v>
      </c>
      <c r="Q24" s="37">
        <v>24.5</v>
      </c>
    </row>
    <row r="25" spans="4:17" x14ac:dyDescent="0.25">
      <c r="D25">
        <v>22</v>
      </c>
      <c r="E25">
        <v>36000</v>
      </c>
      <c r="F25" s="37">
        <v>21.5</v>
      </c>
      <c r="G25" s="37">
        <v>22</v>
      </c>
      <c r="H25" s="37">
        <v>22.5</v>
      </c>
      <c r="I25" s="37">
        <v>22.5</v>
      </c>
      <c r="J25" s="37">
        <v>23</v>
      </c>
      <c r="K25" s="37">
        <v>23.5</v>
      </c>
      <c r="L25" s="37">
        <v>23.5</v>
      </c>
      <c r="M25" s="37">
        <v>24</v>
      </c>
      <c r="N25" s="37">
        <v>24</v>
      </c>
      <c r="O25" s="37">
        <v>24.5</v>
      </c>
      <c r="P25" s="37">
        <v>25</v>
      </c>
      <c r="Q25" s="37">
        <v>25</v>
      </c>
    </row>
    <row r="26" spans="4:17" x14ac:dyDescent="0.25">
      <c r="D26">
        <v>23</v>
      </c>
      <c r="E26">
        <v>37000</v>
      </c>
      <c r="F26" s="37">
        <v>22</v>
      </c>
      <c r="G26" s="37">
        <v>22</v>
      </c>
      <c r="H26" s="37">
        <v>22.5</v>
      </c>
      <c r="I26" s="37">
        <v>23</v>
      </c>
      <c r="J26" s="37">
        <v>23.5</v>
      </c>
      <c r="K26" s="37">
        <v>23.5</v>
      </c>
      <c r="L26" s="37">
        <v>24</v>
      </c>
      <c r="M26" s="37">
        <v>24</v>
      </c>
      <c r="N26" s="37">
        <v>24.5</v>
      </c>
      <c r="O26" s="37">
        <v>25</v>
      </c>
      <c r="P26" s="37">
        <v>25</v>
      </c>
      <c r="Q26" s="37">
        <v>25.5</v>
      </c>
    </row>
    <row r="27" spans="4:17" x14ac:dyDescent="0.25">
      <c r="D27">
        <v>24</v>
      </c>
      <c r="E27">
        <v>38000</v>
      </c>
      <c r="F27" s="37">
        <v>22</v>
      </c>
      <c r="G27" s="37">
        <v>22.5</v>
      </c>
      <c r="H27" s="37">
        <v>23</v>
      </c>
      <c r="I27" s="37">
        <v>23.5</v>
      </c>
      <c r="J27" s="37">
        <v>23.5</v>
      </c>
      <c r="K27" s="37">
        <v>24</v>
      </c>
      <c r="L27" s="37">
        <v>24.5</v>
      </c>
      <c r="M27" s="37">
        <v>24.5</v>
      </c>
      <c r="N27" s="37">
        <v>25</v>
      </c>
      <c r="O27" s="37">
        <v>25</v>
      </c>
      <c r="P27" s="37">
        <v>25.5</v>
      </c>
      <c r="Q27" s="37">
        <v>25.5</v>
      </c>
    </row>
    <row r="28" spans="4:17" x14ac:dyDescent="0.25">
      <c r="D28">
        <v>25</v>
      </c>
      <c r="E28">
        <v>39000</v>
      </c>
      <c r="F28" s="37">
        <v>22.5</v>
      </c>
      <c r="G28" s="37">
        <v>23</v>
      </c>
      <c r="H28" s="37">
        <v>23</v>
      </c>
      <c r="I28" s="37">
        <v>23.5</v>
      </c>
      <c r="J28" s="37">
        <v>24</v>
      </c>
      <c r="K28" s="37">
        <v>24.5</v>
      </c>
      <c r="L28" s="37">
        <v>24.5</v>
      </c>
      <c r="M28" s="37">
        <v>25</v>
      </c>
      <c r="N28" s="37">
        <v>25</v>
      </c>
      <c r="O28" s="37">
        <v>25.5</v>
      </c>
      <c r="P28" s="37">
        <v>25.5</v>
      </c>
      <c r="Q28" s="37">
        <v>26</v>
      </c>
    </row>
    <row r="29" spans="4:17" x14ac:dyDescent="0.25">
      <c r="D29">
        <v>26</v>
      </c>
      <c r="E29">
        <v>40000</v>
      </c>
      <c r="F29" s="37">
        <v>22.5</v>
      </c>
      <c r="G29" s="37">
        <v>23</v>
      </c>
      <c r="H29" s="37">
        <v>23.5</v>
      </c>
      <c r="I29" s="37">
        <v>24</v>
      </c>
      <c r="J29" s="37">
        <v>24</v>
      </c>
      <c r="K29" s="37">
        <v>24.5</v>
      </c>
      <c r="L29" s="37">
        <v>25</v>
      </c>
      <c r="M29" s="37">
        <v>25</v>
      </c>
      <c r="N29" s="37">
        <v>25.5</v>
      </c>
      <c r="O29" s="37">
        <v>25.5</v>
      </c>
      <c r="P29" s="37">
        <v>26</v>
      </c>
      <c r="Q29" s="37">
        <v>26</v>
      </c>
    </row>
    <row r="30" spans="4:17" x14ac:dyDescent="0.25">
      <c r="D30">
        <v>27</v>
      </c>
      <c r="E30">
        <v>41000</v>
      </c>
      <c r="F30" s="37">
        <v>23</v>
      </c>
      <c r="G30" s="37">
        <v>23</v>
      </c>
      <c r="H30" s="37">
        <v>23.5</v>
      </c>
      <c r="I30" s="37">
        <v>24</v>
      </c>
      <c r="J30" s="37">
        <v>24.5</v>
      </c>
      <c r="K30" s="37">
        <v>25</v>
      </c>
      <c r="L30" s="37">
        <v>25</v>
      </c>
      <c r="M30" s="37">
        <v>25.5</v>
      </c>
      <c r="N30" s="37">
        <v>25.5</v>
      </c>
      <c r="O30" s="37">
        <v>26</v>
      </c>
      <c r="P30" s="37">
        <v>26</v>
      </c>
      <c r="Q30" s="37">
        <v>26.5</v>
      </c>
    </row>
    <row r="31" spans="4:17" x14ac:dyDescent="0.25">
      <c r="D31">
        <v>28</v>
      </c>
      <c r="E31">
        <v>42000</v>
      </c>
      <c r="F31" s="37">
        <v>23</v>
      </c>
      <c r="G31" s="37">
        <v>23.5</v>
      </c>
      <c r="H31" s="37">
        <v>24</v>
      </c>
      <c r="I31" s="37">
        <v>24.5</v>
      </c>
      <c r="J31" s="37">
        <v>24.5</v>
      </c>
      <c r="K31" s="37">
        <v>25</v>
      </c>
      <c r="L31" s="37">
        <v>25.5</v>
      </c>
      <c r="M31" s="37">
        <v>25.5</v>
      </c>
      <c r="N31" s="37">
        <v>26</v>
      </c>
      <c r="O31" s="37">
        <v>26</v>
      </c>
      <c r="P31" s="37">
        <v>26.5</v>
      </c>
      <c r="Q31" s="37">
        <v>26.5</v>
      </c>
    </row>
    <row r="32" spans="4:17" x14ac:dyDescent="0.25">
      <c r="D32">
        <v>29</v>
      </c>
      <c r="E32">
        <v>43000</v>
      </c>
      <c r="F32" s="37">
        <v>23</v>
      </c>
      <c r="G32" s="37">
        <v>23.5</v>
      </c>
      <c r="H32" s="37">
        <v>24</v>
      </c>
      <c r="I32" s="37">
        <v>24.5</v>
      </c>
      <c r="J32" s="37">
        <v>25</v>
      </c>
      <c r="K32" s="37">
        <v>25.5</v>
      </c>
      <c r="L32" s="37">
        <v>25.5</v>
      </c>
      <c r="M32" s="37">
        <v>26</v>
      </c>
      <c r="N32" s="37">
        <v>26</v>
      </c>
      <c r="O32" s="37">
        <v>26.5</v>
      </c>
      <c r="P32" s="37">
        <v>26.5</v>
      </c>
      <c r="Q32" s="37">
        <v>27</v>
      </c>
    </row>
    <row r="33" spans="4:17" x14ac:dyDescent="0.25">
      <c r="D33">
        <v>30</v>
      </c>
      <c r="E33">
        <v>44000</v>
      </c>
      <c r="F33" s="37">
        <v>23</v>
      </c>
      <c r="G33" s="37">
        <v>23.5</v>
      </c>
      <c r="H33" s="37">
        <v>24</v>
      </c>
      <c r="I33" s="37">
        <v>24.5</v>
      </c>
      <c r="J33" s="37">
        <v>25</v>
      </c>
      <c r="K33" s="37">
        <v>25.5</v>
      </c>
      <c r="L33" s="37">
        <v>25.5</v>
      </c>
      <c r="M33" s="37">
        <v>26</v>
      </c>
      <c r="N33" s="37">
        <v>26.5</v>
      </c>
      <c r="O33" s="37">
        <v>26.5</v>
      </c>
      <c r="P33" s="37">
        <v>27</v>
      </c>
      <c r="Q33" s="37">
        <v>27</v>
      </c>
    </row>
    <row r="34" spans="4:17" x14ac:dyDescent="0.25">
      <c r="D34">
        <v>31</v>
      </c>
      <c r="E34">
        <v>45000</v>
      </c>
      <c r="F34" s="37">
        <v>23</v>
      </c>
      <c r="G34" s="37">
        <v>23.5</v>
      </c>
      <c r="H34" s="37">
        <v>24</v>
      </c>
      <c r="I34" s="37">
        <v>24.5</v>
      </c>
      <c r="J34" s="37">
        <v>25</v>
      </c>
      <c r="K34" s="37">
        <v>25.5</v>
      </c>
      <c r="L34" s="37">
        <v>25.5</v>
      </c>
      <c r="M34" s="37">
        <v>26</v>
      </c>
      <c r="N34" s="37">
        <v>26.5</v>
      </c>
      <c r="O34" s="37">
        <v>26.5</v>
      </c>
      <c r="P34" s="37">
        <v>27</v>
      </c>
      <c r="Q34" s="37">
        <v>27</v>
      </c>
    </row>
    <row r="35" spans="4:17" x14ac:dyDescent="0.25">
      <c r="D35">
        <v>32</v>
      </c>
      <c r="E35">
        <v>46000</v>
      </c>
      <c r="F35" s="37">
        <v>23</v>
      </c>
      <c r="G35" s="37">
        <v>23.5</v>
      </c>
      <c r="H35" s="37">
        <v>24</v>
      </c>
      <c r="I35" s="37">
        <v>24.5</v>
      </c>
      <c r="J35" s="37">
        <v>25</v>
      </c>
      <c r="K35" s="37">
        <v>25.5</v>
      </c>
      <c r="L35" s="37">
        <v>25.5</v>
      </c>
      <c r="M35" s="37">
        <v>26</v>
      </c>
      <c r="N35" s="37">
        <v>26.5</v>
      </c>
      <c r="O35" s="37">
        <v>26.5</v>
      </c>
      <c r="P35" s="37">
        <v>27</v>
      </c>
      <c r="Q35" s="37">
        <v>27</v>
      </c>
    </row>
    <row r="36" spans="4:17" x14ac:dyDescent="0.25">
      <c r="D36">
        <v>33</v>
      </c>
      <c r="E36">
        <v>47000</v>
      </c>
      <c r="F36" s="37">
        <v>23</v>
      </c>
      <c r="G36" s="37">
        <v>23.5</v>
      </c>
      <c r="H36" s="37">
        <v>24</v>
      </c>
      <c r="I36" s="37">
        <v>24.5</v>
      </c>
      <c r="J36" s="37">
        <v>25</v>
      </c>
      <c r="K36" s="37">
        <v>25.5</v>
      </c>
      <c r="L36" s="37">
        <v>25.5</v>
      </c>
      <c r="M36" s="37">
        <v>26</v>
      </c>
      <c r="N36" s="37">
        <v>26.5</v>
      </c>
      <c r="O36" s="37">
        <v>26.5</v>
      </c>
      <c r="P36" s="37">
        <v>27</v>
      </c>
      <c r="Q36" s="37">
        <v>27</v>
      </c>
    </row>
    <row r="37" spans="4:17" x14ac:dyDescent="0.25">
      <c r="D37">
        <v>34</v>
      </c>
      <c r="E37">
        <v>48000</v>
      </c>
      <c r="F37" s="37">
        <v>23.5</v>
      </c>
      <c r="G37" s="37">
        <v>24</v>
      </c>
      <c r="H37" s="37">
        <v>24</v>
      </c>
      <c r="I37" s="37">
        <v>24.5</v>
      </c>
      <c r="J37" s="37">
        <v>25</v>
      </c>
      <c r="K37" s="37">
        <v>25.5</v>
      </c>
      <c r="L37" s="37">
        <v>25.5</v>
      </c>
      <c r="M37" s="37">
        <v>26</v>
      </c>
      <c r="N37" s="37">
        <v>26.5</v>
      </c>
      <c r="O37" s="37">
        <v>26.5</v>
      </c>
      <c r="P37" s="37">
        <v>27</v>
      </c>
      <c r="Q37" s="37">
        <v>27</v>
      </c>
    </row>
    <row r="38" spans="4:17" x14ac:dyDescent="0.25">
      <c r="D38">
        <v>35</v>
      </c>
      <c r="E38">
        <v>49000</v>
      </c>
      <c r="F38" s="37">
        <v>23.5</v>
      </c>
      <c r="G38" s="37">
        <v>24</v>
      </c>
      <c r="H38" s="37">
        <v>24.5</v>
      </c>
      <c r="I38" s="37">
        <v>25</v>
      </c>
      <c r="J38" s="37">
        <v>25</v>
      </c>
      <c r="K38" s="37">
        <v>25.5</v>
      </c>
      <c r="L38" s="37">
        <v>26</v>
      </c>
      <c r="M38" s="37">
        <v>26</v>
      </c>
      <c r="N38" s="37">
        <v>26.5</v>
      </c>
      <c r="O38" s="37">
        <v>26.5</v>
      </c>
      <c r="P38" s="37">
        <v>27</v>
      </c>
      <c r="Q38" s="37">
        <v>27</v>
      </c>
    </row>
    <row r="39" spans="4:17" x14ac:dyDescent="0.25">
      <c r="D39">
        <v>36</v>
      </c>
      <c r="E39">
        <v>50000</v>
      </c>
      <c r="F39" s="37">
        <v>23.5</v>
      </c>
      <c r="G39" s="37">
        <v>24</v>
      </c>
      <c r="H39" s="37">
        <v>24.5</v>
      </c>
      <c r="I39" s="37">
        <v>25</v>
      </c>
      <c r="J39" s="37">
        <v>25.5</v>
      </c>
      <c r="K39" s="37">
        <v>25.5</v>
      </c>
      <c r="L39" s="37">
        <v>26</v>
      </c>
      <c r="M39" s="37">
        <v>26.5</v>
      </c>
      <c r="N39" s="37">
        <v>26.5</v>
      </c>
      <c r="O39" s="37">
        <v>27</v>
      </c>
      <c r="P39" s="37">
        <v>27</v>
      </c>
      <c r="Q39" s="37">
        <v>27.500000000000004</v>
      </c>
    </row>
    <row r="40" spans="4:17" x14ac:dyDescent="0.25">
      <c r="D40">
        <v>37</v>
      </c>
      <c r="E40">
        <v>51000</v>
      </c>
      <c r="F40" s="37">
        <v>23.5</v>
      </c>
      <c r="G40" s="37">
        <v>24</v>
      </c>
      <c r="H40" s="37">
        <v>24.5</v>
      </c>
      <c r="I40" s="37">
        <v>25</v>
      </c>
      <c r="J40" s="37">
        <v>25.5</v>
      </c>
      <c r="K40" s="37">
        <v>25.5</v>
      </c>
      <c r="L40" s="37">
        <v>26</v>
      </c>
      <c r="M40" s="37">
        <v>26.5</v>
      </c>
      <c r="N40" s="37">
        <v>26.5</v>
      </c>
      <c r="O40" s="37">
        <v>27</v>
      </c>
      <c r="P40" s="37">
        <v>27</v>
      </c>
      <c r="Q40" s="37">
        <v>27.500000000000004</v>
      </c>
    </row>
    <row r="41" spans="4:17" x14ac:dyDescent="0.25">
      <c r="D41">
        <v>38</v>
      </c>
      <c r="E41">
        <v>52000</v>
      </c>
      <c r="F41" s="37">
        <v>23.5</v>
      </c>
      <c r="G41" s="37">
        <v>24</v>
      </c>
      <c r="H41" s="37">
        <v>24.5</v>
      </c>
      <c r="I41" s="37">
        <v>25</v>
      </c>
      <c r="J41" s="37">
        <v>25.5</v>
      </c>
      <c r="K41" s="37">
        <v>25.5</v>
      </c>
      <c r="L41" s="37">
        <v>26</v>
      </c>
      <c r="M41" s="37">
        <v>26.5</v>
      </c>
      <c r="N41" s="37">
        <v>26.5</v>
      </c>
      <c r="O41" s="37">
        <v>27</v>
      </c>
      <c r="P41" s="37">
        <v>27</v>
      </c>
      <c r="Q41" s="37">
        <v>27.500000000000004</v>
      </c>
    </row>
    <row r="42" spans="4:17" x14ac:dyDescent="0.25">
      <c r="D42">
        <v>39</v>
      </c>
      <c r="E42">
        <v>53000</v>
      </c>
      <c r="F42" s="37">
        <v>23.5</v>
      </c>
      <c r="G42" s="37">
        <v>24</v>
      </c>
      <c r="H42" s="37">
        <v>24.5</v>
      </c>
      <c r="I42" s="37">
        <v>25</v>
      </c>
      <c r="J42" s="37">
        <v>25.5</v>
      </c>
      <c r="K42" s="37">
        <v>25.5</v>
      </c>
      <c r="L42" s="37">
        <v>26</v>
      </c>
      <c r="M42" s="37">
        <v>26.5</v>
      </c>
      <c r="N42" s="37">
        <v>26.5</v>
      </c>
      <c r="O42" s="37">
        <v>27</v>
      </c>
      <c r="P42" s="37">
        <v>27</v>
      </c>
      <c r="Q42" s="37">
        <v>27.500000000000004</v>
      </c>
    </row>
    <row r="43" spans="4:17" x14ac:dyDescent="0.25">
      <c r="D43">
        <v>40</v>
      </c>
      <c r="E43">
        <v>54000</v>
      </c>
      <c r="F43" s="37">
        <v>23.5</v>
      </c>
      <c r="G43" s="37">
        <v>24</v>
      </c>
      <c r="H43" s="37">
        <v>24.5</v>
      </c>
      <c r="I43" s="37">
        <v>25</v>
      </c>
      <c r="J43" s="37">
        <v>25.5</v>
      </c>
      <c r="K43" s="37">
        <v>26</v>
      </c>
      <c r="L43" s="37">
        <v>26</v>
      </c>
      <c r="M43" s="37">
        <v>26.5</v>
      </c>
      <c r="N43" s="37">
        <v>26.5</v>
      </c>
      <c r="O43" s="37">
        <v>27</v>
      </c>
      <c r="P43" s="37">
        <v>27</v>
      </c>
      <c r="Q43" s="37">
        <v>27.500000000000004</v>
      </c>
    </row>
    <row r="44" spans="4:17" x14ac:dyDescent="0.25">
      <c r="D44">
        <v>41</v>
      </c>
      <c r="E44">
        <v>55000</v>
      </c>
      <c r="F44" s="37">
        <v>24</v>
      </c>
      <c r="G44" s="37">
        <v>24.5</v>
      </c>
      <c r="H44" s="37">
        <v>24.5</v>
      </c>
      <c r="I44" s="37">
        <v>25</v>
      </c>
      <c r="J44" s="37">
        <v>25.5</v>
      </c>
      <c r="K44" s="37">
        <v>26</v>
      </c>
      <c r="L44" s="37">
        <v>26</v>
      </c>
      <c r="M44" s="37">
        <v>26.5</v>
      </c>
      <c r="N44" s="37">
        <v>27</v>
      </c>
      <c r="O44" s="37">
        <v>27</v>
      </c>
      <c r="P44" s="37">
        <v>27.500000000000004</v>
      </c>
      <c r="Q44" s="37">
        <v>27.500000000000004</v>
      </c>
    </row>
    <row r="45" spans="4:17" x14ac:dyDescent="0.25">
      <c r="D45">
        <v>42</v>
      </c>
      <c r="E45">
        <v>56000</v>
      </c>
      <c r="F45" s="37">
        <v>24</v>
      </c>
      <c r="G45" s="37">
        <v>24.5</v>
      </c>
      <c r="H45" s="37">
        <v>25</v>
      </c>
      <c r="I45" s="37">
        <v>25</v>
      </c>
      <c r="J45" s="37">
        <v>25.5</v>
      </c>
      <c r="K45" s="37">
        <v>26</v>
      </c>
      <c r="L45" s="37">
        <v>26.5</v>
      </c>
      <c r="M45" s="37">
        <v>26.5</v>
      </c>
      <c r="N45" s="37">
        <v>27</v>
      </c>
      <c r="O45" s="37">
        <v>27.500000000000004</v>
      </c>
      <c r="P45" s="37">
        <v>27.500000000000004</v>
      </c>
      <c r="Q45" s="37">
        <v>28.000000000000004</v>
      </c>
    </row>
    <row r="46" spans="4:17" x14ac:dyDescent="0.25">
      <c r="D46">
        <v>43</v>
      </c>
      <c r="E46">
        <v>57000</v>
      </c>
      <c r="F46" s="37">
        <v>24</v>
      </c>
      <c r="G46" s="37">
        <v>24.5</v>
      </c>
      <c r="H46" s="37">
        <v>25</v>
      </c>
      <c r="I46" s="37">
        <v>25.5</v>
      </c>
      <c r="J46" s="37">
        <v>25.5</v>
      </c>
      <c r="K46" s="37">
        <v>26</v>
      </c>
      <c r="L46" s="37">
        <v>26.5</v>
      </c>
      <c r="M46" s="37">
        <v>27</v>
      </c>
      <c r="N46" s="37">
        <v>27</v>
      </c>
      <c r="O46" s="37">
        <v>27.500000000000004</v>
      </c>
      <c r="P46" s="37">
        <v>27.500000000000004</v>
      </c>
      <c r="Q46" s="37">
        <v>28.000000000000004</v>
      </c>
    </row>
    <row r="47" spans="4:17" x14ac:dyDescent="0.25">
      <c r="D47">
        <v>44</v>
      </c>
      <c r="E47">
        <v>58000</v>
      </c>
      <c r="F47" s="37">
        <v>24</v>
      </c>
      <c r="G47" s="37">
        <v>24.5</v>
      </c>
      <c r="H47" s="37">
        <v>25</v>
      </c>
      <c r="I47" s="37">
        <v>25.5</v>
      </c>
      <c r="J47" s="37">
        <v>26</v>
      </c>
      <c r="K47" s="37">
        <v>26</v>
      </c>
      <c r="L47" s="37">
        <v>26.5</v>
      </c>
      <c r="M47" s="37">
        <v>27</v>
      </c>
      <c r="N47" s="37">
        <v>27</v>
      </c>
      <c r="O47" s="37">
        <v>27.500000000000004</v>
      </c>
      <c r="P47" s="37">
        <v>28.000000000000004</v>
      </c>
      <c r="Q47" s="37">
        <v>28.000000000000004</v>
      </c>
    </row>
    <row r="48" spans="4:17" x14ac:dyDescent="0.25">
      <c r="D48">
        <v>45</v>
      </c>
      <c r="E48">
        <v>59000</v>
      </c>
      <c r="F48" s="37">
        <v>24</v>
      </c>
      <c r="G48" s="37">
        <v>24.5</v>
      </c>
      <c r="H48" s="37">
        <v>25</v>
      </c>
      <c r="I48" s="37">
        <v>25.5</v>
      </c>
      <c r="J48" s="37">
        <v>26</v>
      </c>
      <c r="K48" s="37">
        <v>26.5</v>
      </c>
      <c r="L48" s="37">
        <v>26.5</v>
      </c>
      <c r="M48" s="37">
        <v>27</v>
      </c>
      <c r="N48" s="37">
        <v>27.500000000000004</v>
      </c>
      <c r="O48" s="37">
        <v>27.500000000000004</v>
      </c>
      <c r="P48" s="37">
        <v>28.000000000000004</v>
      </c>
      <c r="Q48" s="37">
        <v>28.000000000000004</v>
      </c>
    </row>
    <row r="49" spans="4:17" x14ac:dyDescent="0.25">
      <c r="D49">
        <v>46</v>
      </c>
      <c r="E49">
        <v>60000</v>
      </c>
      <c r="F49" s="37">
        <v>24.5</v>
      </c>
      <c r="G49" s="37">
        <v>25</v>
      </c>
      <c r="H49" s="37">
        <v>25.5</v>
      </c>
      <c r="I49" s="37">
        <v>25.5</v>
      </c>
      <c r="J49" s="37">
        <v>26</v>
      </c>
      <c r="K49" s="37">
        <v>26.5</v>
      </c>
      <c r="L49" s="37">
        <v>27</v>
      </c>
      <c r="M49" s="37">
        <v>27</v>
      </c>
      <c r="N49" s="37">
        <v>27.500000000000004</v>
      </c>
      <c r="O49" s="37">
        <v>27.500000000000004</v>
      </c>
      <c r="P49" s="37">
        <v>28.000000000000004</v>
      </c>
      <c r="Q49" s="37">
        <v>28.499999999999996</v>
      </c>
    </row>
    <row r="50" spans="4:17" x14ac:dyDescent="0.25">
      <c r="D50">
        <v>47</v>
      </c>
      <c r="E50">
        <v>61000</v>
      </c>
      <c r="F50" s="37">
        <v>24.5</v>
      </c>
      <c r="G50" s="37">
        <v>25</v>
      </c>
      <c r="H50" s="37">
        <v>25.5</v>
      </c>
      <c r="I50" s="37">
        <v>26</v>
      </c>
      <c r="J50" s="37">
        <v>26</v>
      </c>
      <c r="K50" s="37">
        <v>26.5</v>
      </c>
      <c r="L50" s="37">
        <v>27</v>
      </c>
      <c r="M50" s="37">
        <v>27</v>
      </c>
      <c r="N50" s="37">
        <v>27.500000000000004</v>
      </c>
      <c r="O50" s="37">
        <v>28.000000000000004</v>
      </c>
      <c r="P50" s="37">
        <v>28.000000000000004</v>
      </c>
      <c r="Q50" s="37">
        <v>28.499999999999996</v>
      </c>
    </row>
    <row r="51" spans="4:17" x14ac:dyDescent="0.25">
      <c r="D51">
        <v>48</v>
      </c>
      <c r="E51">
        <v>62000</v>
      </c>
      <c r="F51" s="37">
        <v>24.5</v>
      </c>
      <c r="G51" s="37">
        <v>25</v>
      </c>
      <c r="H51" s="37">
        <v>25.5</v>
      </c>
      <c r="I51" s="37">
        <v>26</v>
      </c>
      <c r="J51" s="37">
        <v>26.5</v>
      </c>
      <c r="K51" s="37">
        <v>26.5</v>
      </c>
      <c r="L51" s="37">
        <v>27</v>
      </c>
      <c r="M51" s="37">
        <v>27.500000000000004</v>
      </c>
      <c r="N51" s="37">
        <v>27.500000000000004</v>
      </c>
      <c r="O51" s="37">
        <v>28.000000000000004</v>
      </c>
      <c r="P51" s="37">
        <v>28.499999999999996</v>
      </c>
      <c r="Q51" s="37">
        <v>28.499999999999996</v>
      </c>
    </row>
    <row r="52" spans="4:17" x14ac:dyDescent="0.25">
      <c r="D52">
        <v>49</v>
      </c>
      <c r="E52">
        <v>63000</v>
      </c>
      <c r="F52" s="37">
        <v>24.5</v>
      </c>
      <c r="G52" s="37">
        <v>25</v>
      </c>
      <c r="H52" s="37">
        <v>25.5</v>
      </c>
      <c r="I52" s="37">
        <v>26</v>
      </c>
      <c r="J52" s="37">
        <v>26.5</v>
      </c>
      <c r="K52" s="37">
        <v>27</v>
      </c>
      <c r="L52" s="37">
        <v>27</v>
      </c>
      <c r="M52" s="37">
        <v>27.500000000000004</v>
      </c>
      <c r="N52" s="37">
        <v>28.000000000000004</v>
      </c>
      <c r="O52" s="37">
        <v>28.000000000000004</v>
      </c>
      <c r="P52" s="37">
        <v>28.499999999999996</v>
      </c>
      <c r="Q52" s="37">
        <v>28.499999999999996</v>
      </c>
    </row>
    <row r="53" spans="4:17" x14ac:dyDescent="0.25">
      <c r="D53">
        <v>50</v>
      </c>
      <c r="E53">
        <v>64000</v>
      </c>
      <c r="F53" s="37">
        <v>25</v>
      </c>
      <c r="G53" s="37">
        <v>25.5</v>
      </c>
      <c r="H53" s="37">
        <v>25.5</v>
      </c>
      <c r="I53" s="37">
        <v>26</v>
      </c>
      <c r="J53" s="37">
        <v>26.5</v>
      </c>
      <c r="K53" s="37">
        <v>27</v>
      </c>
      <c r="L53" s="37">
        <v>27.500000000000004</v>
      </c>
      <c r="M53" s="37">
        <v>27.500000000000004</v>
      </c>
      <c r="N53" s="37">
        <v>28.000000000000004</v>
      </c>
      <c r="O53" s="37">
        <v>28.499999999999996</v>
      </c>
      <c r="P53" s="37">
        <v>28.499999999999996</v>
      </c>
      <c r="Q53" s="37">
        <v>28.999999999999996</v>
      </c>
    </row>
    <row r="54" spans="4:17" x14ac:dyDescent="0.25">
      <c r="D54">
        <v>51</v>
      </c>
      <c r="E54">
        <v>65000</v>
      </c>
      <c r="F54" s="37">
        <v>25</v>
      </c>
      <c r="G54" s="37">
        <v>25.5</v>
      </c>
      <c r="H54" s="37">
        <v>26</v>
      </c>
      <c r="I54" s="37">
        <v>26.5</v>
      </c>
      <c r="J54" s="37">
        <v>26.5</v>
      </c>
      <c r="K54" s="37">
        <v>27</v>
      </c>
      <c r="L54" s="37">
        <v>27.500000000000004</v>
      </c>
      <c r="M54" s="37">
        <v>28.000000000000004</v>
      </c>
      <c r="N54" s="37">
        <v>28.000000000000004</v>
      </c>
      <c r="O54" s="37">
        <v>28.499999999999996</v>
      </c>
      <c r="P54" s="37">
        <v>28.499999999999996</v>
      </c>
      <c r="Q54" s="37">
        <v>28.999999999999996</v>
      </c>
    </row>
    <row r="55" spans="4:17" x14ac:dyDescent="0.25">
      <c r="D55">
        <v>52</v>
      </c>
      <c r="E55">
        <v>66000</v>
      </c>
      <c r="F55" s="37">
        <v>25</v>
      </c>
      <c r="G55" s="37">
        <v>25.5</v>
      </c>
      <c r="H55" s="37">
        <v>26</v>
      </c>
      <c r="I55" s="37">
        <v>26.5</v>
      </c>
      <c r="J55" s="37">
        <v>27</v>
      </c>
      <c r="K55" s="37">
        <v>27.500000000000004</v>
      </c>
      <c r="L55" s="37">
        <v>27.500000000000004</v>
      </c>
      <c r="M55" s="37">
        <v>28.000000000000004</v>
      </c>
      <c r="N55" s="37">
        <v>28.499999999999996</v>
      </c>
      <c r="O55" s="37">
        <v>28.499999999999996</v>
      </c>
      <c r="P55" s="37">
        <v>28.999999999999996</v>
      </c>
      <c r="Q55" s="37">
        <v>28.999999999999996</v>
      </c>
    </row>
    <row r="56" spans="4:17" x14ac:dyDescent="0.25">
      <c r="D56">
        <v>53</v>
      </c>
      <c r="E56">
        <v>67000</v>
      </c>
      <c r="F56" s="37">
        <v>25</v>
      </c>
      <c r="G56" s="37">
        <v>25.5</v>
      </c>
      <c r="H56" s="37">
        <v>26</v>
      </c>
      <c r="I56" s="37">
        <v>26.5</v>
      </c>
      <c r="J56" s="37">
        <v>27</v>
      </c>
      <c r="K56" s="37">
        <v>27.500000000000004</v>
      </c>
      <c r="L56" s="37">
        <v>28.000000000000004</v>
      </c>
      <c r="M56" s="37">
        <v>28.000000000000004</v>
      </c>
      <c r="N56" s="37">
        <v>28.499999999999996</v>
      </c>
      <c r="O56" s="37">
        <v>28.499999999999996</v>
      </c>
      <c r="P56" s="37">
        <v>28.999999999999996</v>
      </c>
      <c r="Q56" s="37">
        <v>28.999999999999996</v>
      </c>
    </row>
    <row r="57" spans="4:17" x14ac:dyDescent="0.25">
      <c r="D57">
        <v>54</v>
      </c>
      <c r="E57">
        <v>68000</v>
      </c>
      <c r="F57" s="37">
        <v>25.5</v>
      </c>
      <c r="G57" s="37">
        <v>26</v>
      </c>
      <c r="H57" s="37">
        <v>26.5</v>
      </c>
      <c r="I57" s="37">
        <v>26.5</v>
      </c>
      <c r="J57" s="37">
        <v>27</v>
      </c>
      <c r="K57" s="37">
        <v>27.500000000000004</v>
      </c>
      <c r="L57" s="37">
        <v>28.000000000000004</v>
      </c>
      <c r="M57" s="37">
        <v>28.000000000000004</v>
      </c>
      <c r="N57" s="37">
        <v>28.499999999999996</v>
      </c>
      <c r="O57" s="37">
        <v>28.999999999999996</v>
      </c>
      <c r="P57" s="37">
        <v>28.999999999999996</v>
      </c>
      <c r="Q57" s="37">
        <v>29.5</v>
      </c>
    </row>
    <row r="58" spans="4:17" x14ac:dyDescent="0.25">
      <c r="D58">
        <v>55</v>
      </c>
      <c r="E58">
        <v>69000</v>
      </c>
      <c r="F58" s="37">
        <v>25.5</v>
      </c>
      <c r="G58" s="37">
        <v>26</v>
      </c>
      <c r="H58" s="37">
        <v>26.5</v>
      </c>
      <c r="I58" s="37">
        <v>27</v>
      </c>
      <c r="J58" s="37">
        <v>27</v>
      </c>
      <c r="K58" s="37">
        <v>27.500000000000004</v>
      </c>
      <c r="L58" s="37">
        <v>28.000000000000004</v>
      </c>
      <c r="M58" s="37">
        <v>28.499999999999996</v>
      </c>
      <c r="N58" s="37">
        <v>28.499999999999996</v>
      </c>
      <c r="O58" s="37">
        <v>28.999999999999996</v>
      </c>
      <c r="P58" s="37">
        <v>28.999999999999996</v>
      </c>
      <c r="Q58" s="37">
        <v>29.5</v>
      </c>
    </row>
    <row r="59" spans="4:17" x14ac:dyDescent="0.25">
      <c r="D59">
        <v>56</v>
      </c>
      <c r="E59">
        <v>70000</v>
      </c>
      <c r="F59" s="37">
        <v>25.5</v>
      </c>
      <c r="G59" s="37">
        <v>26</v>
      </c>
      <c r="H59" s="37">
        <v>26.5</v>
      </c>
      <c r="I59" s="37">
        <v>27</v>
      </c>
      <c r="J59" s="37">
        <v>27.500000000000004</v>
      </c>
      <c r="K59" s="37">
        <v>27.500000000000004</v>
      </c>
      <c r="L59" s="37">
        <v>28.000000000000004</v>
      </c>
      <c r="M59" s="37">
        <v>28.499999999999996</v>
      </c>
      <c r="N59" s="37">
        <v>28.499999999999996</v>
      </c>
      <c r="O59" s="37">
        <v>28.999999999999996</v>
      </c>
      <c r="P59" s="37">
        <v>28.999999999999996</v>
      </c>
      <c r="Q59" s="37">
        <v>29.5</v>
      </c>
    </row>
    <row r="60" spans="4:17" x14ac:dyDescent="0.25">
      <c r="D60">
        <v>57</v>
      </c>
      <c r="E60">
        <v>71000</v>
      </c>
      <c r="F60" s="37">
        <v>25.5</v>
      </c>
      <c r="G60" s="37">
        <v>26</v>
      </c>
      <c r="H60" s="37">
        <v>26.5</v>
      </c>
      <c r="I60" s="37">
        <v>27</v>
      </c>
      <c r="J60" s="37">
        <v>27.500000000000004</v>
      </c>
      <c r="K60" s="37">
        <v>27.500000000000004</v>
      </c>
      <c r="L60" s="37">
        <v>28.000000000000004</v>
      </c>
      <c r="M60" s="37">
        <v>28.499999999999996</v>
      </c>
      <c r="N60" s="37">
        <v>28.999999999999996</v>
      </c>
      <c r="O60" s="37">
        <v>28.999999999999996</v>
      </c>
      <c r="P60" s="37">
        <v>29.5</v>
      </c>
      <c r="Q60" s="37">
        <v>29.5</v>
      </c>
    </row>
    <row r="61" spans="4:17" x14ac:dyDescent="0.25">
      <c r="D61">
        <v>58</v>
      </c>
      <c r="E61">
        <v>72000</v>
      </c>
      <c r="F61" s="37">
        <v>25.5</v>
      </c>
      <c r="G61" s="37">
        <v>26</v>
      </c>
      <c r="H61" s="37">
        <v>26.5</v>
      </c>
      <c r="I61" s="37">
        <v>27</v>
      </c>
      <c r="J61" s="37">
        <v>27.500000000000004</v>
      </c>
      <c r="K61" s="37">
        <v>28.000000000000004</v>
      </c>
      <c r="L61" s="37">
        <v>28.000000000000004</v>
      </c>
      <c r="M61" s="37">
        <v>28.499999999999996</v>
      </c>
      <c r="N61" s="37">
        <v>28.999999999999996</v>
      </c>
      <c r="O61" s="37">
        <v>28.999999999999996</v>
      </c>
      <c r="P61" s="37">
        <v>29.5</v>
      </c>
      <c r="Q61" s="37">
        <v>29.5</v>
      </c>
    </row>
    <row r="62" spans="4:17" x14ac:dyDescent="0.25">
      <c r="D62">
        <v>59</v>
      </c>
      <c r="E62">
        <v>73000</v>
      </c>
      <c r="F62" s="37">
        <v>25.5</v>
      </c>
      <c r="G62" s="37">
        <v>26</v>
      </c>
      <c r="H62" s="37">
        <v>26.5</v>
      </c>
      <c r="I62" s="37">
        <v>27</v>
      </c>
      <c r="J62" s="37">
        <v>27.500000000000004</v>
      </c>
      <c r="K62" s="37">
        <v>28.000000000000004</v>
      </c>
      <c r="L62" s="37">
        <v>28.000000000000004</v>
      </c>
      <c r="M62" s="37">
        <v>28.499999999999996</v>
      </c>
      <c r="N62" s="37">
        <v>28.999999999999996</v>
      </c>
      <c r="O62" s="37">
        <v>28.999999999999996</v>
      </c>
      <c r="P62" s="37">
        <v>29.5</v>
      </c>
      <c r="Q62" s="37">
        <v>29.5</v>
      </c>
    </row>
    <row r="63" spans="4:17" x14ac:dyDescent="0.25">
      <c r="D63">
        <v>60</v>
      </c>
      <c r="E63">
        <v>74000</v>
      </c>
      <c r="F63" s="37">
        <v>26</v>
      </c>
      <c r="G63" s="37">
        <v>26.5</v>
      </c>
      <c r="H63" s="37">
        <v>26.5</v>
      </c>
      <c r="I63" s="37">
        <v>27</v>
      </c>
      <c r="J63" s="37">
        <v>27.500000000000004</v>
      </c>
      <c r="K63" s="37">
        <v>28.000000000000004</v>
      </c>
      <c r="L63" s="37">
        <v>28.499999999999996</v>
      </c>
      <c r="M63" s="37">
        <v>28.499999999999996</v>
      </c>
      <c r="N63" s="37">
        <v>28.999999999999996</v>
      </c>
      <c r="O63" s="37">
        <v>29.5</v>
      </c>
      <c r="P63" s="37">
        <v>29.5</v>
      </c>
      <c r="Q63" s="37">
        <v>30</v>
      </c>
    </row>
    <row r="64" spans="4:17" x14ac:dyDescent="0.25">
      <c r="D64">
        <v>61</v>
      </c>
      <c r="E64">
        <v>75000</v>
      </c>
      <c r="F64" s="37">
        <v>26</v>
      </c>
      <c r="G64" s="37">
        <v>26.5</v>
      </c>
      <c r="H64" s="37">
        <v>27</v>
      </c>
      <c r="I64" s="37">
        <v>27</v>
      </c>
      <c r="J64" s="37">
        <v>27.500000000000004</v>
      </c>
      <c r="K64" s="37">
        <v>28.000000000000004</v>
      </c>
      <c r="L64" s="37">
        <v>28.499999999999996</v>
      </c>
      <c r="M64" s="37">
        <v>28.999999999999996</v>
      </c>
      <c r="N64" s="37">
        <v>28.999999999999996</v>
      </c>
      <c r="O64" s="37">
        <v>29.5</v>
      </c>
      <c r="P64" s="37">
        <v>29.5</v>
      </c>
      <c r="Q64" s="37">
        <v>30</v>
      </c>
    </row>
    <row r="65" spans="4:17" x14ac:dyDescent="0.25">
      <c r="D65">
        <v>62</v>
      </c>
      <c r="E65">
        <v>76000</v>
      </c>
      <c r="F65" s="37">
        <v>26</v>
      </c>
      <c r="G65" s="37">
        <v>26.5</v>
      </c>
      <c r="H65" s="37">
        <v>27</v>
      </c>
      <c r="I65" s="37">
        <v>27.500000000000004</v>
      </c>
      <c r="J65" s="37">
        <v>27.500000000000004</v>
      </c>
      <c r="K65" s="37">
        <v>28.000000000000004</v>
      </c>
      <c r="L65" s="37">
        <v>28.499999999999996</v>
      </c>
      <c r="M65" s="37">
        <v>28.999999999999996</v>
      </c>
      <c r="N65" s="37">
        <v>28.999999999999996</v>
      </c>
      <c r="O65" s="37">
        <v>29.5</v>
      </c>
      <c r="P65" s="37">
        <v>29.5</v>
      </c>
      <c r="Q65" s="37">
        <v>30</v>
      </c>
    </row>
    <row r="66" spans="4:17" x14ac:dyDescent="0.25">
      <c r="D66">
        <v>63</v>
      </c>
      <c r="E66">
        <v>77000</v>
      </c>
      <c r="F66" s="37">
        <v>26</v>
      </c>
      <c r="G66" s="37">
        <v>26.5</v>
      </c>
      <c r="H66" s="37">
        <v>27</v>
      </c>
      <c r="I66" s="37">
        <v>27.500000000000004</v>
      </c>
      <c r="J66" s="37">
        <v>28.000000000000004</v>
      </c>
      <c r="K66" s="37">
        <v>28.000000000000004</v>
      </c>
      <c r="L66" s="37">
        <v>28.499999999999996</v>
      </c>
      <c r="M66" s="37">
        <v>28.999999999999996</v>
      </c>
      <c r="N66" s="37">
        <v>28.999999999999996</v>
      </c>
      <c r="O66" s="37">
        <v>29.5</v>
      </c>
      <c r="P66" s="37">
        <v>30</v>
      </c>
      <c r="Q66" s="37">
        <v>30</v>
      </c>
    </row>
    <row r="67" spans="4:17" x14ac:dyDescent="0.25">
      <c r="D67">
        <v>64</v>
      </c>
      <c r="E67">
        <v>78000</v>
      </c>
      <c r="F67" s="37">
        <v>26</v>
      </c>
      <c r="G67" s="37">
        <v>26.5</v>
      </c>
      <c r="H67" s="37">
        <v>27</v>
      </c>
      <c r="I67" s="37">
        <v>27.500000000000004</v>
      </c>
      <c r="J67" s="37">
        <v>28.000000000000004</v>
      </c>
      <c r="K67" s="37">
        <v>28.000000000000004</v>
      </c>
      <c r="L67" s="37">
        <v>28.499999999999996</v>
      </c>
      <c r="M67" s="37">
        <v>28.999999999999996</v>
      </c>
      <c r="N67" s="37">
        <v>29.5</v>
      </c>
      <c r="O67" s="37">
        <v>29.5</v>
      </c>
      <c r="P67" s="37">
        <v>30</v>
      </c>
      <c r="Q67" s="37">
        <v>30</v>
      </c>
    </row>
    <row r="68" spans="4:17" x14ac:dyDescent="0.25">
      <c r="D68">
        <v>65</v>
      </c>
      <c r="E68">
        <v>79000</v>
      </c>
      <c r="F68" s="37">
        <v>26</v>
      </c>
      <c r="G68" s="37">
        <v>26.5</v>
      </c>
      <c r="H68" s="37">
        <v>27</v>
      </c>
      <c r="I68" s="37">
        <v>27.500000000000004</v>
      </c>
      <c r="J68" s="37">
        <v>28.000000000000004</v>
      </c>
      <c r="K68" s="37">
        <v>28.000000000000004</v>
      </c>
      <c r="L68" s="37">
        <v>28.499999999999996</v>
      </c>
      <c r="M68" s="37">
        <v>28.999999999999996</v>
      </c>
      <c r="N68" s="37">
        <v>29.5</v>
      </c>
      <c r="O68" s="37">
        <v>29.5</v>
      </c>
      <c r="P68" s="37">
        <v>30</v>
      </c>
      <c r="Q68" s="37">
        <v>30</v>
      </c>
    </row>
    <row r="69" spans="4:17" x14ac:dyDescent="0.25">
      <c r="D69">
        <v>66</v>
      </c>
      <c r="E69">
        <v>80000</v>
      </c>
      <c r="F69" s="37">
        <v>26</v>
      </c>
      <c r="G69" s="37">
        <v>26.5</v>
      </c>
      <c r="H69" s="37">
        <v>27</v>
      </c>
      <c r="I69" s="37">
        <v>27.500000000000004</v>
      </c>
      <c r="J69" s="37">
        <v>28.000000000000004</v>
      </c>
      <c r="K69" s="37">
        <v>28.499999999999996</v>
      </c>
      <c r="L69" s="37">
        <v>28.499999999999996</v>
      </c>
      <c r="M69" s="37">
        <v>28.999999999999996</v>
      </c>
      <c r="N69" s="37">
        <v>29.5</v>
      </c>
      <c r="O69" s="37">
        <v>29.5</v>
      </c>
      <c r="P69" s="37">
        <v>30</v>
      </c>
      <c r="Q69" s="37">
        <v>30</v>
      </c>
    </row>
    <row r="70" spans="4:17" x14ac:dyDescent="0.25">
      <c r="D70">
        <v>67</v>
      </c>
      <c r="E70">
        <v>81000</v>
      </c>
      <c r="F70" s="37">
        <v>26</v>
      </c>
      <c r="G70" s="37">
        <v>26.5</v>
      </c>
      <c r="H70" s="37">
        <v>27</v>
      </c>
      <c r="I70" s="37">
        <v>27.500000000000004</v>
      </c>
      <c r="J70" s="37">
        <v>28.000000000000004</v>
      </c>
      <c r="K70" s="37">
        <v>28.499999999999996</v>
      </c>
      <c r="L70" s="37">
        <v>28.499999999999996</v>
      </c>
      <c r="M70" s="37">
        <v>28.999999999999996</v>
      </c>
      <c r="N70" s="37">
        <v>29.5</v>
      </c>
      <c r="O70" s="37">
        <v>29.5</v>
      </c>
      <c r="P70" s="37">
        <v>30</v>
      </c>
      <c r="Q70" s="37">
        <v>30</v>
      </c>
    </row>
    <row r="71" spans="4:17" x14ac:dyDescent="0.25">
      <c r="D71">
        <v>68</v>
      </c>
      <c r="E71">
        <v>82000</v>
      </c>
      <c r="F71" s="37">
        <v>26</v>
      </c>
      <c r="G71" s="37">
        <v>26.5</v>
      </c>
      <c r="H71" s="37">
        <v>27</v>
      </c>
      <c r="I71" s="37">
        <v>27.500000000000004</v>
      </c>
      <c r="J71" s="37">
        <v>28.000000000000004</v>
      </c>
      <c r="K71" s="37">
        <v>28.499999999999996</v>
      </c>
      <c r="L71" s="37">
        <v>28.499999999999996</v>
      </c>
      <c r="M71" s="37">
        <v>28.999999999999996</v>
      </c>
      <c r="N71" s="37">
        <v>29.5</v>
      </c>
      <c r="O71" s="37">
        <v>29.5</v>
      </c>
      <c r="P71" s="37">
        <v>30</v>
      </c>
      <c r="Q71" s="37">
        <v>30</v>
      </c>
    </row>
    <row r="72" spans="4:17" x14ac:dyDescent="0.25">
      <c r="D72">
        <v>69</v>
      </c>
      <c r="E72">
        <v>83000</v>
      </c>
      <c r="F72" s="37">
        <v>26</v>
      </c>
      <c r="G72" s="37">
        <v>26.5</v>
      </c>
      <c r="H72" s="37">
        <v>27</v>
      </c>
      <c r="I72" s="37">
        <v>27.500000000000004</v>
      </c>
      <c r="J72" s="37">
        <v>28.000000000000004</v>
      </c>
      <c r="K72" s="37">
        <v>28.499999999999996</v>
      </c>
      <c r="L72" s="37">
        <v>28.499999999999996</v>
      </c>
      <c r="M72" s="37">
        <v>28.999999999999996</v>
      </c>
      <c r="N72" s="37">
        <v>29.5</v>
      </c>
      <c r="O72" s="37">
        <v>29.5</v>
      </c>
      <c r="P72" s="37">
        <v>30</v>
      </c>
      <c r="Q72" s="37">
        <v>30</v>
      </c>
    </row>
    <row r="73" spans="4:17" x14ac:dyDescent="0.25">
      <c r="D73">
        <v>70</v>
      </c>
      <c r="E73">
        <v>84000</v>
      </c>
      <c r="F73" s="37">
        <v>26</v>
      </c>
      <c r="G73" s="37">
        <v>26.5</v>
      </c>
      <c r="H73" s="37">
        <v>27</v>
      </c>
      <c r="I73" s="37">
        <v>27.500000000000004</v>
      </c>
      <c r="J73" s="37">
        <v>28.000000000000004</v>
      </c>
      <c r="K73" s="37">
        <v>28.499999999999996</v>
      </c>
      <c r="L73" s="37">
        <v>28.499999999999996</v>
      </c>
      <c r="M73" s="37">
        <v>28.999999999999996</v>
      </c>
      <c r="N73" s="37">
        <v>29.5</v>
      </c>
      <c r="O73" s="37">
        <v>29.5</v>
      </c>
      <c r="P73" s="37">
        <v>30</v>
      </c>
      <c r="Q73" s="37">
        <v>30</v>
      </c>
    </row>
    <row r="74" spans="4:17" x14ac:dyDescent="0.25">
      <c r="D74">
        <v>71</v>
      </c>
      <c r="E74">
        <v>85000</v>
      </c>
      <c r="F74" s="37">
        <v>26</v>
      </c>
      <c r="G74" s="37">
        <v>26.5</v>
      </c>
      <c r="H74" s="37">
        <v>27</v>
      </c>
      <c r="I74" s="37">
        <v>27.500000000000004</v>
      </c>
      <c r="J74" s="37">
        <v>28.000000000000004</v>
      </c>
      <c r="K74" s="37">
        <v>28.499999999999996</v>
      </c>
      <c r="L74" s="37">
        <v>28.499999999999996</v>
      </c>
      <c r="M74" s="37">
        <v>28.999999999999996</v>
      </c>
      <c r="N74" s="37">
        <v>29.5</v>
      </c>
      <c r="O74" s="37">
        <v>29.5</v>
      </c>
      <c r="P74" s="37">
        <v>30</v>
      </c>
      <c r="Q74" s="37">
        <v>30</v>
      </c>
    </row>
    <row r="75" spans="4:17" x14ac:dyDescent="0.25">
      <c r="D75">
        <v>72</v>
      </c>
      <c r="E75">
        <v>86000</v>
      </c>
      <c r="F75" s="37">
        <v>26</v>
      </c>
      <c r="G75" s="37">
        <v>26.5</v>
      </c>
      <c r="H75" s="37">
        <v>27</v>
      </c>
      <c r="I75" s="37">
        <v>27.500000000000004</v>
      </c>
      <c r="J75" s="37">
        <v>28.000000000000004</v>
      </c>
      <c r="K75" s="37">
        <v>28.499999999999996</v>
      </c>
      <c r="L75" s="37">
        <v>28.499999999999996</v>
      </c>
      <c r="M75" s="37">
        <v>28.999999999999996</v>
      </c>
      <c r="N75" s="37">
        <v>29.5</v>
      </c>
      <c r="O75" s="37">
        <v>29.5</v>
      </c>
      <c r="P75" s="37">
        <v>30</v>
      </c>
      <c r="Q75" s="37">
        <v>30</v>
      </c>
    </row>
    <row r="76" spans="4:17" x14ac:dyDescent="0.25">
      <c r="D76">
        <v>73</v>
      </c>
      <c r="E76">
        <v>87000</v>
      </c>
      <c r="F76" s="37">
        <v>26</v>
      </c>
      <c r="G76" s="37">
        <v>26.5</v>
      </c>
      <c r="H76" s="37">
        <v>27</v>
      </c>
      <c r="I76" s="37">
        <v>27.500000000000004</v>
      </c>
      <c r="J76" s="37">
        <v>28.000000000000004</v>
      </c>
      <c r="K76" s="37">
        <v>28.499999999999996</v>
      </c>
      <c r="L76" s="37">
        <v>28.499999999999996</v>
      </c>
      <c r="M76" s="37">
        <v>28.999999999999996</v>
      </c>
      <c r="N76" s="37">
        <v>29.5</v>
      </c>
      <c r="O76" s="37">
        <v>29.5</v>
      </c>
      <c r="P76" s="37">
        <v>30</v>
      </c>
      <c r="Q76" s="37">
        <v>30</v>
      </c>
    </row>
    <row r="77" spans="4:17" x14ac:dyDescent="0.25">
      <c r="D77">
        <v>74</v>
      </c>
      <c r="E77">
        <v>88000</v>
      </c>
      <c r="F77" s="37">
        <v>26</v>
      </c>
      <c r="G77" s="37">
        <v>26.5</v>
      </c>
      <c r="H77" s="37">
        <v>27</v>
      </c>
      <c r="I77" s="37">
        <v>27.500000000000004</v>
      </c>
      <c r="J77" s="37">
        <v>28.000000000000004</v>
      </c>
      <c r="K77" s="37">
        <v>28.499999999999996</v>
      </c>
      <c r="L77" s="37">
        <v>28.499999999999996</v>
      </c>
      <c r="M77" s="37">
        <v>28.999999999999996</v>
      </c>
      <c r="N77" s="37">
        <v>29.5</v>
      </c>
      <c r="O77" s="37">
        <v>29.5</v>
      </c>
      <c r="P77" s="37">
        <v>30</v>
      </c>
      <c r="Q77" s="37">
        <v>30</v>
      </c>
    </row>
    <row r="78" spans="4:17" x14ac:dyDescent="0.25">
      <c r="D78">
        <v>75</v>
      </c>
      <c r="E78">
        <v>89000</v>
      </c>
      <c r="F78" s="37">
        <v>26</v>
      </c>
      <c r="G78" s="37">
        <v>26.5</v>
      </c>
      <c r="H78" s="37">
        <v>27</v>
      </c>
      <c r="I78" s="37">
        <v>27.500000000000004</v>
      </c>
      <c r="J78" s="37">
        <v>28.000000000000004</v>
      </c>
      <c r="K78" s="37">
        <v>28.499999999999996</v>
      </c>
      <c r="L78" s="37">
        <v>28.499999999999996</v>
      </c>
      <c r="M78" s="37">
        <v>28.999999999999996</v>
      </c>
      <c r="N78" s="37">
        <v>29.5</v>
      </c>
      <c r="O78" s="37">
        <v>29.5</v>
      </c>
      <c r="P78" s="37">
        <v>30</v>
      </c>
      <c r="Q78" s="37">
        <v>30</v>
      </c>
    </row>
    <row r="79" spans="4:17" x14ac:dyDescent="0.25">
      <c r="D79">
        <v>76</v>
      </c>
      <c r="E79">
        <v>90000</v>
      </c>
      <c r="F79" s="37">
        <v>26</v>
      </c>
      <c r="G79" s="37">
        <v>26.5</v>
      </c>
      <c r="H79" s="37">
        <v>27</v>
      </c>
      <c r="I79" s="37">
        <v>27.500000000000004</v>
      </c>
      <c r="J79" s="37">
        <v>28.000000000000004</v>
      </c>
      <c r="K79" s="37">
        <v>28.499999999999996</v>
      </c>
      <c r="L79" s="37">
        <v>28.499999999999996</v>
      </c>
      <c r="M79" s="37">
        <v>28.999999999999996</v>
      </c>
      <c r="N79" s="37">
        <v>29.5</v>
      </c>
      <c r="O79" s="37">
        <v>29.5</v>
      </c>
      <c r="P79" s="37">
        <v>30</v>
      </c>
      <c r="Q79" s="37">
        <v>30</v>
      </c>
    </row>
    <row r="80" spans="4:17" x14ac:dyDescent="0.25">
      <c r="D80">
        <v>77</v>
      </c>
      <c r="E80">
        <v>91000</v>
      </c>
      <c r="F80" s="37">
        <v>26</v>
      </c>
      <c r="G80" s="37">
        <v>26.5</v>
      </c>
      <c r="H80" s="37">
        <v>27</v>
      </c>
      <c r="I80" s="37">
        <v>27.500000000000004</v>
      </c>
      <c r="J80" s="37">
        <v>28.000000000000004</v>
      </c>
      <c r="K80" s="37">
        <v>28.499999999999996</v>
      </c>
      <c r="L80" s="37">
        <v>28.499999999999996</v>
      </c>
      <c r="M80" s="37">
        <v>28.999999999999996</v>
      </c>
      <c r="N80" s="37">
        <v>29.5</v>
      </c>
      <c r="O80" s="37">
        <v>29.5</v>
      </c>
      <c r="P80" s="37">
        <v>30</v>
      </c>
      <c r="Q80" s="37">
        <v>30</v>
      </c>
    </row>
    <row r="81" spans="4:17" x14ac:dyDescent="0.25">
      <c r="D81">
        <v>78</v>
      </c>
      <c r="E81">
        <v>92000</v>
      </c>
      <c r="F81" s="37">
        <v>26</v>
      </c>
      <c r="G81" s="37">
        <v>26.5</v>
      </c>
      <c r="H81" s="37">
        <v>27</v>
      </c>
      <c r="I81" s="37">
        <v>27.500000000000004</v>
      </c>
      <c r="J81" s="37">
        <v>28.000000000000004</v>
      </c>
      <c r="K81" s="37">
        <v>28.499999999999996</v>
      </c>
      <c r="L81" s="37">
        <v>28.499999999999996</v>
      </c>
      <c r="M81" s="37">
        <v>28.999999999999996</v>
      </c>
      <c r="N81" s="37">
        <v>29.5</v>
      </c>
      <c r="O81" s="37">
        <v>29.5</v>
      </c>
      <c r="P81" s="37">
        <v>30</v>
      </c>
      <c r="Q81" s="37">
        <v>30</v>
      </c>
    </row>
    <row r="82" spans="4:17" x14ac:dyDescent="0.25">
      <c r="D82">
        <v>79</v>
      </c>
      <c r="E82">
        <v>93000</v>
      </c>
      <c r="F82" s="37">
        <v>26</v>
      </c>
      <c r="G82" s="37">
        <v>26.5</v>
      </c>
      <c r="H82" s="37">
        <v>27</v>
      </c>
      <c r="I82" s="37">
        <v>27.500000000000004</v>
      </c>
      <c r="J82" s="37">
        <v>28.000000000000004</v>
      </c>
      <c r="K82" s="37">
        <v>28.499999999999996</v>
      </c>
      <c r="L82" s="37">
        <v>28.499999999999996</v>
      </c>
      <c r="M82" s="37">
        <v>28.999999999999996</v>
      </c>
      <c r="N82" s="37">
        <v>29.5</v>
      </c>
      <c r="O82" s="37">
        <v>29.5</v>
      </c>
      <c r="P82" s="37">
        <v>30</v>
      </c>
      <c r="Q82" s="37">
        <v>30</v>
      </c>
    </row>
    <row r="83" spans="4:17" x14ac:dyDescent="0.25">
      <c r="D83">
        <v>80</v>
      </c>
      <c r="E83">
        <v>94000</v>
      </c>
      <c r="F83" s="37">
        <v>26</v>
      </c>
      <c r="G83" s="37">
        <v>26.5</v>
      </c>
      <c r="H83" s="37">
        <v>27</v>
      </c>
      <c r="I83" s="37">
        <v>27.500000000000004</v>
      </c>
      <c r="J83" s="37">
        <v>28.000000000000004</v>
      </c>
      <c r="K83" s="37">
        <v>28.499999999999996</v>
      </c>
      <c r="L83" s="37">
        <v>28.499999999999996</v>
      </c>
      <c r="M83" s="37">
        <v>28.999999999999996</v>
      </c>
      <c r="N83" s="37">
        <v>29.5</v>
      </c>
      <c r="O83" s="37">
        <v>29.5</v>
      </c>
      <c r="P83" s="37">
        <v>30</v>
      </c>
      <c r="Q83" s="37">
        <v>30</v>
      </c>
    </row>
    <row r="84" spans="4:17" x14ac:dyDescent="0.25">
      <c r="D84">
        <v>81</v>
      </c>
      <c r="E84">
        <v>95000</v>
      </c>
      <c r="F84" s="37">
        <v>26</v>
      </c>
      <c r="G84" s="37">
        <v>26.5</v>
      </c>
      <c r="H84" s="37">
        <v>27</v>
      </c>
      <c r="I84" s="37">
        <v>27.500000000000004</v>
      </c>
      <c r="J84" s="37">
        <v>28.000000000000004</v>
      </c>
      <c r="K84" s="37">
        <v>28.499999999999996</v>
      </c>
      <c r="L84" s="37">
        <v>28.499999999999996</v>
      </c>
      <c r="M84" s="37">
        <v>28.999999999999996</v>
      </c>
      <c r="N84" s="37">
        <v>29.5</v>
      </c>
      <c r="O84" s="37">
        <v>29.5</v>
      </c>
      <c r="P84" s="37">
        <v>30</v>
      </c>
      <c r="Q84" s="37">
        <v>30</v>
      </c>
    </row>
    <row r="85" spans="4:17" x14ac:dyDescent="0.25">
      <c r="D85">
        <v>82</v>
      </c>
      <c r="E85">
        <v>96000</v>
      </c>
      <c r="F85" s="37">
        <v>26</v>
      </c>
      <c r="G85" s="37">
        <v>26.5</v>
      </c>
      <c r="H85" s="37">
        <v>27</v>
      </c>
      <c r="I85" s="37">
        <v>27.500000000000004</v>
      </c>
      <c r="J85" s="37">
        <v>28.000000000000004</v>
      </c>
      <c r="K85" s="37">
        <v>28.499999999999996</v>
      </c>
      <c r="L85" s="37">
        <v>28.499999999999996</v>
      </c>
      <c r="M85" s="37">
        <v>28.999999999999996</v>
      </c>
      <c r="N85" s="37">
        <v>29.5</v>
      </c>
      <c r="O85" s="37">
        <v>29.5</v>
      </c>
      <c r="P85" s="37">
        <v>30</v>
      </c>
      <c r="Q85" s="37">
        <v>30</v>
      </c>
    </row>
    <row r="86" spans="4:17" x14ac:dyDescent="0.25">
      <c r="D86">
        <v>83</v>
      </c>
      <c r="E86">
        <v>97000</v>
      </c>
      <c r="F86" s="37">
        <v>26</v>
      </c>
      <c r="G86" s="37">
        <v>26.5</v>
      </c>
      <c r="H86" s="37">
        <v>27</v>
      </c>
      <c r="I86" s="37">
        <v>27.500000000000004</v>
      </c>
      <c r="J86" s="37">
        <v>28.000000000000004</v>
      </c>
      <c r="K86" s="37">
        <v>28.499999999999996</v>
      </c>
      <c r="L86" s="37">
        <v>28.499999999999996</v>
      </c>
      <c r="M86" s="37">
        <v>28.999999999999996</v>
      </c>
      <c r="N86" s="37">
        <v>29.5</v>
      </c>
      <c r="O86" s="37">
        <v>29.5</v>
      </c>
      <c r="P86" s="37">
        <v>30</v>
      </c>
      <c r="Q86" s="37">
        <v>30</v>
      </c>
    </row>
    <row r="87" spans="4:17" x14ac:dyDescent="0.25">
      <c r="D87">
        <v>84</v>
      </c>
      <c r="E87">
        <v>98000</v>
      </c>
      <c r="F87" s="37">
        <v>26</v>
      </c>
      <c r="G87" s="37">
        <v>26.5</v>
      </c>
      <c r="H87" s="37">
        <v>27</v>
      </c>
      <c r="I87" s="37">
        <v>27.500000000000004</v>
      </c>
      <c r="J87" s="37">
        <v>28.000000000000004</v>
      </c>
      <c r="K87" s="37">
        <v>28.499999999999996</v>
      </c>
      <c r="L87" s="37">
        <v>28.499999999999996</v>
      </c>
      <c r="M87" s="37">
        <v>28.999999999999996</v>
      </c>
      <c r="N87" s="37">
        <v>29.5</v>
      </c>
      <c r="O87" s="37">
        <v>29.5</v>
      </c>
      <c r="P87" s="37">
        <v>30</v>
      </c>
      <c r="Q87" s="37">
        <v>30</v>
      </c>
    </row>
    <row r="88" spans="4:17" x14ac:dyDescent="0.25">
      <c r="D88">
        <v>85</v>
      </c>
      <c r="E88">
        <v>99000</v>
      </c>
      <c r="F88" s="37">
        <v>26</v>
      </c>
      <c r="G88" s="37">
        <v>26.5</v>
      </c>
      <c r="H88" s="37">
        <v>27</v>
      </c>
      <c r="I88" s="37">
        <v>27.500000000000004</v>
      </c>
      <c r="J88" s="37">
        <v>28.000000000000004</v>
      </c>
      <c r="K88" s="37">
        <v>28.499999999999996</v>
      </c>
      <c r="L88" s="37">
        <v>28.499999999999996</v>
      </c>
      <c r="M88" s="37">
        <v>28.999999999999996</v>
      </c>
      <c r="N88" s="37">
        <v>29.5</v>
      </c>
      <c r="O88" s="37">
        <v>29.5</v>
      </c>
      <c r="P88" s="37">
        <v>30</v>
      </c>
      <c r="Q88" s="37">
        <v>30</v>
      </c>
    </row>
    <row r="89" spans="4:17" x14ac:dyDescent="0.25">
      <c r="D89">
        <v>86</v>
      </c>
      <c r="E89">
        <v>100000</v>
      </c>
      <c r="F89" s="37">
        <v>26</v>
      </c>
      <c r="G89" s="37">
        <v>26.5</v>
      </c>
      <c r="H89" s="37">
        <v>27</v>
      </c>
      <c r="I89" s="37">
        <v>27.500000000000004</v>
      </c>
      <c r="J89" s="37">
        <v>28.000000000000004</v>
      </c>
      <c r="K89" s="37">
        <v>28.499999999999996</v>
      </c>
      <c r="L89" s="37">
        <v>28.499999999999996</v>
      </c>
      <c r="M89" s="37">
        <v>28.999999999999996</v>
      </c>
      <c r="N89" s="37">
        <v>29.5</v>
      </c>
      <c r="O89" s="37">
        <v>29.5</v>
      </c>
      <c r="P89" s="37">
        <v>30</v>
      </c>
      <c r="Q89" s="37">
        <v>30</v>
      </c>
    </row>
    <row r="90" spans="4:17" x14ac:dyDescent="0.25">
      <c r="D90">
        <v>87</v>
      </c>
      <c r="E90">
        <v>101000</v>
      </c>
      <c r="F90" s="37">
        <v>26</v>
      </c>
      <c r="G90" s="37">
        <v>26.5</v>
      </c>
      <c r="H90" s="37">
        <v>27</v>
      </c>
      <c r="I90" s="37">
        <v>27.500000000000004</v>
      </c>
      <c r="J90" s="37">
        <v>28.000000000000004</v>
      </c>
      <c r="K90" s="37">
        <v>28.499999999999996</v>
      </c>
      <c r="L90" s="37">
        <v>28.499999999999996</v>
      </c>
      <c r="M90" s="37">
        <v>28.999999999999996</v>
      </c>
      <c r="N90" s="37">
        <v>29.5</v>
      </c>
      <c r="O90" s="37">
        <v>29.5</v>
      </c>
      <c r="P90" s="37">
        <v>30</v>
      </c>
      <c r="Q90" s="37">
        <v>30</v>
      </c>
    </row>
    <row r="91" spans="4:17" x14ac:dyDescent="0.25">
      <c r="D91">
        <v>88</v>
      </c>
      <c r="E91">
        <v>102000</v>
      </c>
      <c r="F91" s="37">
        <v>26</v>
      </c>
      <c r="G91" s="37">
        <v>26.5</v>
      </c>
      <c r="H91" s="37">
        <v>27</v>
      </c>
      <c r="I91" s="37">
        <v>27.500000000000004</v>
      </c>
      <c r="J91" s="37">
        <v>28.000000000000004</v>
      </c>
      <c r="K91" s="37">
        <v>28.499999999999996</v>
      </c>
      <c r="L91" s="37">
        <v>28.499999999999996</v>
      </c>
      <c r="M91" s="37">
        <v>28.999999999999996</v>
      </c>
      <c r="N91" s="37">
        <v>29.5</v>
      </c>
      <c r="O91" s="37">
        <v>29.5</v>
      </c>
      <c r="P91" s="37">
        <v>30</v>
      </c>
      <c r="Q91" s="37">
        <v>30</v>
      </c>
    </row>
    <row r="92" spans="4:17" x14ac:dyDescent="0.25">
      <c r="D92">
        <v>89</v>
      </c>
      <c r="E92">
        <v>103000</v>
      </c>
      <c r="F92" s="37">
        <v>26</v>
      </c>
      <c r="G92" s="37">
        <v>26.5</v>
      </c>
      <c r="H92" s="37">
        <v>27</v>
      </c>
      <c r="I92" s="37">
        <v>27.500000000000004</v>
      </c>
      <c r="J92" s="37">
        <v>28.000000000000004</v>
      </c>
      <c r="K92" s="37">
        <v>28.499999999999996</v>
      </c>
      <c r="L92" s="37">
        <v>28.499999999999996</v>
      </c>
      <c r="M92" s="37">
        <v>28.999999999999996</v>
      </c>
      <c r="N92" s="37">
        <v>29.5</v>
      </c>
      <c r="O92" s="37">
        <v>29.5</v>
      </c>
      <c r="P92" s="37">
        <v>30</v>
      </c>
      <c r="Q92" s="37">
        <v>30</v>
      </c>
    </row>
    <row r="93" spans="4:17" x14ac:dyDescent="0.25">
      <c r="D93">
        <v>90</v>
      </c>
      <c r="E93">
        <v>104000</v>
      </c>
      <c r="F93" s="37">
        <v>26</v>
      </c>
      <c r="G93" s="37">
        <v>26.5</v>
      </c>
      <c r="H93" s="37">
        <v>27</v>
      </c>
      <c r="I93" s="37">
        <v>27.500000000000004</v>
      </c>
      <c r="J93" s="37">
        <v>28.000000000000004</v>
      </c>
      <c r="K93" s="37">
        <v>28.499999999999996</v>
      </c>
      <c r="L93" s="37">
        <v>28.499999999999996</v>
      </c>
      <c r="M93" s="37">
        <v>28.999999999999996</v>
      </c>
      <c r="N93" s="37">
        <v>29.5</v>
      </c>
      <c r="O93" s="37">
        <v>29.5</v>
      </c>
      <c r="P93" s="37">
        <v>30</v>
      </c>
      <c r="Q93" s="37">
        <v>30</v>
      </c>
    </row>
    <row r="94" spans="4:17" x14ac:dyDescent="0.25">
      <c r="D94">
        <v>91</v>
      </c>
      <c r="E94">
        <v>105000</v>
      </c>
      <c r="F94" s="37">
        <v>26</v>
      </c>
      <c r="G94" s="37">
        <v>26.5</v>
      </c>
      <c r="H94" s="37">
        <v>27</v>
      </c>
      <c r="I94" s="37">
        <v>27.500000000000004</v>
      </c>
      <c r="J94" s="37">
        <v>28.000000000000004</v>
      </c>
      <c r="K94" s="37">
        <v>28.499999999999996</v>
      </c>
      <c r="L94" s="37">
        <v>28.499999999999996</v>
      </c>
      <c r="M94" s="37">
        <v>28.999999999999996</v>
      </c>
      <c r="N94" s="37">
        <v>29.5</v>
      </c>
      <c r="O94" s="37">
        <v>29.5</v>
      </c>
      <c r="P94" s="37">
        <v>30</v>
      </c>
      <c r="Q94" s="37">
        <v>30</v>
      </c>
    </row>
    <row r="95" spans="4:17" x14ac:dyDescent="0.25">
      <c r="D95">
        <v>92</v>
      </c>
      <c r="E95">
        <v>106000</v>
      </c>
      <c r="F95" s="37">
        <v>26</v>
      </c>
      <c r="G95" s="37">
        <v>26.5</v>
      </c>
      <c r="H95" s="37">
        <v>27</v>
      </c>
      <c r="I95" s="37">
        <v>27.500000000000004</v>
      </c>
      <c r="J95" s="37">
        <v>28.000000000000004</v>
      </c>
      <c r="K95" s="37">
        <v>28.499999999999996</v>
      </c>
      <c r="L95" s="37">
        <v>28.499999999999996</v>
      </c>
      <c r="M95" s="37">
        <v>28.999999999999996</v>
      </c>
      <c r="N95" s="37">
        <v>29.5</v>
      </c>
      <c r="O95" s="37">
        <v>29.5</v>
      </c>
      <c r="P95" s="37">
        <v>30</v>
      </c>
      <c r="Q95" s="37">
        <v>30</v>
      </c>
    </row>
    <row r="96" spans="4:17" x14ac:dyDescent="0.25">
      <c r="D96">
        <v>93</v>
      </c>
      <c r="E96">
        <v>107000</v>
      </c>
      <c r="F96" s="37">
        <v>26</v>
      </c>
      <c r="G96" s="37">
        <v>26.5</v>
      </c>
      <c r="H96" s="37">
        <v>27</v>
      </c>
      <c r="I96" s="37">
        <v>27.500000000000004</v>
      </c>
      <c r="J96" s="37">
        <v>28.000000000000004</v>
      </c>
      <c r="K96" s="37">
        <v>28.499999999999996</v>
      </c>
      <c r="L96" s="37">
        <v>28.499999999999996</v>
      </c>
      <c r="M96" s="37">
        <v>28.999999999999996</v>
      </c>
      <c r="N96" s="37">
        <v>29.5</v>
      </c>
      <c r="O96" s="37">
        <v>29.5</v>
      </c>
      <c r="P96" s="37">
        <v>30</v>
      </c>
      <c r="Q96" s="37">
        <v>30</v>
      </c>
    </row>
    <row r="97" spans="4:17" x14ac:dyDescent="0.25">
      <c r="D97">
        <v>94</v>
      </c>
      <c r="E97">
        <v>108000</v>
      </c>
      <c r="F97" s="37">
        <v>26</v>
      </c>
      <c r="G97" s="37">
        <v>26.5</v>
      </c>
      <c r="H97" s="37">
        <v>27</v>
      </c>
      <c r="I97" s="37">
        <v>27.500000000000004</v>
      </c>
      <c r="J97" s="37">
        <v>28.000000000000004</v>
      </c>
      <c r="K97" s="37">
        <v>28.499999999999996</v>
      </c>
      <c r="L97" s="37">
        <v>28.499999999999996</v>
      </c>
      <c r="M97" s="37">
        <v>28.999999999999996</v>
      </c>
      <c r="N97" s="37">
        <v>29.5</v>
      </c>
      <c r="O97" s="37">
        <v>29.5</v>
      </c>
      <c r="P97" s="37">
        <v>30</v>
      </c>
      <c r="Q97" s="37">
        <v>30</v>
      </c>
    </row>
    <row r="98" spans="4:17" x14ac:dyDescent="0.25">
      <c r="D98">
        <v>95</v>
      </c>
      <c r="E98">
        <v>109000</v>
      </c>
      <c r="F98" s="37">
        <v>26</v>
      </c>
      <c r="G98" s="37">
        <v>26.5</v>
      </c>
      <c r="H98" s="37">
        <v>27</v>
      </c>
      <c r="I98" s="37">
        <v>27.500000000000004</v>
      </c>
      <c r="J98" s="37">
        <v>28.000000000000004</v>
      </c>
      <c r="K98" s="37">
        <v>28.499999999999996</v>
      </c>
      <c r="L98" s="37">
        <v>28.499999999999996</v>
      </c>
      <c r="M98" s="37">
        <v>28.999999999999996</v>
      </c>
      <c r="N98" s="37">
        <v>29.5</v>
      </c>
      <c r="O98" s="37">
        <v>29.5</v>
      </c>
      <c r="P98" s="37">
        <v>30</v>
      </c>
      <c r="Q98" s="37">
        <v>30</v>
      </c>
    </row>
    <row r="99" spans="4:17" x14ac:dyDescent="0.25">
      <c r="D99">
        <v>96</v>
      </c>
      <c r="E99">
        <v>110000</v>
      </c>
      <c r="F99" s="37">
        <v>26</v>
      </c>
      <c r="G99" s="37">
        <v>26.5</v>
      </c>
      <c r="H99" s="37">
        <v>27</v>
      </c>
      <c r="I99" s="37">
        <v>27.500000000000004</v>
      </c>
      <c r="J99" s="37">
        <v>28.000000000000004</v>
      </c>
      <c r="K99" s="37">
        <v>28.499999999999996</v>
      </c>
      <c r="L99" s="37">
        <v>28.499999999999996</v>
      </c>
      <c r="M99" s="37">
        <v>28.999999999999996</v>
      </c>
      <c r="N99" s="37">
        <v>29.5</v>
      </c>
      <c r="O99" s="37">
        <v>29.5</v>
      </c>
      <c r="P99" s="37">
        <v>30</v>
      </c>
      <c r="Q99" s="37">
        <v>30</v>
      </c>
    </row>
  </sheetData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I39"/>
  <sheetViews>
    <sheetView topLeftCell="C1" zoomScale="80" zoomScaleNormal="80" workbookViewId="0"/>
  </sheetViews>
  <sheetFormatPr defaultRowHeight="15" outlineLevelRow="1" outlineLevelCol="1" x14ac:dyDescent="0.25"/>
  <cols>
    <col min="1" max="1" width="19.28515625" style="19" hidden="1" customWidth="1" outlineLevel="1"/>
    <col min="2" max="2" width="4.42578125" hidden="1" customWidth="1" outlineLevel="1"/>
    <col min="3" max="3" width="48" bestFit="1" customWidth="1" collapsed="1"/>
    <col min="4" max="4" width="12.5703125" bestFit="1" customWidth="1"/>
    <col min="7" max="7" width="29.85546875" bestFit="1" customWidth="1"/>
  </cols>
  <sheetData>
    <row r="1" spans="1:9" x14ac:dyDescent="0.25">
      <c r="A1" s="18" t="s">
        <v>31</v>
      </c>
    </row>
    <row r="2" spans="1:9" x14ac:dyDescent="0.25">
      <c r="C2" t="s">
        <v>21</v>
      </c>
      <c r="D2" s="17">
        <f>'MaxHyp Light'!B5</f>
        <v>50000</v>
      </c>
      <c r="E2" s="17">
        <f>'MaxHyp Light'!B4</f>
        <v>30</v>
      </c>
      <c r="F2" t="s">
        <v>46</v>
      </c>
      <c r="G2" t="s">
        <v>47</v>
      </c>
      <c r="H2" s="5">
        <f>MAX(D2,D3)</f>
        <v>50000</v>
      </c>
      <c r="I2" s="35">
        <f>'MaxHyp Light'!P11</f>
        <v>50000</v>
      </c>
    </row>
    <row r="3" spans="1:9" x14ac:dyDescent="0.25">
      <c r="A3" s="19" t="s">
        <v>28</v>
      </c>
      <c r="C3" t="s">
        <v>22</v>
      </c>
      <c r="D3" s="17">
        <f>'MaxHyp Light'!C5</f>
        <v>0</v>
      </c>
      <c r="E3" s="17">
        <f>'MaxHyp Light'!C4</f>
        <v>30</v>
      </c>
      <c r="F3" t="s">
        <v>46</v>
      </c>
      <c r="G3" t="s">
        <v>48</v>
      </c>
      <c r="H3" s="5">
        <f>VLOOKUP(H2,D2:E3,2,0)</f>
        <v>30</v>
      </c>
    </row>
    <row r="4" spans="1:9" x14ac:dyDescent="0.25">
      <c r="A4" s="19" t="s">
        <v>29</v>
      </c>
      <c r="C4" s="8" t="s">
        <v>26</v>
      </c>
      <c r="D4" s="17">
        <f>'MaxHyp Light'!B13</f>
        <v>0</v>
      </c>
      <c r="G4" t="s">
        <v>50</v>
      </c>
      <c r="H4" s="5" t="str">
        <f>IF(H3&lt;65,"NHG","NHG65")</f>
        <v>NHG</v>
      </c>
    </row>
    <row r="5" spans="1:9" x14ac:dyDescent="0.25">
      <c r="A5" s="19" t="s">
        <v>5</v>
      </c>
    </row>
    <row r="6" spans="1:9" x14ac:dyDescent="0.25">
      <c r="A6" s="19" t="s">
        <v>4</v>
      </c>
      <c r="C6" t="s">
        <v>103</v>
      </c>
      <c r="D6">
        <v>5</v>
      </c>
    </row>
    <row r="7" spans="1:9" x14ac:dyDescent="0.25">
      <c r="C7" t="s">
        <v>80</v>
      </c>
      <c r="D7" s="38">
        <f>'MaxHyp Light'!B17</f>
        <v>0.05</v>
      </c>
    </row>
    <row r="8" spans="1:9" x14ac:dyDescent="0.25">
      <c r="A8" s="20" t="s">
        <v>6</v>
      </c>
      <c r="C8" t="s">
        <v>0</v>
      </c>
      <c r="D8">
        <f>H21</f>
        <v>27</v>
      </c>
    </row>
    <row r="9" spans="1:9" x14ac:dyDescent="0.25">
      <c r="A9" s="19" t="s">
        <v>30</v>
      </c>
      <c r="C9" t="s">
        <v>24</v>
      </c>
      <c r="D9" s="5">
        <f>D8-160*D7+0.1</f>
        <v>19.100000000000001</v>
      </c>
      <c r="E9" s="8" t="s">
        <v>115</v>
      </c>
    </row>
    <row r="10" spans="1:9" x14ac:dyDescent="0.25">
      <c r="A10" s="19" t="s">
        <v>29</v>
      </c>
      <c r="C10" t="s">
        <v>25</v>
      </c>
      <c r="D10">
        <f>D9</f>
        <v>19.100000000000001</v>
      </c>
    </row>
    <row r="11" spans="1:9" x14ac:dyDescent="0.25">
      <c r="A11" s="19" t="s">
        <v>5</v>
      </c>
    </row>
    <row r="12" spans="1:9" x14ac:dyDescent="0.25">
      <c r="A12" s="19" t="s">
        <v>7</v>
      </c>
      <c r="C12" t="s">
        <v>19</v>
      </c>
      <c r="D12" s="5">
        <f>(D2+D3-D4)*D8/100</f>
        <v>13500</v>
      </c>
    </row>
    <row r="13" spans="1:9" x14ac:dyDescent="0.25">
      <c r="A13" s="20" t="s">
        <v>6</v>
      </c>
      <c r="C13" s="6" t="s">
        <v>20</v>
      </c>
      <c r="D13" s="9">
        <f>D12*D10/D8</f>
        <v>9550.0000000000018</v>
      </c>
    </row>
    <row r="14" spans="1:9" x14ac:dyDescent="0.25">
      <c r="A14" s="19" t="s">
        <v>8</v>
      </c>
      <c r="C14" s="8" t="s">
        <v>27</v>
      </c>
      <c r="D14" s="17">
        <f>'MaxHyp Light'!B15</f>
        <v>0</v>
      </c>
    </row>
    <row r="15" spans="1:9" x14ac:dyDescent="0.25">
      <c r="C15" t="s">
        <v>32</v>
      </c>
      <c r="D15" s="5">
        <f>D12-D14</f>
        <v>13500</v>
      </c>
    </row>
    <row r="16" spans="1:9" x14ac:dyDescent="0.25">
      <c r="C16" s="6" t="s">
        <v>33</v>
      </c>
      <c r="D16" s="9">
        <f>D13-D14</f>
        <v>9550.0000000000018</v>
      </c>
    </row>
    <row r="17" spans="3:9" x14ac:dyDescent="0.25">
      <c r="H17" t="s">
        <v>43</v>
      </c>
      <c r="I17" t="s">
        <v>49</v>
      </c>
    </row>
    <row r="18" spans="3:9" x14ac:dyDescent="0.25">
      <c r="C18" s="1" t="s">
        <v>1</v>
      </c>
      <c r="D18" s="21">
        <f>'MaxHyp Light'!B17</f>
        <v>0.05</v>
      </c>
      <c r="G18" t="s">
        <v>51</v>
      </c>
      <c r="H18" s="5">
        <f>HLOOKUP(D18*100,NHG2015totAOWplus3!F2:J3,2,1)</f>
        <v>5</v>
      </c>
      <c r="I18" s="5">
        <f>HLOOKUP(D18*100,NHG2015vanafAOWplus3!F2:J3,2,1)</f>
        <v>5</v>
      </c>
    </row>
    <row r="19" spans="3:9" x14ac:dyDescent="0.25">
      <c r="C19" s="1" t="s">
        <v>2</v>
      </c>
      <c r="D19" s="22">
        <f>'MaxHyp Light'!B18</f>
        <v>30</v>
      </c>
      <c r="G19" t="s">
        <v>4</v>
      </c>
      <c r="H19" s="5">
        <f>VLOOKUP(I2,NHG2015totAOWplus3!E:J,H18,1)</f>
        <v>27</v>
      </c>
      <c r="I19" s="5">
        <f>VLOOKUP(I2,NHG2015vanafAOWplus3!E:J,H18,1)</f>
        <v>33.5</v>
      </c>
    </row>
    <row r="20" spans="3:9" x14ac:dyDescent="0.25">
      <c r="C20" s="2" t="s">
        <v>3</v>
      </c>
      <c r="D20" s="3">
        <f>PV(D18/12,D19*12,-1/12,0,0)</f>
        <v>15.523468087172983</v>
      </c>
    </row>
    <row r="21" spans="3:9" x14ac:dyDescent="0.25">
      <c r="C21" t="s">
        <v>17</v>
      </c>
      <c r="D21" s="10">
        <f>D15*D20</f>
        <v>209566.81917683527</v>
      </c>
      <c r="G21" t="s">
        <v>53</v>
      </c>
      <c r="H21" s="5">
        <f>IF(H4="NHG",H19,I19)</f>
        <v>27</v>
      </c>
    </row>
    <row r="22" spans="3:9" x14ac:dyDescent="0.25">
      <c r="C22" s="6" t="s">
        <v>18</v>
      </c>
      <c r="D22" s="11">
        <f>D21*D10/D8</f>
        <v>148249.120232502</v>
      </c>
    </row>
    <row r="23" spans="3:9" x14ac:dyDescent="0.25">
      <c r="C23" s="6"/>
      <c r="D23" s="7"/>
    </row>
    <row r="24" spans="3:9" x14ac:dyDescent="0.25">
      <c r="C24" s="6" t="s">
        <v>36</v>
      </c>
      <c r="D24" s="7"/>
    </row>
    <row r="25" spans="3:9" x14ac:dyDescent="0.25">
      <c r="C25" t="s">
        <v>9</v>
      </c>
      <c r="D25" s="4"/>
    </row>
    <row r="26" spans="3:9" x14ac:dyDescent="0.25">
      <c r="C26" t="s">
        <v>10</v>
      </c>
      <c r="D26" s="10">
        <f>D21-D25</f>
        <v>209566.81917683527</v>
      </c>
    </row>
    <row r="27" spans="3:9" x14ac:dyDescent="0.25">
      <c r="C27" t="s">
        <v>11</v>
      </c>
      <c r="D27" s="10">
        <f>D26*D10/D8</f>
        <v>148249.120232502</v>
      </c>
    </row>
    <row r="28" spans="3:9" x14ac:dyDescent="0.25">
      <c r="C28" t="s">
        <v>12</v>
      </c>
      <c r="D28" s="12">
        <f>D27+D25</f>
        <v>148249.120232502</v>
      </c>
    </row>
    <row r="29" spans="3:9" x14ac:dyDescent="0.25">
      <c r="D29" s="4"/>
    </row>
    <row r="30" spans="3:9" x14ac:dyDescent="0.25">
      <c r="C30" s="6" t="s">
        <v>37</v>
      </c>
      <c r="D30" s="4"/>
    </row>
    <row r="31" spans="3:9" x14ac:dyDescent="0.25">
      <c r="C31" t="s">
        <v>34</v>
      </c>
      <c r="D31" s="23">
        <f>'MaxHyp Light'!B19</f>
        <v>0</v>
      </c>
    </row>
    <row r="32" spans="3:9" x14ac:dyDescent="0.25">
      <c r="C32" t="s">
        <v>55</v>
      </c>
      <c r="D32" s="10">
        <f>D31/D20</f>
        <v>0</v>
      </c>
    </row>
    <row r="33" spans="3:4" x14ac:dyDescent="0.25">
      <c r="C33" s="6" t="s">
        <v>54</v>
      </c>
      <c r="D33" s="11">
        <f>D32*D8/D10</f>
        <v>0</v>
      </c>
    </row>
    <row r="34" spans="3:4" x14ac:dyDescent="0.25">
      <c r="C34" t="s">
        <v>16</v>
      </c>
      <c r="D34" s="10">
        <f>D15-D33</f>
        <v>13500</v>
      </c>
    </row>
    <row r="35" spans="3:4" hidden="1" outlineLevel="1" x14ac:dyDescent="0.25">
      <c r="C35" s="6" t="s">
        <v>13</v>
      </c>
      <c r="D35" s="11">
        <f>D32</f>
        <v>0</v>
      </c>
    </row>
    <row r="36" spans="3:4" hidden="1" outlineLevel="1" x14ac:dyDescent="0.25">
      <c r="C36" t="s">
        <v>14</v>
      </c>
      <c r="D36" s="10">
        <f>D34+D35</f>
        <v>13500</v>
      </c>
    </row>
    <row r="37" spans="3:4" hidden="1" outlineLevel="1" x14ac:dyDescent="0.25">
      <c r="C37" t="s">
        <v>15</v>
      </c>
      <c r="D37" s="12">
        <f>D36/12</f>
        <v>1125</v>
      </c>
    </row>
    <row r="38" spans="3:4" collapsed="1" x14ac:dyDescent="0.25">
      <c r="C38" t="s">
        <v>45</v>
      </c>
      <c r="D38" s="10">
        <f>D34*D20</f>
        <v>209566.81917683527</v>
      </c>
    </row>
    <row r="39" spans="3:4" x14ac:dyDescent="0.25">
      <c r="C39" s="13" t="s">
        <v>35</v>
      </c>
      <c r="D39" s="12">
        <f>D31+D38</f>
        <v>209566.81917683527</v>
      </c>
    </row>
  </sheetData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1:AE100"/>
  <sheetViews>
    <sheetView zoomScale="85" zoomScaleNormal="85" workbookViewId="0">
      <selection activeCell="H20" sqref="H20"/>
    </sheetView>
  </sheetViews>
  <sheetFormatPr defaultRowHeight="15" x14ac:dyDescent="0.25"/>
  <sheetData>
    <row r="1" spans="2:31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</row>
    <row r="2" spans="2:31" x14ac:dyDescent="0.25">
      <c r="B2" s="61"/>
      <c r="F2" s="62">
        <v>0</v>
      </c>
      <c r="G2" s="62">
        <v>1.0009999999999999</v>
      </c>
      <c r="H2" s="62">
        <v>1.5009999999999999</v>
      </c>
      <c r="I2" s="62">
        <v>2.0009999999999999</v>
      </c>
      <c r="J2" s="62">
        <v>2.5009999999999999</v>
      </c>
      <c r="K2" s="62">
        <v>3.0009999999999999</v>
      </c>
      <c r="L2" s="62">
        <v>3.5009999999999999</v>
      </c>
      <c r="M2" s="62">
        <v>4.0010000000000003</v>
      </c>
      <c r="N2" s="62">
        <v>4.5010000000000003</v>
      </c>
      <c r="O2" s="62">
        <v>5.0010000000000003</v>
      </c>
      <c r="P2" s="62">
        <v>5.5010000000000003</v>
      </c>
      <c r="Q2" s="62">
        <v>6.0010000000000003</v>
      </c>
      <c r="T2" s="63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2:31" x14ac:dyDescent="0.25">
      <c r="B3" s="64"/>
      <c r="E3" t="s">
        <v>59</v>
      </c>
      <c r="F3" s="62">
        <v>2</v>
      </c>
      <c r="G3" s="62">
        <v>3</v>
      </c>
      <c r="H3" s="62">
        <v>4</v>
      </c>
      <c r="I3" s="62">
        <v>5</v>
      </c>
      <c r="J3" s="62">
        <v>6</v>
      </c>
      <c r="K3" s="62">
        <v>7</v>
      </c>
      <c r="L3" s="62">
        <v>8</v>
      </c>
      <c r="M3" s="62">
        <v>9</v>
      </c>
      <c r="N3" s="62">
        <v>10</v>
      </c>
      <c r="O3" s="62">
        <v>11</v>
      </c>
      <c r="P3" s="62">
        <v>12</v>
      </c>
      <c r="Q3" s="62">
        <v>13</v>
      </c>
    </row>
    <row r="4" spans="2:31" x14ac:dyDescent="0.25">
      <c r="D4">
        <v>1</v>
      </c>
      <c r="E4">
        <v>0</v>
      </c>
      <c r="F4" s="37">
        <v>10</v>
      </c>
      <c r="G4" s="37">
        <v>10.500000000000002</v>
      </c>
      <c r="H4" s="37">
        <v>10.999999999999998</v>
      </c>
      <c r="I4" s="37">
        <v>11.5</v>
      </c>
      <c r="J4" s="37">
        <v>12</v>
      </c>
      <c r="K4" s="37">
        <v>12.5</v>
      </c>
      <c r="L4" s="37">
        <v>13</v>
      </c>
      <c r="M4" s="37">
        <v>13</v>
      </c>
      <c r="N4" s="37">
        <v>13.5</v>
      </c>
      <c r="O4" s="37">
        <v>14.000000000000002</v>
      </c>
      <c r="P4" s="37">
        <v>14.500000000000002</v>
      </c>
      <c r="Q4" s="37">
        <v>14.500000000000002</v>
      </c>
    </row>
    <row r="5" spans="2:31" x14ac:dyDescent="0.25">
      <c r="D5">
        <v>2</v>
      </c>
      <c r="E5">
        <v>20000</v>
      </c>
      <c r="F5" s="37">
        <v>10</v>
      </c>
      <c r="G5" s="37">
        <v>10.500000000000002</v>
      </c>
      <c r="H5" s="37">
        <v>10.999999999999998</v>
      </c>
      <c r="I5" s="37">
        <v>11.5</v>
      </c>
      <c r="J5" s="37">
        <v>12</v>
      </c>
      <c r="K5" s="37">
        <v>12.5</v>
      </c>
      <c r="L5" s="37">
        <v>13</v>
      </c>
      <c r="M5" s="37">
        <v>13</v>
      </c>
      <c r="N5" s="37">
        <v>13.5</v>
      </c>
      <c r="O5" s="37">
        <v>14.000000000000002</v>
      </c>
      <c r="P5" s="37">
        <v>14.500000000000002</v>
      </c>
      <c r="Q5" s="37">
        <v>14.500000000000002</v>
      </c>
    </row>
    <row r="6" spans="2:31" x14ac:dyDescent="0.25">
      <c r="D6">
        <v>3</v>
      </c>
      <c r="E6">
        <v>20500</v>
      </c>
      <c r="F6" s="37">
        <v>11</v>
      </c>
      <c r="G6" s="37">
        <v>11.5</v>
      </c>
      <c r="H6" s="37">
        <v>12</v>
      </c>
      <c r="I6" s="37">
        <v>12.5</v>
      </c>
      <c r="J6" s="37">
        <v>13</v>
      </c>
      <c r="K6" s="37">
        <v>13.5</v>
      </c>
      <c r="L6" s="37">
        <v>14.000000000000002</v>
      </c>
      <c r="M6" s="37">
        <v>14.500000000000002</v>
      </c>
      <c r="N6" s="37">
        <v>15</v>
      </c>
      <c r="O6" s="37">
        <v>15.5</v>
      </c>
      <c r="P6" s="37">
        <v>15.5</v>
      </c>
      <c r="Q6" s="37">
        <v>16</v>
      </c>
    </row>
    <row r="7" spans="2:31" x14ac:dyDescent="0.25">
      <c r="D7">
        <v>4</v>
      </c>
      <c r="E7">
        <v>21000</v>
      </c>
      <c r="F7" s="37">
        <v>11.5</v>
      </c>
      <c r="G7" s="37">
        <v>12</v>
      </c>
      <c r="H7" s="37">
        <v>12.5</v>
      </c>
      <c r="I7" s="37">
        <v>13.5</v>
      </c>
      <c r="J7" s="37">
        <v>14.000000000000002</v>
      </c>
      <c r="K7" s="37">
        <v>14.500000000000002</v>
      </c>
      <c r="L7" s="37">
        <v>15</v>
      </c>
      <c r="M7" s="37">
        <v>15.5</v>
      </c>
      <c r="N7" s="37">
        <v>16</v>
      </c>
      <c r="O7" s="37">
        <v>16.5</v>
      </c>
      <c r="P7" s="37">
        <v>17</v>
      </c>
      <c r="Q7" s="37">
        <v>17</v>
      </c>
    </row>
    <row r="8" spans="2:31" x14ac:dyDescent="0.25">
      <c r="D8">
        <v>5</v>
      </c>
      <c r="E8">
        <v>21500</v>
      </c>
      <c r="F8" s="37">
        <v>11.5</v>
      </c>
      <c r="G8" s="37">
        <v>12</v>
      </c>
      <c r="H8" s="37">
        <v>13</v>
      </c>
      <c r="I8" s="37">
        <v>14.000000000000002</v>
      </c>
      <c r="J8" s="37">
        <v>14.500000000000002</v>
      </c>
      <c r="K8" s="37">
        <v>15.5</v>
      </c>
      <c r="L8" s="37">
        <v>16</v>
      </c>
      <c r="M8" s="37">
        <v>16.5</v>
      </c>
      <c r="N8" s="37">
        <v>17</v>
      </c>
      <c r="O8" s="37">
        <v>17.5</v>
      </c>
      <c r="P8" s="37">
        <v>18</v>
      </c>
      <c r="Q8" s="37">
        <v>18.5</v>
      </c>
    </row>
    <row r="9" spans="2:31" x14ac:dyDescent="0.25">
      <c r="D9">
        <v>6</v>
      </c>
      <c r="E9">
        <v>22000</v>
      </c>
      <c r="F9" s="37">
        <v>12</v>
      </c>
      <c r="G9" s="37">
        <v>12.5</v>
      </c>
      <c r="H9" s="37">
        <v>13.5</v>
      </c>
      <c r="I9" s="37">
        <v>14.500000000000002</v>
      </c>
      <c r="J9" s="37">
        <v>15.5</v>
      </c>
      <c r="K9" s="37">
        <v>16</v>
      </c>
      <c r="L9" s="37">
        <v>17</v>
      </c>
      <c r="M9" s="37">
        <v>17.5</v>
      </c>
      <c r="N9" s="37">
        <v>18</v>
      </c>
      <c r="O9" s="37">
        <v>18.5</v>
      </c>
      <c r="P9" s="37">
        <v>19</v>
      </c>
      <c r="Q9" s="37">
        <v>19.5</v>
      </c>
    </row>
    <row r="10" spans="2:31" x14ac:dyDescent="0.25">
      <c r="D10">
        <v>7</v>
      </c>
      <c r="E10">
        <v>22500</v>
      </c>
      <c r="F10" s="37">
        <v>12.5</v>
      </c>
      <c r="G10" s="37">
        <v>13.5</v>
      </c>
      <c r="H10" s="37">
        <v>14.000000000000002</v>
      </c>
      <c r="I10" s="37">
        <v>15</v>
      </c>
      <c r="J10" s="37">
        <v>16</v>
      </c>
      <c r="K10" s="37">
        <v>17</v>
      </c>
      <c r="L10" s="37">
        <v>17.5</v>
      </c>
      <c r="M10" s="37">
        <v>18.5</v>
      </c>
      <c r="N10" s="37">
        <v>19</v>
      </c>
      <c r="O10" s="37">
        <v>19.5</v>
      </c>
      <c r="P10" s="37">
        <v>20</v>
      </c>
      <c r="Q10" s="37">
        <v>20.5</v>
      </c>
    </row>
    <row r="11" spans="2:31" x14ac:dyDescent="0.25">
      <c r="D11">
        <v>8</v>
      </c>
      <c r="E11">
        <v>23000</v>
      </c>
      <c r="F11" s="37">
        <v>13</v>
      </c>
      <c r="G11" s="37">
        <v>13.5</v>
      </c>
      <c r="H11" s="37">
        <v>14.500000000000002</v>
      </c>
      <c r="I11" s="37">
        <v>15.5</v>
      </c>
      <c r="J11" s="37">
        <v>16.5</v>
      </c>
      <c r="K11" s="37">
        <v>17.5</v>
      </c>
      <c r="L11" s="37">
        <v>18.5</v>
      </c>
      <c r="M11" s="37">
        <v>19</v>
      </c>
      <c r="N11" s="37">
        <v>20</v>
      </c>
      <c r="O11" s="37">
        <v>20.5</v>
      </c>
      <c r="P11" s="37">
        <v>21.000000000000004</v>
      </c>
      <c r="Q11" s="37">
        <v>21.499999999999996</v>
      </c>
    </row>
    <row r="12" spans="2:31" x14ac:dyDescent="0.25">
      <c r="D12">
        <v>9</v>
      </c>
      <c r="E12">
        <v>23500</v>
      </c>
      <c r="F12" s="37">
        <v>13.5</v>
      </c>
      <c r="G12" s="37">
        <v>14.000000000000002</v>
      </c>
      <c r="H12" s="37">
        <v>15</v>
      </c>
      <c r="I12" s="37">
        <v>16</v>
      </c>
      <c r="J12" s="37">
        <v>17</v>
      </c>
      <c r="K12" s="37">
        <v>18</v>
      </c>
      <c r="L12" s="37">
        <v>19</v>
      </c>
      <c r="M12" s="37">
        <v>20</v>
      </c>
      <c r="N12" s="37">
        <v>20.5</v>
      </c>
      <c r="O12" s="37">
        <v>21.499999999999996</v>
      </c>
      <c r="P12" s="37">
        <v>21.999999999999996</v>
      </c>
      <c r="Q12" s="37">
        <v>22.499999999999996</v>
      </c>
    </row>
    <row r="13" spans="2:31" x14ac:dyDescent="0.25">
      <c r="D13">
        <v>10</v>
      </c>
      <c r="E13">
        <v>24000</v>
      </c>
      <c r="F13" s="37">
        <v>14.000000000000002</v>
      </c>
      <c r="G13" s="37">
        <v>14.500000000000002</v>
      </c>
      <c r="H13" s="37">
        <v>15.5</v>
      </c>
      <c r="I13" s="37">
        <v>16.5</v>
      </c>
      <c r="J13" s="37">
        <v>17.5</v>
      </c>
      <c r="K13" s="37">
        <v>18.5</v>
      </c>
      <c r="L13" s="37">
        <v>19.5</v>
      </c>
      <c r="M13" s="37">
        <v>20.5</v>
      </c>
      <c r="N13" s="37">
        <v>21.499999999999996</v>
      </c>
      <c r="O13" s="37">
        <v>21.999999999999996</v>
      </c>
      <c r="P13" s="37">
        <v>23</v>
      </c>
      <c r="Q13" s="37">
        <v>23.5</v>
      </c>
    </row>
    <row r="14" spans="2:31" x14ac:dyDescent="0.25">
      <c r="D14">
        <v>11</v>
      </c>
      <c r="E14">
        <v>24500</v>
      </c>
      <c r="F14" s="37">
        <v>14.000000000000002</v>
      </c>
      <c r="G14" s="37">
        <v>15</v>
      </c>
      <c r="H14" s="37">
        <v>16</v>
      </c>
      <c r="I14" s="37">
        <v>17</v>
      </c>
      <c r="J14" s="37">
        <v>18</v>
      </c>
      <c r="K14" s="37">
        <v>19</v>
      </c>
      <c r="L14" s="37">
        <v>20</v>
      </c>
      <c r="M14" s="37">
        <v>21.000000000000004</v>
      </c>
      <c r="N14" s="37">
        <v>21.999999999999996</v>
      </c>
      <c r="O14" s="37">
        <v>23</v>
      </c>
      <c r="P14" s="37">
        <v>23.5</v>
      </c>
      <c r="Q14" s="37">
        <v>24</v>
      </c>
    </row>
    <row r="15" spans="2:31" x14ac:dyDescent="0.25">
      <c r="D15">
        <v>12</v>
      </c>
      <c r="E15">
        <v>25000</v>
      </c>
      <c r="F15" s="37">
        <v>14.499999999999998</v>
      </c>
      <c r="G15" s="37">
        <v>15.5</v>
      </c>
      <c r="H15" s="37">
        <v>16.5</v>
      </c>
      <c r="I15" s="37">
        <v>17.5</v>
      </c>
      <c r="J15" s="37">
        <v>18.5</v>
      </c>
      <c r="K15" s="37">
        <v>19.5</v>
      </c>
      <c r="L15" s="37">
        <v>20.5</v>
      </c>
      <c r="M15" s="37">
        <v>21.499999999999996</v>
      </c>
      <c r="N15" s="37">
        <v>22.499999999999996</v>
      </c>
      <c r="O15" s="37">
        <v>23.5</v>
      </c>
      <c r="P15" s="37">
        <v>24</v>
      </c>
      <c r="Q15" s="37">
        <v>25</v>
      </c>
    </row>
    <row r="16" spans="2:31" x14ac:dyDescent="0.25">
      <c r="D16">
        <v>13</v>
      </c>
      <c r="E16">
        <v>26000</v>
      </c>
      <c r="F16" s="37">
        <v>15</v>
      </c>
      <c r="G16" s="37">
        <v>16</v>
      </c>
      <c r="H16" s="37">
        <v>17</v>
      </c>
      <c r="I16" s="37">
        <v>18</v>
      </c>
      <c r="J16" s="37">
        <v>19</v>
      </c>
      <c r="K16" s="37">
        <v>20</v>
      </c>
      <c r="L16" s="37">
        <v>21.000000000000004</v>
      </c>
      <c r="M16" s="37">
        <v>21.999999999999996</v>
      </c>
      <c r="N16" s="37">
        <v>23</v>
      </c>
      <c r="O16" s="37">
        <v>24</v>
      </c>
      <c r="P16" s="37">
        <v>25</v>
      </c>
      <c r="Q16" s="37">
        <v>25.5</v>
      </c>
    </row>
    <row r="17" spans="4:17" x14ac:dyDescent="0.25">
      <c r="D17">
        <v>14</v>
      </c>
      <c r="E17">
        <v>27000</v>
      </c>
      <c r="F17" s="37">
        <v>15.5</v>
      </c>
      <c r="G17" s="37">
        <v>16.5</v>
      </c>
      <c r="H17" s="37">
        <v>17.5</v>
      </c>
      <c r="I17" s="37">
        <v>18.5</v>
      </c>
      <c r="J17" s="37">
        <v>19.5</v>
      </c>
      <c r="K17" s="37">
        <v>20.5</v>
      </c>
      <c r="L17" s="37">
        <v>21.499999999999996</v>
      </c>
      <c r="M17" s="37">
        <v>22.499999999999996</v>
      </c>
      <c r="N17" s="37">
        <v>23.5</v>
      </c>
      <c r="O17" s="37">
        <v>24.5</v>
      </c>
      <c r="P17" s="37">
        <v>25.5</v>
      </c>
      <c r="Q17" s="37">
        <v>26.5</v>
      </c>
    </row>
    <row r="18" spans="4:17" x14ac:dyDescent="0.25">
      <c r="D18">
        <v>15</v>
      </c>
      <c r="E18">
        <v>28000</v>
      </c>
      <c r="F18" s="37">
        <v>16</v>
      </c>
      <c r="G18" s="37">
        <v>17</v>
      </c>
      <c r="H18" s="37">
        <v>18</v>
      </c>
      <c r="I18" s="37">
        <v>19</v>
      </c>
      <c r="J18" s="37">
        <v>20</v>
      </c>
      <c r="K18" s="37">
        <v>21.000000000000004</v>
      </c>
      <c r="L18" s="37">
        <v>21.999999999999996</v>
      </c>
      <c r="M18" s="37">
        <v>23</v>
      </c>
      <c r="N18" s="37">
        <v>24</v>
      </c>
      <c r="O18" s="37">
        <v>25</v>
      </c>
      <c r="P18" s="37">
        <v>26</v>
      </c>
      <c r="Q18" s="37">
        <v>27</v>
      </c>
    </row>
    <row r="19" spans="4:17" x14ac:dyDescent="0.25">
      <c r="D19">
        <v>16</v>
      </c>
      <c r="E19">
        <v>29000</v>
      </c>
      <c r="F19" s="37">
        <v>16</v>
      </c>
      <c r="G19" s="37">
        <v>17.5</v>
      </c>
      <c r="H19" s="37">
        <v>18.5</v>
      </c>
      <c r="I19" s="37">
        <v>19.5</v>
      </c>
      <c r="J19" s="37">
        <v>20.5</v>
      </c>
      <c r="K19" s="37">
        <v>21.499999999999996</v>
      </c>
      <c r="L19" s="37">
        <v>22.499999999999996</v>
      </c>
      <c r="M19" s="37">
        <v>23.5</v>
      </c>
      <c r="N19" s="37">
        <v>24.5</v>
      </c>
      <c r="O19" s="37">
        <v>25.5</v>
      </c>
      <c r="P19" s="37">
        <v>26.5</v>
      </c>
      <c r="Q19" s="37">
        <v>27.500000000000004</v>
      </c>
    </row>
    <row r="20" spans="4:17" x14ac:dyDescent="0.25">
      <c r="D20">
        <v>17</v>
      </c>
      <c r="E20">
        <v>30000</v>
      </c>
      <c r="F20" s="37">
        <v>16.5</v>
      </c>
      <c r="G20" s="37">
        <v>17.5</v>
      </c>
      <c r="H20" s="37">
        <v>18.5</v>
      </c>
      <c r="I20" s="37">
        <v>19.5</v>
      </c>
      <c r="J20" s="37">
        <v>21.000000000000004</v>
      </c>
      <c r="K20" s="37">
        <v>21.999999999999996</v>
      </c>
      <c r="L20" s="37">
        <v>23.5</v>
      </c>
      <c r="M20" s="37">
        <v>24.5</v>
      </c>
      <c r="N20" s="37">
        <v>25.5</v>
      </c>
      <c r="O20" s="37">
        <v>26.5</v>
      </c>
      <c r="P20" s="37">
        <v>27.500000000000004</v>
      </c>
      <c r="Q20" s="37">
        <v>28.500000000000004</v>
      </c>
    </row>
    <row r="21" spans="4:17" x14ac:dyDescent="0.25">
      <c r="D21">
        <v>18</v>
      </c>
      <c r="E21">
        <v>31000</v>
      </c>
      <c r="F21" s="37">
        <v>17</v>
      </c>
      <c r="G21" s="37">
        <v>18</v>
      </c>
      <c r="H21" s="37">
        <v>19.5</v>
      </c>
      <c r="I21" s="37">
        <v>20.5</v>
      </c>
      <c r="J21" s="37">
        <v>21.999999999999996</v>
      </c>
      <c r="K21" s="37">
        <v>23</v>
      </c>
      <c r="L21" s="37">
        <v>24.5</v>
      </c>
      <c r="M21" s="37">
        <v>25.5</v>
      </c>
      <c r="N21" s="37">
        <v>26.5</v>
      </c>
      <c r="O21" s="37">
        <v>27.500000000000004</v>
      </c>
      <c r="P21" s="37">
        <v>28.499999999999996</v>
      </c>
      <c r="Q21" s="37">
        <v>29.5</v>
      </c>
    </row>
    <row r="22" spans="4:17" x14ac:dyDescent="0.25">
      <c r="D22">
        <v>19</v>
      </c>
      <c r="E22">
        <v>32000</v>
      </c>
      <c r="F22" s="37">
        <v>17.5</v>
      </c>
      <c r="G22" s="37">
        <v>18.5</v>
      </c>
      <c r="H22" s="37">
        <v>19.5</v>
      </c>
      <c r="I22" s="37">
        <v>21.000000000000004</v>
      </c>
      <c r="J22" s="37">
        <v>21.999999999999996</v>
      </c>
      <c r="K22" s="37">
        <v>23</v>
      </c>
      <c r="L22" s="37">
        <v>24.5</v>
      </c>
      <c r="M22" s="37">
        <v>25.5</v>
      </c>
      <c r="N22" s="37">
        <v>26.5</v>
      </c>
      <c r="O22" s="37">
        <v>27.500000000000004</v>
      </c>
      <c r="P22" s="37">
        <v>28.499999999999996</v>
      </c>
      <c r="Q22" s="37">
        <v>29.5</v>
      </c>
    </row>
    <row r="23" spans="4:17" x14ac:dyDescent="0.25">
      <c r="D23">
        <v>20</v>
      </c>
      <c r="E23">
        <v>33000</v>
      </c>
      <c r="F23" s="37">
        <v>17.5</v>
      </c>
      <c r="G23" s="37">
        <v>18.5</v>
      </c>
      <c r="H23" s="37">
        <v>19.5</v>
      </c>
      <c r="I23" s="37">
        <v>21.000000000000004</v>
      </c>
      <c r="J23" s="37">
        <v>21.999999999999996</v>
      </c>
      <c r="K23" s="37">
        <v>23</v>
      </c>
      <c r="L23" s="37">
        <v>24.5</v>
      </c>
      <c r="M23" s="37">
        <v>25.5</v>
      </c>
      <c r="N23" s="37">
        <v>26.5</v>
      </c>
      <c r="O23" s="37">
        <v>27.500000000000004</v>
      </c>
      <c r="P23" s="37">
        <v>28.499999999999996</v>
      </c>
      <c r="Q23" s="37">
        <v>29.5</v>
      </c>
    </row>
    <row r="24" spans="4:17" x14ac:dyDescent="0.25">
      <c r="D24">
        <v>21</v>
      </c>
      <c r="E24">
        <v>34000</v>
      </c>
      <c r="F24" s="37">
        <v>17.5</v>
      </c>
      <c r="G24" s="37">
        <v>18.5</v>
      </c>
      <c r="H24" s="37">
        <v>19.5</v>
      </c>
      <c r="I24" s="37">
        <v>21.000000000000004</v>
      </c>
      <c r="J24" s="37">
        <v>21.999999999999996</v>
      </c>
      <c r="K24" s="37">
        <v>23</v>
      </c>
      <c r="L24" s="37">
        <v>24.5</v>
      </c>
      <c r="M24" s="37">
        <v>25.5</v>
      </c>
      <c r="N24" s="37">
        <v>26.5</v>
      </c>
      <c r="O24" s="37">
        <v>27.500000000000004</v>
      </c>
      <c r="P24" s="37">
        <v>28.499999999999996</v>
      </c>
      <c r="Q24" s="37">
        <v>29.5</v>
      </c>
    </row>
    <row r="25" spans="4:17" x14ac:dyDescent="0.25">
      <c r="D25">
        <v>22</v>
      </c>
      <c r="E25">
        <v>35000</v>
      </c>
      <c r="F25" s="37">
        <v>17.5</v>
      </c>
      <c r="G25" s="37">
        <v>18.5</v>
      </c>
      <c r="H25" s="37">
        <v>19.5</v>
      </c>
      <c r="I25" s="37">
        <v>21.000000000000004</v>
      </c>
      <c r="J25" s="37">
        <v>21.999999999999996</v>
      </c>
      <c r="K25" s="37">
        <v>23</v>
      </c>
      <c r="L25" s="37">
        <v>24.5</v>
      </c>
      <c r="M25" s="37">
        <v>25.5</v>
      </c>
      <c r="N25" s="37">
        <v>26.5</v>
      </c>
      <c r="O25" s="37">
        <v>27.500000000000004</v>
      </c>
      <c r="P25" s="37">
        <v>28.499999999999996</v>
      </c>
      <c r="Q25" s="37">
        <v>29.5</v>
      </c>
    </row>
    <row r="26" spans="4:17" x14ac:dyDescent="0.25">
      <c r="D26">
        <v>23</v>
      </c>
      <c r="E26">
        <v>36000</v>
      </c>
      <c r="F26" s="37">
        <v>17.5</v>
      </c>
      <c r="G26" s="37">
        <v>18.5</v>
      </c>
      <c r="H26" s="37">
        <v>19.5</v>
      </c>
      <c r="I26" s="37">
        <v>21.000000000000004</v>
      </c>
      <c r="J26" s="37">
        <v>21.999999999999996</v>
      </c>
      <c r="K26" s="37">
        <v>23</v>
      </c>
      <c r="L26" s="37">
        <v>24.5</v>
      </c>
      <c r="M26" s="37">
        <v>25.5</v>
      </c>
      <c r="N26" s="37">
        <v>26.5</v>
      </c>
      <c r="O26" s="37">
        <v>27.500000000000004</v>
      </c>
      <c r="P26" s="37">
        <v>28.499999999999996</v>
      </c>
      <c r="Q26" s="37">
        <v>29.5</v>
      </c>
    </row>
    <row r="27" spans="4:17" x14ac:dyDescent="0.25">
      <c r="D27">
        <v>24</v>
      </c>
      <c r="E27">
        <v>37000</v>
      </c>
      <c r="F27" s="37">
        <v>17.5</v>
      </c>
      <c r="G27" s="37">
        <v>18.5</v>
      </c>
      <c r="H27" s="37">
        <v>19.5</v>
      </c>
      <c r="I27" s="37">
        <v>21.000000000000004</v>
      </c>
      <c r="J27" s="37">
        <v>21.999999999999996</v>
      </c>
      <c r="K27" s="37">
        <v>23</v>
      </c>
      <c r="L27" s="37">
        <v>24.5</v>
      </c>
      <c r="M27" s="37">
        <v>25.5</v>
      </c>
      <c r="N27" s="37">
        <v>26.5</v>
      </c>
      <c r="O27" s="37">
        <v>27.500000000000004</v>
      </c>
      <c r="P27" s="37">
        <v>28.499999999999996</v>
      </c>
      <c r="Q27" s="37">
        <v>29.5</v>
      </c>
    </row>
    <row r="28" spans="4:17" x14ac:dyDescent="0.25">
      <c r="D28">
        <v>25</v>
      </c>
      <c r="E28">
        <v>38000</v>
      </c>
      <c r="F28" s="37">
        <v>17.5</v>
      </c>
      <c r="G28" s="37">
        <v>18.5</v>
      </c>
      <c r="H28" s="37">
        <v>19.5</v>
      </c>
      <c r="I28" s="37">
        <v>21.000000000000004</v>
      </c>
      <c r="J28" s="37">
        <v>21.999999999999996</v>
      </c>
      <c r="K28" s="37">
        <v>23</v>
      </c>
      <c r="L28" s="37">
        <v>24.5</v>
      </c>
      <c r="M28" s="37">
        <v>25.5</v>
      </c>
      <c r="N28" s="37">
        <v>26.5</v>
      </c>
      <c r="O28" s="37">
        <v>27.500000000000004</v>
      </c>
      <c r="P28" s="37">
        <v>28.499999999999996</v>
      </c>
      <c r="Q28" s="37">
        <v>29.5</v>
      </c>
    </row>
    <row r="29" spans="4:17" x14ac:dyDescent="0.25">
      <c r="D29">
        <v>26</v>
      </c>
      <c r="E29">
        <v>39000</v>
      </c>
      <c r="F29" s="37">
        <v>17.5</v>
      </c>
      <c r="G29" s="37">
        <v>18.5</v>
      </c>
      <c r="H29" s="37">
        <v>19.5</v>
      </c>
      <c r="I29" s="37">
        <v>21.000000000000004</v>
      </c>
      <c r="J29" s="37">
        <v>21.999999999999996</v>
      </c>
      <c r="K29" s="37">
        <v>23</v>
      </c>
      <c r="L29" s="37">
        <v>24.5</v>
      </c>
      <c r="M29" s="37">
        <v>25.5</v>
      </c>
      <c r="N29" s="37">
        <v>26.5</v>
      </c>
      <c r="O29" s="37">
        <v>27.500000000000004</v>
      </c>
      <c r="P29" s="37">
        <v>28.499999999999996</v>
      </c>
      <c r="Q29" s="37">
        <v>29.5</v>
      </c>
    </row>
    <row r="30" spans="4:17" x14ac:dyDescent="0.25">
      <c r="D30">
        <v>27</v>
      </c>
      <c r="E30">
        <v>40000</v>
      </c>
      <c r="F30" s="37">
        <v>17.5</v>
      </c>
      <c r="G30" s="37">
        <v>18.5</v>
      </c>
      <c r="H30" s="37">
        <v>19.5</v>
      </c>
      <c r="I30" s="37">
        <v>21.000000000000004</v>
      </c>
      <c r="J30" s="37">
        <v>21.999999999999996</v>
      </c>
      <c r="K30" s="37">
        <v>23</v>
      </c>
      <c r="L30" s="37">
        <v>24.5</v>
      </c>
      <c r="M30" s="37">
        <v>25.5</v>
      </c>
      <c r="N30" s="37">
        <v>26.5</v>
      </c>
      <c r="O30" s="37">
        <v>27.500000000000004</v>
      </c>
      <c r="P30" s="37">
        <v>28.499999999999996</v>
      </c>
      <c r="Q30" s="37">
        <v>29.5</v>
      </c>
    </row>
    <row r="31" spans="4:17" x14ac:dyDescent="0.25">
      <c r="D31">
        <v>28</v>
      </c>
      <c r="E31">
        <v>41000</v>
      </c>
      <c r="F31" s="37">
        <v>17.5</v>
      </c>
      <c r="G31" s="37">
        <v>18.5</v>
      </c>
      <c r="H31" s="37">
        <v>19.5</v>
      </c>
      <c r="I31" s="37">
        <v>21.000000000000004</v>
      </c>
      <c r="J31" s="37">
        <v>21.999999999999996</v>
      </c>
      <c r="K31" s="37">
        <v>23</v>
      </c>
      <c r="L31" s="37">
        <v>24.5</v>
      </c>
      <c r="M31" s="37">
        <v>25.5</v>
      </c>
      <c r="N31" s="37">
        <v>26.5</v>
      </c>
      <c r="O31" s="37">
        <v>27.500000000000004</v>
      </c>
      <c r="P31" s="37">
        <v>28.499999999999996</v>
      </c>
      <c r="Q31" s="37">
        <v>29.5</v>
      </c>
    </row>
    <row r="32" spans="4:17" x14ac:dyDescent="0.25">
      <c r="D32">
        <v>29</v>
      </c>
      <c r="E32">
        <v>42000</v>
      </c>
      <c r="F32" s="37">
        <v>17.5</v>
      </c>
      <c r="G32" s="37">
        <v>18.5</v>
      </c>
      <c r="H32" s="37">
        <v>19.5</v>
      </c>
      <c r="I32" s="37">
        <v>21.000000000000004</v>
      </c>
      <c r="J32" s="37">
        <v>21.999999999999996</v>
      </c>
      <c r="K32" s="37">
        <v>23</v>
      </c>
      <c r="L32" s="37">
        <v>24.5</v>
      </c>
      <c r="M32" s="37">
        <v>25.5</v>
      </c>
      <c r="N32" s="37">
        <v>26.5</v>
      </c>
      <c r="O32" s="37">
        <v>27.500000000000004</v>
      </c>
      <c r="P32" s="37">
        <v>28.499999999999996</v>
      </c>
      <c r="Q32" s="37">
        <v>29.5</v>
      </c>
    </row>
    <row r="33" spans="4:17" x14ac:dyDescent="0.25">
      <c r="D33">
        <v>30</v>
      </c>
      <c r="E33">
        <v>43000</v>
      </c>
      <c r="F33" s="37">
        <v>17.5</v>
      </c>
      <c r="G33" s="37">
        <v>18.5</v>
      </c>
      <c r="H33" s="37">
        <v>19.5</v>
      </c>
      <c r="I33" s="37">
        <v>21.000000000000004</v>
      </c>
      <c r="J33" s="37">
        <v>21.999999999999996</v>
      </c>
      <c r="K33" s="37">
        <v>23</v>
      </c>
      <c r="L33" s="37">
        <v>24.5</v>
      </c>
      <c r="M33" s="37">
        <v>25.5</v>
      </c>
      <c r="N33" s="37">
        <v>26.5</v>
      </c>
      <c r="O33" s="37">
        <v>27.500000000000004</v>
      </c>
      <c r="P33" s="37">
        <v>28.499999999999996</v>
      </c>
      <c r="Q33" s="37">
        <v>29.5</v>
      </c>
    </row>
    <row r="34" spans="4:17" x14ac:dyDescent="0.25">
      <c r="D34">
        <v>31</v>
      </c>
      <c r="E34">
        <v>44000</v>
      </c>
      <c r="F34" s="37">
        <v>18</v>
      </c>
      <c r="G34" s="37">
        <v>19</v>
      </c>
      <c r="H34" s="37">
        <v>20</v>
      </c>
      <c r="I34" s="37">
        <v>21.000000000000004</v>
      </c>
      <c r="J34" s="37">
        <v>21.999999999999996</v>
      </c>
      <c r="K34" s="37">
        <v>23</v>
      </c>
      <c r="L34" s="37">
        <v>24.5</v>
      </c>
      <c r="M34" s="37">
        <v>25.5</v>
      </c>
      <c r="N34" s="37">
        <v>26.5</v>
      </c>
      <c r="O34" s="37">
        <v>27.500000000000004</v>
      </c>
      <c r="P34" s="37">
        <v>28.499999999999996</v>
      </c>
      <c r="Q34" s="37">
        <v>29.5</v>
      </c>
    </row>
    <row r="35" spans="4:17" x14ac:dyDescent="0.25">
      <c r="D35">
        <v>32</v>
      </c>
      <c r="E35">
        <v>45000</v>
      </c>
      <c r="F35" s="37">
        <v>18</v>
      </c>
      <c r="G35" s="37">
        <v>19</v>
      </c>
      <c r="H35" s="37">
        <v>20</v>
      </c>
      <c r="I35" s="37">
        <v>21.000000000000004</v>
      </c>
      <c r="J35" s="37">
        <v>21.999999999999996</v>
      </c>
      <c r="K35" s="37">
        <v>23</v>
      </c>
      <c r="L35" s="37">
        <v>24.5</v>
      </c>
      <c r="M35" s="37">
        <v>25.5</v>
      </c>
      <c r="N35" s="37">
        <v>26.5</v>
      </c>
      <c r="O35" s="37">
        <v>27.500000000000004</v>
      </c>
      <c r="P35" s="37">
        <v>28.499999999999996</v>
      </c>
      <c r="Q35" s="37">
        <v>29.5</v>
      </c>
    </row>
    <row r="36" spans="4:17" x14ac:dyDescent="0.25">
      <c r="D36">
        <v>33</v>
      </c>
      <c r="E36">
        <v>46000</v>
      </c>
      <c r="F36" s="37">
        <v>18</v>
      </c>
      <c r="G36" s="37">
        <v>19</v>
      </c>
      <c r="H36" s="37">
        <v>20</v>
      </c>
      <c r="I36" s="37">
        <v>21.000000000000004</v>
      </c>
      <c r="J36" s="37">
        <v>21.999999999999996</v>
      </c>
      <c r="K36" s="37">
        <v>23</v>
      </c>
      <c r="L36" s="37">
        <v>24.5</v>
      </c>
      <c r="M36" s="37">
        <v>25.5</v>
      </c>
      <c r="N36" s="37">
        <v>26.5</v>
      </c>
      <c r="O36" s="37">
        <v>27.500000000000004</v>
      </c>
      <c r="P36" s="37">
        <v>28.499999999999996</v>
      </c>
      <c r="Q36" s="37">
        <v>29.5</v>
      </c>
    </row>
    <row r="37" spans="4:17" x14ac:dyDescent="0.25">
      <c r="D37">
        <v>34</v>
      </c>
      <c r="E37">
        <v>47000</v>
      </c>
      <c r="F37" s="37">
        <v>18</v>
      </c>
      <c r="G37" s="37">
        <v>19</v>
      </c>
      <c r="H37" s="37">
        <v>20</v>
      </c>
      <c r="I37" s="37">
        <v>21.000000000000004</v>
      </c>
      <c r="J37" s="37">
        <v>21.999999999999996</v>
      </c>
      <c r="K37" s="37">
        <v>23</v>
      </c>
      <c r="L37" s="37">
        <v>24.5</v>
      </c>
      <c r="M37" s="37">
        <v>25.5</v>
      </c>
      <c r="N37" s="37">
        <v>26.5</v>
      </c>
      <c r="O37" s="37">
        <v>27.500000000000004</v>
      </c>
      <c r="P37" s="37">
        <v>28.499999999999996</v>
      </c>
      <c r="Q37" s="37">
        <v>29.5</v>
      </c>
    </row>
    <row r="38" spans="4:17" x14ac:dyDescent="0.25">
      <c r="D38">
        <v>35</v>
      </c>
      <c r="E38">
        <v>48000</v>
      </c>
      <c r="F38" s="37">
        <v>18</v>
      </c>
      <c r="G38" s="37">
        <v>19</v>
      </c>
      <c r="H38" s="37">
        <v>20</v>
      </c>
      <c r="I38" s="37">
        <v>21.000000000000004</v>
      </c>
      <c r="J38" s="37">
        <v>22.499999999999996</v>
      </c>
      <c r="K38" s="37">
        <v>23.5</v>
      </c>
      <c r="L38" s="37">
        <v>24.5</v>
      </c>
      <c r="M38" s="37">
        <v>25.5</v>
      </c>
      <c r="N38" s="37">
        <v>26.5</v>
      </c>
      <c r="O38" s="37">
        <v>27.500000000000004</v>
      </c>
      <c r="P38" s="37">
        <v>28.499999999999996</v>
      </c>
      <c r="Q38" s="37">
        <v>29.5</v>
      </c>
    </row>
    <row r="39" spans="4:17" x14ac:dyDescent="0.25">
      <c r="D39">
        <v>36</v>
      </c>
      <c r="E39">
        <v>49000</v>
      </c>
      <c r="F39" s="37">
        <v>18</v>
      </c>
      <c r="G39" s="37">
        <v>19</v>
      </c>
      <c r="H39" s="37">
        <v>20</v>
      </c>
      <c r="I39" s="37">
        <v>21.499999999999996</v>
      </c>
      <c r="J39" s="37">
        <v>22.499999999999996</v>
      </c>
      <c r="K39" s="37">
        <v>23.5</v>
      </c>
      <c r="L39" s="37">
        <v>24.5</v>
      </c>
      <c r="M39" s="37">
        <v>25.5</v>
      </c>
      <c r="N39" s="37">
        <v>26.5</v>
      </c>
      <c r="O39" s="37">
        <v>27.500000000000004</v>
      </c>
      <c r="P39" s="37">
        <v>28.499999999999996</v>
      </c>
      <c r="Q39" s="37">
        <v>29.5</v>
      </c>
    </row>
    <row r="40" spans="4:17" x14ac:dyDescent="0.25">
      <c r="D40">
        <v>37</v>
      </c>
      <c r="E40">
        <v>50000</v>
      </c>
      <c r="F40" s="37">
        <v>18.5</v>
      </c>
      <c r="G40" s="37">
        <v>19.5</v>
      </c>
      <c r="H40" s="37">
        <v>20.5</v>
      </c>
      <c r="I40" s="37">
        <v>21.499999999999996</v>
      </c>
      <c r="J40" s="37">
        <v>22.499999999999996</v>
      </c>
      <c r="K40" s="37">
        <v>23.5</v>
      </c>
      <c r="L40" s="37">
        <v>24.5</v>
      </c>
      <c r="M40" s="37">
        <v>26</v>
      </c>
      <c r="N40" s="37">
        <v>26.5</v>
      </c>
      <c r="O40" s="37">
        <v>27.500000000000004</v>
      </c>
      <c r="P40" s="37">
        <v>28.499999999999996</v>
      </c>
      <c r="Q40" s="37">
        <v>29.5</v>
      </c>
    </row>
    <row r="41" spans="4:17" x14ac:dyDescent="0.25">
      <c r="D41">
        <v>38</v>
      </c>
      <c r="E41">
        <v>51000</v>
      </c>
      <c r="F41" s="37">
        <v>18.5</v>
      </c>
      <c r="G41" s="37">
        <v>19.5</v>
      </c>
      <c r="H41" s="37">
        <v>20.5</v>
      </c>
      <c r="I41" s="37">
        <v>21.499999999999996</v>
      </c>
      <c r="J41" s="37">
        <v>22.499999999999996</v>
      </c>
      <c r="K41" s="37">
        <v>23.5</v>
      </c>
      <c r="L41" s="37">
        <v>24.5</v>
      </c>
      <c r="M41" s="37">
        <v>26</v>
      </c>
      <c r="N41" s="37">
        <v>27</v>
      </c>
      <c r="O41" s="37">
        <v>27.500000000000004</v>
      </c>
      <c r="P41" s="37">
        <v>28.499999999999996</v>
      </c>
      <c r="Q41" s="37">
        <v>29.5</v>
      </c>
    </row>
    <row r="42" spans="4:17" x14ac:dyDescent="0.25">
      <c r="D42">
        <v>39</v>
      </c>
      <c r="E42">
        <v>52000</v>
      </c>
      <c r="F42" s="37">
        <v>18.5</v>
      </c>
      <c r="G42" s="37">
        <v>19.5</v>
      </c>
      <c r="H42" s="37">
        <v>20.5</v>
      </c>
      <c r="I42" s="37">
        <v>21.499999999999996</v>
      </c>
      <c r="J42" s="37">
        <v>22.499999999999996</v>
      </c>
      <c r="K42" s="37">
        <v>23.5</v>
      </c>
      <c r="L42" s="37">
        <v>24.5</v>
      </c>
      <c r="M42" s="37">
        <v>26</v>
      </c>
      <c r="N42" s="37">
        <v>27</v>
      </c>
      <c r="O42" s="37">
        <v>28.000000000000004</v>
      </c>
      <c r="P42" s="37">
        <v>28.499999999999996</v>
      </c>
      <c r="Q42" s="37">
        <v>29.5</v>
      </c>
    </row>
    <row r="43" spans="4:17" x14ac:dyDescent="0.25">
      <c r="D43">
        <v>40</v>
      </c>
      <c r="E43">
        <v>53000</v>
      </c>
      <c r="F43" s="37">
        <v>18.5</v>
      </c>
      <c r="G43" s="37">
        <v>19.5</v>
      </c>
      <c r="H43" s="37">
        <v>20.5</v>
      </c>
      <c r="I43" s="37">
        <v>21.499999999999996</v>
      </c>
      <c r="J43" s="37">
        <v>22.499999999999996</v>
      </c>
      <c r="K43" s="37">
        <v>23.5</v>
      </c>
      <c r="L43" s="37">
        <v>24.5</v>
      </c>
      <c r="M43" s="37">
        <v>26</v>
      </c>
      <c r="N43" s="37">
        <v>27</v>
      </c>
      <c r="O43" s="37">
        <v>28.000000000000004</v>
      </c>
      <c r="P43" s="37">
        <v>28.499999999999996</v>
      </c>
      <c r="Q43" s="37">
        <v>29.5</v>
      </c>
    </row>
    <row r="44" spans="4:17" x14ac:dyDescent="0.25">
      <c r="D44">
        <v>41</v>
      </c>
      <c r="E44">
        <v>54000</v>
      </c>
      <c r="F44" s="37">
        <v>18.5</v>
      </c>
      <c r="G44" s="37">
        <v>19.5</v>
      </c>
      <c r="H44" s="37">
        <v>20.5</v>
      </c>
      <c r="I44" s="37">
        <v>21.499999999999996</v>
      </c>
      <c r="J44" s="37">
        <v>23</v>
      </c>
      <c r="K44" s="37">
        <v>24</v>
      </c>
      <c r="L44" s="37">
        <v>25</v>
      </c>
      <c r="M44" s="37">
        <v>26</v>
      </c>
      <c r="N44" s="37">
        <v>27</v>
      </c>
      <c r="O44" s="37">
        <v>28.000000000000004</v>
      </c>
      <c r="P44" s="37">
        <v>28.499999999999996</v>
      </c>
      <c r="Q44" s="37">
        <v>29.5</v>
      </c>
    </row>
    <row r="45" spans="4:17" x14ac:dyDescent="0.25">
      <c r="D45">
        <v>42</v>
      </c>
      <c r="E45">
        <v>55000</v>
      </c>
      <c r="F45" s="37">
        <v>18.5</v>
      </c>
      <c r="G45" s="37">
        <v>19.5</v>
      </c>
      <c r="H45" s="37">
        <v>20.5</v>
      </c>
      <c r="I45" s="37">
        <v>21.999999999999996</v>
      </c>
      <c r="J45" s="37">
        <v>23</v>
      </c>
      <c r="K45" s="37">
        <v>24</v>
      </c>
      <c r="L45" s="37">
        <v>25</v>
      </c>
      <c r="M45" s="37">
        <v>26</v>
      </c>
      <c r="N45" s="37">
        <v>27</v>
      </c>
      <c r="O45" s="37">
        <v>28.000000000000004</v>
      </c>
      <c r="P45" s="37">
        <v>29.000000000000004</v>
      </c>
      <c r="Q45" s="37">
        <v>29.5</v>
      </c>
    </row>
    <row r="46" spans="4:17" x14ac:dyDescent="0.25">
      <c r="D46">
        <v>43</v>
      </c>
      <c r="E46">
        <v>56000</v>
      </c>
      <c r="F46" s="37">
        <v>19</v>
      </c>
      <c r="G46" s="37">
        <v>20</v>
      </c>
      <c r="H46" s="37">
        <v>21.000000000000004</v>
      </c>
      <c r="I46" s="37">
        <v>21.999999999999996</v>
      </c>
      <c r="J46" s="37">
        <v>23</v>
      </c>
      <c r="K46" s="37">
        <v>24</v>
      </c>
      <c r="L46" s="37">
        <v>25</v>
      </c>
      <c r="M46" s="37">
        <v>26</v>
      </c>
      <c r="N46" s="37">
        <v>27</v>
      </c>
      <c r="O46" s="37">
        <v>28.000000000000004</v>
      </c>
      <c r="P46" s="37">
        <v>29.000000000000004</v>
      </c>
      <c r="Q46" s="37">
        <v>30</v>
      </c>
    </row>
    <row r="47" spans="4:17" x14ac:dyDescent="0.25">
      <c r="D47">
        <v>44</v>
      </c>
      <c r="E47">
        <v>57000</v>
      </c>
      <c r="F47" s="37">
        <v>19</v>
      </c>
      <c r="G47" s="37">
        <v>20</v>
      </c>
      <c r="H47" s="37">
        <v>21.000000000000004</v>
      </c>
      <c r="I47" s="37">
        <v>21.999999999999996</v>
      </c>
      <c r="J47" s="37">
        <v>23</v>
      </c>
      <c r="K47" s="37">
        <v>24</v>
      </c>
      <c r="L47" s="37">
        <v>25</v>
      </c>
      <c r="M47" s="37">
        <v>26</v>
      </c>
      <c r="N47" s="37">
        <v>27</v>
      </c>
      <c r="O47" s="37">
        <v>28.000000000000004</v>
      </c>
      <c r="P47" s="37">
        <v>29.000000000000004</v>
      </c>
      <c r="Q47" s="37">
        <v>30</v>
      </c>
    </row>
    <row r="48" spans="4:17" x14ac:dyDescent="0.25">
      <c r="D48">
        <v>45</v>
      </c>
      <c r="E48">
        <v>58000</v>
      </c>
      <c r="F48" s="37">
        <v>19</v>
      </c>
      <c r="G48" s="37">
        <v>20</v>
      </c>
      <c r="H48" s="37">
        <v>21.000000000000004</v>
      </c>
      <c r="I48" s="37">
        <v>22</v>
      </c>
      <c r="J48" s="37">
        <v>23</v>
      </c>
      <c r="K48" s="37">
        <v>24</v>
      </c>
      <c r="L48" s="37">
        <v>25</v>
      </c>
      <c r="M48" s="37">
        <v>26</v>
      </c>
      <c r="N48" s="37">
        <v>27</v>
      </c>
      <c r="O48" s="37">
        <v>28.000000000000004</v>
      </c>
      <c r="P48" s="37">
        <v>28.999999999999996</v>
      </c>
      <c r="Q48" s="37">
        <v>30</v>
      </c>
    </row>
    <row r="49" spans="4:17" x14ac:dyDescent="0.25">
      <c r="D49">
        <v>46</v>
      </c>
      <c r="E49">
        <v>59000</v>
      </c>
      <c r="F49" s="37">
        <v>19.5</v>
      </c>
      <c r="G49" s="37">
        <v>20.5</v>
      </c>
      <c r="H49" s="37">
        <v>21.499999999999996</v>
      </c>
      <c r="I49" s="37">
        <v>22.499999999999996</v>
      </c>
      <c r="J49" s="37">
        <v>23.5</v>
      </c>
      <c r="K49" s="37">
        <v>24.5</v>
      </c>
      <c r="L49" s="37">
        <v>25.5</v>
      </c>
      <c r="M49" s="37">
        <v>26.5</v>
      </c>
      <c r="N49" s="37">
        <v>27.500000000000004</v>
      </c>
      <c r="O49" s="37">
        <v>28.499999999999996</v>
      </c>
      <c r="P49" s="37">
        <v>29.5</v>
      </c>
      <c r="Q49" s="37">
        <v>30.5</v>
      </c>
    </row>
    <row r="50" spans="4:17" x14ac:dyDescent="0.25">
      <c r="D50">
        <v>47</v>
      </c>
      <c r="E50">
        <v>60000</v>
      </c>
      <c r="F50" s="37">
        <v>19.5</v>
      </c>
      <c r="G50" s="37">
        <v>20.5</v>
      </c>
      <c r="H50" s="37">
        <v>21.499999999999996</v>
      </c>
      <c r="I50" s="37">
        <v>22.5</v>
      </c>
      <c r="J50" s="37">
        <v>23.5</v>
      </c>
      <c r="K50" s="37">
        <v>24.5</v>
      </c>
      <c r="L50" s="37">
        <v>25.5</v>
      </c>
      <c r="M50" s="37">
        <v>26.5</v>
      </c>
      <c r="N50" s="37">
        <v>27.500000000000004</v>
      </c>
      <c r="O50" s="37">
        <v>28.499999999999996</v>
      </c>
      <c r="P50" s="37">
        <v>30</v>
      </c>
      <c r="Q50" s="37">
        <v>30.5</v>
      </c>
    </row>
    <row r="51" spans="4:17" x14ac:dyDescent="0.25">
      <c r="D51">
        <v>48</v>
      </c>
      <c r="E51">
        <v>61000</v>
      </c>
      <c r="F51" s="37">
        <v>20</v>
      </c>
      <c r="G51" s="37">
        <v>21</v>
      </c>
      <c r="H51" s="37">
        <v>21.999999999999996</v>
      </c>
      <c r="I51" s="37">
        <v>23</v>
      </c>
      <c r="J51" s="37">
        <v>24</v>
      </c>
      <c r="K51" s="37">
        <v>25</v>
      </c>
      <c r="L51" s="37">
        <v>26</v>
      </c>
      <c r="M51" s="37">
        <v>27</v>
      </c>
      <c r="N51" s="37">
        <v>28.000000000000004</v>
      </c>
      <c r="O51" s="37">
        <v>28.999999999999996</v>
      </c>
      <c r="P51" s="37">
        <v>30</v>
      </c>
      <c r="Q51" s="37">
        <v>31</v>
      </c>
    </row>
    <row r="52" spans="4:17" x14ac:dyDescent="0.25">
      <c r="D52">
        <v>49</v>
      </c>
      <c r="E52">
        <v>62000</v>
      </c>
      <c r="F52" s="37">
        <v>20</v>
      </c>
      <c r="G52" s="37">
        <v>21</v>
      </c>
      <c r="H52" s="37">
        <v>21.999999999999996</v>
      </c>
      <c r="I52" s="37">
        <v>23</v>
      </c>
      <c r="J52" s="37">
        <v>24.5</v>
      </c>
      <c r="K52" s="37">
        <v>25.5</v>
      </c>
      <c r="L52" s="37">
        <v>26.5</v>
      </c>
      <c r="M52" s="37">
        <v>27.500000000000004</v>
      </c>
      <c r="N52" s="37">
        <v>28.500000000000004</v>
      </c>
      <c r="O52" s="37">
        <v>29.5</v>
      </c>
      <c r="P52" s="37">
        <v>30.5</v>
      </c>
      <c r="Q52" s="37">
        <v>31.5</v>
      </c>
    </row>
    <row r="53" spans="4:17" x14ac:dyDescent="0.25">
      <c r="D53">
        <v>50</v>
      </c>
      <c r="E53">
        <v>63000</v>
      </c>
      <c r="F53" s="37">
        <v>20</v>
      </c>
      <c r="G53" s="37">
        <v>21.000000000000004</v>
      </c>
      <c r="H53" s="37">
        <v>21.999999999999996</v>
      </c>
      <c r="I53" s="37">
        <v>23.5</v>
      </c>
      <c r="J53" s="37">
        <v>24.5</v>
      </c>
      <c r="K53" s="37">
        <v>25.5</v>
      </c>
      <c r="L53" s="37">
        <v>26.5</v>
      </c>
      <c r="M53" s="37">
        <v>27.500000000000004</v>
      </c>
      <c r="N53" s="37">
        <v>28.499999999999996</v>
      </c>
      <c r="O53" s="37">
        <v>29.5</v>
      </c>
      <c r="P53" s="37">
        <v>30.5</v>
      </c>
      <c r="Q53" s="37">
        <v>31.5</v>
      </c>
    </row>
    <row r="54" spans="4:17" x14ac:dyDescent="0.25">
      <c r="D54">
        <v>51</v>
      </c>
      <c r="E54">
        <v>64000</v>
      </c>
      <c r="F54" s="37">
        <v>20</v>
      </c>
      <c r="G54" s="37">
        <v>21.000000000000004</v>
      </c>
      <c r="H54" s="37">
        <v>22.499999999999996</v>
      </c>
      <c r="I54" s="37">
        <v>23.5</v>
      </c>
      <c r="J54" s="37">
        <v>25</v>
      </c>
      <c r="K54" s="37">
        <v>26</v>
      </c>
      <c r="L54" s="37">
        <v>27</v>
      </c>
      <c r="M54" s="37">
        <v>28.000000000000004</v>
      </c>
      <c r="N54" s="37">
        <v>29.000000000000004</v>
      </c>
      <c r="O54" s="37">
        <v>30</v>
      </c>
      <c r="P54" s="37">
        <v>31</v>
      </c>
      <c r="Q54" s="37">
        <v>32</v>
      </c>
    </row>
    <row r="55" spans="4:17" x14ac:dyDescent="0.25">
      <c r="D55">
        <v>52</v>
      </c>
      <c r="E55">
        <v>65000</v>
      </c>
      <c r="F55" s="37">
        <v>20</v>
      </c>
      <c r="G55" s="37">
        <v>21.000000000000004</v>
      </c>
      <c r="H55" s="37">
        <v>22.499999999999996</v>
      </c>
      <c r="I55" s="37">
        <v>23.5</v>
      </c>
      <c r="J55" s="37">
        <v>25</v>
      </c>
      <c r="K55" s="37">
        <v>26</v>
      </c>
      <c r="L55" s="37">
        <v>27</v>
      </c>
      <c r="M55" s="37">
        <v>28.000000000000004</v>
      </c>
      <c r="N55" s="37">
        <v>29.000000000000004</v>
      </c>
      <c r="O55" s="37">
        <v>30</v>
      </c>
      <c r="P55" s="37">
        <v>31</v>
      </c>
      <c r="Q55" s="37">
        <v>32</v>
      </c>
    </row>
    <row r="56" spans="4:17" x14ac:dyDescent="0.25">
      <c r="D56">
        <v>53</v>
      </c>
      <c r="E56">
        <v>66000</v>
      </c>
      <c r="F56" s="37">
        <v>20</v>
      </c>
      <c r="G56" s="37">
        <v>21.000000000000004</v>
      </c>
      <c r="H56" s="37">
        <v>22.499999999999996</v>
      </c>
      <c r="I56" s="37">
        <v>24</v>
      </c>
      <c r="J56" s="37">
        <v>25</v>
      </c>
      <c r="K56" s="37">
        <v>26.5</v>
      </c>
      <c r="L56" s="37">
        <v>27.500000000000004</v>
      </c>
      <c r="M56" s="37">
        <v>28.500000000000004</v>
      </c>
      <c r="N56" s="37">
        <v>29.5</v>
      </c>
      <c r="O56" s="37">
        <v>30.5</v>
      </c>
      <c r="P56" s="37">
        <v>31.5</v>
      </c>
      <c r="Q56" s="37">
        <v>32</v>
      </c>
    </row>
    <row r="57" spans="4:17" x14ac:dyDescent="0.25">
      <c r="D57">
        <v>54</v>
      </c>
      <c r="E57">
        <v>67000</v>
      </c>
      <c r="F57" s="37">
        <v>20</v>
      </c>
      <c r="G57" s="37">
        <v>21.000000000000004</v>
      </c>
      <c r="H57" s="37">
        <v>22.499999999999996</v>
      </c>
      <c r="I57" s="37">
        <v>24</v>
      </c>
      <c r="J57" s="37">
        <v>25</v>
      </c>
      <c r="K57" s="37">
        <v>26.5</v>
      </c>
      <c r="L57" s="37">
        <v>27.500000000000004</v>
      </c>
      <c r="M57" s="37">
        <v>28.500000000000004</v>
      </c>
      <c r="N57" s="37">
        <v>29.5</v>
      </c>
      <c r="O57" s="37">
        <v>30.5</v>
      </c>
      <c r="P57" s="37">
        <v>31.5</v>
      </c>
      <c r="Q57" s="37">
        <v>32.5</v>
      </c>
    </row>
    <row r="58" spans="4:17" x14ac:dyDescent="0.25">
      <c r="D58">
        <v>55</v>
      </c>
      <c r="E58">
        <v>68000</v>
      </c>
      <c r="F58" s="37">
        <v>20</v>
      </c>
      <c r="G58" s="37">
        <v>21.000000000000004</v>
      </c>
      <c r="H58" s="37">
        <v>22.499999999999996</v>
      </c>
      <c r="I58" s="37">
        <v>24</v>
      </c>
      <c r="J58" s="37">
        <v>25.5</v>
      </c>
      <c r="K58" s="37">
        <v>26.5</v>
      </c>
      <c r="L58" s="37">
        <v>28.000000000000004</v>
      </c>
      <c r="M58" s="37">
        <v>29.000000000000004</v>
      </c>
      <c r="N58" s="37">
        <v>30</v>
      </c>
      <c r="O58" s="37">
        <v>31</v>
      </c>
      <c r="P58" s="37">
        <v>32</v>
      </c>
      <c r="Q58" s="37">
        <v>32.5</v>
      </c>
    </row>
    <row r="59" spans="4:17" x14ac:dyDescent="0.25">
      <c r="D59">
        <v>56</v>
      </c>
      <c r="E59">
        <v>69000</v>
      </c>
      <c r="F59" s="37">
        <v>20.5</v>
      </c>
      <c r="G59" s="37">
        <v>21.499999999999996</v>
      </c>
      <c r="H59" s="37">
        <v>22.499999999999996</v>
      </c>
      <c r="I59" s="37">
        <v>24</v>
      </c>
      <c r="J59" s="37">
        <v>25.5</v>
      </c>
      <c r="K59" s="37">
        <v>26.5</v>
      </c>
      <c r="L59" s="37">
        <v>28.000000000000004</v>
      </c>
      <c r="M59" s="37">
        <v>29.000000000000004</v>
      </c>
      <c r="N59" s="37">
        <v>30</v>
      </c>
      <c r="O59" s="37">
        <v>31</v>
      </c>
      <c r="P59" s="37">
        <v>32</v>
      </c>
      <c r="Q59" s="37">
        <v>33</v>
      </c>
    </row>
    <row r="60" spans="4:17" x14ac:dyDescent="0.25">
      <c r="D60">
        <v>57</v>
      </c>
      <c r="E60">
        <v>70000</v>
      </c>
      <c r="F60" s="37">
        <v>20.5</v>
      </c>
      <c r="G60" s="37">
        <v>21.499999999999996</v>
      </c>
      <c r="H60" s="37">
        <v>23</v>
      </c>
      <c r="I60" s="37">
        <v>24</v>
      </c>
      <c r="J60" s="37">
        <v>25.5</v>
      </c>
      <c r="K60" s="37">
        <v>27</v>
      </c>
      <c r="L60" s="37">
        <v>28.000000000000004</v>
      </c>
      <c r="M60" s="37">
        <v>29.000000000000004</v>
      </c>
      <c r="N60" s="37">
        <v>30</v>
      </c>
      <c r="O60" s="37">
        <v>31.5</v>
      </c>
      <c r="P60" s="37">
        <v>32</v>
      </c>
      <c r="Q60" s="37">
        <v>33</v>
      </c>
    </row>
    <row r="61" spans="4:17" x14ac:dyDescent="0.25">
      <c r="D61">
        <v>58</v>
      </c>
      <c r="E61">
        <v>71000</v>
      </c>
      <c r="F61" s="37">
        <v>20.5</v>
      </c>
      <c r="G61" s="37">
        <v>21.499999999999996</v>
      </c>
      <c r="H61" s="37">
        <v>23</v>
      </c>
      <c r="I61" s="37">
        <v>24</v>
      </c>
      <c r="J61" s="37">
        <v>25.5</v>
      </c>
      <c r="K61" s="37">
        <v>27</v>
      </c>
      <c r="L61" s="37">
        <v>28.000000000000004</v>
      </c>
      <c r="M61" s="37">
        <v>29.5</v>
      </c>
      <c r="N61" s="37">
        <v>30.5</v>
      </c>
      <c r="O61" s="37">
        <v>31.5</v>
      </c>
      <c r="P61" s="37">
        <v>32.5</v>
      </c>
      <c r="Q61" s="37">
        <v>33.5</v>
      </c>
    </row>
    <row r="62" spans="4:17" x14ac:dyDescent="0.25">
      <c r="D62">
        <v>59</v>
      </c>
      <c r="E62">
        <v>72000</v>
      </c>
      <c r="F62" s="37">
        <v>20.5</v>
      </c>
      <c r="G62" s="37">
        <v>21.499999999999996</v>
      </c>
      <c r="H62" s="37">
        <v>23</v>
      </c>
      <c r="I62" s="37">
        <v>24.5</v>
      </c>
      <c r="J62" s="37">
        <v>25.5</v>
      </c>
      <c r="K62" s="37">
        <v>27</v>
      </c>
      <c r="L62" s="37">
        <v>28.500000000000004</v>
      </c>
      <c r="M62" s="37">
        <v>29.5</v>
      </c>
      <c r="N62" s="37">
        <v>30.5</v>
      </c>
      <c r="O62" s="37">
        <v>31.5</v>
      </c>
      <c r="P62" s="37">
        <v>32.5</v>
      </c>
      <c r="Q62" s="37">
        <v>33.5</v>
      </c>
    </row>
    <row r="63" spans="4:17" x14ac:dyDescent="0.25">
      <c r="D63">
        <v>60</v>
      </c>
      <c r="E63">
        <v>73000</v>
      </c>
      <c r="F63" s="37">
        <v>20.5</v>
      </c>
      <c r="G63" s="37">
        <v>21.499999999999996</v>
      </c>
      <c r="H63" s="37">
        <v>23</v>
      </c>
      <c r="I63" s="37">
        <v>24.5</v>
      </c>
      <c r="J63" s="37">
        <v>25.5</v>
      </c>
      <c r="K63" s="37">
        <v>27</v>
      </c>
      <c r="L63" s="37">
        <v>28.500000000000004</v>
      </c>
      <c r="M63" s="37">
        <v>29.5</v>
      </c>
      <c r="N63" s="37">
        <v>31</v>
      </c>
      <c r="O63" s="37">
        <v>32</v>
      </c>
      <c r="P63" s="37">
        <v>32.5</v>
      </c>
      <c r="Q63" s="37">
        <v>33.5</v>
      </c>
    </row>
    <row r="64" spans="4:17" x14ac:dyDescent="0.25">
      <c r="D64">
        <v>61</v>
      </c>
      <c r="E64">
        <v>74000</v>
      </c>
      <c r="F64" s="37">
        <v>20.5</v>
      </c>
      <c r="G64" s="37">
        <v>21.499999999999996</v>
      </c>
      <c r="H64" s="37">
        <v>23</v>
      </c>
      <c r="I64" s="37">
        <v>24.5</v>
      </c>
      <c r="J64" s="37">
        <v>26</v>
      </c>
      <c r="K64" s="37">
        <v>27</v>
      </c>
      <c r="L64" s="37">
        <v>28.500000000000004</v>
      </c>
      <c r="M64" s="37">
        <v>30</v>
      </c>
      <c r="N64" s="37">
        <v>31</v>
      </c>
      <c r="O64" s="37">
        <v>32</v>
      </c>
      <c r="P64" s="37">
        <v>33</v>
      </c>
      <c r="Q64" s="37">
        <v>34</v>
      </c>
    </row>
    <row r="65" spans="4:17" x14ac:dyDescent="0.25">
      <c r="D65">
        <v>62</v>
      </c>
      <c r="E65">
        <v>75000</v>
      </c>
      <c r="F65" s="37">
        <v>20.5</v>
      </c>
      <c r="G65" s="37">
        <v>21.499999999999996</v>
      </c>
      <c r="H65" s="37">
        <v>23</v>
      </c>
      <c r="I65" s="37">
        <v>24.5</v>
      </c>
      <c r="J65" s="37">
        <v>26</v>
      </c>
      <c r="K65" s="37">
        <v>27</v>
      </c>
      <c r="L65" s="37">
        <v>28.500000000000004</v>
      </c>
      <c r="M65" s="37">
        <v>30</v>
      </c>
      <c r="N65" s="37">
        <v>31</v>
      </c>
      <c r="O65" s="37">
        <v>32</v>
      </c>
      <c r="P65" s="37">
        <v>33</v>
      </c>
      <c r="Q65" s="37">
        <v>34</v>
      </c>
    </row>
    <row r="66" spans="4:17" x14ac:dyDescent="0.25">
      <c r="D66">
        <v>63</v>
      </c>
      <c r="E66">
        <v>76000</v>
      </c>
      <c r="F66" s="37">
        <v>20.5</v>
      </c>
      <c r="G66" s="37">
        <v>21.999999999999996</v>
      </c>
      <c r="H66" s="37">
        <v>23</v>
      </c>
      <c r="I66" s="37">
        <v>24.5</v>
      </c>
      <c r="J66" s="37">
        <v>26</v>
      </c>
      <c r="K66" s="37">
        <v>27.500000000000004</v>
      </c>
      <c r="L66" s="37">
        <v>28.500000000000004</v>
      </c>
      <c r="M66" s="37">
        <v>30</v>
      </c>
      <c r="N66" s="37">
        <v>31</v>
      </c>
      <c r="O66" s="37">
        <v>32.5</v>
      </c>
      <c r="P66" s="37">
        <v>33.5</v>
      </c>
      <c r="Q66" s="37">
        <v>34</v>
      </c>
    </row>
    <row r="67" spans="4:17" x14ac:dyDescent="0.25">
      <c r="D67">
        <v>64</v>
      </c>
      <c r="E67">
        <v>77000</v>
      </c>
      <c r="F67" s="37">
        <v>20.5</v>
      </c>
      <c r="G67" s="37">
        <v>21.999999999999996</v>
      </c>
      <c r="H67" s="37">
        <v>23.5</v>
      </c>
      <c r="I67" s="37">
        <v>24.5</v>
      </c>
      <c r="J67" s="37">
        <v>26</v>
      </c>
      <c r="K67" s="37">
        <v>27.500000000000004</v>
      </c>
      <c r="L67" s="37">
        <v>28.500000000000004</v>
      </c>
      <c r="M67" s="37">
        <v>30</v>
      </c>
      <c r="N67" s="37">
        <v>31</v>
      </c>
      <c r="O67" s="37">
        <v>32.5</v>
      </c>
      <c r="P67" s="37">
        <v>33.5</v>
      </c>
      <c r="Q67" s="37">
        <v>34.5</v>
      </c>
    </row>
    <row r="68" spans="4:17" x14ac:dyDescent="0.25">
      <c r="D68">
        <v>65</v>
      </c>
      <c r="E68">
        <v>78000</v>
      </c>
      <c r="F68" s="37">
        <v>20.5</v>
      </c>
      <c r="G68" s="37">
        <v>21.999999999999996</v>
      </c>
      <c r="H68" s="37">
        <v>23.5</v>
      </c>
      <c r="I68" s="37">
        <v>25</v>
      </c>
      <c r="J68" s="37">
        <v>26</v>
      </c>
      <c r="K68" s="37">
        <v>27.500000000000004</v>
      </c>
      <c r="L68" s="37">
        <v>29.000000000000004</v>
      </c>
      <c r="M68" s="37">
        <v>30</v>
      </c>
      <c r="N68" s="37">
        <v>31.5</v>
      </c>
      <c r="O68" s="37">
        <v>32.5</v>
      </c>
      <c r="P68" s="37">
        <v>33.5</v>
      </c>
      <c r="Q68" s="37">
        <v>34.5</v>
      </c>
    </row>
    <row r="69" spans="4:17" x14ac:dyDescent="0.25">
      <c r="D69">
        <v>66</v>
      </c>
      <c r="E69">
        <v>79000</v>
      </c>
      <c r="F69" s="37">
        <v>20.5</v>
      </c>
      <c r="G69" s="37">
        <v>21.999999999999996</v>
      </c>
      <c r="H69" s="37">
        <v>23.5</v>
      </c>
      <c r="I69" s="37">
        <v>25</v>
      </c>
      <c r="J69" s="37">
        <v>26</v>
      </c>
      <c r="K69" s="37">
        <v>27.500000000000004</v>
      </c>
      <c r="L69" s="37">
        <v>29.000000000000004</v>
      </c>
      <c r="M69" s="37">
        <v>30</v>
      </c>
      <c r="N69" s="37">
        <v>31.5</v>
      </c>
      <c r="O69" s="37">
        <v>32.5</v>
      </c>
      <c r="P69" s="37">
        <v>33.5</v>
      </c>
      <c r="Q69" s="37">
        <v>34.5</v>
      </c>
    </row>
    <row r="70" spans="4:17" x14ac:dyDescent="0.25">
      <c r="D70">
        <v>67</v>
      </c>
      <c r="E70">
        <v>80000</v>
      </c>
      <c r="F70" s="37">
        <v>20.5</v>
      </c>
      <c r="G70" s="37">
        <v>21.999999999999996</v>
      </c>
      <c r="H70" s="37">
        <v>23.5</v>
      </c>
      <c r="I70" s="37">
        <v>25</v>
      </c>
      <c r="J70" s="37">
        <v>26.5</v>
      </c>
      <c r="K70" s="37">
        <v>27.500000000000004</v>
      </c>
      <c r="L70" s="37">
        <v>29.000000000000004</v>
      </c>
      <c r="M70" s="37">
        <v>30</v>
      </c>
      <c r="N70" s="37">
        <v>31.5</v>
      </c>
      <c r="O70" s="37">
        <v>32.5</v>
      </c>
      <c r="P70" s="37">
        <v>34</v>
      </c>
      <c r="Q70" s="37">
        <v>35</v>
      </c>
    </row>
    <row r="71" spans="4:17" x14ac:dyDescent="0.25">
      <c r="D71">
        <v>68</v>
      </c>
      <c r="E71">
        <v>81000</v>
      </c>
      <c r="F71" s="37">
        <v>20.5</v>
      </c>
      <c r="G71" s="37">
        <v>21.999999999999996</v>
      </c>
      <c r="H71" s="37">
        <v>23.5</v>
      </c>
      <c r="I71" s="37">
        <v>25</v>
      </c>
      <c r="J71" s="37">
        <v>26.5</v>
      </c>
      <c r="K71" s="37">
        <v>27.500000000000004</v>
      </c>
      <c r="L71" s="37">
        <v>29.000000000000004</v>
      </c>
      <c r="M71" s="37">
        <v>30.5</v>
      </c>
      <c r="N71" s="37">
        <v>31.5</v>
      </c>
      <c r="O71" s="37">
        <v>32.5</v>
      </c>
      <c r="P71" s="37">
        <v>34</v>
      </c>
      <c r="Q71" s="37">
        <v>35</v>
      </c>
    </row>
    <row r="72" spans="4:17" x14ac:dyDescent="0.25">
      <c r="D72">
        <v>69</v>
      </c>
      <c r="E72">
        <v>82000</v>
      </c>
      <c r="F72" s="37">
        <v>20.5</v>
      </c>
      <c r="G72" s="37">
        <v>21.999999999999996</v>
      </c>
      <c r="H72" s="37">
        <v>23.5</v>
      </c>
      <c r="I72" s="37">
        <v>25</v>
      </c>
      <c r="J72" s="37">
        <v>26.5</v>
      </c>
      <c r="K72" s="37">
        <v>28.000000000000004</v>
      </c>
      <c r="L72" s="37">
        <v>29.000000000000004</v>
      </c>
      <c r="M72" s="37">
        <v>30.5</v>
      </c>
      <c r="N72" s="37">
        <v>31.5</v>
      </c>
      <c r="O72" s="37">
        <v>33</v>
      </c>
      <c r="P72" s="37">
        <v>34</v>
      </c>
      <c r="Q72" s="37">
        <v>35</v>
      </c>
    </row>
    <row r="73" spans="4:17" x14ac:dyDescent="0.25">
      <c r="D73">
        <v>70</v>
      </c>
      <c r="E73">
        <v>83000</v>
      </c>
      <c r="F73" s="37">
        <v>20.5</v>
      </c>
      <c r="G73" s="37">
        <v>21.999999999999996</v>
      </c>
      <c r="H73" s="37">
        <v>23.5</v>
      </c>
      <c r="I73" s="37">
        <v>25</v>
      </c>
      <c r="J73" s="37">
        <v>26.5</v>
      </c>
      <c r="K73" s="37">
        <v>28.000000000000004</v>
      </c>
      <c r="L73" s="37">
        <v>29.000000000000004</v>
      </c>
      <c r="M73" s="37">
        <v>30.5</v>
      </c>
      <c r="N73" s="37">
        <v>31.5</v>
      </c>
      <c r="O73" s="37">
        <v>33</v>
      </c>
      <c r="P73" s="37">
        <v>34</v>
      </c>
      <c r="Q73" s="37">
        <v>35</v>
      </c>
    </row>
    <row r="74" spans="4:17" x14ac:dyDescent="0.25">
      <c r="D74">
        <v>71</v>
      </c>
      <c r="E74">
        <v>84000</v>
      </c>
      <c r="F74" s="37">
        <v>21.000000000000004</v>
      </c>
      <c r="G74" s="37">
        <v>21.999999999999996</v>
      </c>
      <c r="H74" s="37">
        <v>23.5</v>
      </c>
      <c r="I74" s="37">
        <v>25</v>
      </c>
      <c r="J74" s="37">
        <v>26.5</v>
      </c>
      <c r="K74" s="37">
        <v>28.000000000000004</v>
      </c>
      <c r="L74" s="37">
        <v>29.5</v>
      </c>
      <c r="M74" s="37">
        <v>30.5</v>
      </c>
      <c r="N74" s="37">
        <v>32</v>
      </c>
      <c r="O74" s="37">
        <v>33</v>
      </c>
      <c r="P74" s="37">
        <v>34</v>
      </c>
      <c r="Q74" s="37">
        <v>35</v>
      </c>
    </row>
    <row r="75" spans="4:17" x14ac:dyDescent="0.25">
      <c r="D75">
        <v>72</v>
      </c>
      <c r="E75">
        <v>85000</v>
      </c>
      <c r="F75" s="37">
        <v>21.000000000000004</v>
      </c>
      <c r="G75" s="37">
        <v>22.499999999999996</v>
      </c>
      <c r="H75" s="37">
        <v>23.5</v>
      </c>
      <c r="I75" s="37">
        <v>25</v>
      </c>
      <c r="J75" s="37">
        <v>26.5</v>
      </c>
      <c r="K75" s="37">
        <v>28.000000000000004</v>
      </c>
      <c r="L75" s="37">
        <v>29.5</v>
      </c>
      <c r="M75" s="37">
        <v>30.5</v>
      </c>
      <c r="N75" s="37">
        <v>32</v>
      </c>
      <c r="O75" s="37">
        <v>33</v>
      </c>
      <c r="P75" s="37">
        <v>34</v>
      </c>
      <c r="Q75" s="37">
        <v>35.5</v>
      </c>
    </row>
    <row r="76" spans="4:17" x14ac:dyDescent="0.25">
      <c r="D76">
        <v>73</v>
      </c>
      <c r="E76">
        <v>86000</v>
      </c>
      <c r="F76" s="37">
        <v>21.000000000000004</v>
      </c>
      <c r="G76" s="37">
        <v>22.499999999999996</v>
      </c>
      <c r="H76" s="37">
        <v>24</v>
      </c>
      <c r="I76" s="37">
        <v>25</v>
      </c>
      <c r="J76" s="37">
        <v>26.5</v>
      </c>
      <c r="K76" s="37">
        <v>28.000000000000004</v>
      </c>
      <c r="L76" s="37">
        <v>29.5</v>
      </c>
      <c r="M76" s="37">
        <v>30.5</v>
      </c>
      <c r="N76" s="37">
        <v>32</v>
      </c>
      <c r="O76" s="37">
        <v>33</v>
      </c>
      <c r="P76" s="37">
        <v>34.5</v>
      </c>
      <c r="Q76" s="37">
        <v>35.5</v>
      </c>
    </row>
    <row r="77" spans="4:17" x14ac:dyDescent="0.25">
      <c r="D77">
        <v>74</v>
      </c>
      <c r="E77">
        <v>87000</v>
      </c>
      <c r="F77" s="37">
        <v>21.000000000000004</v>
      </c>
      <c r="G77" s="37">
        <v>22.499999999999996</v>
      </c>
      <c r="H77" s="37">
        <v>24</v>
      </c>
      <c r="I77" s="37">
        <v>25.5</v>
      </c>
      <c r="J77" s="37">
        <v>26.5</v>
      </c>
      <c r="K77" s="37">
        <v>28.000000000000004</v>
      </c>
      <c r="L77" s="37">
        <v>29.5</v>
      </c>
      <c r="M77" s="37">
        <v>31</v>
      </c>
      <c r="N77" s="37">
        <v>32</v>
      </c>
      <c r="O77" s="37">
        <v>33</v>
      </c>
      <c r="P77" s="37">
        <v>34.5</v>
      </c>
      <c r="Q77" s="37">
        <v>35.5</v>
      </c>
    </row>
    <row r="78" spans="4:17" x14ac:dyDescent="0.25">
      <c r="D78">
        <v>75</v>
      </c>
      <c r="E78">
        <v>88000</v>
      </c>
      <c r="F78" s="37">
        <v>21.000000000000004</v>
      </c>
      <c r="G78" s="37">
        <v>22.499999999999996</v>
      </c>
      <c r="H78" s="37">
        <v>24</v>
      </c>
      <c r="I78" s="37">
        <v>25.5</v>
      </c>
      <c r="J78" s="37">
        <v>27</v>
      </c>
      <c r="K78" s="37">
        <v>28.000000000000004</v>
      </c>
      <c r="L78" s="37">
        <v>29.5</v>
      </c>
      <c r="M78" s="37">
        <v>31</v>
      </c>
      <c r="N78" s="37">
        <v>32</v>
      </c>
      <c r="O78" s="37">
        <v>33.5</v>
      </c>
      <c r="P78" s="37">
        <v>34.5</v>
      </c>
      <c r="Q78" s="37">
        <v>35.5</v>
      </c>
    </row>
    <row r="79" spans="4:17" x14ac:dyDescent="0.25">
      <c r="D79">
        <v>76</v>
      </c>
      <c r="E79">
        <v>89000</v>
      </c>
      <c r="F79" s="37">
        <v>21.000000000000004</v>
      </c>
      <c r="G79" s="37">
        <v>22.499999999999996</v>
      </c>
      <c r="H79" s="37">
        <v>24</v>
      </c>
      <c r="I79" s="37">
        <v>25.5</v>
      </c>
      <c r="J79" s="37">
        <v>27</v>
      </c>
      <c r="K79" s="37">
        <v>28.000000000000004</v>
      </c>
      <c r="L79" s="37">
        <v>29.5</v>
      </c>
      <c r="M79" s="37">
        <v>31</v>
      </c>
      <c r="N79" s="37">
        <v>32</v>
      </c>
      <c r="O79" s="37">
        <v>33.5</v>
      </c>
      <c r="P79" s="37">
        <v>34.5</v>
      </c>
      <c r="Q79" s="37">
        <v>35.5</v>
      </c>
    </row>
    <row r="80" spans="4:17" x14ac:dyDescent="0.25">
      <c r="D80">
        <v>77</v>
      </c>
      <c r="E80">
        <v>90000</v>
      </c>
      <c r="F80" s="37">
        <v>21.000000000000004</v>
      </c>
      <c r="G80" s="37">
        <v>22.499999999999996</v>
      </c>
      <c r="H80" s="37">
        <v>24</v>
      </c>
      <c r="I80" s="37">
        <v>25.5</v>
      </c>
      <c r="J80" s="37">
        <v>27</v>
      </c>
      <c r="K80" s="37">
        <v>28.500000000000004</v>
      </c>
      <c r="L80" s="37">
        <v>29.5</v>
      </c>
      <c r="M80" s="37">
        <v>31</v>
      </c>
      <c r="N80" s="37">
        <v>32.5</v>
      </c>
      <c r="O80" s="37">
        <v>33.5</v>
      </c>
      <c r="P80" s="37">
        <v>34.5</v>
      </c>
      <c r="Q80" s="37">
        <v>35.5</v>
      </c>
    </row>
    <row r="81" spans="4:17" x14ac:dyDescent="0.25">
      <c r="D81">
        <v>78</v>
      </c>
      <c r="E81">
        <v>91000</v>
      </c>
      <c r="F81" s="37">
        <v>21.000000000000004</v>
      </c>
      <c r="G81" s="37">
        <v>22.499999999999996</v>
      </c>
      <c r="H81" s="37">
        <v>24</v>
      </c>
      <c r="I81" s="37">
        <v>25.5</v>
      </c>
      <c r="J81" s="37">
        <v>27</v>
      </c>
      <c r="K81" s="37">
        <v>28.500000000000004</v>
      </c>
      <c r="L81" s="37">
        <v>30</v>
      </c>
      <c r="M81" s="37">
        <v>31</v>
      </c>
      <c r="N81" s="37">
        <v>32.5</v>
      </c>
      <c r="O81" s="37">
        <v>33.5</v>
      </c>
      <c r="P81" s="37">
        <v>34.5</v>
      </c>
      <c r="Q81" s="37">
        <v>36</v>
      </c>
    </row>
    <row r="82" spans="4:17" x14ac:dyDescent="0.25">
      <c r="D82">
        <v>79</v>
      </c>
      <c r="E82">
        <v>92000</v>
      </c>
      <c r="F82" s="37">
        <v>21.000000000000004</v>
      </c>
      <c r="G82" s="37">
        <v>22.499999999999996</v>
      </c>
      <c r="H82" s="37">
        <v>24</v>
      </c>
      <c r="I82" s="37">
        <v>25.5</v>
      </c>
      <c r="J82" s="37">
        <v>27</v>
      </c>
      <c r="K82" s="37">
        <v>28.500000000000004</v>
      </c>
      <c r="L82" s="37">
        <v>30</v>
      </c>
      <c r="M82" s="37">
        <v>31</v>
      </c>
      <c r="N82" s="37">
        <v>32.5</v>
      </c>
      <c r="O82" s="37">
        <v>33.5</v>
      </c>
      <c r="P82" s="37">
        <v>35</v>
      </c>
      <c r="Q82" s="37">
        <v>36</v>
      </c>
    </row>
    <row r="83" spans="4:17" x14ac:dyDescent="0.25">
      <c r="D83">
        <v>80</v>
      </c>
      <c r="E83">
        <v>93000</v>
      </c>
      <c r="F83" s="37">
        <v>21.000000000000004</v>
      </c>
      <c r="G83" s="37">
        <v>22.499999999999996</v>
      </c>
      <c r="H83" s="37">
        <v>24</v>
      </c>
      <c r="I83" s="37">
        <v>25.5</v>
      </c>
      <c r="J83" s="37">
        <v>27</v>
      </c>
      <c r="K83" s="37">
        <v>28.500000000000004</v>
      </c>
      <c r="L83" s="37">
        <v>30</v>
      </c>
      <c r="M83" s="37">
        <v>31</v>
      </c>
      <c r="N83" s="37">
        <v>32.5</v>
      </c>
      <c r="O83" s="37">
        <v>33.5</v>
      </c>
      <c r="P83" s="37">
        <v>35</v>
      </c>
      <c r="Q83" s="37">
        <v>36</v>
      </c>
    </row>
    <row r="84" spans="4:17" x14ac:dyDescent="0.25">
      <c r="D84">
        <v>81</v>
      </c>
      <c r="E84">
        <v>94000</v>
      </c>
      <c r="F84" s="37">
        <v>21.000000000000004</v>
      </c>
      <c r="G84" s="37">
        <v>22.499999999999996</v>
      </c>
      <c r="H84" s="37">
        <v>24</v>
      </c>
      <c r="I84" s="37">
        <v>25.5</v>
      </c>
      <c r="J84" s="37">
        <v>27</v>
      </c>
      <c r="K84" s="37">
        <v>28.500000000000004</v>
      </c>
      <c r="L84" s="37">
        <v>30</v>
      </c>
      <c r="M84" s="37">
        <v>31.5</v>
      </c>
      <c r="N84" s="37">
        <v>32.5</v>
      </c>
      <c r="O84" s="37">
        <v>34</v>
      </c>
      <c r="P84" s="37">
        <v>35</v>
      </c>
      <c r="Q84" s="37">
        <v>36</v>
      </c>
    </row>
    <row r="85" spans="4:17" x14ac:dyDescent="0.25">
      <c r="D85">
        <v>82</v>
      </c>
      <c r="E85">
        <v>95000</v>
      </c>
      <c r="F85" s="37">
        <v>21.499999999999996</v>
      </c>
      <c r="G85" s="37">
        <v>22.499999999999996</v>
      </c>
      <c r="H85" s="37">
        <v>24</v>
      </c>
      <c r="I85" s="37">
        <v>25.5</v>
      </c>
      <c r="J85" s="37">
        <v>27</v>
      </c>
      <c r="K85" s="37">
        <v>28.500000000000004</v>
      </c>
      <c r="L85" s="37">
        <v>30</v>
      </c>
      <c r="M85" s="37">
        <v>31.5</v>
      </c>
      <c r="N85" s="37">
        <v>32.5</v>
      </c>
      <c r="O85" s="37">
        <v>34</v>
      </c>
      <c r="P85" s="37">
        <v>35</v>
      </c>
      <c r="Q85" s="37">
        <v>36</v>
      </c>
    </row>
    <row r="86" spans="4:17" x14ac:dyDescent="0.25">
      <c r="D86">
        <v>83</v>
      </c>
      <c r="E86">
        <v>96000</v>
      </c>
      <c r="F86" s="37">
        <v>21.499999999999996</v>
      </c>
      <c r="G86" s="37">
        <v>23</v>
      </c>
      <c r="H86" s="37">
        <v>24.5</v>
      </c>
      <c r="I86" s="37">
        <v>25.5</v>
      </c>
      <c r="J86" s="37">
        <v>27</v>
      </c>
      <c r="K86" s="37">
        <v>28.500000000000004</v>
      </c>
      <c r="L86" s="37">
        <v>30</v>
      </c>
      <c r="M86" s="37">
        <v>31.5</v>
      </c>
      <c r="N86" s="37">
        <v>32.5</v>
      </c>
      <c r="O86" s="37">
        <v>34</v>
      </c>
      <c r="P86" s="37">
        <v>35</v>
      </c>
      <c r="Q86" s="37">
        <v>36</v>
      </c>
    </row>
    <row r="87" spans="4:17" x14ac:dyDescent="0.25">
      <c r="D87">
        <v>84</v>
      </c>
      <c r="E87">
        <v>97000</v>
      </c>
      <c r="F87" s="37">
        <v>21.499999999999996</v>
      </c>
      <c r="G87" s="37">
        <v>23</v>
      </c>
      <c r="H87" s="37">
        <v>24.5</v>
      </c>
      <c r="I87" s="37">
        <v>25.5</v>
      </c>
      <c r="J87" s="37">
        <v>27</v>
      </c>
      <c r="K87" s="37">
        <v>28.500000000000004</v>
      </c>
      <c r="L87" s="37">
        <v>30</v>
      </c>
      <c r="M87" s="37">
        <v>31.5</v>
      </c>
      <c r="N87" s="37">
        <v>32.5</v>
      </c>
      <c r="O87" s="37">
        <v>34</v>
      </c>
      <c r="P87" s="37">
        <v>35</v>
      </c>
      <c r="Q87" s="37">
        <v>36</v>
      </c>
    </row>
    <row r="88" spans="4:17" x14ac:dyDescent="0.25">
      <c r="D88">
        <v>85</v>
      </c>
      <c r="E88">
        <v>98000</v>
      </c>
      <c r="F88" s="37">
        <v>21.499999999999996</v>
      </c>
      <c r="G88" s="37">
        <v>23</v>
      </c>
      <c r="H88" s="37">
        <v>24.5</v>
      </c>
      <c r="I88" s="37">
        <v>25.5</v>
      </c>
      <c r="J88" s="37">
        <v>27</v>
      </c>
      <c r="K88" s="37">
        <v>28.500000000000004</v>
      </c>
      <c r="L88" s="37">
        <v>30</v>
      </c>
      <c r="M88" s="37">
        <v>31.5</v>
      </c>
      <c r="N88" s="37">
        <v>32.5</v>
      </c>
      <c r="O88" s="37">
        <v>34</v>
      </c>
      <c r="P88" s="37">
        <v>35</v>
      </c>
      <c r="Q88" s="37">
        <v>36</v>
      </c>
    </row>
    <row r="89" spans="4:17" x14ac:dyDescent="0.25">
      <c r="D89">
        <v>86</v>
      </c>
      <c r="E89">
        <v>99000</v>
      </c>
      <c r="F89" s="37">
        <v>21.499999999999996</v>
      </c>
      <c r="G89" s="37">
        <v>23</v>
      </c>
      <c r="H89" s="37">
        <v>24.5</v>
      </c>
      <c r="I89" s="37">
        <v>25.5</v>
      </c>
      <c r="J89" s="37">
        <v>27</v>
      </c>
      <c r="K89" s="37">
        <v>28.500000000000004</v>
      </c>
      <c r="L89" s="37">
        <v>30</v>
      </c>
      <c r="M89" s="37">
        <v>31.5</v>
      </c>
      <c r="N89" s="37">
        <v>32.5</v>
      </c>
      <c r="O89" s="37">
        <v>34</v>
      </c>
      <c r="P89" s="37">
        <v>35</v>
      </c>
      <c r="Q89" s="37">
        <v>36</v>
      </c>
    </row>
    <row r="90" spans="4:17" x14ac:dyDescent="0.25">
      <c r="D90">
        <v>87</v>
      </c>
      <c r="E90">
        <v>100000</v>
      </c>
      <c r="F90" s="37">
        <v>21.499999999999996</v>
      </c>
      <c r="G90" s="37">
        <v>23</v>
      </c>
      <c r="H90" s="37">
        <v>24.5</v>
      </c>
      <c r="I90" s="37">
        <v>25.5</v>
      </c>
      <c r="J90" s="37">
        <v>27</v>
      </c>
      <c r="K90" s="37">
        <v>28.500000000000004</v>
      </c>
      <c r="L90" s="37">
        <v>30</v>
      </c>
      <c r="M90" s="37">
        <v>31.5</v>
      </c>
      <c r="N90" s="37">
        <v>32.5</v>
      </c>
      <c r="O90" s="37">
        <v>34</v>
      </c>
      <c r="P90" s="37">
        <v>35</v>
      </c>
      <c r="Q90" s="37">
        <v>36</v>
      </c>
    </row>
    <row r="91" spans="4:17" x14ac:dyDescent="0.25">
      <c r="D91">
        <v>88</v>
      </c>
      <c r="E91">
        <v>101000</v>
      </c>
      <c r="F91" s="37">
        <v>21.499999999999996</v>
      </c>
      <c r="G91" s="37">
        <v>23</v>
      </c>
      <c r="H91" s="37">
        <v>24.5</v>
      </c>
      <c r="I91" s="37">
        <v>25.5</v>
      </c>
      <c r="J91" s="37">
        <v>27</v>
      </c>
      <c r="K91" s="37">
        <v>28.500000000000004</v>
      </c>
      <c r="L91" s="37">
        <v>30</v>
      </c>
      <c r="M91" s="37">
        <v>31.5</v>
      </c>
      <c r="N91" s="37">
        <v>32.5</v>
      </c>
      <c r="O91" s="37">
        <v>34</v>
      </c>
      <c r="P91" s="37">
        <v>35</v>
      </c>
      <c r="Q91" s="37">
        <v>36</v>
      </c>
    </row>
    <row r="92" spans="4:17" x14ac:dyDescent="0.25">
      <c r="D92">
        <v>89</v>
      </c>
      <c r="E92">
        <v>102000</v>
      </c>
      <c r="F92" s="37">
        <v>21.499999999999996</v>
      </c>
      <c r="G92" s="37">
        <v>23</v>
      </c>
      <c r="H92" s="37">
        <v>24.5</v>
      </c>
      <c r="I92" s="37">
        <v>25.5</v>
      </c>
      <c r="J92" s="37">
        <v>27</v>
      </c>
      <c r="K92" s="37">
        <v>28.500000000000004</v>
      </c>
      <c r="L92" s="37">
        <v>30</v>
      </c>
      <c r="M92" s="37">
        <v>31.5</v>
      </c>
      <c r="N92" s="37">
        <v>32.5</v>
      </c>
      <c r="O92" s="37">
        <v>34</v>
      </c>
      <c r="P92" s="37">
        <v>35</v>
      </c>
      <c r="Q92" s="37">
        <v>36</v>
      </c>
    </row>
    <row r="93" spans="4:17" x14ac:dyDescent="0.25">
      <c r="D93">
        <v>90</v>
      </c>
      <c r="E93">
        <v>103000</v>
      </c>
      <c r="F93" s="37">
        <v>21.499999999999996</v>
      </c>
      <c r="G93" s="37">
        <v>23</v>
      </c>
      <c r="H93" s="37">
        <v>24.5</v>
      </c>
      <c r="I93" s="37">
        <v>25.5</v>
      </c>
      <c r="J93" s="37">
        <v>27</v>
      </c>
      <c r="K93" s="37">
        <v>28.500000000000004</v>
      </c>
      <c r="L93" s="37">
        <v>30</v>
      </c>
      <c r="M93" s="37">
        <v>31.5</v>
      </c>
      <c r="N93" s="37">
        <v>32.5</v>
      </c>
      <c r="O93" s="37">
        <v>34</v>
      </c>
      <c r="P93" s="37">
        <v>35</v>
      </c>
      <c r="Q93" s="37">
        <v>36</v>
      </c>
    </row>
    <row r="94" spans="4:17" x14ac:dyDescent="0.25">
      <c r="D94">
        <v>91</v>
      </c>
      <c r="E94">
        <v>104000</v>
      </c>
      <c r="F94" s="37">
        <v>21.499999999999996</v>
      </c>
      <c r="G94" s="37">
        <v>23</v>
      </c>
      <c r="H94" s="37">
        <v>24.5</v>
      </c>
      <c r="I94" s="37">
        <v>25.5</v>
      </c>
      <c r="J94" s="37">
        <v>27</v>
      </c>
      <c r="K94" s="37">
        <v>28.500000000000004</v>
      </c>
      <c r="L94" s="37">
        <v>30</v>
      </c>
      <c r="M94" s="37">
        <v>31.5</v>
      </c>
      <c r="N94" s="37">
        <v>32.5</v>
      </c>
      <c r="O94" s="37">
        <v>34</v>
      </c>
      <c r="P94" s="37">
        <v>35</v>
      </c>
      <c r="Q94" s="37">
        <v>36</v>
      </c>
    </row>
    <row r="95" spans="4:17" x14ac:dyDescent="0.25">
      <c r="D95">
        <v>92</v>
      </c>
      <c r="E95">
        <v>105000</v>
      </c>
      <c r="F95" s="37">
        <v>21.499999999999996</v>
      </c>
      <c r="G95" s="37">
        <v>23</v>
      </c>
      <c r="H95" s="37">
        <v>24.5</v>
      </c>
      <c r="I95" s="37">
        <v>25.5</v>
      </c>
      <c r="J95" s="37">
        <v>27</v>
      </c>
      <c r="K95" s="37">
        <v>28.500000000000004</v>
      </c>
      <c r="L95" s="37">
        <v>30</v>
      </c>
      <c r="M95" s="37">
        <v>31.5</v>
      </c>
      <c r="N95" s="37">
        <v>32.5</v>
      </c>
      <c r="O95" s="37">
        <v>34</v>
      </c>
      <c r="P95" s="37">
        <v>35</v>
      </c>
      <c r="Q95" s="37">
        <v>36</v>
      </c>
    </row>
    <row r="96" spans="4:17" x14ac:dyDescent="0.25">
      <c r="D96">
        <v>93</v>
      </c>
      <c r="E96">
        <v>106000</v>
      </c>
      <c r="F96" s="37">
        <v>21.499999999999996</v>
      </c>
      <c r="G96" s="37">
        <v>23</v>
      </c>
      <c r="H96" s="37">
        <v>24.5</v>
      </c>
      <c r="I96" s="37">
        <v>25.5</v>
      </c>
      <c r="J96" s="37">
        <v>27</v>
      </c>
      <c r="K96" s="37">
        <v>28.500000000000004</v>
      </c>
      <c r="L96" s="37">
        <v>30</v>
      </c>
      <c r="M96" s="37">
        <v>31.5</v>
      </c>
      <c r="N96" s="37">
        <v>32.5</v>
      </c>
      <c r="O96" s="37">
        <v>34</v>
      </c>
      <c r="P96" s="37">
        <v>35</v>
      </c>
      <c r="Q96" s="37">
        <v>36</v>
      </c>
    </row>
    <row r="97" spans="4:17" x14ac:dyDescent="0.25">
      <c r="D97">
        <v>94</v>
      </c>
      <c r="E97">
        <v>107000</v>
      </c>
      <c r="F97" s="37">
        <v>21.499999999999996</v>
      </c>
      <c r="G97" s="37">
        <v>23</v>
      </c>
      <c r="H97" s="37">
        <v>24.5</v>
      </c>
      <c r="I97" s="37">
        <v>25.5</v>
      </c>
      <c r="J97" s="37">
        <v>27</v>
      </c>
      <c r="K97" s="37">
        <v>28.500000000000004</v>
      </c>
      <c r="L97" s="37">
        <v>30</v>
      </c>
      <c r="M97" s="37">
        <v>31.5</v>
      </c>
      <c r="N97" s="37">
        <v>32.5</v>
      </c>
      <c r="O97" s="37">
        <v>34</v>
      </c>
      <c r="P97" s="37">
        <v>35</v>
      </c>
      <c r="Q97" s="37">
        <v>36</v>
      </c>
    </row>
    <row r="98" spans="4:17" x14ac:dyDescent="0.25">
      <c r="D98">
        <v>95</v>
      </c>
      <c r="E98">
        <v>108000</v>
      </c>
      <c r="F98" s="37">
        <v>21.499999999999996</v>
      </c>
      <c r="G98" s="37">
        <v>23</v>
      </c>
      <c r="H98" s="37">
        <v>24.5</v>
      </c>
      <c r="I98" s="37">
        <v>25.5</v>
      </c>
      <c r="J98" s="37">
        <v>27</v>
      </c>
      <c r="K98" s="37">
        <v>28.500000000000004</v>
      </c>
      <c r="L98" s="37">
        <v>30</v>
      </c>
      <c r="M98" s="37">
        <v>31.5</v>
      </c>
      <c r="N98" s="37">
        <v>32.5</v>
      </c>
      <c r="O98" s="37">
        <v>34</v>
      </c>
      <c r="P98" s="37">
        <v>35</v>
      </c>
      <c r="Q98" s="37">
        <v>36</v>
      </c>
    </row>
    <row r="99" spans="4:17" x14ac:dyDescent="0.25">
      <c r="D99">
        <v>96</v>
      </c>
      <c r="E99">
        <v>109000</v>
      </c>
      <c r="F99" s="37">
        <v>21.499999999999996</v>
      </c>
      <c r="G99" s="37">
        <v>23</v>
      </c>
      <c r="H99" s="37">
        <v>24.5</v>
      </c>
      <c r="I99" s="37">
        <v>25.5</v>
      </c>
      <c r="J99" s="37">
        <v>27</v>
      </c>
      <c r="K99" s="37">
        <v>28.500000000000004</v>
      </c>
      <c r="L99" s="37">
        <v>30</v>
      </c>
      <c r="M99" s="37">
        <v>31.5</v>
      </c>
      <c r="N99" s="37">
        <v>32.5</v>
      </c>
      <c r="O99" s="37">
        <v>34</v>
      </c>
      <c r="P99" s="37">
        <v>35</v>
      </c>
      <c r="Q99" s="37">
        <v>36</v>
      </c>
    </row>
    <row r="100" spans="4:17" x14ac:dyDescent="0.25">
      <c r="D100">
        <v>97</v>
      </c>
      <c r="E100">
        <v>110000</v>
      </c>
      <c r="F100" s="37">
        <v>21.499999999999996</v>
      </c>
      <c r="G100" s="37">
        <v>23</v>
      </c>
      <c r="H100" s="37">
        <v>24.5</v>
      </c>
      <c r="I100" s="37">
        <v>25.5</v>
      </c>
      <c r="J100" s="37">
        <v>27</v>
      </c>
      <c r="K100" s="37">
        <v>28.500000000000004</v>
      </c>
      <c r="L100" s="37">
        <v>30</v>
      </c>
      <c r="M100" s="37">
        <v>31.5</v>
      </c>
      <c r="N100" s="37">
        <v>32.5</v>
      </c>
      <c r="O100" s="37">
        <v>34</v>
      </c>
      <c r="P100" s="37">
        <v>35</v>
      </c>
      <c r="Q100" s="37">
        <v>36</v>
      </c>
    </row>
  </sheetData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1:Q100"/>
  <sheetViews>
    <sheetView zoomScale="85" zoomScaleNormal="85" workbookViewId="0"/>
  </sheetViews>
  <sheetFormatPr defaultRowHeight="15" x14ac:dyDescent="0.25"/>
  <sheetData>
    <row r="1" spans="2:17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</row>
    <row r="2" spans="2:17" x14ac:dyDescent="0.25">
      <c r="B2" s="61"/>
      <c r="F2" s="62">
        <v>0</v>
      </c>
      <c r="G2" s="62">
        <v>1.0009999999999999</v>
      </c>
      <c r="H2" s="62">
        <v>1.5009999999999999</v>
      </c>
      <c r="I2" s="62">
        <v>2.0009999999999999</v>
      </c>
      <c r="J2" s="62">
        <v>2.5009999999999999</v>
      </c>
      <c r="K2" s="62">
        <v>3.0009999999999999</v>
      </c>
      <c r="L2" s="62">
        <v>3.5009999999999999</v>
      </c>
      <c r="M2" s="62">
        <v>4.0010000000000003</v>
      </c>
      <c r="N2" s="62">
        <v>4.5010000000000003</v>
      </c>
      <c r="O2" s="62">
        <v>5.0010000000000003</v>
      </c>
      <c r="P2" s="62">
        <v>5.5010000000000003</v>
      </c>
      <c r="Q2" s="62">
        <v>6.0010000000000003</v>
      </c>
    </row>
    <row r="3" spans="2:17" x14ac:dyDescent="0.25">
      <c r="B3" s="64"/>
      <c r="E3" t="s">
        <v>59</v>
      </c>
      <c r="F3" s="62">
        <v>2</v>
      </c>
      <c r="G3" s="62">
        <v>3</v>
      </c>
      <c r="H3" s="62">
        <v>4</v>
      </c>
      <c r="I3" s="62">
        <v>5</v>
      </c>
      <c r="J3" s="62">
        <v>6</v>
      </c>
      <c r="K3" s="62">
        <v>7</v>
      </c>
      <c r="L3" s="62">
        <v>8</v>
      </c>
      <c r="M3" s="62">
        <v>9</v>
      </c>
      <c r="N3" s="62">
        <v>10</v>
      </c>
      <c r="O3" s="62">
        <v>11</v>
      </c>
      <c r="P3" s="62">
        <v>12</v>
      </c>
      <c r="Q3" s="62">
        <v>13</v>
      </c>
    </row>
    <row r="4" spans="2:17" x14ac:dyDescent="0.25">
      <c r="D4">
        <v>1</v>
      </c>
      <c r="E4">
        <v>0</v>
      </c>
      <c r="F4" s="37">
        <v>10</v>
      </c>
      <c r="G4" s="37">
        <v>10.500000000000002</v>
      </c>
      <c r="H4" s="37">
        <v>10.999999999999998</v>
      </c>
      <c r="I4" s="37">
        <v>11.5</v>
      </c>
      <c r="J4" s="37">
        <v>12</v>
      </c>
      <c r="K4" s="37">
        <v>12.5</v>
      </c>
      <c r="L4" s="37">
        <v>13</v>
      </c>
      <c r="M4" s="37">
        <v>13</v>
      </c>
      <c r="N4" s="37">
        <v>13.5</v>
      </c>
      <c r="O4" s="37">
        <v>14.000000000000002</v>
      </c>
      <c r="P4" s="37">
        <v>14.500000000000002</v>
      </c>
      <c r="Q4" s="37">
        <v>14.500000000000002</v>
      </c>
    </row>
    <row r="5" spans="2:17" x14ac:dyDescent="0.25">
      <c r="D5">
        <v>2</v>
      </c>
      <c r="E5" s="65">
        <v>20000</v>
      </c>
      <c r="F5" s="66">
        <v>13</v>
      </c>
      <c r="G5" s="66">
        <v>13.5</v>
      </c>
      <c r="H5" s="66">
        <v>13.999999999999998</v>
      </c>
      <c r="I5" s="66">
        <v>14.499999999999998</v>
      </c>
      <c r="J5" s="66">
        <v>15</v>
      </c>
      <c r="K5" s="66">
        <v>15.5</v>
      </c>
      <c r="L5" s="66">
        <v>16</v>
      </c>
      <c r="M5" s="66">
        <v>16</v>
      </c>
      <c r="N5" s="66">
        <v>16.5</v>
      </c>
      <c r="O5" s="66">
        <v>17</v>
      </c>
      <c r="P5" s="66">
        <v>17.5</v>
      </c>
      <c r="Q5" s="66">
        <v>17.5</v>
      </c>
    </row>
    <row r="6" spans="2:17" x14ac:dyDescent="0.25">
      <c r="D6">
        <v>3</v>
      </c>
      <c r="E6" s="65">
        <v>20500</v>
      </c>
      <c r="F6" s="66">
        <v>14.000000000000002</v>
      </c>
      <c r="G6" s="66">
        <v>14.499999999999998</v>
      </c>
      <c r="H6" s="66">
        <v>15</v>
      </c>
      <c r="I6" s="66">
        <v>15.5</v>
      </c>
      <c r="J6" s="66">
        <v>16</v>
      </c>
      <c r="K6" s="66">
        <v>16.5</v>
      </c>
      <c r="L6" s="66">
        <v>17</v>
      </c>
      <c r="M6" s="66">
        <v>17.5</v>
      </c>
      <c r="N6" s="66">
        <v>18</v>
      </c>
      <c r="O6" s="66">
        <v>18.5</v>
      </c>
      <c r="P6" s="66">
        <v>18.5</v>
      </c>
      <c r="Q6" s="66">
        <v>19</v>
      </c>
    </row>
    <row r="7" spans="2:17" x14ac:dyDescent="0.25">
      <c r="D7">
        <v>4</v>
      </c>
      <c r="E7" s="65">
        <v>21000</v>
      </c>
      <c r="F7" s="66">
        <v>14.500000000000002</v>
      </c>
      <c r="G7" s="66">
        <v>15</v>
      </c>
      <c r="H7" s="66">
        <v>15.5</v>
      </c>
      <c r="I7" s="66">
        <v>16.5</v>
      </c>
      <c r="J7" s="66">
        <v>17</v>
      </c>
      <c r="K7" s="66">
        <v>17.5</v>
      </c>
      <c r="L7" s="66">
        <v>18</v>
      </c>
      <c r="M7" s="66">
        <v>18.5</v>
      </c>
      <c r="N7" s="66">
        <v>19</v>
      </c>
      <c r="O7" s="66">
        <v>19.5</v>
      </c>
      <c r="P7" s="66">
        <v>20</v>
      </c>
      <c r="Q7" s="66">
        <v>20</v>
      </c>
    </row>
    <row r="8" spans="2:17" x14ac:dyDescent="0.25">
      <c r="D8">
        <v>5</v>
      </c>
      <c r="E8" s="65">
        <v>21500</v>
      </c>
      <c r="F8" s="66">
        <v>14.499999999999998</v>
      </c>
      <c r="G8" s="66">
        <v>15</v>
      </c>
      <c r="H8" s="66">
        <v>16</v>
      </c>
      <c r="I8" s="66">
        <v>17</v>
      </c>
      <c r="J8" s="66">
        <v>17.5</v>
      </c>
      <c r="K8" s="66">
        <v>18.5</v>
      </c>
      <c r="L8" s="66">
        <v>19</v>
      </c>
      <c r="M8" s="66">
        <v>19.5</v>
      </c>
      <c r="N8" s="66">
        <v>20</v>
      </c>
      <c r="O8" s="66">
        <v>20.5</v>
      </c>
      <c r="P8" s="66">
        <v>21</v>
      </c>
      <c r="Q8" s="66">
        <v>21.5</v>
      </c>
    </row>
    <row r="9" spans="2:17" x14ac:dyDescent="0.25">
      <c r="D9">
        <v>6</v>
      </c>
      <c r="E9" s="65">
        <v>22000</v>
      </c>
      <c r="F9" s="66">
        <v>15</v>
      </c>
      <c r="G9" s="66">
        <v>15.5</v>
      </c>
      <c r="H9" s="66">
        <v>16.5</v>
      </c>
      <c r="I9" s="66">
        <v>17.5</v>
      </c>
      <c r="J9" s="66">
        <v>18.5</v>
      </c>
      <c r="K9" s="66">
        <v>19</v>
      </c>
      <c r="L9" s="66">
        <v>20</v>
      </c>
      <c r="M9" s="66">
        <v>20.5</v>
      </c>
      <c r="N9" s="66">
        <v>21</v>
      </c>
      <c r="O9" s="66">
        <v>21.5</v>
      </c>
      <c r="P9" s="66">
        <v>22</v>
      </c>
      <c r="Q9" s="66">
        <v>22.5</v>
      </c>
    </row>
    <row r="10" spans="2:17" x14ac:dyDescent="0.25">
      <c r="D10">
        <v>7</v>
      </c>
      <c r="E10" s="65">
        <v>22500</v>
      </c>
      <c r="F10" s="66">
        <v>15.5</v>
      </c>
      <c r="G10" s="66">
        <v>16.5</v>
      </c>
      <c r="H10" s="66">
        <v>17</v>
      </c>
      <c r="I10" s="66">
        <v>18</v>
      </c>
      <c r="J10" s="66">
        <v>19</v>
      </c>
      <c r="K10" s="66">
        <v>20</v>
      </c>
      <c r="L10" s="66">
        <v>20.5</v>
      </c>
      <c r="M10" s="66">
        <v>21.5</v>
      </c>
      <c r="N10" s="66">
        <v>22</v>
      </c>
      <c r="O10" s="66">
        <v>22.5</v>
      </c>
      <c r="P10" s="66">
        <v>23</v>
      </c>
      <c r="Q10" s="66">
        <v>23.5</v>
      </c>
    </row>
    <row r="11" spans="2:17" x14ac:dyDescent="0.25">
      <c r="D11">
        <v>8</v>
      </c>
      <c r="E11" s="65">
        <v>23000</v>
      </c>
      <c r="F11" s="66">
        <v>16</v>
      </c>
      <c r="G11" s="66">
        <v>16.5</v>
      </c>
      <c r="H11" s="66">
        <v>17.5</v>
      </c>
      <c r="I11" s="66">
        <v>18.5</v>
      </c>
      <c r="J11" s="66">
        <v>19.5</v>
      </c>
      <c r="K11" s="66">
        <v>20.5</v>
      </c>
      <c r="L11" s="66">
        <v>21.5</v>
      </c>
      <c r="M11" s="66">
        <v>22</v>
      </c>
      <c r="N11" s="66">
        <v>23</v>
      </c>
      <c r="O11" s="66">
        <v>23.5</v>
      </c>
      <c r="P11" s="66">
        <v>24.000000000000004</v>
      </c>
      <c r="Q11" s="66">
        <v>24.499999999999996</v>
      </c>
    </row>
    <row r="12" spans="2:17" x14ac:dyDescent="0.25">
      <c r="D12">
        <v>9</v>
      </c>
      <c r="E12" s="65">
        <v>23500</v>
      </c>
      <c r="F12" s="66">
        <v>16.5</v>
      </c>
      <c r="G12" s="66">
        <v>17</v>
      </c>
      <c r="H12" s="66">
        <v>18</v>
      </c>
      <c r="I12" s="66">
        <v>19</v>
      </c>
      <c r="J12" s="66">
        <v>20</v>
      </c>
      <c r="K12" s="66">
        <v>21</v>
      </c>
      <c r="L12" s="66">
        <v>22</v>
      </c>
      <c r="M12" s="66">
        <v>23</v>
      </c>
      <c r="N12" s="66">
        <v>23.5</v>
      </c>
      <c r="O12" s="66">
        <v>24.499999999999996</v>
      </c>
      <c r="P12" s="66">
        <v>24.999999999999996</v>
      </c>
      <c r="Q12" s="66">
        <v>25.5</v>
      </c>
    </row>
    <row r="13" spans="2:17" x14ac:dyDescent="0.25">
      <c r="D13">
        <v>10</v>
      </c>
      <c r="E13" s="65">
        <v>24000</v>
      </c>
      <c r="F13" s="66">
        <v>17</v>
      </c>
      <c r="G13" s="66">
        <v>17.5</v>
      </c>
      <c r="H13" s="66">
        <v>18.5</v>
      </c>
      <c r="I13" s="66">
        <v>19.5</v>
      </c>
      <c r="J13" s="66">
        <v>20.5</v>
      </c>
      <c r="K13" s="66">
        <v>21.5</v>
      </c>
      <c r="L13" s="66">
        <v>22.5</v>
      </c>
      <c r="M13" s="66">
        <v>23.5</v>
      </c>
      <c r="N13" s="66">
        <v>24.499999999999996</v>
      </c>
      <c r="O13" s="66">
        <v>24.999999999999996</v>
      </c>
      <c r="P13" s="66">
        <v>26</v>
      </c>
      <c r="Q13" s="66">
        <v>26.5</v>
      </c>
    </row>
    <row r="14" spans="2:17" x14ac:dyDescent="0.25">
      <c r="D14">
        <v>11</v>
      </c>
      <c r="E14" s="65">
        <v>24500</v>
      </c>
      <c r="F14" s="66">
        <v>17</v>
      </c>
      <c r="G14" s="66">
        <v>18</v>
      </c>
      <c r="H14" s="66">
        <v>19</v>
      </c>
      <c r="I14" s="66">
        <v>20</v>
      </c>
      <c r="J14" s="66">
        <v>21</v>
      </c>
      <c r="K14" s="66">
        <v>22</v>
      </c>
      <c r="L14" s="66">
        <v>23</v>
      </c>
      <c r="M14" s="66">
        <v>24.000000000000004</v>
      </c>
      <c r="N14" s="66">
        <v>24.999999999999996</v>
      </c>
      <c r="O14" s="66">
        <v>26</v>
      </c>
      <c r="P14" s="66">
        <v>26.5</v>
      </c>
      <c r="Q14" s="66">
        <v>27</v>
      </c>
    </row>
    <row r="15" spans="2:17" x14ac:dyDescent="0.25">
      <c r="D15">
        <v>12</v>
      </c>
      <c r="E15" s="65">
        <v>25000</v>
      </c>
      <c r="F15" s="66">
        <v>17</v>
      </c>
      <c r="G15" s="66">
        <v>18</v>
      </c>
      <c r="H15" s="66">
        <v>19.5</v>
      </c>
      <c r="I15" s="66">
        <v>20.5</v>
      </c>
      <c r="J15" s="66">
        <v>21.5</v>
      </c>
      <c r="K15" s="66">
        <v>22.5</v>
      </c>
      <c r="L15" s="66">
        <v>23.5</v>
      </c>
      <c r="M15" s="66">
        <v>24.499999999999996</v>
      </c>
      <c r="N15" s="66">
        <v>25.5</v>
      </c>
      <c r="O15" s="66">
        <v>26.5</v>
      </c>
      <c r="P15" s="66">
        <v>27</v>
      </c>
      <c r="Q15" s="66">
        <v>28.000000000000004</v>
      </c>
    </row>
    <row r="16" spans="2:17" x14ac:dyDescent="0.25">
      <c r="D16">
        <v>13</v>
      </c>
      <c r="E16" s="65">
        <v>26000</v>
      </c>
      <c r="F16" s="66">
        <v>17</v>
      </c>
      <c r="G16" s="66">
        <v>18</v>
      </c>
      <c r="H16" s="66">
        <v>19.5</v>
      </c>
      <c r="I16" s="66">
        <v>20.5</v>
      </c>
      <c r="J16" s="66">
        <v>22</v>
      </c>
      <c r="K16" s="66">
        <v>23</v>
      </c>
      <c r="L16" s="66">
        <v>24.000000000000004</v>
      </c>
      <c r="M16" s="66">
        <v>24.999999999999996</v>
      </c>
      <c r="N16" s="66">
        <v>26</v>
      </c>
      <c r="O16" s="66">
        <v>27</v>
      </c>
      <c r="P16" s="66">
        <v>28.000000000000004</v>
      </c>
      <c r="Q16" s="66">
        <v>28.500000000000004</v>
      </c>
    </row>
    <row r="17" spans="4:17" x14ac:dyDescent="0.25">
      <c r="D17">
        <v>14</v>
      </c>
      <c r="E17" s="65">
        <v>27000</v>
      </c>
      <c r="F17" s="66">
        <v>17</v>
      </c>
      <c r="G17" s="66">
        <v>18</v>
      </c>
      <c r="H17" s="66">
        <v>19.5</v>
      </c>
      <c r="I17" s="66">
        <v>20.5</v>
      </c>
      <c r="J17" s="66">
        <v>21.999999999999996</v>
      </c>
      <c r="K17" s="66">
        <v>23</v>
      </c>
      <c r="L17" s="66">
        <v>24.499999999999996</v>
      </c>
      <c r="M17" s="66">
        <v>25.5</v>
      </c>
      <c r="N17" s="66">
        <v>26.5</v>
      </c>
      <c r="O17" s="66">
        <v>27.500000000000004</v>
      </c>
      <c r="P17" s="66">
        <v>28.500000000000004</v>
      </c>
      <c r="Q17" s="66">
        <v>29.500000000000004</v>
      </c>
    </row>
    <row r="18" spans="4:17" x14ac:dyDescent="0.25">
      <c r="D18">
        <v>15</v>
      </c>
      <c r="E18" s="65">
        <v>28000</v>
      </c>
      <c r="F18" s="66">
        <v>17</v>
      </c>
      <c r="G18" s="66">
        <v>18</v>
      </c>
      <c r="H18" s="66">
        <v>19.5</v>
      </c>
      <c r="I18" s="66">
        <v>20.5</v>
      </c>
      <c r="J18" s="66">
        <v>21.999999999999996</v>
      </c>
      <c r="K18" s="66">
        <v>23</v>
      </c>
      <c r="L18" s="66">
        <v>24.5</v>
      </c>
      <c r="M18" s="66">
        <v>25.5</v>
      </c>
      <c r="N18" s="66">
        <v>26.5</v>
      </c>
      <c r="O18" s="66">
        <v>27.500000000000004</v>
      </c>
      <c r="P18" s="66">
        <v>28.499999999999996</v>
      </c>
      <c r="Q18" s="66">
        <v>29.5</v>
      </c>
    </row>
    <row r="19" spans="4:17" x14ac:dyDescent="0.25">
      <c r="D19">
        <v>16</v>
      </c>
      <c r="E19" s="65">
        <v>29000</v>
      </c>
      <c r="F19" s="66">
        <v>17</v>
      </c>
      <c r="G19" s="66">
        <v>18</v>
      </c>
      <c r="H19" s="66">
        <v>19.5</v>
      </c>
      <c r="I19" s="66">
        <v>20.5</v>
      </c>
      <c r="J19" s="66">
        <v>21.999999999999996</v>
      </c>
      <c r="K19" s="66">
        <v>23</v>
      </c>
      <c r="L19" s="66">
        <v>24.5</v>
      </c>
      <c r="M19" s="66">
        <v>25.5</v>
      </c>
      <c r="N19" s="66">
        <v>26.5</v>
      </c>
      <c r="O19" s="66">
        <v>27.500000000000004</v>
      </c>
      <c r="P19" s="66">
        <v>28.499999999999996</v>
      </c>
      <c r="Q19" s="66">
        <v>29.5</v>
      </c>
    </row>
    <row r="20" spans="4:17" x14ac:dyDescent="0.25">
      <c r="D20">
        <v>17</v>
      </c>
      <c r="E20" s="65">
        <v>30000</v>
      </c>
      <c r="F20" s="66">
        <v>17</v>
      </c>
      <c r="G20" s="66">
        <v>18</v>
      </c>
      <c r="H20" s="66">
        <v>19.5</v>
      </c>
      <c r="I20" s="66">
        <v>20.5</v>
      </c>
      <c r="J20" s="66">
        <v>21.999999999999996</v>
      </c>
      <c r="K20" s="66">
        <v>23</v>
      </c>
      <c r="L20" s="66">
        <v>24.5</v>
      </c>
      <c r="M20" s="66">
        <v>25.5</v>
      </c>
      <c r="N20" s="66">
        <v>26.5</v>
      </c>
      <c r="O20" s="66">
        <v>27.500000000000004</v>
      </c>
      <c r="P20" s="66">
        <v>28.499999999999996</v>
      </c>
      <c r="Q20" s="66">
        <v>29.5</v>
      </c>
    </row>
    <row r="21" spans="4:17" x14ac:dyDescent="0.25">
      <c r="D21">
        <v>18</v>
      </c>
      <c r="E21">
        <v>31000</v>
      </c>
      <c r="F21" s="37">
        <v>17</v>
      </c>
      <c r="G21" s="37">
        <v>18</v>
      </c>
      <c r="H21" s="37">
        <v>19.5</v>
      </c>
      <c r="I21" s="37">
        <v>20.5</v>
      </c>
      <c r="J21" s="37">
        <v>21.999999999999996</v>
      </c>
      <c r="K21" s="37">
        <v>23</v>
      </c>
      <c r="L21" s="37">
        <v>24.5</v>
      </c>
      <c r="M21" s="37">
        <v>25.5</v>
      </c>
      <c r="N21" s="37">
        <v>26.5</v>
      </c>
      <c r="O21" s="37">
        <v>27.500000000000004</v>
      </c>
      <c r="P21" s="37">
        <v>28.499999999999996</v>
      </c>
      <c r="Q21" s="37">
        <v>29.5</v>
      </c>
    </row>
    <row r="22" spans="4:17" x14ac:dyDescent="0.25">
      <c r="D22">
        <v>19</v>
      </c>
      <c r="E22">
        <v>32000</v>
      </c>
      <c r="F22" s="37">
        <v>17.5</v>
      </c>
      <c r="G22" s="37">
        <v>18.5</v>
      </c>
      <c r="H22" s="37">
        <v>19.5</v>
      </c>
      <c r="I22" s="37">
        <v>21.000000000000004</v>
      </c>
      <c r="J22" s="37">
        <v>21.999999999999996</v>
      </c>
      <c r="K22" s="37">
        <v>23</v>
      </c>
      <c r="L22" s="37">
        <v>24.5</v>
      </c>
      <c r="M22" s="37">
        <v>25.5</v>
      </c>
      <c r="N22" s="37">
        <v>26.5</v>
      </c>
      <c r="O22" s="37">
        <v>27.500000000000004</v>
      </c>
      <c r="P22" s="37">
        <v>28.499999999999996</v>
      </c>
      <c r="Q22" s="37">
        <v>29.5</v>
      </c>
    </row>
    <row r="23" spans="4:17" x14ac:dyDescent="0.25">
      <c r="D23">
        <v>20</v>
      </c>
      <c r="E23">
        <v>33000</v>
      </c>
      <c r="F23" s="37">
        <v>17.5</v>
      </c>
      <c r="G23" s="37">
        <v>18.5</v>
      </c>
      <c r="H23" s="37">
        <v>19.5</v>
      </c>
      <c r="I23" s="37">
        <v>21.000000000000004</v>
      </c>
      <c r="J23" s="37">
        <v>21.999999999999996</v>
      </c>
      <c r="K23" s="37">
        <v>23</v>
      </c>
      <c r="L23" s="37">
        <v>24.5</v>
      </c>
      <c r="M23" s="37">
        <v>25.5</v>
      </c>
      <c r="N23" s="37">
        <v>26.5</v>
      </c>
      <c r="O23" s="37">
        <v>27.500000000000004</v>
      </c>
      <c r="P23" s="37">
        <v>28.499999999999996</v>
      </c>
      <c r="Q23" s="37">
        <v>29.5</v>
      </c>
    </row>
    <row r="24" spans="4:17" x14ac:dyDescent="0.25">
      <c r="D24">
        <v>21</v>
      </c>
      <c r="E24">
        <v>34000</v>
      </c>
      <c r="F24" s="37">
        <v>17.5</v>
      </c>
      <c r="G24" s="37">
        <v>18.5</v>
      </c>
      <c r="H24" s="37">
        <v>19.5</v>
      </c>
      <c r="I24" s="37">
        <v>21.000000000000004</v>
      </c>
      <c r="J24" s="37">
        <v>21.999999999999996</v>
      </c>
      <c r="K24" s="37">
        <v>23</v>
      </c>
      <c r="L24" s="37">
        <v>24.5</v>
      </c>
      <c r="M24" s="37">
        <v>25.5</v>
      </c>
      <c r="N24" s="37">
        <v>26.5</v>
      </c>
      <c r="O24" s="37">
        <v>27.500000000000004</v>
      </c>
      <c r="P24" s="37">
        <v>28.499999999999996</v>
      </c>
      <c r="Q24" s="37">
        <v>29.5</v>
      </c>
    </row>
    <row r="25" spans="4:17" x14ac:dyDescent="0.25">
      <c r="D25">
        <v>22</v>
      </c>
      <c r="E25">
        <v>35000</v>
      </c>
      <c r="F25" s="37">
        <v>17.5</v>
      </c>
      <c r="G25" s="37">
        <v>18.5</v>
      </c>
      <c r="H25" s="37">
        <v>19.5</v>
      </c>
      <c r="I25" s="37">
        <v>21.000000000000004</v>
      </c>
      <c r="J25" s="37">
        <v>21.999999999999996</v>
      </c>
      <c r="K25" s="37">
        <v>23</v>
      </c>
      <c r="L25" s="37">
        <v>24.5</v>
      </c>
      <c r="M25" s="37">
        <v>25.5</v>
      </c>
      <c r="N25" s="37">
        <v>26.5</v>
      </c>
      <c r="O25" s="37">
        <v>27.500000000000004</v>
      </c>
      <c r="P25" s="37">
        <v>28.499999999999996</v>
      </c>
      <c r="Q25" s="37">
        <v>29.5</v>
      </c>
    </row>
    <row r="26" spans="4:17" x14ac:dyDescent="0.25">
      <c r="D26">
        <v>23</v>
      </c>
      <c r="E26">
        <v>36000</v>
      </c>
      <c r="F26" s="37">
        <v>17.5</v>
      </c>
      <c r="G26" s="37">
        <v>18.5</v>
      </c>
      <c r="H26" s="37">
        <v>19.5</v>
      </c>
      <c r="I26" s="37">
        <v>21.000000000000004</v>
      </c>
      <c r="J26" s="37">
        <v>21.999999999999996</v>
      </c>
      <c r="K26" s="37">
        <v>23</v>
      </c>
      <c r="L26" s="37">
        <v>24.5</v>
      </c>
      <c r="M26" s="37">
        <v>25.5</v>
      </c>
      <c r="N26" s="37">
        <v>26.5</v>
      </c>
      <c r="O26" s="37">
        <v>27.500000000000004</v>
      </c>
      <c r="P26" s="37">
        <v>28.499999999999996</v>
      </c>
      <c r="Q26" s="37">
        <v>29.5</v>
      </c>
    </row>
    <row r="27" spans="4:17" x14ac:dyDescent="0.25">
      <c r="D27">
        <v>24</v>
      </c>
      <c r="E27">
        <v>37000</v>
      </c>
      <c r="F27" s="37">
        <v>17.5</v>
      </c>
      <c r="G27" s="37">
        <v>18.5</v>
      </c>
      <c r="H27" s="37">
        <v>19.5</v>
      </c>
      <c r="I27" s="37">
        <v>21.000000000000004</v>
      </c>
      <c r="J27" s="37">
        <v>21.999999999999996</v>
      </c>
      <c r="K27" s="37">
        <v>23</v>
      </c>
      <c r="L27" s="37">
        <v>24.5</v>
      </c>
      <c r="M27" s="37">
        <v>25.5</v>
      </c>
      <c r="N27" s="37">
        <v>26.5</v>
      </c>
      <c r="O27" s="37">
        <v>27.500000000000004</v>
      </c>
      <c r="P27" s="37">
        <v>28.499999999999996</v>
      </c>
      <c r="Q27" s="37">
        <v>29.5</v>
      </c>
    </row>
    <row r="28" spans="4:17" x14ac:dyDescent="0.25">
      <c r="D28">
        <v>25</v>
      </c>
      <c r="E28">
        <v>38000</v>
      </c>
      <c r="F28" s="37">
        <v>17.5</v>
      </c>
      <c r="G28" s="37">
        <v>18.5</v>
      </c>
      <c r="H28" s="37">
        <v>19.5</v>
      </c>
      <c r="I28" s="37">
        <v>21.000000000000004</v>
      </c>
      <c r="J28" s="37">
        <v>21.999999999999996</v>
      </c>
      <c r="K28" s="37">
        <v>23</v>
      </c>
      <c r="L28" s="37">
        <v>24.5</v>
      </c>
      <c r="M28" s="37">
        <v>25.5</v>
      </c>
      <c r="N28" s="37">
        <v>26.5</v>
      </c>
      <c r="O28" s="37">
        <v>27.500000000000004</v>
      </c>
      <c r="P28" s="37">
        <v>28.499999999999996</v>
      </c>
      <c r="Q28" s="37">
        <v>29.5</v>
      </c>
    </row>
    <row r="29" spans="4:17" x14ac:dyDescent="0.25">
      <c r="D29">
        <v>26</v>
      </c>
      <c r="E29">
        <v>39000</v>
      </c>
      <c r="F29" s="37">
        <v>17.5</v>
      </c>
      <c r="G29" s="37">
        <v>18.5</v>
      </c>
      <c r="H29" s="37">
        <v>19.5</v>
      </c>
      <c r="I29" s="37">
        <v>21.000000000000004</v>
      </c>
      <c r="J29" s="37">
        <v>21.999999999999996</v>
      </c>
      <c r="K29" s="37">
        <v>23</v>
      </c>
      <c r="L29" s="37">
        <v>24.5</v>
      </c>
      <c r="M29" s="37">
        <v>25.5</v>
      </c>
      <c r="N29" s="37">
        <v>26.5</v>
      </c>
      <c r="O29" s="37">
        <v>27.500000000000004</v>
      </c>
      <c r="P29" s="37">
        <v>28.499999999999996</v>
      </c>
      <c r="Q29" s="37">
        <v>29.5</v>
      </c>
    </row>
    <row r="30" spans="4:17" x14ac:dyDescent="0.25">
      <c r="D30">
        <v>27</v>
      </c>
      <c r="E30">
        <v>40000</v>
      </c>
      <c r="F30" s="37">
        <v>17.5</v>
      </c>
      <c r="G30" s="37">
        <v>18.5</v>
      </c>
      <c r="H30" s="37">
        <v>19.5</v>
      </c>
      <c r="I30" s="37">
        <v>21.000000000000004</v>
      </c>
      <c r="J30" s="37">
        <v>21.999999999999996</v>
      </c>
      <c r="K30" s="37">
        <v>23</v>
      </c>
      <c r="L30" s="37">
        <v>24.5</v>
      </c>
      <c r="M30" s="37">
        <v>25.5</v>
      </c>
      <c r="N30" s="37">
        <v>26.5</v>
      </c>
      <c r="O30" s="37">
        <v>27.500000000000004</v>
      </c>
      <c r="P30" s="37">
        <v>28.499999999999996</v>
      </c>
      <c r="Q30" s="37">
        <v>29.5</v>
      </c>
    </row>
    <row r="31" spans="4:17" x14ac:dyDescent="0.25">
      <c r="D31">
        <v>28</v>
      </c>
      <c r="E31">
        <v>41000</v>
      </c>
      <c r="F31" s="37">
        <v>17.5</v>
      </c>
      <c r="G31" s="37">
        <v>18.5</v>
      </c>
      <c r="H31" s="37">
        <v>19.5</v>
      </c>
      <c r="I31" s="37">
        <v>21.000000000000004</v>
      </c>
      <c r="J31" s="37">
        <v>21.999999999999996</v>
      </c>
      <c r="K31" s="37">
        <v>23</v>
      </c>
      <c r="L31" s="37">
        <v>24.5</v>
      </c>
      <c r="M31" s="37">
        <v>25.5</v>
      </c>
      <c r="N31" s="37">
        <v>26.5</v>
      </c>
      <c r="O31" s="37">
        <v>27.500000000000004</v>
      </c>
      <c r="P31" s="37">
        <v>28.499999999999996</v>
      </c>
      <c r="Q31" s="37">
        <v>29.5</v>
      </c>
    </row>
    <row r="32" spans="4:17" x14ac:dyDescent="0.25">
      <c r="D32">
        <v>29</v>
      </c>
      <c r="E32">
        <v>42000</v>
      </c>
      <c r="F32" s="37">
        <v>17.5</v>
      </c>
      <c r="G32" s="37">
        <v>18.5</v>
      </c>
      <c r="H32" s="37">
        <v>19.5</v>
      </c>
      <c r="I32" s="37">
        <v>21.000000000000004</v>
      </c>
      <c r="J32" s="37">
        <v>21.999999999999996</v>
      </c>
      <c r="K32" s="37">
        <v>23</v>
      </c>
      <c r="L32" s="37">
        <v>24.5</v>
      </c>
      <c r="M32" s="37">
        <v>25.5</v>
      </c>
      <c r="N32" s="37">
        <v>26.5</v>
      </c>
      <c r="O32" s="37">
        <v>27.500000000000004</v>
      </c>
      <c r="P32" s="37">
        <v>28.499999999999996</v>
      </c>
      <c r="Q32" s="37">
        <v>29.5</v>
      </c>
    </row>
    <row r="33" spans="4:17" x14ac:dyDescent="0.25">
      <c r="D33">
        <v>30</v>
      </c>
      <c r="E33">
        <v>43000</v>
      </c>
      <c r="F33" s="37">
        <v>17.5</v>
      </c>
      <c r="G33" s="37">
        <v>18.5</v>
      </c>
      <c r="H33" s="37">
        <v>19.5</v>
      </c>
      <c r="I33" s="37">
        <v>21.000000000000004</v>
      </c>
      <c r="J33" s="37">
        <v>21.999999999999996</v>
      </c>
      <c r="K33" s="37">
        <v>23</v>
      </c>
      <c r="L33" s="37">
        <v>24.5</v>
      </c>
      <c r="M33" s="37">
        <v>25.5</v>
      </c>
      <c r="N33" s="37">
        <v>26.5</v>
      </c>
      <c r="O33" s="37">
        <v>27.500000000000004</v>
      </c>
      <c r="P33" s="37">
        <v>28.499999999999996</v>
      </c>
      <c r="Q33" s="37">
        <v>29.5</v>
      </c>
    </row>
    <row r="34" spans="4:17" x14ac:dyDescent="0.25">
      <c r="D34">
        <v>31</v>
      </c>
      <c r="E34">
        <v>44000</v>
      </c>
      <c r="F34" s="37">
        <v>18</v>
      </c>
      <c r="G34" s="37">
        <v>19</v>
      </c>
      <c r="H34" s="37">
        <v>20</v>
      </c>
      <c r="I34" s="37">
        <v>21.000000000000004</v>
      </c>
      <c r="J34" s="37">
        <v>21.999999999999996</v>
      </c>
      <c r="K34" s="37">
        <v>23</v>
      </c>
      <c r="L34" s="37">
        <v>24.5</v>
      </c>
      <c r="M34" s="37">
        <v>25.5</v>
      </c>
      <c r="N34" s="37">
        <v>26.5</v>
      </c>
      <c r="O34" s="37">
        <v>27.500000000000004</v>
      </c>
      <c r="P34" s="37">
        <v>28.499999999999996</v>
      </c>
      <c r="Q34" s="37">
        <v>29.5</v>
      </c>
    </row>
    <row r="35" spans="4:17" x14ac:dyDescent="0.25">
      <c r="D35">
        <v>32</v>
      </c>
      <c r="E35">
        <v>45000</v>
      </c>
      <c r="F35" s="37">
        <v>18</v>
      </c>
      <c r="G35" s="37">
        <v>19</v>
      </c>
      <c r="H35" s="37">
        <v>20</v>
      </c>
      <c r="I35" s="37">
        <v>21.000000000000004</v>
      </c>
      <c r="J35" s="37">
        <v>21.999999999999996</v>
      </c>
      <c r="K35" s="37">
        <v>23</v>
      </c>
      <c r="L35" s="37">
        <v>24.5</v>
      </c>
      <c r="M35" s="37">
        <v>25.5</v>
      </c>
      <c r="N35" s="37">
        <v>26.5</v>
      </c>
      <c r="O35" s="37">
        <v>27.500000000000004</v>
      </c>
      <c r="P35" s="37">
        <v>28.499999999999996</v>
      </c>
      <c r="Q35" s="37">
        <v>29.5</v>
      </c>
    </row>
    <row r="36" spans="4:17" x14ac:dyDescent="0.25">
      <c r="D36">
        <v>33</v>
      </c>
      <c r="E36">
        <v>46000</v>
      </c>
      <c r="F36" s="37">
        <v>18</v>
      </c>
      <c r="G36" s="37">
        <v>19</v>
      </c>
      <c r="H36" s="37">
        <v>20</v>
      </c>
      <c r="I36" s="37">
        <v>21.000000000000004</v>
      </c>
      <c r="J36" s="37">
        <v>21.999999999999996</v>
      </c>
      <c r="K36" s="37">
        <v>23</v>
      </c>
      <c r="L36" s="37">
        <v>24.5</v>
      </c>
      <c r="M36" s="37">
        <v>25.5</v>
      </c>
      <c r="N36" s="37">
        <v>26.5</v>
      </c>
      <c r="O36" s="37">
        <v>27.500000000000004</v>
      </c>
      <c r="P36" s="37">
        <v>28.499999999999996</v>
      </c>
      <c r="Q36" s="37">
        <v>29.5</v>
      </c>
    </row>
    <row r="37" spans="4:17" x14ac:dyDescent="0.25">
      <c r="D37">
        <v>34</v>
      </c>
      <c r="E37">
        <v>47000</v>
      </c>
      <c r="F37" s="37">
        <v>18</v>
      </c>
      <c r="G37" s="37">
        <v>19</v>
      </c>
      <c r="H37" s="37">
        <v>20</v>
      </c>
      <c r="I37" s="37">
        <v>21.000000000000004</v>
      </c>
      <c r="J37" s="37">
        <v>21.999999999999996</v>
      </c>
      <c r="K37" s="37">
        <v>23</v>
      </c>
      <c r="L37" s="37">
        <v>24.5</v>
      </c>
      <c r="M37" s="37">
        <v>25.5</v>
      </c>
      <c r="N37" s="37">
        <v>26.5</v>
      </c>
      <c r="O37" s="37">
        <v>27.500000000000004</v>
      </c>
      <c r="P37" s="37">
        <v>28.499999999999996</v>
      </c>
      <c r="Q37" s="37">
        <v>29.5</v>
      </c>
    </row>
    <row r="38" spans="4:17" x14ac:dyDescent="0.25">
      <c r="D38">
        <v>35</v>
      </c>
      <c r="E38">
        <v>48000</v>
      </c>
      <c r="F38" s="37">
        <v>18</v>
      </c>
      <c r="G38" s="37">
        <v>19</v>
      </c>
      <c r="H38" s="37">
        <v>20</v>
      </c>
      <c r="I38" s="37">
        <v>21.000000000000004</v>
      </c>
      <c r="J38" s="37">
        <v>22.499999999999996</v>
      </c>
      <c r="K38" s="37">
        <v>23.5</v>
      </c>
      <c r="L38" s="37">
        <v>24.5</v>
      </c>
      <c r="M38" s="37">
        <v>25.5</v>
      </c>
      <c r="N38" s="37">
        <v>26.5</v>
      </c>
      <c r="O38" s="37">
        <v>27.500000000000004</v>
      </c>
      <c r="P38" s="37">
        <v>28.499999999999996</v>
      </c>
      <c r="Q38" s="37">
        <v>29.5</v>
      </c>
    </row>
    <row r="39" spans="4:17" x14ac:dyDescent="0.25">
      <c r="D39">
        <v>36</v>
      </c>
      <c r="E39">
        <v>49000</v>
      </c>
      <c r="F39" s="37">
        <v>18</v>
      </c>
      <c r="G39" s="37">
        <v>19</v>
      </c>
      <c r="H39" s="37">
        <v>20</v>
      </c>
      <c r="I39" s="37">
        <v>21.499999999999996</v>
      </c>
      <c r="J39" s="37">
        <v>22.499999999999996</v>
      </c>
      <c r="K39" s="37">
        <v>23.5</v>
      </c>
      <c r="L39" s="37">
        <v>24.5</v>
      </c>
      <c r="M39" s="37">
        <v>25.5</v>
      </c>
      <c r="N39" s="37">
        <v>26.5</v>
      </c>
      <c r="O39" s="37">
        <v>27.500000000000004</v>
      </c>
      <c r="P39" s="37">
        <v>28.499999999999996</v>
      </c>
      <c r="Q39" s="37">
        <v>29.5</v>
      </c>
    </row>
    <row r="40" spans="4:17" x14ac:dyDescent="0.25">
      <c r="D40">
        <v>37</v>
      </c>
      <c r="E40">
        <v>50000</v>
      </c>
      <c r="F40" s="37">
        <v>18.5</v>
      </c>
      <c r="G40" s="37">
        <v>19.5</v>
      </c>
      <c r="H40" s="37">
        <v>20.5</v>
      </c>
      <c r="I40" s="37">
        <v>21.499999999999996</v>
      </c>
      <c r="J40" s="37">
        <v>22.499999999999996</v>
      </c>
      <c r="K40" s="37">
        <v>23.5</v>
      </c>
      <c r="L40" s="37">
        <v>24.5</v>
      </c>
      <c r="M40" s="37">
        <v>26</v>
      </c>
      <c r="N40" s="37">
        <v>26.5</v>
      </c>
      <c r="O40" s="37">
        <v>27.500000000000004</v>
      </c>
      <c r="P40" s="37">
        <v>28.499999999999996</v>
      </c>
      <c r="Q40" s="37">
        <v>29.5</v>
      </c>
    </row>
    <row r="41" spans="4:17" x14ac:dyDescent="0.25">
      <c r="D41">
        <v>38</v>
      </c>
      <c r="E41">
        <v>51000</v>
      </c>
      <c r="F41" s="37">
        <v>18.5</v>
      </c>
      <c r="G41" s="37">
        <v>19.5</v>
      </c>
      <c r="H41" s="37">
        <v>20.5</v>
      </c>
      <c r="I41" s="37">
        <v>21.499999999999996</v>
      </c>
      <c r="J41" s="37">
        <v>22.499999999999996</v>
      </c>
      <c r="K41" s="37">
        <v>23.5</v>
      </c>
      <c r="L41" s="37">
        <v>24.5</v>
      </c>
      <c r="M41" s="37">
        <v>26</v>
      </c>
      <c r="N41" s="37">
        <v>27</v>
      </c>
      <c r="O41" s="37">
        <v>27.500000000000004</v>
      </c>
      <c r="P41" s="37">
        <v>28.499999999999996</v>
      </c>
      <c r="Q41" s="37">
        <v>29.5</v>
      </c>
    </row>
    <row r="42" spans="4:17" x14ac:dyDescent="0.25">
      <c r="D42">
        <v>39</v>
      </c>
      <c r="E42">
        <v>52000</v>
      </c>
      <c r="F42" s="37">
        <v>18.5</v>
      </c>
      <c r="G42" s="37">
        <v>19.5</v>
      </c>
      <c r="H42" s="37">
        <v>20.5</v>
      </c>
      <c r="I42" s="37">
        <v>21.499999999999996</v>
      </c>
      <c r="J42" s="37">
        <v>22.499999999999996</v>
      </c>
      <c r="K42" s="37">
        <v>23.5</v>
      </c>
      <c r="L42" s="37">
        <v>24.5</v>
      </c>
      <c r="M42" s="37">
        <v>26</v>
      </c>
      <c r="N42" s="37">
        <v>27</v>
      </c>
      <c r="O42" s="37">
        <v>28.000000000000004</v>
      </c>
      <c r="P42" s="37">
        <v>28.499999999999996</v>
      </c>
      <c r="Q42" s="37">
        <v>29.5</v>
      </c>
    </row>
    <row r="43" spans="4:17" x14ac:dyDescent="0.25">
      <c r="D43">
        <v>40</v>
      </c>
      <c r="E43">
        <v>53000</v>
      </c>
      <c r="F43" s="37">
        <v>18.5</v>
      </c>
      <c r="G43" s="37">
        <v>19.5</v>
      </c>
      <c r="H43" s="37">
        <v>20.5</v>
      </c>
      <c r="I43" s="37">
        <v>21.499999999999996</v>
      </c>
      <c r="J43" s="37">
        <v>22.499999999999996</v>
      </c>
      <c r="K43" s="37">
        <v>23.5</v>
      </c>
      <c r="L43" s="37">
        <v>24.5</v>
      </c>
      <c r="M43" s="37">
        <v>26</v>
      </c>
      <c r="N43" s="37">
        <v>27</v>
      </c>
      <c r="O43" s="37">
        <v>28.000000000000004</v>
      </c>
      <c r="P43" s="37">
        <v>28.499999999999996</v>
      </c>
      <c r="Q43" s="37">
        <v>29.5</v>
      </c>
    </row>
    <row r="44" spans="4:17" x14ac:dyDescent="0.25">
      <c r="D44">
        <v>41</v>
      </c>
      <c r="E44">
        <v>54000</v>
      </c>
      <c r="F44" s="37">
        <v>18.5</v>
      </c>
      <c r="G44" s="37">
        <v>19.5</v>
      </c>
      <c r="H44" s="37">
        <v>20.5</v>
      </c>
      <c r="I44" s="37">
        <v>21.499999999999996</v>
      </c>
      <c r="J44" s="37">
        <v>23</v>
      </c>
      <c r="K44" s="37">
        <v>24</v>
      </c>
      <c r="L44" s="37">
        <v>25</v>
      </c>
      <c r="M44" s="37">
        <v>26</v>
      </c>
      <c r="N44" s="37">
        <v>27</v>
      </c>
      <c r="O44" s="37">
        <v>28.000000000000004</v>
      </c>
      <c r="P44" s="37">
        <v>28.499999999999996</v>
      </c>
      <c r="Q44" s="37">
        <v>29.5</v>
      </c>
    </row>
    <row r="45" spans="4:17" x14ac:dyDescent="0.25">
      <c r="D45">
        <v>42</v>
      </c>
      <c r="E45">
        <v>55000</v>
      </c>
      <c r="F45" s="37">
        <v>18.5</v>
      </c>
      <c r="G45" s="37">
        <v>19.5</v>
      </c>
      <c r="H45" s="37">
        <v>20.5</v>
      </c>
      <c r="I45" s="37">
        <v>21.999999999999996</v>
      </c>
      <c r="J45" s="37">
        <v>23</v>
      </c>
      <c r="K45" s="37">
        <v>24</v>
      </c>
      <c r="L45" s="37">
        <v>25</v>
      </c>
      <c r="M45" s="37">
        <v>26</v>
      </c>
      <c r="N45" s="37">
        <v>27</v>
      </c>
      <c r="O45" s="37">
        <v>28.000000000000004</v>
      </c>
      <c r="P45" s="37">
        <v>29.000000000000004</v>
      </c>
      <c r="Q45" s="37">
        <v>29.5</v>
      </c>
    </row>
    <row r="46" spans="4:17" x14ac:dyDescent="0.25">
      <c r="D46">
        <v>43</v>
      </c>
      <c r="E46">
        <v>56000</v>
      </c>
      <c r="F46" s="37">
        <v>19</v>
      </c>
      <c r="G46" s="37">
        <v>20</v>
      </c>
      <c r="H46" s="37">
        <v>21.000000000000004</v>
      </c>
      <c r="I46" s="37">
        <v>21.999999999999996</v>
      </c>
      <c r="J46" s="37">
        <v>23</v>
      </c>
      <c r="K46" s="37">
        <v>24</v>
      </c>
      <c r="L46" s="37">
        <v>25</v>
      </c>
      <c r="M46" s="37">
        <v>26</v>
      </c>
      <c r="N46" s="37">
        <v>27</v>
      </c>
      <c r="O46" s="37">
        <v>28.000000000000004</v>
      </c>
      <c r="P46" s="37">
        <v>29.000000000000004</v>
      </c>
      <c r="Q46" s="37">
        <v>30</v>
      </c>
    </row>
    <row r="47" spans="4:17" x14ac:dyDescent="0.25">
      <c r="D47">
        <v>44</v>
      </c>
      <c r="E47">
        <v>57000</v>
      </c>
      <c r="F47" s="37">
        <v>19</v>
      </c>
      <c r="G47" s="37">
        <v>20</v>
      </c>
      <c r="H47" s="37">
        <v>21.000000000000004</v>
      </c>
      <c r="I47" s="37">
        <v>21.999999999999996</v>
      </c>
      <c r="J47" s="37">
        <v>23</v>
      </c>
      <c r="K47" s="37">
        <v>24</v>
      </c>
      <c r="L47" s="37">
        <v>25</v>
      </c>
      <c r="M47" s="37">
        <v>26</v>
      </c>
      <c r="N47" s="37">
        <v>27</v>
      </c>
      <c r="O47" s="37">
        <v>28.000000000000004</v>
      </c>
      <c r="P47" s="37">
        <v>29.000000000000004</v>
      </c>
      <c r="Q47" s="37">
        <v>30</v>
      </c>
    </row>
    <row r="48" spans="4:17" x14ac:dyDescent="0.25">
      <c r="D48">
        <v>45</v>
      </c>
      <c r="E48">
        <v>58000</v>
      </c>
      <c r="F48" s="37">
        <v>19</v>
      </c>
      <c r="G48" s="37">
        <v>20</v>
      </c>
      <c r="H48" s="37">
        <v>21.000000000000004</v>
      </c>
      <c r="I48" s="37">
        <v>22</v>
      </c>
      <c r="J48" s="37">
        <v>23</v>
      </c>
      <c r="K48" s="37">
        <v>24</v>
      </c>
      <c r="L48" s="37">
        <v>25</v>
      </c>
      <c r="M48" s="37">
        <v>26</v>
      </c>
      <c r="N48" s="37">
        <v>27</v>
      </c>
      <c r="O48" s="37">
        <v>28.000000000000004</v>
      </c>
      <c r="P48" s="37">
        <v>28.999999999999996</v>
      </c>
      <c r="Q48" s="37">
        <v>30</v>
      </c>
    </row>
    <row r="49" spans="4:17" x14ac:dyDescent="0.25">
      <c r="D49">
        <v>46</v>
      </c>
      <c r="E49">
        <v>59000</v>
      </c>
      <c r="F49" s="37">
        <v>19.5</v>
      </c>
      <c r="G49" s="37">
        <v>20.5</v>
      </c>
      <c r="H49" s="37">
        <v>21.499999999999996</v>
      </c>
      <c r="I49" s="37">
        <v>22.499999999999996</v>
      </c>
      <c r="J49" s="37">
        <v>23.5</v>
      </c>
      <c r="K49" s="37">
        <v>24.5</v>
      </c>
      <c r="L49" s="37">
        <v>25.5</v>
      </c>
      <c r="M49" s="37">
        <v>26.5</v>
      </c>
      <c r="N49" s="37">
        <v>27.500000000000004</v>
      </c>
      <c r="O49" s="37">
        <v>28.499999999999996</v>
      </c>
      <c r="P49" s="37">
        <v>29.5</v>
      </c>
      <c r="Q49" s="37">
        <v>30.5</v>
      </c>
    </row>
    <row r="50" spans="4:17" x14ac:dyDescent="0.25">
      <c r="D50">
        <v>47</v>
      </c>
      <c r="E50">
        <v>60000</v>
      </c>
      <c r="F50" s="37">
        <v>19.5</v>
      </c>
      <c r="G50" s="37">
        <v>20.5</v>
      </c>
      <c r="H50" s="37">
        <v>21.499999999999996</v>
      </c>
      <c r="I50" s="37">
        <v>22.5</v>
      </c>
      <c r="J50" s="37">
        <v>23.5</v>
      </c>
      <c r="K50" s="37">
        <v>24.5</v>
      </c>
      <c r="L50" s="37">
        <v>25.5</v>
      </c>
      <c r="M50" s="37">
        <v>26.5</v>
      </c>
      <c r="N50" s="37">
        <v>27.500000000000004</v>
      </c>
      <c r="O50" s="37">
        <v>28.499999999999996</v>
      </c>
      <c r="P50" s="37">
        <v>30</v>
      </c>
      <c r="Q50" s="37">
        <v>30.5</v>
      </c>
    </row>
    <row r="51" spans="4:17" x14ac:dyDescent="0.25">
      <c r="D51">
        <v>48</v>
      </c>
      <c r="E51">
        <v>61000</v>
      </c>
      <c r="F51" s="37">
        <v>20</v>
      </c>
      <c r="G51" s="37">
        <v>21</v>
      </c>
      <c r="H51" s="37">
        <v>21.999999999999996</v>
      </c>
      <c r="I51" s="37">
        <v>23</v>
      </c>
      <c r="J51" s="37">
        <v>24</v>
      </c>
      <c r="K51" s="37">
        <v>25</v>
      </c>
      <c r="L51" s="37">
        <v>26</v>
      </c>
      <c r="M51" s="37">
        <v>27</v>
      </c>
      <c r="N51" s="37">
        <v>28.000000000000004</v>
      </c>
      <c r="O51" s="37">
        <v>28.999999999999996</v>
      </c>
      <c r="P51" s="37">
        <v>30</v>
      </c>
      <c r="Q51" s="37">
        <v>31</v>
      </c>
    </row>
    <row r="52" spans="4:17" x14ac:dyDescent="0.25">
      <c r="D52">
        <v>49</v>
      </c>
      <c r="E52">
        <v>62000</v>
      </c>
      <c r="F52" s="37">
        <v>20</v>
      </c>
      <c r="G52" s="37">
        <v>21</v>
      </c>
      <c r="H52" s="37">
        <v>21.999999999999996</v>
      </c>
      <c r="I52" s="37">
        <v>23</v>
      </c>
      <c r="J52" s="37">
        <v>24.5</v>
      </c>
      <c r="K52" s="37">
        <v>25.5</v>
      </c>
      <c r="L52" s="37">
        <v>26.5</v>
      </c>
      <c r="M52" s="37">
        <v>27.500000000000004</v>
      </c>
      <c r="N52" s="37">
        <v>28.500000000000004</v>
      </c>
      <c r="O52" s="37">
        <v>29.5</v>
      </c>
      <c r="P52" s="37">
        <v>30.5</v>
      </c>
      <c r="Q52" s="37">
        <v>31.5</v>
      </c>
    </row>
    <row r="53" spans="4:17" x14ac:dyDescent="0.25">
      <c r="D53">
        <v>50</v>
      </c>
      <c r="E53">
        <v>63000</v>
      </c>
      <c r="F53" s="37">
        <v>20</v>
      </c>
      <c r="G53" s="37">
        <v>21.000000000000004</v>
      </c>
      <c r="H53" s="37">
        <v>21.999999999999996</v>
      </c>
      <c r="I53" s="37">
        <v>23.5</v>
      </c>
      <c r="J53" s="37">
        <v>24.5</v>
      </c>
      <c r="K53" s="37">
        <v>25.5</v>
      </c>
      <c r="L53" s="37">
        <v>26.5</v>
      </c>
      <c r="M53" s="37">
        <v>27.500000000000004</v>
      </c>
      <c r="N53" s="37">
        <v>28.499999999999996</v>
      </c>
      <c r="O53" s="37">
        <v>29.5</v>
      </c>
      <c r="P53" s="37">
        <v>30.5</v>
      </c>
      <c r="Q53" s="37">
        <v>31.5</v>
      </c>
    </row>
    <row r="54" spans="4:17" x14ac:dyDescent="0.25">
      <c r="D54">
        <v>51</v>
      </c>
      <c r="E54">
        <v>64000</v>
      </c>
      <c r="F54" s="37">
        <v>20</v>
      </c>
      <c r="G54" s="37">
        <v>21.000000000000004</v>
      </c>
      <c r="H54" s="37">
        <v>22.499999999999996</v>
      </c>
      <c r="I54" s="37">
        <v>23.5</v>
      </c>
      <c r="J54" s="37">
        <v>25</v>
      </c>
      <c r="K54" s="37">
        <v>26</v>
      </c>
      <c r="L54" s="37">
        <v>27</v>
      </c>
      <c r="M54" s="37">
        <v>28.000000000000004</v>
      </c>
      <c r="N54" s="37">
        <v>29.000000000000004</v>
      </c>
      <c r="O54" s="37">
        <v>30</v>
      </c>
      <c r="P54" s="37">
        <v>31</v>
      </c>
      <c r="Q54" s="37">
        <v>32</v>
      </c>
    </row>
    <row r="55" spans="4:17" x14ac:dyDescent="0.25">
      <c r="D55">
        <v>52</v>
      </c>
      <c r="E55">
        <v>65000</v>
      </c>
      <c r="F55" s="37">
        <v>20</v>
      </c>
      <c r="G55" s="37">
        <v>21.000000000000004</v>
      </c>
      <c r="H55" s="37">
        <v>22.499999999999996</v>
      </c>
      <c r="I55" s="37">
        <v>23.5</v>
      </c>
      <c r="J55" s="37">
        <v>25</v>
      </c>
      <c r="K55" s="37">
        <v>26</v>
      </c>
      <c r="L55" s="37">
        <v>27</v>
      </c>
      <c r="M55" s="37">
        <v>28.000000000000004</v>
      </c>
      <c r="N55" s="37">
        <v>29.000000000000004</v>
      </c>
      <c r="O55" s="37">
        <v>30</v>
      </c>
      <c r="P55" s="37">
        <v>31</v>
      </c>
      <c r="Q55" s="37">
        <v>32</v>
      </c>
    </row>
    <row r="56" spans="4:17" x14ac:dyDescent="0.25">
      <c r="D56">
        <v>53</v>
      </c>
      <c r="E56">
        <v>66000</v>
      </c>
      <c r="F56" s="37">
        <v>20</v>
      </c>
      <c r="G56" s="37">
        <v>21.000000000000004</v>
      </c>
      <c r="H56" s="37">
        <v>22.499999999999996</v>
      </c>
      <c r="I56" s="37">
        <v>24</v>
      </c>
      <c r="J56" s="37">
        <v>25</v>
      </c>
      <c r="K56" s="37">
        <v>26.5</v>
      </c>
      <c r="L56" s="37">
        <v>27.500000000000004</v>
      </c>
      <c r="M56" s="37">
        <v>28.500000000000004</v>
      </c>
      <c r="N56" s="37">
        <v>29.5</v>
      </c>
      <c r="O56" s="37">
        <v>30.5</v>
      </c>
      <c r="P56" s="37">
        <v>31.5</v>
      </c>
      <c r="Q56" s="37">
        <v>32</v>
      </c>
    </row>
    <row r="57" spans="4:17" x14ac:dyDescent="0.25">
      <c r="D57">
        <v>54</v>
      </c>
      <c r="E57">
        <v>67000</v>
      </c>
      <c r="F57" s="37">
        <v>20</v>
      </c>
      <c r="G57" s="37">
        <v>21.000000000000004</v>
      </c>
      <c r="H57" s="37">
        <v>22.499999999999996</v>
      </c>
      <c r="I57" s="37">
        <v>24</v>
      </c>
      <c r="J57" s="37">
        <v>25</v>
      </c>
      <c r="K57" s="37">
        <v>26.5</v>
      </c>
      <c r="L57" s="37">
        <v>27.500000000000004</v>
      </c>
      <c r="M57" s="37">
        <v>28.500000000000004</v>
      </c>
      <c r="N57" s="37">
        <v>29.5</v>
      </c>
      <c r="O57" s="37">
        <v>30.5</v>
      </c>
      <c r="P57" s="37">
        <v>31.5</v>
      </c>
      <c r="Q57" s="37">
        <v>32.5</v>
      </c>
    </row>
    <row r="58" spans="4:17" x14ac:dyDescent="0.25">
      <c r="D58">
        <v>55</v>
      </c>
      <c r="E58">
        <v>68000</v>
      </c>
      <c r="F58" s="37">
        <v>20</v>
      </c>
      <c r="G58" s="37">
        <v>21.000000000000004</v>
      </c>
      <c r="H58" s="37">
        <v>22.499999999999996</v>
      </c>
      <c r="I58" s="37">
        <v>24</v>
      </c>
      <c r="J58" s="37">
        <v>25.5</v>
      </c>
      <c r="K58" s="37">
        <v>26.5</v>
      </c>
      <c r="L58" s="37">
        <v>28.000000000000004</v>
      </c>
      <c r="M58" s="37">
        <v>29.000000000000004</v>
      </c>
      <c r="N58" s="37">
        <v>30</v>
      </c>
      <c r="O58" s="37">
        <v>31</v>
      </c>
      <c r="P58" s="37">
        <v>32</v>
      </c>
      <c r="Q58" s="37">
        <v>32.5</v>
      </c>
    </row>
    <row r="59" spans="4:17" x14ac:dyDescent="0.25">
      <c r="D59">
        <v>56</v>
      </c>
      <c r="E59">
        <v>69000</v>
      </c>
      <c r="F59" s="37">
        <v>20.5</v>
      </c>
      <c r="G59" s="37">
        <v>21.499999999999996</v>
      </c>
      <c r="H59" s="37">
        <v>22.499999999999996</v>
      </c>
      <c r="I59" s="37">
        <v>24</v>
      </c>
      <c r="J59" s="37">
        <v>25.5</v>
      </c>
      <c r="K59" s="37">
        <v>26.5</v>
      </c>
      <c r="L59" s="37">
        <v>28.000000000000004</v>
      </c>
      <c r="M59" s="37">
        <v>29.000000000000004</v>
      </c>
      <c r="N59" s="37">
        <v>30</v>
      </c>
      <c r="O59" s="37">
        <v>31</v>
      </c>
      <c r="P59" s="37">
        <v>32</v>
      </c>
      <c r="Q59" s="37">
        <v>33</v>
      </c>
    </row>
    <row r="60" spans="4:17" x14ac:dyDescent="0.25">
      <c r="D60">
        <v>57</v>
      </c>
      <c r="E60">
        <v>70000</v>
      </c>
      <c r="F60" s="37">
        <v>20.5</v>
      </c>
      <c r="G60" s="37">
        <v>21.499999999999996</v>
      </c>
      <c r="H60" s="37">
        <v>23</v>
      </c>
      <c r="I60" s="37">
        <v>24</v>
      </c>
      <c r="J60" s="37">
        <v>25.5</v>
      </c>
      <c r="K60" s="37">
        <v>27</v>
      </c>
      <c r="L60" s="37">
        <v>28.000000000000004</v>
      </c>
      <c r="M60" s="37">
        <v>29.000000000000004</v>
      </c>
      <c r="N60" s="37">
        <v>30</v>
      </c>
      <c r="O60" s="37">
        <v>31.5</v>
      </c>
      <c r="P60" s="37">
        <v>32</v>
      </c>
      <c r="Q60" s="37">
        <v>33</v>
      </c>
    </row>
    <row r="61" spans="4:17" x14ac:dyDescent="0.25">
      <c r="D61">
        <v>58</v>
      </c>
      <c r="E61">
        <v>71000</v>
      </c>
      <c r="F61" s="37">
        <v>20.5</v>
      </c>
      <c r="G61" s="37">
        <v>21.499999999999996</v>
      </c>
      <c r="H61" s="37">
        <v>23</v>
      </c>
      <c r="I61" s="37">
        <v>24</v>
      </c>
      <c r="J61" s="37">
        <v>25.5</v>
      </c>
      <c r="K61" s="37">
        <v>27</v>
      </c>
      <c r="L61" s="37">
        <v>28.000000000000004</v>
      </c>
      <c r="M61" s="37">
        <v>29.5</v>
      </c>
      <c r="N61" s="37">
        <v>30.5</v>
      </c>
      <c r="O61" s="37">
        <v>31.5</v>
      </c>
      <c r="P61" s="37">
        <v>32.5</v>
      </c>
      <c r="Q61" s="37">
        <v>33.5</v>
      </c>
    </row>
    <row r="62" spans="4:17" x14ac:dyDescent="0.25">
      <c r="D62">
        <v>59</v>
      </c>
      <c r="E62">
        <v>72000</v>
      </c>
      <c r="F62" s="37">
        <v>20.5</v>
      </c>
      <c r="G62" s="37">
        <v>21.499999999999996</v>
      </c>
      <c r="H62" s="37">
        <v>23</v>
      </c>
      <c r="I62" s="37">
        <v>24.5</v>
      </c>
      <c r="J62" s="37">
        <v>25.5</v>
      </c>
      <c r="K62" s="37">
        <v>27</v>
      </c>
      <c r="L62" s="37">
        <v>28.500000000000004</v>
      </c>
      <c r="M62" s="37">
        <v>29.5</v>
      </c>
      <c r="N62" s="37">
        <v>30.5</v>
      </c>
      <c r="O62" s="37">
        <v>31.5</v>
      </c>
      <c r="P62" s="37">
        <v>32.5</v>
      </c>
      <c r="Q62" s="37">
        <v>33.5</v>
      </c>
    </row>
    <row r="63" spans="4:17" x14ac:dyDescent="0.25">
      <c r="D63">
        <v>60</v>
      </c>
      <c r="E63">
        <v>73000</v>
      </c>
      <c r="F63" s="37">
        <v>20.5</v>
      </c>
      <c r="G63" s="37">
        <v>21.499999999999996</v>
      </c>
      <c r="H63" s="37">
        <v>23</v>
      </c>
      <c r="I63" s="37">
        <v>24.5</v>
      </c>
      <c r="J63" s="37">
        <v>25.5</v>
      </c>
      <c r="K63" s="37">
        <v>27</v>
      </c>
      <c r="L63" s="37">
        <v>28.500000000000004</v>
      </c>
      <c r="M63" s="37">
        <v>29.5</v>
      </c>
      <c r="N63" s="37">
        <v>31</v>
      </c>
      <c r="O63" s="37">
        <v>32</v>
      </c>
      <c r="P63" s="37">
        <v>32.5</v>
      </c>
      <c r="Q63" s="37">
        <v>33.5</v>
      </c>
    </row>
    <row r="64" spans="4:17" x14ac:dyDescent="0.25">
      <c r="D64">
        <v>61</v>
      </c>
      <c r="E64">
        <v>74000</v>
      </c>
      <c r="F64" s="37">
        <v>20.5</v>
      </c>
      <c r="G64" s="37">
        <v>21.499999999999996</v>
      </c>
      <c r="H64" s="37">
        <v>23</v>
      </c>
      <c r="I64" s="37">
        <v>24.5</v>
      </c>
      <c r="J64" s="37">
        <v>26</v>
      </c>
      <c r="K64" s="37">
        <v>27</v>
      </c>
      <c r="L64" s="37">
        <v>28.500000000000004</v>
      </c>
      <c r="M64" s="37">
        <v>30</v>
      </c>
      <c r="N64" s="37">
        <v>31</v>
      </c>
      <c r="O64" s="37">
        <v>32</v>
      </c>
      <c r="P64" s="37">
        <v>33</v>
      </c>
      <c r="Q64" s="37">
        <v>34</v>
      </c>
    </row>
    <row r="65" spans="4:17" x14ac:dyDescent="0.25">
      <c r="D65">
        <v>62</v>
      </c>
      <c r="E65">
        <v>75000</v>
      </c>
      <c r="F65" s="37">
        <v>20.5</v>
      </c>
      <c r="G65" s="37">
        <v>21.499999999999996</v>
      </c>
      <c r="H65" s="37">
        <v>23</v>
      </c>
      <c r="I65" s="37">
        <v>24.5</v>
      </c>
      <c r="J65" s="37">
        <v>26</v>
      </c>
      <c r="K65" s="37">
        <v>27</v>
      </c>
      <c r="L65" s="37">
        <v>28.500000000000004</v>
      </c>
      <c r="M65" s="37">
        <v>30</v>
      </c>
      <c r="N65" s="37">
        <v>31</v>
      </c>
      <c r="O65" s="37">
        <v>32</v>
      </c>
      <c r="P65" s="37">
        <v>33</v>
      </c>
      <c r="Q65" s="37">
        <v>34</v>
      </c>
    </row>
    <row r="66" spans="4:17" x14ac:dyDescent="0.25">
      <c r="D66">
        <v>63</v>
      </c>
      <c r="E66">
        <v>76000</v>
      </c>
      <c r="F66" s="37">
        <v>20.5</v>
      </c>
      <c r="G66" s="37">
        <v>21.999999999999996</v>
      </c>
      <c r="H66" s="37">
        <v>23</v>
      </c>
      <c r="I66" s="37">
        <v>24.5</v>
      </c>
      <c r="J66" s="37">
        <v>26</v>
      </c>
      <c r="K66" s="37">
        <v>27.500000000000004</v>
      </c>
      <c r="L66" s="37">
        <v>28.500000000000004</v>
      </c>
      <c r="M66" s="37">
        <v>30</v>
      </c>
      <c r="N66" s="37">
        <v>31</v>
      </c>
      <c r="O66" s="37">
        <v>32.5</v>
      </c>
      <c r="P66" s="37">
        <v>33.5</v>
      </c>
      <c r="Q66" s="37">
        <v>34</v>
      </c>
    </row>
    <row r="67" spans="4:17" x14ac:dyDescent="0.25">
      <c r="D67">
        <v>64</v>
      </c>
      <c r="E67">
        <v>77000</v>
      </c>
      <c r="F67" s="37">
        <v>20.5</v>
      </c>
      <c r="G67" s="37">
        <v>21.999999999999996</v>
      </c>
      <c r="H67" s="37">
        <v>23.5</v>
      </c>
      <c r="I67" s="37">
        <v>24.5</v>
      </c>
      <c r="J67" s="37">
        <v>26</v>
      </c>
      <c r="K67" s="37">
        <v>27.500000000000004</v>
      </c>
      <c r="L67" s="37">
        <v>28.500000000000004</v>
      </c>
      <c r="M67" s="37">
        <v>30</v>
      </c>
      <c r="N67" s="37">
        <v>31</v>
      </c>
      <c r="O67" s="37">
        <v>32.5</v>
      </c>
      <c r="P67" s="37">
        <v>33.5</v>
      </c>
      <c r="Q67" s="37">
        <v>34.5</v>
      </c>
    </row>
    <row r="68" spans="4:17" x14ac:dyDescent="0.25">
      <c r="D68">
        <v>65</v>
      </c>
      <c r="E68">
        <v>78000</v>
      </c>
      <c r="F68" s="37">
        <v>20.5</v>
      </c>
      <c r="G68" s="37">
        <v>21.999999999999996</v>
      </c>
      <c r="H68" s="37">
        <v>23.5</v>
      </c>
      <c r="I68" s="37">
        <v>25</v>
      </c>
      <c r="J68" s="37">
        <v>26</v>
      </c>
      <c r="K68" s="37">
        <v>27.500000000000004</v>
      </c>
      <c r="L68" s="37">
        <v>29.000000000000004</v>
      </c>
      <c r="M68" s="37">
        <v>30</v>
      </c>
      <c r="N68" s="37">
        <v>31.5</v>
      </c>
      <c r="O68" s="37">
        <v>32.5</v>
      </c>
      <c r="P68" s="37">
        <v>33.5</v>
      </c>
      <c r="Q68" s="37">
        <v>34.5</v>
      </c>
    </row>
    <row r="69" spans="4:17" x14ac:dyDescent="0.25">
      <c r="D69">
        <v>66</v>
      </c>
      <c r="E69">
        <v>79000</v>
      </c>
      <c r="F69" s="37">
        <v>20.5</v>
      </c>
      <c r="G69" s="37">
        <v>21.999999999999996</v>
      </c>
      <c r="H69" s="37">
        <v>23.5</v>
      </c>
      <c r="I69" s="37">
        <v>25</v>
      </c>
      <c r="J69" s="37">
        <v>26</v>
      </c>
      <c r="K69" s="37">
        <v>27.500000000000004</v>
      </c>
      <c r="L69" s="37">
        <v>29.000000000000004</v>
      </c>
      <c r="M69" s="37">
        <v>30</v>
      </c>
      <c r="N69" s="37">
        <v>31.5</v>
      </c>
      <c r="O69" s="37">
        <v>32.5</v>
      </c>
      <c r="P69" s="37">
        <v>33.5</v>
      </c>
      <c r="Q69" s="37">
        <v>34.5</v>
      </c>
    </row>
    <row r="70" spans="4:17" x14ac:dyDescent="0.25">
      <c r="D70">
        <v>67</v>
      </c>
      <c r="E70">
        <v>80000</v>
      </c>
      <c r="F70" s="37">
        <v>20.5</v>
      </c>
      <c r="G70" s="37">
        <v>21.999999999999996</v>
      </c>
      <c r="H70" s="37">
        <v>23.5</v>
      </c>
      <c r="I70" s="37">
        <v>25</v>
      </c>
      <c r="J70" s="37">
        <v>26.5</v>
      </c>
      <c r="K70" s="37">
        <v>27.500000000000004</v>
      </c>
      <c r="L70" s="37">
        <v>29.000000000000004</v>
      </c>
      <c r="M70" s="37">
        <v>30</v>
      </c>
      <c r="N70" s="37">
        <v>31.5</v>
      </c>
      <c r="O70" s="37">
        <v>32.5</v>
      </c>
      <c r="P70" s="37">
        <v>34</v>
      </c>
      <c r="Q70" s="37">
        <v>35</v>
      </c>
    </row>
    <row r="71" spans="4:17" x14ac:dyDescent="0.25">
      <c r="D71">
        <v>68</v>
      </c>
      <c r="E71">
        <v>81000</v>
      </c>
      <c r="F71" s="37">
        <v>20.5</v>
      </c>
      <c r="G71" s="37">
        <v>21.999999999999996</v>
      </c>
      <c r="H71" s="37">
        <v>23.5</v>
      </c>
      <c r="I71" s="37">
        <v>25</v>
      </c>
      <c r="J71" s="37">
        <v>26.5</v>
      </c>
      <c r="K71" s="37">
        <v>27.500000000000004</v>
      </c>
      <c r="L71" s="37">
        <v>29.000000000000004</v>
      </c>
      <c r="M71" s="37">
        <v>30.5</v>
      </c>
      <c r="N71" s="37">
        <v>31.5</v>
      </c>
      <c r="O71" s="37">
        <v>32.5</v>
      </c>
      <c r="P71" s="37">
        <v>34</v>
      </c>
      <c r="Q71" s="37">
        <v>35</v>
      </c>
    </row>
    <row r="72" spans="4:17" x14ac:dyDescent="0.25">
      <c r="D72">
        <v>69</v>
      </c>
      <c r="E72">
        <v>82000</v>
      </c>
      <c r="F72" s="37">
        <v>20.5</v>
      </c>
      <c r="G72" s="37">
        <v>21.999999999999996</v>
      </c>
      <c r="H72" s="37">
        <v>23.5</v>
      </c>
      <c r="I72" s="37">
        <v>25</v>
      </c>
      <c r="J72" s="37">
        <v>26.5</v>
      </c>
      <c r="K72" s="37">
        <v>28.000000000000004</v>
      </c>
      <c r="L72" s="37">
        <v>29.000000000000004</v>
      </c>
      <c r="M72" s="37">
        <v>30.5</v>
      </c>
      <c r="N72" s="37">
        <v>31.5</v>
      </c>
      <c r="O72" s="37">
        <v>33</v>
      </c>
      <c r="P72" s="37">
        <v>34</v>
      </c>
      <c r="Q72" s="37">
        <v>35</v>
      </c>
    </row>
    <row r="73" spans="4:17" x14ac:dyDescent="0.25">
      <c r="D73">
        <v>70</v>
      </c>
      <c r="E73">
        <v>83000</v>
      </c>
      <c r="F73" s="37">
        <v>20.5</v>
      </c>
      <c r="G73" s="37">
        <v>21.999999999999996</v>
      </c>
      <c r="H73" s="37">
        <v>23.5</v>
      </c>
      <c r="I73" s="37">
        <v>25</v>
      </c>
      <c r="J73" s="37">
        <v>26.5</v>
      </c>
      <c r="K73" s="37">
        <v>28.000000000000004</v>
      </c>
      <c r="L73" s="37">
        <v>29.000000000000004</v>
      </c>
      <c r="M73" s="37">
        <v>30.5</v>
      </c>
      <c r="N73" s="37">
        <v>31.5</v>
      </c>
      <c r="O73" s="37">
        <v>33</v>
      </c>
      <c r="P73" s="37">
        <v>34</v>
      </c>
      <c r="Q73" s="37">
        <v>35</v>
      </c>
    </row>
    <row r="74" spans="4:17" x14ac:dyDescent="0.25">
      <c r="D74">
        <v>71</v>
      </c>
      <c r="E74">
        <v>84000</v>
      </c>
      <c r="F74" s="37">
        <v>21.000000000000004</v>
      </c>
      <c r="G74" s="37">
        <v>21.999999999999996</v>
      </c>
      <c r="H74" s="37">
        <v>23.5</v>
      </c>
      <c r="I74" s="37">
        <v>25</v>
      </c>
      <c r="J74" s="37">
        <v>26.5</v>
      </c>
      <c r="K74" s="37">
        <v>28.000000000000004</v>
      </c>
      <c r="L74" s="37">
        <v>29.5</v>
      </c>
      <c r="M74" s="37">
        <v>30.5</v>
      </c>
      <c r="N74" s="37">
        <v>32</v>
      </c>
      <c r="O74" s="37">
        <v>33</v>
      </c>
      <c r="P74" s="37">
        <v>34</v>
      </c>
      <c r="Q74" s="37">
        <v>35</v>
      </c>
    </row>
    <row r="75" spans="4:17" x14ac:dyDescent="0.25">
      <c r="D75">
        <v>72</v>
      </c>
      <c r="E75">
        <v>85000</v>
      </c>
      <c r="F75" s="37">
        <v>21.000000000000004</v>
      </c>
      <c r="G75" s="37">
        <v>22.499999999999996</v>
      </c>
      <c r="H75" s="37">
        <v>23.5</v>
      </c>
      <c r="I75" s="37">
        <v>25</v>
      </c>
      <c r="J75" s="37">
        <v>26.5</v>
      </c>
      <c r="K75" s="37">
        <v>28.000000000000004</v>
      </c>
      <c r="L75" s="37">
        <v>29.5</v>
      </c>
      <c r="M75" s="37">
        <v>30.5</v>
      </c>
      <c r="N75" s="37">
        <v>32</v>
      </c>
      <c r="O75" s="37">
        <v>33</v>
      </c>
      <c r="P75" s="37">
        <v>34</v>
      </c>
      <c r="Q75" s="37">
        <v>35.5</v>
      </c>
    </row>
    <row r="76" spans="4:17" x14ac:dyDescent="0.25">
      <c r="D76">
        <v>73</v>
      </c>
      <c r="E76">
        <v>86000</v>
      </c>
      <c r="F76" s="37">
        <v>21.000000000000004</v>
      </c>
      <c r="G76" s="37">
        <v>22.499999999999996</v>
      </c>
      <c r="H76" s="37">
        <v>24</v>
      </c>
      <c r="I76" s="37">
        <v>25</v>
      </c>
      <c r="J76" s="37">
        <v>26.5</v>
      </c>
      <c r="K76" s="37">
        <v>28.000000000000004</v>
      </c>
      <c r="L76" s="37">
        <v>29.5</v>
      </c>
      <c r="M76" s="37">
        <v>30.5</v>
      </c>
      <c r="N76" s="37">
        <v>32</v>
      </c>
      <c r="O76" s="37">
        <v>33</v>
      </c>
      <c r="P76" s="37">
        <v>34.5</v>
      </c>
      <c r="Q76" s="37">
        <v>35.5</v>
      </c>
    </row>
    <row r="77" spans="4:17" x14ac:dyDescent="0.25">
      <c r="D77">
        <v>74</v>
      </c>
      <c r="E77">
        <v>87000</v>
      </c>
      <c r="F77" s="37">
        <v>21.000000000000004</v>
      </c>
      <c r="G77" s="37">
        <v>22.499999999999996</v>
      </c>
      <c r="H77" s="37">
        <v>24</v>
      </c>
      <c r="I77" s="37">
        <v>25.5</v>
      </c>
      <c r="J77" s="37">
        <v>26.5</v>
      </c>
      <c r="K77" s="37">
        <v>28.000000000000004</v>
      </c>
      <c r="L77" s="37">
        <v>29.5</v>
      </c>
      <c r="M77" s="37">
        <v>31</v>
      </c>
      <c r="N77" s="37">
        <v>32</v>
      </c>
      <c r="O77" s="37">
        <v>33</v>
      </c>
      <c r="P77" s="37">
        <v>34.5</v>
      </c>
      <c r="Q77" s="37">
        <v>35.5</v>
      </c>
    </row>
    <row r="78" spans="4:17" x14ac:dyDescent="0.25">
      <c r="D78">
        <v>75</v>
      </c>
      <c r="E78">
        <v>88000</v>
      </c>
      <c r="F78" s="37">
        <v>21.000000000000004</v>
      </c>
      <c r="G78" s="37">
        <v>22.499999999999996</v>
      </c>
      <c r="H78" s="37">
        <v>24</v>
      </c>
      <c r="I78" s="37">
        <v>25.5</v>
      </c>
      <c r="J78" s="37">
        <v>27</v>
      </c>
      <c r="K78" s="37">
        <v>28.000000000000004</v>
      </c>
      <c r="L78" s="37">
        <v>29.5</v>
      </c>
      <c r="M78" s="37">
        <v>31</v>
      </c>
      <c r="N78" s="37">
        <v>32</v>
      </c>
      <c r="O78" s="37">
        <v>33.5</v>
      </c>
      <c r="P78" s="37">
        <v>34.5</v>
      </c>
      <c r="Q78" s="37">
        <v>35.5</v>
      </c>
    </row>
    <row r="79" spans="4:17" x14ac:dyDescent="0.25">
      <c r="D79">
        <v>76</v>
      </c>
      <c r="E79">
        <v>89000</v>
      </c>
      <c r="F79" s="37">
        <v>21.000000000000004</v>
      </c>
      <c r="G79" s="37">
        <v>22.499999999999996</v>
      </c>
      <c r="H79" s="37">
        <v>24</v>
      </c>
      <c r="I79" s="37">
        <v>25.5</v>
      </c>
      <c r="J79" s="37">
        <v>27</v>
      </c>
      <c r="K79" s="37">
        <v>28.000000000000004</v>
      </c>
      <c r="L79" s="37">
        <v>29.5</v>
      </c>
      <c r="M79" s="37">
        <v>31</v>
      </c>
      <c r="N79" s="37">
        <v>32</v>
      </c>
      <c r="O79" s="37">
        <v>33.5</v>
      </c>
      <c r="P79" s="37">
        <v>34.5</v>
      </c>
      <c r="Q79" s="37">
        <v>35.5</v>
      </c>
    </row>
    <row r="80" spans="4:17" x14ac:dyDescent="0.25">
      <c r="D80">
        <v>77</v>
      </c>
      <c r="E80">
        <v>90000</v>
      </c>
      <c r="F80" s="37">
        <v>21.000000000000004</v>
      </c>
      <c r="G80" s="37">
        <v>22.499999999999996</v>
      </c>
      <c r="H80" s="37">
        <v>24</v>
      </c>
      <c r="I80" s="37">
        <v>25.5</v>
      </c>
      <c r="J80" s="37">
        <v>27</v>
      </c>
      <c r="K80" s="37">
        <v>28.500000000000004</v>
      </c>
      <c r="L80" s="37">
        <v>29.5</v>
      </c>
      <c r="M80" s="37">
        <v>31</v>
      </c>
      <c r="N80" s="37">
        <v>32.5</v>
      </c>
      <c r="O80" s="37">
        <v>33.5</v>
      </c>
      <c r="P80" s="37">
        <v>34.5</v>
      </c>
      <c r="Q80" s="37">
        <v>35.5</v>
      </c>
    </row>
    <row r="81" spans="4:17" x14ac:dyDescent="0.25">
      <c r="D81">
        <v>78</v>
      </c>
      <c r="E81">
        <v>91000</v>
      </c>
      <c r="F81" s="37">
        <v>21.000000000000004</v>
      </c>
      <c r="G81" s="37">
        <v>22.499999999999996</v>
      </c>
      <c r="H81" s="37">
        <v>24</v>
      </c>
      <c r="I81" s="37">
        <v>25.5</v>
      </c>
      <c r="J81" s="37">
        <v>27</v>
      </c>
      <c r="K81" s="37">
        <v>28.500000000000004</v>
      </c>
      <c r="L81" s="37">
        <v>30</v>
      </c>
      <c r="M81" s="37">
        <v>31</v>
      </c>
      <c r="N81" s="37">
        <v>32.5</v>
      </c>
      <c r="O81" s="37">
        <v>33.5</v>
      </c>
      <c r="P81" s="37">
        <v>34.5</v>
      </c>
      <c r="Q81" s="37">
        <v>36</v>
      </c>
    </row>
    <row r="82" spans="4:17" x14ac:dyDescent="0.25">
      <c r="D82">
        <v>79</v>
      </c>
      <c r="E82">
        <v>92000</v>
      </c>
      <c r="F82" s="37">
        <v>21.000000000000004</v>
      </c>
      <c r="G82" s="37">
        <v>22.499999999999996</v>
      </c>
      <c r="H82" s="37">
        <v>24</v>
      </c>
      <c r="I82" s="37">
        <v>25.5</v>
      </c>
      <c r="J82" s="37">
        <v>27</v>
      </c>
      <c r="K82" s="37">
        <v>28.500000000000004</v>
      </c>
      <c r="L82" s="37">
        <v>30</v>
      </c>
      <c r="M82" s="37">
        <v>31</v>
      </c>
      <c r="N82" s="37">
        <v>32.5</v>
      </c>
      <c r="O82" s="37">
        <v>33.5</v>
      </c>
      <c r="P82" s="37">
        <v>35</v>
      </c>
      <c r="Q82" s="37">
        <v>36</v>
      </c>
    </row>
    <row r="83" spans="4:17" x14ac:dyDescent="0.25">
      <c r="D83">
        <v>80</v>
      </c>
      <c r="E83">
        <v>93000</v>
      </c>
      <c r="F83" s="37">
        <v>21.000000000000004</v>
      </c>
      <c r="G83" s="37">
        <v>22.499999999999996</v>
      </c>
      <c r="H83" s="37">
        <v>24</v>
      </c>
      <c r="I83" s="37">
        <v>25.5</v>
      </c>
      <c r="J83" s="37">
        <v>27</v>
      </c>
      <c r="K83" s="37">
        <v>28.500000000000004</v>
      </c>
      <c r="L83" s="37">
        <v>30</v>
      </c>
      <c r="M83" s="37">
        <v>31</v>
      </c>
      <c r="N83" s="37">
        <v>32.5</v>
      </c>
      <c r="O83" s="37">
        <v>33.5</v>
      </c>
      <c r="P83" s="37">
        <v>35</v>
      </c>
      <c r="Q83" s="37">
        <v>36</v>
      </c>
    </row>
    <row r="84" spans="4:17" x14ac:dyDescent="0.25">
      <c r="D84">
        <v>81</v>
      </c>
      <c r="E84">
        <v>94000</v>
      </c>
      <c r="F84" s="37">
        <v>21.000000000000004</v>
      </c>
      <c r="G84" s="37">
        <v>22.499999999999996</v>
      </c>
      <c r="H84" s="37">
        <v>24</v>
      </c>
      <c r="I84" s="37">
        <v>25.5</v>
      </c>
      <c r="J84" s="37">
        <v>27</v>
      </c>
      <c r="K84" s="37">
        <v>28.500000000000004</v>
      </c>
      <c r="L84" s="37">
        <v>30</v>
      </c>
      <c r="M84" s="37">
        <v>31.5</v>
      </c>
      <c r="N84" s="37">
        <v>32.5</v>
      </c>
      <c r="O84" s="37">
        <v>34</v>
      </c>
      <c r="P84" s="37">
        <v>35</v>
      </c>
      <c r="Q84" s="37">
        <v>36</v>
      </c>
    </row>
    <row r="85" spans="4:17" x14ac:dyDescent="0.25">
      <c r="D85">
        <v>82</v>
      </c>
      <c r="E85">
        <v>95000</v>
      </c>
      <c r="F85" s="37">
        <v>21.499999999999996</v>
      </c>
      <c r="G85" s="37">
        <v>22.499999999999996</v>
      </c>
      <c r="H85" s="37">
        <v>24</v>
      </c>
      <c r="I85" s="37">
        <v>25.5</v>
      </c>
      <c r="J85" s="37">
        <v>27</v>
      </c>
      <c r="K85" s="37">
        <v>28.500000000000004</v>
      </c>
      <c r="L85" s="37">
        <v>30</v>
      </c>
      <c r="M85" s="37">
        <v>31.5</v>
      </c>
      <c r="N85" s="37">
        <v>32.5</v>
      </c>
      <c r="O85" s="37">
        <v>34</v>
      </c>
      <c r="P85" s="37">
        <v>35</v>
      </c>
      <c r="Q85" s="37">
        <v>36</v>
      </c>
    </row>
    <row r="86" spans="4:17" x14ac:dyDescent="0.25">
      <c r="D86">
        <v>83</v>
      </c>
      <c r="E86">
        <v>96000</v>
      </c>
      <c r="F86" s="37">
        <v>21.499999999999996</v>
      </c>
      <c r="G86" s="37">
        <v>23</v>
      </c>
      <c r="H86" s="37">
        <v>24.5</v>
      </c>
      <c r="I86" s="37">
        <v>25.5</v>
      </c>
      <c r="J86" s="37">
        <v>27</v>
      </c>
      <c r="K86" s="37">
        <v>28.500000000000004</v>
      </c>
      <c r="L86" s="37">
        <v>30</v>
      </c>
      <c r="M86" s="37">
        <v>31.5</v>
      </c>
      <c r="N86" s="37">
        <v>32.5</v>
      </c>
      <c r="O86" s="37">
        <v>34</v>
      </c>
      <c r="P86" s="37">
        <v>35</v>
      </c>
      <c r="Q86" s="37">
        <v>36</v>
      </c>
    </row>
    <row r="87" spans="4:17" x14ac:dyDescent="0.25">
      <c r="D87">
        <v>84</v>
      </c>
      <c r="E87">
        <v>97000</v>
      </c>
      <c r="F87" s="37">
        <v>21.499999999999996</v>
      </c>
      <c r="G87" s="37">
        <v>23</v>
      </c>
      <c r="H87" s="37">
        <v>24.5</v>
      </c>
      <c r="I87" s="37">
        <v>25.5</v>
      </c>
      <c r="J87" s="37">
        <v>27</v>
      </c>
      <c r="K87" s="37">
        <v>28.500000000000004</v>
      </c>
      <c r="L87" s="37">
        <v>30</v>
      </c>
      <c r="M87" s="37">
        <v>31.5</v>
      </c>
      <c r="N87" s="37">
        <v>32.5</v>
      </c>
      <c r="O87" s="37">
        <v>34</v>
      </c>
      <c r="P87" s="37">
        <v>35</v>
      </c>
      <c r="Q87" s="37">
        <v>36</v>
      </c>
    </row>
    <row r="88" spans="4:17" x14ac:dyDescent="0.25">
      <c r="D88">
        <v>85</v>
      </c>
      <c r="E88">
        <v>98000</v>
      </c>
      <c r="F88" s="37">
        <v>21.499999999999996</v>
      </c>
      <c r="G88" s="37">
        <v>23</v>
      </c>
      <c r="H88" s="37">
        <v>24.5</v>
      </c>
      <c r="I88" s="37">
        <v>25.5</v>
      </c>
      <c r="J88" s="37">
        <v>27</v>
      </c>
      <c r="K88" s="37">
        <v>28.500000000000004</v>
      </c>
      <c r="L88" s="37">
        <v>30</v>
      </c>
      <c r="M88" s="37">
        <v>31.5</v>
      </c>
      <c r="N88" s="37">
        <v>32.5</v>
      </c>
      <c r="O88" s="37">
        <v>34</v>
      </c>
      <c r="P88" s="37">
        <v>35</v>
      </c>
      <c r="Q88" s="37">
        <v>36</v>
      </c>
    </row>
    <row r="89" spans="4:17" x14ac:dyDescent="0.25">
      <c r="D89">
        <v>86</v>
      </c>
      <c r="E89">
        <v>99000</v>
      </c>
      <c r="F89" s="37">
        <v>21.499999999999996</v>
      </c>
      <c r="G89" s="37">
        <v>23</v>
      </c>
      <c r="H89" s="37">
        <v>24.5</v>
      </c>
      <c r="I89" s="37">
        <v>25.5</v>
      </c>
      <c r="J89" s="37">
        <v>27</v>
      </c>
      <c r="K89" s="37">
        <v>28.500000000000004</v>
      </c>
      <c r="L89" s="37">
        <v>30</v>
      </c>
      <c r="M89" s="37">
        <v>31.5</v>
      </c>
      <c r="N89" s="37">
        <v>32.5</v>
      </c>
      <c r="O89" s="37">
        <v>34</v>
      </c>
      <c r="P89" s="37">
        <v>35</v>
      </c>
      <c r="Q89" s="37">
        <v>36</v>
      </c>
    </row>
    <row r="90" spans="4:17" x14ac:dyDescent="0.25">
      <c r="D90">
        <v>87</v>
      </c>
      <c r="E90">
        <v>100000</v>
      </c>
      <c r="F90" s="37">
        <v>21.499999999999996</v>
      </c>
      <c r="G90" s="37">
        <v>23</v>
      </c>
      <c r="H90" s="37">
        <v>24.5</v>
      </c>
      <c r="I90" s="37">
        <v>25.5</v>
      </c>
      <c r="J90" s="37">
        <v>27</v>
      </c>
      <c r="K90" s="37">
        <v>28.500000000000004</v>
      </c>
      <c r="L90" s="37">
        <v>30</v>
      </c>
      <c r="M90" s="37">
        <v>31.5</v>
      </c>
      <c r="N90" s="37">
        <v>32.5</v>
      </c>
      <c r="O90" s="37">
        <v>34</v>
      </c>
      <c r="P90" s="37">
        <v>35</v>
      </c>
      <c r="Q90" s="37">
        <v>36</v>
      </c>
    </row>
    <row r="91" spans="4:17" x14ac:dyDescent="0.25">
      <c r="D91">
        <v>88</v>
      </c>
      <c r="E91">
        <v>101000</v>
      </c>
      <c r="F91" s="37">
        <v>21.499999999999996</v>
      </c>
      <c r="G91" s="37">
        <v>23</v>
      </c>
      <c r="H91" s="37">
        <v>24.5</v>
      </c>
      <c r="I91" s="37">
        <v>25.5</v>
      </c>
      <c r="J91" s="37">
        <v>27</v>
      </c>
      <c r="K91" s="37">
        <v>28.500000000000004</v>
      </c>
      <c r="L91" s="37">
        <v>30</v>
      </c>
      <c r="M91" s="37">
        <v>31.5</v>
      </c>
      <c r="N91" s="37">
        <v>32.5</v>
      </c>
      <c r="O91" s="37">
        <v>34</v>
      </c>
      <c r="P91" s="37">
        <v>35</v>
      </c>
      <c r="Q91" s="37">
        <v>36</v>
      </c>
    </row>
    <row r="92" spans="4:17" x14ac:dyDescent="0.25">
      <c r="D92">
        <v>89</v>
      </c>
      <c r="E92">
        <v>102000</v>
      </c>
      <c r="F92" s="37">
        <v>21.499999999999996</v>
      </c>
      <c r="G92" s="37">
        <v>23</v>
      </c>
      <c r="H92" s="37">
        <v>24.5</v>
      </c>
      <c r="I92" s="37">
        <v>25.5</v>
      </c>
      <c r="J92" s="37">
        <v>27</v>
      </c>
      <c r="K92" s="37">
        <v>28.500000000000004</v>
      </c>
      <c r="L92" s="37">
        <v>30</v>
      </c>
      <c r="M92" s="37">
        <v>31.5</v>
      </c>
      <c r="N92" s="37">
        <v>32.5</v>
      </c>
      <c r="O92" s="37">
        <v>34</v>
      </c>
      <c r="P92" s="37">
        <v>35</v>
      </c>
      <c r="Q92" s="37">
        <v>36</v>
      </c>
    </row>
    <row r="93" spans="4:17" x14ac:dyDescent="0.25">
      <c r="D93">
        <v>90</v>
      </c>
      <c r="E93">
        <v>103000</v>
      </c>
      <c r="F93" s="37">
        <v>21.499999999999996</v>
      </c>
      <c r="G93" s="37">
        <v>23</v>
      </c>
      <c r="H93" s="37">
        <v>24.5</v>
      </c>
      <c r="I93" s="37">
        <v>25.5</v>
      </c>
      <c r="J93" s="37">
        <v>27</v>
      </c>
      <c r="K93" s="37">
        <v>28.500000000000004</v>
      </c>
      <c r="L93" s="37">
        <v>30</v>
      </c>
      <c r="M93" s="37">
        <v>31.5</v>
      </c>
      <c r="N93" s="37">
        <v>32.5</v>
      </c>
      <c r="O93" s="37">
        <v>34</v>
      </c>
      <c r="P93" s="37">
        <v>35</v>
      </c>
      <c r="Q93" s="37">
        <v>36</v>
      </c>
    </row>
    <row r="94" spans="4:17" x14ac:dyDescent="0.25">
      <c r="D94">
        <v>91</v>
      </c>
      <c r="E94">
        <v>104000</v>
      </c>
      <c r="F94" s="37">
        <v>21.499999999999996</v>
      </c>
      <c r="G94" s="37">
        <v>23</v>
      </c>
      <c r="H94" s="37">
        <v>24.5</v>
      </c>
      <c r="I94" s="37">
        <v>25.5</v>
      </c>
      <c r="J94" s="37">
        <v>27</v>
      </c>
      <c r="K94" s="37">
        <v>28.500000000000004</v>
      </c>
      <c r="L94" s="37">
        <v>30</v>
      </c>
      <c r="M94" s="37">
        <v>31.5</v>
      </c>
      <c r="N94" s="37">
        <v>32.5</v>
      </c>
      <c r="O94" s="37">
        <v>34</v>
      </c>
      <c r="P94" s="37">
        <v>35</v>
      </c>
      <c r="Q94" s="37">
        <v>36</v>
      </c>
    </row>
    <row r="95" spans="4:17" x14ac:dyDescent="0.25">
      <c r="D95">
        <v>92</v>
      </c>
      <c r="E95">
        <v>105000</v>
      </c>
      <c r="F95" s="37">
        <v>21.499999999999996</v>
      </c>
      <c r="G95" s="37">
        <v>23</v>
      </c>
      <c r="H95" s="37">
        <v>24.5</v>
      </c>
      <c r="I95" s="37">
        <v>25.5</v>
      </c>
      <c r="J95" s="37">
        <v>27</v>
      </c>
      <c r="K95" s="37">
        <v>28.500000000000004</v>
      </c>
      <c r="L95" s="37">
        <v>30</v>
      </c>
      <c r="M95" s="37">
        <v>31.5</v>
      </c>
      <c r="N95" s="37">
        <v>32.5</v>
      </c>
      <c r="O95" s="37">
        <v>34</v>
      </c>
      <c r="P95" s="37">
        <v>35</v>
      </c>
      <c r="Q95" s="37">
        <v>36</v>
      </c>
    </row>
    <row r="96" spans="4:17" x14ac:dyDescent="0.25">
      <c r="D96">
        <v>93</v>
      </c>
      <c r="E96">
        <v>106000</v>
      </c>
      <c r="F96" s="37">
        <v>21.499999999999996</v>
      </c>
      <c r="G96" s="37">
        <v>23</v>
      </c>
      <c r="H96" s="37">
        <v>24.5</v>
      </c>
      <c r="I96" s="37">
        <v>25.5</v>
      </c>
      <c r="J96" s="37">
        <v>27</v>
      </c>
      <c r="K96" s="37">
        <v>28.500000000000004</v>
      </c>
      <c r="L96" s="37">
        <v>30</v>
      </c>
      <c r="M96" s="37">
        <v>31.5</v>
      </c>
      <c r="N96" s="37">
        <v>32.5</v>
      </c>
      <c r="O96" s="37">
        <v>34</v>
      </c>
      <c r="P96" s="37">
        <v>35</v>
      </c>
      <c r="Q96" s="37">
        <v>36</v>
      </c>
    </row>
    <row r="97" spans="4:17" x14ac:dyDescent="0.25">
      <c r="D97">
        <v>94</v>
      </c>
      <c r="E97">
        <v>107000</v>
      </c>
      <c r="F97" s="37">
        <v>21.499999999999996</v>
      </c>
      <c r="G97" s="37">
        <v>23</v>
      </c>
      <c r="H97" s="37">
        <v>24.5</v>
      </c>
      <c r="I97" s="37">
        <v>25.5</v>
      </c>
      <c r="J97" s="37">
        <v>27</v>
      </c>
      <c r="K97" s="37">
        <v>28.500000000000004</v>
      </c>
      <c r="L97" s="37">
        <v>30</v>
      </c>
      <c r="M97" s="37">
        <v>31.5</v>
      </c>
      <c r="N97" s="37">
        <v>32.5</v>
      </c>
      <c r="O97" s="37">
        <v>34</v>
      </c>
      <c r="P97" s="37">
        <v>35</v>
      </c>
      <c r="Q97" s="37">
        <v>36</v>
      </c>
    </row>
    <row r="98" spans="4:17" x14ac:dyDescent="0.25">
      <c r="D98">
        <v>95</v>
      </c>
      <c r="E98">
        <v>108000</v>
      </c>
      <c r="F98" s="37">
        <v>21.499999999999996</v>
      </c>
      <c r="G98" s="37">
        <v>23</v>
      </c>
      <c r="H98" s="37">
        <v>24.5</v>
      </c>
      <c r="I98" s="37">
        <v>25.5</v>
      </c>
      <c r="J98" s="37">
        <v>27</v>
      </c>
      <c r="K98" s="37">
        <v>28.500000000000004</v>
      </c>
      <c r="L98" s="37">
        <v>30</v>
      </c>
      <c r="M98" s="37">
        <v>31.5</v>
      </c>
      <c r="N98" s="37">
        <v>32.5</v>
      </c>
      <c r="O98" s="37">
        <v>34</v>
      </c>
      <c r="P98" s="37">
        <v>35</v>
      </c>
      <c r="Q98" s="37">
        <v>36</v>
      </c>
    </row>
    <row r="99" spans="4:17" x14ac:dyDescent="0.25">
      <c r="D99">
        <v>96</v>
      </c>
      <c r="E99">
        <v>109000</v>
      </c>
      <c r="F99" s="37">
        <v>21.499999999999996</v>
      </c>
      <c r="G99" s="37">
        <v>23</v>
      </c>
      <c r="H99" s="37">
        <v>24.5</v>
      </c>
      <c r="I99" s="37">
        <v>25.5</v>
      </c>
      <c r="J99" s="37">
        <v>27</v>
      </c>
      <c r="K99" s="37">
        <v>28.500000000000004</v>
      </c>
      <c r="L99" s="37">
        <v>30</v>
      </c>
      <c r="M99" s="37">
        <v>31.5</v>
      </c>
      <c r="N99" s="37">
        <v>32.5</v>
      </c>
      <c r="O99" s="37">
        <v>34</v>
      </c>
      <c r="P99" s="37">
        <v>35</v>
      </c>
      <c r="Q99" s="37">
        <v>36</v>
      </c>
    </row>
    <row r="100" spans="4:17" x14ac:dyDescent="0.25">
      <c r="D100">
        <v>97</v>
      </c>
      <c r="E100">
        <v>110000</v>
      </c>
      <c r="F100" s="37">
        <v>21.499999999999996</v>
      </c>
      <c r="G100" s="37">
        <v>23</v>
      </c>
      <c r="H100" s="37">
        <v>24.5</v>
      </c>
      <c r="I100" s="37">
        <v>25.5</v>
      </c>
      <c r="J100" s="37">
        <v>27</v>
      </c>
      <c r="K100" s="37">
        <v>28.500000000000004</v>
      </c>
      <c r="L100" s="37">
        <v>30</v>
      </c>
      <c r="M100" s="37">
        <v>31.5</v>
      </c>
      <c r="N100" s="37">
        <v>32.5</v>
      </c>
      <c r="O100" s="37">
        <v>34</v>
      </c>
      <c r="P100" s="37">
        <v>35</v>
      </c>
      <c r="Q100" s="37">
        <v>36</v>
      </c>
    </row>
  </sheetData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D1:Q99"/>
  <sheetViews>
    <sheetView zoomScale="85" zoomScaleNormal="85" workbookViewId="0"/>
  </sheetViews>
  <sheetFormatPr defaultRowHeight="15" x14ac:dyDescent="0.25"/>
  <cols>
    <col min="12" max="17" width="9.140625" customWidth="1"/>
  </cols>
  <sheetData>
    <row r="1" spans="4:17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</row>
    <row r="2" spans="4:17" x14ac:dyDescent="0.25">
      <c r="F2" s="62">
        <v>0</v>
      </c>
      <c r="G2" s="62">
        <v>1.0009999999999999</v>
      </c>
      <c r="H2" s="62">
        <v>1.5009999999999999</v>
      </c>
      <c r="I2" s="62">
        <v>2.0009999999999999</v>
      </c>
      <c r="J2" s="62">
        <v>2.5009999999999999</v>
      </c>
      <c r="K2" s="62">
        <v>3.0009999999999999</v>
      </c>
      <c r="L2" s="62">
        <v>3.5009999999999999</v>
      </c>
      <c r="M2" s="62">
        <v>4.0010000000000003</v>
      </c>
      <c r="N2" s="62">
        <v>4.5010000000000003</v>
      </c>
      <c r="O2" s="62">
        <v>5.0010000000000003</v>
      </c>
      <c r="P2" s="62">
        <v>5.5010000000000003</v>
      </c>
      <c r="Q2" s="62">
        <v>6.0010000000000003</v>
      </c>
    </row>
    <row r="3" spans="4:17" x14ac:dyDescent="0.25">
      <c r="E3" t="s">
        <v>59</v>
      </c>
      <c r="F3" s="62">
        <v>2</v>
      </c>
      <c r="G3" s="62">
        <v>3</v>
      </c>
      <c r="H3" s="62">
        <v>4</v>
      </c>
      <c r="I3" s="62">
        <v>5</v>
      </c>
      <c r="J3" s="62">
        <v>6</v>
      </c>
      <c r="K3" s="62">
        <v>7</v>
      </c>
      <c r="L3" s="62">
        <v>8</v>
      </c>
      <c r="M3" s="62">
        <v>9</v>
      </c>
      <c r="N3" s="62">
        <v>10</v>
      </c>
      <c r="O3" s="62">
        <v>11</v>
      </c>
      <c r="P3" s="62">
        <v>12</v>
      </c>
      <c r="Q3" s="62">
        <v>13</v>
      </c>
    </row>
    <row r="4" spans="4:17" x14ac:dyDescent="0.25">
      <c r="D4">
        <v>1</v>
      </c>
      <c r="E4">
        <v>0</v>
      </c>
      <c r="F4" s="37">
        <v>12.5</v>
      </c>
      <c r="G4" s="37">
        <v>13</v>
      </c>
      <c r="H4" s="37">
        <v>13.5</v>
      </c>
      <c r="I4" s="37">
        <v>13.5</v>
      </c>
      <c r="J4" s="37">
        <v>14.000000000000002</v>
      </c>
      <c r="K4" s="37">
        <v>14.000000000000002</v>
      </c>
      <c r="L4" s="37">
        <v>14.500000000000002</v>
      </c>
      <c r="M4" s="37">
        <v>14.500000000000002</v>
      </c>
      <c r="N4" s="37">
        <v>14.500000000000002</v>
      </c>
      <c r="O4" s="37">
        <v>15</v>
      </c>
      <c r="P4" s="37">
        <v>15</v>
      </c>
      <c r="Q4" s="37">
        <v>15</v>
      </c>
    </row>
    <row r="5" spans="4:17" x14ac:dyDescent="0.25">
      <c r="D5">
        <v>2</v>
      </c>
      <c r="E5">
        <v>20500</v>
      </c>
      <c r="F5" s="37">
        <v>12.5</v>
      </c>
      <c r="G5" s="37">
        <v>13</v>
      </c>
      <c r="H5" s="37">
        <v>13.5</v>
      </c>
      <c r="I5" s="37">
        <v>13.5</v>
      </c>
      <c r="J5" s="37">
        <v>14.000000000000002</v>
      </c>
      <c r="K5" s="37">
        <v>14.000000000000002</v>
      </c>
      <c r="L5" s="37">
        <v>14.500000000000002</v>
      </c>
      <c r="M5" s="37">
        <v>14.500000000000002</v>
      </c>
      <c r="N5" s="37">
        <v>14.500000000000002</v>
      </c>
      <c r="O5" s="37">
        <v>15</v>
      </c>
      <c r="P5" s="37">
        <v>15</v>
      </c>
      <c r="Q5" s="37">
        <v>15</v>
      </c>
    </row>
    <row r="6" spans="4:17" x14ac:dyDescent="0.25">
      <c r="D6">
        <v>3</v>
      </c>
      <c r="E6">
        <v>21000</v>
      </c>
      <c r="F6" s="37">
        <v>14.000000000000002</v>
      </c>
      <c r="G6" s="37">
        <v>14.000000000000002</v>
      </c>
      <c r="H6" s="37">
        <v>14.500000000000002</v>
      </c>
      <c r="I6" s="37">
        <v>15</v>
      </c>
      <c r="J6" s="37">
        <v>15.5</v>
      </c>
      <c r="K6" s="37">
        <v>15.5</v>
      </c>
      <c r="L6" s="37">
        <v>16</v>
      </c>
      <c r="M6" s="37">
        <v>16</v>
      </c>
      <c r="N6" s="37">
        <v>16</v>
      </c>
      <c r="O6" s="37">
        <v>16.5</v>
      </c>
      <c r="P6" s="37">
        <v>16.5</v>
      </c>
      <c r="Q6" s="37">
        <v>16.5</v>
      </c>
    </row>
    <row r="7" spans="4:17" x14ac:dyDescent="0.25">
      <c r="D7">
        <v>4</v>
      </c>
      <c r="E7">
        <v>21500</v>
      </c>
      <c r="F7" s="37">
        <v>15</v>
      </c>
      <c r="G7" s="37">
        <v>15.5</v>
      </c>
      <c r="H7" s="37">
        <v>16</v>
      </c>
      <c r="I7" s="37">
        <v>16</v>
      </c>
      <c r="J7" s="37">
        <v>16.5</v>
      </c>
      <c r="K7" s="37">
        <v>17</v>
      </c>
      <c r="L7" s="37">
        <v>17</v>
      </c>
      <c r="M7" s="37">
        <v>17.5</v>
      </c>
      <c r="N7" s="37">
        <v>17.5</v>
      </c>
      <c r="O7" s="37">
        <v>18</v>
      </c>
      <c r="P7" s="37">
        <v>18</v>
      </c>
      <c r="Q7" s="37">
        <v>18</v>
      </c>
    </row>
    <row r="8" spans="4:17" x14ac:dyDescent="0.25">
      <c r="D8">
        <v>5</v>
      </c>
      <c r="E8">
        <v>22000</v>
      </c>
      <c r="F8" s="37">
        <v>16</v>
      </c>
      <c r="G8" s="37">
        <v>16.5</v>
      </c>
      <c r="H8" s="37">
        <v>17</v>
      </c>
      <c r="I8" s="37">
        <v>17.5</v>
      </c>
      <c r="J8" s="37">
        <v>17.5</v>
      </c>
      <c r="K8" s="37">
        <v>18</v>
      </c>
      <c r="L8" s="37">
        <v>18.5</v>
      </c>
      <c r="M8" s="37">
        <v>18.5</v>
      </c>
      <c r="N8" s="37">
        <v>19</v>
      </c>
      <c r="O8" s="37">
        <v>19</v>
      </c>
      <c r="P8" s="37">
        <v>19.5</v>
      </c>
      <c r="Q8" s="37">
        <v>19.5</v>
      </c>
    </row>
    <row r="9" spans="4:17" x14ac:dyDescent="0.25">
      <c r="D9">
        <v>6</v>
      </c>
      <c r="E9">
        <v>22500</v>
      </c>
      <c r="F9" s="37">
        <v>17</v>
      </c>
      <c r="G9" s="37">
        <v>17.5</v>
      </c>
      <c r="H9" s="37">
        <v>18</v>
      </c>
      <c r="I9" s="37">
        <v>18.5</v>
      </c>
      <c r="J9" s="37">
        <v>19</v>
      </c>
      <c r="K9" s="37">
        <v>19</v>
      </c>
      <c r="L9" s="37">
        <v>19.5</v>
      </c>
      <c r="M9" s="37">
        <v>20</v>
      </c>
      <c r="N9" s="37">
        <v>20</v>
      </c>
      <c r="O9" s="37">
        <v>20.5</v>
      </c>
      <c r="P9" s="37">
        <v>20.5</v>
      </c>
      <c r="Q9" s="37">
        <v>21.000000000000004</v>
      </c>
    </row>
    <row r="10" spans="4:17" x14ac:dyDescent="0.25">
      <c r="D10">
        <v>7</v>
      </c>
      <c r="E10">
        <v>23000</v>
      </c>
      <c r="F10" s="37">
        <v>17.5</v>
      </c>
      <c r="G10" s="37">
        <v>18.5</v>
      </c>
      <c r="H10" s="37">
        <v>19</v>
      </c>
      <c r="I10" s="37">
        <v>19.5</v>
      </c>
      <c r="J10" s="37">
        <v>20</v>
      </c>
      <c r="K10" s="37">
        <v>20.5</v>
      </c>
      <c r="L10" s="37">
        <v>20.5</v>
      </c>
      <c r="M10" s="37">
        <v>21.000000000000004</v>
      </c>
      <c r="N10" s="37">
        <v>21.499999999999996</v>
      </c>
      <c r="O10" s="37">
        <v>21.499999999999996</v>
      </c>
      <c r="P10" s="37">
        <v>21.999999999999996</v>
      </c>
      <c r="Q10" s="37">
        <v>21.999999999999996</v>
      </c>
    </row>
    <row r="11" spans="4:17" x14ac:dyDescent="0.25">
      <c r="D11">
        <v>8</v>
      </c>
      <c r="E11">
        <v>23500</v>
      </c>
      <c r="F11" s="37">
        <v>18</v>
      </c>
      <c r="G11" s="37">
        <v>19</v>
      </c>
      <c r="H11" s="37">
        <v>20</v>
      </c>
      <c r="I11" s="37">
        <v>20.5</v>
      </c>
      <c r="J11" s="37">
        <v>21.000000000000004</v>
      </c>
      <c r="K11" s="37">
        <v>21.499999999999996</v>
      </c>
      <c r="L11" s="37">
        <v>21.499999999999996</v>
      </c>
      <c r="M11" s="37">
        <v>21.999999999999996</v>
      </c>
      <c r="N11" s="37">
        <v>22.499999999999996</v>
      </c>
      <c r="O11" s="37">
        <v>23</v>
      </c>
      <c r="P11" s="37">
        <v>23</v>
      </c>
      <c r="Q11" s="37">
        <v>23.5</v>
      </c>
    </row>
    <row r="12" spans="4:17" x14ac:dyDescent="0.25">
      <c r="D12">
        <v>9</v>
      </c>
      <c r="E12">
        <v>24000</v>
      </c>
      <c r="F12" s="37">
        <v>18.5</v>
      </c>
      <c r="G12" s="37">
        <v>19.5</v>
      </c>
      <c r="H12" s="37">
        <v>20.5</v>
      </c>
      <c r="I12" s="37">
        <v>21.000000000000004</v>
      </c>
      <c r="J12" s="37">
        <v>21.999999999999996</v>
      </c>
      <c r="K12" s="37">
        <v>21.999999999999996</v>
      </c>
      <c r="L12" s="37">
        <v>22.499999999999996</v>
      </c>
      <c r="M12" s="37">
        <v>23</v>
      </c>
      <c r="N12" s="37">
        <v>23.5</v>
      </c>
      <c r="O12" s="37">
        <v>24</v>
      </c>
      <c r="P12" s="37">
        <v>24.5</v>
      </c>
      <c r="Q12" s="37">
        <v>24.5</v>
      </c>
    </row>
    <row r="13" spans="4:17" x14ac:dyDescent="0.25">
      <c r="D13">
        <v>10</v>
      </c>
      <c r="E13">
        <v>24500</v>
      </c>
      <c r="F13" s="37">
        <v>19</v>
      </c>
      <c r="G13" s="37">
        <v>20</v>
      </c>
      <c r="H13" s="37">
        <v>21.000000000000004</v>
      </c>
      <c r="I13" s="37">
        <v>21.999999999999996</v>
      </c>
      <c r="J13" s="37">
        <v>22.499999999999996</v>
      </c>
      <c r="K13" s="37">
        <v>23.5</v>
      </c>
      <c r="L13" s="37">
        <v>24</v>
      </c>
      <c r="M13" s="37">
        <v>24.5</v>
      </c>
      <c r="N13" s="37">
        <v>25</v>
      </c>
      <c r="O13" s="37">
        <v>25</v>
      </c>
      <c r="P13" s="37">
        <v>25.5</v>
      </c>
      <c r="Q13" s="37">
        <v>26</v>
      </c>
    </row>
    <row r="14" spans="4:17" x14ac:dyDescent="0.25">
      <c r="D14">
        <v>11</v>
      </c>
      <c r="E14">
        <v>25000</v>
      </c>
      <c r="F14" s="37">
        <v>19.5</v>
      </c>
      <c r="G14" s="37">
        <v>20.5</v>
      </c>
      <c r="H14" s="37">
        <v>21.000000000000004</v>
      </c>
      <c r="I14" s="37">
        <v>21.999999999999996</v>
      </c>
      <c r="J14" s="37">
        <v>23</v>
      </c>
      <c r="K14" s="37">
        <v>23.5</v>
      </c>
      <c r="L14" s="37">
        <v>24.5</v>
      </c>
      <c r="M14" s="37">
        <v>25</v>
      </c>
      <c r="N14" s="37">
        <v>25.5</v>
      </c>
      <c r="O14" s="37">
        <v>26</v>
      </c>
      <c r="P14" s="37">
        <v>26</v>
      </c>
      <c r="Q14" s="37">
        <v>26.5</v>
      </c>
    </row>
    <row r="15" spans="4:17" x14ac:dyDescent="0.25">
      <c r="D15">
        <v>12</v>
      </c>
      <c r="E15">
        <v>26000</v>
      </c>
      <c r="F15" s="37">
        <v>19.5</v>
      </c>
      <c r="G15" s="37">
        <v>20.5</v>
      </c>
      <c r="H15" s="37">
        <v>21.499999999999996</v>
      </c>
      <c r="I15" s="37">
        <v>22.499999999999996</v>
      </c>
      <c r="J15" s="37">
        <v>23</v>
      </c>
      <c r="K15" s="37">
        <v>24</v>
      </c>
      <c r="L15" s="37">
        <v>25</v>
      </c>
      <c r="M15" s="37">
        <v>25.5</v>
      </c>
      <c r="N15" s="37">
        <v>26</v>
      </c>
      <c r="O15" s="37">
        <v>26.5</v>
      </c>
      <c r="P15" s="37">
        <v>27</v>
      </c>
      <c r="Q15" s="37">
        <v>27.500000000000004</v>
      </c>
    </row>
    <row r="16" spans="4:17" x14ac:dyDescent="0.25">
      <c r="D16">
        <v>13</v>
      </c>
      <c r="E16">
        <v>27000</v>
      </c>
      <c r="F16" s="37">
        <v>20</v>
      </c>
      <c r="G16" s="37">
        <v>21.000000000000004</v>
      </c>
      <c r="H16" s="37">
        <v>21.499999999999996</v>
      </c>
      <c r="I16" s="37">
        <v>22.499999999999996</v>
      </c>
      <c r="J16" s="37">
        <v>23.5</v>
      </c>
      <c r="K16" s="37">
        <v>24.5</v>
      </c>
      <c r="L16" s="37">
        <v>25</v>
      </c>
      <c r="M16" s="37">
        <v>26</v>
      </c>
      <c r="N16" s="37">
        <v>26.5</v>
      </c>
      <c r="O16" s="37">
        <v>27</v>
      </c>
      <c r="P16" s="37">
        <v>27.500000000000004</v>
      </c>
      <c r="Q16" s="37">
        <v>28.000000000000004</v>
      </c>
    </row>
    <row r="17" spans="4:17" x14ac:dyDescent="0.25">
      <c r="D17">
        <v>14</v>
      </c>
      <c r="E17">
        <v>28000</v>
      </c>
      <c r="F17" s="37">
        <v>20</v>
      </c>
      <c r="G17" s="37">
        <v>21.000000000000004</v>
      </c>
      <c r="H17" s="37">
        <v>21.999999999999996</v>
      </c>
      <c r="I17" s="37">
        <v>23</v>
      </c>
      <c r="J17" s="37">
        <v>23.5</v>
      </c>
      <c r="K17" s="37">
        <v>24.5</v>
      </c>
      <c r="L17" s="37">
        <v>25.5</v>
      </c>
      <c r="M17" s="37">
        <v>26</v>
      </c>
      <c r="N17" s="37">
        <v>26.5</v>
      </c>
      <c r="O17" s="37">
        <v>27.500000000000004</v>
      </c>
      <c r="P17" s="37">
        <v>28.000000000000004</v>
      </c>
      <c r="Q17" s="37">
        <v>28.500000000000004</v>
      </c>
    </row>
    <row r="18" spans="4:17" x14ac:dyDescent="0.25">
      <c r="D18">
        <v>15</v>
      </c>
      <c r="E18">
        <v>29000</v>
      </c>
      <c r="F18" s="37">
        <v>20</v>
      </c>
      <c r="G18" s="37">
        <v>21.000000000000004</v>
      </c>
      <c r="H18" s="37">
        <v>21.999999999999996</v>
      </c>
      <c r="I18" s="37">
        <v>23</v>
      </c>
      <c r="J18" s="37">
        <v>24</v>
      </c>
      <c r="K18" s="37">
        <v>25</v>
      </c>
      <c r="L18" s="37">
        <v>25.5</v>
      </c>
      <c r="M18" s="37">
        <v>26.5</v>
      </c>
      <c r="N18" s="37">
        <v>27</v>
      </c>
      <c r="O18" s="37">
        <v>27.500000000000004</v>
      </c>
      <c r="P18" s="37">
        <v>28.000000000000004</v>
      </c>
      <c r="Q18" s="37">
        <v>29.000000000000004</v>
      </c>
    </row>
    <row r="19" spans="4:17" x14ac:dyDescent="0.25">
      <c r="D19">
        <v>16</v>
      </c>
      <c r="E19">
        <v>30000</v>
      </c>
      <c r="F19" s="37">
        <v>20.5</v>
      </c>
      <c r="G19" s="37">
        <v>21.499999999999996</v>
      </c>
      <c r="H19" s="37">
        <v>22.499999999999996</v>
      </c>
      <c r="I19" s="37">
        <v>23</v>
      </c>
      <c r="J19" s="37">
        <v>24</v>
      </c>
      <c r="K19" s="37">
        <v>25</v>
      </c>
      <c r="L19" s="37">
        <v>26</v>
      </c>
      <c r="M19" s="37">
        <v>26.5</v>
      </c>
      <c r="N19" s="37">
        <v>27</v>
      </c>
      <c r="O19" s="37">
        <v>28.000000000000004</v>
      </c>
      <c r="P19" s="37">
        <v>28.500000000000004</v>
      </c>
      <c r="Q19" s="37">
        <v>29.000000000000004</v>
      </c>
    </row>
    <row r="20" spans="4:17" x14ac:dyDescent="0.25">
      <c r="D20">
        <v>17</v>
      </c>
      <c r="E20">
        <v>31000</v>
      </c>
      <c r="F20" s="37">
        <v>21.499999999999996</v>
      </c>
      <c r="G20" s="37">
        <v>22.499999999999996</v>
      </c>
      <c r="H20" s="37">
        <v>23.5</v>
      </c>
      <c r="I20" s="37">
        <v>24.5</v>
      </c>
      <c r="J20" s="37">
        <v>25.5</v>
      </c>
      <c r="K20" s="37">
        <v>26.5</v>
      </c>
      <c r="L20" s="37">
        <v>27</v>
      </c>
      <c r="M20" s="37">
        <v>28.000000000000004</v>
      </c>
      <c r="N20" s="37">
        <v>28.500000000000004</v>
      </c>
      <c r="O20" s="37">
        <v>29.5</v>
      </c>
      <c r="P20" s="37">
        <v>30</v>
      </c>
      <c r="Q20" s="37">
        <v>30.5</v>
      </c>
    </row>
    <row r="21" spans="4:17" x14ac:dyDescent="0.25">
      <c r="D21">
        <v>18</v>
      </c>
      <c r="E21">
        <v>32000</v>
      </c>
      <c r="F21" s="37">
        <v>21.499999999999996</v>
      </c>
      <c r="G21" s="37">
        <v>22.499999999999996</v>
      </c>
      <c r="H21" s="37">
        <v>23.5</v>
      </c>
      <c r="I21" s="37">
        <v>25</v>
      </c>
      <c r="J21" s="37">
        <v>25.5</v>
      </c>
      <c r="K21" s="37">
        <v>26.5</v>
      </c>
      <c r="L21" s="37">
        <v>27.500000000000004</v>
      </c>
      <c r="M21" s="37">
        <v>28.000000000000004</v>
      </c>
      <c r="N21" s="37">
        <v>29.000000000000004</v>
      </c>
      <c r="O21" s="37">
        <v>29.5</v>
      </c>
      <c r="P21" s="37">
        <v>30.5</v>
      </c>
      <c r="Q21" s="37">
        <v>31</v>
      </c>
    </row>
    <row r="22" spans="4:17" x14ac:dyDescent="0.25">
      <c r="D22">
        <v>19</v>
      </c>
      <c r="E22">
        <v>33000</v>
      </c>
      <c r="F22" s="37">
        <v>21.499999999999996</v>
      </c>
      <c r="G22" s="37">
        <v>22.499999999999996</v>
      </c>
      <c r="H22" s="37">
        <v>24</v>
      </c>
      <c r="I22" s="37">
        <v>25</v>
      </c>
      <c r="J22" s="37">
        <v>26</v>
      </c>
      <c r="K22" s="37">
        <v>27</v>
      </c>
      <c r="L22" s="37">
        <v>27.500000000000004</v>
      </c>
      <c r="M22" s="37">
        <v>28.500000000000004</v>
      </c>
      <c r="N22" s="37">
        <v>29.000000000000004</v>
      </c>
      <c r="O22" s="37">
        <v>30</v>
      </c>
      <c r="P22" s="37">
        <v>30.5</v>
      </c>
      <c r="Q22" s="37">
        <v>31</v>
      </c>
    </row>
    <row r="23" spans="4:17" x14ac:dyDescent="0.25">
      <c r="D23">
        <v>20</v>
      </c>
      <c r="E23">
        <v>34000</v>
      </c>
      <c r="F23" s="37">
        <v>21.499999999999996</v>
      </c>
      <c r="G23" s="37">
        <v>22.499999999999996</v>
      </c>
      <c r="H23" s="37">
        <v>24</v>
      </c>
      <c r="I23" s="37">
        <v>25</v>
      </c>
      <c r="J23" s="37">
        <v>26</v>
      </c>
      <c r="K23" s="37">
        <v>27</v>
      </c>
      <c r="L23" s="37">
        <v>28.000000000000004</v>
      </c>
      <c r="M23" s="37">
        <v>28.500000000000004</v>
      </c>
      <c r="N23" s="37">
        <v>29.5</v>
      </c>
      <c r="O23" s="37">
        <v>30</v>
      </c>
      <c r="P23" s="37">
        <v>30.5</v>
      </c>
      <c r="Q23" s="37">
        <v>31.5</v>
      </c>
    </row>
    <row r="24" spans="4:17" x14ac:dyDescent="0.25">
      <c r="D24">
        <v>21</v>
      </c>
      <c r="E24">
        <v>35000</v>
      </c>
      <c r="F24" s="37">
        <v>21.499999999999996</v>
      </c>
      <c r="G24" s="37">
        <v>22.499999999999996</v>
      </c>
      <c r="H24" s="37">
        <v>24</v>
      </c>
      <c r="I24" s="37">
        <v>25</v>
      </c>
      <c r="J24" s="37">
        <v>26</v>
      </c>
      <c r="K24" s="37">
        <v>27</v>
      </c>
      <c r="L24" s="37">
        <v>28.000000000000004</v>
      </c>
      <c r="M24" s="37">
        <v>29.000000000000004</v>
      </c>
      <c r="N24" s="37">
        <v>29.5</v>
      </c>
      <c r="O24" s="37">
        <v>30</v>
      </c>
      <c r="P24" s="37">
        <v>31</v>
      </c>
      <c r="Q24" s="37">
        <v>31.5</v>
      </c>
    </row>
    <row r="25" spans="4:17" x14ac:dyDescent="0.25">
      <c r="D25">
        <v>22</v>
      </c>
      <c r="E25">
        <v>36000</v>
      </c>
      <c r="F25" s="37">
        <v>21.999999999999996</v>
      </c>
      <c r="G25" s="37">
        <v>23</v>
      </c>
      <c r="H25" s="37">
        <v>24</v>
      </c>
      <c r="I25" s="37">
        <v>25</v>
      </c>
      <c r="J25" s="37">
        <v>26</v>
      </c>
      <c r="K25" s="37">
        <v>27</v>
      </c>
      <c r="L25" s="37">
        <v>28.000000000000004</v>
      </c>
      <c r="M25" s="37">
        <v>29.000000000000004</v>
      </c>
      <c r="N25" s="37">
        <v>29.5</v>
      </c>
      <c r="O25" s="37">
        <v>30.5</v>
      </c>
      <c r="P25" s="37">
        <v>31</v>
      </c>
      <c r="Q25" s="37">
        <v>31.5</v>
      </c>
    </row>
    <row r="26" spans="4:17" x14ac:dyDescent="0.25">
      <c r="D26">
        <v>23</v>
      </c>
      <c r="E26">
        <v>37000</v>
      </c>
      <c r="F26" s="37">
        <v>21.999999999999996</v>
      </c>
      <c r="G26" s="37">
        <v>23</v>
      </c>
      <c r="H26" s="37">
        <v>24</v>
      </c>
      <c r="I26" s="37">
        <v>25</v>
      </c>
      <c r="J26" s="37">
        <v>26</v>
      </c>
      <c r="K26" s="37">
        <v>27</v>
      </c>
      <c r="L26" s="37">
        <v>28.000000000000004</v>
      </c>
      <c r="M26" s="37">
        <v>29.000000000000004</v>
      </c>
      <c r="N26" s="37">
        <v>30</v>
      </c>
      <c r="O26" s="37">
        <v>30.5</v>
      </c>
      <c r="P26" s="37">
        <v>31.5</v>
      </c>
      <c r="Q26" s="37">
        <v>32</v>
      </c>
    </row>
    <row r="27" spans="4:17" x14ac:dyDescent="0.25">
      <c r="D27">
        <v>24</v>
      </c>
      <c r="E27">
        <v>38000</v>
      </c>
      <c r="F27" s="37">
        <v>22.499999999999996</v>
      </c>
      <c r="G27" s="37">
        <v>23.5</v>
      </c>
      <c r="H27" s="37">
        <v>24.5</v>
      </c>
      <c r="I27" s="37">
        <v>25.5</v>
      </c>
      <c r="J27" s="37">
        <v>26</v>
      </c>
      <c r="K27" s="37">
        <v>27</v>
      </c>
      <c r="L27" s="37">
        <v>28.000000000000004</v>
      </c>
      <c r="M27" s="37">
        <v>29.000000000000004</v>
      </c>
      <c r="N27" s="37">
        <v>30</v>
      </c>
      <c r="O27" s="37">
        <v>31</v>
      </c>
      <c r="P27" s="37">
        <v>31.5</v>
      </c>
      <c r="Q27" s="37">
        <v>32</v>
      </c>
    </row>
    <row r="28" spans="4:17" x14ac:dyDescent="0.25">
      <c r="D28">
        <v>25</v>
      </c>
      <c r="E28">
        <v>39000</v>
      </c>
      <c r="F28" s="37">
        <v>22.499999999999996</v>
      </c>
      <c r="G28" s="37">
        <v>23.5</v>
      </c>
      <c r="H28" s="37">
        <v>24.5</v>
      </c>
      <c r="I28" s="37">
        <v>25.5</v>
      </c>
      <c r="J28" s="37">
        <v>26.5</v>
      </c>
      <c r="K28" s="37">
        <v>27.500000000000004</v>
      </c>
      <c r="L28" s="37">
        <v>28.000000000000004</v>
      </c>
      <c r="M28" s="37">
        <v>29.000000000000004</v>
      </c>
      <c r="N28" s="37">
        <v>30</v>
      </c>
      <c r="O28" s="37">
        <v>31</v>
      </c>
      <c r="P28" s="37">
        <v>31.5</v>
      </c>
      <c r="Q28" s="37">
        <v>32.5</v>
      </c>
    </row>
    <row r="29" spans="4:17" x14ac:dyDescent="0.25">
      <c r="D29">
        <v>26</v>
      </c>
      <c r="E29">
        <v>40000</v>
      </c>
      <c r="F29" s="37">
        <v>22.499999999999996</v>
      </c>
      <c r="G29" s="37">
        <v>23.5</v>
      </c>
      <c r="H29" s="37">
        <v>24.5</v>
      </c>
      <c r="I29" s="37">
        <v>25.5</v>
      </c>
      <c r="J29" s="37">
        <v>26.5</v>
      </c>
      <c r="K29" s="37">
        <v>27.500000000000004</v>
      </c>
      <c r="L29" s="37">
        <v>28.500000000000004</v>
      </c>
      <c r="M29" s="37">
        <v>29.000000000000004</v>
      </c>
      <c r="N29" s="37">
        <v>30</v>
      </c>
      <c r="O29" s="37">
        <v>31</v>
      </c>
      <c r="P29" s="37">
        <v>31.5</v>
      </c>
      <c r="Q29" s="37">
        <v>32.5</v>
      </c>
    </row>
    <row r="30" spans="4:17" x14ac:dyDescent="0.25">
      <c r="D30">
        <v>27</v>
      </c>
      <c r="E30">
        <v>41000</v>
      </c>
      <c r="F30" s="37">
        <v>23</v>
      </c>
      <c r="G30" s="37">
        <v>24</v>
      </c>
      <c r="H30" s="37">
        <v>25</v>
      </c>
      <c r="I30" s="37">
        <v>26</v>
      </c>
      <c r="J30" s="37">
        <v>26.5</v>
      </c>
      <c r="K30" s="37">
        <v>27.500000000000004</v>
      </c>
      <c r="L30" s="37">
        <v>28.500000000000004</v>
      </c>
      <c r="M30" s="37">
        <v>29.5</v>
      </c>
      <c r="N30" s="37">
        <v>30</v>
      </c>
      <c r="O30" s="37">
        <v>31</v>
      </c>
      <c r="P30" s="37">
        <v>31.5</v>
      </c>
      <c r="Q30" s="37">
        <v>32.5</v>
      </c>
    </row>
    <row r="31" spans="4:17" x14ac:dyDescent="0.25">
      <c r="D31">
        <v>28</v>
      </c>
      <c r="E31">
        <v>42000</v>
      </c>
      <c r="F31" s="37">
        <v>23</v>
      </c>
      <c r="G31" s="37">
        <v>24</v>
      </c>
      <c r="H31" s="37">
        <v>25</v>
      </c>
      <c r="I31" s="37">
        <v>26</v>
      </c>
      <c r="J31" s="37">
        <v>27</v>
      </c>
      <c r="K31" s="37">
        <v>28.000000000000004</v>
      </c>
      <c r="L31" s="37">
        <v>28.500000000000004</v>
      </c>
      <c r="M31" s="37">
        <v>29.5</v>
      </c>
      <c r="N31" s="37">
        <v>30</v>
      </c>
      <c r="O31" s="37">
        <v>31</v>
      </c>
      <c r="P31" s="37">
        <v>31.5</v>
      </c>
      <c r="Q31" s="37">
        <v>32.5</v>
      </c>
    </row>
    <row r="32" spans="4:17" x14ac:dyDescent="0.25">
      <c r="D32">
        <v>29</v>
      </c>
      <c r="E32">
        <v>43000</v>
      </c>
      <c r="F32" s="37">
        <v>23</v>
      </c>
      <c r="G32" s="37">
        <v>24</v>
      </c>
      <c r="H32" s="37">
        <v>25</v>
      </c>
      <c r="I32" s="37">
        <v>26</v>
      </c>
      <c r="J32" s="37">
        <v>27</v>
      </c>
      <c r="K32" s="37">
        <v>28.000000000000004</v>
      </c>
      <c r="L32" s="37">
        <v>29.000000000000004</v>
      </c>
      <c r="M32" s="37">
        <v>29.5</v>
      </c>
      <c r="N32" s="37">
        <v>30.5</v>
      </c>
      <c r="O32" s="37">
        <v>31</v>
      </c>
      <c r="P32" s="37">
        <v>32</v>
      </c>
      <c r="Q32" s="37">
        <v>32.5</v>
      </c>
    </row>
    <row r="33" spans="4:17" x14ac:dyDescent="0.25">
      <c r="D33">
        <v>30</v>
      </c>
      <c r="E33">
        <v>44000</v>
      </c>
      <c r="F33" s="37">
        <v>23</v>
      </c>
      <c r="G33" s="37">
        <v>24.5</v>
      </c>
      <c r="H33" s="37">
        <v>25.5</v>
      </c>
      <c r="I33" s="37">
        <v>26.5</v>
      </c>
      <c r="J33" s="37">
        <v>27.500000000000004</v>
      </c>
      <c r="K33" s="37">
        <v>28.500000000000004</v>
      </c>
      <c r="L33" s="37">
        <v>29.000000000000004</v>
      </c>
      <c r="M33" s="37">
        <v>30</v>
      </c>
      <c r="N33" s="37">
        <v>30.5</v>
      </c>
      <c r="O33" s="37">
        <v>31.5</v>
      </c>
      <c r="P33" s="37">
        <v>32</v>
      </c>
      <c r="Q33" s="37">
        <v>33</v>
      </c>
    </row>
    <row r="34" spans="4:17" x14ac:dyDescent="0.25">
      <c r="D34">
        <v>31</v>
      </c>
      <c r="E34">
        <v>45000</v>
      </c>
      <c r="F34" s="37">
        <v>23</v>
      </c>
      <c r="G34" s="37">
        <v>24.5</v>
      </c>
      <c r="H34" s="37">
        <v>26</v>
      </c>
      <c r="I34" s="37">
        <v>27</v>
      </c>
      <c r="J34" s="37">
        <v>28.000000000000004</v>
      </c>
      <c r="K34" s="37">
        <v>29.000000000000004</v>
      </c>
      <c r="L34" s="37">
        <v>29.5</v>
      </c>
      <c r="M34" s="37">
        <v>30.5</v>
      </c>
      <c r="N34" s="37">
        <v>31</v>
      </c>
      <c r="O34" s="37">
        <v>32</v>
      </c>
      <c r="P34" s="37">
        <v>32.5</v>
      </c>
      <c r="Q34" s="37">
        <v>33.5</v>
      </c>
    </row>
    <row r="35" spans="4:17" x14ac:dyDescent="0.25">
      <c r="D35">
        <v>32</v>
      </c>
      <c r="E35">
        <v>46000</v>
      </c>
      <c r="F35" s="37">
        <v>23</v>
      </c>
      <c r="G35" s="37">
        <v>24.5</v>
      </c>
      <c r="H35" s="37">
        <v>26</v>
      </c>
      <c r="I35" s="37">
        <v>27.500000000000004</v>
      </c>
      <c r="J35" s="37">
        <v>28.500000000000004</v>
      </c>
      <c r="K35" s="37">
        <v>29.5</v>
      </c>
      <c r="L35" s="37">
        <v>30.5</v>
      </c>
      <c r="M35" s="37">
        <v>31.5</v>
      </c>
      <c r="N35" s="37">
        <v>32</v>
      </c>
      <c r="O35" s="37">
        <v>33</v>
      </c>
      <c r="P35" s="37">
        <v>33.5</v>
      </c>
      <c r="Q35" s="37">
        <v>34.5</v>
      </c>
    </row>
    <row r="36" spans="4:17" x14ac:dyDescent="0.25">
      <c r="D36">
        <v>33</v>
      </c>
      <c r="E36">
        <v>47000</v>
      </c>
      <c r="F36" s="37">
        <v>23</v>
      </c>
      <c r="G36" s="37">
        <v>24.5</v>
      </c>
      <c r="H36" s="37">
        <v>26.5</v>
      </c>
      <c r="I36" s="37">
        <v>28.000000000000004</v>
      </c>
      <c r="J36" s="37">
        <v>29.000000000000004</v>
      </c>
      <c r="K36" s="37">
        <v>30</v>
      </c>
      <c r="L36" s="37">
        <v>31</v>
      </c>
      <c r="M36" s="37">
        <v>32</v>
      </c>
      <c r="N36" s="37">
        <v>32.5</v>
      </c>
      <c r="O36" s="37">
        <v>33.5</v>
      </c>
      <c r="P36" s="37">
        <v>34</v>
      </c>
      <c r="Q36" s="37">
        <v>34.5</v>
      </c>
    </row>
    <row r="37" spans="4:17" x14ac:dyDescent="0.25">
      <c r="D37">
        <v>34</v>
      </c>
      <c r="E37">
        <v>48000</v>
      </c>
      <c r="F37" s="37">
        <v>23</v>
      </c>
      <c r="G37" s="37">
        <v>24.5</v>
      </c>
      <c r="H37" s="37">
        <v>26.5</v>
      </c>
      <c r="I37" s="37">
        <v>28.000000000000004</v>
      </c>
      <c r="J37" s="37">
        <v>29.5</v>
      </c>
      <c r="K37" s="37">
        <v>30.5</v>
      </c>
      <c r="L37" s="37">
        <v>31.5</v>
      </c>
      <c r="M37" s="37">
        <v>32</v>
      </c>
      <c r="N37" s="37">
        <v>33</v>
      </c>
      <c r="O37" s="37">
        <v>34</v>
      </c>
      <c r="P37" s="37">
        <v>34.5</v>
      </c>
      <c r="Q37" s="37">
        <v>35</v>
      </c>
    </row>
    <row r="38" spans="4:17" x14ac:dyDescent="0.25">
      <c r="D38">
        <v>35</v>
      </c>
      <c r="E38">
        <v>49000</v>
      </c>
      <c r="F38" s="37">
        <v>23</v>
      </c>
      <c r="G38" s="37">
        <v>24.5</v>
      </c>
      <c r="H38" s="37">
        <v>26.5</v>
      </c>
      <c r="I38" s="37">
        <v>28.000000000000004</v>
      </c>
      <c r="J38" s="37">
        <v>29.5</v>
      </c>
      <c r="K38" s="37">
        <v>31</v>
      </c>
      <c r="L38" s="37">
        <v>32</v>
      </c>
      <c r="M38" s="37">
        <v>32.5</v>
      </c>
      <c r="N38" s="37">
        <v>33.5</v>
      </c>
      <c r="O38" s="37">
        <v>34</v>
      </c>
      <c r="P38" s="37">
        <v>35</v>
      </c>
      <c r="Q38" s="37">
        <v>35.5</v>
      </c>
    </row>
    <row r="39" spans="4:17" x14ac:dyDescent="0.25">
      <c r="D39">
        <v>36</v>
      </c>
      <c r="E39">
        <v>50000</v>
      </c>
      <c r="F39" s="37">
        <v>23</v>
      </c>
      <c r="G39" s="37">
        <v>24.5</v>
      </c>
      <c r="H39" s="37">
        <v>26.5</v>
      </c>
      <c r="I39" s="37">
        <v>28.000000000000004</v>
      </c>
      <c r="J39" s="37">
        <v>29.5</v>
      </c>
      <c r="K39" s="37">
        <v>31</v>
      </c>
      <c r="L39" s="37">
        <v>32</v>
      </c>
      <c r="M39" s="37">
        <v>33</v>
      </c>
      <c r="N39" s="37">
        <v>34</v>
      </c>
      <c r="O39" s="37">
        <v>34.5</v>
      </c>
      <c r="P39" s="37">
        <v>35.5</v>
      </c>
      <c r="Q39" s="37">
        <v>36</v>
      </c>
    </row>
    <row r="40" spans="4:17" x14ac:dyDescent="0.25">
      <c r="D40">
        <v>37</v>
      </c>
      <c r="E40">
        <v>51000</v>
      </c>
      <c r="F40" s="37">
        <v>23.5</v>
      </c>
      <c r="G40" s="37">
        <v>25</v>
      </c>
      <c r="H40" s="37">
        <v>26.5</v>
      </c>
      <c r="I40" s="37">
        <v>28.000000000000004</v>
      </c>
      <c r="J40" s="37">
        <v>29.5</v>
      </c>
      <c r="K40" s="37">
        <v>31</v>
      </c>
      <c r="L40" s="37">
        <v>32.5</v>
      </c>
      <c r="M40" s="37">
        <v>33.5</v>
      </c>
      <c r="N40" s="37">
        <v>34.5</v>
      </c>
      <c r="O40" s="37">
        <v>35</v>
      </c>
      <c r="P40" s="37">
        <v>36</v>
      </c>
      <c r="Q40" s="37">
        <v>36.5</v>
      </c>
    </row>
    <row r="41" spans="4:17" x14ac:dyDescent="0.25">
      <c r="D41">
        <v>38</v>
      </c>
      <c r="E41">
        <v>52000</v>
      </c>
      <c r="F41" s="37">
        <v>23.5</v>
      </c>
      <c r="G41" s="37">
        <v>25</v>
      </c>
      <c r="H41" s="37">
        <v>26.5</v>
      </c>
      <c r="I41" s="37">
        <v>28.000000000000004</v>
      </c>
      <c r="J41" s="37">
        <v>29.5</v>
      </c>
      <c r="K41" s="37">
        <v>31</v>
      </c>
      <c r="L41" s="37">
        <v>32.5</v>
      </c>
      <c r="M41" s="37">
        <v>34</v>
      </c>
      <c r="N41" s="37">
        <v>34.5</v>
      </c>
      <c r="O41" s="37">
        <v>35.5</v>
      </c>
      <c r="P41" s="37">
        <v>36</v>
      </c>
      <c r="Q41" s="37">
        <v>37</v>
      </c>
    </row>
    <row r="42" spans="4:17" x14ac:dyDescent="0.25">
      <c r="D42">
        <v>39</v>
      </c>
      <c r="E42">
        <v>53000</v>
      </c>
      <c r="F42" s="37">
        <v>23.5</v>
      </c>
      <c r="G42" s="37">
        <v>25</v>
      </c>
      <c r="H42" s="37">
        <v>26.5</v>
      </c>
      <c r="I42" s="37">
        <v>28.000000000000004</v>
      </c>
      <c r="J42" s="37">
        <v>29.5</v>
      </c>
      <c r="K42" s="37">
        <v>31</v>
      </c>
      <c r="L42" s="37">
        <v>32.5</v>
      </c>
      <c r="M42" s="37">
        <v>34</v>
      </c>
      <c r="N42" s="37">
        <v>35</v>
      </c>
      <c r="O42" s="37">
        <v>36</v>
      </c>
      <c r="P42" s="37">
        <v>36.5</v>
      </c>
      <c r="Q42" s="37">
        <v>37.5</v>
      </c>
    </row>
    <row r="43" spans="4:17" x14ac:dyDescent="0.25">
      <c r="D43">
        <v>40</v>
      </c>
      <c r="E43">
        <v>54000</v>
      </c>
      <c r="F43" s="37">
        <v>23.5</v>
      </c>
      <c r="G43" s="37">
        <v>25.5</v>
      </c>
      <c r="H43" s="37">
        <v>26.5</v>
      </c>
      <c r="I43" s="37">
        <v>28.000000000000004</v>
      </c>
      <c r="J43" s="37">
        <v>29.5</v>
      </c>
      <c r="K43" s="37">
        <v>31</v>
      </c>
      <c r="L43" s="37">
        <v>32.5</v>
      </c>
      <c r="M43" s="37">
        <v>34.5</v>
      </c>
      <c r="N43" s="37">
        <v>35.5</v>
      </c>
      <c r="O43" s="37">
        <v>36</v>
      </c>
      <c r="P43" s="37">
        <v>37</v>
      </c>
      <c r="Q43" s="37">
        <v>37.5</v>
      </c>
    </row>
    <row r="44" spans="4:17" x14ac:dyDescent="0.25">
      <c r="D44">
        <v>41</v>
      </c>
      <c r="E44">
        <v>55000</v>
      </c>
      <c r="F44" s="37">
        <v>23.5</v>
      </c>
      <c r="G44" s="37">
        <v>25.5</v>
      </c>
      <c r="H44" s="37">
        <v>26.5</v>
      </c>
      <c r="I44" s="37">
        <v>28.000000000000004</v>
      </c>
      <c r="J44" s="37">
        <v>29.5</v>
      </c>
      <c r="K44" s="37">
        <v>31</v>
      </c>
      <c r="L44" s="37">
        <v>32.5</v>
      </c>
      <c r="M44" s="37">
        <v>34.5</v>
      </c>
      <c r="N44" s="37">
        <v>36</v>
      </c>
      <c r="O44" s="37">
        <v>36.5</v>
      </c>
      <c r="P44" s="37">
        <v>37.5</v>
      </c>
      <c r="Q44" s="37">
        <v>38</v>
      </c>
    </row>
    <row r="45" spans="4:17" x14ac:dyDescent="0.25">
      <c r="D45">
        <v>42</v>
      </c>
      <c r="E45">
        <v>56000</v>
      </c>
      <c r="F45" s="37">
        <v>24</v>
      </c>
      <c r="G45" s="37">
        <v>25.5</v>
      </c>
      <c r="H45" s="37">
        <v>27</v>
      </c>
      <c r="I45" s="37">
        <v>28.500000000000004</v>
      </c>
      <c r="J45" s="37">
        <v>29.5</v>
      </c>
      <c r="K45" s="37">
        <v>31</v>
      </c>
      <c r="L45" s="37">
        <v>32.5</v>
      </c>
      <c r="M45" s="37">
        <v>34.5</v>
      </c>
      <c r="N45" s="37">
        <v>36</v>
      </c>
      <c r="O45" s="37">
        <v>37</v>
      </c>
      <c r="P45" s="37">
        <v>37.5</v>
      </c>
      <c r="Q45" s="37">
        <v>38.5</v>
      </c>
    </row>
    <row r="46" spans="4:17" x14ac:dyDescent="0.25">
      <c r="D46">
        <v>43</v>
      </c>
      <c r="E46">
        <v>57000</v>
      </c>
      <c r="F46" s="37">
        <v>24</v>
      </c>
      <c r="G46" s="37">
        <v>25.5</v>
      </c>
      <c r="H46" s="37">
        <v>27</v>
      </c>
      <c r="I46" s="37">
        <v>28.500000000000004</v>
      </c>
      <c r="J46" s="37">
        <v>29.5</v>
      </c>
      <c r="K46" s="37">
        <v>31</v>
      </c>
      <c r="L46" s="37">
        <v>32.5</v>
      </c>
      <c r="M46" s="37">
        <v>34.5</v>
      </c>
      <c r="N46" s="37">
        <v>36</v>
      </c>
      <c r="O46" s="37">
        <v>37.5</v>
      </c>
      <c r="P46" s="37">
        <v>38</v>
      </c>
      <c r="Q46" s="37">
        <v>38.5</v>
      </c>
    </row>
    <row r="47" spans="4:17" x14ac:dyDescent="0.25">
      <c r="D47">
        <v>44</v>
      </c>
      <c r="E47">
        <v>58000</v>
      </c>
      <c r="F47" s="37">
        <v>24</v>
      </c>
      <c r="G47" s="37">
        <v>25.5</v>
      </c>
      <c r="H47" s="37">
        <v>27</v>
      </c>
      <c r="I47" s="37">
        <v>28.500000000000004</v>
      </c>
      <c r="J47" s="37">
        <v>29.5</v>
      </c>
      <c r="K47" s="37">
        <v>31</v>
      </c>
      <c r="L47" s="37">
        <v>32.5</v>
      </c>
      <c r="M47" s="37">
        <v>34.5</v>
      </c>
      <c r="N47" s="37">
        <v>36</v>
      </c>
      <c r="O47" s="37">
        <v>37.5</v>
      </c>
      <c r="P47" s="37">
        <v>38.5</v>
      </c>
      <c r="Q47" s="37">
        <v>39</v>
      </c>
    </row>
    <row r="48" spans="4:17" x14ac:dyDescent="0.25">
      <c r="D48">
        <v>45</v>
      </c>
      <c r="E48">
        <v>59000</v>
      </c>
      <c r="F48" s="37">
        <v>24</v>
      </c>
      <c r="G48" s="37">
        <v>25.5</v>
      </c>
      <c r="H48" s="37">
        <v>27</v>
      </c>
      <c r="I48" s="37">
        <v>28.500000000000004</v>
      </c>
      <c r="J48" s="37">
        <v>29.5</v>
      </c>
      <c r="K48" s="37">
        <v>31</v>
      </c>
      <c r="L48" s="37">
        <v>32.5</v>
      </c>
      <c r="M48" s="37">
        <v>34.5</v>
      </c>
      <c r="N48" s="37">
        <v>36</v>
      </c>
      <c r="O48" s="37">
        <v>37.5</v>
      </c>
      <c r="P48" s="37">
        <v>38.5</v>
      </c>
      <c r="Q48" s="37">
        <v>39.5</v>
      </c>
    </row>
    <row r="49" spans="4:17" x14ac:dyDescent="0.25">
      <c r="D49">
        <v>46</v>
      </c>
      <c r="E49">
        <v>60000</v>
      </c>
      <c r="F49" s="37">
        <v>24.5</v>
      </c>
      <c r="G49" s="37">
        <v>25.5</v>
      </c>
      <c r="H49" s="37">
        <v>27</v>
      </c>
      <c r="I49" s="37">
        <v>28.500000000000004</v>
      </c>
      <c r="J49" s="37">
        <v>30</v>
      </c>
      <c r="K49" s="37">
        <v>31.5</v>
      </c>
      <c r="L49" s="37">
        <v>33</v>
      </c>
      <c r="M49" s="37">
        <v>34.5</v>
      </c>
      <c r="N49" s="37">
        <v>36</v>
      </c>
      <c r="O49" s="37">
        <v>37.5</v>
      </c>
      <c r="P49" s="37">
        <v>39</v>
      </c>
      <c r="Q49" s="37">
        <v>39.5</v>
      </c>
    </row>
    <row r="50" spans="4:17" x14ac:dyDescent="0.25">
      <c r="D50">
        <v>47</v>
      </c>
      <c r="E50">
        <v>61000</v>
      </c>
      <c r="F50" s="37">
        <v>24.5</v>
      </c>
      <c r="G50" s="37">
        <v>26</v>
      </c>
      <c r="H50" s="37">
        <v>27.500000000000004</v>
      </c>
      <c r="I50" s="37">
        <v>29.000000000000004</v>
      </c>
      <c r="J50" s="37">
        <v>30.5</v>
      </c>
      <c r="K50" s="37">
        <v>32</v>
      </c>
      <c r="L50" s="37">
        <v>33</v>
      </c>
      <c r="M50" s="37">
        <v>34.5</v>
      </c>
      <c r="N50" s="37">
        <v>36</v>
      </c>
      <c r="O50" s="37">
        <v>37.5</v>
      </c>
      <c r="P50" s="37">
        <v>39</v>
      </c>
      <c r="Q50" s="37">
        <v>40</v>
      </c>
    </row>
    <row r="51" spans="4:17" x14ac:dyDescent="0.25">
      <c r="D51">
        <v>48</v>
      </c>
      <c r="E51">
        <v>62000</v>
      </c>
      <c r="F51" s="37">
        <v>24.5</v>
      </c>
      <c r="G51" s="37">
        <v>26</v>
      </c>
      <c r="H51" s="37">
        <v>27.500000000000004</v>
      </c>
      <c r="I51" s="37">
        <v>29.000000000000004</v>
      </c>
      <c r="J51" s="37">
        <v>30.5</v>
      </c>
      <c r="K51" s="37">
        <v>32</v>
      </c>
      <c r="L51" s="37">
        <v>33.5</v>
      </c>
      <c r="M51" s="37">
        <v>34.5</v>
      </c>
      <c r="N51" s="37">
        <v>36</v>
      </c>
      <c r="O51" s="37">
        <v>37.5</v>
      </c>
      <c r="P51" s="37">
        <v>39</v>
      </c>
      <c r="Q51" s="37">
        <v>40.5</v>
      </c>
    </row>
    <row r="52" spans="4:17" x14ac:dyDescent="0.25">
      <c r="D52">
        <v>49</v>
      </c>
      <c r="E52">
        <v>63000</v>
      </c>
      <c r="F52" s="37">
        <v>24.5</v>
      </c>
      <c r="G52" s="37">
        <v>26</v>
      </c>
      <c r="H52" s="37">
        <v>27.500000000000004</v>
      </c>
      <c r="I52" s="37">
        <v>29.000000000000004</v>
      </c>
      <c r="J52" s="37">
        <v>30.5</v>
      </c>
      <c r="K52" s="37">
        <v>32</v>
      </c>
      <c r="L52" s="37">
        <v>33.5</v>
      </c>
      <c r="M52" s="37">
        <v>34.5</v>
      </c>
      <c r="N52" s="37">
        <v>36</v>
      </c>
      <c r="O52" s="37">
        <v>37.5</v>
      </c>
      <c r="P52" s="37">
        <v>39</v>
      </c>
      <c r="Q52" s="37">
        <v>40.5</v>
      </c>
    </row>
    <row r="53" spans="4:17" x14ac:dyDescent="0.25">
      <c r="D53">
        <v>50</v>
      </c>
      <c r="E53">
        <v>64000</v>
      </c>
      <c r="F53" s="37">
        <v>25</v>
      </c>
      <c r="G53" s="37">
        <v>26.5</v>
      </c>
      <c r="H53" s="37">
        <v>28.000000000000004</v>
      </c>
      <c r="I53" s="37">
        <v>29.000000000000004</v>
      </c>
      <c r="J53" s="37">
        <v>30.5</v>
      </c>
      <c r="K53" s="37">
        <v>32</v>
      </c>
      <c r="L53" s="37">
        <v>33.5</v>
      </c>
      <c r="M53" s="37">
        <v>35</v>
      </c>
      <c r="N53" s="37">
        <v>36</v>
      </c>
      <c r="O53" s="37">
        <v>37.5</v>
      </c>
      <c r="P53" s="37">
        <v>39</v>
      </c>
      <c r="Q53" s="37">
        <v>40.5</v>
      </c>
    </row>
    <row r="54" spans="4:17" x14ac:dyDescent="0.25">
      <c r="D54">
        <v>51</v>
      </c>
      <c r="E54">
        <v>65000</v>
      </c>
      <c r="F54" s="37">
        <v>25</v>
      </c>
      <c r="G54" s="37">
        <v>26.5</v>
      </c>
      <c r="H54" s="37">
        <v>28.000000000000004</v>
      </c>
      <c r="I54" s="37">
        <v>29.5</v>
      </c>
      <c r="J54" s="37">
        <v>31</v>
      </c>
      <c r="K54" s="37">
        <v>32</v>
      </c>
      <c r="L54" s="37">
        <v>33.5</v>
      </c>
      <c r="M54" s="37">
        <v>35</v>
      </c>
      <c r="N54" s="37">
        <v>36.5</v>
      </c>
      <c r="O54" s="37">
        <v>37.5</v>
      </c>
      <c r="P54" s="37">
        <v>39</v>
      </c>
      <c r="Q54" s="37">
        <v>40.5</v>
      </c>
    </row>
    <row r="55" spans="4:17" x14ac:dyDescent="0.25">
      <c r="D55">
        <v>52</v>
      </c>
      <c r="E55">
        <v>66000</v>
      </c>
      <c r="F55" s="37">
        <v>25</v>
      </c>
      <c r="G55" s="37">
        <v>26.5</v>
      </c>
      <c r="H55" s="37">
        <v>28.000000000000004</v>
      </c>
      <c r="I55" s="37">
        <v>29.5</v>
      </c>
      <c r="J55" s="37">
        <v>31</v>
      </c>
      <c r="K55" s="37">
        <v>32.5</v>
      </c>
      <c r="L55" s="37">
        <v>33.5</v>
      </c>
      <c r="M55" s="37">
        <v>35</v>
      </c>
      <c r="N55" s="37">
        <v>36.5</v>
      </c>
      <c r="O55" s="37">
        <v>37.5</v>
      </c>
      <c r="P55" s="37">
        <v>39</v>
      </c>
      <c r="Q55" s="37">
        <v>40.5</v>
      </c>
    </row>
    <row r="56" spans="4:17" x14ac:dyDescent="0.25">
      <c r="D56">
        <v>53</v>
      </c>
      <c r="E56">
        <v>67000</v>
      </c>
      <c r="F56" s="37">
        <v>25</v>
      </c>
      <c r="G56" s="37">
        <v>27</v>
      </c>
      <c r="H56" s="37">
        <v>28.500000000000004</v>
      </c>
      <c r="I56" s="37">
        <v>30</v>
      </c>
      <c r="J56" s="37">
        <v>31</v>
      </c>
      <c r="K56" s="37">
        <v>32.5</v>
      </c>
      <c r="L56" s="37">
        <v>34</v>
      </c>
      <c r="M56" s="37">
        <v>35</v>
      </c>
      <c r="N56" s="37">
        <v>36.5</v>
      </c>
      <c r="O56" s="37">
        <v>38</v>
      </c>
      <c r="P56" s="37">
        <v>39</v>
      </c>
      <c r="Q56" s="37">
        <v>40.5</v>
      </c>
    </row>
    <row r="57" spans="4:17" x14ac:dyDescent="0.25">
      <c r="D57">
        <v>54</v>
      </c>
      <c r="E57">
        <v>68000</v>
      </c>
      <c r="F57" s="37">
        <v>25.5</v>
      </c>
      <c r="G57" s="37">
        <v>27</v>
      </c>
      <c r="H57" s="37">
        <v>28.500000000000004</v>
      </c>
      <c r="I57" s="37">
        <v>30</v>
      </c>
      <c r="J57" s="37">
        <v>31.5</v>
      </c>
      <c r="K57" s="37">
        <v>33</v>
      </c>
      <c r="L57" s="37">
        <v>34</v>
      </c>
      <c r="M57" s="37">
        <v>35.5</v>
      </c>
      <c r="N57" s="37">
        <v>36.5</v>
      </c>
      <c r="O57" s="37">
        <v>38</v>
      </c>
      <c r="P57" s="37">
        <v>39</v>
      </c>
      <c r="Q57" s="37">
        <v>40.5</v>
      </c>
    </row>
    <row r="58" spans="4:17" x14ac:dyDescent="0.25">
      <c r="D58">
        <v>55</v>
      </c>
      <c r="E58">
        <v>69000</v>
      </c>
      <c r="F58" s="37">
        <v>25.5</v>
      </c>
      <c r="G58" s="37">
        <v>27</v>
      </c>
      <c r="H58" s="37">
        <v>28.500000000000004</v>
      </c>
      <c r="I58" s="37">
        <v>30</v>
      </c>
      <c r="J58" s="37">
        <v>31.5</v>
      </c>
      <c r="K58" s="37">
        <v>33</v>
      </c>
      <c r="L58" s="37">
        <v>34.5</v>
      </c>
      <c r="M58" s="37">
        <v>35.5</v>
      </c>
      <c r="N58" s="37">
        <v>37</v>
      </c>
      <c r="O58" s="37">
        <v>38</v>
      </c>
      <c r="P58" s="37">
        <v>39</v>
      </c>
      <c r="Q58" s="37">
        <v>40.5</v>
      </c>
    </row>
    <row r="59" spans="4:17" x14ac:dyDescent="0.25">
      <c r="D59">
        <v>56</v>
      </c>
      <c r="E59">
        <v>70000</v>
      </c>
      <c r="F59" s="37">
        <v>25.5</v>
      </c>
      <c r="G59" s="37">
        <v>27</v>
      </c>
      <c r="H59" s="37">
        <v>28.500000000000004</v>
      </c>
      <c r="I59" s="37">
        <v>30</v>
      </c>
      <c r="J59" s="37">
        <v>31.5</v>
      </c>
      <c r="K59" s="37">
        <v>33</v>
      </c>
      <c r="L59" s="37">
        <v>34.5</v>
      </c>
      <c r="M59" s="37">
        <v>36</v>
      </c>
      <c r="N59" s="37">
        <v>37</v>
      </c>
      <c r="O59" s="37">
        <v>38</v>
      </c>
      <c r="P59" s="37">
        <v>39.5</v>
      </c>
      <c r="Q59" s="37">
        <v>40.5</v>
      </c>
    </row>
    <row r="60" spans="4:17" x14ac:dyDescent="0.25">
      <c r="D60">
        <v>57</v>
      </c>
      <c r="E60">
        <v>71000</v>
      </c>
      <c r="F60" s="37">
        <v>25.5</v>
      </c>
      <c r="G60" s="37">
        <v>27</v>
      </c>
      <c r="H60" s="37">
        <v>29.000000000000004</v>
      </c>
      <c r="I60" s="37">
        <v>30.5</v>
      </c>
      <c r="J60" s="37">
        <v>32</v>
      </c>
      <c r="K60" s="37">
        <v>33.5</v>
      </c>
      <c r="L60" s="37">
        <v>34.5</v>
      </c>
      <c r="M60" s="37">
        <v>36</v>
      </c>
      <c r="N60" s="37">
        <v>37</v>
      </c>
      <c r="O60" s="37">
        <v>38.5</v>
      </c>
      <c r="P60" s="37">
        <v>39.5</v>
      </c>
      <c r="Q60" s="37">
        <v>40.5</v>
      </c>
    </row>
    <row r="61" spans="4:17" x14ac:dyDescent="0.25">
      <c r="D61">
        <v>58</v>
      </c>
      <c r="E61">
        <v>72000</v>
      </c>
      <c r="F61" s="37">
        <v>25.5</v>
      </c>
      <c r="G61" s="37">
        <v>27</v>
      </c>
      <c r="H61" s="37">
        <v>29.000000000000004</v>
      </c>
      <c r="I61" s="37">
        <v>30.5</v>
      </c>
      <c r="J61" s="37">
        <v>32</v>
      </c>
      <c r="K61" s="37">
        <v>33.5</v>
      </c>
      <c r="L61" s="37">
        <v>35</v>
      </c>
      <c r="M61" s="37">
        <v>36</v>
      </c>
      <c r="N61" s="37">
        <v>37.5</v>
      </c>
      <c r="O61" s="37">
        <v>38.5</v>
      </c>
      <c r="P61" s="37">
        <v>39.5</v>
      </c>
      <c r="Q61" s="37">
        <v>40.5</v>
      </c>
    </row>
    <row r="62" spans="4:17" x14ac:dyDescent="0.25">
      <c r="D62">
        <v>59</v>
      </c>
      <c r="E62">
        <v>73000</v>
      </c>
      <c r="F62" s="37">
        <v>25.5</v>
      </c>
      <c r="G62" s="37">
        <v>27.500000000000004</v>
      </c>
      <c r="H62" s="37">
        <v>29.000000000000004</v>
      </c>
      <c r="I62" s="37">
        <v>30.5</v>
      </c>
      <c r="J62" s="37">
        <v>32</v>
      </c>
      <c r="K62" s="37">
        <v>33.5</v>
      </c>
      <c r="L62" s="37">
        <v>35</v>
      </c>
      <c r="M62" s="37">
        <v>36.5</v>
      </c>
      <c r="N62" s="37">
        <v>37.5</v>
      </c>
      <c r="O62" s="37">
        <v>39</v>
      </c>
      <c r="P62" s="37">
        <v>40</v>
      </c>
      <c r="Q62" s="37">
        <v>41</v>
      </c>
    </row>
    <row r="63" spans="4:17" x14ac:dyDescent="0.25">
      <c r="D63">
        <v>60</v>
      </c>
      <c r="E63">
        <v>74000</v>
      </c>
      <c r="F63" s="37">
        <v>25.5</v>
      </c>
      <c r="G63" s="37">
        <v>27.500000000000004</v>
      </c>
      <c r="H63" s="37">
        <v>29.000000000000004</v>
      </c>
      <c r="I63" s="37">
        <v>31</v>
      </c>
      <c r="J63" s="37">
        <v>32.5</v>
      </c>
      <c r="K63" s="37">
        <v>34</v>
      </c>
      <c r="L63" s="37">
        <v>35</v>
      </c>
      <c r="M63" s="37">
        <v>36.5</v>
      </c>
      <c r="N63" s="37">
        <v>37.5</v>
      </c>
      <c r="O63" s="37">
        <v>39</v>
      </c>
      <c r="P63" s="37">
        <v>40</v>
      </c>
      <c r="Q63" s="37">
        <v>41</v>
      </c>
    </row>
    <row r="64" spans="4:17" x14ac:dyDescent="0.25">
      <c r="D64">
        <v>61</v>
      </c>
      <c r="E64">
        <v>75000</v>
      </c>
      <c r="F64" s="37">
        <v>25.5</v>
      </c>
      <c r="G64" s="37">
        <v>27.500000000000004</v>
      </c>
      <c r="H64" s="37">
        <v>29.000000000000004</v>
      </c>
      <c r="I64" s="37">
        <v>31</v>
      </c>
      <c r="J64" s="37">
        <v>32.5</v>
      </c>
      <c r="K64" s="37">
        <v>34</v>
      </c>
      <c r="L64" s="37">
        <v>35.5</v>
      </c>
      <c r="M64" s="37">
        <v>36.5</v>
      </c>
      <c r="N64" s="37">
        <v>38</v>
      </c>
      <c r="O64" s="37">
        <v>39</v>
      </c>
      <c r="P64" s="37">
        <v>40</v>
      </c>
      <c r="Q64" s="37">
        <v>41.5</v>
      </c>
    </row>
    <row r="65" spans="4:17" x14ac:dyDescent="0.25">
      <c r="D65">
        <v>62</v>
      </c>
      <c r="E65">
        <v>76000</v>
      </c>
      <c r="F65" s="37">
        <v>25.5</v>
      </c>
      <c r="G65" s="37">
        <v>27.500000000000004</v>
      </c>
      <c r="H65" s="37">
        <v>29.000000000000004</v>
      </c>
      <c r="I65" s="37">
        <v>31</v>
      </c>
      <c r="J65" s="37">
        <v>32.5</v>
      </c>
      <c r="K65" s="37">
        <v>34</v>
      </c>
      <c r="L65" s="37">
        <v>35.5</v>
      </c>
      <c r="M65" s="37">
        <v>37</v>
      </c>
      <c r="N65" s="37">
        <v>38</v>
      </c>
      <c r="O65" s="37">
        <v>39.5</v>
      </c>
      <c r="P65" s="37">
        <v>40.5</v>
      </c>
      <c r="Q65" s="37">
        <v>41.5</v>
      </c>
    </row>
    <row r="66" spans="4:17" x14ac:dyDescent="0.25">
      <c r="D66">
        <v>63</v>
      </c>
      <c r="E66">
        <v>77000</v>
      </c>
      <c r="F66" s="37">
        <v>25.5</v>
      </c>
      <c r="G66" s="37">
        <v>27.500000000000004</v>
      </c>
      <c r="H66" s="37">
        <v>29.000000000000004</v>
      </c>
      <c r="I66" s="37">
        <v>31</v>
      </c>
      <c r="J66" s="37">
        <v>32.5</v>
      </c>
      <c r="K66" s="37">
        <v>34</v>
      </c>
      <c r="L66" s="37">
        <v>35.5</v>
      </c>
      <c r="M66" s="37">
        <v>37</v>
      </c>
      <c r="N66" s="37">
        <v>38</v>
      </c>
      <c r="O66" s="37">
        <v>39.5</v>
      </c>
      <c r="P66" s="37">
        <v>40.5</v>
      </c>
      <c r="Q66" s="37">
        <v>41.5</v>
      </c>
    </row>
    <row r="67" spans="4:17" x14ac:dyDescent="0.25">
      <c r="D67">
        <v>64</v>
      </c>
      <c r="E67">
        <v>78000</v>
      </c>
      <c r="F67" s="37">
        <v>25.5</v>
      </c>
      <c r="G67" s="37">
        <v>27.500000000000004</v>
      </c>
      <c r="H67" s="37">
        <v>28.999999999999996</v>
      </c>
      <c r="I67" s="37">
        <v>31</v>
      </c>
      <c r="J67" s="37">
        <v>32.5</v>
      </c>
      <c r="K67" s="37">
        <v>34.5</v>
      </c>
      <c r="L67" s="37">
        <v>35.5</v>
      </c>
      <c r="M67" s="37">
        <v>37</v>
      </c>
      <c r="N67" s="37">
        <v>38.5</v>
      </c>
      <c r="O67" s="37">
        <v>39.5</v>
      </c>
      <c r="P67" s="37">
        <v>40.5</v>
      </c>
      <c r="Q67" s="37">
        <v>42.000000000000007</v>
      </c>
    </row>
    <row r="68" spans="4:17" x14ac:dyDescent="0.25">
      <c r="D68">
        <v>65</v>
      </c>
      <c r="E68">
        <v>79000</v>
      </c>
      <c r="F68" s="37">
        <v>25.5</v>
      </c>
      <c r="G68" s="37">
        <v>27.500000000000004</v>
      </c>
      <c r="H68" s="37">
        <v>28.999999999999996</v>
      </c>
      <c r="I68" s="37">
        <v>31</v>
      </c>
      <c r="J68" s="37">
        <v>32.5</v>
      </c>
      <c r="K68" s="37">
        <v>34.5</v>
      </c>
      <c r="L68" s="37">
        <v>36</v>
      </c>
      <c r="M68" s="37">
        <v>37</v>
      </c>
      <c r="N68" s="37">
        <v>38.5</v>
      </c>
      <c r="O68" s="37">
        <v>39.5</v>
      </c>
      <c r="P68" s="37">
        <v>41</v>
      </c>
      <c r="Q68" s="37">
        <v>42.000000000000007</v>
      </c>
    </row>
    <row r="69" spans="4:17" x14ac:dyDescent="0.25">
      <c r="D69">
        <v>66</v>
      </c>
      <c r="E69">
        <v>80000</v>
      </c>
      <c r="F69" s="37">
        <v>26</v>
      </c>
      <c r="G69" s="37">
        <v>27.500000000000004</v>
      </c>
      <c r="H69" s="37">
        <v>28.999999999999996</v>
      </c>
      <c r="I69" s="37">
        <v>31</v>
      </c>
      <c r="J69" s="37">
        <v>32.5</v>
      </c>
      <c r="K69" s="37">
        <v>34.5</v>
      </c>
      <c r="L69" s="37">
        <v>36</v>
      </c>
      <c r="M69" s="37">
        <v>37.5</v>
      </c>
      <c r="N69" s="37">
        <v>38.5</v>
      </c>
      <c r="O69" s="37">
        <v>40</v>
      </c>
      <c r="P69" s="37">
        <v>41</v>
      </c>
      <c r="Q69" s="37">
        <v>42.000000000000007</v>
      </c>
    </row>
    <row r="70" spans="4:17" x14ac:dyDescent="0.25">
      <c r="D70">
        <v>67</v>
      </c>
      <c r="E70">
        <v>81000</v>
      </c>
      <c r="F70" s="37">
        <v>26</v>
      </c>
      <c r="G70" s="37">
        <v>27.500000000000004</v>
      </c>
      <c r="H70" s="37">
        <v>28.999999999999996</v>
      </c>
      <c r="I70" s="37">
        <v>31</v>
      </c>
      <c r="J70" s="37">
        <v>32.5</v>
      </c>
      <c r="K70" s="37">
        <v>34.5</v>
      </c>
      <c r="L70" s="37">
        <v>36</v>
      </c>
      <c r="M70" s="37">
        <v>37.5</v>
      </c>
      <c r="N70" s="37">
        <v>38.5</v>
      </c>
      <c r="O70" s="37">
        <v>40</v>
      </c>
      <c r="P70" s="37">
        <v>41</v>
      </c>
      <c r="Q70" s="37">
        <v>42.000000000000007</v>
      </c>
    </row>
    <row r="71" spans="4:17" x14ac:dyDescent="0.25">
      <c r="D71">
        <v>68</v>
      </c>
      <c r="E71">
        <v>82000</v>
      </c>
      <c r="F71" s="37">
        <v>26</v>
      </c>
      <c r="G71" s="37">
        <v>27.500000000000004</v>
      </c>
      <c r="H71" s="37">
        <v>28.999999999999996</v>
      </c>
      <c r="I71" s="37">
        <v>31</v>
      </c>
      <c r="J71" s="37">
        <v>32.5</v>
      </c>
      <c r="K71" s="37">
        <v>34.5</v>
      </c>
      <c r="L71" s="37">
        <v>36</v>
      </c>
      <c r="M71" s="37">
        <v>37.5</v>
      </c>
      <c r="N71" s="37">
        <v>39</v>
      </c>
      <c r="O71" s="37">
        <v>40</v>
      </c>
      <c r="P71" s="37">
        <v>41</v>
      </c>
      <c r="Q71" s="37">
        <v>42.500000000000007</v>
      </c>
    </row>
    <row r="72" spans="4:17" x14ac:dyDescent="0.25">
      <c r="D72">
        <v>69</v>
      </c>
      <c r="E72">
        <v>83000</v>
      </c>
      <c r="F72" s="37">
        <v>26</v>
      </c>
      <c r="G72" s="37">
        <v>27.500000000000004</v>
      </c>
      <c r="H72" s="37">
        <v>28.999999999999996</v>
      </c>
      <c r="I72" s="37">
        <v>31</v>
      </c>
      <c r="J72" s="37">
        <v>32.5</v>
      </c>
      <c r="K72" s="37">
        <v>34.5</v>
      </c>
      <c r="L72" s="37">
        <v>36</v>
      </c>
      <c r="M72" s="37">
        <v>37.5</v>
      </c>
      <c r="N72" s="37">
        <v>39</v>
      </c>
      <c r="O72" s="37">
        <v>40</v>
      </c>
      <c r="P72" s="37">
        <v>41</v>
      </c>
      <c r="Q72" s="37">
        <v>42.500000000000007</v>
      </c>
    </row>
    <row r="73" spans="4:17" x14ac:dyDescent="0.25">
      <c r="D73">
        <v>70</v>
      </c>
      <c r="E73">
        <v>84000</v>
      </c>
      <c r="F73" s="37">
        <v>26</v>
      </c>
      <c r="G73" s="37">
        <v>27.500000000000004</v>
      </c>
      <c r="H73" s="37">
        <v>28.999999999999996</v>
      </c>
      <c r="I73" s="37">
        <v>31</v>
      </c>
      <c r="J73" s="37">
        <v>32.5</v>
      </c>
      <c r="K73" s="37">
        <v>34.5</v>
      </c>
      <c r="L73" s="37">
        <v>36</v>
      </c>
      <c r="M73" s="37">
        <v>37.5</v>
      </c>
      <c r="N73" s="37">
        <v>39</v>
      </c>
      <c r="O73" s="37">
        <v>40</v>
      </c>
      <c r="P73" s="37">
        <v>41.5</v>
      </c>
      <c r="Q73" s="37">
        <v>42.500000000000007</v>
      </c>
    </row>
    <row r="74" spans="4:17" x14ac:dyDescent="0.25">
      <c r="D74">
        <v>71</v>
      </c>
      <c r="E74">
        <v>85000</v>
      </c>
      <c r="F74" s="37">
        <v>26</v>
      </c>
      <c r="G74" s="37">
        <v>27.500000000000004</v>
      </c>
      <c r="H74" s="37">
        <v>28.999999999999996</v>
      </c>
      <c r="I74" s="37">
        <v>31</v>
      </c>
      <c r="J74" s="37">
        <v>32.5</v>
      </c>
      <c r="K74" s="37">
        <v>34.5</v>
      </c>
      <c r="L74" s="37">
        <v>36</v>
      </c>
      <c r="M74" s="37">
        <v>37.5</v>
      </c>
      <c r="N74" s="37">
        <v>39</v>
      </c>
      <c r="O74" s="37">
        <v>40</v>
      </c>
      <c r="P74" s="37">
        <v>41.5</v>
      </c>
      <c r="Q74" s="37">
        <v>42.500000000000007</v>
      </c>
    </row>
    <row r="75" spans="4:17" x14ac:dyDescent="0.25">
      <c r="D75">
        <v>72</v>
      </c>
      <c r="E75">
        <v>86000</v>
      </c>
      <c r="F75" s="37">
        <v>26</v>
      </c>
      <c r="G75" s="37">
        <v>27.500000000000004</v>
      </c>
      <c r="H75" s="37">
        <v>28.999999999999996</v>
      </c>
      <c r="I75" s="37">
        <v>31</v>
      </c>
      <c r="J75" s="37">
        <v>32.5</v>
      </c>
      <c r="K75" s="37">
        <v>34.5</v>
      </c>
      <c r="L75" s="37">
        <v>36</v>
      </c>
      <c r="M75" s="37">
        <v>37.5</v>
      </c>
      <c r="N75" s="37">
        <v>39</v>
      </c>
      <c r="O75" s="37">
        <v>40</v>
      </c>
      <c r="P75" s="37">
        <v>41.5</v>
      </c>
      <c r="Q75" s="37">
        <v>42.500000000000007</v>
      </c>
    </row>
    <row r="76" spans="4:17" x14ac:dyDescent="0.25">
      <c r="D76">
        <v>73</v>
      </c>
      <c r="E76">
        <v>87000</v>
      </c>
      <c r="F76" s="37">
        <v>26</v>
      </c>
      <c r="G76" s="37">
        <v>27.500000000000004</v>
      </c>
      <c r="H76" s="37">
        <v>28.999999999999996</v>
      </c>
      <c r="I76" s="37">
        <v>31</v>
      </c>
      <c r="J76" s="37">
        <v>32.5</v>
      </c>
      <c r="K76" s="37">
        <v>34.5</v>
      </c>
      <c r="L76" s="37">
        <v>36</v>
      </c>
      <c r="M76" s="37">
        <v>37.5</v>
      </c>
      <c r="N76" s="37">
        <v>39</v>
      </c>
      <c r="O76" s="37">
        <v>40</v>
      </c>
      <c r="P76" s="37">
        <v>41.5</v>
      </c>
      <c r="Q76" s="37">
        <v>42.500000000000007</v>
      </c>
    </row>
    <row r="77" spans="4:17" x14ac:dyDescent="0.25">
      <c r="D77">
        <v>74</v>
      </c>
      <c r="E77">
        <v>88000</v>
      </c>
      <c r="F77" s="37">
        <v>26</v>
      </c>
      <c r="G77" s="37">
        <v>27.500000000000004</v>
      </c>
      <c r="H77" s="37">
        <v>28.999999999999996</v>
      </c>
      <c r="I77" s="37">
        <v>31</v>
      </c>
      <c r="J77" s="37">
        <v>32.5</v>
      </c>
      <c r="K77" s="37">
        <v>34.5</v>
      </c>
      <c r="L77" s="37">
        <v>36</v>
      </c>
      <c r="M77" s="37">
        <v>37.5</v>
      </c>
      <c r="N77" s="37">
        <v>39</v>
      </c>
      <c r="O77" s="37">
        <v>40</v>
      </c>
      <c r="P77" s="37">
        <v>41.5</v>
      </c>
      <c r="Q77" s="37">
        <v>42.500000000000007</v>
      </c>
    </row>
    <row r="78" spans="4:17" x14ac:dyDescent="0.25">
      <c r="D78">
        <v>75</v>
      </c>
      <c r="E78">
        <v>89000</v>
      </c>
      <c r="F78" s="37">
        <v>26</v>
      </c>
      <c r="G78" s="37">
        <v>27.500000000000004</v>
      </c>
      <c r="H78" s="37">
        <v>28.999999999999996</v>
      </c>
      <c r="I78" s="37">
        <v>31</v>
      </c>
      <c r="J78" s="37">
        <v>32.5</v>
      </c>
      <c r="K78" s="37">
        <v>34.5</v>
      </c>
      <c r="L78" s="37">
        <v>36</v>
      </c>
      <c r="M78" s="37">
        <v>37.5</v>
      </c>
      <c r="N78" s="37">
        <v>39</v>
      </c>
      <c r="O78" s="37">
        <v>40.5</v>
      </c>
      <c r="P78" s="37">
        <v>41.5</v>
      </c>
      <c r="Q78" s="37">
        <v>42.500000000000007</v>
      </c>
    </row>
    <row r="79" spans="4:17" x14ac:dyDescent="0.25">
      <c r="D79">
        <v>76</v>
      </c>
      <c r="E79">
        <v>90000</v>
      </c>
      <c r="F79" s="37">
        <v>26</v>
      </c>
      <c r="G79" s="37">
        <v>27.500000000000004</v>
      </c>
      <c r="H79" s="37">
        <v>28.999999999999996</v>
      </c>
      <c r="I79" s="37">
        <v>31</v>
      </c>
      <c r="J79" s="37">
        <v>32.5</v>
      </c>
      <c r="K79" s="37">
        <v>34.5</v>
      </c>
      <c r="L79" s="37">
        <v>36</v>
      </c>
      <c r="M79" s="37">
        <v>37.5</v>
      </c>
      <c r="N79" s="37">
        <v>39</v>
      </c>
      <c r="O79" s="37">
        <v>40.5</v>
      </c>
      <c r="P79" s="37">
        <v>41.5</v>
      </c>
      <c r="Q79" s="37">
        <v>42.500000000000007</v>
      </c>
    </row>
    <row r="80" spans="4:17" x14ac:dyDescent="0.25">
      <c r="D80">
        <v>77</v>
      </c>
      <c r="E80">
        <v>91000</v>
      </c>
      <c r="F80" s="37">
        <v>26</v>
      </c>
      <c r="G80" s="37">
        <v>27.500000000000004</v>
      </c>
      <c r="H80" s="37">
        <v>28.999999999999996</v>
      </c>
      <c r="I80" s="37">
        <v>31</v>
      </c>
      <c r="J80" s="37">
        <v>32.5</v>
      </c>
      <c r="K80" s="37">
        <v>34.5</v>
      </c>
      <c r="L80" s="37">
        <v>36</v>
      </c>
      <c r="M80" s="37">
        <v>37.5</v>
      </c>
      <c r="N80" s="37">
        <v>39</v>
      </c>
      <c r="O80" s="37">
        <v>40.5</v>
      </c>
      <c r="P80" s="37">
        <v>41.5</v>
      </c>
      <c r="Q80" s="37">
        <v>42.500000000000007</v>
      </c>
    </row>
    <row r="81" spans="4:17" x14ac:dyDescent="0.25">
      <c r="D81">
        <v>78</v>
      </c>
      <c r="E81">
        <v>92000</v>
      </c>
      <c r="F81" s="37">
        <v>26</v>
      </c>
      <c r="G81" s="37">
        <v>27.500000000000004</v>
      </c>
      <c r="H81" s="37">
        <v>28.999999999999996</v>
      </c>
      <c r="I81" s="37">
        <v>31</v>
      </c>
      <c r="J81" s="37">
        <v>32.5</v>
      </c>
      <c r="K81" s="37">
        <v>34.5</v>
      </c>
      <c r="L81" s="37">
        <v>36</v>
      </c>
      <c r="M81" s="37">
        <v>37.5</v>
      </c>
      <c r="N81" s="37">
        <v>39</v>
      </c>
      <c r="O81" s="37">
        <v>40.5</v>
      </c>
      <c r="P81" s="37">
        <v>41.5</v>
      </c>
      <c r="Q81" s="37">
        <v>42.500000000000007</v>
      </c>
    </row>
    <row r="82" spans="4:17" x14ac:dyDescent="0.25">
      <c r="D82">
        <v>79</v>
      </c>
      <c r="E82">
        <v>93000</v>
      </c>
      <c r="F82" s="37">
        <v>26</v>
      </c>
      <c r="G82" s="37">
        <v>27.500000000000004</v>
      </c>
      <c r="H82" s="37">
        <v>28.999999999999996</v>
      </c>
      <c r="I82" s="37">
        <v>31</v>
      </c>
      <c r="J82" s="37">
        <v>32.5</v>
      </c>
      <c r="K82" s="37">
        <v>34.5</v>
      </c>
      <c r="L82" s="37">
        <v>36</v>
      </c>
      <c r="M82" s="37">
        <v>37.5</v>
      </c>
      <c r="N82" s="37">
        <v>39</v>
      </c>
      <c r="O82" s="37">
        <v>40.5</v>
      </c>
      <c r="P82" s="37">
        <v>41.5</v>
      </c>
      <c r="Q82" s="37">
        <v>42.500000000000007</v>
      </c>
    </row>
    <row r="83" spans="4:17" x14ac:dyDescent="0.25">
      <c r="D83">
        <v>80</v>
      </c>
      <c r="E83">
        <v>94000</v>
      </c>
      <c r="F83" s="37">
        <v>26</v>
      </c>
      <c r="G83" s="37">
        <v>27.500000000000004</v>
      </c>
      <c r="H83" s="37">
        <v>28.999999999999996</v>
      </c>
      <c r="I83" s="37">
        <v>31</v>
      </c>
      <c r="J83" s="37">
        <v>32.5</v>
      </c>
      <c r="K83" s="37">
        <v>34.5</v>
      </c>
      <c r="L83" s="37">
        <v>36</v>
      </c>
      <c r="M83" s="37">
        <v>37.5</v>
      </c>
      <c r="N83" s="37">
        <v>39</v>
      </c>
      <c r="O83" s="37">
        <v>40.5</v>
      </c>
      <c r="P83" s="37">
        <v>41.5</v>
      </c>
      <c r="Q83" s="37">
        <v>42.500000000000007</v>
      </c>
    </row>
    <row r="84" spans="4:17" x14ac:dyDescent="0.25">
      <c r="D84">
        <v>81</v>
      </c>
      <c r="E84">
        <v>95000</v>
      </c>
      <c r="F84" s="37">
        <v>26</v>
      </c>
      <c r="G84" s="37">
        <v>27.500000000000004</v>
      </c>
      <c r="H84" s="37">
        <v>28.999999999999996</v>
      </c>
      <c r="I84" s="37">
        <v>31</v>
      </c>
      <c r="J84" s="37">
        <v>32.5</v>
      </c>
      <c r="K84" s="37">
        <v>34.5</v>
      </c>
      <c r="L84" s="37">
        <v>36</v>
      </c>
      <c r="M84" s="37">
        <v>37.5</v>
      </c>
      <c r="N84" s="37">
        <v>39</v>
      </c>
      <c r="O84" s="37">
        <v>40.5</v>
      </c>
      <c r="P84" s="37">
        <v>41.5</v>
      </c>
      <c r="Q84" s="37">
        <v>42.500000000000007</v>
      </c>
    </row>
    <row r="85" spans="4:17" x14ac:dyDescent="0.25">
      <c r="D85">
        <v>82</v>
      </c>
      <c r="E85">
        <v>96000</v>
      </c>
      <c r="F85" s="37">
        <v>26</v>
      </c>
      <c r="G85" s="37">
        <v>27.500000000000004</v>
      </c>
      <c r="H85" s="37">
        <v>28.999999999999996</v>
      </c>
      <c r="I85" s="37">
        <v>31</v>
      </c>
      <c r="J85" s="37">
        <v>32.5</v>
      </c>
      <c r="K85" s="37">
        <v>34.5</v>
      </c>
      <c r="L85" s="37">
        <v>36</v>
      </c>
      <c r="M85" s="37">
        <v>37.5</v>
      </c>
      <c r="N85" s="37">
        <v>39</v>
      </c>
      <c r="O85" s="37">
        <v>40.5</v>
      </c>
      <c r="P85" s="37">
        <v>41.5</v>
      </c>
      <c r="Q85" s="37">
        <v>42.999999999999993</v>
      </c>
    </row>
    <row r="86" spans="4:17" x14ac:dyDescent="0.25">
      <c r="D86">
        <v>83</v>
      </c>
      <c r="E86">
        <v>97000</v>
      </c>
      <c r="F86" s="37">
        <v>26</v>
      </c>
      <c r="G86" s="37">
        <v>27.500000000000004</v>
      </c>
      <c r="H86" s="37">
        <v>28.999999999999996</v>
      </c>
      <c r="I86" s="37">
        <v>31</v>
      </c>
      <c r="J86" s="37">
        <v>32.5</v>
      </c>
      <c r="K86" s="37">
        <v>34.5</v>
      </c>
      <c r="L86" s="37">
        <v>36</v>
      </c>
      <c r="M86" s="37">
        <v>37.5</v>
      </c>
      <c r="N86" s="37">
        <v>39</v>
      </c>
      <c r="O86" s="37">
        <v>40.5</v>
      </c>
      <c r="P86" s="37">
        <v>41.5</v>
      </c>
      <c r="Q86" s="37">
        <v>42.999999999999993</v>
      </c>
    </row>
    <row r="87" spans="4:17" x14ac:dyDescent="0.25">
      <c r="D87">
        <v>84</v>
      </c>
      <c r="E87">
        <v>98000</v>
      </c>
      <c r="F87" s="37">
        <v>26</v>
      </c>
      <c r="G87" s="37">
        <v>27.500000000000004</v>
      </c>
      <c r="H87" s="37">
        <v>28.999999999999996</v>
      </c>
      <c r="I87" s="37">
        <v>31</v>
      </c>
      <c r="J87" s="37">
        <v>32.5</v>
      </c>
      <c r="K87" s="37">
        <v>34.5</v>
      </c>
      <c r="L87" s="37">
        <v>36</v>
      </c>
      <c r="M87" s="37">
        <v>37.5</v>
      </c>
      <c r="N87" s="37">
        <v>39</v>
      </c>
      <c r="O87" s="37">
        <v>40.5</v>
      </c>
      <c r="P87" s="37">
        <v>41.5</v>
      </c>
      <c r="Q87" s="37">
        <v>42.999999999999993</v>
      </c>
    </row>
    <row r="88" spans="4:17" x14ac:dyDescent="0.25">
      <c r="D88">
        <v>85</v>
      </c>
      <c r="E88">
        <v>99000</v>
      </c>
      <c r="F88" s="37">
        <v>26</v>
      </c>
      <c r="G88" s="37">
        <v>27.500000000000004</v>
      </c>
      <c r="H88" s="37">
        <v>28.999999999999996</v>
      </c>
      <c r="I88" s="37">
        <v>31</v>
      </c>
      <c r="J88" s="37">
        <v>32.5</v>
      </c>
      <c r="K88" s="37">
        <v>34.5</v>
      </c>
      <c r="L88" s="37">
        <v>36</v>
      </c>
      <c r="M88" s="37">
        <v>37.5</v>
      </c>
      <c r="N88" s="37">
        <v>39</v>
      </c>
      <c r="O88" s="37">
        <v>40.5</v>
      </c>
      <c r="P88" s="37">
        <v>41.5</v>
      </c>
      <c r="Q88" s="37">
        <v>42.999999999999993</v>
      </c>
    </row>
    <row r="89" spans="4:17" x14ac:dyDescent="0.25">
      <c r="D89">
        <v>86</v>
      </c>
      <c r="E89">
        <v>100000</v>
      </c>
      <c r="F89" s="37">
        <v>26</v>
      </c>
      <c r="G89" s="37">
        <v>27.500000000000004</v>
      </c>
      <c r="H89" s="37">
        <v>28.999999999999996</v>
      </c>
      <c r="I89" s="37">
        <v>31</v>
      </c>
      <c r="J89" s="37">
        <v>32.5</v>
      </c>
      <c r="K89" s="37">
        <v>34.5</v>
      </c>
      <c r="L89" s="37">
        <v>36</v>
      </c>
      <c r="M89" s="37">
        <v>37.5</v>
      </c>
      <c r="N89" s="37">
        <v>39</v>
      </c>
      <c r="O89" s="37">
        <v>40.5</v>
      </c>
      <c r="P89" s="37">
        <v>41.5</v>
      </c>
      <c r="Q89" s="37">
        <v>42.999999999999993</v>
      </c>
    </row>
    <row r="90" spans="4:17" x14ac:dyDescent="0.25">
      <c r="D90">
        <v>87</v>
      </c>
      <c r="E90">
        <v>101000</v>
      </c>
      <c r="F90" s="37">
        <v>26</v>
      </c>
      <c r="G90" s="37">
        <v>27.500000000000004</v>
      </c>
      <c r="H90" s="37">
        <v>28.999999999999996</v>
      </c>
      <c r="I90" s="37">
        <v>31</v>
      </c>
      <c r="J90" s="37">
        <v>32.5</v>
      </c>
      <c r="K90" s="37">
        <v>34.5</v>
      </c>
      <c r="L90" s="37">
        <v>36</v>
      </c>
      <c r="M90" s="37">
        <v>37.5</v>
      </c>
      <c r="N90" s="37">
        <v>39</v>
      </c>
      <c r="O90" s="37">
        <v>40.5</v>
      </c>
      <c r="P90" s="37">
        <v>42.000000000000007</v>
      </c>
      <c r="Q90" s="37">
        <v>42.999999999999993</v>
      </c>
    </row>
    <row r="91" spans="4:17" x14ac:dyDescent="0.25">
      <c r="D91">
        <v>88</v>
      </c>
      <c r="E91">
        <v>102000</v>
      </c>
      <c r="F91" s="37">
        <v>26</v>
      </c>
      <c r="G91" s="37">
        <v>27.500000000000004</v>
      </c>
      <c r="H91" s="37">
        <v>28.999999999999996</v>
      </c>
      <c r="I91" s="37">
        <v>31</v>
      </c>
      <c r="J91" s="37">
        <v>32.5</v>
      </c>
      <c r="K91" s="37">
        <v>34.5</v>
      </c>
      <c r="L91" s="37">
        <v>36</v>
      </c>
      <c r="M91" s="37">
        <v>37.5</v>
      </c>
      <c r="N91" s="37">
        <v>39</v>
      </c>
      <c r="O91" s="37">
        <v>40.5</v>
      </c>
      <c r="P91" s="37">
        <v>42.000000000000007</v>
      </c>
      <c r="Q91" s="37">
        <v>42.999999999999993</v>
      </c>
    </row>
    <row r="92" spans="4:17" x14ac:dyDescent="0.25">
      <c r="D92">
        <v>89</v>
      </c>
      <c r="E92">
        <v>103000</v>
      </c>
      <c r="F92" s="37">
        <v>26</v>
      </c>
      <c r="G92" s="37">
        <v>27.500000000000004</v>
      </c>
      <c r="H92" s="37">
        <v>28.999999999999996</v>
      </c>
      <c r="I92" s="37">
        <v>31</v>
      </c>
      <c r="J92" s="37">
        <v>33</v>
      </c>
      <c r="K92" s="37">
        <v>34.5</v>
      </c>
      <c r="L92" s="37">
        <v>36</v>
      </c>
      <c r="M92" s="37">
        <v>37.5</v>
      </c>
      <c r="N92" s="37">
        <v>39</v>
      </c>
      <c r="O92" s="37">
        <v>40.5</v>
      </c>
      <c r="P92" s="37">
        <v>42.000000000000007</v>
      </c>
      <c r="Q92" s="37">
        <v>42.999999999999993</v>
      </c>
    </row>
    <row r="93" spans="4:17" x14ac:dyDescent="0.25">
      <c r="D93">
        <v>90</v>
      </c>
      <c r="E93">
        <v>104000</v>
      </c>
      <c r="F93" s="37">
        <v>26</v>
      </c>
      <c r="G93" s="37">
        <v>27.500000000000004</v>
      </c>
      <c r="H93" s="37">
        <v>28.999999999999996</v>
      </c>
      <c r="I93" s="37">
        <v>31</v>
      </c>
      <c r="J93" s="37">
        <v>33</v>
      </c>
      <c r="K93" s="37">
        <v>34.5</v>
      </c>
      <c r="L93" s="37">
        <v>36</v>
      </c>
      <c r="M93" s="37">
        <v>37.5</v>
      </c>
      <c r="N93" s="37">
        <v>39</v>
      </c>
      <c r="O93" s="37">
        <v>40.5</v>
      </c>
      <c r="P93" s="37">
        <v>42.000000000000007</v>
      </c>
      <c r="Q93" s="37">
        <v>42.999999999999993</v>
      </c>
    </row>
    <row r="94" spans="4:17" x14ac:dyDescent="0.25">
      <c r="D94">
        <v>91</v>
      </c>
      <c r="E94">
        <v>105000</v>
      </c>
      <c r="F94" s="37">
        <v>26</v>
      </c>
      <c r="G94" s="37">
        <v>27.500000000000004</v>
      </c>
      <c r="H94" s="37">
        <v>28.999999999999996</v>
      </c>
      <c r="I94" s="37">
        <v>31</v>
      </c>
      <c r="J94" s="37">
        <v>33</v>
      </c>
      <c r="K94" s="37">
        <v>34.5</v>
      </c>
      <c r="L94" s="37">
        <v>36</v>
      </c>
      <c r="M94" s="37">
        <v>37.5</v>
      </c>
      <c r="N94" s="37">
        <v>39</v>
      </c>
      <c r="O94" s="37">
        <v>40.5</v>
      </c>
      <c r="P94" s="37">
        <v>42.000000000000007</v>
      </c>
      <c r="Q94" s="37">
        <v>42.999999999999993</v>
      </c>
    </row>
    <row r="95" spans="4:17" x14ac:dyDescent="0.25">
      <c r="D95">
        <v>92</v>
      </c>
      <c r="E95">
        <v>106000</v>
      </c>
      <c r="F95" s="37">
        <v>26</v>
      </c>
      <c r="G95" s="37">
        <v>27.500000000000004</v>
      </c>
      <c r="H95" s="37">
        <v>28.999999999999996</v>
      </c>
      <c r="I95" s="37">
        <v>31</v>
      </c>
      <c r="J95" s="37">
        <v>33</v>
      </c>
      <c r="K95" s="37">
        <v>34.5</v>
      </c>
      <c r="L95" s="37">
        <v>36</v>
      </c>
      <c r="M95" s="37">
        <v>37.5</v>
      </c>
      <c r="N95" s="37">
        <v>39</v>
      </c>
      <c r="O95" s="37">
        <v>40.5</v>
      </c>
      <c r="P95" s="37">
        <v>42.000000000000007</v>
      </c>
      <c r="Q95" s="37">
        <v>43.499999999999993</v>
      </c>
    </row>
    <row r="96" spans="4:17" x14ac:dyDescent="0.25">
      <c r="D96">
        <v>93</v>
      </c>
      <c r="E96">
        <v>107000</v>
      </c>
      <c r="F96" s="37">
        <v>26</v>
      </c>
      <c r="G96" s="37">
        <v>27.500000000000004</v>
      </c>
      <c r="H96" s="37">
        <v>28.999999999999996</v>
      </c>
      <c r="I96" s="37">
        <v>31</v>
      </c>
      <c r="J96" s="37">
        <v>33</v>
      </c>
      <c r="K96" s="37">
        <v>34.5</v>
      </c>
      <c r="L96" s="37">
        <v>36</v>
      </c>
      <c r="M96" s="37">
        <v>37.5</v>
      </c>
      <c r="N96" s="37">
        <v>39</v>
      </c>
      <c r="O96" s="37">
        <v>40.5</v>
      </c>
      <c r="P96" s="37">
        <v>42.000000000000007</v>
      </c>
      <c r="Q96" s="37">
        <v>43.499999999999993</v>
      </c>
    </row>
    <row r="97" spans="4:17" x14ac:dyDescent="0.25">
      <c r="D97">
        <v>94</v>
      </c>
      <c r="E97">
        <v>108000</v>
      </c>
      <c r="F97" s="37">
        <v>26</v>
      </c>
      <c r="G97" s="37">
        <v>27.500000000000004</v>
      </c>
      <c r="H97" s="37">
        <v>28.999999999999996</v>
      </c>
      <c r="I97" s="37">
        <v>31</v>
      </c>
      <c r="J97" s="37">
        <v>33</v>
      </c>
      <c r="K97" s="37">
        <v>34.5</v>
      </c>
      <c r="L97" s="37">
        <v>36</v>
      </c>
      <c r="M97" s="37">
        <v>37.5</v>
      </c>
      <c r="N97" s="37">
        <v>39</v>
      </c>
      <c r="O97" s="37">
        <v>40.5</v>
      </c>
      <c r="P97" s="37">
        <v>42.000000000000007</v>
      </c>
      <c r="Q97" s="37">
        <v>43.499999999999993</v>
      </c>
    </row>
    <row r="98" spans="4:17" x14ac:dyDescent="0.25">
      <c r="D98">
        <v>95</v>
      </c>
      <c r="E98">
        <v>109000</v>
      </c>
      <c r="F98" s="37">
        <v>26</v>
      </c>
      <c r="G98" s="37">
        <v>27.500000000000004</v>
      </c>
      <c r="H98" s="37">
        <v>28.999999999999996</v>
      </c>
      <c r="I98" s="37">
        <v>31</v>
      </c>
      <c r="J98" s="37">
        <v>33</v>
      </c>
      <c r="K98" s="37">
        <v>34.5</v>
      </c>
      <c r="L98" s="37">
        <v>36</v>
      </c>
      <c r="M98" s="37">
        <v>37.5</v>
      </c>
      <c r="N98" s="37">
        <v>39</v>
      </c>
      <c r="O98" s="37">
        <v>40.5</v>
      </c>
      <c r="P98" s="37">
        <v>42.000000000000007</v>
      </c>
      <c r="Q98" s="37">
        <v>43.499999999999993</v>
      </c>
    </row>
    <row r="99" spans="4:17" x14ac:dyDescent="0.25">
      <c r="D99">
        <v>96</v>
      </c>
      <c r="E99">
        <v>110000</v>
      </c>
      <c r="F99" s="37">
        <v>26</v>
      </c>
      <c r="G99" s="37">
        <v>27.500000000000004</v>
      </c>
      <c r="H99" s="37">
        <v>28.999999999999996</v>
      </c>
      <c r="I99" s="37">
        <v>31</v>
      </c>
      <c r="J99" s="37">
        <v>33</v>
      </c>
      <c r="K99" s="37">
        <v>34.5</v>
      </c>
      <c r="L99" s="37">
        <v>36</v>
      </c>
      <c r="M99" s="37">
        <v>37.5</v>
      </c>
      <c r="N99" s="37">
        <v>39</v>
      </c>
      <c r="O99" s="37">
        <v>40.5</v>
      </c>
      <c r="P99" s="37">
        <v>42.000000000000007</v>
      </c>
      <c r="Q99" s="37">
        <v>43.499999999999993</v>
      </c>
    </row>
  </sheetData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D1:Q101"/>
  <sheetViews>
    <sheetView zoomScale="85" zoomScaleNormal="85" workbookViewId="0"/>
  </sheetViews>
  <sheetFormatPr defaultRowHeight="15" x14ac:dyDescent="0.25"/>
  <cols>
    <col min="12" max="17" width="9.140625" customWidth="1"/>
  </cols>
  <sheetData>
    <row r="1" spans="4:17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</row>
    <row r="2" spans="4:17" x14ac:dyDescent="0.25">
      <c r="F2" s="62">
        <v>0</v>
      </c>
      <c r="G2" s="62">
        <v>1.0009999999999999</v>
      </c>
      <c r="H2" s="62">
        <v>1.5009999999999999</v>
      </c>
      <c r="I2" s="62">
        <v>2.0009999999999999</v>
      </c>
      <c r="J2" s="62">
        <v>2.5009999999999999</v>
      </c>
      <c r="K2" s="62">
        <v>3.0009999999999999</v>
      </c>
      <c r="L2" s="62">
        <v>3.5009999999999999</v>
      </c>
      <c r="M2" s="62">
        <v>4.0010000000000003</v>
      </c>
      <c r="N2" s="62">
        <v>4.5010000000000003</v>
      </c>
      <c r="O2" s="62">
        <v>5.0010000000000003</v>
      </c>
      <c r="P2" s="62">
        <v>5.5010000000000003</v>
      </c>
      <c r="Q2" s="62">
        <v>6.0010000000000003</v>
      </c>
    </row>
    <row r="3" spans="4:17" x14ac:dyDescent="0.25">
      <c r="E3" t="s">
        <v>59</v>
      </c>
      <c r="F3" s="62">
        <v>2</v>
      </c>
      <c r="G3" s="62">
        <v>3</v>
      </c>
      <c r="H3" s="62">
        <v>4</v>
      </c>
      <c r="I3" s="62">
        <v>5</v>
      </c>
      <c r="J3" s="62">
        <v>6</v>
      </c>
      <c r="K3" s="62">
        <v>7</v>
      </c>
      <c r="L3" s="62">
        <v>8</v>
      </c>
      <c r="M3" s="62">
        <v>9</v>
      </c>
      <c r="N3" s="62">
        <v>10</v>
      </c>
      <c r="O3" s="62">
        <v>11</v>
      </c>
      <c r="P3" s="62">
        <v>12</v>
      </c>
      <c r="Q3" s="62">
        <v>13</v>
      </c>
    </row>
    <row r="4" spans="4:17" x14ac:dyDescent="0.25">
      <c r="D4">
        <v>1</v>
      </c>
      <c r="E4">
        <v>0</v>
      </c>
      <c r="F4" s="37">
        <v>12.5</v>
      </c>
      <c r="G4" s="37">
        <v>13</v>
      </c>
      <c r="H4" s="37">
        <v>13.5</v>
      </c>
      <c r="I4" s="37">
        <v>13.5</v>
      </c>
      <c r="J4" s="37">
        <v>14.000000000000002</v>
      </c>
      <c r="K4" s="37">
        <v>14.000000000000002</v>
      </c>
      <c r="L4" s="37">
        <v>14.500000000000002</v>
      </c>
      <c r="M4" s="37">
        <v>14.500000000000002</v>
      </c>
      <c r="N4" s="37">
        <v>14.500000000000002</v>
      </c>
      <c r="O4" s="37">
        <v>15</v>
      </c>
      <c r="P4" s="37">
        <v>15</v>
      </c>
      <c r="Q4" s="37">
        <v>15</v>
      </c>
    </row>
    <row r="5" spans="4:17" x14ac:dyDescent="0.25">
      <c r="D5">
        <v>2</v>
      </c>
      <c r="E5" s="65">
        <v>20500</v>
      </c>
      <c r="F5" s="66">
        <v>15.5</v>
      </c>
      <c r="G5" s="66">
        <v>16</v>
      </c>
      <c r="H5" s="66">
        <v>16.5</v>
      </c>
      <c r="I5" s="66">
        <v>16.5</v>
      </c>
      <c r="J5" s="66">
        <v>17</v>
      </c>
      <c r="K5" s="66">
        <v>17</v>
      </c>
      <c r="L5" s="66">
        <v>17.5</v>
      </c>
      <c r="M5" s="66">
        <v>17.5</v>
      </c>
      <c r="N5" s="66">
        <v>17.5</v>
      </c>
      <c r="O5" s="66">
        <v>18</v>
      </c>
      <c r="P5" s="66">
        <v>18</v>
      </c>
      <c r="Q5" s="66">
        <v>18</v>
      </c>
    </row>
    <row r="6" spans="4:17" x14ac:dyDescent="0.25">
      <c r="D6">
        <v>3</v>
      </c>
      <c r="E6" s="65">
        <v>21000</v>
      </c>
      <c r="F6" s="66">
        <v>17</v>
      </c>
      <c r="G6" s="66">
        <v>17</v>
      </c>
      <c r="H6" s="66">
        <v>17.5</v>
      </c>
      <c r="I6" s="66">
        <v>18</v>
      </c>
      <c r="J6" s="66">
        <v>18.5</v>
      </c>
      <c r="K6" s="66">
        <v>18.5</v>
      </c>
      <c r="L6" s="66">
        <v>19</v>
      </c>
      <c r="M6" s="66">
        <v>19</v>
      </c>
      <c r="N6" s="66">
        <v>19</v>
      </c>
      <c r="O6" s="66">
        <v>19.5</v>
      </c>
      <c r="P6" s="66">
        <v>19.5</v>
      </c>
      <c r="Q6" s="66">
        <v>19.5</v>
      </c>
    </row>
    <row r="7" spans="4:17" x14ac:dyDescent="0.25">
      <c r="D7">
        <v>4</v>
      </c>
      <c r="E7" s="65">
        <v>21500</v>
      </c>
      <c r="F7" s="66">
        <v>18</v>
      </c>
      <c r="G7" s="66">
        <v>18.5</v>
      </c>
      <c r="H7" s="66">
        <v>19</v>
      </c>
      <c r="I7" s="66">
        <v>19</v>
      </c>
      <c r="J7" s="66">
        <v>19.5</v>
      </c>
      <c r="K7" s="66">
        <v>20</v>
      </c>
      <c r="L7" s="66">
        <v>20</v>
      </c>
      <c r="M7" s="66">
        <v>20.5</v>
      </c>
      <c r="N7" s="66">
        <v>20.5</v>
      </c>
      <c r="O7" s="66">
        <v>21</v>
      </c>
      <c r="P7" s="66">
        <v>21</v>
      </c>
      <c r="Q7" s="66">
        <v>21</v>
      </c>
    </row>
    <row r="8" spans="4:17" x14ac:dyDescent="0.25">
      <c r="D8">
        <v>5</v>
      </c>
      <c r="E8" s="65">
        <v>22000</v>
      </c>
      <c r="F8" s="66">
        <v>19</v>
      </c>
      <c r="G8" s="66">
        <v>19.5</v>
      </c>
      <c r="H8" s="66">
        <v>20</v>
      </c>
      <c r="I8" s="66">
        <v>20.5</v>
      </c>
      <c r="J8" s="66">
        <v>20.5</v>
      </c>
      <c r="K8" s="66">
        <v>21</v>
      </c>
      <c r="L8" s="66">
        <v>21.5</v>
      </c>
      <c r="M8" s="66">
        <v>21.5</v>
      </c>
      <c r="N8" s="66">
        <v>22</v>
      </c>
      <c r="O8" s="66">
        <v>22</v>
      </c>
      <c r="P8" s="66">
        <v>22.5</v>
      </c>
      <c r="Q8" s="66">
        <v>22.5</v>
      </c>
    </row>
    <row r="9" spans="4:17" x14ac:dyDescent="0.25">
      <c r="D9">
        <v>6</v>
      </c>
      <c r="E9" s="65">
        <v>22500</v>
      </c>
      <c r="F9" s="66">
        <v>20</v>
      </c>
      <c r="G9" s="66">
        <v>20.5</v>
      </c>
      <c r="H9" s="66">
        <v>21</v>
      </c>
      <c r="I9" s="66">
        <v>21.5</v>
      </c>
      <c r="J9" s="66">
        <v>22</v>
      </c>
      <c r="K9" s="66">
        <v>22</v>
      </c>
      <c r="L9" s="66">
        <v>22.5</v>
      </c>
      <c r="M9" s="66">
        <v>23</v>
      </c>
      <c r="N9" s="66">
        <v>23</v>
      </c>
      <c r="O9" s="66">
        <v>23.5</v>
      </c>
      <c r="P9" s="66">
        <v>23.5</v>
      </c>
      <c r="Q9" s="66">
        <v>24.000000000000004</v>
      </c>
    </row>
    <row r="10" spans="4:17" x14ac:dyDescent="0.25">
      <c r="D10">
        <v>7</v>
      </c>
      <c r="E10" s="65">
        <v>23000</v>
      </c>
      <c r="F10" s="66">
        <v>20.5</v>
      </c>
      <c r="G10" s="66">
        <v>21.5</v>
      </c>
      <c r="H10" s="66">
        <v>22</v>
      </c>
      <c r="I10" s="66">
        <v>22.5</v>
      </c>
      <c r="J10" s="66">
        <v>23</v>
      </c>
      <c r="K10" s="66">
        <v>23.5</v>
      </c>
      <c r="L10" s="66">
        <v>23.5</v>
      </c>
      <c r="M10" s="66">
        <v>24.000000000000004</v>
      </c>
      <c r="N10" s="66">
        <v>24.499999999999996</v>
      </c>
      <c r="O10" s="66">
        <v>24.499999999999996</v>
      </c>
      <c r="P10" s="66">
        <v>24.999999999999996</v>
      </c>
      <c r="Q10" s="66">
        <v>24.999999999999996</v>
      </c>
    </row>
    <row r="11" spans="4:17" x14ac:dyDescent="0.25">
      <c r="D11">
        <v>8</v>
      </c>
      <c r="E11" s="65">
        <v>23500</v>
      </c>
      <c r="F11" s="66">
        <v>21</v>
      </c>
      <c r="G11" s="66">
        <v>22</v>
      </c>
      <c r="H11" s="66">
        <v>23</v>
      </c>
      <c r="I11" s="66">
        <v>23.5</v>
      </c>
      <c r="J11" s="66">
        <v>24.000000000000004</v>
      </c>
      <c r="K11" s="66">
        <v>24.499999999999996</v>
      </c>
      <c r="L11" s="66">
        <v>24.499999999999996</v>
      </c>
      <c r="M11" s="66">
        <v>24.999999999999996</v>
      </c>
      <c r="N11" s="66">
        <v>25.5</v>
      </c>
      <c r="O11" s="66">
        <v>26</v>
      </c>
      <c r="P11" s="66">
        <v>26</v>
      </c>
      <c r="Q11" s="66">
        <v>26.5</v>
      </c>
    </row>
    <row r="12" spans="4:17" x14ac:dyDescent="0.25">
      <c r="D12">
        <v>9</v>
      </c>
      <c r="E12" s="65">
        <v>24000</v>
      </c>
      <c r="F12" s="66">
        <v>21.5</v>
      </c>
      <c r="G12" s="66">
        <v>22.5</v>
      </c>
      <c r="H12" s="66">
        <v>23.5</v>
      </c>
      <c r="I12" s="66">
        <v>24.000000000000004</v>
      </c>
      <c r="J12" s="66">
        <v>24.999999999999996</v>
      </c>
      <c r="K12" s="66">
        <v>24.999999999999996</v>
      </c>
      <c r="L12" s="66">
        <v>25.5</v>
      </c>
      <c r="M12" s="66">
        <v>26</v>
      </c>
      <c r="N12" s="66">
        <v>26.5</v>
      </c>
      <c r="O12" s="66">
        <v>27</v>
      </c>
      <c r="P12" s="66">
        <v>27.500000000000004</v>
      </c>
      <c r="Q12" s="66">
        <v>27.500000000000004</v>
      </c>
    </row>
    <row r="13" spans="4:17" x14ac:dyDescent="0.25">
      <c r="D13">
        <v>10</v>
      </c>
      <c r="E13" s="65">
        <v>24500</v>
      </c>
      <c r="F13" s="66">
        <v>21.499999999999996</v>
      </c>
      <c r="G13" s="66">
        <v>22.499999999999996</v>
      </c>
      <c r="H13" s="66">
        <v>23.5</v>
      </c>
      <c r="I13" s="66">
        <v>24.5</v>
      </c>
      <c r="J13" s="66">
        <v>25.5</v>
      </c>
      <c r="K13" s="66">
        <v>26.5</v>
      </c>
      <c r="L13" s="66">
        <v>27</v>
      </c>
      <c r="M13" s="66">
        <v>27.500000000000004</v>
      </c>
      <c r="N13" s="66">
        <v>28.000000000000004</v>
      </c>
      <c r="O13" s="66">
        <v>28.000000000000004</v>
      </c>
      <c r="P13" s="66">
        <v>28.500000000000004</v>
      </c>
      <c r="Q13" s="66">
        <v>29.000000000000004</v>
      </c>
    </row>
    <row r="14" spans="4:17" x14ac:dyDescent="0.25">
      <c r="D14">
        <v>11</v>
      </c>
      <c r="E14" s="65">
        <v>25000</v>
      </c>
      <c r="F14" s="66">
        <v>21.499999999999996</v>
      </c>
      <c r="G14" s="66">
        <v>22.499999999999996</v>
      </c>
      <c r="H14" s="66">
        <v>23.5</v>
      </c>
      <c r="I14" s="66">
        <v>24.5</v>
      </c>
      <c r="J14" s="66">
        <v>25.5</v>
      </c>
      <c r="K14" s="66">
        <v>26.5</v>
      </c>
      <c r="L14" s="66">
        <v>27</v>
      </c>
      <c r="M14" s="66">
        <v>28.000000000000004</v>
      </c>
      <c r="N14" s="66">
        <v>28.500000000000004</v>
      </c>
      <c r="O14" s="66">
        <v>29.000000000000004</v>
      </c>
      <c r="P14" s="66">
        <v>29.000000000000004</v>
      </c>
      <c r="Q14" s="66">
        <v>29.500000000000004</v>
      </c>
    </row>
    <row r="15" spans="4:17" x14ac:dyDescent="0.25">
      <c r="D15">
        <v>12</v>
      </c>
      <c r="E15" s="65">
        <v>26000</v>
      </c>
      <c r="F15" s="66">
        <v>21.499999999999996</v>
      </c>
      <c r="G15" s="66">
        <v>22.499999999999996</v>
      </c>
      <c r="H15" s="66">
        <v>23.5</v>
      </c>
      <c r="I15" s="66">
        <v>24.5</v>
      </c>
      <c r="J15" s="66">
        <v>25.5</v>
      </c>
      <c r="K15" s="66">
        <v>26.5</v>
      </c>
      <c r="L15" s="66">
        <v>27</v>
      </c>
      <c r="M15" s="66">
        <v>28.000000000000004</v>
      </c>
      <c r="N15" s="66">
        <v>28.500000000000004</v>
      </c>
      <c r="O15" s="66">
        <v>29.500000000000004</v>
      </c>
      <c r="P15" s="66">
        <v>30.000000000000004</v>
      </c>
      <c r="Q15" s="66">
        <v>30.500000000000004</v>
      </c>
    </row>
    <row r="16" spans="4:17" x14ac:dyDescent="0.25">
      <c r="D16">
        <v>13</v>
      </c>
      <c r="E16" s="65">
        <v>27000</v>
      </c>
      <c r="F16" s="66">
        <v>21.499999999999996</v>
      </c>
      <c r="G16" s="66">
        <v>22.499999999999996</v>
      </c>
      <c r="H16" s="66">
        <v>23.5</v>
      </c>
      <c r="I16" s="66">
        <v>24.5</v>
      </c>
      <c r="J16" s="66">
        <v>25.5</v>
      </c>
      <c r="K16" s="66">
        <v>26.5</v>
      </c>
      <c r="L16" s="66">
        <v>27</v>
      </c>
      <c r="M16" s="66">
        <v>28.000000000000004</v>
      </c>
      <c r="N16" s="66">
        <v>28.500000000000004</v>
      </c>
      <c r="O16" s="66">
        <v>29.5</v>
      </c>
      <c r="P16" s="66">
        <v>30</v>
      </c>
      <c r="Q16" s="66">
        <v>30.5</v>
      </c>
    </row>
    <row r="17" spans="4:17" x14ac:dyDescent="0.25">
      <c r="D17">
        <v>14</v>
      </c>
      <c r="E17" s="65">
        <v>28000</v>
      </c>
      <c r="F17" s="66">
        <v>21.499999999999996</v>
      </c>
      <c r="G17" s="66">
        <v>22.499999999999996</v>
      </c>
      <c r="H17" s="66">
        <v>23.5</v>
      </c>
      <c r="I17" s="66">
        <v>24.5</v>
      </c>
      <c r="J17" s="66">
        <v>25.5</v>
      </c>
      <c r="K17" s="66">
        <v>26.5</v>
      </c>
      <c r="L17" s="66">
        <v>27</v>
      </c>
      <c r="M17" s="66">
        <v>28.000000000000004</v>
      </c>
      <c r="N17" s="66">
        <v>28.500000000000004</v>
      </c>
      <c r="O17" s="66">
        <v>29.5</v>
      </c>
      <c r="P17" s="66">
        <v>30</v>
      </c>
      <c r="Q17" s="66">
        <v>30.5</v>
      </c>
    </row>
    <row r="18" spans="4:17" x14ac:dyDescent="0.25">
      <c r="D18">
        <v>15</v>
      </c>
      <c r="E18" s="65">
        <v>29000</v>
      </c>
      <c r="F18" s="66">
        <v>21.499999999999996</v>
      </c>
      <c r="G18" s="66">
        <v>22.499999999999996</v>
      </c>
      <c r="H18" s="66">
        <v>23.5</v>
      </c>
      <c r="I18" s="66">
        <v>24.5</v>
      </c>
      <c r="J18" s="66">
        <v>25.5</v>
      </c>
      <c r="K18" s="66">
        <v>26.5</v>
      </c>
      <c r="L18" s="66">
        <v>27</v>
      </c>
      <c r="M18" s="66">
        <v>28.000000000000004</v>
      </c>
      <c r="N18" s="66">
        <v>28.500000000000004</v>
      </c>
      <c r="O18" s="66">
        <v>29.5</v>
      </c>
      <c r="P18" s="66">
        <v>30</v>
      </c>
      <c r="Q18" s="66">
        <v>30.5</v>
      </c>
    </row>
    <row r="19" spans="4:17" x14ac:dyDescent="0.25">
      <c r="D19">
        <v>16</v>
      </c>
      <c r="E19" s="65">
        <v>30000</v>
      </c>
      <c r="F19" s="66">
        <v>21.499999999999996</v>
      </c>
      <c r="G19" s="66">
        <v>22.499999999999996</v>
      </c>
      <c r="H19" s="66">
        <v>23.5</v>
      </c>
      <c r="I19" s="66">
        <v>24.5</v>
      </c>
      <c r="J19" s="66">
        <v>25.5</v>
      </c>
      <c r="K19" s="66">
        <v>26.5</v>
      </c>
      <c r="L19" s="66">
        <v>27</v>
      </c>
      <c r="M19" s="66">
        <v>28.000000000000004</v>
      </c>
      <c r="N19" s="66">
        <v>28.500000000000004</v>
      </c>
      <c r="O19" s="66">
        <v>29.5</v>
      </c>
      <c r="P19" s="66">
        <v>30</v>
      </c>
      <c r="Q19" s="66">
        <v>30.5</v>
      </c>
    </row>
    <row r="20" spans="4:17" x14ac:dyDescent="0.25">
      <c r="D20">
        <v>17</v>
      </c>
      <c r="E20">
        <v>31000</v>
      </c>
      <c r="F20" s="37">
        <v>21.499999999999996</v>
      </c>
      <c r="G20" s="37">
        <v>22.499999999999996</v>
      </c>
      <c r="H20" s="37">
        <v>23.5</v>
      </c>
      <c r="I20" s="37">
        <v>24.5</v>
      </c>
      <c r="J20" s="37">
        <v>25.5</v>
      </c>
      <c r="K20" s="37">
        <v>26.5</v>
      </c>
      <c r="L20" s="37">
        <v>27</v>
      </c>
      <c r="M20" s="37">
        <v>28.000000000000004</v>
      </c>
      <c r="N20" s="37">
        <v>28.500000000000004</v>
      </c>
      <c r="O20" s="37">
        <v>29.5</v>
      </c>
      <c r="P20" s="37">
        <v>30</v>
      </c>
      <c r="Q20" s="37">
        <v>30.5</v>
      </c>
    </row>
    <row r="21" spans="4:17" x14ac:dyDescent="0.25">
      <c r="D21">
        <v>18</v>
      </c>
      <c r="E21">
        <v>32000</v>
      </c>
      <c r="F21" s="37">
        <v>21.499999999999996</v>
      </c>
      <c r="G21" s="37">
        <v>22.499999999999996</v>
      </c>
      <c r="H21" s="37">
        <v>23.5</v>
      </c>
      <c r="I21" s="37">
        <v>25</v>
      </c>
      <c r="J21" s="37">
        <v>25.5</v>
      </c>
      <c r="K21" s="37">
        <v>26.5</v>
      </c>
      <c r="L21" s="37">
        <v>27.500000000000004</v>
      </c>
      <c r="M21" s="37">
        <v>28.000000000000004</v>
      </c>
      <c r="N21" s="37">
        <v>29.000000000000004</v>
      </c>
      <c r="O21" s="37">
        <v>29.5</v>
      </c>
      <c r="P21" s="37">
        <v>30.5</v>
      </c>
      <c r="Q21" s="37">
        <v>31</v>
      </c>
    </row>
    <row r="22" spans="4:17" x14ac:dyDescent="0.25">
      <c r="D22">
        <v>19</v>
      </c>
      <c r="E22">
        <v>33000</v>
      </c>
      <c r="F22" s="37">
        <v>21.499999999999996</v>
      </c>
      <c r="G22" s="37">
        <v>22.499999999999996</v>
      </c>
      <c r="H22" s="37">
        <v>24</v>
      </c>
      <c r="I22" s="37">
        <v>25</v>
      </c>
      <c r="J22" s="37">
        <v>26</v>
      </c>
      <c r="K22" s="37">
        <v>27</v>
      </c>
      <c r="L22" s="37">
        <v>27.500000000000004</v>
      </c>
      <c r="M22" s="37">
        <v>28.500000000000004</v>
      </c>
      <c r="N22" s="37">
        <v>29.000000000000004</v>
      </c>
      <c r="O22" s="37">
        <v>30</v>
      </c>
      <c r="P22" s="37">
        <v>30.5</v>
      </c>
      <c r="Q22" s="37">
        <v>31</v>
      </c>
    </row>
    <row r="23" spans="4:17" x14ac:dyDescent="0.25">
      <c r="D23">
        <v>20</v>
      </c>
      <c r="E23">
        <v>34000</v>
      </c>
      <c r="F23" s="37">
        <v>21.499999999999996</v>
      </c>
      <c r="G23" s="37">
        <v>22.499999999999996</v>
      </c>
      <c r="H23" s="37">
        <v>24</v>
      </c>
      <c r="I23" s="37">
        <v>25</v>
      </c>
      <c r="J23" s="37">
        <v>26</v>
      </c>
      <c r="K23" s="37">
        <v>27</v>
      </c>
      <c r="L23" s="37">
        <v>28.000000000000004</v>
      </c>
      <c r="M23" s="37">
        <v>28.500000000000004</v>
      </c>
      <c r="N23" s="37">
        <v>29.5</v>
      </c>
      <c r="O23" s="37">
        <v>30</v>
      </c>
      <c r="P23" s="37">
        <v>30.5</v>
      </c>
      <c r="Q23" s="37">
        <v>31.5</v>
      </c>
    </row>
    <row r="24" spans="4:17" x14ac:dyDescent="0.25">
      <c r="D24">
        <v>21</v>
      </c>
      <c r="E24">
        <v>35000</v>
      </c>
      <c r="F24" s="37">
        <v>21.499999999999996</v>
      </c>
      <c r="G24" s="37">
        <v>22.499999999999996</v>
      </c>
      <c r="H24" s="37">
        <v>24</v>
      </c>
      <c r="I24" s="37">
        <v>25</v>
      </c>
      <c r="J24" s="37">
        <v>26</v>
      </c>
      <c r="K24" s="37">
        <v>27</v>
      </c>
      <c r="L24" s="37">
        <v>28.000000000000004</v>
      </c>
      <c r="M24" s="37">
        <v>29.000000000000004</v>
      </c>
      <c r="N24" s="37">
        <v>29.5</v>
      </c>
      <c r="O24" s="37">
        <v>30</v>
      </c>
      <c r="P24" s="37">
        <v>31</v>
      </c>
      <c r="Q24" s="37">
        <v>31.5</v>
      </c>
    </row>
    <row r="25" spans="4:17" x14ac:dyDescent="0.25">
      <c r="D25">
        <v>22</v>
      </c>
      <c r="E25">
        <v>36000</v>
      </c>
      <c r="F25" s="37">
        <v>21.999999999999996</v>
      </c>
      <c r="G25" s="37">
        <v>23</v>
      </c>
      <c r="H25" s="37">
        <v>24</v>
      </c>
      <c r="I25" s="37">
        <v>25</v>
      </c>
      <c r="J25" s="37">
        <v>26</v>
      </c>
      <c r="K25" s="37">
        <v>27</v>
      </c>
      <c r="L25" s="37">
        <v>28.000000000000004</v>
      </c>
      <c r="M25" s="37">
        <v>29.000000000000004</v>
      </c>
      <c r="N25" s="37">
        <v>29.5</v>
      </c>
      <c r="O25" s="37">
        <v>30.5</v>
      </c>
      <c r="P25" s="37">
        <v>31</v>
      </c>
      <c r="Q25" s="37">
        <v>31.5</v>
      </c>
    </row>
    <row r="26" spans="4:17" x14ac:dyDescent="0.25">
      <c r="D26">
        <v>23</v>
      </c>
      <c r="E26">
        <v>37000</v>
      </c>
      <c r="F26" s="37">
        <v>21.999999999999996</v>
      </c>
      <c r="G26" s="37">
        <v>23</v>
      </c>
      <c r="H26" s="37">
        <v>24</v>
      </c>
      <c r="I26" s="37">
        <v>25</v>
      </c>
      <c r="J26" s="37">
        <v>26</v>
      </c>
      <c r="K26" s="37">
        <v>27</v>
      </c>
      <c r="L26" s="37">
        <v>28.000000000000004</v>
      </c>
      <c r="M26" s="37">
        <v>29.000000000000004</v>
      </c>
      <c r="N26" s="37">
        <v>30</v>
      </c>
      <c r="O26" s="37">
        <v>30.5</v>
      </c>
      <c r="P26" s="37">
        <v>31.5</v>
      </c>
      <c r="Q26" s="37">
        <v>32</v>
      </c>
    </row>
    <row r="27" spans="4:17" x14ac:dyDescent="0.25">
      <c r="D27">
        <v>24</v>
      </c>
      <c r="E27">
        <v>38000</v>
      </c>
      <c r="F27" s="37">
        <v>22.499999999999996</v>
      </c>
      <c r="G27" s="37">
        <v>23.5</v>
      </c>
      <c r="H27" s="37">
        <v>24.5</v>
      </c>
      <c r="I27" s="37">
        <v>25.5</v>
      </c>
      <c r="J27" s="37">
        <v>26</v>
      </c>
      <c r="K27" s="37">
        <v>27</v>
      </c>
      <c r="L27" s="37">
        <v>28.000000000000004</v>
      </c>
      <c r="M27" s="37">
        <v>29.000000000000004</v>
      </c>
      <c r="N27" s="37">
        <v>30</v>
      </c>
      <c r="O27" s="37">
        <v>31</v>
      </c>
      <c r="P27" s="37">
        <v>31.5</v>
      </c>
      <c r="Q27" s="37">
        <v>32</v>
      </c>
    </row>
    <row r="28" spans="4:17" x14ac:dyDescent="0.25">
      <c r="D28">
        <v>25</v>
      </c>
      <c r="E28">
        <v>39000</v>
      </c>
      <c r="F28" s="37">
        <v>22.499999999999996</v>
      </c>
      <c r="G28" s="37">
        <v>23.5</v>
      </c>
      <c r="H28" s="37">
        <v>24.5</v>
      </c>
      <c r="I28" s="37">
        <v>25.5</v>
      </c>
      <c r="J28" s="37">
        <v>26.5</v>
      </c>
      <c r="K28" s="37">
        <v>27.500000000000004</v>
      </c>
      <c r="L28" s="37">
        <v>28.000000000000004</v>
      </c>
      <c r="M28" s="37">
        <v>29.000000000000004</v>
      </c>
      <c r="N28" s="37">
        <v>30</v>
      </c>
      <c r="O28" s="37">
        <v>31</v>
      </c>
      <c r="P28" s="37">
        <v>31.5</v>
      </c>
      <c r="Q28" s="37">
        <v>32.5</v>
      </c>
    </row>
    <row r="29" spans="4:17" x14ac:dyDescent="0.25">
      <c r="D29">
        <v>26</v>
      </c>
      <c r="E29">
        <v>40000</v>
      </c>
      <c r="F29" s="37">
        <v>22.499999999999996</v>
      </c>
      <c r="G29" s="37">
        <v>23.5</v>
      </c>
      <c r="H29" s="37">
        <v>24.5</v>
      </c>
      <c r="I29" s="37">
        <v>25.5</v>
      </c>
      <c r="J29" s="37">
        <v>26.5</v>
      </c>
      <c r="K29" s="37">
        <v>27.500000000000004</v>
      </c>
      <c r="L29" s="37">
        <v>28.500000000000004</v>
      </c>
      <c r="M29" s="37">
        <v>29.000000000000004</v>
      </c>
      <c r="N29" s="37">
        <v>30</v>
      </c>
      <c r="O29" s="37">
        <v>31</v>
      </c>
      <c r="P29" s="37">
        <v>31.5</v>
      </c>
      <c r="Q29" s="37">
        <v>32.5</v>
      </c>
    </row>
    <row r="30" spans="4:17" x14ac:dyDescent="0.25">
      <c r="D30">
        <v>27</v>
      </c>
      <c r="E30">
        <v>41000</v>
      </c>
      <c r="F30" s="37">
        <v>23</v>
      </c>
      <c r="G30" s="37">
        <v>24</v>
      </c>
      <c r="H30" s="37">
        <v>25</v>
      </c>
      <c r="I30" s="37">
        <v>26</v>
      </c>
      <c r="J30" s="37">
        <v>26.5</v>
      </c>
      <c r="K30" s="37">
        <v>27.500000000000004</v>
      </c>
      <c r="L30" s="37">
        <v>28.500000000000004</v>
      </c>
      <c r="M30" s="37">
        <v>29.5</v>
      </c>
      <c r="N30" s="37">
        <v>30</v>
      </c>
      <c r="O30" s="37">
        <v>31</v>
      </c>
      <c r="P30" s="37">
        <v>31.5</v>
      </c>
      <c r="Q30" s="37">
        <v>32.5</v>
      </c>
    </row>
    <row r="31" spans="4:17" x14ac:dyDescent="0.25">
      <c r="D31">
        <v>28</v>
      </c>
      <c r="E31">
        <v>42000</v>
      </c>
      <c r="F31" s="37">
        <v>23</v>
      </c>
      <c r="G31" s="37">
        <v>24</v>
      </c>
      <c r="H31" s="37">
        <v>25</v>
      </c>
      <c r="I31" s="37">
        <v>26</v>
      </c>
      <c r="J31" s="37">
        <v>27</v>
      </c>
      <c r="K31" s="37">
        <v>28.000000000000004</v>
      </c>
      <c r="L31" s="37">
        <v>28.500000000000004</v>
      </c>
      <c r="M31" s="37">
        <v>29.5</v>
      </c>
      <c r="N31" s="37">
        <v>30</v>
      </c>
      <c r="O31" s="37">
        <v>31</v>
      </c>
      <c r="P31" s="37">
        <v>31.5</v>
      </c>
      <c r="Q31" s="37">
        <v>32.5</v>
      </c>
    </row>
    <row r="32" spans="4:17" x14ac:dyDescent="0.25">
      <c r="D32">
        <v>29</v>
      </c>
      <c r="E32">
        <v>43000</v>
      </c>
      <c r="F32" s="37">
        <v>23</v>
      </c>
      <c r="G32" s="37">
        <v>24</v>
      </c>
      <c r="H32" s="37">
        <v>25</v>
      </c>
      <c r="I32" s="37">
        <v>26</v>
      </c>
      <c r="J32" s="37">
        <v>27</v>
      </c>
      <c r="K32" s="37">
        <v>28.000000000000004</v>
      </c>
      <c r="L32" s="37">
        <v>29.000000000000004</v>
      </c>
      <c r="M32" s="37">
        <v>29.5</v>
      </c>
      <c r="N32" s="37">
        <v>30.5</v>
      </c>
      <c r="O32" s="37">
        <v>31</v>
      </c>
      <c r="P32" s="37">
        <v>32</v>
      </c>
      <c r="Q32" s="37">
        <v>32.5</v>
      </c>
    </row>
    <row r="33" spans="4:17" x14ac:dyDescent="0.25">
      <c r="D33">
        <v>30</v>
      </c>
      <c r="E33">
        <v>44000</v>
      </c>
      <c r="F33" s="37">
        <v>23</v>
      </c>
      <c r="G33" s="37">
        <v>24.5</v>
      </c>
      <c r="H33" s="37">
        <v>25.5</v>
      </c>
      <c r="I33" s="37">
        <v>26.5</v>
      </c>
      <c r="J33" s="37">
        <v>27.500000000000004</v>
      </c>
      <c r="K33" s="37">
        <v>28.500000000000004</v>
      </c>
      <c r="L33" s="37">
        <v>29.000000000000004</v>
      </c>
      <c r="M33" s="37">
        <v>30</v>
      </c>
      <c r="N33" s="37">
        <v>30.5</v>
      </c>
      <c r="O33" s="37">
        <v>31.5</v>
      </c>
      <c r="P33" s="37">
        <v>32</v>
      </c>
      <c r="Q33" s="37">
        <v>33</v>
      </c>
    </row>
    <row r="34" spans="4:17" x14ac:dyDescent="0.25">
      <c r="D34">
        <v>31</v>
      </c>
      <c r="E34">
        <v>45000</v>
      </c>
      <c r="F34" s="37">
        <v>23</v>
      </c>
      <c r="G34" s="37">
        <v>24.5</v>
      </c>
      <c r="H34" s="37">
        <v>26</v>
      </c>
      <c r="I34" s="37">
        <v>27</v>
      </c>
      <c r="J34" s="37">
        <v>28.000000000000004</v>
      </c>
      <c r="K34" s="37">
        <v>29.000000000000004</v>
      </c>
      <c r="L34" s="37">
        <v>29.5</v>
      </c>
      <c r="M34" s="37">
        <v>30.5</v>
      </c>
      <c r="N34" s="37">
        <v>31</v>
      </c>
      <c r="O34" s="37">
        <v>32</v>
      </c>
      <c r="P34" s="37">
        <v>32.5</v>
      </c>
      <c r="Q34" s="37">
        <v>33.5</v>
      </c>
    </row>
    <row r="35" spans="4:17" x14ac:dyDescent="0.25">
      <c r="D35">
        <v>32</v>
      </c>
      <c r="E35">
        <v>46000</v>
      </c>
      <c r="F35" s="37">
        <v>23</v>
      </c>
      <c r="G35" s="37">
        <v>24.5</v>
      </c>
      <c r="H35" s="37">
        <v>26</v>
      </c>
      <c r="I35" s="37">
        <v>27.500000000000004</v>
      </c>
      <c r="J35" s="37">
        <v>28.500000000000004</v>
      </c>
      <c r="K35" s="37">
        <v>29.5</v>
      </c>
      <c r="L35" s="37">
        <v>30.5</v>
      </c>
      <c r="M35" s="37">
        <v>31.5</v>
      </c>
      <c r="N35" s="37">
        <v>32</v>
      </c>
      <c r="O35" s="37">
        <v>33</v>
      </c>
      <c r="P35" s="37">
        <v>33.5</v>
      </c>
      <c r="Q35" s="37">
        <v>34.5</v>
      </c>
    </row>
    <row r="36" spans="4:17" x14ac:dyDescent="0.25">
      <c r="D36">
        <v>33</v>
      </c>
      <c r="E36">
        <v>47000</v>
      </c>
      <c r="F36" s="37">
        <v>23</v>
      </c>
      <c r="G36" s="37">
        <v>24.5</v>
      </c>
      <c r="H36" s="37">
        <v>26.5</v>
      </c>
      <c r="I36" s="37">
        <v>28.000000000000004</v>
      </c>
      <c r="J36" s="37">
        <v>29.000000000000004</v>
      </c>
      <c r="K36" s="37">
        <v>30</v>
      </c>
      <c r="L36" s="37">
        <v>31</v>
      </c>
      <c r="M36" s="37">
        <v>32</v>
      </c>
      <c r="N36" s="37">
        <v>32.5</v>
      </c>
      <c r="O36" s="37">
        <v>33.5</v>
      </c>
      <c r="P36" s="37">
        <v>34</v>
      </c>
      <c r="Q36" s="37">
        <v>34.5</v>
      </c>
    </row>
    <row r="37" spans="4:17" x14ac:dyDescent="0.25">
      <c r="D37">
        <v>34</v>
      </c>
      <c r="E37">
        <v>48000</v>
      </c>
      <c r="F37" s="37">
        <v>23</v>
      </c>
      <c r="G37" s="37">
        <v>24.5</v>
      </c>
      <c r="H37" s="37">
        <v>26.5</v>
      </c>
      <c r="I37" s="37">
        <v>28.000000000000004</v>
      </c>
      <c r="J37" s="37">
        <v>29.5</v>
      </c>
      <c r="K37" s="37">
        <v>30.5</v>
      </c>
      <c r="L37" s="37">
        <v>31.5</v>
      </c>
      <c r="M37" s="37">
        <v>32</v>
      </c>
      <c r="N37" s="37">
        <v>33</v>
      </c>
      <c r="O37" s="37">
        <v>34</v>
      </c>
      <c r="P37" s="37">
        <v>34.5</v>
      </c>
      <c r="Q37" s="37">
        <v>35</v>
      </c>
    </row>
    <row r="38" spans="4:17" x14ac:dyDescent="0.25">
      <c r="D38">
        <v>35</v>
      </c>
      <c r="E38">
        <v>49000</v>
      </c>
      <c r="F38" s="37">
        <v>23</v>
      </c>
      <c r="G38" s="37">
        <v>24.5</v>
      </c>
      <c r="H38" s="37">
        <v>26.5</v>
      </c>
      <c r="I38" s="37">
        <v>28.000000000000004</v>
      </c>
      <c r="J38" s="37">
        <v>29.5</v>
      </c>
      <c r="K38" s="37">
        <v>31</v>
      </c>
      <c r="L38" s="37">
        <v>32</v>
      </c>
      <c r="M38" s="37">
        <v>32.5</v>
      </c>
      <c r="N38" s="37">
        <v>33.5</v>
      </c>
      <c r="O38" s="37">
        <v>34</v>
      </c>
      <c r="P38" s="37">
        <v>35</v>
      </c>
      <c r="Q38" s="37">
        <v>35.5</v>
      </c>
    </row>
    <row r="39" spans="4:17" x14ac:dyDescent="0.25">
      <c r="D39">
        <v>36</v>
      </c>
      <c r="E39">
        <v>50000</v>
      </c>
      <c r="F39" s="37">
        <v>23</v>
      </c>
      <c r="G39" s="37">
        <v>24.5</v>
      </c>
      <c r="H39" s="37">
        <v>26.5</v>
      </c>
      <c r="I39" s="37">
        <v>28.000000000000004</v>
      </c>
      <c r="J39" s="37">
        <v>29.5</v>
      </c>
      <c r="K39" s="37">
        <v>31</v>
      </c>
      <c r="L39" s="37">
        <v>32</v>
      </c>
      <c r="M39" s="37">
        <v>33</v>
      </c>
      <c r="N39" s="37">
        <v>34</v>
      </c>
      <c r="O39" s="37">
        <v>34.5</v>
      </c>
      <c r="P39" s="37">
        <v>35.5</v>
      </c>
      <c r="Q39" s="37">
        <v>36</v>
      </c>
    </row>
    <row r="40" spans="4:17" x14ac:dyDescent="0.25">
      <c r="D40">
        <v>37</v>
      </c>
      <c r="E40">
        <v>51000</v>
      </c>
      <c r="F40" s="37">
        <v>23.5</v>
      </c>
      <c r="G40" s="37">
        <v>25</v>
      </c>
      <c r="H40" s="37">
        <v>26.5</v>
      </c>
      <c r="I40" s="37">
        <v>28.000000000000004</v>
      </c>
      <c r="J40" s="37">
        <v>29.5</v>
      </c>
      <c r="K40" s="37">
        <v>31</v>
      </c>
      <c r="L40" s="37">
        <v>32.5</v>
      </c>
      <c r="M40" s="37">
        <v>33.5</v>
      </c>
      <c r="N40" s="37">
        <v>34.5</v>
      </c>
      <c r="O40" s="37">
        <v>35</v>
      </c>
      <c r="P40" s="37">
        <v>36</v>
      </c>
      <c r="Q40" s="37">
        <v>36.5</v>
      </c>
    </row>
    <row r="41" spans="4:17" x14ac:dyDescent="0.25">
      <c r="D41">
        <v>38</v>
      </c>
      <c r="E41">
        <v>52000</v>
      </c>
      <c r="F41" s="37">
        <v>23.5</v>
      </c>
      <c r="G41" s="37">
        <v>25</v>
      </c>
      <c r="H41" s="37">
        <v>26.5</v>
      </c>
      <c r="I41" s="37">
        <v>28.000000000000004</v>
      </c>
      <c r="J41" s="37">
        <v>29.5</v>
      </c>
      <c r="K41" s="37">
        <v>31</v>
      </c>
      <c r="L41" s="37">
        <v>32.5</v>
      </c>
      <c r="M41" s="37">
        <v>34</v>
      </c>
      <c r="N41" s="37">
        <v>34.5</v>
      </c>
      <c r="O41" s="37">
        <v>35.5</v>
      </c>
      <c r="P41" s="37">
        <v>36</v>
      </c>
      <c r="Q41" s="37">
        <v>37</v>
      </c>
    </row>
    <row r="42" spans="4:17" x14ac:dyDescent="0.25">
      <c r="D42">
        <v>39</v>
      </c>
      <c r="E42">
        <v>53000</v>
      </c>
      <c r="F42" s="37">
        <v>23.5</v>
      </c>
      <c r="G42" s="37">
        <v>25</v>
      </c>
      <c r="H42" s="37">
        <v>26.5</v>
      </c>
      <c r="I42" s="37">
        <v>28.000000000000004</v>
      </c>
      <c r="J42" s="37">
        <v>29.5</v>
      </c>
      <c r="K42" s="37">
        <v>31</v>
      </c>
      <c r="L42" s="37">
        <v>32.5</v>
      </c>
      <c r="M42" s="37">
        <v>34</v>
      </c>
      <c r="N42" s="37">
        <v>35</v>
      </c>
      <c r="O42" s="37">
        <v>36</v>
      </c>
      <c r="P42" s="37">
        <v>36.5</v>
      </c>
      <c r="Q42" s="37">
        <v>37.5</v>
      </c>
    </row>
    <row r="43" spans="4:17" x14ac:dyDescent="0.25">
      <c r="D43">
        <v>40</v>
      </c>
      <c r="E43">
        <v>54000</v>
      </c>
      <c r="F43" s="37">
        <v>23.5</v>
      </c>
      <c r="G43" s="37">
        <v>25.5</v>
      </c>
      <c r="H43" s="37">
        <v>26.5</v>
      </c>
      <c r="I43" s="37">
        <v>28.000000000000004</v>
      </c>
      <c r="J43" s="37">
        <v>29.5</v>
      </c>
      <c r="K43" s="37">
        <v>31</v>
      </c>
      <c r="L43" s="37">
        <v>32.5</v>
      </c>
      <c r="M43" s="37">
        <v>34.5</v>
      </c>
      <c r="N43" s="37">
        <v>35.5</v>
      </c>
      <c r="O43" s="37">
        <v>36</v>
      </c>
      <c r="P43" s="37">
        <v>37</v>
      </c>
      <c r="Q43" s="37">
        <v>37.5</v>
      </c>
    </row>
    <row r="44" spans="4:17" x14ac:dyDescent="0.25">
      <c r="D44">
        <v>41</v>
      </c>
      <c r="E44">
        <v>55000</v>
      </c>
      <c r="F44" s="37">
        <v>23.5</v>
      </c>
      <c r="G44" s="37">
        <v>25.5</v>
      </c>
      <c r="H44" s="37">
        <v>26.5</v>
      </c>
      <c r="I44" s="37">
        <v>28.000000000000004</v>
      </c>
      <c r="J44" s="37">
        <v>29.5</v>
      </c>
      <c r="K44" s="37">
        <v>31</v>
      </c>
      <c r="L44" s="37">
        <v>32.5</v>
      </c>
      <c r="M44" s="37">
        <v>34.5</v>
      </c>
      <c r="N44" s="37">
        <v>36</v>
      </c>
      <c r="O44" s="37">
        <v>36.5</v>
      </c>
      <c r="P44" s="37">
        <v>37.5</v>
      </c>
      <c r="Q44" s="37">
        <v>38</v>
      </c>
    </row>
    <row r="45" spans="4:17" x14ac:dyDescent="0.25">
      <c r="D45">
        <v>42</v>
      </c>
      <c r="E45">
        <v>56000</v>
      </c>
      <c r="F45" s="37">
        <v>24</v>
      </c>
      <c r="G45" s="37">
        <v>25.5</v>
      </c>
      <c r="H45" s="37">
        <v>27</v>
      </c>
      <c r="I45" s="37">
        <v>28.500000000000004</v>
      </c>
      <c r="J45" s="37">
        <v>29.5</v>
      </c>
      <c r="K45" s="37">
        <v>31</v>
      </c>
      <c r="L45" s="37">
        <v>32.5</v>
      </c>
      <c r="M45" s="37">
        <v>34.5</v>
      </c>
      <c r="N45" s="37">
        <v>36</v>
      </c>
      <c r="O45" s="37">
        <v>37</v>
      </c>
      <c r="P45" s="37">
        <v>37.5</v>
      </c>
      <c r="Q45" s="37">
        <v>38.5</v>
      </c>
    </row>
    <row r="46" spans="4:17" x14ac:dyDescent="0.25">
      <c r="D46">
        <v>43</v>
      </c>
      <c r="E46">
        <v>57000</v>
      </c>
      <c r="F46" s="37">
        <v>24</v>
      </c>
      <c r="G46" s="37">
        <v>25.5</v>
      </c>
      <c r="H46" s="37">
        <v>27</v>
      </c>
      <c r="I46" s="37">
        <v>28.500000000000004</v>
      </c>
      <c r="J46" s="37">
        <v>29.5</v>
      </c>
      <c r="K46" s="37">
        <v>31</v>
      </c>
      <c r="L46" s="37">
        <v>32.5</v>
      </c>
      <c r="M46" s="37">
        <v>34.5</v>
      </c>
      <c r="N46" s="37">
        <v>36</v>
      </c>
      <c r="O46" s="37">
        <v>37.5</v>
      </c>
      <c r="P46" s="37">
        <v>38</v>
      </c>
      <c r="Q46" s="37">
        <v>38.5</v>
      </c>
    </row>
    <row r="47" spans="4:17" x14ac:dyDescent="0.25">
      <c r="D47">
        <v>44</v>
      </c>
      <c r="E47">
        <v>58000</v>
      </c>
      <c r="F47" s="37">
        <v>24</v>
      </c>
      <c r="G47" s="37">
        <v>25.5</v>
      </c>
      <c r="H47" s="37">
        <v>27</v>
      </c>
      <c r="I47" s="37">
        <v>28.500000000000004</v>
      </c>
      <c r="J47" s="37">
        <v>29.5</v>
      </c>
      <c r="K47" s="37">
        <v>31</v>
      </c>
      <c r="L47" s="37">
        <v>32.5</v>
      </c>
      <c r="M47" s="37">
        <v>34.5</v>
      </c>
      <c r="N47" s="37">
        <v>36</v>
      </c>
      <c r="O47" s="37">
        <v>37.5</v>
      </c>
      <c r="P47" s="37">
        <v>38.5</v>
      </c>
      <c r="Q47" s="37">
        <v>39</v>
      </c>
    </row>
    <row r="48" spans="4:17" x14ac:dyDescent="0.25">
      <c r="D48">
        <v>45</v>
      </c>
      <c r="E48">
        <v>59000</v>
      </c>
      <c r="F48" s="37">
        <v>24</v>
      </c>
      <c r="G48" s="37">
        <v>25.5</v>
      </c>
      <c r="H48" s="37">
        <v>27</v>
      </c>
      <c r="I48" s="37">
        <v>28.500000000000004</v>
      </c>
      <c r="J48" s="37">
        <v>29.5</v>
      </c>
      <c r="K48" s="37">
        <v>31</v>
      </c>
      <c r="L48" s="37">
        <v>32.5</v>
      </c>
      <c r="M48" s="37">
        <v>34.5</v>
      </c>
      <c r="N48" s="37">
        <v>36</v>
      </c>
      <c r="O48" s="37">
        <v>37.5</v>
      </c>
      <c r="P48" s="37">
        <v>38.5</v>
      </c>
      <c r="Q48" s="37">
        <v>39.5</v>
      </c>
    </row>
    <row r="49" spans="4:17" x14ac:dyDescent="0.25">
      <c r="D49">
        <v>46</v>
      </c>
      <c r="E49">
        <v>60000</v>
      </c>
      <c r="F49" s="37">
        <v>24.5</v>
      </c>
      <c r="G49" s="37">
        <v>25.5</v>
      </c>
      <c r="H49" s="37">
        <v>27</v>
      </c>
      <c r="I49" s="37">
        <v>28.500000000000004</v>
      </c>
      <c r="J49" s="37">
        <v>30</v>
      </c>
      <c r="K49" s="37">
        <v>31.5</v>
      </c>
      <c r="L49" s="37">
        <v>33</v>
      </c>
      <c r="M49" s="37">
        <v>34.5</v>
      </c>
      <c r="N49" s="37">
        <v>36</v>
      </c>
      <c r="O49" s="37">
        <v>37.5</v>
      </c>
      <c r="P49" s="37">
        <v>39</v>
      </c>
      <c r="Q49" s="37">
        <v>39.5</v>
      </c>
    </row>
    <row r="50" spans="4:17" x14ac:dyDescent="0.25">
      <c r="D50">
        <v>47</v>
      </c>
      <c r="E50">
        <v>61000</v>
      </c>
      <c r="F50" s="37">
        <v>24.5</v>
      </c>
      <c r="G50" s="37">
        <v>26</v>
      </c>
      <c r="H50" s="37">
        <v>27.500000000000004</v>
      </c>
      <c r="I50" s="37">
        <v>29.000000000000004</v>
      </c>
      <c r="J50" s="37">
        <v>30.5</v>
      </c>
      <c r="K50" s="37">
        <v>32</v>
      </c>
      <c r="L50" s="37">
        <v>33</v>
      </c>
      <c r="M50" s="37">
        <v>34.5</v>
      </c>
      <c r="N50" s="37">
        <v>36</v>
      </c>
      <c r="O50" s="37">
        <v>37.5</v>
      </c>
      <c r="P50" s="37">
        <v>39</v>
      </c>
      <c r="Q50" s="37">
        <v>40</v>
      </c>
    </row>
    <row r="51" spans="4:17" x14ac:dyDescent="0.25">
      <c r="D51">
        <v>48</v>
      </c>
      <c r="E51">
        <v>62000</v>
      </c>
      <c r="F51" s="37">
        <v>24.5</v>
      </c>
      <c r="G51" s="37">
        <v>26</v>
      </c>
      <c r="H51" s="37">
        <v>27.500000000000004</v>
      </c>
      <c r="I51" s="37">
        <v>29.000000000000004</v>
      </c>
      <c r="J51" s="37">
        <v>30.5</v>
      </c>
      <c r="K51" s="37">
        <v>32</v>
      </c>
      <c r="L51" s="37">
        <v>33.5</v>
      </c>
      <c r="M51" s="37">
        <v>34.5</v>
      </c>
      <c r="N51" s="37">
        <v>36</v>
      </c>
      <c r="O51" s="37">
        <v>37.5</v>
      </c>
      <c r="P51" s="37">
        <v>39</v>
      </c>
      <c r="Q51" s="37">
        <v>40.5</v>
      </c>
    </row>
    <row r="52" spans="4:17" x14ac:dyDescent="0.25">
      <c r="D52">
        <v>49</v>
      </c>
      <c r="E52">
        <v>63000</v>
      </c>
      <c r="F52" s="37">
        <v>24.5</v>
      </c>
      <c r="G52" s="37">
        <v>26</v>
      </c>
      <c r="H52" s="37">
        <v>27.500000000000004</v>
      </c>
      <c r="I52" s="37">
        <v>29.000000000000004</v>
      </c>
      <c r="J52" s="37">
        <v>30.5</v>
      </c>
      <c r="K52" s="37">
        <v>32</v>
      </c>
      <c r="L52" s="37">
        <v>33.5</v>
      </c>
      <c r="M52" s="37">
        <v>34.5</v>
      </c>
      <c r="N52" s="37">
        <v>36</v>
      </c>
      <c r="O52" s="37">
        <v>37.5</v>
      </c>
      <c r="P52" s="37">
        <v>39</v>
      </c>
      <c r="Q52" s="37">
        <v>40.5</v>
      </c>
    </row>
    <row r="53" spans="4:17" x14ac:dyDescent="0.25">
      <c r="D53">
        <v>50</v>
      </c>
      <c r="E53">
        <v>64000</v>
      </c>
      <c r="F53" s="37">
        <v>25</v>
      </c>
      <c r="G53" s="37">
        <v>26.5</v>
      </c>
      <c r="H53" s="37">
        <v>28.000000000000004</v>
      </c>
      <c r="I53" s="37">
        <v>29.000000000000004</v>
      </c>
      <c r="J53" s="37">
        <v>30.5</v>
      </c>
      <c r="K53" s="37">
        <v>32</v>
      </c>
      <c r="L53" s="37">
        <v>33.5</v>
      </c>
      <c r="M53" s="37">
        <v>35</v>
      </c>
      <c r="N53" s="37">
        <v>36</v>
      </c>
      <c r="O53" s="37">
        <v>37.5</v>
      </c>
      <c r="P53" s="37">
        <v>39</v>
      </c>
      <c r="Q53" s="37">
        <v>40.5</v>
      </c>
    </row>
    <row r="54" spans="4:17" x14ac:dyDescent="0.25">
      <c r="D54">
        <v>51</v>
      </c>
      <c r="E54">
        <v>65000</v>
      </c>
      <c r="F54" s="37">
        <v>25</v>
      </c>
      <c r="G54" s="37">
        <v>26.5</v>
      </c>
      <c r="H54" s="37">
        <v>28.000000000000004</v>
      </c>
      <c r="I54" s="37">
        <v>29.5</v>
      </c>
      <c r="J54" s="37">
        <v>31</v>
      </c>
      <c r="K54" s="37">
        <v>32</v>
      </c>
      <c r="L54" s="37">
        <v>33.5</v>
      </c>
      <c r="M54" s="37">
        <v>35</v>
      </c>
      <c r="N54" s="37">
        <v>36.5</v>
      </c>
      <c r="O54" s="37">
        <v>37.5</v>
      </c>
      <c r="P54" s="37">
        <v>39</v>
      </c>
      <c r="Q54" s="37">
        <v>40.5</v>
      </c>
    </row>
    <row r="55" spans="4:17" x14ac:dyDescent="0.25">
      <c r="D55">
        <v>52</v>
      </c>
      <c r="E55">
        <v>66000</v>
      </c>
      <c r="F55" s="37">
        <v>25</v>
      </c>
      <c r="G55" s="37">
        <v>26.5</v>
      </c>
      <c r="H55" s="37">
        <v>28.000000000000004</v>
      </c>
      <c r="I55" s="37">
        <v>29.5</v>
      </c>
      <c r="J55" s="37">
        <v>31</v>
      </c>
      <c r="K55" s="37">
        <v>32.5</v>
      </c>
      <c r="L55" s="37">
        <v>33.5</v>
      </c>
      <c r="M55" s="37">
        <v>35</v>
      </c>
      <c r="N55" s="37">
        <v>36.5</v>
      </c>
      <c r="O55" s="37">
        <v>37.5</v>
      </c>
      <c r="P55" s="37">
        <v>39</v>
      </c>
      <c r="Q55" s="37">
        <v>40.5</v>
      </c>
    </row>
    <row r="56" spans="4:17" x14ac:dyDescent="0.25">
      <c r="D56">
        <v>53</v>
      </c>
      <c r="E56">
        <v>67000</v>
      </c>
      <c r="F56" s="37">
        <v>25</v>
      </c>
      <c r="G56" s="37">
        <v>27</v>
      </c>
      <c r="H56" s="37">
        <v>28.500000000000004</v>
      </c>
      <c r="I56" s="37">
        <v>30</v>
      </c>
      <c r="J56" s="37">
        <v>31</v>
      </c>
      <c r="K56" s="37">
        <v>32.5</v>
      </c>
      <c r="L56" s="37">
        <v>34</v>
      </c>
      <c r="M56" s="37">
        <v>35</v>
      </c>
      <c r="N56" s="37">
        <v>36.5</v>
      </c>
      <c r="O56" s="37">
        <v>38</v>
      </c>
      <c r="P56" s="37">
        <v>39</v>
      </c>
      <c r="Q56" s="37">
        <v>40.5</v>
      </c>
    </row>
    <row r="57" spans="4:17" x14ac:dyDescent="0.25">
      <c r="D57">
        <v>54</v>
      </c>
      <c r="E57">
        <v>68000</v>
      </c>
      <c r="F57" s="37">
        <v>25.5</v>
      </c>
      <c r="G57" s="37">
        <v>27</v>
      </c>
      <c r="H57" s="37">
        <v>28.500000000000004</v>
      </c>
      <c r="I57" s="37">
        <v>30</v>
      </c>
      <c r="J57" s="37">
        <v>31.5</v>
      </c>
      <c r="K57" s="37">
        <v>33</v>
      </c>
      <c r="L57" s="37">
        <v>34</v>
      </c>
      <c r="M57" s="37">
        <v>35.5</v>
      </c>
      <c r="N57" s="37">
        <v>36.5</v>
      </c>
      <c r="O57" s="37">
        <v>38</v>
      </c>
      <c r="P57" s="37">
        <v>39</v>
      </c>
      <c r="Q57" s="37">
        <v>40.5</v>
      </c>
    </row>
    <row r="58" spans="4:17" x14ac:dyDescent="0.25">
      <c r="D58">
        <v>55</v>
      </c>
      <c r="E58">
        <v>69000</v>
      </c>
      <c r="F58" s="37">
        <v>25.5</v>
      </c>
      <c r="G58" s="37">
        <v>27</v>
      </c>
      <c r="H58" s="37">
        <v>28.500000000000004</v>
      </c>
      <c r="I58" s="37">
        <v>30</v>
      </c>
      <c r="J58" s="37">
        <v>31.5</v>
      </c>
      <c r="K58" s="37">
        <v>33</v>
      </c>
      <c r="L58" s="37">
        <v>34.5</v>
      </c>
      <c r="M58" s="37">
        <v>35.5</v>
      </c>
      <c r="N58" s="37">
        <v>37</v>
      </c>
      <c r="O58" s="37">
        <v>38</v>
      </c>
      <c r="P58" s="37">
        <v>39</v>
      </c>
      <c r="Q58" s="37">
        <v>40.5</v>
      </c>
    </row>
    <row r="59" spans="4:17" x14ac:dyDescent="0.25">
      <c r="D59">
        <v>56</v>
      </c>
      <c r="E59">
        <v>70000</v>
      </c>
      <c r="F59" s="37">
        <v>25.5</v>
      </c>
      <c r="G59" s="37">
        <v>27</v>
      </c>
      <c r="H59" s="37">
        <v>28.500000000000004</v>
      </c>
      <c r="I59" s="37">
        <v>30</v>
      </c>
      <c r="J59" s="37">
        <v>31.5</v>
      </c>
      <c r="K59" s="37">
        <v>33</v>
      </c>
      <c r="L59" s="37">
        <v>34.5</v>
      </c>
      <c r="M59" s="37">
        <v>36</v>
      </c>
      <c r="N59" s="37">
        <v>37</v>
      </c>
      <c r="O59" s="37">
        <v>38</v>
      </c>
      <c r="P59" s="37">
        <v>39.5</v>
      </c>
      <c r="Q59" s="37">
        <v>40.5</v>
      </c>
    </row>
    <row r="60" spans="4:17" x14ac:dyDescent="0.25">
      <c r="D60">
        <v>57</v>
      </c>
      <c r="E60">
        <v>71000</v>
      </c>
      <c r="F60" s="37">
        <v>25.5</v>
      </c>
      <c r="G60" s="37">
        <v>27</v>
      </c>
      <c r="H60" s="37">
        <v>29.000000000000004</v>
      </c>
      <c r="I60" s="37">
        <v>30.5</v>
      </c>
      <c r="J60" s="37">
        <v>32</v>
      </c>
      <c r="K60" s="37">
        <v>33.5</v>
      </c>
      <c r="L60" s="37">
        <v>34.5</v>
      </c>
      <c r="M60" s="37">
        <v>36</v>
      </c>
      <c r="N60" s="37">
        <v>37</v>
      </c>
      <c r="O60" s="37">
        <v>38.5</v>
      </c>
      <c r="P60" s="37">
        <v>39.5</v>
      </c>
      <c r="Q60" s="37">
        <v>40.5</v>
      </c>
    </row>
    <row r="61" spans="4:17" x14ac:dyDescent="0.25">
      <c r="D61">
        <v>58</v>
      </c>
      <c r="E61">
        <v>72000</v>
      </c>
      <c r="F61" s="37">
        <v>25.5</v>
      </c>
      <c r="G61" s="37">
        <v>27</v>
      </c>
      <c r="H61" s="37">
        <v>29.000000000000004</v>
      </c>
      <c r="I61" s="37">
        <v>30.5</v>
      </c>
      <c r="J61" s="37">
        <v>32</v>
      </c>
      <c r="K61" s="37">
        <v>33.5</v>
      </c>
      <c r="L61" s="37">
        <v>35</v>
      </c>
      <c r="M61" s="37">
        <v>36</v>
      </c>
      <c r="N61" s="37">
        <v>37.5</v>
      </c>
      <c r="O61" s="37">
        <v>38.5</v>
      </c>
      <c r="P61" s="37">
        <v>39.5</v>
      </c>
      <c r="Q61" s="37">
        <v>40.5</v>
      </c>
    </row>
    <row r="62" spans="4:17" x14ac:dyDescent="0.25">
      <c r="D62">
        <v>59</v>
      </c>
      <c r="E62">
        <v>73000</v>
      </c>
      <c r="F62" s="37">
        <v>25.5</v>
      </c>
      <c r="G62" s="37">
        <v>27.500000000000004</v>
      </c>
      <c r="H62" s="37">
        <v>29.000000000000004</v>
      </c>
      <c r="I62" s="37">
        <v>30.5</v>
      </c>
      <c r="J62" s="37">
        <v>32</v>
      </c>
      <c r="K62" s="37">
        <v>33.5</v>
      </c>
      <c r="L62" s="37">
        <v>35</v>
      </c>
      <c r="M62" s="37">
        <v>36.5</v>
      </c>
      <c r="N62" s="37">
        <v>37.5</v>
      </c>
      <c r="O62" s="37">
        <v>39</v>
      </c>
      <c r="P62" s="37">
        <v>40</v>
      </c>
      <c r="Q62" s="37">
        <v>41</v>
      </c>
    </row>
    <row r="63" spans="4:17" x14ac:dyDescent="0.25">
      <c r="D63">
        <v>60</v>
      </c>
      <c r="E63">
        <v>74000</v>
      </c>
      <c r="F63" s="37">
        <v>25.5</v>
      </c>
      <c r="G63" s="37">
        <v>27.500000000000004</v>
      </c>
      <c r="H63" s="37">
        <v>29.000000000000004</v>
      </c>
      <c r="I63" s="37">
        <v>31</v>
      </c>
      <c r="J63" s="37">
        <v>32.5</v>
      </c>
      <c r="K63" s="37">
        <v>34</v>
      </c>
      <c r="L63" s="37">
        <v>35</v>
      </c>
      <c r="M63" s="37">
        <v>36.5</v>
      </c>
      <c r="N63" s="37">
        <v>37.5</v>
      </c>
      <c r="O63" s="37">
        <v>39</v>
      </c>
      <c r="P63" s="37">
        <v>40</v>
      </c>
      <c r="Q63" s="37">
        <v>41</v>
      </c>
    </row>
    <row r="64" spans="4:17" x14ac:dyDescent="0.25">
      <c r="D64">
        <v>61</v>
      </c>
      <c r="E64">
        <v>75000</v>
      </c>
      <c r="F64" s="37">
        <v>25.5</v>
      </c>
      <c r="G64" s="37">
        <v>27.500000000000004</v>
      </c>
      <c r="H64" s="37">
        <v>29.000000000000004</v>
      </c>
      <c r="I64" s="37">
        <v>31</v>
      </c>
      <c r="J64" s="37">
        <v>32.5</v>
      </c>
      <c r="K64" s="37">
        <v>34</v>
      </c>
      <c r="L64" s="37">
        <v>35.5</v>
      </c>
      <c r="M64" s="37">
        <v>36.5</v>
      </c>
      <c r="N64" s="37">
        <v>38</v>
      </c>
      <c r="O64" s="37">
        <v>39</v>
      </c>
      <c r="P64" s="37">
        <v>40</v>
      </c>
      <c r="Q64" s="37">
        <v>41.5</v>
      </c>
    </row>
    <row r="65" spans="4:17" x14ac:dyDescent="0.25">
      <c r="D65">
        <v>62</v>
      </c>
      <c r="E65">
        <v>76000</v>
      </c>
      <c r="F65" s="37">
        <v>25.5</v>
      </c>
      <c r="G65" s="37">
        <v>27.500000000000004</v>
      </c>
      <c r="H65" s="37">
        <v>29.000000000000004</v>
      </c>
      <c r="I65" s="37">
        <v>31</v>
      </c>
      <c r="J65" s="37">
        <v>32.5</v>
      </c>
      <c r="K65" s="37">
        <v>34</v>
      </c>
      <c r="L65" s="37">
        <v>35.5</v>
      </c>
      <c r="M65" s="37">
        <v>37</v>
      </c>
      <c r="N65" s="37">
        <v>38</v>
      </c>
      <c r="O65" s="37">
        <v>39.5</v>
      </c>
      <c r="P65" s="37">
        <v>40.5</v>
      </c>
      <c r="Q65" s="37">
        <v>41.5</v>
      </c>
    </row>
    <row r="66" spans="4:17" x14ac:dyDescent="0.25">
      <c r="D66">
        <v>63</v>
      </c>
      <c r="E66">
        <v>77000</v>
      </c>
      <c r="F66" s="37">
        <v>25.5</v>
      </c>
      <c r="G66" s="37">
        <v>27.500000000000004</v>
      </c>
      <c r="H66" s="37">
        <v>29.000000000000004</v>
      </c>
      <c r="I66" s="37">
        <v>31</v>
      </c>
      <c r="J66" s="37">
        <v>32.5</v>
      </c>
      <c r="K66" s="37">
        <v>34</v>
      </c>
      <c r="L66" s="37">
        <v>35.5</v>
      </c>
      <c r="M66" s="37">
        <v>37</v>
      </c>
      <c r="N66" s="37">
        <v>38</v>
      </c>
      <c r="O66" s="37">
        <v>39.5</v>
      </c>
      <c r="P66" s="37">
        <v>40.5</v>
      </c>
      <c r="Q66" s="37">
        <v>41.5</v>
      </c>
    </row>
    <row r="67" spans="4:17" x14ac:dyDescent="0.25">
      <c r="D67">
        <v>64</v>
      </c>
      <c r="E67">
        <v>78000</v>
      </c>
      <c r="F67" s="37">
        <v>25.5</v>
      </c>
      <c r="G67" s="37">
        <v>27.500000000000004</v>
      </c>
      <c r="H67" s="37">
        <v>28.999999999999996</v>
      </c>
      <c r="I67" s="37">
        <v>31</v>
      </c>
      <c r="J67" s="37">
        <v>32.5</v>
      </c>
      <c r="K67" s="37">
        <v>34.5</v>
      </c>
      <c r="L67" s="37">
        <v>35.5</v>
      </c>
      <c r="M67" s="37">
        <v>37</v>
      </c>
      <c r="N67" s="37">
        <v>38.5</v>
      </c>
      <c r="O67" s="37">
        <v>39.5</v>
      </c>
      <c r="P67" s="37">
        <v>40.5</v>
      </c>
      <c r="Q67" s="37">
        <v>42.000000000000007</v>
      </c>
    </row>
    <row r="68" spans="4:17" x14ac:dyDescent="0.25">
      <c r="D68">
        <v>65</v>
      </c>
      <c r="E68">
        <v>79000</v>
      </c>
      <c r="F68" s="37">
        <v>25.5</v>
      </c>
      <c r="G68" s="37">
        <v>27.500000000000004</v>
      </c>
      <c r="H68" s="37">
        <v>28.999999999999996</v>
      </c>
      <c r="I68" s="37">
        <v>31</v>
      </c>
      <c r="J68" s="37">
        <v>32.5</v>
      </c>
      <c r="K68" s="37">
        <v>34.5</v>
      </c>
      <c r="L68" s="37">
        <v>36</v>
      </c>
      <c r="M68" s="37">
        <v>37</v>
      </c>
      <c r="N68" s="37">
        <v>38.5</v>
      </c>
      <c r="O68" s="37">
        <v>39.5</v>
      </c>
      <c r="P68" s="37">
        <v>41</v>
      </c>
      <c r="Q68" s="37">
        <v>42.000000000000007</v>
      </c>
    </row>
    <row r="69" spans="4:17" x14ac:dyDescent="0.25">
      <c r="D69">
        <v>66</v>
      </c>
      <c r="E69">
        <v>80000</v>
      </c>
      <c r="F69" s="37">
        <v>26</v>
      </c>
      <c r="G69" s="37">
        <v>27.500000000000004</v>
      </c>
      <c r="H69" s="37">
        <v>28.999999999999996</v>
      </c>
      <c r="I69" s="37">
        <v>31</v>
      </c>
      <c r="J69" s="37">
        <v>32.5</v>
      </c>
      <c r="K69" s="37">
        <v>34.5</v>
      </c>
      <c r="L69" s="37">
        <v>36</v>
      </c>
      <c r="M69" s="37">
        <v>37.5</v>
      </c>
      <c r="N69" s="37">
        <v>38.5</v>
      </c>
      <c r="O69" s="37">
        <v>40</v>
      </c>
      <c r="P69" s="37">
        <v>41</v>
      </c>
      <c r="Q69" s="37">
        <v>42.000000000000007</v>
      </c>
    </row>
    <row r="70" spans="4:17" x14ac:dyDescent="0.25">
      <c r="D70">
        <v>67</v>
      </c>
      <c r="E70">
        <v>81000</v>
      </c>
      <c r="F70" s="37">
        <v>26</v>
      </c>
      <c r="G70" s="37">
        <v>27.500000000000004</v>
      </c>
      <c r="H70" s="37">
        <v>28.999999999999996</v>
      </c>
      <c r="I70" s="37">
        <v>31</v>
      </c>
      <c r="J70" s="37">
        <v>32.5</v>
      </c>
      <c r="K70" s="37">
        <v>34.5</v>
      </c>
      <c r="L70" s="37">
        <v>36</v>
      </c>
      <c r="M70" s="37">
        <v>37.5</v>
      </c>
      <c r="N70" s="37">
        <v>38.5</v>
      </c>
      <c r="O70" s="37">
        <v>40</v>
      </c>
      <c r="P70" s="37">
        <v>41</v>
      </c>
      <c r="Q70" s="37">
        <v>42.000000000000007</v>
      </c>
    </row>
    <row r="71" spans="4:17" x14ac:dyDescent="0.25">
      <c r="D71">
        <v>68</v>
      </c>
      <c r="E71">
        <v>82000</v>
      </c>
      <c r="F71" s="37">
        <v>26</v>
      </c>
      <c r="G71" s="37">
        <v>27.500000000000004</v>
      </c>
      <c r="H71" s="37">
        <v>28.999999999999996</v>
      </c>
      <c r="I71" s="37">
        <v>31</v>
      </c>
      <c r="J71" s="37">
        <v>32.5</v>
      </c>
      <c r="K71" s="37">
        <v>34.5</v>
      </c>
      <c r="L71" s="37">
        <v>36</v>
      </c>
      <c r="M71" s="37">
        <v>37.5</v>
      </c>
      <c r="N71" s="37">
        <v>39</v>
      </c>
      <c r="O71" s="37">
        <v>40</v>
      </c>
      <c r="P71" s="37">
        <v>41</v>
      </c>
      <c r="Q71" s="37">
        <v>42.500000000000007</v>
      </c>
    </row>
    <row r="72" spans="4:17" x14ac:dyDescent="0.25">
      <c r="D72">
        <v>69</v>
      </c>
      <c r="E72">
        <v>83000</v>
      </c>
      <c r="F72" s="37">
        <v>26</v>
      </c>
      <c r="G72" s="37">
        <v>27.500000000000004</v>
      </c>
      <c r="H72" s="37">
        <v>28.999999999999996</v>
      </c>
      <c r="I72" s="37">
        <v>31</v>
      </c>
      <c r="J72" s="37">
        <v>32.5</v>
      </c>
      <c r="K72" s="37">
        <v>34.5</v>
      </c>
      <c r="L72" s="37">
        <v>36</v>
      </c>
      <c r="M72" s="37">
        <v>37.5</v>
      </c>
      <c r="N72" s="37">
        <v>39</v>
      </c>
      <c r="O72" s="37">
        <v>40</v>
      </c>
      <c r="P72" s="37">
        <v>41</v>
      </c>
      <c r="Q72" s="37">
        <v>42.500000000000007</v>
      </c>
    </row>
    <row r="73" spans="4:17" x14ac:dyDescent="0.25">
      <c r="D73">
        <v>70</v>
      </c>
      <c r="E73">
        <v>84000</v>
      </c>
      <c r="F73" s="37">
        <v>26</v>
      </c>
      <c r="G73" s="37">
        <v>27.500000000000004</v>
      </c>
      <c r="H73" s="37">
        <v>28.999999999999996</v>
      </c>
      <c r="I73" s="37">
        <v>31</v>
      </c>
      <c r="J73" s="37">
        <v>32.5</v>
      </c>
      <c r="K73" s="37">
        <v>34.5</v>
      </c>
      <c r="L73" s="37">
        <v>36</v>
      </c>
      <c r="M73" s="37">
        <v>37.5</v>
      </c>
      <c r="N73" s="37">
        <v>39</v>
      </c>
      <c r="O73" s="37">
        <v>40</v>
      </c>
      <c r="P73" s="37">
        <v>41.5</v>
      </c>
      <c r="Q73" s="37">
        <v>42.500000000000007</v>
      </c>
    </row>
    <row r="74" spans="4:17" x14ac:dyDescent="0.25">
      <c r="D74">
        <v>71</v>
      </c>
      <c r="E74">
        <v>85000</v>
      </c>
      <c r="F74" s="37">
        <v>26</v>
      </c>
      <c r="G74" s="37">
        <v>27.500000000000004</v>
      </c>
      <c r="H74" s="37">
        <v>28.999999999999996</v>
      </c>
      <c r="I74" s="37">
        <v>31</v>
      </c>
      <c r="J74" s="37">
        <v>32.5</v>
      </c>
      <c r="K74" s="37">
        <v>34.5</v>
      </c>
      <c r="L74" s="37">
        <v>36</v>
      </c>
      <c r="M74" s="37">
        <v>37.5</v>
      </c>
      <c r="N74" s="37">
        <v>39</v>
      </c>
      <c r="O74" s="37">
        <v>40</v>
      </c>
      <c r="P74" s="37">
        <v>41.5</v>
      </c>
      <c r="Q74" s="37">
        <v>42.500000000000007</v>
      </c>
    </row>
    <row r="75" spans="4:17" x14ac:dyDescent="0.25">
      <c r="D75">
        <v>72</v>
      </c>
      <c r="E75">
        <v>86000</v>
      </c>
      <c r="F75" s="37">
        <v>26</v>
      </c>
      <c r="G75" s="37">
        <v>27.500000000000004</v>
      </c>
      <c r="H75" s="37">
        <v>28.999999999999996</v>
      </c>
      <c r="I75" s="37">
        <v>31</v>
      </c>
      <c r="J75" s="37">
        <v>32.5</v>
      </c>
      <c r="K75" s="37">
        <v>34.5</v>
      </c>
      <c r="L75" s="37">
        <v>36</v>
      </c>
      <c r="M75" s="37">
        <v>37.5</v>
      </c>
      <c r="N75" s="37">
        <v>39</v>
      </c>
      <c r="O75" s="37">
        <v>40</v>
      </c>
      <c r="P75" s="37">
        <v>41.5</v>
      </c>
      <c r="Q75" s="37">
        <v>42.500000000000007</v>
      </c>
    </row>
    <row r="76" spans="4:17" x14ac:dyDescent="0.25">
      <c r="D76">
        <v>73</v>
      </c>
      <c r="E76">
        <v>87000</v>
      </c>
      <c r="F76" s="37">
        <v>26</v>
      </c>
      <c r="G76" s="37">
        <v>27.500000000000004</v>
      </c>
      <c r="H76" s="37">
        <v>28.999999999999996</v>
      </c>
      <c r="I76" s="37">
        <v>31</v>
      </c>
      <c r="J76" s="37">
        <v>32.5</v>
      </c>
      <c r="K76" s="37">
        <v>34.5</v>
      </c>
      <c r="L76" s="37">
        <v>36</v>
      </c>
      <c r="M76" s="37">
        <v>37.5</v>
      </c>
      <c r="N76" s="37">
        <v>39</v>
      </c>
      <c r="O76" s="37">
        <v>40</v>
      </c>
      <c r="P76" s="37">
        <v>41.5</v>
      </c>
      <c r="Q76" s="37">
        <v>42.500000000000007</v>
      </c>
    </row>
    <row r="77" spans="4:17" x14ac:dyDescent="0.25">
      <c r="D77">
        <v>74</v>
      </c>
      <c r="E77">
        <v>88000</v>
      </c>
      <c r="F77" s="37">
        <v>26</v>
      </c>
      <c r="G77" s="37">
        <v>27.500000000000004</v>
      </c>
      <c r="H77" s="37">
        <v>28.999999999999996</v>
      </c>
      <c r="I77" s="37">
        <v>31</v>
      </c>
      <c r="J77" s="37">
        <v>32.5</v>
      </c>
      <c r="K77" s="37">
        <v>34.5</v>
      </c>
      <c r="L77" s="37">
        <v>36</v>
      </c>
      <c r="M77" s="37">
        <v>37.5</v>
      </c>
      <c r="N77" s="37">
        <v>39</v>
      </c>
      <c r="O77" s="37">
        <v>40</v>
      </c>
      <c r="P77" s="37">
        <v>41.5</v>
      </c>
      <c r="Q77" s="37">
        <v>42.500000000000007</v>
      </c>
    </row>
    <row r="78" spans="4:17" x14ac:dyDescent="0.25">
      <c r="D78">
        <v>75</v>
      </c>
      <c r="E78">
        <v>89000</v>
      </c>
      <c r="F78" s="37">
        <v>26</v>
      </c>
      <c r="G78" s="37">
        <v>27.500000000000004</v>
      </c>
      <c r="H78" s="37">
        <v>28.999999999999996</v>
      </c>
      <c r="I78" s="37">
        <v>31</v>
      </c>
      <c r="J78" s="37">
        <v>32.5</v>
      </c>
      <c r="K78" s="37">
        <v>34.5</v>
      </c>
      <c r="L78" s="37">
        <v>36</v>
      </c>
      <c r="M78" s="37">
        <v>37.5</v>
      </c>
      <c r="N78" s="37">
        <v>39</v>
      </c>
      <c r="O78" s="37">
        <v>40.5</v>
      </c>
      <c r="P78" s="37">
        <v>41.5</v>
      </c>
      <c r="Q78" s="37">
        <v>42.500000000000007</v>
      </c>
    </row>
    <row r="79" spans="4:17" x14ac:dyDescent="0.25">
      <c r="D79">
        <v>76</v>
      </c>
      <c r="E79">
        <v>90000</v>
      </c>
      <c r="F79" s="37">
        <v>26</v>
      </c>
      <c r="G79" s="37">
        <v>27.500000000000004</v>
      </c>
      <c r="H79" s="37">
        <v>28.999999999999996</v>
      </c>
      <c r="I79" s="37">
        <v>31</v>
      </c>
      <c r="J79" s="37">
        <v>32.5</v>
      </c>
      <c r="K79" s="37">
        <v>34.5</v>
      </c>
      <c r="L79" s="37">
        <v>36</v>
      </c>
      <c r="M79" s="37">
        <v>37.5</v>
      </c>
      <c r="N79" s="37">
        <v>39</v>
      </c>
      <c r="O79" s="37">
        <v>40.5</v>
      </c>
      <c r="P79" s="37">
        <v>41.5</v>
      </c>
      <c r="Q79" s="37">
        <v>42.500000000000007</v>
      </c>
    </row>
    <row r="80" spans="4:17" x14ac:dyDescent="0.25">
      <c r="D80">
        <v>77</v>
      </c>
      <c r="E80">
        <v>91000</v>
      </c>
      <c r="F80">
        <v>26</v>
      </c>
      <c r="G80">
        <v>27.500000000000004</v>
      </c>
      <c r="H80">
        <v>28.999999999999996</v>
      </c>
      <c r="I80">
        <v>31</v>
      </c>
      <c r="J80">
        <v>32.5</v>
      </c>
      <c r="K80">
        <v>34.5</v>
      </c>
      <c r="L80">
        <v>36</v>
      </c>
      <c r="M80">
        <v>37.5</v>
      </c>
      <c r="N80">
        <v>39</v>
      </c>
      <c r="O80">
        <v>40.5</v>
      </c>
      <c r="P80">
        <v>41.5</v>
      </c>
      <c r="Q80">
        <v>42.500000000000007</v>
      </c>
    </row>
    <row r="81" spans="4:17" x14ac:dyDescent="0.25">
      <c r="D81">
        <v>78</v>
      </c>
      <c r="E81">
        <v>92000</v>
      </c>
      <c r="F81">
        <v>26</v>
      </c>
      <c r="G81">
        <v>27.500000000000004</v>
      </c>
      <c r="H81">
        <v>28.999999999999996</v>
      </c>
      <c r="I81">
        <v>31</v>
      </c>
      <c r="J81">
        <v>32.5</v>
      </c>
      <c r="K81">
        <v>34.5</v>
      </c>
      <c r="L81">
        <v>36</v>
      </c>
      <c r="M81">
        <v>37.5</v>
      </c>
      <c r="N81">
        <v>39</v>
      </c>
      <c r="O81">
        <v>40.5</v>
      </c>
      <c r="P81">
        <v>41.5</v>
      </c>
      <c r="Q81">
        <v>42.500000000000007</v>
      </c>
    </row>
    <row r="82" spans="4:17" x14ac:dyDescent="0.25">
      <c r="D82">
        <v>79</v>
      </c>
      <c r="E82">
        <v>93000</v>
      </c>
      <c r="F82">
        <v>26</v>
      </c>
      <c r="G82">
        <v>27.500000000000004</v>
      </c>
      <c r="H82">
        <v>28.999999999999996</v>
      </c>
      <c r="I82">
        <v>31</v>
      </c>
      <c r="J82">
        <v>32.5</v>
      </c>
      <c r="K82">
        <v>34.5</v>
      </c>
      <c r="L82">
        <v>36</v>
      </c>
      <c r="M82">
        <v>37.5</v>
      </c>
      <c r="N82">
        <v>39</v>
      </c>
      <c r="O82">
        <v>40.5</v>
      </c>
      <c r="P82">
        <v>41.5</v>
      </c>
      <c r="Q82">
        <v>42.500000000000007</v>
      </c>
    </row>
    <row r="83" spans="4:17" x14ac:dyDescent="0.25">
      <c r="D83">
        <v>80</v>
      </c>
      <c r="E83">
        <v>94000</v>
      </c>
      <c r="F83">
        <v>26</v>
      </c>
      <c r="G83">
        <v>27.500000000000004</v>
      </c>
      <c r="H83">
        <v>28.999999999999996</v>
      </c>
      <c r="I83">
        <v>31</v>
      </c>
      <c r="J83">
        <v>32.5</v>
      </c>
      <c r="K83">
        <v>34.5</v>
      </c>
      <c r="L83">
        <v>36</v>
      </c>
      <c r="M83">
        <v>37.5</v>
      </c>
      <c r="N83">
        <v>39</v>
      </c>
      <c r="O83">
        <v>40.5</v>
      </c>
      <c r="P83">
        <v>41.5</v>
      </c>
      <c r="Q83">
        <v>42.500000000000007</v>
      </c>
    </row>
    <row r="84" spans="4:17" x14ac:dyDescent="0.25">
      <c r="D84">
        <v>81</v>
      </c>
      <c r="E84">
        <v>95000</v>
      </c>
      <c r="F84">
        <v>26</v>
      </c>
      <c r="G84">
        <v>27.500000000000004</v>
      </c>
      <c r="H84">
        <v>28.999999999999996</v>
      </c>
      <c r="I84">
        <v>31</v>
      </c>
      <c r="J84">
        <v>32.5</v>
      </c>
      <c r="K84">
        <v>34.5</v>
      </c>
      <c r="L84">
        <v>36</v>
      </c>
      <c r="M84">
        <v>37.5</v>
      </c>
      <c r="N84">
        <v>39</v>
      </c>
      <c r="O84">
        <v>40.5</v>
      </c>
      <c r="P84">
        <v>41.5</v>
      </c>
      <c r="Q84">
        <v>42.500000000000007</v>
      </c>
    </row>
    <row r="85" spans="4:17" x14ac:dyDescent="0.25">
      <c r="D85">
        <v>82</v>
      </c>
      <c r="E85">
        <v>96000</v>
      </c>
      <c r="F85">
        <v>26</v>
      </c>
      <c r="G85">
        <v>27.500000000000004</v>
      </c>
      <c r="H85">
        <v>28.999999999999996</v>
      </c>
      <c r="I85">
        <v>31</v>
      </c>
      <c r="J85">
        <v>32.5</v>
      </c>
      <c r="K85">
        <v>34.5</v>
      </c>
      <c r="L85">
        <v>36</v>
      </c>
      <c r="M85">
        <v>37.5</v>
      </c>
      <c r="N85">
        <v>39</v>
      </c>
      <c r="O85">
        <v>40.5</v>
      </c>
      <c r="P85">
        <v>41.5</v>
      </c>
      <c r="Q85">
        <v>42.999999999999993</v>
      </c>
    </row>
    <row r="86" spans="4:17" x14ac:dyDescent="0.25">
      <c r="D86">
        <v>83</v>
      </c>
      <c r="E86">
        <v>97000</v>
      </c>
      <c r="F86">
        <v>26</v>
      </c>
      <c r="G86">
        <v>27.500000000000004</v>
      </c>
      <c r="H86">
        <v>28.999999999999996</v>
      </c>
      <c r="I86">
        <v>31</v>
      </c>
      <c r="J86">
        <v>32.5</v>
      </c>
      <c r="K86">
        <v>34.5</v>
      </c>
      <c r="L86">
        <v>36</v>
      </c>
      <c r="M86">
        <v>37.5</v>
      </c>
      <c r="N86">
        <v>39</v>
      </c>
      <c r="O86">
        <v>40.5</v>
      </c>
      <c r="P86">
        <v>41.5</v>
      </c>
      <c r="Q86">
        <v>42.999999999999993</v>
      </c>
    </row>
    <row r="87" spans="4:17" x14ac:dyDescent="0.25">
      <c r="D87">
        <v>84</v>
      </c>
      <c r="E87">
        <v>98000</v>
      </c>
      <c r="F87">
        <v>26</v>
      </c>
      <c r="G87">
        <v>27.500000000000004</v>
      </c>
      <c r="H87">
        <v>28.999999999999996</v>
      </c>
      <c r="I87">
        <v>31</v>
      </c>
      <c r="J87">
        <v>32.5</v>
      </c>
      <c r="K87">
        <v>34.5</v>
      </c>
      <c r="L87">
        <v>36</v>
      </c>
      <c r="M87">
        <v>37.5</v>
      </c>
      <c r="N87">
        <v>39</v>
      </c>
      <c r="O87">
        <v>40.5</v>
      </c>
      <c r="P87">
        <v>41.5</v>
      </c>
      <c r="Q87">
        <v>42.999999999999993</v>
      </c>
    </row>
    <row r="88" spans="4:17" x14ac:dyDescent="0.25">
      <c r="D88">
        <v>85</v>
      </c>
      <c r="E88">
        <v>99000</v>
      </c>
      <c r="F88">
        <v>26</v>
      </c>
      <c r="G88">
        <v>27.500000000000004</v>
      </c>
      <c r="H88">
        <v>28.999999999999996</v>
      </c>
      <c r="I88">
        <v>31</v>
      </c>
      <c r="J88">
        <v>32.5</v>
      </c>
      <c r="K88">
        <v>34.5</v>
      </c>
      <c r="L88">
        <v>36</v>
      </c>
      <c r="M88">
        <v>37.5</v>
      </c>
      <c r="N88">
        <v>39</v>
      </c>
      <c r="O88">
        <v>40.5</v>
      </c>
      <c r="P88">
        <v>41.5</v>
      </c>
      <c r="Q88">
        <v>42.999999999999993</v>
      </c>
    </row>
    <row r="89" spans="4:17" x14ac:dyDescent="0.25">
      <c r="D89">
        <v>86</v>
      </c>
      <c r="E89">
        <v>100000</v>
      </c>
      <c r="F89">
        <v>26</v>
      </c>
      <c r="G89">
        <v>27.500000000000004</v>
      </c>
      <c r="H89">
        <v>28.999999999999996</v>
      </c>
      <c r="I89">
        <v>31</v>
      </c>
      <c r="J89">
        <v>32.5</v>
      </c>
      <c r="K89">
        <v>34.5</v>
      </c>
      <c r="L89">
        <v>36</v>
      </c>
      <c r="M89">
        <v>37.5</v>
      </c>
      <c r="N89">
        <v>39</v>
      </c>
      <c r="O89">
        <v>40.5</v>
      </c>
      <c r="P89">
        <v>41.5</v>
      </c>
      <c r="Q89">
        <v>42.999999999999993</v>
      </c>
    </row>
    <row r="90" spans="4:17" x14ac:dyDescent="0.25">
      <c r="D90">
        <v>87</v>
      </c>
      <c r="E90">
        <v>101000</v>
      </c>
      <c r="F90">
        <v>26</v>
      </c>
      <c r="G90">
        <v>27.500000000000004</v>
      </c>
      <c r="H90">
        <v>28.999999999999996</v>
      </c>
      <c r="I90">
        <v>31</v>
      </c>
      <c r="J90">
        <v>32.5</v>
      </c>
      <c r="K90">
        <v>34.5</v>
      </c>
      <c r="L90">
        <v>36</v>
      </c>
      <c r="M90">
        <v>37.5</v>
      </c>
      <c r="N90">
        <v>39</v>
      </c>
      <c r="O90">
        <v>40.5</v>
      </c>
      <c r="P90">
        <v>42.000000000000007</v>
      </c>
      <c r="Q90">
        <v>42.999999999999993</v>
      </c>
    </row>
    <row r="91" spans="4:17" x14ac:dyDescent="0.25">
      <c r="D91">
        <v>88</v>
      </c>
      <c r="E91">
        <v>102000</v>
      </c>
      <c r="F91">
        <v>26</v>
      </c>
      <c r="G91">
        <v>27.500000000000004</v>
      </c>
      <c r="H91">
        <v>28.999999999999996</v>
      </c>
      <c r="I91">
        <v>31</v>
      </c>
      <c r="J91">
        <v>32.5</v>
      </c>
      <c r="K91">
        <v>34.5</v>
      </c>
      <c r="L91">
        <v>36</v>
      </c>
      <c r="M91">
        <v>37.5</v>
      </c>
      <c r="N91">
        <v>39</v>
      </c>
      <c r="O91">
        <v>40.5</v>
      </c>
      <c r="P91">
        <v>42.000000000000007</v>
      </c>
      <c r="Q91">
        <v>42.999999999999993</v>
      </c>
    </row>
    <row r="92" spans="4:17" x14ac:dyDescent="0.25">
      <c r="D92">
        <v>89</v>
      </c>
      <c r="E92">
        <v>103000</v>
      </c>
      <c r="F92">
        <v>26</v>
      </c>
      <c r="G92">
        <v>27.500000000000004</v>
      </c>
      <c r="H92">
        <v>28.999999999999996</v>
      </c>
      <c r="I92">
        <v>31</v>
      </c>
      <c r="J92">
        <v>33</v>
      </c>
      <c r="K92">
        <v>34.5</v>
      </c>
      <c r="L92">
        <v>36</v>
      </c>
      <c r="M92">
        <v>37.5</v>
      </c>
      <c r="N92">
        <v>39</v>
      </c>
      <c r="O92">
        <v>40.5</v>
      </c>
      <c r="P92">
        <v>42.000000000000007</v>
      </c>
      <c r="Q92">
        <v>42.999999999999993</v>
      </c>
    </row>
    <row r="93" spans="4:17" x14ac:dyDescent="0.25">
      <c r="D93">
        <v>90</v>
      </c>
      <c r="E93">
        <v>104000</v>
      </c>
      <c r="F93">
        <v>26</v>
      </c>
      <c r="G93">
        <v>27.500000000000004</v>
      </c>
      <c r="H93">
        <v>28.999999999999996</v>
      </c>
      <c r="I93">
        <v>31</v>
      </c>
      <c r="J93">
        <v>33</v>
      </c>
      <c r="K93">
        <v>34.5</v>
      </c>
      <c r="L93">
        <v>36</v>
      </c>
      <c r="M93">
        <v>37.5</v>
      </c>
      <c r="N93">
        <v>39</v>
      </c>
      <c r="O93">
        <v>40.5</v>
      </c>
      <c r="P93">
        <v>42.000000000000007</v>
      </c>
      <c r="Q93">
        <v>42.999999999999993</v>
      </c>
    </row>
    <row r="94" spans="4:17" x14ac:dyDescent="0.25">
      <c r="D94">
        <v>91</v>
      </c>
      <c r="E94">
        <v>105000</v>
      </c>
      <c r="F94">
        <v>26</v>
      </c>
      <c r="G94">
        <v>27.500000000000004</v>
      </c>
      <c r="H94">
        <v>28.999999999999996</v>
      </c>
      <c r="I94">
        <v>31</v>
      </c>
      <c r="J94">
        <v>33</v>
      </c>
      <c r="K94">
        <v>34.5</v>
      </c>
      <c r="L94">
        <v>36</v>
      </c>
      <c r="M94">
        <v>37.5</v>
      </c>
      <c r="N94">
        <v>39</v>
      </c>
      <c r="O94">
        <v>40.5</v>
      </c>
      <c r="P94">
        <v>42.000000000000007</v>
      </c>
      <c r="Q94">
        <v>42.999999999999993</v>
      </c>
    </row>
    <row r="95" spans="4:17" x14ac:dyDescent="0.25">
      <c r="D95">
        <v>92</v>
      </c>
      <c r="E95">
        <v>106000</v>
      </c>
      <c r="F95">
        <v>26</v>
      </c>
      <c r="G95">
        <v>27.500000000000004</v>
      </c>
      <c r="H95">
        <v>28.999999999999996</v>
      </c>
      <c r="I95">
        <v>31</v>
      </c>
      <c r="J95">
        <v>33</v>
      </c>
      <c r="K95">
        <v>34.5</v>
      </c>
      <c r="L95">
        <v>36</v>
      </c>
      <c r="M95">
        <v>37.5</v>
      </c>
      <c r="N95">
        <v>39</v>
      </c>
      <c r="O95">
        <v>40.5</v>
      </c>
      <c r="P95">
        <v>42.000000000000007</v>
      </c>
      <c r="Q95">
        <v>43.499999999999993</v>
      </c>
    </row>
    <row r="96" spans="4:17" x14ac:dyDescent="0.25">
      <c r="D96">
        <v>93</v>
      </c>
      <c r="E96">
        <v>107000</v>
      </c>
      <c r="F96">
        <v>26</v>
      </c>
      <c r="G96">
        <v>27.500000000000004</v>
      </c>
      <c r="H96">
        <v>28.999999999999996</v>
      </c>
      <c r="I96">
        <v>31</v>
      </c>
      <c r="J96">
        <v>33</v>
      </c>
      <c r="K96">
        <v>34.5</v>
      </c>
      <c r="L96">
        <v>36</v>
      </c>
      <c r="M96">
        <v>37.5</v>
      </c>
      <c r="N96">
        <v>39</v>
      </c>
      <c r="O96">
        <v>40.5</v>
      </c>
      <c r="P96">
        <v>42.000000000000007</v>
      </c>
      <c r="Q96">
        <v>43.499999999999993</v>
      </c>
    </row>
    <row r="97" spans="4:17" x14ac:dyDescent="0.25">
      <c r="D97">
        <v>94</v>
      </c>
      <c r="E97">
        <v>108000</v>
      </c>
      <c r="F97">
        <v>26</v>
      </c>
      <c r="G97">
        <v>27.500000000000004</v>
      </c>
      <c r="H97">
        <v>28.999999999999996</v>
      </c>
      <c r="I97">
        <v>31</v>
      </c>
      <c r="J97">
        <v>33</v>
      </c>
      <c r="K97">
        <v>34.5</v>
      </c>
      <c r="L97">
        <v>36</v>
      </c>
      <c r="M97">
        <v>37.5</v>
      </c>
      <c r="N97">
        <v>39</v>
      </c>
      <c r="O97">
        <v>40.5</v>
      </c>
      <c r="P97">
        <v>42.000000000000007</v>
      </c>
      <c r="Q97">
        <v>43.499999999999993</v>
      </c>
    </row>
    <row r="98" spans="4:17" x14ac:dyDescent="0.25">
      <c r="D98">
        <v>95</v>
      </c>
      <c r="E98">
        <v>109000</v>
      </c>
      <c r="F98">
        <v>26</v>
      </c>
      <c r="G98">
        <v>27.500000000000004</v>
      </c>
      <c r="H98">
        <v>28.999999999999996</v>
      </c>
      <c r="I98">
        <v>31</v>
      </c>
      <c r="J98">
        <v>33</v>
      </c>
      <c r="K98">
        <v>34.5</v>
      </c>
      <c r="L98">
        <v>36</v>
      </c>
      <c r="M98">
        <v>37.5</v>
      </c>
      <c r="N98">
        <v>39</v>
      </c>
      <c r="O98">
        <v>40.5</v>
      </c>
      <c r="P98">
        <v>42.000000000000007</v>
      </c>
      <c r="Q98">
        <v>43.499999999999993</v>
      </c>
    </row>
    <row r="99" spans="4:17" x14ac:dyDescent="0.25">
      <c r="D99">
        <v>96</v>
      </c>
      <c r="E99">
        <v>110000</v>
      </c>
      <c r="F99">
        <v>26</v>
      </c>
      <c r="G99">
        <v>27.500000000000004</v>
      </c>
      <c r="H99">
        <v>28.999999999999996</v>
      </c>
      <c r="I99">
        <v>31</v>
      </c>
      <c r="J99">
        <v>33</v>
      </c>
      <c r="K99">
        <v>34.5</v>
      </c>
      <c r="L99">
        <v>36</v>
      </c>
      <c r="M99">
        <v>37.5</v>
      </c>
      <c r="N99">
        <v>39</v>
      </c>
      <c r="O99">
        <v>40.5</v>
      </c>
      <c r="P99">
        <v>42.000000000000007</v>
      </c>
      <c r="Q99">
        <v>43.499999999999993</v>
      </c>
    </row>
    <row r="100" spans="4:17" x14ac:dyDescent="0.25">
      <c r="D100">
        <v>96</v>
      </c>
      <c r="E100">
        <v>109000</v>
      </c>
      <c r="F100">
        <v>30.5</v>
      </c>
      <c r="G100">
        <v>32</v>
      </c>
      <c r="H100">
        <v>34</v>
      </c>
      <c r="I100">
        <v>35.5</v>
      </c>
      <c r="J100">
        <v>37</v>
      </c>
      <c r="K100">
        <v>38.5</v>
      </c>
      <c r="L100">
        <v>40</v>
      </c>
      <c r="M100">
        <v>41.5</v>
      </c>
      <c r="N100">
        <v>42.999999999999993</v>
      </c>
      <c r="O100">
        <v>43.999999999999993</v>
      </c>
      <c r="P100">
        <v>45.499999999999993</v>
      </c>
      <c r="Q100">
        <v>47</v>
      </c>
    </row>
    <row r="101" spans="4:17" x14ac:dyDescent="0.25">
      <c r="D101">
        <v>97</v>
      </c>
      <c r="E101">
        <v>110000</v>
      </c>
      <c r="F101">
        <v>30.5</v>
      </c>
      <c r="G101">
        <v>32</v>
      </c>
      <c r="H101">
        <v>34</v>
      </c>
      <c r="I101">
        <v>35.5</v>
      </c>
      <c r="J101">
        <v>37</v>
      </c>
      <c r="K101">
        <v>39</v>
      </c>
      <c r="L101">
        <v>40</v>
      </c>
      <c r="M101">
        <v>41.5</v>
      </c>
      <c r="N101">
        <v>42.999999999999993</v>
      </c>
      <c r="O101">
        <v>44.499999999999993</v>
      </c>
      <c r="P101">
        <v>45.499999999999993</v>
      </c>
      <c r="Q101">
        <v>47</v>
      </c>
    </row>
  </sheetData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D1:Q100"/>
  <sheetViews>
    <sheetView zoomScale="85" zoomScaleNormal="85" workbookViewId="0"/>
  </sheetViews>
  <sheetFormatPr defaultRowHeight="15" x14ac:dyDescent="0.25"/>
  <sheetData>
    <row r="1" spans="4:17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</row>
    <row r="2" spans="4:17" x14ac:dyDescent="0.25">
      <c r="F2" s="62">
        <v>0</v>
      </c>
      <c r="G2" s="62">
        <v>1.0009999999999999</v>
      </c>
      <c r="H2" s="62">
        <v>1.5009999999999999</v>
      </c>
      <c r="I2" s="62">
        <v>2.0009999999999999</v>
      </c>
      <c r="J2" s="62">
        <v>2.5009999999999999</v>
      </c>
      <c r="K2" s="62">
        <v>3.0009999999999999</v>
      </c>
      <c r="L2" s="62">
        <v>3.5009999999999999</v>
      </c>
      <c r="M2" s="62">
        <v>4.0010000000000003</v>
      </c>
      <c r="N2" s="62">
        <v>4.5010000000000003</v>
      </c>
      <c r="O2" s="62">
        <v>5.0010000000000003</v>
      </c>
      <c r="P2" s="62">
        <v>5.5010000000000003</v>
      </c>
      <c r="Q2" s="62">
        <v>6.0010000000000003</v>
      </c>
    </row>
    <row r="3" spans="4:17" x14ac:dyDescent="0.25">
      <c r="E3" t="s">
        <v>59</v>
      </c>
      <c r="F3" s="62">
        <v>2</v>
      </c>
      <c r="G3" s="62">
        <v>3</v>
      </c>
      <c r="H3" s="62">
        <v>4</v>
      </c>
      <c r="I3" s="62">
        <v>5</v>
      </c>
      <c r="J3" s="62">
        <v>6</v>
      </c>
      <c r="K3" s="62">
        <v>7</v>
      </c>
      <c r="L3" s="62">
        <v>8</v>
      </c>
      <c r="M3" s="62">
        <v>9</v>
      </c>
      <c r="N3" s="62">
        <v>10</v>
      </c>
      <c r="O3" s="62">
        <v>11</v>
      </c>
      <c r="P3" s="62">
        <v>12</v>
      </c>
      <c r="Q3" s="62">
        <v>13</v>
      </c>
    </row>
    <row r="4" spans="4:17" x14ac:dyDescent="0.25">
      <c r="D4">
        <v>1</v>
      </c>
      <c r="E4">
        <v>0</v>
      </c>
      <c r="F4" s="37">
        <v>9.5</v>
      </c>
      <c r="G4" s="37">
        <v>9.5</v>
      </c>
      <c r="H4" s="37">
        <v>10</v>
      </c>
      <c r="I4" s="37">
        <v>10</v>
      </c>
      <c r="J4" s="37">
        <v>10</v>
      </c>
      <c r="K4" s="37">
        <v>10.500000000000002</v>
      </c>
      <c r="L4" s="37">
        <v>10.500000000000002</v>
      </c>
      <c r="M4" s="37">
        <v>10.500000000000002</v>
      </c>
      <c r="N4" s="37">
        <v>10.500000000000002</v>
      </c>
      <c r="O4" s="37">
        <v>10.500000000000002</v>
      </c>
      <c r="P4" s="37">
        <v>10.999999999999998</v>
      </c>
      <c r="Q4" s="37">
        <v>10.999999999999998</v>
      </c>
    </row>
    <row r="5" spans="4:17" x14ac:dyDescent="0.25">
      <c r="D5">
        <v>2</v>
      </c>
      <c r="E5">
        <v>20000</v>
      </c>
      <c r="F5" s="37">
        <v>9.5</v>
      </c>
      <c r="G5" s="37">
        <v>9.5</v>
      </c>
      <c r="H5" s="37">
        <v>10</v>
      </c>
      <c r="I5" s="37">
        <v>10</v>
      </c>
      <c r="J5" s="37">
        <v>10</v>
      </c>
      <c r="K5" s="37">
        <v>10.500000000000002</v>
      </c>
      <c r="L5" s="37">
        <v>10.500000000000002</v>
      </c>
      <c r="M5" s="37">
        <v>10.500000000000002</v>
      </c>
      <c r="N5" s="37">
        <v>10.500000000000002</v>
      </c>
      <c r="O5" s="37">
        <v>10.500000000000002</v>
      </c>
      <c r="P5" s="37">
        <v>10.999999999999998</v>
      </c>
      <c r="Q5" s="37">
        <v>10.999999999999998</v>
      </c>
    </row>
    <row r="6" spans="4:17" x14ac:dyDescent="0.25">
      <c r="D6">
        <v>3</v>
      </c>
      <c r="E6">
        <v>20500</v>
      </c>
      <c r="F6" s="37">
        <v>10</v>
      </c>
      <c r="G6" s="37">
        <v>10.500000000000002</v>
      </c>
      <c r="H6" s="37">
        <v>10.500000000000002</v>
      </c>
      <c r="I6" s="37">
        <v>10.500000000000002</v>
      </c>
      <c r="J6" s="37">
        <v>10.999999999999998</v>
      </c>
      <c r="K6" s="37">
        <v>10.999999999999998</v>
      </c>
      <c r="L6" s="37">
        <v>10.999999999999998</v>
      </c>
      <c r="M6" s="37">
        <v>10.999999999999998</v>
      </c>
      <c r="N6" s="37">
        <v>11.5</v>
      </c>
      <c r="O6" s="37">
        <v>11.5</v>
      </c>
      <c r="P6" s="37">
        <v>11.5</v>
      </c>
      <c r="Q6" s="37">
        <v>11.5</v>
      </c>
    </row>
    <row r="7" spans="4:17" x14ac:dyDescent="0.25">
      <c r="D7">
        <v>4</v>
      </c>
      <c r="E7">
        <v>21000</v>
      </c>
      <c r="F7" s="37">
        <v>10.500000000000002</v>
      </c>
      <c r="G7" s="37">
        <v>10.999999999999998</v>
      </c>
      <c r="H7" s="37">
        <v>10.999999999999998</v>
      </c>
      <c r="I7" s="37">
        <v>10.999999999999998</v>
      </c>
      <c r="J7" s="37">
        <v>11.5</v>
      </c>
      <c r="K7" s="37">
        <v>11.5</v>
      </c>
      <c r="L7" s="37">
        <v>11.5</v>
      </c>
      <c r="M7" s="37">
        <v>12</v>
      </c>
      <c r="N7" s="37">
        <v>12</v>
      </c>
      <c r="O7" s="37">
        <v>12</v>
      </c>
      <c r="P7" s="37">
        <v>12</v>
      </c>
      <c r="Q7" s="37">
        <v>12</v>
      </c>
    </row>
    <row r="8" spans="4:17" x14ac:dyDescent="0.25">
      <c r="D8">
        <v>5</v>
      </c>
      <c r="E8">
        <v>21500</v>
      </c>
      <c r="F8" s="37">
        <v>10.999999999999998</v>
      </c>
      <c r="G8" s="37">
        <v>11.5</v>
      </c>
      <c r="H8" s="37">
        <v>11.5</v>
      </c>
      <c r="I8" s="37">
        <v>11.5</v>
      </c>
      <c r="J8" s="37">
        <v>12</v>
      </c>
      <c r="K8" s="37">
        <v>12</v>
      </c>
      <c r="L8" s="37">
        <v>12</v>
      </c>
      <c r="M8" s="37">
        <v>12.5</v>
      </c>
      <c r="N8" s="37">
        <v>12.5</v>
      </c>
      <c r="O8" s="37">
        <v>12.5</v>
      </c>
      <c r="P8" s="37">
        <v>12.5</v>
      </c>
      <c r="Q8" s="37">
        <v>13</v>
      </c>
    </row>
    <row r="9" spans="4:17" x14ac:dyDescent="0.25">
      <c r="D9">
        <v>6</v>
      </c>
      <c r="E9">
        <v>22000</v>
      </c>
      <c r="F9" s="37">
        <v>11.5</v>
      </c>
      <c r="G9" s="37">
        <v>12</v>
      </c>
      <c r="H9" s="37">
        <v>12</v>
      </c>
      <c r="I9" s="37">
        <v>12</v>
      </c>
      <c r="J9" s="37">
        <v>12.5</v>
      </c>
      <c r="K9" s="37">
        <v>12.5</v>
      </c>
      <c r="L9" s="37">
        <v>12.5</v>
      </c>
      <c r="M9" s="37">
        <v>13</v>
      </c>
      <c r="N9" s="37">
        <v>13</v>
      </c>
      <c r="O9" s="37">
        <v>13</v>
      </c>
      <c r="P9" s="37">
        <v>13</v>
      </c>
      <c r="Q9" s="37">
        <v>13.5</v>
      </c>
    </row>
    <row r="10" spans="4:17" x14ac:dyDescent="0.25">
      <c r="D10">
        <v>7</v>
      </c>
      <c r="E10">
        <v>22500</v>
      </c>
      <c r="F10" s="37">
        <v>12</v>
      </c>
      <c r="G10" s="37">
        <v>12.5</v>
      </c>
      <c r="H10" s="37">
        <v>12.5</v>
      </c>
      <c r="I10" s="37">
        <v>12.5</v>
      </c>
      <c r="J10" s="37">
        <v>13</v>
      </c>
      <c r="K10" s="37">
        <v>13</v>
      </c>
      <c r="L10" s="37">
        <v>13</v>
      </c>
      <c r="M10" s="37">
        <v>13.5</v>
      </c>
      <c r="N10" s="37">
        <v>13.5</v>
      </c>
      <c r="O10" s="37">
        <v>13.5</v>
      </c>
      <c r="P10" s="37">
        <v>13.5</v>
      </c>
      <c r="Q10" s="37">
        <v>14.000000000000002</v>
      </c>
    </row>
    <row r="11" spans="4:17" x14ac:dyDescent="0.25">
      <c r="D11">
        <v>8</v>
      </c>
      <c r="E11">
        <v>23000</v>
      </c>
      <c r="F11" s="37">
        <v>12.5</v>
      </c>
      <c r="G11" s="37">
        <v>12.5</v>
      </c>
      <c r="H11" s="37">
        <v>13</v>
      </c>
      <c r="I11" s="37">
        <v>13</v>
      </c>
      <c r="J11" s="37">
        <v>13.5</v>
      </c>
      <c r="K11" s="37">
        <v>13.5</v>
      </c>
      <c r="L11" s="37">
        <v>13.5</v>
      </c>
      <c r="M11" s="37">
        <v>13.5</v>
      </c>
      <c r="N11" s="37">
        <v>14.000000000000002</v>
      </c>
      <c r="O11" s="37">
        <v>14.000000000000002</v>
      </c>
      <c r="P11" s="37">
        <v>14.000000000000002</v>
      </c>
      <c r="Q11" s="37">
        <v>14.500000000000002</v>
      </c>
    </row>
    <row r="12" spans="4:17" x14ac:dyDescent="0.25">
      <c r="D12">
        <v>9</v>
      </c>
      <c r="E12">
        <v>23500</v>
      </c>
      <c r="F12" s="37">
        <v>13</v>
      </c>
      <c r="G12" s="37">
        <v>13</v>
      </c>
      <c r="H12" s="37">
        <v>13.5</v>
      </c>
      <c r="I12" s="37">
        <v>13.5</v>
      </c>
      <c r="J12" s="37">
        <v>13.5</v>
      </c>
      <c r="K12" s="37">
        <v>14.000000000000002</v>
      </c>
      <c r="L12" s="37">
        <v>14.000000000000002</v>
      </c>
      <c r="M12" s="37">
        <v>14.000000000000002</v>
      </c>
      <c r="N12" s="37">
        <v>14.500000000000002</v>
      </c>
      <c r="O12" s="37">
        <v>14.500000000000002</v>
      </c>
      <c r="P12" s="37">
        <v>14.500000000000002</v>
      </c>
      <c r="Q12" s="37">
        <v>14.500000000000002</v>
      </c>
    </row>
    <row r="13" spans="4:17" x14ac:dyDescent="0.25">
      <c r="D13">
        <v>10</v>
      </c>
      <c r="E13">
        <v>24000</v>
      </c>
      <c r="F13" s="37">
        <v>13.5</v>
      </c>
      <c r="G13" s="37">
        <v>13.5</v>
      </c>
      <c r="H13" s="37">
        <v>13.5</v>
      </c>
      <c r="I13" s="37">
        <v>14.000000000000002</v>
      </c>
      <c r="J13" s="37">
        <v>14.000000000000002</v>
      </c>
      <c r="K13" s="37">
        <v>14.500000000000002</v>
      </c>
      <c r="L13" s="37">
        <v>14.500000000000002</v>
      </c>
      <c r="M13" s="37">
        <v>14.500000000000002</v>
      </c>
      <c r="N13" s="37">
        <v>14.500000000000002</v>
      </c>
      <c r="O13" s="37">
        <v>15</v>
      </c>
      <c r="P13" s="37">
        <v>15</v>
      </c>
      <c r="Q13" s="37">
        <v>15</v>
      </c>
    </row>
    <row r="14" spans="4:17" x14ac:dyDescent="0.25">
      <c r="D14">
        <v>11</v>
      </c>
      <c r="E14">
        <v>24500</v>
      </c>
      <c r="F14" s="37">
        <v>13.5</v>
      </c>
      <c r="G14" s="37">
        <v>14.000000000000002</v>
      </c>
      <c r="H14" s="37">
        <v>14.000000000000002</v>
      </c>
      <c r="I14" s="37">
        <v>14.500000000000002</v>
      </c>
      <c r="J14" s="37">
        <v>14.500000000000002</v>
      </c>
      <c r="K14" s="37">
        <v>14.500000000000002</v>
      </c>
      <c r="L14" s="37">
        <v>15</v>
      </c>
      <c r="M14" s="37">
        <v>15</v>
      </c>
      <c r="N14" s="37">
        <v>15</v>
      </c>
      <c r="O14" s="37">
        <v>15.5</v>
      </c>
      <c r="P14" s="37">
        <v>15.5</v>
      </c>
      <c r="Q14" s="37">
        <v>15.5</v>
      </c>
    </row>
    <row r="15" spans="4:17" x14ac:dyDescent="0.25">
      <c r="D15">
        <v>12</v>
      </c>
      <c r="E15">
        <v>25000</v>
      </c>
      <c r="F15" s="37">
        <v>14.000000000000002</v>
      </c>
      <c r="G15" s="37">
        <v>14.500000000000002</v>
      </c>
      <c r="H15" s="37">
        <v>14.500000000000002</v>
      </c>
      <c r="I15" s="37">
        <v>15</v>
      </c>
      <c r="J15" s="37">
        <v>15</v>
      </c>
      <c r="K15" s="37">
        <v>15</v>
      </c>
      <c r="L15" s="37">
        <v>15.5</v>
      </c>
      <c r="M15" s="37">
        <v>15.5</v>
      </c>
      <c r="N15" s="37">
        <v>15.5</v>
      </c>
      <c r="O15" s="37">
        <v>16</v>
      </c>
      <c r="P15" s="37">
        <v>16</v>
      </c>
      <c r="Q15" s="37">
        <v>16</v>
      </c>
    </row>
    <row r="16" spans="4:17" x14ac:dyDescent="0.25">
      <c r="D16">
        <v>13</v>
      </c>
      <c r="E16">
        <v>26000</v>
      </c>
      <c r="F16" s="37">
        <v>14.500000000000002</v>
      </c>
      <c r="G16" s="37">
        <v>14.500000000000002</v>
      </c>
      <c r="H16" s="37">
        <v>15</v>
      </c>
      <c r="I16" s="37">
        <v>15</v>
      </c>
      <c r="J16" s="37">
        <v>15.5</v>
      </c>
      <c r="K16" s="37">
        <v>15.5</v>
      </c>
      <c r="L16" s="37">
        <v>15.5</v>
      </c>
      <c r="M16" s="37">
        <v>16</v>
      </c>
      <c r="N16" s="37">
        <v>16</v>
      </c>
      <c r="O16" s="37">
        <v>16.5</v>
      </c>
      <c r="P16" s="37">
        <v>16.5</v>
      </c>
      <c r="Q16" s="37">
        <v>16.5</v>
      </c>
    </row>
    <row r="17" spans="4:17" x14ac:dyDescent="0.25">
      <c r="D17">
        <v>14</v>
      </c>
      <c r="E17">
        <v>27000</v>
      </c>
      <c r="F17" s="37">
        <v>15</v>
      </c>
      <c r="G17" s="37">
        <v>15</v>
      </c>
      <c r="H17" s="37">
        <v>15.5</v>
      </c>
      <c r="I17" s="37">
        <v>15.5</v>
      </c>
      <c r="J17" s="37">
        <v>16</v>
      </c>
      <c r="K17" s="37">
        <v>16</v>
      </c>
      <c r="L17" s="37">
        <v>16.5</v>
      </c>
      <c r="M17" s="37">
        <v>16.5</v>
      </c>
      <c r="N17" s="37">
        <v>16.5</v>
      </c>
      <c r="O17" s="37">
        <v>16.5</v>
      </c>
      <c r="P17" s="37">
        <v>17</v>
      </c>
      <c r="Q17" s="37">
        <v>17</v>
      </c>
    </row>
    <row r="18" spans="4:17" x14ac:dyDescent="0.25">
      <c r="D18">
        <v>15</v>
      </c>
      <c r="E18">
        <v>28000</v>
      </c>
      <c r="F18" s="37">
        <v>15</v>
      </c>
      <c r="G18" s="37">
        <v>15.5</v>
      </c>
      <c r="H18" s="37">
        <v>16</v>
      </c>
      <c r="I18" s="37">
        <v>16</v>
      </c>
      <c r="J18" s="37">
        <v>16.5</v>
      </c>
      <c r="K18" s="37">
        <v>16.5</v>
      </c>
      <c r="L18" s="37">
        <v>16.5</v>
      </c>
      <c r="M18" s="37">
        <v>17</v>
      </c>
      <c r="N18" s="37">
        <v>17</v>
      </c>
      <c r="O18" s="37">
        <v>17</v>
      </c>
      <c r="P18" s="37">
        <v>17.5</v>
      </c>
      <c r="Q18" s="37">
        <v>17.5</v>
      </c>
    </row>
    <row r="19" spans="4:17" x14ac:dyDescent="0.25">
      <c r="D19">
        <v>16</v>
      </c>
      <c r="E19">
        <v>29000</v>
      </c>
      <c r="F19" s="37">
        <v>15.5</v>
      </c>
      <c r="G19" s="37">
        <v>16</v>
      </c>
      <c r="H19" s="37">
        <v>16</v>
      </c>
      <c r="I19" s="37">
        <v>16.5</v>
      </c>
      <c r="J19" s="37">
        <v>16.5</v>
      </c>
      <c r="K19" s="37">
        <v>17</v>
      </c>
      <c r="L19" s="37">
        <v>17</v>
      </c>
      <c r="M19" s="37">
        <v>17</v>
      </c>
      <c r="N19" s="37">
        <v>17.5</v>
      </c>
      <c r="O19" s="37">
        <v>17.5</v>
      </c>
      <c r="P19" s="37">
        <v>18</v>
      </c>
      <c r="Q19" s="37">
        <v>18</v>
      </c>
    </row>
    <row r="20" spans="4:17" x14ac:dyDescent="0.25">
      <c r="D20">
        <v>17</v>
      </c>
      <c r="E20">
        <v>30000</v>
      </c>
      <c r="F20" s="37">
        <v>16</v>
      </c>
      <c r="G20" s="37">
        <v>16</v>
      </c>
      <c r="H20" s="37">
        <v>16.5</v>
      </c>
      <c r="I20" s="37">
        <v>16.5</v>
      </c>
      <c r="J20" s="37">
        <v>17</v>
      </c>
      <c r="K20" s="37">
        <v>17</v>
      </c>
      <c r="L20" s="37">
        <v>17.5</v>
      </c>
      <c r="M20" s="37">
        <v>17.5</v>
      </c>
      <c r="N20" s="37">
        <v>17.5</v>
      </c>
      <c r="O20" s="37">
        <v>18</v>
      </c>
      <c r="P20" s="37">
        <v>18</v>
      </c>
      <c r="Q20" s="37">
        <v>18</v>
      </c>
    </row>
    <row r="21" spans="4:17" x14ac:dyDescent="0.25">
      <c r="D21">
        <v>18</v>
      </c>
      <c r="E21">
        <v>31000</v>
      </c>
      <c r="F21" s="37">
        <v>16.5</v>
      </c>
      <c r="G21" s="37">
        <v>17</v>
      </c>
      <c r="H21" s="37">
        <v>17</v>
      </c>
      <c r="I21" s="37">
        <v>17.5</v>
      </c>
      <c r="J21" s="37">
        <v>17.5</v>
      </c>
      <c r="K21" s="37">
        <v>18</v>
      </c>
      <c r="L21" s="37">
        <v>18</v>
      </c>
      <c r="M21" s="37">
        <v>18.5</v>
      </c>
      <c r="N21" s="37">
        <v>18.5</v>
      </c>
      <c r="O21" s="37">
        <v>19</v>
      </c>
      <c r="P21" s="37">
        <v>19</v>
      </c>
      <c r="Q21" s="37">
        <v>19</v>
      </c>
    </row>
    <row r="22" spans="4:17" x14ac:dyDescent="0.25">
      <c r="D22">
        <v>19</v>
      </c>
      <c r="E22">
        <v>32000</v>
      </c>
      <c r="F22" s="37">
        <v>16.5</v>
      </c>
      <c r="G22" s="37">
        <v>17</v>
      </c>
      <c r="H22" s="37">
        <v>17.5</v>
      </c>
      <c r="I22" s="37">
        <v>17.5</v>
      </c>
      <c r="J22" s="37">
        <v>18</v>
      </c>
      <c r="K22" s="37">
        <v>18</v>
      </c>
      <c r="L22" s="37">
        <v>18.5</v>
      </c>
      <c r="M22" s="37">
        <v>18.5</v>
      </c>
      <c r="N22" s="37">
        <v>19</v>
      </c>
      <c r="O22" s="37">
        <v>19</v>
      </c>
      <c r="P22" s="37">
        <v>19</v>
      </c>
      <c r="Q22" s="37">
        <v>19.5</v>
      </c>
    </row>
    <row r="23" spans="4:17" x14ac:dyDescent="0.25">
      <c r="D23">
        <v>20</v>
      </c>
      <c r="E23">
        <v>33000</v>
      </c>
      <c r="F23" s="37">
        <v>17</v>
      </c>
      <c r="G23" s="37">
        <v>17</v>
      </c>
      <c r="H23" s="37">
        <v>17.5</v>
      </c>
      <c r="I23" s="37">
        <v>17.5</v>
      </c>
      <c r="J23" s="37">
        <v>18</v>
      </c>
      <c r="K23" s="37">
        <v>18</v>
      </c>
      <c r="L23" s="37">
        <v>18.5</v>
      </c>
      <c r="M23" s="37">
        <v>18.5</v>
      </c>
      <c r="N23" s="37">
        <v>19</v>
      </c>
      <c r="O23" s="37">
        <v>19</v>
      </c>
      <c r="P23" s="37">
        <v>19.5</v>
      </c>
      <c r="Q23" s="37">
        <v>19.5</v>
      </c>
    </row>
    <row r="24" spans="4:17" x14ac:dyDescent="0.25">
      <c r="D24">
        <v>21</v>
      </c>
      <c r="E24">
        <v>34000</v>
      </c>
      <c r="F24" s="37">
        <v>17</v>
      </c>
      <c r="G24" s="37">
        <v>17</v>
      </c>
      <c r="H24" s="37">
        <v>17.5</v>
      </c>
      <c r="I24" s="37">
        <v>17.5</v>
      </c>
      <c r="J24" s="37">
        <v>18</v>
      </c>
      <c r="K24" s="37">
        <v>18</v>
      </c>
      <c r="L24" s="37">
        <v>18.5</v>
      </c>
      <c r="M24" s="37">
        <v>18.5</v>
      </c>
      <c r="N24" s="37">
        <v>19</v>
      </c>
      <c r="O24" s="37">
        <v>19</v>
      </c>
      <c r="P24" s="37">
        <v>19.5</v>
      </c>
      <c r="Q24" s="37">
        <v>19.5</v>
      </c>
    </row>
    <row r="25" spans="4:17" x14ac:dyDescent="0.25">
      <c r="D25">
        <v>22</v>
      </c>
      <c r="E25">
        <v>35000</v>
      </c>
      <c r="F25" s="37">
        <v>17</v>
      </c>
      <c r="G25" s="37">
        <v>17</v>
      </c>
      <c r="H25" s="37">
        <v>17.5</v>
      </c>
      <c r="I25" s="37">
        <v>18</v>
      </c>
      <c r="J25" s="37">
        <v>18</v>
      </c>
      <c r="K25" s="37">
        <v>18.5</v>
      </c>
      <c r="L25" s="37">
        <v>18.5</v>
      </c>
      <c r="M25" s="37">
        <v>18.5</v>
      </c>
      <c r="N25" s="37">
        <v>19</v>
      </c>
      <c r="O25" s="37">
        <v>19</v>
      </c>
      <c r="P25" s="37">
        <v>19.5</v>
      </c>
      <c r="Q25" s="37">
        <v>19.5</v>
      </c>
    </row>
    <row r="26" spans="4:17" x14ac:dyDescent="0.25">
      <c r="D26">
        <v>23</v>
      </c>
      <c r="E26">
        <v>36000</v>
      </c>
      <c r="F26" s="37">
        <v>17</v>
      </c>
      <c r="G26" s="37">
        <v>17</v>
      </c>
      <c r="H26" s="37">
        <v>17.5</v>
      </c>
      <c r="I26" s="37">
        <v>18</v>
      </c>
      <c r="J26" s="37">
        <v>18</v>
      </c>
      <c r="K26" s="37">
        <v>18.5</v>
      </c>
      <c r="L26" s="37">
        <v>18.5</v>
      </c>
      <c r="M26" s="37">
        <v>19</v>
      </c>
      <c r="N26" s="37">
        <v>19</v>
      </c>
      <c r="O26" s="37">
        <v>19</v>
      </c>
      <c r="P26" s="37">
        <v>19.5</v>
      </c>
      <c r="Q26" s="37">
        <v>19.5</v>
      </c>
    </row>
    <row r="27" spans="4:17" x14ac:dyDescent="0.25">
      <c r="D27">
        <v>24</v>
      </c>
      <c r="E27">
        <v>37000</v>
      </c>
      <c r="F27" s="37">
        <v>17</v>
      </c>
      <c r="G27" s="37">
        <v>17</v>
      </c>
      <c r="H27" s="37">
        <v>17.5</v>
      </c>
      <c r="I27" s="37">
        <v>18</v>
      </c>
      <c r="J27" s="37">
        <v>18</v>
      </c>
      <c r="K27" s="37">
        <v>18.5</v>
      </c>
      <c r="L27" s="37">
        <v>18.5</v>
      </c>
      <c r="M27" s="37">
        <v>19</v>
      </c>
      <c r="N27" s="37">
        <v>19</v>
      </c>
      <c r="O27" s="37">
        <v>19</v>
      </c>
      <c r="P27" s="37">
        <v>19.5</v>
      </c>
      <c r="Q27" s="37">
        <v>19.5</v>
      </c>
    </row>
    <row r="28" spans="4:17" x14ac:dyDescent="0.25">
      <c r="D28">
        <v>25</v>
      </c>
      <c r="E28">
        <v>38000</v>
      </c>
      <c r="F28" s="37">
        <v>17</v>
      </c>
      <c r="G28" s="37">
        <v>17.5</v>
      </c>
      <c r="H28" s="37">
        <v>17.5</v>
      </c>
      <c r="I28" s="37">
        <v>18</v>
      </c>
      <c r="J28" s="37">
        <v>18</v>
      </c>
      <c r="K28" s="37">
        <v>18.5</v>
      </c>
      <c r="L28" s="37">
        <v>18.5</v>
      </c>
      <c r="M28" s="37">
        <v>19</v>
      </c>
      <c r="N28" s="37">
        <v>19</v>
      </c>
      <c r="O28" s="37">
        <v>19.5</v>
      </c>
      <c r="P28" s="37">
        <v>19.5</v>
      </c>
      <c r="Q28" s="37">
        <v>19.5</v>
      </c>
    </row>
    <row r="29" spans="4:17" x14ac:dyDescent="0.25">
      <c r="D29">
        <v>26</v>
      </c>
      <c r="E29">
        <v>39000</v>
      </c>
      <c r="F29" s="37">
        <v>17</v>
      </c>
      <c r="G29" s="37">
        <v>17.5</v>
      </c>
      <c r="H29" s="37">
        <v>17.5</v>
      </c>
      <c r="I29" s="37">
        <v>18</v>
      </c>
      <c r="J29" s="37">
        <v>18</v>
      </c>
      <c r="K29" s="37">
        <v>18.5</v>
      </c>
      <c r="L29" s="37">
        <v>18.5</v>
      </c>
      <c r="M29" s="37">
        <v>19</v>
      </c>
      <c r="N29" s="37">
        <v>19</v>
      </c>
      <c r="O29" s="37">
        <v>19.5</v>
      </c>
      <c r="P29" s="37">
        <v>19.5</v>
      </c>
      <c r="Q29" s="37">
        <v>19.5</v>
      </c>
    </row>
    <row r="30" spans="4:17" x14ac:dyDescent="0.25">
      <c r="D30">
        <v>27</v>
      </c>
      <c r="E30">
        <v>40000</v>
      </c>
      <c r="F30" s="37">
        <v>17</v>
      </c>
      <c r="G30" s="37">
        <v>17.5</v>
      </c>
      <c r="H30" s="37">
        <v>17.5</v>
      </c>
      <c r="I30" s="37">
        <v>18</v>
      </c>
      <c r="J30" s="37">
        <v>18.5</v>
      </c>
      <c r="K30" s="37">
        <v>18.5</v>
      </c>
      <c r="L30" s="37">
        <v>19</v>
      </c>
      <c r="M30" s="37">
        <v>19</v>
      </c>
      <c r="N30" s="37">
        <v>19</v>
      </c>
      <c r="O30" s="37">
        <v>19.5</v>
      </c>
      <c r="P30" s="37">
        <v>19.5</v>
      </c>
      <c r="Q30" s="37">
        <v>20</v>
      </c>
    </row>
    <row r="31" spans="4:17" x14ac:dyDescent="0.25">
      <c r="D31">
        <v>28</v>
      </c>
      <c r="E31">
        <v>41000</v>
      </c>
      <c r="F31" s="37">
        <v>17</v>
      </c>
      <c r="G31" s="37">
        <v>17.5</v>
      </c>
      <c r="H31" s="37">
        <v>18</v>
      </c>
      <c r="I31" s="37">
        <v>18</v>
      </c>
      <c r="J31" s="37">
        <v>18.5</v>
      </c>
      <c r="K31" s="37">
        <v>18.5</v>
      </c>
      <c r="L31" s="37">
        <v>19</v>
      </c>
      <c r="M31" s="37">
        <v>19</v>
      </c>
      <c r="N31" s="37">
        <v>19.5</v>
      </c>
      <c r="O31" s="37">
        <v>19.5</v>
      </c>
      <c r="P31" s="37">
        <v>19.5</v>
      </c>
      <c r="Q31" s="37">
        <v>20</v>
      </c>
    </row>
    <row r="32" spans="4:17" x14ac:dyDescent="0.25">
      <c r="D32">
        <v>29</v>
      </c>
      <c r="E32">
        <v>42000</v>
      </c>
      <c r="F32" s="37">
        <v>17</v>
      </c>
      <c r="G32" s="37">
        <v>17.5</v>
      </c>
      <c r="H32" s="37">
        <v>18</v>
      </c>
      <c r="I32" s="37">
        <v>18</v>
      </c>
      <c r="J32" s="37">
        <v>18.5</v>
      </c>
      <c r="K32" s="37">
        <v>18.5</v>
      </c>
      <c r="L32" s="37">
        <v>19</v>
      </c>
      <c r="M32" s="37">
        <v>19</v>
      </c>
      <c r="N32" s="37">
        <v>19.5</v>
      </c>
      <c r="O32" s="37">
        <v>19.5</v>
      </c>
      <c r="P32" s="37">
        <v>19.5</v>
      </c>
      <c r="Q32" s="37">
        <v>20</v>
      </c>
    </row>
    <row r="33" spans="4:17" x14ac:dyDescent="0.25">
      <c r="D33">
        <v>30</v>
      </c>
      <c r="E33">
        <v>43000</v>
      </c>
      <c r="F33" s="37">
        <v>17</v>
      </c>
      <c r="G33" s="37">
        <v>17.5</v>
      </c>
      <c r="H33" s="37">
        <v>18</v>
      </c>
      <c r="I33" s="37">
        <v>18</v>
      </c>
      <c r="J33" s="37">
        <v>18.5</v>
      </c>
      <c r="K33" s="37">
        <v>18.5</v>
      </c>
      <c r="L33" s="37">
        <v>19</v>
      </c>
      <c r="M33" s="37">
        <v>19</v>
      </c>
      <c r="N33" s="37">
        <v>19.5</v>
      </c>
      <c r="O33" s="37">
        <v>19.5</v>
      </c>
      <c r="P33" s="37">
        <v>20</v>
      </c>
      <c r="Q33" s="37">
        <v>20</v>
      </c>
    </row>
    <row r="34" spans="4:17" x14ac:dyDescent="0.25">
      <c r="D34">
        <v>31</v>
      </c>
      <c r="E34">
        <v>44000</v>
      </c>
      <c r="F34" s="37">
        <v>17.5</v>
      </c>
      <c r="G34" s="37">
        <v>17.5</v>
      </c>
      <c r="H34" s="37">
        <v>18</v>
      </c>
      <c r="I34" s="37">
        <v>18.5</v>
      </c>
      <c r="J34" s="37">
        <v>18.5</v>
      </c>
      <c r="K34" s="37">
        <v>19</v>
      </c>
      <c r="L34" s="37">
        <v>19</v>
      </c>
      <c r="M34" s="37">
        <v>19</v>
      </c>
      <c r="N34" s="37">
        <v>19.5</v>
      </c>
      <c r="O34" s="37">
        <v>19.5</v>
      </c>
      <c r="P34" s="37">
        <v>20</v>
      </c>
      <c r="Q34" s="37">
        <v>20</v>
      </c>
    </row>
    <row r="35" spans="4:17" x14ac:dyDescent="0.25">
      <c r="D35">
        <v>32</v>
      </c>
      <c r="E35">
        <v>45000</v>
      </c>
      <c r="F35" s="37">
        <v>17.5</v>
      </c>
      <c r="G35" s="37">
        <v>17.5</v>
      </c>
      <c r="H35" s="37">
        <v>18</v>
      </c>
      <c r="I35" s="37">
        <v>18.5</v>
      </c>
      <c r="J35" s="37">
        <v>18.5</v>
      </c>
      <c r="K35" s="37">
        <v>19</v>
      </c>
      <c r="L35" s="37">
        <v>19</v>
      </c>
      <c r="M35" s="37">
        <v>19.5</v>
      </c>
      <c r="N35" s="37">
        <v>19.5</v>
      </c>
      <c r="O35" s="37">
        <v>20</v>
      </c>
      <c r="P35" s="37">
        <v>20</v>
      </c>
      <c r="Q35" s="37">
        <v>20</v>
      </c>
    </row>
    <row r="36" spans="4:17" x14ac:dyDescent="0.25">
      <c r="D36">
        <v>33</v>
      </c>
      <c r="E36">
        <v>46000</v>
      </c>
      <c r="F36" s="37">
        <v>17.5</v>
      </c>
      <c r="G36" s="37">
        <v>18</v>
      </c>
      <c r="H36" s="37">
        <v>18</v>
      </c>
      <c r="I36" s="37">
        <v>18.5</v>
      </c>
      <c r="J36" s="37">
        <v>18.5</v>
      </c>
      <c r="K36" s="37">
        <v>19</v>
      </c>
      <c r="L36" s="37">
        <v>19</v>
      </c>
      <c r="M36" s="37">
        <v>19.5</v>
      </c>
      <c r="N36" s="37">
        <v>19.5</v>
      </c>
      <c r="O36" s="37">
        <v>20</v>
      </c>
      <c r="P36" s="37">
        <v>20</v>
      </c>
      <c r="Q36" s="37">
        <v>20.5</v>
      </c>
    </row>
    <row r="37" spans="4:17" x14ac:dyDescent="0.25">
      <c r="D37">
        <v>34</v>
      </c>
      <c r="E37">
        <v>47000</v>
      </c>
      <c r="F37" s="37">
        <v>17.5</v>
      </c>
      <c r="G37" s="37">
        <v>18</v>
      </c>
      <c r="H37" s="37">
        <v>18</v>
      </c>
      <c r="I37" s="37">
        <v>18.5</v>
      </c>
      <c r="J37" s="37">
        <v>19</v>
      </c>
      <c r="K37" s="37">
        <v>19</v>
      </c>
      <c r="L37" s="37">
        <v>19.5</v>
      </c>
      <c r="M37" s="37">
        <v>19.5</v>
      </c>
      <c r="N37" s="37">
        <v>20</v>
      </c>
      <c r="O37" s="37">
        <v>20</v>
      </c>
      <c r="P37" s="37">
        <v>20</v>
      </c>
      <c r="Q37" s="37">
        <v>20.5</v>
      </c>
    </row>
    <row r="38" spans="4:17" x14ac:dyDescent="0.25">
      <c r="D38">
        <v>35</v>
      </c>
      <c r="E38">
        <v>48000</v>
      </c>
      <c r="F38" s="37">
        <v>17.5</v>
      </c>
      <c r="G38" s="37">
        <v>18</v>
      </c>
      <c r="H38" s="37">
        <v>18.5</v>
      </c>
      <c r="I38" s="37">
        <v>18.5</v>
      </c>
      <c r="J38" s="37">
        <v>19</v>
      </c>
      <c r="K38" s="37">
        <v>19</v>
      </c>
      <c r="L38" s="37">
        <v>19.5</v>
      </c>
      <c r="M38" s="37">
        <v>19.5</v>
      </c>
      <c r="N38" s="37">
        <v>20</v>
      </c>
      <c r="O38" s="37">
        <v>20</v>
      </c>
      <c r="P38" s="37">
        <v>20.5</v>
      </c>
      <c r="Q38" s="37">
        <v>20.5</v>
      </c>
    </row>
    <row r="39" spans="4:17" x14ac:dyDescent="0.25">
      <c r="D39">
        <v>36</v>
      </c>
      <c r="E39">
        <v>49000</v>
      </c>
      <c r="F39" s="37">
        <v>17.5</v>
      </c>
      <c r="G39" s="37">
        <v>18</v>
      </c>
      <c r="H39" s="37">
        <v>18.5</v>
      </c>
      <c r="I39" s="37">
        <v>18.5</v>
      </c>
      <c r="J39" s="37">
        <v>19</v>
      </c>
      <c r="K39" s="37">
        <v>19.5</v>
      </c>
      <c r="L39" s="37">
        <v>19.5</v>
      </c>
      <c r="M39" s="37">
        <v>20</v>
      </c>
      <c r="N39" s="37">
        <v>20</v>
      </c>
      <c r="O39" s="37">
        <v>20</v>
      </c>
      <c r="P39" s="37">
        <v>20.5</v>
      </c>
      <c r="Q39" s="37">
        <v>20.5</v>
      </c>
    </row>
    <row r="40" spans="4:17" x14ac:dyDescent="0.25">
      <c r="D40">
        <v>37</v>
      </c>
      <c r="E40">
        <v>50000</v>
      </c>
      <c r="F40" s="37">
        <v>18</v>
      </c>
      <c r="G40" s="37">
        <v>18</v>
      </c>
      <c r="H40" s="37">
        <v>18.5</v>
      </c>
      <c r="I40" s="37">
        <v>19</v>
      </c>
      <c r="J40" s="37">
        <v>19</v>
      </c>
      <c r="K40" s="37">
        <v>19.5</v>
      </c>
      <c r="L40" s="37">
        <v>19.5</v>
      </c>
      <c r="M40" s="37">
        <v>20</v>
      </c>
      <c r="N40" s="37">
        <v>20</v>
      </c>
      <c r="O40" s="37">
        <v>20</v>
      </c>
      <c r="P40" s="37">
        <v>20.5</v>
      </c>
      <c r="Q40" s="37">
        <v>20.5</v>
      </c>
    </row>
    <row r="41" spans="4:17" x14ac:dyDescent="0.25">
      <c r="D41">
        <v>38</v>
      </c>
      <c r="E41">
        <v>51000</v>
      </c>
      <c r="F41" s="37">
        <v>18</v>
      </c>
      <c r="G41" s="37">
        <v>18</v>
      </c>
      <c r="H41" s="37">
        <v>18.5</v>
      </c>
      <c r="I41" s="37">
        <v>19</v>
      </c>
      <c r="J41" s="37">
        <v>19</v>
      </c>
      <c r="K41" s="37">
        <v>19.5</v>
      </c>
      <c r="L41" s="37">
        <v>19.5</v>
      </c>
      <c r="M41" s="37">
        <v>20</v>
      </c>
      <c r="N41" s="37">
        <v>20</v>
      </c>
      <c r="O41" s="37">
        <v>20.5</v>
      </c>
      <c r="P41" s="37">
        <v>20.5</v>
      </c>
      <c r="Q41" s="37">
        <v>20.5</v>
      </c>
    </row>
    <row r="42" spans="4:17" x14ac:dyDescent="0.25">
      <c r="D42">
        <v>39</v>
      </c>
      <c r="E42">
        <v>52000</v>
      </c>
      <c r="F42" s="37">
        <v>18</v>
      </c>
      <c r="G42" s="37">
        <v>18.5</v>
      </c>
      <c r="H42" s="37">
        <v>18.5</v>
      </c>
      <c r="I42" s="37">
        <v>19</v>
      </c>
      <c r="J42" s="37">
        <v>19</v>
      </c>
      <c r="K42" s="37">
        <v>19.5</v>
      </c>
      <c r="L42" s="37">
        <v>20</v>
      </c>
      <c r="M42" s="37">
        <v>20</v>
      </c>
      <c r="N42" s="37">
        <v>20</v>
      </c>
      <c r="O42" s="37">
        <v>20.5</v>
      </c>
      <c r="P42" s="37">
        <v>20.5</v>
      </c>
      <c r="Q42" s="37">
        <v>21.000000000000004</v>
      </c>
    </row>
    <row r="43" spans="4:17" x14ac:dyDescent="0.25">
      <c r="D43">
        <v>40</v>
      </c>
      <c r="E43">
        <v>53000</v>
      </c>
      <c r="F43" s="37">
        <v>18</v>
      </c>
      <c r="G43" s="37">
        <v>18.5</v>
      </c>
      <c r="H43" s="37">
        <v>18.5</v>
      </c>
      <c r="I43" s="37">
        <v>19</v>
      </c>
      <c r="J43" s="37">
        <v>19.5</v>
      </c>
      <c r="K43" s="37">
        <v>19.5</v>
      </c>
      <c r="L43" s="37">
        <v>20</v>
      </c>
      <c r="M43" s="37">
        <v>20</v>
      </c>
      <c r="N43" s="37">
        <v>20.5</v>
      </c>
      <c r="O43" s="37">
        <v>20.5</v>
      </c>
      <c r="P43" s="37">
        <v>20.5</v>
      </c>
      <c r="Q43" s="37">
        <v>21.000000000000004</v>
      </c>
    </row>
    <row r="44" spans="4:17" x14ac:dyDescent="0.25">
      <c r="D44">
        <v>41</v>
      </c>
      <c r="E44">
        <v>54000</v>
      </c>
      <c r="F44" s="37">
        <v>18</v>
      </c>
      <c r="G44" s="37">
        <v>18.5</v>
      </c>
      <c r="H44" s="37">
        <v>19</v>
      </c>
      <c r="I44" s="37">
        <v>19</v>
      </c>
      <c r="J44" s="37">
        <v>19.5</v>
      </c>
      <c r="K44" s="37">
        <v>19.5</v>
      </c>
      <c r="L44" s="37">
        <v>20</v>
      </c>
      <c r="M44" s="37">
        <v>20</v>
      </c>
      <c r="N44" s="37">
        <v>20.5</v>
      </c>
      <c r="O44" s="37">
        <v>20.5</v>
      </c>
      <c r="P44" s="37">
        <v>21.000000000000004</v>
      </c>
      <c r="Q44" s="37">
        <v>21.000000000000004</v>
      </c>
    </row>
    <row r="45" spans="4:17" x14ac:dyDescent="0.25">
      <c r="D45">
        <v>42</v>
      </c>
      <c r="E45">
        <v>55000</v>
      </c>
      <c r="F45" s="37">
        <v>18</v>
      </c>
      <c r="G45" s="37">
        <v>18.5</v>
      </c>
      <c r="H45" s="37">
        <v>19</v>
      </c>
      <c r="I45" s="37">
        <v>19</v>
      </c>
      <c r="J45" s="37">
        <v>19.5</v>
      </c>
      <c r="K45" s="37">
        <v>19.5</v>
      </c>
      <c r="L45" s="37">
        <v>20</v>
      </c>
      <c r="M45" s="37">
        <v>20</v>
      </c>
      <c r="N45" s="37">
        <v>20.5</v>
      </c>
      <c r="O45" s="37">
        <v>20.5</v>
      </c>
      <c r="P45" s="37">
        <v>21.000000000000004</v>
      </c>
      <c r="Q45" s="37">
        <v>21.000000000000004</v>
      </c>
    </row>
    <row r="46" spans="4:17" x14ac:dyDescent="0.25">
      <c r="D46">
        <v>43</v>
      </c>
      <c r="E46">
        <v>56000</v>
      </c>
      <c r="F46" s="37">
        <v>18.5</v>
      </c>
      <c r="G46" s="37">
        <v>18.5</v>
      </c>
      <c r="H46" s="37">
        <v>19</v>
      </c>
      <c r="I46" s="37">
        <v>19.5</v>
      </c>
      <c r="J46" s="37">
        <v>19.5</v>
      </c>
      <c r="K46" s="37">
        <v>20</v>
      </c>
      <c r="L46" s="37">
        <v>20</v>
      </c>
      <c r="M46" s="37">
        <v>20.5</v>
      </c>
      <c r="N46" s="37">
        <v>20.5</v>
      </c>
      <c r="O46" s="37">
        <v>21.000000000000004</v>
      </c>
      <c r="P46" s="37">
        <v>21.000000000000004</v>
      </c>
      <c r="Q46" s="37">
        <v>21.499999999999996</v>
      </c>
    </row>
    <row r="47" spans="4:17" x14ac:dyDescent="0.25">
      <c r="D47">
        <v>44</v>
      </c>
      <c r="E47">
        <v>57000</v>
      </c>
      <c r="F47" s="37">
        <v>18.5</v>
      </c>
      <c r="G47" s="37">
        <v>19</v>
      </c>
      <c r="H47" s="37">
        <v>19</v>
      </c>
      <c r="I47" s="37">
        <v>19.5</v>
      </c>
      <c r="J47" s="37">
        <v>20</v>
      </c>
      <c r="K47" s="37">
        <v>20</v>
      </c>
      <c r="L47" s="37">
        <v>20.5</v>
      </c>
      <c r="M47" s="37">
        <v>20.5</v>
      </c>
      <c r="N47" s="37">
        <v>21.000000000000004</v>
      </c>
      <c r="O47" s="37">
        <v>21.000000000000004</v>
      </c>
      <c r="P47" s="37">
        <v>21.499999999999996</v>
      </c>
      <c r="Q47" s="37">
        <v>21.499999999999996</v>
      </c>
    </row>
    <row r="48" spans="4:17" x14ac:dyDescent="0.25">
      <c r="D48">
        <v>45</v>
      </c>
      <c r="E48">
        <v>58000</v>
      </c>
      <c r="F48" s="37">
        <v>18.5</v>
      </c>
      <c r="G48" s="37">
        <v>19</v>
      </c>
      <c r="H48" s="37">
        <v>19.5</v>
      </c>
      <c r="I48" s="37">
        <v>19.5</v>
      </c>
      <c r="J48" s="37">
        <v>20</v>
      </c>
      <c r="K48" s="37">
        <v>20.5</v>
      </c>
      <c r="L48" s="37">
        <v>20.5</v>
      </c>
      <c r="M48" s="37">
        <v>21.000000000000004</v>
      </c>
      <c r="N48" s="37">
        <v>21.000000000000004</v>
      </c>
      <c r="O48" s="37">
        <v>21.499999999999996</v>
      </c>
      <c r="P48" s="37">
        <v>21.499999999999996</v>
      </c>
      <c r="Q48" s="37">
        <v>21.499999999999996</v>
      </c>
    </row>
    <row r="49" spans="4:17" x14ac:dyDescent="0.25">
      <c r="D49">
        <v>46</v>
      </c>
      <c r="E49">
        <v>59000</v>
      </c>
      <c r="F49" s="37">
        <v>19</v>
      </c>
      <c r="G49" s="37">
        <v>19</v>
      </c>
      <c r="H49" s="37">
        <v>19.5</v>
      </c>
      <c r="I49" s="37">
        <v>20</v>
      </c>
      <c r="J49" s="37">
        <v>20</v>
      </c>
      <c r="K49" s="37">
        <v>20.5</v>
      </c>
      <c r="L49" s="37">
        <v>20.5</v>
      </c>
      <c r="M49" s="37">
        <v>21.000000000000004</v>
      </c>
      <c r="N49" s="37">
        <v>21.000000000000004</v>
      </c>
      <c r="O49" s="37">
        <v>21.499999999999996</v>
      </c>
      <c r="P49" s="37">
        <v>21.499999999999996</v>
      </c>
      <c r="Q49" s="37">
        <v>21.999999999999996</v>
      </c>
    </row>
    <row r="50" spans="4:17" x14ac:dyDescent="0.25">
      <c r="D50">
        <v>47</v>
      </c>
      <c r="E50">
        <v>60000</v>
      </c>
      <c r="F50" s="37">
        <v>19</v>
      </c>
      <c r="G50" s="37">
        <v>19.5</v>
      </c>
      <c r="H50" s="37">
        <v>19.5</v>
      </c>
      <c r="I50" s="37">
        <v>20</v>
      </c>
      <c r="J50" s="37">
        <v>20.5</v>
      </c>
      <c r="K50" s="37">
        <v>20.5</v>
      </c>
      <c r="L50" s="37">
        <v>21.000000000000004</v>
      </c>
      <c r="M50" s="37">
        <v>21.000000000000004</v>
      </c>
      <c r="N50" s="37">
        <v>21.499999999999996</v>
      </c>
      <c r="O50" s="37">
        <v>21.499999999999996</v>
      </c>
      <c r="P50" s="37">
        <v>21.999999999999996</v>
      </c>
      <c r="Q50" s="37">
        <v>21.999999999999996</v>
      </c>
    </row>
    <row r="51" spans="4:17" x14ac:dyDescent="0.25">
      <c r="D51">
        <v>48</v>
      </c>
      <c r="E51">
        <v>61000</v>
      </c>
      <c r="F51" s="37">
        <v>19</v>
      </c>
      <c r="G51" s="37">
        <v>19.5</v>
      </c>
      <c r="H51" s="37">
        <v>20</v>
      </c>
      <c r="I51" s="37">
        <v>20</v>
      </c>
      <c r="J51" s="37">
        <v>20.5</v>
      </c>
      <c r="K51" s="37">
        <v>20.5</v>
      </c>
      <c r="L51" s="37">
        <v>21.000000000000004</v>
      </c>
      <c r="M51" s="37">
        <v>21.000000000000004</v>
      </c>
      <c r="N51" s="37">
        <v>21.499999999999996</v>
      </c>
      <c r="O51" s="37">
        <v>21.499999999999996</v>
      </c>
      <c r="P51" s="37">
        <v>21.999999999999996</v>
      </c>
      <c r="Q51" s="37">
        <v>21.999999999999996</v>
      </c>
    </row>
    <row r="52" spans="4:17" x14ac:dyDescent="0.25">
      <c r="D52">
        <v>49</v>
      </c>
      <c r="E52">
        <v>62000</v>
      </c>
      <c r="F52" s="37">
        <v>19</v>
      </c>
      <c r="G52" s="37">
        <v>19.5</v>
      </c>
      <c r="H52" s="37">
        <v>20</v>
      </c>
      <c r="I52" s="37">
        <v>20.5</v>
      </c>
      <c r="J52" s="37">
        <v>20.5</v>
      </c>
      <c r="K52" s="37">
        <v>21.000000000000004</v>
      </c>
      <c r="L52" s="37">
        <v>21.000000000000004</v>
      </c>
      <c r="M52" s="37">
        <v>21.499999999999996</v>
      </c>
      <c r="N52" s="37">
        <v>21.499999999999996</v>
      </c>
      <c r="O52" s="37">
        <v>21.999999999999996</v>
      </c>
      <c r="P52" s="37">
        <v>21.999999999999996</v>
      </c>
      <c r="Q52" s="37">
        <v>21.999999999999996</v>
      </c>
    </row>
    <row r="53" spans="4:17" x14ac:dyDescent="0.25">
      <c r="D53">
        <v>50</v>
      </c>
      <c r="E53">
        <v>63000</v>
      </c>
      <c r="F53" s="37">
        <v>19.5</v>
      </c>
      <c r="G53" s="37">
        <v>19.5</v>
      </c>
      <c r="H53" s="37">
        <v>20</v>
      </c>
      <c r="I53" s="37">
        <v>20.5</v>
      </c>
      <c r="J53" s="37">
        <v>20.5</v>
      </c>
      <c r="K53" s="37">
        <v>21.000000000000004</v>
      </c>
      <c r="L53" s="37">
        <v>21.000000000000004</v>
      </c>
      <c r="M53" s="37">
        <v>21.499999999999996</v>
      </c>
      <c r="N53" s="37">
        <v>21.499999999999996</v>
      </c>
      <c r="O53" s="37">
        <v>21.999999999999996</v>
      </c>
      <c r="P53" s="37">
        <v>21.999999999999996</v>
      </c>
      <c r="Q53" s="37">
        <v>22.499999999999996</v>
      </c>
    </row>
    <row r="54" spans="4:17" x14ac:dyDescent="0.25">
      <c r="D54">
        <v>51</v>
      </c>
      <c r="E54">
        <v>64000</v>
      </c>
      <c r="F54" s="37">
        <v>19.5</v>
      </c>
      <c r="G54" s="37">
        <v>19.5</v>
      </c>
      <c r="H54" s="37">
        <v>20</v>
      </c>
      <c r="I54" s="37">
        <v>20.5</v>
      </c>
      <c r="J54" s="37">
        <v>21.000000000000004</v>
      </c>
      <c r="K54" s="37">
        <v>21.000000000000004</v>
      </c>
      <c r="L54" s="37">
        <v>21.499999999999996</v>
      </c>
      <c r="M54" s="37">
        <v>21.499999999999996</v>
      </c>
      <c r="N54" s="37">
        <v>21.999999999999996</v>
      </c>
      <c r="O54" s="37">
        <v>21.999999999999996</v>
      </c>
      <c r="P54" s="37">
        <v>21.999999999999996</v>
      </c>
      <c r="Q54" s="37">
        <v>22.499999999999996</v>
      </c>
    </row>
    <row r="55" spans="4:17" x14ac:dyDescent="0.25">
      <c r="D55">
        <v>52</v>
      </c>
      <c r="E55">
        <v>65000</v>
      </c>
      <c r="F55" s="37">
        <v>19.5</v>
      </c>
      <c r="G55" s="37">
        <v>20</v>
      </c>
      <c r="H55" s="37">
        <v>20</v>
      </c>
      <c r="I55" s="37">
        <v>20.5</v>
      </c>
      <c r="J55" s="37">
        <v>21.000000000000004</v>
      </c>
      <c r="K55" s="37">
        <v>21.000000000000004</v>
      </c>
      <c r="L55" s="37">
        <v>21.499999999999996</v>
      </c>
      <c r="M55" s="37">
        <v>21.499999999999996</v>
      </c>
      <c r="N55" s="37">
        <v>21.999999999999996</v>
      </c>
      <c r="O55" s="37">
        <v>21.999999999999996</v>
      </c>
      <c r="P55" s="37">
        <v>22.499999999999996</v>
      </c>
      <c r="Q55" s="37">
        <v>22.499999999999996</v>
      </c>
    </row>
    <row r="56" spans="4:17" x14ac:dyDescent="0.25">
      <c r="D56">
        <v>53</v>
      </c>
      <c r="E56">
        <v>66000</v>
      </c>
      <c r="F56" s="37">
        <v>19.5</v>
      </c>
      <c r="G56" s="37">
        <v>20</v>
      </c>
      <c r="H56" s="37">
        <v>20.5</v>
      </c>
      <c r="I56" s="37">
        <v>20.5</v>
      </c>
      <c r="J56" s="37">
        <v>21.000000000000004</v>
      </c>
      <c r="K56" s="37">
        <v>21.000000000000004</v>
      </c>
      <c r="L56" s="37">
        <v>21.499999999999996</v>
      </c>
      <c r="M56" s="37">
        <v>21.999999999999996</v>
      </c>
      <c r="N56" s="37">
        <v>21.999999999999996</v>
      </c>
      <c r="O56" s="37">
        <v>21.999999999999996</v>
      </c>
      <c r="P56" s="37">
        <v>22.499999999999996</v>
      </c>
      <c r="Q56" s="37">
        <v>22.499999999999996</v>
      </c>
    </row>
    <row r="57" spans="4:17" x14ac:dyDescent="0.25">
      <c r="D57">
        <v>54</v>
      </c>
      <c r="E57">
        <v>67000</v>
      </c>
      <c r="F57" s="37">
        <v>19.5</v>
      </c>
      <c r="G57" s="37">
        <v>20</v>
      </c>
      <c r="H57" s="37">
        <v>20.5</v>
      </c>
      <c r="I57" s="37">
        <v>20.5</v>
      </c>
      <c r="J57" s="37">
        <v>21.000000000000004</v>
      </c>
      <c r="K57" s="37">
        <v>21.499999999999996</v>
      </c>
      <c r="L57" s="37">
        <v>21.499999999999996</v>
      </c>
      <c r="M57" s="37">
        <v>21.999999999999996</v>
      </c>
      <c r="N57" s="37">
        <v>21.999999999999996</v>
      </c>
      <c r="O57" s="37">
        <v>22.499999999999996</v>
      </c>
      <c r="P57" s="37">
        <v>22.499999999999996</v>
      </c>
      <c r="Q57" s="37">
        <v>22.499999999999996</v>
      </c>
    </row>
    <row r="58" spans="4:17" x14ac:dyDescent="0.25">
      <c r="D58">
        <v>55</v>
      </c>
      <c r="E58">
        <v>68000</v>
      </c>
      <c r="F58" s="37">
        <v>19.5</v>
      </c>
      <c r="G58" s="37">
        <v>20</v>
      </c>
      <c r="H58" s="37">
        <v>20.5</v>
      </c>
      <c r="I58" s="37">
        <v>21.000000000000004</v>
      </c>
      <c r="J58" s="37">
        <v>21.000000000000004</v>
      </c>
      <c r="K58" s="37">
        <v>21.499999999999996</v>
      </c>
      <c r="L58" s="37">
        <v>21.499999999999996</v>
      </c>
      <c r="M58" s="37">
        <v>21.999999999999996</v>
      </c>
      <c r="N58" s="37">
        <v>21.999999999999996</v>
      </c>
      <c r="O58" s="37">
        <v>22.499999999999996</v>
      </c>
      <c r="P58" s="37">
        <v>22.499999999999996</v>
      </c>
      <c r="Q58" s="37">
        <v>23</v>
      </c>
    </row>
    <row r="59" spans="4:17" x14ac:dyDescent="0.25">
      <c r="D59">
        <v>56</v>
      </c>
      <c r="E59">
        <v>69000</v>
      </c>
      <c r="F59" s="37">
        <v>20</v>
      </c>
      <c r="G59" s="37">
        <v>20</v>
      </c>
      <c r="H59" s="37">
        <v>20.5</v>
      </c>
      <c r="I59" s="37">
        <v>21.000000000000004</v>
      </c>
      <c r="J59" s="37">
        <v>21.000000000000004</v>
      </c>
      <c r="K59" s="37">
        <v>21.499999999999996</v>
      </c>
      <c r="L59" s="37">
        <v>21.999999999999996</v>
      </c>
      <c r="M59" s="37">
        <v>21.999999999999996</v>
      </c>
      <c r="N59" s="37">
        <v>22.499999999999996</v>
      </c>
      <c r="O59" s="37">
        <v>22.499999999999996</v>
      </c>
      <c r="P59" s="37">
        <v>22.499999999999996</v>
      </c>
      <c r="Q59" s="37">
        <v>23</v>
      </c>
    </row>
    <row r="60" spans="4:17" x14ac:dyDescent="0.25">
      <c r="D60">
        <v>57</v>
      </c>
      <c r="E60">
        <v>70000</v>
      </c>
      <c r="F60" s="37">
        <v>20</v>
      </c>
      <c r="G60" s="37">
        <v>20</v>
      </c>
      <c r="H60" s="37">
        <v>20.5</v>
      </c>
      <c r="I60" s="37">
        <v>21.000000000000004</v>
      </c>
      <c r="J60" s="37">
        <v>21.499999999999996</v>
      </c>
      <c r="K60" s="37">
        <v>21.499999999999996</v>
      </c>
      <c r="L60" s="37">
        <v>21.999999999999996</v>
      </c>
      <c r="M60" s="37">
        <v>21.999999999999996</v>
      </c>
      <c r="N60" s="37">
        <v>22.499999999999996</v>
      </c>
      <c r="O60" s="37">
        <v>22.499999999999996</v>
      </c>
      <c r="P60" s="37">
        <v>23</v>
      </c>
      <c r="Q60" s="37">
        <v>23</v>
      </c>
    </row>
    <row r="61" spans="4:17" x14ac:dyDescent="0.25">
      <c r="D61">
        <v>58</v>
      </c>
      <c r="E61">
        <v>71000</v>
      </c>
      <c r="F61" s="37">
        <v>20</v>
      </c>
      <c r="G61" s="37">
        <v>20.5</v>
      </c>
      <c r="H61" s="37">
        <v>20.5</v>
      </c>
      <c r="I61" s="37">
        <v>21.000000000000004</v>
      </c>
      <c r="J61" s="37">
        <v>21.499999999999996</v>
      </c>
      <c r="K61" s="37">
        <v>21.499999999999996</v>
      </c>
      <c r="L61" s="37">
        <v>21.999999999999996</v>
      </c>
      <c r="M61" s="37">
        <v>21.999999999999996</v>
      </c>
      <c r="N61" s="37">
        <v>22.499999999999996</v>
      </c>
      <c r="O61" s="37">
        <v>22.499999999999996</v>
      </c>
      <c r="P61" s="37">
        <v>23</v>
      </c>
      <c r="Q61" s="37">
        <v>23</v>
      </c>
    </row>
    <row r="62" spans="4:17" x14ac:dyDescent="0.25">
      <c r="D62">
        <v>59</v>
      </c>
      <c r="E62">
        <v>72000</v>
      </c>
      <c r="F62" s="37">
        <v>20</v>
      </c>
      <c r="G62" s="37">
        <v>20.5</v>
      </c>
      <c r="H62" s="37">
        <v>20.5</v>
      </c>
      <c r="I62" s="37">
        <v>21.000000000000004</v>
      </c>
      <c r="J62" s="37">
        <v>21.499999999999996</v>
      </c>
      <c r="K62" s="37">
        <v>21.499999999999996</v>
      </c>
      <c r="L62" s="37">
        <v>21.999999999999996</v>
      </c>
      <c r="M62" s="37">
        <v>22.499999999999996</v>
      </c>
      <c r="N62" s="37">
        <v>22.499999999999996</v>
      </c>
      <c r="O62" s="37">
        <v>22.499999999999996</v>
      </c>
      <c r="P62" s="37">
        <v>23</v>
      </c>
      <c r="Q62" s="37">
        <v>23</v>
      </c>
    </row>
    <row r="63" spans="4:17" x14ac:dyDescent="0.25">
      <c r="D63">
        <v>60</v>
      </c>
      <c r="E63">
        <v>73000</v>
      </c>
      <c r="F63" s="37">
        <v>20</v>
      </c>
      <c r="G63" s="37">
        <v>20.5</v>
      </c>
      <c r="H63" s="37">
        <v>21.000000000000004</v>
      </c>
      <c r="I63" s="37">
        <v>21.000000000000004</v>
      </c>
      <c r="J63" s="37">
        <v>21.499999999999996</v>
      </c>
      <c r="K63" s="37">
        <v>21.999999999999996</v>
      </c>
      <c r="L63" s="37">
        <v>21.999999999999996</v>
      </c>
      <c r="M63" s="37">
        <v>22.499999999999996</v>
      </c>
      <c r="N63" s="37">
        <v>22.499999999999996</v>
      </c>
      <c r="O63" s="37">
        <v>23</v>
      </c>
      <c r="P63" s="37">
        <v>23</v>
      </c>
      <c r="Q63" s="37">
        <v>23</v>
      </c>
    </row>
    <row r="64" spans="4:17" x14ac:dyDescent="0.25">
      <c r="D64">
        <v>61</v>
      </c>
      <c r="E64">
        <v>74000</v>
      </c>
      <c r="F64" s="37">
        <v>20</v>
      </c>
      <c r="G64" s="37">
        <v>20.5</v>
      </c>
      <c r="H64" s="37">
        <v>21.000000000000004</v>
      </c>
      <c r="I64" s="37">
        <v>21.000000000000004</v>
      </c>
      <c r="J64" s="37">
        <v>21.499999999999996</v>
      </c>
      <c r="K64" s="37">
        <v>21.999999999999996</v>
      </c>
      <c r="L64" s="37">
        <v>21.999999999999996</v>
      </c>
      <c r="M64" s="37">
        <v>22.499999999999996</v>
      </c>
      <c r="N64" s="37">
        <v>22.499999999999996</v>
      </c>
      <c r="O64" s="37">
        <v>23</v>
      </c>
      <c r="P64" s="37">
        <v>23</v>
      </c>
      <c r="Q64" s="37">
        <v>23.5</v>
      </c>
    </row>
    <row r="65" spans="4:17" x14ac:dyDescent="0.25">
      <c r="D65">
        <v>62</v>
      </c>
      <c r="E65">
        <v>75000</v>
      </c>
      <c r="F65" s="37">
        <v>20</v>
      </c>
      <c r="G65" s="37">
        <v>20.5</v>
      </c>
      <c r="H65" s="37">
        <v>21.000000000000004</v>
      </c>
      <c r="I65" s="37">
        <v>21.499999999999996</v>
      </c>
      <c r="J65" s="37">
        <v>21.499999999999996</v>
      </c>
      <c r="K65" s="37">
        <v>21.999999999999996</v>
      </c>
      <c r="L65" s="37">
        <v>21.999999999999996</v>
      </c>
      <c r="M65" s="37">
        <v>22.499999999999996</v>
      </c>
      <c r="N65" s="37">
        <v>22.499999999999996</v>
      </c>
      <c r="O65" s="37">
        <v>23</v>
      </c>
      <c r="P65" s="37">
        <v>23</v>
      </c>
      <c r="Q65" s="37">
        <v>23.5</v>
      </c>
    </row>
    <row r="66" spans="4:17" x14ac:dyDescent="0.25">
      <c r="D66">
        <v>63</v>
      </c>
      <c r="E66">
        <v>76000</v>
      </c>
      <c r="F66" s="37">
        <v>20</v>
      </c>
      <c r="G66" s="37">
        <v>20.5</v>
      </c>
      <c r="H66" s="37">
        <v>21.000000000000004</v>
      </c>
      <c r="I66" s="37">
        <v>21.499999999999996</v>
      </c>
      <c r="J66" s="37">
        <v>21.499999999999996</v>
      </c>
      <c r="K66" s="37">
        <v>21.999999999999996</v>
      </c>
      <c r="L66" s="37">
        <v>21.999999999999996</v>
      </c>
      <c r="M66" s="37">
        <v>22.499999999999996</v>
      </c>
      <c r="N66" s="37">
        <v>23</v>
      </c>
      <c r="O66" s="37">
        <v>23</v>
      </c>
      <c r="P66" s="37">
        <v>23</v>
      </c>
      <c r="Q66" s="37">
        <v>23.5</v>
      </c>
    </row>
    <row r="67" spans="4:17" x14ac:dyDescent="0.25">
      <c r="D67">
        <v>64</v>
      </c>
      <c r="E67">
        <v>77000</v>
      </c>
      <c r="F67" s="37">
        <v>20.5</v>
      </c>
      <c r="G67" s="37">
        <v>20.5</v>
      </c>
      <c r="H67" s="37">
        <v>21.000000000000004</v>
      </c>
      <c r="I67" s="37">
        <v>21.499999999999996</v>
      </c>
      <c r="J67" s="37">
        <v>21.499999999999996</v>
      </c>
      <c r="K67" s="37">
        <v>21.999999999999996</v>
      </c>
      <c r="L67" s="37">
        <v>22.499999999999996</v>
      </c>
      <c r="M67" s="37">
        <v>22.499999999999996</v>
      </c>
      <c r="N67" s="37">
        <v>23</v>
      </c>
      <c r="O67" s="37">
        <v>23</v>
      </c>
      <c r="P67" s="37">
        <v>23.5</v>
      </c>
      <c r="Q67" s="37">
        <v>23.5</v>
      </c>
    </row>
    <row r="68" spans="4:17" x14ac:dyDescent="0.25">
      <c r="D68">
        <v>65</v>
      </c>
      <c r="E68">
        <v>78000</v>
      </c>
      <c r="F68" s="37">
        <v>20.5</v>
      </c>
      <c r="G68" s="37">
        <v>20.5</v>
      </c>
      <c r="H68" s="37">
        <v>21.000000000000004</v>
      </c>
      <c r="I68" s="37">
        <v>21.499999999999996</v>
      </c>
      <c r="J68" s="37">
        <v>21.999999999999996</v>
      </c>
      <c r="K68" s="37">
        <v>21.999999999999996</v>
      </c>
      <c r="L68" s="37">
        <v>22.499999999999996</v>
      </c>
      <c r="M68" s="37">
        <v>22.499999999999996</v>
      </c>
      <c r="N68" s="37">
        <v>23</v>
      </c>
      <c r="O68" s="37">
        <v>23</v>
      </c>
      <c r="P68" s="37">
        <v>23.5</v>
      </c>
      <c r="Q68" s="37">
        <v>23.5</v>
      </c>
    </row>
    <row r="69" spans="4:17" x14ac:dyDescent="0.25">
      <c r="D69">
        <v>66</v>
      </c>
      <c r="E69">
        <v>79000</v>
      </c>
      <c r="F69" s="37">
        <v>20.5</v>
      </c>
      <c r="G69" s="37">
        <v>21.000000000000004</v>
      </c>
      <c r="H69" s="37">
        <v>21.000000000000004</v>
      </c>
      <c r="I69" s="37">
        <v>21.499999999999996</v>
      </c>
      <c r="J69" s="37">
        <v>21.999999999999996</v>
      </c>
      <c r="K69" s="37">
        <v>21.999999999999996</v>
      </c>
      <c r="L69" s="37">
        <v>22.499999999999996</v>
      </c>
      <c r="M69" s="37">
        <v>22.499999999999996</v>
      </c>
      <c r="N69" s="37">
        <v>23</v>
      </c>
      <c r="O69" s="37">
        <v>23</v>
      </c>
      <c r="P69" s="37">
        <v>23.5</v>
      </c>
      <c r="Q69" s="37">
        <v>23.5</v>
      </c>
    </row>
    <row r="70" spans="4:17" x14ac:dyDescent="0.25">
      <c r="D70">
        <v>67</v>
      </c>
      <c r="E70">
        <v>80000</v>
      </c>
      <c r="F70" s="37">
        <v>20.5</v>
      </c>
      <c r="G70" s="37">
        <v>21.000000000000004</v>
      </c>
      <c r="H70" s="37">
        <v>21.000000000000004</v>
      </c>
      <c r="I70" s="37">
        <v>21.499999999999996</v>
      </c>
      <c r="J70" s="37">
        <v>21.999999999999996</v>
      </c>
      <c r="K70" s="37">
        <v>21.999999999999996</v>
      </c>
      <c r="L70" s="37">
        <v>22.499999999999996</v>
      </c>
      <c r="M70" s="37">
        <v>23</v>
      </c>
      <c r="N70" s="37">
        <v>23</v>
      </c>
      <c r="O70" s="37">
        <v>23.5</v>
      </c>
      <c r="P70" s="37">
        <v>23.5</v>
      </c>
      <c r="Q70" s="37">
        <v>23.5</v>
      </c>
    </row>
    <row r="71" spans="4:17" x14ac:dyDescent="0.25">
      <c r="D71">
        <v>68</v>
      </c>
      <c r="E71">
        <v>81000</v>
      </c>
      <c r="F71" s="37">
        <v>20.5</v>
      </c>
      <c r="G71" s="37">
        <v>21.000000000000004</v>
      </c>
      <c r="H71" s="37">
        <v>21.499999999999996</v>
      </c>
      <c r="I71" s="37">
        <v>21.499999999999996</v>
      </c>
      <c r="J71" s="37">
        <v>21.999999999999996</v>
      </c>
      <c r="K71" s="37">
        <v>22.499999999999996</v>
      </c>
      <c r="L71" s="37">
        <v>22.499999999999996</v>
      </c>
      <c r="M71" s="37">
        <v>23</v>
      </c>
      <c r="N71" s="37">
        <v>23</v>
      </c>
      <c r="O71" s="37">
        <v>23.5</v>
      </c>
      <c r="P71" s="37">
        <v>23.5</v>
      </c>
      <c r="Q71" s="37">
        <v>24</v>
      </c>
    </row>
    <row r="72" spans="4:17" x14ac:dyDescent="0.25">
      <c r="D72">
        <v>69</v>
      </c>
      <c r="E72">
        <v>82000</v>
      </c>
      <c r="F72" s="37">
        <v>20.5</v>
      </c>
      <c r="G72" s="37">
        <v>21.000000000000004</v>
      </c>
      <c r="H72" s="37">
        <v>21.499999999999996</v>
      </c>
      <c r="I72" s="37">
        <v>21.499999999999996</v>
      </c>
      <c r="J72" s="37">
        <v>21.999999999999996</v>
      </c>
      <c r="K72" s="37">
        <v>22.499999999999996</v>
      </c>
      <c r="L72" s="37">
        <v>22.499999999999996</v>
      </c>
      <c r="M72" s="37">
        <v>23</v>
      </c>
      <c r="N72" s="37">
        <v>23</v>
      </c>
      <c r="O72" s="37">
        <v>23.5</v>
      </c>
      <c r="P72" s="37">
        <v>23.5</v>
      </c>
      <c r="Q72" s="37">
        <v>24</v>
      </c>
    </row>
    <row r="73" spans="4:17" x14ac:dyDescent="0.25">
      <c r="D73">
        <v>70</v>
      </c>
      <c r="E73">
        <v>83000</v>
      </c>
      <c r="F73" s="37">
        <v>20.5</v>
      </c>
      <c r="G73" s="37">
        <v>21.000000000000004</v>
      </c>
      <c r="H73" s="37">
        <v>21.499999999999996</v>
      </c>
      <c r="I73" s="37">
        <v>21.499999999999996</v>
      </c>
      <c r="J73" s="37">
        <v>21.999999999999996</v>
      </c>
      <c r="K73" s="37">
        <v>22.499999999999996</v>
      </c>
      <c r="L73" s="37">
        <v>22.499999999999996</v>
      </c>
      <c r="M73" s="37">
        <v>23</v>
      </c>
      <c r="N73" s="37">
        <v>23</v>
      </c>
      <c r="O73" s="37">
        <v>23.5</v>
      </c>
      <c r="P73" s="37">
        <v>23.5</v>
      </c>
      <c r="Q73" s="37">
        <v>24</v>
      </c>
    </row>
    <row r="74" spans="4:17" x14ac:dyDescent="0.25">
      <c r="D74">
        <v>71</v>
      </c>
      <c r="E74">
        <v>84000</v>
      </c>
      <c r="F74" s="37">
        <v>20.5</v>
      </c>
      <c r="G74" s="37">
        <v>21.000000000000004</v>
      </c>
      <c r="H74" s="37">
        <v>21.499999999999996</v>
      </c>
      <c r="I74" s="37">
        <v>21.999999999999996</v>
      </c>
      <c r="J74" s="37">
        <v>21.999999999999996</v>
      </c>
      <c r="K74" s="37">
        <v>22.499999999999996</v>
      </c>
      <c r="L74" s="37">
        <v>22.499999999999996</v>
      </c>
      <c r="M74" s="37">
        <v>23</v>
      </c>
      <c r="N74" s="37">
        <v>23</v>
      </c>
      <c r="O74" s="37">
        <v>23.5</v>
      </c>
      <c r="P74" s="37">
        <v>23.5</v>
      </c>
      <c r="Q74" s="37">
        <v>24</v>
      </c>
    </row>
    <row r="75" spans="4:17" x14ac:dyDescent="0.25">
      <c r="D75">
        <v>72</v>
      </c>
      <c r="E75">
        <v>85000</v>
      </c>
      <c r="F75" s="37">
        <v>20.5</v>
      </c>
      <c r="G75" s="37">
        <v>21.000000000000004</v>
      </c>
      <c r="H75" s="37">
        <v>21.499999999999996</v>
      </c>
      <c r="I75" s="37">
        <v>21.999999999999996</v>
      </c>
      <c r="J75" s="37">
        <v>21.999999999999996</v>
      </c>
      <c r="K75" s="37">
        <v>22.499999999999996</v>
      </c>
      <c r="L75" s="37">
        <v>23</v>
      </c>
      <c r="M75" s="37">
        <v>23</v>
      </c>
      <c r="N75" s="37">
        <v>23.5</v>
      </c>
      <c r="O75" s="37">
        <v>23.5</v>
      </c>
      <c r="P75" s="37">
        <v>24</v>
      </c>
      <c r="Q75" s="37">
        <v>24</v>
      </c>
    </row>
    <row r="76" spans="4:17" x14ac:dyDescent="0.25">
      <c r="D76">
        <v>73</v>
      </c>
      <c r="E76">
        <v>86000</v>
      </c>
      <c r="F76" s="37">
        <v>21.000000000000004</v>
      </c>
      <c r="G76" s="37">
        <v>21.000000000000004</v>
      </c>
      <c r="H76" s="37">
        <v>21.499999999999996</v>
      </c>
      <c r="I76" s="37">
        <v>21.999999999999996</v>
      </c>
      <c r="J76" s="37">
        <v>21.999999999999996</v>
      </c>
      <c r="K76" s="37">
        <v>22.499999999999996</v>
      </c>
      <c r="L76" s="37">
        <v>23</v>
      </c>
      <c r="M76" s="37">
        <v>23</v>
      </c>
      <c r="N76" s="37">
        <v>23.5</v>
      </c>
      <c r="O76" s="37">
        <v>23.5</v>
      </c>
      <c r="P76" s="37">
        <v>24</v>
      </c>
      <c r="Q76" s="37">
        <v>24</v>
      </c>
    </row>
    <row r="77" spans="4:17" x14ac:dyDescent="0.25">
      <c r="D77">
        <v>74</v>
      </c>
      <c r="E77">
        <v>87000</v>
      </c>
      <c r="F77" s="37">
        <v>21.000000000000004</v>
      </c>
      <c r="G77" s="37">
        <v>21.000000000000004</v>
      </c>
      <c r="H77" s="37">
        <v>21.499999999999996</v>
      </c>
      <c r="I77" s="37">
        <v>21.999999999999996</v>
      </c>
      <c r="J77" s="37">
        <v>22.499999999999996</v>
      </c>
      <c r="K77" s="37">
        <v>22.499999999999996</v>
      </c>
      <c r="L77" s="37">
        <v>23</v>
      </c>
      <c r="M77" s="37">
        <v>23</v>
      </c>
      <c r="N77" s="37">
        <v>23.5</v>
      </c>
      <c r="O77" s="37">
        <v>23.5</v>
      </c>
      <c r="P77" s="37">
        <v>24</v>
      </c>
      <c r="Q77" s="37">
        <v>24</v>
      </c>
    </row>
    <row r="78" spans="4:17" x14ac:dyDescent="0.25">
      <c r="D78">
        <v>75</v>
      </c>
      <c r="E78">
        <v>88000</v>
      </c>
      <c r="F78" s="37">
        <v>21.000000000000004</v>
      </c>
      <c r="G78" s="37">
        <v>21.499999999999996</v>
      </c>
      <c r="H78" s="37">
        <v>21.499999999999996</v>
      </c>
      <c r="I78" s="37">
        <v>21.999999999999996</v>
      </c>
      <c r="J78" s="37">
        <v>22.499999999999996</v>
      </c>
      <c r="K78" s="37">
        <v>22.499999999999996</v>
      </c>
      <c r="L78" s="37">
        <v>23</v>
      </c>
      <c r="M78" s="37">
        <v>23</v>
      </c>
      <c r="N78" s="37">
        <v>23.5</v>
      </c>
      <c r="O78" s="37">
        <v>23.5</v>
      </c>
      <c r="P78" s="37">
        <v>24</v>
      </c>
      <c r="Q78" s="37">
        <v>24</v>
      </c>
    </row>
    <row r="79" spans="4:17" x14ac:dyDescent="0.25">
      <c r="D79">
        <v>76</v>
      </c>
      <c r="E79">
        <v>89000</v>
      </c>
      <c r="F79" s="37">
        <v>21.000000000000004</v>
      </c>
      <c r="G79" s="37">
        <v>21.499999999999996</v>
      </c>
      <c r="H79" s="37">
        <v>21.499999999999996</v>
      </c>
      <c r="I79" s="37">
        <v>21.999999999999996</v>
      </c>
      <c r="J79" s="37">
        <v>22.499999999999996</v>
      </c>
      <c r="K79" s="37">
        <v>22.499999999999996</v>
      </c>
      <c r="L79" s="37">
        <v>23</v>
      </c>
      <c r="M79" s="37">
        <v>23</v>
      </c>
      <c r="N79" s="37">
        <v>23.5</v>
      </c>
      <c r="O79" s="37">
        <v>24</v>
      </c>
      <c r="P79" s="37">
        <v>24</v>
      </c>
      <c r="Q79" s="37">
        <v>24</v>
      </c>
    </row>
    <row r="80" spans="4:17" x14ac:dyDescent="0.25">
      <c r="D80">
        <v>77</v>
      </c>
      <c r="E80">
        <v>90000</v>
      </c>
      <c r="F80" s="37">
        <v>21.000000000000004</v>
      </c>
      <c r="G80" s="37">
        <v>21.499999999999996</v>
      </c>
      <c r="H80" s="37">
        <v>21.999999999999996</v>
      </c>
      <c r="I80" s="37">
        <v>21.999999999999996</v>
      </c>
      <c r="J80" s="37">
        <v>22.499999999999996</v>
      </c>
      <c r="K80" s="37">
        <v>22.499999999999996</v>
      </c>
      <c r="L80" s="37">
        <v>23</v>
      </c>
      <c r="M80" s="37">
        <v>23.5</v>
      </c>
      <c r="N80" s="37">
        <v>23.5</v>
      </c>
      <c r="O80" s="37">
        <v>24</v>
      </c>
      <c r="P80" s="37">
        <v>24</v>
      </c>
      <c r="Q80" s="37">
        <v>24</v>
      </c>
    </row>
    <row r="81" spans="4:17" x14ac:dyDescent="0.25">
      <c r="D81">
        <v>78</v>
      </c>
      <c r="E81">
        <v>91000</v>
      </c>
      <c r="F81" s="37">
        <v>21.000000000000004</v>
      </c>
      <c r="G81" s="37">
        <v>21.499999999999996</v>
      </c>
      <c r="H81" s="37">
        <v>21.999999999999996</v>
      </c>
      <c r="I81" s="37">
        <v>21.999999999999996</v>
      </c>
      <c r="J81" s="37">
        <v>22.499999999999996</v>
      </c>
      <c r="K81" s="37">
        <v>23</v>
      </c>
      <c r="L81" s="37">
        <v>23</v>
      </c>
      <c r="M81" s="37">
        <v>23.5</v>
      </c>
      <c r="N81" s="37">
        <v>23.5</v>
      </c>
      <c r="O81" s="37">
        <v>24</v>
      </c>
      <c r="P81" s="37">
        <v>24</v>
      </c>
      <c r="Q81" s="37">
        <v>24.5</v>
      </c>
    </row>
    <row r="82" spans="4:17" x14ac:dyDescent="0.25">
      <c r="D82">
        <v>79</v>
      </c>
      <c r="E82">
        <v>92000</v>
      </c>
      <c r="F82" s="37">
        <v>21.000000000000004</v>
      </c>
      <c r="G82" s="37">
        <v>21.499999999999996</v>
      </c>
      <c r="H82" s="37">
        <v>21.999999999999996</v>
      </c>
      <c r="I82" s="37">
        <v>21.999999999999996</v>
      </c>
      <c r="J82" s="37">
        <v>22.499999999999996</v>
      </c>
      <c r="K82" s="37">
        <v>23</v>
      </c>
      <c r="L82" s="37">
        <v>23</v>
      </c>
      <c r="M82" s="37">
        <v>23.5</v>
      </c>
      <c r="N82" s="37">
        <v>23.5</v>
      </c>
      <c r="O82" s="37">
        <v>24</v>
      </c>
      <c r="P82" s="37">
        <v>24</v>
      </c>
      <c r="Q82" s="37">
        <v>24.5</v>
      </c>
    </row>
    <row r="83" spans="4:17" x14ac:dyDescent="0.25">
      <c r="D83">
        <v>80</v>
      </c>
      <c r="E83">
        <v>93000</v>
      </c>
      <c r="F83" s="37">
        <v>21.000000000000004</v>
      </c>
      <c r="G83" s="37">
        <v>21.499999999999996</v>
      </c>
      <c r="H83" s="37">
        <v>21.999999999999996</v>
      </c>
      <c r="I83" s="37">
        <v>22.499999999999996</v>
      </c>
      <c r="J83" s="37">
        <v>22.499999999999996</v>
      </c>
      <c r="K83" s="37">
        <v>23</v>
      </c>
      <c r="L83" s="37">
        <v>23</v>
      </c>
      <c r="M83" s="37">
        <v>23.5</v>
      </c>
      <c r="N83" s="37">
        <v>23.5</v>
      </c>
      <c r="O83" s="37">
        <v>24</v>
      </c>
      <c r="P83" s="37">
        <v>24</v>
      </c>
      <c r="Q83" s="37">
        <v>24.5</v>
      </c>
    </row>
    <row r="84" spans="4:17" x14ac:dyDescent="0.25">
      <c r="D84">
        <v>81</v>
      </c>
      <c r="E84">
        <v>94000</v>
      </c>
      <c r="F84" s="37">
        <v>21.000000000000004</v>
      </c>
      <c r="G84" s="37">
        <v>21.499999999999996</v>
      </c>
      <c r="H84" s="37">
        <v>21.999999999999996</v>
      </c>
      <c r="I84" s="37">
        <v>22.499999999999996</v>
      </c>
      <c r="J84" s="37">
        <v>22.499999999999996</v>
      </c>
      <c r="K84" s="37">
        <v>23</v>
      </c>
      <c r="L84" s="37">
        <v>23</v>
      </c>
      <c r="M84" s="37">
        <v>23.5</v>
      </c>
      <c r="N84" s="37">
        <v>24</v>
      </c>
      <c r="O84" s="37">
        <v>24</v>
      </c>
      <c r="P84" s="37">
        <v>24</v>
      </c>
      <c r="Q84" s="37">
        <v>24.5</v>
      </c>
    </row>
    <row r="85" spans="4:17" x14ac:dyDescent="0.25">
      <c r="D85">
        <v>82</v>
      </c>
      <c r="E85">
        <v>95000</v>
      </c>
      <c r="F85" s="37">
        <v>21.000000000000004</v>
      </c>
      <c r="G85" s="37">
        <v>21.499999999999996</v>
      </c>
      <c r="H85" s="37">
        <v>21.999999999999996</v>
      </c>
      <c r="I85" s="37">
        <v>22.499999999999996</v>
      </c>
      <c r="J85" s="37">
        <v>22.499999999999996</v>
      </c>
      <c r="K85" s="37">
        <v>23</v>
      </c>
      <c r="L85" s="37">
        <v>23.5</v>
      </c>
      <c r="M85" s="37">
        <v>23.5</v>
      </c>
      <c r="N85" s="37">
        <v>24</v>
      </c>
      <c r="O85" s="37">
        <v>24</v>
      </c>
      <c r="P85" s="37">
        <v>24.5</v>
      </c>
      <c r="Q85" s="37">
        <v>24.5</v>
      </c>
    </row>
    <row r="86" spans="4:17" x14ac:dyDescent="0.25">
      <c r="D86">
        <v>83</v>
      </c>
      <c r="E86">
        <v>96000</v>
      </c>
      <c r="F86" s="37">
        <v>21.000000000000004</v>
      </c>
      <c r="G86" s="37">
        <v>21.499999999999996</v>
      </c>
      <c r="H86" s="37">
        <v>21.999999999999996</v>
      </c>
      <c r="I86" s="37">
        <v>22.499999999999996</v>
      </c>
      <c r="J86" s="37">
        <v>22.499999999999996</v>
      </c>
      <c r="K86" s="37">
        <v>23</v>
      </c>
      <c r="L86" s="37">
        <v>23.5</v>
      </c>
      <c r="M86" s="37">
        <v>23.5</v>
      </c>
      <c r="N86" s="37">
        <v>24</v>
      </c>
      <c r="O86" s="37">
        <v>24</v>
      </c>
      <c r="P86" s="37">
        <v>24.5</v>
      </c>
      <c r="Q86" s="37">
        <v>24.5</v>
      </c>
    </row>
    <row r="87" spans="4:17" x14ac:dyDescent="0.25">
      <c r="D87">
        <v>84</v>
      </c>
      <c r="E87">
        <v>97000</v>
      </c>
      <c r="F87" s="37">
        <v>21.000000000000004</v>
      </c>
      <c r="G87" s="37">
        <v>21.499999999999996</v>
      </c>
      <c r="H87" s="37">
        <v>21.999999999999996</v>
      </c>
      <c r="I87" s="37">
        <v>22.499999999999996</v>
      </c>
      <c r="J87" s="37">
        <v>22.499999999999996</v>
      </c>
      <c r="K87" s="37">
        <v>23</v>
      </c>
      <c r="L87" s="37">
        <v>23.5</v>
      </c>
      <c r="M87" s="37">
        <v>23.5</v>
      </c>
      <c r="N87" s="37">
        <v>24</v>
      </c>
      <c r="O87" s="37">
        <v>24</v>
      </c>
      <c r="P87" s="37">
        <v>24.5</v>
      </c>
      <c r="Q87" s="37">
        <v>24.5</v>
      </c>
    </row>
    <row r="88" spans="4:17" x14ac:dyDescent="0.25">
      <c r="D88">
        <v>85</v>
      </c>
      <c r="E88">
        <v>98000</v>
      </c>
      <c r="F88" s="37">
        <v>21.000000000000004</v>
      </c>
      <c r="G88" s="37">
        <v>21.499999999999996</v>
      </c>
      <c r="H88" s="37">
        <v>21.999999999999996</v>
      </c>
      <c r="I88" s="37">
        <v>22.499999999999996</v>
      </c>
      <c r="J88" s="37">
        <v>22.499999999999996</v>
      </c>
      <c r="K88" s="37">
        <v>23</v>
      </c>
      <c r="L88" s="37">
        <v>23.5</v>
      </c>
      <c r="M88" s="37">
        <v>23.5</v>
      </c>
      <c r="N88" s="37">
        <v>24</v>
      </c>
      <c r="O88" s="37">
        <v>24</v>
      </c>
      <c r="P88" s="37">
        <v>24.5</v>
      </c>
      <c r="Q88" s="37">
        <v>24.5</v>
      </c>
    </row>
    <row r="89" spans="4:17" x14ac:dyDescent="0.25">
      <c r="D89">
        <v>86</v>
      </c>
      <c r="E89">
        <v>99000</v>
      </c>
      <c r="F89" s="37">
        <v>21.000000000000004</v>
      </c>
      <c r="G89" s="37">
        <v>21.499999999999996</v>
      </c>
      <c r="H89" s="37">
        <v>21.999999999999996</v>
      </c>
      <c r="I89" s="37">
        <v>22.499999999999996</v>
      </c>
      <c r="J89" s="37">
        <v>22.499999999999996</v>
      </c>
      <c r="K89" s="37">
        <v>23</v>
      </c>
      <c r="L89" s="37">
        <v>23.5</v>
      </c>
      <c r="M89" s="37">
        <v>23.5</v>
      </c>
      <c r="N89" s="37">
        <v>24</v>
      </c>
      <c r="O89" s="37">
        <v>24</v>
      </c>
      <c r="P89" s="37">
        <v>24.5</v>
      </c>
      <c r="Q89" s="37">
        <v>24.5</v>
      </c>
    </row>
    <row r="90" spans="4:17" x14ac:dyDescent="0.25">
      <c r="D90">
        <v>87</v>
      </c>
      <c r="E90">
        <v>100000</v>
      </c>
      <c r="F90" s="37">
        <v>21.000000000000004</v>
      </c>
      <c r="G90" s="37">
        <v>21.499999999999996</v>
      </c>
      <c r="H90" s="37">
        <v>21.999999999999996</v>
      </c>
      <c r="I90" s="37">
        <v>22.499999999999996</v>
      </c>
      <c r="J90" s="37">
        <v>22.499999999999996</v>
      </c>
      <c r="K90" s="37">
        <v>23</v>
      </c>
      <c r="L90" s="37">
        <v>23.5</v>
      </c>
      <c r="M90" s="37">
        <v>23.5</v>
      </c>
      <c r="N90" s="37">
        <v>24</v>
      </c>
      <c r="O90" s="37">
        <v>24</v>
      </c>
      <c r="P90" s="37">
        <v>24.5</v>
      </c>
      <c r="Q90" s="37">
        <v>24.5</v>
      </c>
    </row>
    <row r="91" spans="4:17" x14ac:dyDescent="0.25">
      <c r="D91">
        <v>88</v>
      </c>
      <c r="E91">
        <v>101000</v>
      </c>
      <c r="F91" s="37">
        <v>21.000000000000004</v>
      </c>
      <c r="G91" s="37">
        <v>21.499999999999996</v>
      </c>
      <c r="H91" s="37">
        <v>21.999999999999996</v>
      </c>
      <c r="I91" s="37">
        <v>22.499999999999996</v>
      </c>
      <c r="J91" s="37">
        <v>22.499999999999996</v>
      </c>
      <c r="K91" s="37">
        <v>23</v>
      </c>
      <c r="L91" s="37">
        <v>23.5</v>
      </c>
      <c r="M91" s="37">
        <v>23.5</v>
      </c>
      <c r="N91" s="37">
        <v>24</v>
      </c>
      <c r="O91" s="37">
        <v>24</v>
      </c>
      <c r="P91" s="37">
        <v>24.5</v>
      </c>
      <c r="Q91" s="37">
        <v>24.5</v>
      </c>
    </row>
    <row r="92" spans="4:17" x14ac:dyDescent="0.25">
      <c r="D92">
        <v>89</v>
      </c>
      <c r="E92">
        <v>102000</v>
      </c>
      <c r="F92" s="37">
        <v>21.000000000000004</v>
      </c>
      <c r="G92" s="37">
        <v>21.499999999999996</v>
      </c>
      <c r="H92" s="37">
        <v>21.999999999999996</v>
      </c>
      <c r="I92" s="37">
        <v>22.499999999999996</v>
      </c>
      <c r="J92" s="37">
        <v>22.499999999999996</v>
      </c>
      <c r="K92" s="37">
        <v>23</v>
      </c>
      <c r="L92" s="37">
        <v>23.5</v>
      </c>
      <c r="M92" s="37">
        <v>23.5</v>
      </c>
      <c r="N92" s="37">
        <v>24</v>
      </c>
      <c r="O92" s="37">
        <v>24</v>
      </c>
      <c r="P92" s="37">
        <v>24.5</v>
      </c>
      <c r="Q92" s="37">
        <v>24.5</v>
      </c>
    </row>
    <row r="93" spans="4:17" x14ac:dyDescent="0.25">
      <c r="D93">
        <v>90</v>
      </c>
      <c r="E93">
        <v>103000</v>
      </c>
      <c r="F93" s="37">
        <v>21.000000000000004</v>
      </c>
      <c r="G93" s="37">
        <v>21.499999999999996</v>
      </c>
      <c r="H93" s="37">
        <v>21.999999999999996</v>
      </c>
      <c r="I93" s="37">
        <v>22.499999999999996</v>
      </c>
      <c r="J93" s="37">
        <v>22.499999999999996</v>
      </c>
      <c r="K93" s="37">
        <v>23</v>
      </c>
      <c r="L93" s="37">
        <v>23.5</v>
      </c>
      <c r="M93" s="37">
        <v>23.5</v>
      </c>
      <c r="N93" s="37">
        <v>24</v>
      </c>
      <c r="O93" s="37">
        <v>24</v>
      </c>
      <c r="P93" s="37">
        <v>24.5</v>
      </c>
      <c r="Q93" s="37">
        <v>24.5</v>
      </c>
    </row>
    <row r="94" spans="4:17" x14ac:dyDescent="0.25">
      <c r="D94">
        <v>91</v>
      </c>
      <c r="E94">
        <v>104000</v>
      </c>
      <c r="F94" s="37">
        <v>21.000000000000004</v>
      </c>
      <c r="G94" s="37">
        <v>21.499999999999996</v>
      </c>
      <c r="H94" s="37">
        <v>21.999999999999996</v>
      </c>
      <c r="I94" s="37">
        <v>22.499999999999996</v>
      </c>
      <c r="J94" s="37">
        <v>22.499999999999996</v>
      </c>
      <c r="K94" s="37">
        <v>23</v>
      </c>
      <c r="L94" s="37">
        <v>23.5</v>
      </c>
      <c r="M94" s="37">
        <v>23.5</v>
      </c>
      <c r="N94" s="37">
        <v>24</v>
      </c>
      <c r="O94" s="37">
        <v>24</v>
      </c>
      <c r="P94" s="37">
        <v>24.5</v>
      </c>
      <c r="Q94" s="37">
        <v>24.5</v>
      </c>
    </row>
    <row r="95" spans="4:17" x14ac:dyDescent="0.25">
      <c r="D95">
        <v>92</v>
      </c>
      <c r="E95">
        <v>105000</v>
      </c>
      <c r="F95" s="37">
        <v>21.000000000000004</v>
      </c>
      <c r="G95" s="37">
        <v>21.499999999999996</v>
      </c>
      <c r="H95" s="37">
        <v>21.999999999999996</v>
      </c>
      <c r="I95" s="37">
        <v>22.499999999999996</v>
      </c>
      <c r="J95" s="37">
        <v>22.499999999999996</v>
      </c>
      <c r="K95" s="37">
        <v>23</v>
      </c>
      <c r="L95" s="37">
        <v>23.5</v>
      </c>
      <c r="M95" s="37">
        <v>23.5</v>
      </c>
      <c r="N95" s="37">
        <v>24</v>
      </c>
      <c r="O95" s="37">
        <v>24</v>
      </c>
      <c r="P95" s="37">
        <v>24.5</v>
      </c>
      <c r="Q95" s="37">
        <v>24.5</v>
      </c>
    </row>
    <row r="96" spans="4:17" x14ac:dyDescent="0.25">
      <c r="D96">
        <v>93</v>
      </c>
      <c r="E96">
        <v>106000</v>
      </c>
      <c r="F96" s="37">
        <v>21.000000000000004</v>
      </c>
      <c r="G96" s="37">
        <v>21.499999999999996</v>
      </c>
      <c r="H96" s="37">
        <v>21.999999999999996</v>
      </c>
      <c r="I96" s="37">
        <v>22.499999999999996</v>
      </c>
      <c r="J96" s="37">
        <v>22.499999999999996</v>
      </c>
      <c r="K96" s="37">
        <v>23</v>
      </c>
      <c r="L96" s="37">
        <v>23.5</v>
      </c>
      <c r="M96" s="37">
        <v>23.5</v>
      </c>
      <c r="N96" s="37">
        <v>24</v>
      </c>
      <c r="O96" s="37">
        <v>24</v>
      </c>
      <c r="P96" s="37">
        <v>24.5</v>
      </c>
      <c r="Q96" s="37">
        <v>24.5</v>
      </c>
    </row>
    <row r="97" spans="4:17" x14ac:dyDescent="0.25">
      <c r="D97">
        <v>94</v>
      </c>
      <c r="E97">
        <v>107000</v>
      </c>
      <c r="F97" s="37">
        <v>21.000000000000004</v>
      </c>
      <c r="G97" s="37">
        <v>21.499999999999996</v>
      </c>
      <c r="H97" s="37">
        <v>21.999999999999996</v>
      </c>
      <c r="I97" s="37">
        <v>22.499999999999996</v>
      </c>
      <c r="J97" s="37">
        <v>22.499999999999996</v>
      </c>
      <c r="K97" s="37">
        <v>23</v>
      </c>
      <c r="L97" s="37">
        <v>23.5</v>
      </c>
      <c r="M97" s="37">
        <v>23.5</v>
      </c>
      <c r="N97" s="37">
        <v>24</v>
      </c>
      <c r="O97" s="37">
        <v>24</v>
      </c>
      <c r="P97" s="37">
        <v>24.5</v>
      </c>
      <c r="Q97" s="37">
        <v>24.5</v>
      </c>
    </row>
    <row r="98" spans="4:17" x14ac:dyDescent="0.25">
      <c r="D98">
        <v>95</v>
      </c>
      <c r="E98">
        <v>108000</v>
      </c>
      <c r="F98" s="37">
        <v>21.000000000000004</v>
      </c>
      <c r="G98" s="37">
        <v>21.499999999999996</v>
      </c>
      <c r="H98" s="37">
        <v>21.999999999999996</v>
      </c>
      <c r="I98" s="37">
        <v>22.499999999999996</v>
      </c>
      <c r="J98" s="37">
        <v>22.499999999999996</v>
      </c>
      <c r="K98" s="37">
        <v>23</v>
      </c>
      <c r="L98" s="37">
        <v>23.5</v>
      </c>
      <c r="M98" s="37">
        <v>23.5</v>
      </c>
      <c r="N98" s="37">
        <v>24</v>
      </c>
      <c r="O98" s="37">
        <v>24</v>
      </c>
      <c r="P98" s="37">
        <v>24.5</v>
      </c>
      <c r="Q98" s="37">
        <v>24.5</v>
      </c>
    </row>
    <row r="99" spans="4:17" x14ac:dyDescent="0.25">
      <c r="D99">
        <v>96</v>
      </c>
      <c r="E99">
        <v>109000</v>
      </c>
      <c r="F99" s="37">
        <v>21.000000000000004</v>
      </c>
      <c r="G99" s="37">
        <v>21.499999999999996</v>
      </c>
      <c r="H99" s="37">
        <v>21.999999999999996</v>
      </c>
      <c r="I99" s="37">
        <v>22.499999999999996</v>
      </c>
      <c r="J99" s="37">
        <v>22.499999999999996</v>
      </c>
      <c r="K99" s="37">
        <v>23</v>
      </c>
      <c r="L99" s="37">
        <v>23.5</v>
      </c>
      <c r="M99" s="37">
        <v>23.5</v>
      </c>
      <c r="N99" s="37">
        <v>24</v>
      </c>
      <c r="O99" s="37">
        <v>24</v>
      </c>
      <c r="P99" s="37">
        <v>24.5</v>
      </c>
      <c r="Q99" s="37">
        <v>24.5</v>
      </c>
    </row>
    <row r="100" spans="4:17" x14ac:dyDescent="0.25">
      <c r="D100">
        <v>97</v>
      </c>
      <c r="E100">
        <v>110000</v>
      </c>
      <c r="F100" s="37">
        <v>21.000000000000004</v>
      </c>
      <c r="G100" s="37">
        <v>21.499999999999996</v>
      </c>
      <c r="H100" s="37">
        <v>21.999999999999996</v>
      </c>
      <c r="I100" s="37">
        <v>22.499999999999996</v>
      </c>
      <c r="J100" s="37">
        <v>22.499999999999996</v>
      </c>
      <c r="K100" s="37">
        <v>23</v>
      </c>
      <c r="L100" s="37">
        <v>23.5</v>
      </c>
      <c r="M100" s="37">
        <v>23.5</v>
      </c>
      <c r="N100" s="37">
        <v>24</v>
      </c>
      <c r="O100" s="37">
        <v>24</v>
      </c>
      <c r="P100" s="37">
        <v>24.5</v>
      </c>
      <c r="Q100" s="37">
        <v>24.5</v>
      </c>
    </row>
  </sheetData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D1:Q100"/>
  <sheetViews>
    <sheetView zoomScale="85" zoomScaleNormal="85" workbookViewId="0"/>
  </sheetViews>
  <sheetFormatPr defaultRowHeight="15" x14ac:dyDescent="0.25"/>
  <sheetData>
    <row r="1" spans="4:17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</row>
    <row r="2" spans="4:17" x14ac:dyDescent="0.25">
      <c r="F2" s="62">
        <v>0</v>
      </c>
      <c r="G2" s="62">
        <v>1.0009999999999999</v>
      </c>
      <c r="H2" s="62">
        <v>1.5009999999999999</v>
      </c>
      <c r="I2" s="62">
        <v>2.0009999999999999</v>
      </c>
      <c r="J2" s="62">
        <v>2.5009999999999999</v>
      </c>
      <c r="K2" s="62">
        <v>3.0009999999999999</v>
      </c>
      <c r="L2" s="62">
        <v>3.5009999999999999</v>
      </c>
      <c r="M2" s="62">
        <v>4.0010000000000003</v>
      </c>
      <c r="N2" s="62">
        <v>4.5010000000000003</v>
      </c>
      <c r="O2" s="62">
        <v>5.0010000000000003</v>
      </c>
      <c r="P2" s="62">
        <v>5.5010000000000003</v>
      </c>
      <c r="Q2" s="62">
        <v>6.0010000000000003</v>
      </c>
    </row>
    <row r="3" spans="4:17" x14ac:dyDescent="0.25">
      <c r="E3" t="s">
        <v>59</v>
      </c>
      <c r="F3" s="62">
        <v>2</v>
      </c>
      <c r="G3" s="62">
        <v>3</v>
      </c>
      <c r="H3" s="62">
        <v>4</v>
      </c>
      <c r="I3" s="62">
        <v>5</v>
      </c>
      <c r="J3" s="62">
        <v>6</v>
      </c>
      <c r="K3" s="62">
        <v>7</v>
      </c>
      <c r="L3" s="62">
        <v>8</v>
      </c>
      <c r="M3" s="62">
        <v>9</v>
      </c>
      <c r="N3" s="62">
        <v>10</v>
      </c>
      <c r="O3" s="62">
        <v>11</v>
      </c>
      <c r="P3" s="62">
        <v>12</v>
      </c>
      <c r="Q3" s="62">
        <v>13</v>
      </c>
    </row>
    <row r="4" spans="4:17" x14ac:dyDescent="0.25">
      <c r="D4">
        <v>1</v>
      </c>
      <c r="E4">
        <v>0</v>
      </c>
      <c r="F4" s="37">
        <v>9.5</v>
      </c>
      <c r="G4" s="37">
        <v>9.5</v>
      </c>
      <c r="H4" s="37">
        <v>10</v>
      </c>
      <c r="I4" s="37">
        <v>10</v>
      </c>
      <c r="J4" s="37">
        <v>10</v>
      </c>
      <c r="K4" s="37">
        <v>10.500000000000002</v>
      </c>
      <c r="L4" s="37">
        <v>10.500000000000002</v>
      </c>
      <c r="M4" s="37">
        <v>10.500000000000002</v>
      </c>
      <c r="N4" s="37">
        <v>10.500000000000002</v>
      </c>
      <c r="O4" s="37">
        <v>10.500000000000002</v>
      </c>
      <c r="P4" s="37">
        <v>10.999999999999998</v>
      </c>
      <c r="Q4" s="37">
        <v>10.999999999999998</v>
      </c>
    </row>
    <row r="5" spans="4:17" x14ac:dyDescent="0.25">
      <c r="D5">
        <v>2</v>
      </c>
      <c r="E5" s="65">
        <v>20000</v>
      </c>
      <c r="F5" s="66">
        <v>12.5</v>
      </c>
      <c r="G5" s="66">
        <v>12.5</v>
      </c>
      <c r="H5" s="66">
        <v>13</v>
      </c>
      <c r="I5" s="66">
        <v>13</v>
      </c>
      <c r="J5" s="66">
        <v>13</v>
      </c>
      <c r="K5" s="66">
        <v>13.500000000000002</v>
      </c>
      <c r="L5" s="66">
        <v>13.500000000000002</v>
      </c>
      <c r="M5" s="66">
        <v>13.500000000000002</v>
      </c>
      <c r="N5" s="66">
        <v>13.500000000000002</v>
      </c>
      <c r="O5" s="66">
        <v>13.500000000000002</v>
      </c>
      <c r="P5" s="66">
        <v>13.999999999999998</v>
      </c>
      <c r="Q5" s="66">
        <v>13.999999999999998</v>
      </c>
    </row>
    <row r="6" spans="4:17" x14ac:dyDescent="0.25">
      <c r="D6">
        <v>3</v>
      </c>
      <c r="E6" s="65">
        <v>20500</v>
      </c>
      <c r="F6" s="66">
        <v>13</v>
      </c>
      <c r="G6" s="66">
        <v>13.500000000000002</v>
      </c>
      <c r="H6" s="66">
        <v>13.500000000000002</v>
      </c>
      <c r="I6" s="66">
        <v>13.500000000000002</v>
      </c>
      <c r="J6" s="66">
        <v>13.999999999999998</v>
      </c>
      <c r="K6" s="66">
        <v>13.999999999999998</v>
      </c>
      <c r="L6" s="66">
        <v>13.999999999999998</v>
      </c>
      <c r="M6" s="66">
        <v>13.999999999999998</v>
      </c>
      <c r="N6" s="66">
        <v>14.5</v>
      </c>
      <c r="O6" s="66">
        <v>14.5</v>
      </c>
      <c r="P6" s="66">
        <v>14.5</v>
      </c>
      <c r="Q6" s="66">
        <v>14.5</v>
      </c>
    </row>
    <row r="7" spans="4:17" x14ac:dyDescent="0.25">
      <c r="D7">
        <v>4</v>
      </c>
      <c r="E7" s="65">
        <v>21000</v>
      </c>
      <c r="F7" s="66">
        <v>13.500000000000002</v>
      </c>
      <c r="G7" s="66">
        <v>13.999999999999998</v>
      </c>
      <c r="H7" s="66">
        <v>13.999999999999998</v>
      </c>
      <c r="I7" s="66">
        <v>13.999999999999998</v>
      </c>
      <c r="J7" s="66">
        <v>14.5</v>
      </c>
      <c r="K7" s="66">
        <v>14.5</v>
      </c>
      <c r="L7" s="66">
        <v>14.5</v>
      </c>
      <c r="M7" s="66">
        <v>15</v>
      </c>
      <c r="N7" s="66">
        <v>15</v>
      </c>
      <c r="O7" s="66">
        <v>15</v>
      </c>
      <c r="P7" s="66">
        <v>15</v>
      </c>
      <c r="Q7" s="66">
        <v>15</v>
      </c>
    </row>
    <row r="8" spans="4:17" x14ac:dyDescent="0.25">
      <c r="D8">
        <v>5</v>
      </c>
      <c r="E8" s="65">
        <v>21500</v>
      </c>
      <c r="F8" s="66">
        <v>13.999999999999998</v>
      </c>
      <c r="G8" s="66">
        <v>14.5</v>
      </c>
      <c r="H8" s="66">
        <v>14.5</v>
      </c>
      <c r="I8" s="66">
        <v>14.5</v>
      </c>
      <c r="J8" s="66">
        <v>15</v>
      </c>
      <c r="K8" s="66">
        <v>15</v>
      </c>
      <c r="L8" s="66">
        <v>15</v>
      </c>
      <c r="M8" s="66">
        <v>15.5</v>
      </c>
      <c r="N8" s="66">
        <v>15.5</v>
      </c>
      <c r="O8" s="66">
        <v>15.5</v>
      </c>
      <c r="P8" s="66">
        <v>15.5</v>
      </c>
      <c r="Q8" s="66">
        <v>16</v>
      </c>
    </row>
    <row r="9" spans="4:17" x14ac:dyDescent="0.25">
      <c r="D9">
        <v>6</v>
      </c>
      <c r="E9" s="65">
        <v>22000</v>
      </c>
      <c r="F9" s="66">
        <v>14.5</v>
      </c>
      <c r="G9" s="66">
        <v>15</v>
      </c>
      <c r="H9" s="66">
        <v>15</v>
      </c>
      <c r="I9" s="66">
        <v>15</v>
      </c>
      <c r="J9" s="66">
        <v>15.5</v>
      </c>
      <c r="K9" s="66">
        <v>15.5</v>
      </c>
      <c r="L9" s="66">
        <v>15.5</v>
      </c>
      <c r="M9" s="66">
        <v>16</v>
      </c>
      <c r="N9" s="66">
        <v>16</v>
      </c>
      <c r="O9" s="66">
        <v>16</v>
      </c>
      <c r="P9" s="66">
        <v>16</v>
      </c>
      <c r="Q9" s="66">
        <v>16.5</v>
      </c>
    </row>
    <row r="10" spans="4:17" x14ac:dyDescent="0.25">
      <c r="D10">
        <v>7</v>
      </c>
      <c r="E10" s="65">
        <v>22500</v>
      </c>
      <c r="F10" s="66">
        <v>15</v>
      </c>
      <c r="G10" s="66">
        <v>15.5</v>
      </c>
      <c r="H10" s="66">
        <v>15.5</v>
      </c>
      <c r="I10" s="66">
        <v>15.5</v>
      </c>
      <c r="J10" s="66">
        <v>16</v>
      </c>
      <c r="K10" s="66">
        <v>16</v>
      </c>
      <c r="L10" s="66">
        <v>16</v>
      </c>
      <c r="M10" s="66">
        <v>16.5</v>
      </c>
      <c r="N10" s="66">
        <v>16.5</v>
      </c>
      <c r="O10" s="66">
        <v>16.5</v>
      </c>
      <c r="P10" s="66">
        <v>16.5</v>
      </c>
      <c r="Q10" s="66">
        <v>17</v>
      </c>
    </row>
    <row r="11" spans="4:17" x14ac:dyDescent="0.25">
      <c r="D11">
        <v>8</v>
      </c>
      <c r="E11" s="65">
        <v>23000</v>
      </c>
      <c r="F11" s="66">
        <v>15.5</v>
      </c>
      <c r="G11" s="66">
        <v>15.5</v>
      </c>
      <c r="H11" s="66">
        <v>16</v>
      </c>
      <c r="I11" s="66">
        <v>16</v>
      </c>
      <c r="J11" s="66">
        <v>16.5</v>
      </c>
      <c r="K11" s="66">
        <v>16.5</v>
      </c>
      <c r="L11" s="66">
        <v>16.5</v>
      </c>
      <c r="M11" s="66">
        <v>16.5</v>
      </c>
      <c r="N11" s="66">
        <v>17</v>
      </c>
      <c r="O11" s="66">
        <v>17</v>
      </c>
      <c r="P11" s="66">
        <v>17</v>
      </c>
      <c r="Q11" s="66">
        <v>17.5</v>
      </c>
    </row>
    <row r="12" spans="4:17" x14ac:dyDescent="0.25">
      <c r="D12">
        <v>9</v>
      </c>
      <c r="E12" s="65">
        <v>23500</v>
      </c>
      <c r="F12" s="66">
        <v>16</v>
      </c>
      <c r="G12" s="66">
        <v>16</v>
      </c>
      <c r="H12" s="66">
        <v>16.5</v>
      </c>
      <c r="I12" s="66">
        <v>16.5</v>
      </c>
      <c r="J12" s="66">
        <v>16.5</v>
      </c>
      <c r="K12" s="66">
        <v>17</v>
      </c>
      <c r="L12" s="66">
        <v>17</v>
      </c>
      <c r="M12" s="66">
        <v>17</v>
      </c>
      <c r="N12" s="66">
        <v>17.5</v>
      </c>
      <c r="O12" s="66">
        <v>17.5</v>
      </c>
      <c r="P12" s="66">
        <v>17.5</v>
      </c>
      <c r="Q12" s="66">
        <v>17.5</v>
      </c>
    </row>
    <row r="13" spans="4:17" x14ac:dyDescent="0.25">
      <c r="D13">
        <v>10</v>
      </c>
      <c r="E13" s="65">
        <v>24000</v>
      </c>
      <c r="F13" s="66">
        <v>16.5</v>
      </c>
      <c r="G13" s="66">
        <v>16.5</v>
      </c>
      <c r="H13" s="66">
        <v>16.5</v>
      </c>
      <c r="I13" s="66">
        <v>17</v>
      </c>
      <c r="J13" s="66">
        <v>17</v>
      </c>
      <c r="K13" s="66">
        <v>17.5</v>
      </c>
      <c r="L13" s="66">
        <v>17.5</v>
      </c>
      <c r="M13" s="66">
        <v>17.5</v>
      </c>
      <c r="N13" s="66">
        <v>17.5</v>
      </c>
      <c r="O13" s="66">
        <v>18</v>
      </c>
      <c r="P13" s="66">
        <v>18</v>
      </c>
      <c r="Q13" s="66">
        <v>18</v>
      </c>
    </row>
    <row r="14" spans="4:17" x14ac:dyDescent="0.25">
      <c r="D14">
        <v>11</v>
      </c>
      <c r="E14" s="65">
        <v>24500</v>
      </c>
      <c r="F14" s="66">
        <v>16.5</v>
      </c>
      <c r="G14" s="66">
        <v>17</v>
      </c>
      <c r="H14" s="66">
        <v>17</v>
      </c>
      <c r="I14" s="66">
        <v>17.5</v>
      </c>
      <c r="J14" s="66">
        <v>17.5</v>
      </c>
      <c r="K14" s="66">
        <v>17.5</v>
      </c>
      <c r="L14" s="66">
        <v>18</v>
      </c>
      <c r="M14" s="66">
        <v>18</v>
      </c>
      <c r="N14" s="66">
        <v>18</v>
      </c>
      <c r="O14" s="66">
        <v>18.5</v>
      </c>
      <c r="P14" s="66">
        <v>18.5</v>
      </c>
      <c r="Q14" s="66">
        <v>18.5</v>
      </c>
    </row>
    <row r="15" spans="4:17" x14ac:dyDescent="0.25">
      <c r="D15">
        <v>12</v>
      </c>
      <c r="E15" s="65">
        <v>25000</v>
      </c>
      <c r="F15" s="66">
        <v>16.5</v>
      </c>
      <c r="G15" s="66">
        <v>17</v>
      </c>
      <c r="H15" s="66">
        <v>17</v>
      </c>
      <c r="I15" s="66">
        <v>17.5</v>
      </c>
      <c r="J15" s="66">
        <v>17.5</v>
      </c>
      <c r="K15" s="66">
        <v>18</v>
      </c>
      <c r="L15" s="66">
        <v>18</v>
      </c>
      <c r="M15" s="66">
        <v>18.5</v>
      </c>
      <c r="N15" s="66">
        <v>18.5</v>
      </c>
      <c r="O15" s="66">
        <v>19</v>
      </c>
      <c r="P15" s="66">
        <v>19</v>
      </c>
      <c r="Q15" s="66">
        <v>19</v>
      </c>
    </row>
    <row r="16" spans="4:17" x14ac:dyDescent="0.25">
      <c r="D16">
        <v>13</v>
      </c>
      <c r="E16" s="65">
        <v>26000</v>
      </c>
      <c r="F16" s="66">
        <v>16.5</v>
      </c>
      <c r="G16" s="66">
        <v>17</v>
      </c>
      <c r="H16" s="66">
        <v>17</v>
      </c>
      <c r="I16" s="66">
        <v>17.5</v>
      </c>
      <c r="J16" s="66">
        <v>17.5</v>
      </c>
      <c r="K16" s="66">
        <v>18</v>
      </c>
      <c r="L16" s="66">
        <v>18</v>
      </c>
      <c r="M16" s="66">
        <v>18.5</v>
      </c>
      <c r="N16" s="66">
        <v>18.5</v>
      </c>
      <c r="O16" s="66">
        <v>19</v>
      </c>
      <c r="P16" s="66">
        <v>19</v>
      </c>
      <c r="Q16" s="66">
        <v>19</v>
      </c>
    </row>
    <row r="17" spans="4:17" x14ac:dyDescent="0.25">
      <c r="D17">
        <v>14</v>
      </c>
      <c r="E17" s="65">
        <v>27000</v>
      </c>
      <c r="F17" s="66">
        <v>16.5</v>
      </c>
      <c r="G17" s="66">
        <v>17</v>
      </c>
      <c r="H17" s="66">
        <v>17</v>
      </c>
      <c r="I17" s="66">
        <v>17.5</v>
      </c>
      <c r="J17" s="66">
        <v>17.5</v>
      </c>
      <c r="K17" s="66">
        <v>18</v>
      </c>
      <c r="L17" s="66">
        <v>18</v>
      </c>
      <c r="M17" s="66">
        <v>18.5</v>
      </c>
      <c r="N17" s="66">
        <v>18.5</v>
      </c>
      <c r="O17" s="66">
        <v>19</v>
      </c>
      <c r="P17" s="66">
        <v>19</v>
      </c>
      <c r="Q17" s="66">
        <v>19</v>
      </c>
    </row>
    <row r="18" spans="4:17" x14ac:dyDescent="0.25">
      <c r="D18">
        <v>15</v>
      </c>
      <c r="E18" s="65">
        <v>28000</v>
      </c>
      <c r="F18" s="66">
        <v>16.5</v>
      </c>
      <c r="G18" s="66">
        <v>17</v>
      </c>
      <c r="H18" s="66">
        <v>17</v>
      </c>
      <c r="I18" s="66">
        <v>17.5</v>
      </c>
      <c r="J18" s="66">
        <v>17.5</v>
      </c>
      <c r="K18" s="66">
        <v>18</v>
      </c>
      <c r="L18" s="66">
        <v>18</v>
      </c>
      <c r="M18" s="66">
        <v>18.5</v>
      </c>
      <c r="N18" s="66">
        <v>18.5</v>
      </c>
      <c r="O18" s="66">
        <v>19</v>
      </c>
      <c r="P18" s="66">
        <v>19</v>
      </c>
      <c r="Q18" s="66">
        <v>19</v>
      </c>
    </row>
    <row r="19" spans="4:17" x14ac:dyDescent="0.25">
      <c r="D19">
        <v>16</v>
      </c>
      <c r="E19" s="65">
        <v>29000</v>
      </c>
      <c r="F19" s="66">
        <v>16.5</v>
      </c>
      <c r="G19" s="66">
        <v>17</v>
      </c>
      <c r="H19" s="66">
        <v>17</v>
      </c>
      <c r="I19" s="66">
        <v>17.5</v>
      </c>
      <c r="J19" s="66">
        <v>17.5</v>
      </c>
      <c r="K19" s="66">
        <v>18</v>
      </c>
      <c r="L19" s="66">
        <v>18</v>
      </c>
      <c r="M19" s="66">
        <v>18.5</v>
      </c>
      <c r="N19" s="66">
        <v>18.5</v>
      </c>
      <c r="O19" s="66">
        <v>19</v>
      </c>
      <c r="P19" s="66">
        <v>19</v>
      </c>
      <c r="Q19" s="66">
        <v>19</v>
      </c>
    </row>
    <row r="20" spans="4:17" x14ac:dyDescent="0.25">
      <c r="D20">
        <v>17</v>
      </c>
      <c r="E20" s="65">
        <v>30000</v>
      </c>
      <c r="F20" s="66">
        <v>16.5</v>
      </c>
      <c r="G20" s="66">
        <v>17</v>
      </c>
      <c r="H20" s="66">
        <v>17</v>
      </c>
      <c r="I20" s="66">
        <v>17.5</v>
      </c>
      <c r="J20" s="66">
        <v>17.5</v>
      </c>
      <c r="K20" s="66">
        <v>18</v>
      </c>
      <c r="L20" s="66">
        <v>18</v>
      </c>
      <c r="M20" s="66">
        <v>18.5</v>
      </c>
      <c r="N20" s="66">
        <v>18.5</v>
      </c>
      <c r="O20" s="66">
        <v>19</v>
      </c>
      <c r="P20" s="66">
        <v>19</v>
      </c>
      <c r="Q20" s="66">
        <v>19</v>
      </c>
    </row>
    <row r="21" spans="4:17" x14ac:dyDescent="0.25">
      <c r="D21">
        <v>18</v>
      </c>
      <c r="E21">
        <v>31000</v>
      </c>
      <c r="F21" s="37">
        <v>16.5</v>
      </c>
      <c r="G21" s="37">
        <v>17</v>
      </c>
      <c r="H21" s="37">
        <v>17</v>
      </c>
      <c r="I21" s="37">
        <v>17.5</v>
      </c>
      <c r="J21" s="37">
        <v>17.5</v>
      </c>
      <c r="K21" s="37">
        <v>18</v>
      </c>
      <c r="L21" s="37">
        <v>18</v>
      </c>
      <c r="M21" s="37">
        <v>18.5</v>
      </c>
      <c r="N21" s="37">
        <v>18.5</v>
      </c>
      <c r="O21" s="37">
        <v>19</v>
      </c>
      <c r="P21" s="37">
        <v>19</v>
      </c>
      <c r="Q21" s="37">
        <v>19</v>
      </c>
    </row>
    <row r="22" spans="4:17" x14ac:dyDescent="0.25">
      <c r="D22">
        <v>19</v>
      </c>
      <c r="E22">
        <v>32000</v>
      </c>
      <c r="F22" s="37">
        <v>16.5</v>
      </c>
      <c r="G22" s="37">
        <v>17</v>
      </c>
      <c r="H22" s="37">
        <v>17.5</v>
      </c>
      <c r="I22" s="37">
        <v>17.5</v>
      </c>
      <c r="J22" s="37">
        <v>18</v>
      </c>
      <c r="K22" s="37">
        <v>18</v>
      </c>
      <c r="L22" s="37">
        <v>18.5</v>
      </c>
      <c r="M22" s="37">
        <v>18.5</v>
      </c>
      <c r="N22" s="37">
        <v>19</v>
      </c>
      <c r="O22" s="37">
        <v>19</v>
      </c>
      <c r="P22" s="37">
        <v>19</v>
      </c>
      <c r="Q22" s="37">
        <v>19.5</v>
      </c>
    </row>
    <row r="23" spans="4:17" x14ac:dyDescent="0.25">
      <c r="D23">
        <v>20</v>
      </c>
      <c r="E23">
        <v>33000</v>
      </c>
      <c r="F23" s="37">
        <v>17</v>
      </c>
      <c r="G23" s="37">
        <v>17</v>
      </c>
      <c r="H23" s="37">
        <v>17.5</v>
      </c>
      <c r="I23" s="37">
        <v>17.5</v>
      </c>
      <c r="J23" s="37">
        <v>18</v>
      </c>
      <c r="K23" s="37">
        <v>18</v>
      </c>
      <c r="L23" s="37">
        <v>18.5</v>
      </c>
      <c r="M23" s="37">
        <v>18.5</v>
      </c>
      <c r="N23" s="37">
        <v>19</v>
      </c>
      <c r="O23" s="37">
        <v>19</v>
      </c>
      <c r="P23" s="37">
        <v>19.5</v>
      </c>
      <c r="Q23" s="37">
        <v>19.5</v>
      </c>
    </row>
    <row r="24" spans="4:17" x14ac:dyDescent="0.25">
      <c r="D24">
        <v>21</v>
      </c>
      <c r="E24">
        <v>34000</v>
      </c>
      <c r="F24" s="37">
        <v>17</v>
      </c>
      <c r="G24" s="37">
        <v>17</v>
      </c>
      <c r="H24" s="37">
        <v>17.5</v>
      </c>
      <c r="I24" s="37">
        <v>17.5</v>
      </c>
      <c r="J24" s="37">
        <v>18</v>
      </c>
      <c r="K24" s="37">
        <v>18</v>
      </c>
      <c r="L24" s="37">
        <v>18.5</v>
      </c>
      <c r="M24" s="37">
        <v>18.5</v>
      </c>
      <c r="N24" s="37">
        <v>19</v>
      </c>
      <c r="O24" s="37">
        <v>19</v>
      </c>
      <c r="P24" s="37">
        <v>19.5</v>
      </c>
      <c r="Q24" s="37">
        <v>19.5</v>
      </c>
    </row>
    <row r="25" spans="4:17" x14ac:dyDescent="0.25">
      <c r="D25">
        <v>22</v>
      </c>
      <c r="E25">
        <v>35000</v>
      </c>
      <c r="F25" s="37">
        <v>17</v>
      </c>
      <c r="G25" s="37">
        <v>17</v>
      </c>
      <c r="H25" s="37">
        <v>17.5</v>
      </c>
      <c r="I25" s="37">
        <v>18</v>
      </c>
      <c r="J25" s="37">
        <v>18</v>
      </c>
      <c r="K25" s="37">
        <v>18.5</v>
      </c>
      <c r="L25" s="37">
        <v>18.5</v>
      </c>
      <c r="M25" s="37">
        <v>18.5</v>
      </c>
      <c r="N25" s="37">
        <v>19</v>
      </c>
      <c r="O25" s="37">
        <v>19</v>
      </c>
      <c r="P25" s="37">
        <v>19.5</v>
      </c>
      <c r="Q25" s="37">
        <v>19.5</v>
      </c>
    </row>
    <row r="26" spans="4:17" x14ac:dyDescent="0.25">
      <c r="D26">
        <v>23</v>
      </c>
      <c r="E26">
        <v>36000</v>
      </c>
      <c r="F26" s="37">
        <v>17</v>
      </c>
      <c r="G26" s="37">
        <v>17</v>
      </c>
      <c r="H26" s="37">
        <v>17.5</v>
      </c>
      <c r="I26" s="37">
        <v>18</v>
      </c>
      <c r="J26" s="37">
        <v>18</v>
      </c>
      <c r="K26" s="37">
        <v>18.5</v>
      </c>
      <c r="L26" s="37">
        <v>18.5</v>
      </c>
      <c r="M26" s="37">
        <v>19</v>
      </c>
      <c r="N26" s="37">
        <v>19</v>
      </c>
      <c r="O26" s="37">
        <v>19</v>
      </c>
      <c r="P26" s="37">
        <v>19.5</v>
      </c>
      <c r="Q26" s="37">
        <v>19.5</v>
      </c>
    </row>
    <row r="27" spans="4:17" x14ac:dyDescent="0.25">
      <c r="D27">
        <v>24</v>
      </c>
      <c r="E27">
        <v>37000</v>
      </c>
      <c r="F27" s="37">
        <v>17</v>
      </c>
      <c r="G27" s="37">
        <v>17</v>
      </c>
      <c r="H27" s="37">
        <v>17.5</v>
      </c>
      <c r="I27" s="37">
        <v>18</v>
      </c>
      <c r="J27" s="37">
        <v>18</v>
      </c>
      <c r="K27" s="37">
        <v>18.5</v>
      </c>
      <c r="L27" s="37">
        <v>18.5</v>
      </c>
      <c r="M27" s="37">
        <v>19</v>
      </c>
      <c r="N27" s="37">
        <v>19</v>
      </c>
      <c r="O27" s="37">
        <v>19</v>
      </c>
      <c r="P27" s="37">
        <v>19.5</v>
      </c>
      <c r="Q27" s="37">
        <v>19.5</v>
      </c>
    </row>
    <row r="28" spans="4:17" x14ac:dyDescent="0.25">
      <c r="D28">
        <v>25</v>
      </c>
      <c r="E28">
        <v>38000</v>
      </c>
      <c r="F28" s="37">
        <v>17</v>
      </c>
      <c r="G28" s="37">
        <v>17.5</v>
      </c>
      <c r="H28" s="37">
        <v>17.5</v>
      </c>
      <c r="I28" s="37">
        <v>18</v>
      </c>
      <c r="J28" s="37">
        <v>18</v>
      </c>
      <c r="K28" s="37">
        <v>18.5</v>
      </c>
      <c r="L28" s="37">
        <v>18.5</v>
      </c>
      <c r="M28" s="37">
        <v>19</v>
      </c>
      <c r="N28" s="37">
        <v>19</v>
      </c>
      <c r="O28" s="37">
        <v>19.5</v>
      </c>
      <c r="P28" s="37">
        <v>19.5</v>
      </c>
      <c r="Q28" s="37">
        <v>19.5</v>
      </c>
    </row>
    <row r="29" spans="4:17" x14ac:dyDescent="0.25">
      <c r="D29">
        <v>26</v>
      </c>
      <c r="E29">
        <v>39000</v>
      </c>
      <c r="F29" s="37">
        <v>17</v>
      </c>
      <c r="G29" s="37">
        <v>17.5</v>
      </c>
      <c r="H29" s="37">
        <v>17.5</v>
      </c>
      <c r="I29" s="37">
        <v>18</v>
      </c>
      <c r="J29" s="37">
        <v>18</v>
      </c>
      <c r="K29" s="37">
        <v>18.5</v>
      </c>
      <c r="L29" s="37">
        <v>18.5</v>
      </c>
      <c r="M29" s="37">
        <v>19</v>
      </c>
      <c r="N29" s="37">
        <v>19</v>
      </c>
      <c r="O29" s="37">
        <v>19.5</v>
      </c>
      <c r="P29" s="37">
        <v>19.5</v>
      </c>
      <c r="Q29" s="37">
        <v>19.5</v>
      </c>
    </row>
    <row r="30" spans="4:17" x14ac:dyDescent="0.25">
      <c r="D30">
        <v>27</v>
      </c>
      <c r="E30">
        <v>40000</v>
      </c>
      <c r="F30" s="37">
        <v>17</v>
      </c>
      <c r="G30" s="37">
        <v>17.5</v>
      </c>
      <c r="H30" s="37">
        <v>17.5</v>
      </c>
      <c r="I30" s="37">
        <v>18</v>
      </c>
      <c r="J30" s="37">
        <v>18.5</v>
      </c>
      <c r="K30" s="37">
        <v>18.5</v>
      </c>
      <c r="L30" s="37">
        <v>19</v>
      </c>
      <c r="M30" s="37">
        <v>19</v>
      </c>
      <c r="N30" s="37">
        <v>19</v>
      </c>
      <c r="O30" s="37">
        <v>19.5</v>
      </c>
      <c r="P30" s="37">
        <v>19.5</v>
      </c>
      <c r="Q30" s="37">
        <v>20</v>
      </c>
    </row>
    <row r="31" spans="4:17" x14ac:dyDescent="0.25">
      <c r="D31">
        <v>28</v>
      </c>
      <c r="E31">
        <v>41000</v>
      </c>
      <c r="F31" s="37">
        <v>17</v>
      </c>
      <c r="G31" s="37">
        <v>17.5</v>
      </c>
      <c r="H31" s="37">
        <v>18</v>
      </c>
      <c r="I31" s="37">
        <v>18</v>
      </c>
      <c r="J31" s="37">
        <v>18.5</v>
      </c>
      <c r="K31" s="37">
        <v>18.5</v>
      </c>
      <c r="L31" s="37">
        <v>19</v>
      </c>
      <c r="M31" s="37">
        <v>19</v>
      </c>
      <c r="N31" s="37">
        <v>19.5</v>
      </c>
      <c r="O31" s="37">
        <v>19.5</v>
      </c>
      <c r="P31" s="37">
        <v>19.5</v>
      </c>
      <c r="Q31" s="37">
        <v>20</v>
      </c>
    </row>
    <row r="32" spans="4:17" x14ac:dyDescent="0.25">
      <c r="D32">
        <v>29</v>
      </c>
      <c r="E32">
        <v>42000</v>
      </c>
      <c r="F32" s="37">
        <v>17</v>
      </c>
      <c r="G32" s="37">
        <v>17.5</v>
      </c>
      <c r="H32" s="37">
        <v>18</v>
      </c>
      <c r="I32" s="37">
        <v>18</v>
      </c>
      <c r="J32" s="37">
        <v>18.5</v>
      </c>
      <c r="K32" s="37">
        <v>18.5</v>
      </c>
      <c r="L32" s="37">
        <v>19</v>
      </c>
      <c r="M32" s="37">
        <v>19</v>
      </c>
      <c r="N32" s="37">
        <v>19.5</v>
      </c>
      <c r="O32" s="37">
        <v>19.5</v>
      </c>
      <c r="P32" s="37">
        <v>19.5</v>
      </c>
      <c r="Q32" s="37">
        <v>20</v>
      </c>
    </row>
    <row r="33" spans="4:17" x14ac:dyDescent="0.25">
      <c r="D33">
        <v>30</v>
      </c>
      <c r="E33">
        <v>43000</v>
      </c>
      <c r="F33" s="37">
        <v>17</v>
      </c>
      <c r="G33" s="37">
        <v>17.5</v>
      </c>
      <c r="H33" s="37">
        <v>18</v>
      </c>
      <c r="I33" s="37">
        <v>18</v>
      </c>
      <c r="J33" s="37">
        <v>18.5</v>
      </c>
      <c r="K33" s="37">
        <v>18.5</v>
      </c>
      <c r="L33" s="37">
        <v>19</v>
      </c>
      <c r="M33" s="37">
        <v>19</v>
      </c>
      <c r="N33" s="37">
        <v>19.5</v>
      </c>
      <c r="O33" s="37">
        <v>19.5</v>
      </c>
      <c r="P33" s="37">
        <v>20</v>
      </c>
      <c r="Q33" s="37">
        <v>20</v>
      </c>
    </row>
    <row r="34" spans="4:17" x14ac:dyDescent="0.25">
      <c r="D34">
        <v>31</v>
      </c>
      <c r="E34">
        <v>44000</v>
      </c>
      <c r="F34" s="37">
        <v>17.5</v>
      </c>
      <c r="G34" s="37">
        <v>17.5</v>
      </c>
      <c r="H34" s="37">
        <v>18</v>
      </c>
      <c r="I34" s="37">
        <v>18.5</v>
      </c>
      <c r="J34" s="37">
        <v>18.5</v>
      </c>
      <c r="K34" s="37">
        <v>19</v>
      </c>
      <c r="L34" s="37">
        <v>19</v>
      </c>
      <c r="M34" s="37">
        <v>19</v>
      </c>
      <c r="N34" s="37">
        <v>19.5</v>
      </c>
      <c r="O34" s="37">
        <v>19.5</v>
      </c>
      <c r="P34" s="37">
        <v>20</v>
      </c>
      <c r="Q34" s="37">
        <v>20</v>
      </c>
    </row>
    <row r="35" spans="4:17" x14ac:dyDescent="0.25">
      <c r="D35">
        <v>32</v>
      </c>
      <c r="E35">
        <v>45000</v>
      </c>
      <c r="F35" s="37">
        <v>17.5</v>
      </c>
      <c r="G35" s="37">
        <v>17.5</v>
      </c>
      <c r="H35" s="37">
        <v>18</v>
      </c>
      <c r="I35" s="37">
        <v>18.5</v>
      </c>
      <c r="J35" s="37">
        <v>18.5</v>
      </c>
      <c r="K35" s="37">
        <v>19</v>
      </c>
      <c r="L35" s="37">
        <v>19</v>
      </c>
      <c r="M35" s="37">
        <v>19.5</v>
      </c>
      <c r="N35" s="37">
        <v>19.5</v>
      </c>
      <c r="O35" s="37">
        <v>20</v>
      </c>
      <c r="P35" s="37">
        <v>20</v>
      </c>
      <c r="Q35" s="37">
        <v>20</v>
      </c>
    </row>
    <row r="36" spans="4:17" x14ac:dyDescent="0.25">
      <c r="D36">
        <v>33</v>
      </c>
      <c r="E36">
        <v>46000</v>
      </c>
      <c r="F36" s="37">
        <v>17.5</v>
      </c>
      <c r="G36" s="37">
        <v>18</v>
      </c>
      <c r="H36" s="37">
        <v>18</v>
      </c>
      <c r="I36" s="37">
        <v>18.5</v>
      </c>
      <c r="J36" s="37">
        <v>18.5</v>
      </c>
      <c r="K36" s="37">
        <v>19</v>
      </c>
      <c r="L36" s="37">
        <v>19</v>
      </c>
      <c r="M36" s="37">
        <v>19.5</v>
      </c>
      <c r="N36" s="37">
        <v>19.5</v>
      </c>
      <c r="O36" s="37">
        <v>20</v>
      </c>
      <c r="P36" s="37">
        <v>20</v>
      </c>
      <c r="Q36" s="37">
        <v>20.5</v>
      </c>
    </row>
    <row r="37" spans="4:17" x14ac:dyDescent="0.25">
      <c r="D37">
        <v>34</v>
      </c>
      <c r="E37">
        <v>47000</v>
      </c>
      <c r="F37" s="37">
        <v>17.5</v>
      </c>
      <c r="G37" s="37">
        <v>18</v>
      </c>
      <c r="H37" s="37">
        <v>18</v>
      </c>
      <c r="I37" s="37">
        <v>18.5</v>
      </c>
      <c r="J37" s="37">
        <v>19</v>
      </c>
      <c r="K37" s="37">
        <v>19</v>
      </c>
      <c r="L37" s="37">
        <v>19.5</v>
      </c>
      <c r="M37" s="37">
        <v>19.5</v>
      </c>
      <c r="N37" s="37">
        <v>20</v>
      </c>
      <c r="O37" s="37">
        <v>20</v>
      </c>
      <c r="P37" s="37">
        <v>20</v>
      </c>
      <c r="Q37" s="37">
        <v>20.5</v>
      </c>
    </row>
    <row r="38" spans="4:17" x14ac:dyDescent="0.25">
      <c r="D38">
        <v>35</v>
      </c>
      <c r="E38">
        <v>48000</v>
      </c>
      <c r="F38" s="37">
        <v>17.5</v>
      </c>
      <c r="G38" s="37">
        <v>18</v>
      </c>
      <c r="H38" s="37">
        <v>18.5</v>
      </c>
      <c r="I38" s="37">
        <v>18.5</v>
      </c>
      <c r="J38" s="37">
        <v>19</v>
      </c>
      <c r="K38" s="37">
        <v>19</v>
      </c>
      <c r="L38" s="37">
        <v>19.5</v>
      </c>
      <c r="M38" s="37">
        <v>19.5</v>
      </c>
      <c r="N38" s="37">
        <v>20</v>
      </c>
      <c r="O38" s="37">
        <v>20</v>
      </c>
      <c r="P38" s="37">
        <v>20.5</v>
      </c>
      <c r="Q38" s="37">
        <v>20.5</v>
      </c>
    </row>
    <row r="39" spans="4:17" x14ac:dyDescent="0.25">
      <c r="D39">
        <v>36</v>
      </c>
      <c r="E39">
        <v>49000</v>
      </c>
      <c r="F39" s="37">
        <v>17.5</v>
      </c>
      <c r="G39" s="37">
        <v>18</v>
      </c>
      <c r="H39" s="37">
        <v>18.5</v>
      </c>
      <c r="I39" s="37">
        <v>18.5</v>
      </c>
      <c r="J39" s="37">
        <v>19</v>
      </c>
      <c r="K39" s="37">
        <v>19.5</v>
      </c>
      <c r="L39" s="37">
        <v>19.5</v>
      </c>
      <c r="M39" s="37">
        <v>20</v>
      </c>
      <c r="N39" s="37">
        <v>20</v>
      </c>
      <c r="O39" s="37">
        <v>20</v>
      </c>
      <c r="P39" s="37">
        <v>20.5</v>
      </c>
      <c r="Q39" s="37">
        <v>20.5</v>
      </c>
    </row>
    <row r="40" spans="4:17" x14ac:dyDescent="0.25">
      <c r="D40">
        <v>37</v>
      </c>
      <c r="E40">
        <v>50000</v>
      </c>
      <c r="F40" s="37">
        <v>18</v>
      </c>
      <c r="G40" s="37">
        <v>18</v>
      </c>
      <c r="H40" s="37">
        <v>18.5</v>
      </c>
      <c r="I40" s="37">
        <v>19</v>
      </c>
      <c r="J40" s="37">
        <v>19</v>
      </c>
      <c r="K40" s="37">
        <v>19.5</v>
      </c>
      <c r="L40" s="37">
        <v>19.5</v>
      </c>
      <c r="M40" s="37">
        <v>20</v>
      </c>
      <c r="N40" s="37">
        <v>20</v>
      </c>
      <c r="O40" s="37">
        <v>20</v>
      </c>
      <c r="P40" s="37">
        <v>20.5</v>
      </c>
      <c r="Q40" s="37">
        <v>20.5</v>
      </c>
    </row>
    <row r="41" spans="4:17" x14ac:dyDescent="0.25">
      <c r="D41">
        <v>38</v>
      </c>
      <c r="E41">
        <v>51000</v>
      </c>
      <c r="F41" s="37">
        <v>18</v>
      </c>
      <c r="G41" s="37">
        <v>18</v>
      </c>
      <c r="H41" s="37">
        <v>18.5</v>
      </c>
      <c r="I41" s="37">
        <v>19</v>
      </c>
      <c r="J41" s="37">
        <v>19</v>
      </c>
      <c r="K41" s="37">
        <v>19.5</v>
      </c>
      <c r="L41" s="37">
        <v>19.5</v>
      </c>
      <c r="M41" s="37">
        <v>20</v>
      </c>
      <c r="N41" s="37">
        <v>20</v>
      </c>
      <c r="O41" s="37">
        <v>20.5</v>
      </c>
      <c r="P41" s="37">
        <v>20.5</v>
      </c>
      <c r="Q41" s="37">
        <v>20.5</v>
      </c>
    </row>
    <row r="42" spans="4:17" x14ac:dyDescent="0.25">
      <c r="D42">
        <v>39</v>
      </c>
      <c r="E42">
        <v>52000</v>
      </c>
      <c r="F42" s="37">
        <v>18</v>
      </c>
      <c r="G42" s="37">
        <v>18.5</v>
      </c>
      <c r="H42" s="37">
        <v>18.5</v>
      </c>
      <c r="I42" s="37">
        <v>19</v>
      </c>
      <c r="J42" s="37">
        <v>19</v>
      </c>
      <c r="K42" s="37">
        <v>19.5</v>
      </c>
      <c r="L42" s="37">
        <v>20</v>
      </c>
      <c r="M42" s="37">
        <v>20</v>
      </c>
      <c r="N42" s="37">
        <v>20</v>
      </c>
      <c r="O42" s="37">
        <v>20.5</v>
      </c>
      <c r="P42" s="37">
        <v>20.5</v>
      </c>
      <c r="Q42" s="37">
        <v>21.000000000000004</v>
      </c>
    </row>
    <row r="43" spans="4:17" x14ac:dyDescent="0.25">
      <c r="D43">
        <v>40</v>
      </c>
      <c r="E43">
        <v>53000</v>
      </c>
      <c r="F43" s="37">
        <v>18</v>
      </c>
      <c r="G43" s="37">
        <v>18.5</v>
      </c>
      <c r="H43" s="37">
        <v>18.5</v>
      </c>
      <c r="I43" s="37">
        <v>19</v>
      </c>
      <c r="J43" s="37">
        <v>19.5</v>
      </c>
      <c r="K43" s="37">
        <v>19.5</v>
      </c>
      <c r="L43" s="37">
        <v>20</v>
      </c>
      <c r="M43" s="37">
        <v>20</v>
      </c>
      <c r="N43" s="37">
        <v>20.5</v>
      </c>
      <c r="O43" s="37">
        <v>20.5</v>
      </c>
      <c r="P43" s="37">
        <v>20.5</v>
      </c>
      <c r="Q43" s="37">
        <v>21.000000000000004</v>
      </c>
    </row>
    <row r="44" spans="4:17" x14ac:dyDescent="0.25">
      <c r="D44">
        <v>41</v>
      </c>
      <c r="E44">
        <v>54000</v>
      </c>
      <c r="F44" s="37">
        <v>18</v>
      </c>
      <c r="G44" s="37">
        <v>18.5</v>
      </c>
      <c r="H44" s="37">
        <v>19</v>
      </c>
      <c r="I44" s="37">
        <v>19</v>
      </c>
      <c r="J44" s="37">
        <v>19.5</v>
      </c>
      <c r="K44" s="37">
        <v>19.5</v>
      </c>
      <c r="L44" s="37">
        <v>20</v>
      </c>
      <c r="M44" s="37">
        <v>20</v>
      </c>
      <c r="N44" s="37">
        <v>20.5</v>
      </c>
      <c r="O44" s="37">
        <v>20.5</v>
      </c>
      <c r="P44" s="37">
        <v>21.000000000000004</v>
      </c>
      <c r="Q44" s="37">
        <v>21.000000000000004</v>
      </c>
    </row>
    <row r="45" spans="4:17" x14ac:dyDescent="0.25">
      <c r="D45">
        <v>42</v>
      </c>
      <c r="E45">
        <v>55000</v>
      </c>
      <c r="F45" s="37">
        <v>18</v>
      </c>
      <c r="G45" s="37">
        <v>18.5</v>
      </c>
      <c r="H45" s="37">
        <v>19</v>
      </c>
      <c r="I45" s="37">
        <v>19</v>
      </c>
      <c r="J45" s="37">
        <v>19.5</v>
      </c>
      <c r="K45" s="37">
        <v>19.5</v>
      </c>
      <c r="L45" s="37">
        <v>20</v>
      </c>
      <c r="M45" s="37">
        <v>20</v>
      </c>
      <c r="N45" s="37">
        <v>20.5</v>
      </c>
      <c r="O45" s="37">
        <v>20.5</v>
      </c>
      <c r="P45" s="37">
        <v>21.000000000000004</v>
      </c>
      <c r="Q45" s="37">
        <v>21.000000000000004</v>
      </c>
    </row>
    <row r="46" spans="4:17" x14ac:dyDescent="0.25">
      <c r="D46">
        <v>43</v>
      </c>
      <c r="E46">
        <v>56000</v>
      </c>
      <c r="F46" s="37">
        <v>18.5</v>
      </c>
      <c r="G46" s="37">
        <v>18.5</v>
      </c>
      <c r="H46" s="37">
        <v>19</v>
      </c>
      <c r="I46" s="37">
        <v>19.5</v>
      </c>
      <c r="J46" s="37">
        <v>19.5</v>
      </c>
      <c r="K46" s="37">
        <v>20</v>
      </c>
      <c r="L46" s="37">
        <v>20</v>
      </c>
      <c r="M46" s="37">
        <v>20.5</v>
      </c>
      <c r="N46" s="37">
        <v>20.5</v>
      </c>
      <c r="O46" s="37">
        <v>21.000000000000004</v>
      </c>
      <c r="P46" s="37">
        <v>21.000000000000004</v>
      </c>
      <c r="Q46" s="37">
        <v>21.499999999999996</v>
      </c>
    </row>
    <row r="47" spans="4:17" x14ac:dyDescent="0.25">
      <c r="D47">
        <v>44</v>
      </c>
      <c r="E47">
        <v>57000</v>
      </c>
      <c r="F47" s="37">
        <v>18.5</v>
      </c>
      <c r="G47" s="37">
        <v>19</v>
      </c>
      <c r="H47" s="37">
        <v>19</v>
      </c>
      <c r="I47" s="37">
        <v>19.5</v>
      </c>
      <c r="J47" s="37">
        <v>20</v>
      </c>
      <c r="K47" s="37">
        <v>20</v>
      </c>
      <c r="L47" s="37">
        <v>20.5</v>
      </c>
      <c r="M47" s="37">
        <v>20.5</v>
      </c>
      <c r="N47" s="37">
        <v>21.000000000000004</v>
      </c>
      <c r="O47" s="37">
        <v>21.000000000000004</v>
      </c>
      <c r="P47" s="37">
        <v>21.499999999999996</v>
      </c>
      <c r="Q47" s="37">
        <v>21.499999999999996</v>
      </c>
    </row>
    <row r="48" spans="4:17" x14ac:dyDescent="0.25">
      <c r="D48">
        <v>45</v>
      </c>
      <c r="E48">
        <v>58000</v>
      </c>
      <c r="F48" s="37">
        <v>18.5</v>
      </c>
      <c r="G48" s="37">
        <v>19</v>
      </c>
      <c r="H48" s="37">
        <v>19.5</v>
      </c>
      <c r="I48" s="37">
        <v>19.5</v>
      </c>
      <c r="J48" s="37">
        <v>20</v>
      </c>
      <c r="K48" s="37">
        <v>20.5</v>
      </c>
      <c r="L48" s="37">
        <v>20.5</v>
      </c>
      <c r="M48" s="37">
        <v>21.000000000000004</v>
      </c>
      <c r="N48" s="37">
        <v>21.000000000000004</v>
      </c>
      <c r="O48" s="37">
        <v>21.499999999999996</v>
      </c>
      <c r="P48" s="37">
        <v>21.499999999999996</v>
      </c>
      <c r="Q48" s="37">
        <v>21.499999999999996</v>
      </c>
    </row>
    <row r="49" spans="4:17" x14ac:dyDescent="0.25">
      <c r="D49">
        <v>46</v>
      </c>
      <c r="E49">
        <v>59000</v>
      </c>
      <c r="F49" s="37">
        <v>19</v>
      </c>
      <c r="G49" s="37">
        <v>19</v>
      </c>
      <c r="H49" s="37">
        <v>19.5</v>
      </c>
      <c r="I49" s="37">
        <v>20</v>
      </c>
      <c r="J49" s="37">
        <v>20</v>
      </c>
      <c r="K49" s="37">
        <v>20.5</v>
      </c>
      <c r="L49" s="37">
        <v>20.5</v>
      </c>
      <c r="M49" s="37">
        <v>21.000000000000004</v>
      </c>
      <c r="N49" s="37">
        <v>21.000000000000004</v>
      </c>
      <c r="O49" s="37">
        <v>21.499999999999996</v>
      </c>
      <c r="P49" s="37">
        <v>21.499999999999996</v>
      </c>
      <c r="Q49" s="37">
        <v>21.999999999999996</v>
      </c>
    </row>
    <row r="50" spans="4:17" x14ac:dyDescent="0.25">
      <c r="D50">
        <v>47</v>
      </c>
      <c r="E50">
        <v>60000</v>
      </c>
      <c r="F50" s="37">
        <v>19</v>
      </c>
      <c r="G50" s="37">
        <v>19.5</v>
      </c>
      <c r="H50" s="37">
        <v>19.5</v>
      </c>
      <c r="I50" s="37">
        <v>20</v>
      </c>
      <c r="J50" s="37">
        <v>20.5</v>
      </c>
      <c r="K50" s="37">
        <v>20.5</v>
      </c>
      <c r="L50" s="37">
        <v>21.000000000000004</v>
      </c>
      <c r="M50" s="37">
        <v>21.000000000000004</v>
      </c>
      <c r="N50" s="37">
        <v>21.499999999999996</v>
      </c>
      <c r="O50" s="37">
        <v>21.499999999999996</v>
      </c>
      <c r="P50" s="37">
        <v>21.999999999999996</v>
      </c>
      <c r="Q50" s="37">
        <v>21.999999999999996</v>
      </c>
    </row>
    <row r="51" spans="4:17" x14ac:dyDescent="0.25">
      <c r="D51">
        <v>48</v>
      </c>
      <c r="E51">
        <v>61000</v>
      </c>
      <c r="F51" s="37">
        <v>19</v>
      </c>
      <c r="G51" s="37">
        <v>19.5</v>
      </c>
      <c r="H51" s="37">
        <v>20</v>
      </c>
      <c r="I51" s="37">
        <v>20</v>
      </c>
      <c r="J51" s="37">
        <v>20.5</v>
      </c>
      <c r="K51" s="37">
        <v>20.5</v>
      </c>
      <c r="L51" s="37">
        <v>21.000000000000004</v>
      </c>
      <c r="M51" s="37">
        <v>21.000000000000004</v>
      </c>
      <c r="N51" s="37">
        <v>21.499999999999996</v>
      </c>
      <c r="O51" s="37">
        <v>21.499999999999996</v>
      </c>
      <c r="P51" s="37">
        <v>21.999999999999996</v>
      </c>
      <c r="Q51" s="37">
        <v>21.999999999999996</v>
      </c>
    </row>
    <row r="52" spans="4:17" x14ac:dyDescent="0.25">
      <c r="D52">
        <v>49</v>
      </c>
      <c r="E52">
        <v>62000</v>
      </c>
      <c r="F52" s="37">
        <v>19</v>
      </c>
      <c r="G52" s="37">
        <v>19.5</v>
      </c>
      <c r="H52" s="37">
        <v>20</v>
      </c>
      <c r="I52" s="37">
        <v>20.5</v>
      </c>
      <c r="J52" s="37">
        <v>20.5</v>
      </c>
      <c r="K52" s="37">
        <v>21.000000000000004</v>
      </c>
      <c r="L52" s="37">
        <v>21.000000000000004</v>
      </c>
      <c r="M52" s="37">
        <v>21.499999999999996</v>
      </c>
      <c r="N52" s="37">
        <v>21.499999999999996</v>
      </c>
      <c r="O52" s="37">
        <v>21.999999999999996</v>
      </c>
      <c r="P52" s="37">
        <v>21.999999999999996</v>
      </c>
      <c r="Q52" s="37">
        <v>21.999999999999996</v>
      </c>
    </row>
    <row r="53" spans="4:17" x14ac:dyDescent="0.25">
      <c r="D53">
        <v>50</v>
      </c>
      <c r="E53">
        <v>63000</v>
      </c>
      <c r="F53" s="37">
        <v>19.5</v>
      </c>
      <c r="G53" s="37">
        <v>19.5</v>
      </c>
      <c r="H53" s="37">
        <v>20</v>
      </c>
      <c r="I53" s="37">
        <v>20.5</v>
      </c>
      <c r="J53" s="37">
        <v>20.5</v>
      </c>
      <c r="K53" s="37">
        <v>21.000000000000004</v>
      </c>
      <c r="L53" s="37">
        <v>21.000000000000004</v>
      </c>
      <c r="M53" s="37">
        <v>21.499999999999996</v>
      </c>
      <c r="N53" s="37">
        <v>21.499999999999996</v>
      </c>
      <c r="O53" s="37">
        <v>21.999999999999996</v>
      </c>
      <c r="P53" s="37">
        <v>21.999999999999996</v>
      </c>
      <c r="Q53" s="37">
        <v>22.499999999999996</v>
      </c>
    </row>
    <row r="54" spans="4:17" x14ac:dyDescent="0.25">
      <c r="D54">
        <v>51</v>
      </c>
      <c r="E54">
        <v>64000</v>
      </c>
      <c r="F54" s="37">
        <v>19.5</v>
      </c>
      <c r="G54" s="37">
        <v>19.5</v>
      </c>
      <c r="H54" s="37">
        <v>20</v>
      </c>
      <c r="I54" s="37">
        <v>20.5</v>
      </c>
      <c r="J54" s="37">
        <v>21.000000000000004</v>
      </c>
      <c r="K54" s="37">
        <v>21.000000000000004</v>
      </c>
      <c r="L54" s="37">
        <v>21.499999999999996</v>
      </c>
      <c r="M54" s="37">
        <v>21.499999999999996</v>
      </c>
      <c r="N54" s="37">
        <v>21.999999999999996</v>
      </c>
      <c r="O54" s="37">
        <v>21.999999999999996</v>
      </c>
      <c r="P54" s="37">
        <v>21.999999999999996</v>
      </c>
      <c r="Q54" s="37">
        <v>22.499999999999996</v>
      </c>
    </row>
    <row r="55" spans="4:17" x14ac:dyDescent="0.25">
      <c r="D55">
        <v>52</v>
      </c>
      <c r="E55">
        <v>65000</v>
      </c>
      <c r="F55" s="37">
        <v>19.5</v>
      </c>
      <c r="G55" s="37">
        <v>20</v>
      </c>
      <c r="H55" s="37">
        <v>20</v>
      </c>
      <c r="I55" s="37">
        <v>20.5</v>
      </c>
      <c r="J55" s="37">
        <v>21.000000000000004</v>
      </c>
      <c r="K55" s="37">
        <v>21.000000000000004</v>
      </c>
      <c r="L55" s="37">
        <v>21.499999999999996</v>
      </c>
      <c r="M55" s="37">
        <v>21.499999999999996</v>
      </c>
      <c r="N55" s="37">
        <v>21.999999999999996</v>
      </c>
      <c r="O55" s="37">
        <v>21.999999999999996</v>
      </c>
      <c r="P55" s="37">
        <v>22.499999999999996</v>
      </c>
      <c r="Q55" s="37">
        <v>22.499999999999996</v>
      </c>
    </row>
    <row r="56" spans="4:17" x14ac:dyDescent="0.25">
      <c r="D56">
        <v>53</v>
      </c>
      <c r="E56">
        <v>66000</v>
      </c>
      <c r="F56" s="37">
        <v>19.5</v>
      </c>
      <c r="G56" s="37">
        <v>20</v>
      </c>
      <c r="H56" s="37">
        <v>20.5</v>
      </c>
      <c r="I56" s="37">
        <v>20.5</v>
      </c>
      <c r="J56" s="37">
        <v>21.000000000000004</v>
      </c>
      <c r="K56" s="37">
        <v>21.000000000000004</v>
      </c>
      <c r="L56" s="37">
        <v>21.499999999999996</v>
      </c>
      <c r="M56" s="37">
        <v>21.999999999999996</v>
      </c>
      <c r="N56" s="37">
        <v>21.999999999999996</v>
      </c>
      <c r="O56" s="37">
        <v>21.999999999999996</v>
      </c>
      <c r="P56" s="37">
        <v>22.499999999999996</v>
      </c>
      <c r="Q56" s="37">
        <v>22.499999999999996</v>
      </c>
    </row>
    <row r="57" spans="4:17" x14ac:dyDescent="0.25">
      <c r="D57">
        <v>54</v>
      </c>
      <c r="E57">
        <v>67000</v>
      </c>
      <c r="F57" s="37">
        <v>19.5</v>
      </c>
      <c r="G57" s="37">
        <v>20</v>
      </c>
      <c r="H57" s="37">
        <v>20.5</v>
      </c>
      <c r="I57" s="37">
        <v>20.5</v>
      </c>
      <c r="J57" s="37">
        <v>21.000000000000004</v>
      </c>
      <c r="K57" s="37">
        <v>21.499999999999996</v>
      </c>
      <c r="L57" s="37">
        <v>21.499999999999996</v>
      </c>
      <c r="M57" s="37">
        <v>21.999999999999996</v>
      </c>
      <c r="N57" s="37">
        <v>21.999999999999996</v>
      </c>
      <c r="O57" s="37">
        <v>22.499999999999996</v>
      </c>
      <c r="P57" s="37">
        <v>22.499999999999996</v>
      </c>
      <c r="Q57" s="37">
        <v>22.499999999999996</v>
      </c>
    </row>
    <row r="58" spans="4:17" x14ac:dyDescent="0.25">
      <c r="D58">
        <v>55</v>
      </c>
      <c r="E58">
        <v>68000</v>
      </c>
      <c r="F58" s="37">
        <v>19.5</v>
      </c>
      <c r="G58" s="37">
        <v>20</v>
      </c>
      <c r="H58" s="37">
        <v>20.5</v>
      </c>
      <c r="I58" s="37">
        <v>21.000000000000004</v>
      </c>
      <c r="J58" s="37">
        <v>21.000000000000004</v>
      </c>
      <c r="K58" s="37">
        <v>21.499999999999996</v>
      </c>
      <c r="L58" s="37">
        <v>21.499999999999996</v>
      </c>
      <c r="M58" s="37">
        <v>21.999999999999996</v>
      </c>
      <c r="N58" s="37">
        <v>21.999999999999996</v>
      </c>
      <c r="O58" s="37">
        <v>22.499999999999996</v>
      </c>
      <c r="P58" s="37">
        <v>22.499999999999996</v>
      </c>
      <c r="Q58" s="37">
        <v>23</v>
      </c>
    </row>
    <row r="59" spans="4:17" x14ac:dyDescent="0.25">
      <c r="D59">
        <v>56</v>
      </c>
      <c r="E59">
        <v>69000</v>
      </c>
      <c r="F59" s="37">
        <v>20</v>
      </c>
      <c r="G59" s="37">
        <v>20</v>
      </c>
      <c r="H59" s="37">
        <v>20.5</v>
      </c>
      <c r="I59" s="37">
        <v>21.000000000000004</v>
      </c>
      <c r="J59" s="37">
        <v>21.000000000000004</v>
      </c>
      <c r="K59" s="37">
        <v>21.499999999999996</v>
      </c>
      <c r="L59" s="37">
        <v>21.999999999999996</v>
      </c>
      <c r="M59" s="37">
        <v>21.999999999999996</v>
      </c>
      <c r="N59" s="37">
        <v>22.499999999999996</v>
      </c>
      <c r="O59" s="37">
        <v>22.499999999999996</v>
      </c>
      <c r="P59" s="37">
        <v>22.499999999999996</v>
      </c>
      <c r="Q59" s="37">
        <v>23</v>
      </c>
    </row>
    <row r="60" spans="4:17" x14ac:dyDescent="0.25">
      <c r="D60">
        <v>57</v>
      </c>
      <c r="E60">
        <v>70000</v>
      </c>
      <c r="F60" s="37">
        <v>20</v>
      </c>
      <c r="G60" s="37">
        <v>20</v>
      </c>
      <c r="H60" s="37">
        <v>20.5</v>
      </c>
      <c r="I60" s="37">
        <v>21.000000000000004</v>
      </c>
      <c r="J60" s="37">
        <v>21.499999999999996</v>
      </c>
      <c r="K60" s="37">
        <v>21.499999999999996</v>
      </c>
      <c r="L60" s="37">
        <v>21.999999999999996</v>
      </c>
      <c r="M60" s="37">
        <v>21.999999999999996</v>
      </c>
      <c r="N60" s="37">
        <v>22.499999999999996</v>
      </c>
      <c r="O60" s="37">
        <v>22.499999999999996</v>
      </c>
      <c r="P60" s="37">
        <v>23</v>
      </c>
      <c r="Q60" s="37">
        <v>23</v>
      </c>
    </row>
    <row r="61" spans="4:17" x14ac:dyDescent="0.25">
      <c r="D61">
        <v>58</v>
      </c>
      <c r="E61">
        <v>71000</v>
      </c>
      <c r="F61" s="37">
        <v>20</v>
      </c>
      <c r="G61" s="37">
        <v>20.5</v>
      </c>
      <c r="H61" s="37">
        <v>20.5</v>
      </c>
      <c r="I61" s="37">
        <v>21.000000000000004</v>
      </c>
      <c r="J61" s="37">
        <v>21.499999999999996</v>
      </c>
      <c r="K61" s="37">
        <v>21.499999999999996</v>
      </c>
      <c r="L61" s="37">
        <v>21.999999999999996</v>
      </c>
      <c r="M61" s="37">
        <v>21.999999999999996</v>
      </c>
      <c r="N61" s="37">
        <v>22.499999999999996</v>
      </c>
      <c r="O61" s="37">
        <v>22.499999999999996</v>
      </c>
      <c r="P61" s="37">
        <v>23</v>
      </c>
      <c r="Q61" s="37">
        <v>23</v>
      </c>
    </row>
    <row r="62" spans="4:17" x14ac:dyDescent="0.25">
      <c r="D62">
        <v>59</v>
      </c>
      <c r="E62">
        <v>72000</v>
      </c>
      <c r="F62" s="37">
        <v>20</v>
      </c>
      <c r="G62" s="37">
        <v>20.5</v>
      </c>
      <c r="H62" s="37">
        <v>20.5</v>
      </c>
      <c r="I62" s="37">
        <v>21.000000000000004</v>
      </c>
      <c r="J62" s="37">
        <v>21.499999999999996</v>
      </c>
      <c r="K62" s="37">
        <v>21.499999999999996</v>
      </c>
      <c r="L62" s="37">
        <v>21.999999999999996</v>
      </c>
      <c r="M62" s="37">
        <v>22.499999999999996</v>
      </c>
      <c r="N62" s="37">
        <v>22.499999999999996</v>
      </c>
      <c r="O62" s="37">
        <v>22.499999999999996</v>
      </c>
      <c r="P62" s="37">
        <v>23</v>
      </c>
      <c r="Q62" s="37">
        <v>23</v>
      </c>
    </row>
    <row r="63" spans="4:17" x14ac:dyDescent="0.25">
      <c r="D63">
        <v>60</v>
      </c>
      <c r="E63">
        <v>73000</v>
      </c>
      <c r="F63" s="37">
        <v>20</v>
      </c>
      <c r="G63" s="37">
        <v>20.5</v>
      </c>
      <c r="H63" s="37">
        <v>21.000000000000004</v>
      </c>
      <c r="I63" s="37">
        <v>21.000000000000004</v>
      </c>
      <c r="J63" s="37">
        <v>21.499999999999996</v>
      </c>
      <c r="K63" s="37">
        <v>21.999999999999996</v>
      </c>
      <c r="L63" s="37">
        <v>21.999999999999996</v>
      </c>
      <c r="M63" s="37">
        <v>22.499999999999996</v>
      </c>
      <c r="N63" s="37">
        <v>22.499999999999996</v>
      </c>
      <c r="O63" s="37">
        <v>23</v>
      </c>
      <c r="P63" s="37">
        <v>23</v>
      </c>
      <c r="Q63" s="37">
        <v>23</v>
      </c>
    </row>
    <row r="64" spans="4:17" x14ac:dyDescent="0.25">
      <c r="D64">
        <v>61</v>
      </c>
      <c r="E64">
        <v>74000</v>
      </c>
      <c r="F64" s="37">
        <v>20</v>
      </c>
      <c r="G64" s="37">
        <v>20.5</v>
      </c>
      <c r="H64" s="37">
        <v>21.000000000000004</v>
      </c>
      <c r="I64" s="37">
        <v>21.000000000000004</v>
      </c>
      <c r="J64" s="37">
        <v>21.499999999999996</v>
      </c>
      <c r="K64" s="37">
        <v>21.999999999999996</v>
      </c>
      <c r="L64" s="37">
        <v>21.999999999999996</v>
      </c>
      <c r="M64" s="37">
        <v>22.499999999999996</v>
      </c>
      <c r="N64" s="37">
        <v>22.499999999999996</v>
      </c>
      <c r="O64" s="37">
        <v>23</v>
      </c>
      <c r="P64" s="37">
        <v>23</v>
      </c>
      <c r="Q64" s="37">
        <v>23.5</v>
      </c>
    </row>
    <row r="65" spans="4:17" x14ac:dyDescent="0.25">
      <c r="D65">
        <v>62</v>
      </c>
      <c r="E65">
        <v>75000</v>
      </c>
      <c r="F65" s="37">
        <v>20</v>
      </c>
      <c r="G65" s="37">
        <v>20.5</v>
      </c>
      <c r="H65" s="37">
        <v>21.000000000000004</v>
      </c>
      <c r="I65" s="37">
        <v>21.499999999999996</v>
      </c>
      <c r="J65" s="37">
        <v>21.499999999999996</v>
      </c>
      <c r="K65" s="37">
        <v>21.999999999999996</v>
      </c>
      <c r="L65" s="37">
        <v>21.999999999999996</v>
      </c>
      <c r="M65" s="37">
        <v>22.499999999999996</v>
      </c>
      <c r="N65" s="37">
        <v>22.499999999999996</v>
      </c>
      <c r="O65" s="37">
        <v>23</v>
      </c>
      <c r="P65" s="37">
        <v>23</v>
      </c>
      <c r="Q65" s="37">
        <v>23.5</v>
      </c>
    </row>
    <row r="66" spans="4:17" x14ac:dyDescent="0.25">
      <c r="D66">
        <v>63</v>
      </c>
      <c r="E66">
        <v>76000</v>
      </c>
      <c r="F66" s="37">
        <v>20</v>
      </c>
      <c r="G66" s="37">
        <v>20.5</v>
      </c>
      <c r="H66" s="37">
        <v>21.000000000000004</v>
      </c>
      <c r="I66" s="37">
        <v>21.499999999999996</v>
      </c>
      <c r="J66" s="37">
        <v>21.499999999999996</v>
      </c>
      <c r="K66" s="37">
        <v>21.999999999999996</v>
      </c>
      <c r="L66" s="37">
        <v>21.999999999999996</v>
      </c>
      <c r="M66" s="37">
        <v>22.499999999999996</v>
      </c>
      <c r="N66" s="37">
        <v>23</v>
      </c>
      <c r="O66" s="37">
        <v>23</v>
      </c>
      <c r="P66" s="37">
        <v>23</v>
      </c>
      <c r="Q66" s="37">
        <v>23.5</v>
      </c>
    </row>
    <row r="67" spans="4:17" x14ac:dyDescent="0.25">
      <c r="D67">
        <v>64</v>
      </c>
      <c r="E67">
        <v>77000</v>
      </c>
      <c r="F67" s="37">
        <v>20.5</v>
      </c>
      <c r="G67" s="37">
        <v>20.5</v>
      </c>
      <c r="H67" s="37">
        <v>21.000000000000004</v>
      </c>
      <c r="I67" s="37">
        <v>21.499999999999996</v>
      </c>
      <c r="J67" s="37">
        <v>21.499999999999996</v>
      </c>
      <c r="K67" s="37">
        <v>21.999999999999996</v>
      </c>
      <c r="L67" s="37">
        <v>22.499999999999996</v>
      </c>
      <c r="M67" s="37">
        <v>22.499999999999996</v>
      </c>
      <c r="N67" s="37">
        <v>23</v>
      </c>
      <c r="O67" s="37">
        <v>23</v>
      </c>
      <c r="P67" s="37">
        <v>23.5</v>
      </c>
      <c r="Q67" s="37">
        <v>23.5</v>
      </c>
    </row>
    <row r="68" spans="4:17" x14ac:dyDescent="0.25">
      <c r="D68">
        <v>65</v>
      </c>
      <c r="E68">
        <v>78000</v>
      </c>
      <c r="F68" s="37">
        <v>20.5</v>
      </c>
      <c r="G68" s="37">
        <v>20.5</v>
      </c>
      <c r="H68" s="37">
        <v>21.000000000000004</v>
      </c>
      <c r="I68" s="37">
        <v>21.499999999999996</v>
      </c>
      <c r="J68" s="37">
        <v>21.999999999999996</v>
      </c>
      <c r="K68" s="37">
        <v>21.999999999999996</v>
      </c>
      <c r="L68" s="37">
        <v>22.499999999999996</v>
      </c>
      <c r="M68" s="37">
        <v>22.499999999999996</v>
      </c>
      <c r="N68" s="37">
        <v>23</v>
      </c>
      <c r="O68" s="37">
        <v>23</v>
      </c>
      <c r="P68" s="37">
        <v>23.5</v>
      </c>
      <c r="Q68" s="37">
        <v>23.5</v>
      </c>
    </row>
    <row r="69" spans="4:17" x14ac:dyDescent="0.25">
      <c r="D69">
        <v>66</v>
      </c>
      <c r="E69">
        <v>79000</v>
      </c>
      <c r="F69" s="37">
        <v>20.5</v>
      </c>
      <c r="G69" s="37">
        <v>21.000000000000004</v>
      </c>
      <c r="H69" s="37">
        <v>21.000000000000004</v>
      </c>
      <c r="I69" s="37">
        <v>21.499999999999996</v>
      </c>
      <c r="J69" s="37">
        <v>21.999999999999996</v>
      </c>
      <c r="K69" s="37">
        <v>21.999999999999996</v>
      </c>
      <c r="L69" s="37">
        <v>22.499999999999996</v>
      </c>
      <c r="M69" s="37">
        <v>22.499999999999996</v>
      </c>
      <c r="N69" s="37">
        <v>23</v>
      </c>
      <c r="O69" s="37">
        <v>23</v>
      </c>
      <c r="P69" s="37">
        <v>23.5</v>
      </c>
      <c r="Q69" s="37">
        <v>23.5</v>
      </c>
    </row>
    <row r="70" spans="4:17" x14ac:dyDescent="0.25">
      <c r="D70">
        <v>67</v>
      </c>
      <c r="E70">
        <v>80000</v>
      </c>
      <c r="F70" s="37">
        <v>20.5</v>
      </c>
      <c r="G70" s="37">
        <v>21.000000000000004</v>
      </c>
      <c r="H70" s="37">
        <v>21.000000000000004</v>
      </c>
      <c r="I70" s="37">
        <v>21.499999999999996</v>
      </c>
      <c r="J70" s="37">
        <v>21.999999999999996</v>
      </c>
      <c r="K70" s="37">
        <v>21.999999999999996</v>
      </c>
      <c r="L70" s="37">
        <v>22.499999999999996</v>
      </c>
      <c r="M70" s="37">
        <v>23</v>
      </c>
      <c r="N70" s="37">
        <v>23</v>
      </c>
      <c r="O70" s="37">
        <v>23.5</v>
      </c>
      <c r="P70" s="37">
        <v>23.5</v>
      </c>
      <c r="Q70" s="37">
        <v>23.5</v>
      </c>
    </row>
    <row r="71" spans="4:17" x14ac:dyDescent="0.25">
      <c r="D71">
        <v>68</v>
      </c>
      <c r="E71">
        <v>81000</v>
      </c>
      <c r="F71" s="37">
        <v>20.5</v>
      </c>
      <c r="G71" s="37">
        <v>21.000000000000004</v>
      </c>
      <c r="H71" s="37">
        <v>21.499999999999996</v>
      </c>
      <c r="I71" s="37">
        <v>21.499999999999996</v>
      </c>
      <c r="J71" s="37">
        <v>21.999999999999996</v>
      </c>
      <c r="K71" s="37">
        <v>22.499999999999996</v>
      </c>
      <c r="L71" s="37">
        <v>22.499999999999996</v>
      </c>
      <c r="M71" s="37">
        <v>23</v>
      </c>
      <c r="N71" s="37">
        <v>23</v>
      </c>
      <c r="O71" s="37">
        <v>23.5</v>
      </c>
      <c r="P71" s="37">
        <v>23.5</v>
      </c>
      <c r="Q71" s="37">
        <v>24</v>
      </c>
    </row>
    <row r="72" spans="4:17" x14ac:dyDescent="0.25">
      <c r="D72">
        <v>69</v>
      </c>
      <c r="E72">
        <v>82000</v>
      </c>
      <c r="F72" s="37">
        <v>20.5</v>
      </c>
      <c r="G72" s="37">
        <v>21.000000000000004</v>
      </c>
      <c r="H72" s="37">
        <v>21.499999999999996</v>
      </c>
      <c r="I72" s="37">
        <v>21.499999999999996</v>
      </c>
      <c r="J72" s="37">
        <v>21.999999999999996</v>
      </c>
      <c r="K72" s="37">
        <v>22.499999999999996</v>
      </c>
      <c r="L72" s="37">
        <v>22.499999999999996</v>
      </c>
      <c r="M72" s="37">
        <v>23</v>
      </c>
      <c r="N72" s="37">
        <v>23</v>
      </c>
      <c r="O72" s="37">
        <v>23.5</v>
      </c>
      <c r="P72" s="37">
        <v>23.5</v>
      </c>
      <c r="Q72" s="37">
        <v>24</v>
      </c>
    </row>
    <row r="73" spans="4:17" x14ac:dyDescent="0.25">
      <c r="D73">
        <v>70</v>
      </c>
      <c r="E73">
        <v>83000</v>
      </c>
      <c r="F73" s="37">
        <v>20.5</v>
      </c>
      <c r="G73" s="37">
        <v>21.000000000000004</v>
      </c>
      <c r="H73" s="37">
        <v>21.499999999999996</v>
      </c>
      <c r="I73" s="37">
        <v>21.499999999999996</v>
      </c>
      <c r="J73" s="37">
        <v>21.999999999999996</v>
      </c>
      <c r="K73" s="37">
        <v>22.499999999999996</v>
      </c>
      <c r="L73" s="37">
        <v>22.499999999999996</v>
      </c>
      <c r="M73" s="37">
        <v>23</v>
      </c>
      <c r="N73" s="37">
        <v>23</v>
      </c>
      <c r="O73" s="37">
        <v>23.5</v>
      </c>
      <c r="P73" s="37">
        <v>23.5</v>
      </c>
      <c r="Q73" s="37">
        <v>24</v>
      </c>
    </row>
    <row r="74" spans="4:17" x14ac:dyDescent="0.25">
      <c r="D74">
        <v>71</v>
      </c>
      <c r="E74">
        <v>84000</v>
      </c>
      <c r="F74" s="37">
        <v>20.5</v>
      </c>
      <c r="G74" s="37">
        <v>21.000000000000004</v>
      </c>
      <c r="H74" s="37">
        <v>21.499999999999996</v>
      </c>
      <c r="I74" s="37">
        <v>21.999999999999996</v>
      </c>
      <c r="J74" s="37">
        <v>21.999999999999996</v>
      </c>
      <c r="K74" s="37">
        <v>22.499999999999996</v>
      </c>
      <c r="L74" s="37">
        <v>22.499999999999996</v>
      </c>
      <c r="M74" s="37">
        <v>23</v>
      </c>
      <c r="N74" s="37">
        <v>23</v>
      </c>
      <c r="O74" s="37">
        <v>23.5</v>
      </c>
      <c r="P74" s="37">
        <v>23.5</v>
      </c>
      <c r="Q74" s="37">
        <v>24</v>
      </c>
    </row>
    <row r="75" spans="4:17" x14ac:dyDescent="0.25">
      <c r="D75">
        <v>72</v>
      </c>
      <c r="E75">
        <v>85000</v>
      </c>
      <c r="F75" s="37">
        <v>20.5</v>
      </c>
      <c r="G75" s="37">
        <v>21.000000000000004</v>
      </c>
      <c r="H75" s="37">
        <v>21.499999999999996</v>
      </c>
      <c r="I75" s="37">
        <v>21.999999999999996</v>
      </c>
      <c r="J75" s="37">
        <v>21.999999999999996</v>
      </c>
      <c r="K75" s="37">
        <v>22.499999999999996</v>
      </c>
      <c r="L75" s="37">
        <v>23</v>
      </c>
      <c r="M75" s="37">
        <v>23</v>
      </c>
      <c r="N75" s="37">
        <v>23.5</v>
      </c>
      <c r="O75" s="37">
        <v>23.5</v>
      </c>
      <c r="P75" s="37">
        <v>24</v>
      </c>
      <c r="Q75" s="37">
        <v>24</v>
      </c>
    </row>
    <row r="76" spans="4:17" x14ac:dyDescent="0.25">
      <c r="D76">
        <v>73</v>
      </c>
      <c r="E76">
        <v>86000</v>
      </c>
      <c r="F76" s="37">
        <v>21.000000000000004</v>
      </c>
      <c r="G76" s="37">
        <v>21.000000000000004</v>
      </c>
      <c r="H76" s="37">
        <v>21.499999999999996</v>
      </c>
      <c r="I76" s="37">
        <v>21.999999999999996</v>
      </c>
      <c r="J76" s="37">
        <v>21.999999999999996</v>
      </c>
      <c r="K76" s="37">
        <v>22.499999999999996</v>
      </c>
      <c r="L76" s="37">
        <v>23</v>
      </c>
      <c r="M76" s="37">
        <v>23</v>
      </c>
      <c r="N76" s="37">
        <v>23.5</v>
      </c>
      <c r="O76" s="37">
        <v>23.5</v>
      </c>
      <c r="P76" s="37">
        <v>24</v>
      </c>
      <c r="Q76" s="37">
        <v>24</v>
      </c>
    </row>
    <row r="77" spans="4:17" x14ac:dyDescent="0.25">
      <c r="D77">
        <v>74</v>
      </c>
      <c r="E77">
        <v>87000</v>
      </c>
      <c r="F77" s="37">
        <v>21.000000000000004</v>
      </c>
      <c r="G77" s="37">
        <v>21.000000000000004</v>
      </c>
      <c r="H77" s="37">
        <v>21.499999999999996</v>
      </c>
      <c r="I77" s="37">
        <v>21.999999999999996</v>
      </c>
      <c r="J77" s="37">
        <v>22.499999999999996</v>
      </c>
      <c r="K77" s="37">
        <v>22.499999999999996</v>
      </c>
      <c r="L77" s="37">
        <v>23</v>
      </c>
      <c r="M77" s="37">
        <v>23</v>
      </c>
      <c r="N77" s="37">
        <v>23.5</v>
      </c>
      <c r="O77" s="37">
        <v>23.5</v>
      </c>
      <c r="P77" s="37">
        <v>24</v>
      </c>
      <c r="Q77" s="37">
        <v>24</v>
      </c>
    </row>
    <row r="78" spans="4:17" x14ac:dyDescent="0.25">
      <c r="D78">
        <v>75</v>
      </c>
      <c r="E78">
        <v>88000</v>
      </c>
      <c r="F78" s="37">
        <v>21.000000000000004</v>
      </c>
      <c r="G78" s="37">
        <v>21.499999999999996</v>
      </c>
      <c r="H78" s="37">
        <v>21.499999999999996</v>
      </c>
      <c r="I78" s="37">
        <v>21.999999999999996</v>
      </c>
      <c r="J78" s="37">
        <v>22.499999999999996</v>
      </c>
      <c r="K78" s="37">
        <v>22.499999999999996</v>
      </c>
      <c r="L78" s="37">
        <v>23</v>
      </c>
      <c r="M78" s="37">
        <v>23</v>
      </c>
      <c r="N78" s="37">
        <v>23.5</v>
      </c>
      <c r="O78" s="37">
        <v>23.5</v>
      </c>
      <c r="P78" s="37">
        <v>24</v>
      </c>
      <c r="Q78" s="37">
        <v>24</v>
      </c>
    </row>
    <row r="79" spans="4:17" x14ac:dyDescent="0.25">
      <c r="D79">
        <v>76</v>
      </c>
      <c r="E79">
        <v>89000</v>
      </c>
      <c r="F79" s="37">
        <v>21.000000000000004</v>
      </c>
      <c r="G79" s="37">
        <v>21.499999999999996</v>
      </c>
      <c r="H79" s="37">
        <v>21.499999999999996</v>
      </c>
      <c r="I79" s="37">
        <v>21.999999999999996</v>
      </c>
      <c r="J79" s="37">
        <v>22.499999999999996</v>
      </c>
      <c r="K79" s="37">
        <v>22.499999999999996</v>
      </c>
      <c r="L79" s="37">
        <v>23</v>
      </c>
      <c r="M79" s="37">
        <v>23</v>
      </c>
      <c r="N79" s="37">
        <v>23.5</v>
      </c>
      <c r="O79" s="37">
        <v>24</v>
      </c>
      <c r="P79" s="37">
        <v>24</v>
      </c>
      <c r="Q79" s="37">
        <v>24</v>
      </c>
    </row>
    <row r="80" spans="4:17" x14ac:dyDescent="0.25">
      <c r="D80">
        <v>77</v>
      </c>
      <c r="E80">
        <v>90000</v>
      </c>
      <c r="F80" s="37">
        <v>21.000000000000004</v>
      </c>
      <c r="G80" s="37">
        <v>21.499999999999996</v>
      </c>
      <c r="H80" s="37">
        <v>21.999999999999996</v>
      </c>
      <c r="I80" s="37">
        <v>21.999999999999996</v>
      </c>
      <c r="J80" s="37">
        <v>22.499999999999996</v>
      </c>
      <c r="K80" s="37">
        <v>22.499999999999996</v>
      </c>
      <c r="L80" s="37">
        <v>23</v>
      </c>
      <c r="M80" s="37">
        <v>23.5</v>
      </c>
      <c r="N80" s="37">
        <v>23.5</v>
      </c>
      <c r="O80" s="37">
        <v>24</v>
      </c>
      <c r="P80" s="37">
        <v>24</v>
      </c>
      <c r="Q80" s="37">
        <v>24</v>
      </c>
    </row>
    <row r="81" spans="4:17" x14ac:dyDescent="0.25">
      <c r="D81">
        <v>78</v>
      </c>
      <c r="E81">
        <v>91000</v>
      </c>
      <c r="F81" s="37">
        <v>21.000000000000004</v>
      </c>
      <c r="G81" s="37">
        <v>21.499999999999996</v>
      </c>
      <c r="H81" s="37">
        <v>21.999999999999996</v>
      </c>
      <c r="I81" s="37">
        <v>21.999999999999996</v>
      </c>
      <c r="J81" s="37">
        <v>22.499999999999996</v>
      </c>
      <c r="K81" s="37">
        <v>23</v>
      </c>
      <c r="L81" s="37">
        <v>23</v>
      </c>
      <c r="M81" s="37">
        <v>23.5</v>
      </c>
      <c r="N81" s="37">
        <v>23.5</v>
      </c>
      <c r="O81" s="37">
        <v>24</v>
      </c>
      <c r="P81" s="37">
        <v>24</v>
      </c>
      <c r="Q81" s="37">
        <v>24.5</v>
      </c>
    </row>
    <row r="82" spans="4:17" x14ac:dyDescent="0.25">
      <c r="D82">
        <v>79</v>
      </c>
      <c r="E82">
        <v>92000</v>
      </c>
      <c r="F82" s="37">
        <v>21.000000000000004</v>
      </c>
      <c r="G82" s="37">
        <v>21.499999999999996</v>
      </c>
      <c r="H82" s="37">
        <v>21.999999999999996</v>
      </c>
      <c r="I82" s="37">
        <v>21.999999999999996</v>
      </c>
      <c r="J82" s="37">
        <v>22.499999999999996</v>
      </c>
      <c r="K82" s="37">
        <v>23</v>
      </c>
      <c r="L82" s="37">
        <v>23</v>
      </c>
      <c r="M82" s="37">
        <v>23.5</v>
      </c>
      <c r="N82" s="37">
        <v>23.5</v>
      </c>
      <c r="O82" s="37">
        <v>24</v>
      </c>
      <c r="P82" s="37">
        <v>24</v>
      </c>
      <c r="Q82" s="37">
        <v>24.5</v>
      </c>
    </row>
    <row r="83" spans="4:17" x14ac:dyDescent="0.25">
      <c r="D83">
        <v>80</v>
      </c>
      <c r="E83">
        <v>93000</v>
      </c>
      <c r="F83" s="37">
        <v>21.000000000000004</v>
      </c>
      <c r="G83" s="37">
        <v>21.499999999999996</v>
      </c>
      <c r="H83" s="37">
        <v>21.999999999999996</v>
      </c>
      <c r="I83" s="37">
        <v>22.499999999999996</v>
      </c>
      <c r="J83" s="37">
        <v>22.499999999999996</v>
      </c>
      <c r="K83" s="37">
        <v>23</v>
      </c>
      <c r="L83" s="37">
        <v>23</v>
      </c>
      <c r="M83" s="37">
        <v>23.5</v>
      </c>
      <c r="N83" s="37">
        <v>23.5</v>
      </c>
      <c r="O83" s="37">
        <v>24</v>
      </c>
      <c r="P83" s="37">
        <v>24</v>
      </c>
      <c r="Q83" s="37">
        <v>24.5</v>
      </c>
    </row>
    <row r="84" spans="4:17" x14ac:dyDescent="0.25">
      <c r="D84">
        <v>81</v>
      </c>
      <c r="E84">
        <v>94000</v>
      </c>
      <c r="F84" s="37">
        <v>21.000000000000004</v>
      </c>
      <c r="G84" s="37">
        <v>21.499999999999996</v>
      </c>
      <c r="H84" s="37">
        <v>21.999999999999996</v>
      </c>
      <c r="I84" s="37">
        <v>22.499999999999996</v>
      </c>
      <c r="J84" s="37">
        <v>22.499999999999996</v>
      </c>
      <c r="K84" s="37">
        <v>23</v>
      </c>
      <c r="L84" s="37">
        <v>23</v>
      </c>
      <c r="M84" s="37">
        <v>23.5</v>
      </c>
      <c r="N84" s="37">
        <v>24</v>
      </c>
      <c r="O84" s="37">
        <v>24</v>
      </c>
      <c r="P84" s="37">
        <v>24</v>
      </c>
      <c r="Q84" s="37">
        <v>24.5</v>
      </c>
    </row>
    <row r="85" spans="4:17" x14ac:dyDescent="0.25">
      <c r="D85">
        <v>82</v>
      </c>
      <c r="E85">
        <v>95000</v>
      </c>
      <c r="F85" s="37">
        <v>21.000000000000004</v>
      </c>
      <c r="G85" s="37">
        <v>21.499999999999996</v>
      </c>
      <c r="H85" s="37">
        <v>21.999999999999996</v>
      </c>
      <c r="I85" s="37">
        <v>22.499999999999996</v>
      </c>
      <c r="J85" s="37">
        <v>22.499999999999996</v>
      </c>
      <c r="K85" s="37">
        <v>23</v>
      </c>
      <c r="L85" s="37">
        <v>23.5</v>
      </c>
      <c r="M85" s="37">
        <v>23.5</v>
      </c>
      <c r="N85" s="37">
        <v>24</v>
      </c>
      <c r="O85" s="37">
        <v>24</v>
      </c>
      <c r="P85" s="37">
        <v>24.5</v>
      </c>
      <c r="Q85" s="37">
        <v>24.5</v>
      </c>
    </row>
    <row r="86" spans="4:17" x14ac:dyDescent="0.25">
      <c r="D86">
        <v>83</v>
      </c>
      <c r="E86">
        <v>96000</v>
      </c>
      <c r="F86" s="37">
        <v>21.000000000000004</v>
      </c>
      <c r="G86" s="37">
        <v>21.499999999999996</v>
      </c>
      <c r="H86" s="37">
        <v>21.999999999999996</v>
      </c>
      <c r="I86" s="37">
        <v>22.499999999999996</v>
      </c>
      <c r="J86" s="37">
        <v>22.499999999999996</v>
      </c>
      <c r="K86" s="37">
        <v>23</v>
      </c>
      <c r="L86" s="37">
        <v>23.5</v>
      </c>
      <c r="M86" s="37">
        <v>23.5</v>
      </c>
      <c r="N86" s="37">
        <v>24</v>
      </c>
      <c r="O86" s="37">
        <v>24</v>
      </c>
      <c r="P86" s="37">
        <v>24.5</v>
      </c>
      <c r="Q86" s="37">
        <v>24.5</v>
      </c>
    </row>
    <row r="87" spans="4:17" x14ac:dyDescent="0.25">
      <c r="D87">
        <v>84</v>
      </c>
      <c r="E87">
        <v>97000</v>
      </c>
      <c r="F87" s="37">
        <v>21.000000000000004</v>
      </c>
      <c r="G87" s="37">
        <v>21.499999999999996</v>
      </c>
      <c r="H87" s="37">
        <v>21.999999999999996</v>
      </c>
      <c r="I87" s="37">
        <v>22.499999999999996</v>
      </c>
      <c r="J87" s="37">
        <v>22.499999999999996</v>
      </c>
      <c r="K87" s="37">
        <v>23</v>
      </c>
      <c r="L87" s="37">
        <v>23.5</v>
      </c>
      <c r="M87" s="37">
        <v>23.5</v>
      </c>
      <c r="N87" s="37">
        <v>24</v>
      </c>
      <c r="O87" s="37">
        <v>24</v>
      </c>
      <c r="P87" s="37">
        <v>24.5</v>
      </c>
      <c r="Q87" s="37">
        <v>24.5</v>
      </c>
    </row>
    <row r="88" spans="4:17" x14ac:dyDescent="0.25">
      <c r="D88">
        <v>85</v>
      </c>
      <c r="E88">
        <v>98000</v>
      </c>
      <c r="F88" s="37">
        <v>21.000000000000004</v>
      </c>
      <c r="G88" s="37">
        <v>21.499999999999996</v>
      </c>
      <c r="H88" s="37">
        <v>21.999999999999996</v>
      </c>
      <c r="I88" s="37">
        <v>22.499999999999996</v>
      </c>
      <c r="J88" s="37">
        <v>22.499999999999996</v>
      </c>
      <c r="K88" s="37">
        <v>23</v>
      </c>
      <c r="L88" s="37">
        <v>23.5</v>
      </c>
      <c r="M88" s="37">
        <v>23.5</v>
      </c>
      <c r="N88" s="37">
        <v>24</v>
      </c>
      <c r="O88" s="37">
        <v>24</v>
      </c>
      <c r="P88" s="37">
        <v>24.5</v>
      </c>
      <c r="Q88" s="37">
        <v>24.5</v>
      </c>
    </row>
    <row r="89" spans="4:17" x14ac:dyDescent="0.25">
      <c r="D89">
        <v>86</v>
      </c>
      <c r="E89">
        <v>99000</v>
      </c>
      <c r="F89" s="37">
        <v>21.000000000000004</v>
      </c>
      <c r="G89" s="37">
        <v>21.499999999999996</v>
      </c>
      <c r="H89" s="37">
        <v>21.999999999999996</v>
      </c>
      <c r="I89" s="37">
        <v>22.499999999999996</v>
      </c>
      <c r="J89" s="37">
        <v>22.499999999999996</v>
      </c>
      <c r="K89" s="37">
        <v>23</v>
      </c>
      <c r="L89" s="37">
        <v>23.5</v>
      </c>
      <c r="M89" s="37">
        <v>23.5</v>
      </c>
      <c r="N89" s="37">
        <v>24</v>
      </c>
      <c r="O89" s="37">
        <v>24</v>
      </c>
      <c r="P89" s="37">
        <v>24.5</v>
      </c>
      <c r="Q89" s="37">
        <v>24.5</v>
      </c>
    </row>
    <row r="90" spans="4:17" x14ac:dyDescent="0.25">
      <c r="D90">
        <v>87</v>
      </c>
      <c r="E90">
        <v>100000</v>
      </c>
      <c r="F90" s="37">
        <v>21.000000000000004</v>
      </c>
      <c r="G90" s="37">
        <v>21.499999999999996</v>
      </c>
      <c r="H90" s="37">
        <v>21.999999999999996</v>
      </c>
      <c r="I90" s="37">
        <v>22.499999999999996</v>
      </c>
      <c r="J90" s="37">
        <v>22.499999999999996</v>
      </c>
      <c r="K90" s="37">
        <v>23</v>
      </c>
      <c r="L90" s="37">
        <v>23.5</v>
      </c>
      <c r="M90" s="37">
        <v>23.5</v>
      </c>
      <c r="N90" s="37">
        <v>24</v>
      </c>
      <c r="O90" s="37">
        <v>24</v>
      </c>
      <c r="P90" s="37">
        <v>24.5</v>
      </c>
      <c r="Q90" s="37">
        <v>24.5</v>
      </c>
    </row>
    <row r="91" spans="4:17" x14ac:dyDescent="0.25">
      <c r="D91">
        <v>88</v>
      </c>
      <c r="E91">
        <v>101000</v>
      </c>
      <c r="F91" s="37">
        <v>21.000000000000004</v>
      </c>
      <c r="G91" s="37">
        <v>21.499999999999996</v>
      </c>
      <c r="H91" s="37">
        <v>21.999999999999996</v>
      </c>
      <c r="I91" s="37">
        <v>22.499999999999996</v>
      </c>
      <c r="J91" s="37">
        <v>22.499999999999996</v>
      </c>
      <c r="K91" s="37">
        <v>23</v>
      </c>
      <c r="L91" s="37">
        <v>23.5</v>
      </c>
      <c r="M91" s="37">
        <v>23.5</v>
      </c>
      <c r="N91" s="37">
        <v>24</v>
      </c>
      <c r="O91" s="37">
        <v>24</v>
      </c>
      <c r="P91" s="37">
        <v>24.5</v>
      </c>
      <c r="Q91" s="37">
        <v>24.5</v>
      </c>
    </row>
    <row r="92" spans="4:17" x14ac:dyDescent="0.25">
      <c r="D92">
        <v>89</v>
      </c>
      <c r="E92">
        <v>102000</v>
      </c>
      <c r="F92" s="37">
        <v>21.000000000000004</v>
      </c>
      <c r="G92" s="37">
        <v>21.499999999999996</v>
      </c>
      <c r="H92" s="37">
        <v>21.999999999999996</v>
      </c>
      <c r="I92" s="37">
        <v>22.499999999999996</v>
      </c>
      <c r="J92" s="37">
        <v>22.499999999999996</v>
      </c>
      <c r="K92" s="37">
        <v>23</v>
      </c>
      <c r="L92" s="37">
        <v>23.5</v>
      </c>
      <c r="M92" s="37">
        <v>23.5</v>
      </c>
      <c r="N92" s="37">
        <v>24</v>
      </c>
      <c r="O92" s="37">
        <v>24</v>
      </c>
      <c r="P92" s="37">
        <v>24.5</v>
      </c>
      <c r="Q92" s="37">
        <v>24.5</v>
      </c>
    </row>
    <row r="93" spans="4:17" x14ac:dyDescent="0.25">
      <c r="D93">
        <v>90</v>
      </c>
      <c r="E93">
        <v>103000</v>
      </c>
      <c r="F93" s="37">
        <v>21.000000000000004</v>
      </c>
      <c r="G93" s="37">
        <v>21.499999999999996</v>
      </c>
      <c r="H93" s="37">
        <v>21.999999999999996</v>
      </c>
      <c r="I93" s="37">
        <v>22.499999999999996</v>
      </c>
      <c r="J93" s="37">
        <v>22.499999999999996</v>
      </c>
      <c r="K93" s="37">
        <v>23</v>
      </c>
      <c r="L93" s="37">
        <v>23.5</v>
      </c>
      <c r="M93" s="37">
        <v>23.5</v>
      </c>
      <c r="N93" s="37">
        <v>24</v>
      </c>
      <c r="O93" s="37">
        <v>24</v>
      </c>
      <c r="P93" s="37">
        <v>24.5</v>
      </c>
      <c r="Q93" s="37">
        <v>24.5</v>
      </c>
    </row>
    <row r="94" spans="4:17" x14ac:dyDescent="0.25">
      <c r="D94">
        <v>91</v>
      </c>
      <c r="E94">
        <v>104000</v>
      </c>
      <c r="F94" s="37">
        <v>21.000000000000004</v>
      </c>
      <c r="G94" s="37">
        <v>21.499999999999996</v>
      </c>
      <c r="H94" s="37">
        <v>21.999999999999996</v>
      </c>
      <c r="I94" s="37">
        <v>22.499999999999996</v>
      </c>
      <c r="J94" s="37">
        <v>22.499999999999996</v>
      </c>
      <c r="K94" s="37">
        <v>23</v>
      </c>
      <c r="L94" s="37">
        <v>23.5</v>
      </c>
      <c r="M94" s="37">
        <v>23.5</v>
      </c>
      <c r="N94" s="37">
        <v>24</v>
      </c>
      <c r="O94" s="37">
        <v>24</v>
      </c>
      <c r="P94" s="37">
        <v>24.5</v>
      </c>
      <c r="Q94" s="37">
        <v>24.5</v>
      </c>
    </row>
    <row r="95" spans="4:17" x14ac:dyDescent="0.25">
      <c r="D95">
        <v>92</v>
      </c>
      <c r="E95">
        <v>105000</v>
      </c>
      <c r="F95" s="37">
        <v>21.000000000000004</v>
      </c>
      <c r="G95" s="37">
        <v>21.499999999999996</v>
      </c>
      <c r="H95" s="37">
        <v>21.999999999999996</v>
      </c>
      <c r="I95" s="37">
        <v>22.499999999999996</v>
      </c>
      <c r="J95" s="37">
        <v>22.499999999999996</v>
      </c>
      <c r="K95" s="37">
        <v>23</v>
      </c>
      <c r="L95" s="37">
        <v>23.5</v>
      </c>
      <c r="M95" s="37">
        <v>23.5</v>
      </c>
      <c r="N95" s="37">
        <v>24</v>
      </c>
      <c r="O95" s="37">
        <v>24</v>
      </c>
      <c r="P95" s="37">
        <v>24.5</v>
      </c>
      <c r="Q95" s="37">
        <v>24.5</v>
      </c>
    </row>
    <row r="96" spans="4:17" x14ac:dyDescent="0.25">
      <c r="D96">
        <v>93</v>
      </c>
      <c r="E96">
        <v>106000</v>
      </c>
      <c r="F96" s="37">
        <v>21.000000000000004</v>
      </c>
      <c r="G96" s="37">
        <v>21.499999999999996</v>
      </c>
      <c r="H96" s="37">
        <v>21.999999999999996</v>
      </c>
      <c r="I96" s="37">
        <v>22.499999999999996</v>
      </c>
      <c r="J96" s="37">
        <v>22.499999999999996</v>
      </c>
      <c r="K96" s="37">
        <v>23</v>
      </c>
      <c r="L96" s="37">
        <v>23.5</v>
      </c>
      <c r="M96" s="37">
        <v>23.5</v>
      </c>
      <c r="N96" s="37">
        <v>24</v>
      </c>
      <c r="O96" s="37">
        <v>24</v>
      </c>
      <c r="P96" s="37">
        <v>24.5</v>
      </c>
      <c r="Q96" s="37">
        <v>24.5</v>
      </c>
    </row>
    <row r="97" spans="4:17" x14ac:dyDescent="0.25">
      <c r="D97">
        <v>94</v>
      </c>
      <c r="E97">
        <v>107000</v>
      </c>
      <c r="F97" s="37">
        <v>21.000000000000004</v>
      </c>
      <c r="G97" s="37">
        <v>21.499999999999996</v>
      </c>
      <c r="H97" s="37">
        <v>21.999999999999996</v>
      </c>
      <c r="I97" s="37">
        <v>22.499999999999996</v>
      </c>
      <c r="J97" s="37">
        <v>22.499999999999996</v>
      </c>
      <c r="K97" s="37">
        <v>23</v>
      </c>
      <c r="L97" s="37">
        <v>23.5</v>
      </c>
      <c r="M97" s="37">
        <v>23.5</v>
      </c>
      <c r="N97" s="37">
        <v>24</v>
      </c>
      <c r="O97" s="37">
        <v>24</v>
      </c>
      <c r="P97" s="37">
        <v>24.5</v>
      </c>
      <c r="Q97" s="37">
        <v>24.5</v>
      </c>
    </row>
    <row r="98" spans="4:17" x14ac:dyDescent="0.25">
      <c r="D98">
        <v>95</v>
      </c>
      <c r="E98">
        <v>108000</v>
      </c>
      <c r="F98" s="37">
        <v>21.000000000000004</v>
      </c>
      <c r="G98" s="37">
        <v>21.499999999999996</v>
      </c>
      <c r="H98" s="37">
        <v>21.999999999999996</v>
      </c>
      <c r="I98" s="37">
        <v>22.499999999999996</v>
      </c>
      <c r="J98" s="37">
        <v>22.499999999999996</v>
      </c>
      <c r="K98" s="37">
        <v>23</v>
      </c>
      <c r="L98" s="37">
        <v>23.5</v>
      </c>
      <c r="M98" s="37">
        <v>23.5</v>
      </c>
      <c r="N98" s="37">
        <v>24</v>
      </c>
      <c r="O98" s="37">
        <v>24</v>
      </c>
      <c r="P98" s="37">
        <v>24.5</v>
      </c>
      <c r="Q98" s="37">
        <v>24.5</v>
      </c>
    </row>
    <row r="99" spans="4:17" x14ac:dyDescent="0.25">
      <c r="D99">
        <v>96</v>
      </c>
      <c r="E99">
        <v>109000</v>
      </c>
      <c r="F99" s="37">
        <v>21.000000000000004</v>
      </c>
      <c r="G99" s="37">
        <v>21.499999999999996</v>
      </c>
      <c r="H99" s="37">
        <v>21.999999999999996</v>
      </c>
      <c r="I99" s="37">
        <v>22.499999999999996</v>
      </c>
      <c r="J99" s="37">
        <v>22.499999999999996</v>
      </c>
      <c r="K99" s="37">
        <v>23</v>
      </c>
      <c r="L99" s="37">
        <v>23.5</v>
      </c>
      <c r="M99" s="37">
        <v>23.5</v>
      </c>
      <c r="N99" s="37">
        <v>24</v>
      </c>
      <c r="O99" s="37">
        <v>24</v>
      </c>
      <c r="P99" s="37">
        <v>24.5</v>
      </c>
      <c r="Q99" s="37">
        <v>24.5</v>
      </c>
    </row>
    <row r="100" spans="4:17" x14ac:dyDescent="0.25">
      <c r="D100">
        <v>97</v>
      </c>
      <c r="E100">
        <v>110000</v>
      </c>
      <c r="F100" s="37">
        <v>21.000000000000004</v>
      </c>
      <c r="G100" s="37">
        <v>21.499999999999996</v>
      </c>
      <c r="H100" s="37">
        <v>21.999999999999996</v>
      </c>
      <c r="I100" s="37">
        <v>22.499999999999996</v>
      </c>
      <c r="J100" s="37">
        <v>22.499999999999996</v>
      </c>
      <c r="K100" s="37">
        <v>23</v>
      </c>
      <c r="L100" s="37">
        <v>23.5</v>
      </c>
      <c r="M100" s="37">
        <v>23.5</v>
      </c>
      <c r="N100" s="37">
        <v>24</v>
      </c>
      <c r="O100" s="37">
        <v>24</v>
      </c>
      <c r="P100" s="37">
        <v>24.5</v>
      </c>
      <c r="Q100" s="37">
        <v>24.5</v>
      </c>
    </row>
  </sheetData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D1:Q100"/>
  <sheetViews>
    <sheetView zoomScale="85" zoomScaleNormal="85" workbookViewId="0"/>
  </sheetViews>
  <sheetFormatPr defaultRowHeight="15" x14ac:dyDescent="0.25"/>
  <cols>
    <col min="12" max="17" width="9.140625" customWidth="1"/>
  </cols>
  <sheetData>
    <row r="1" spans="4:17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</row>
    <row r="2" spans="4:17" x14ac:dyDescent="0.25">
      <c r="F2" s="62">
        <v>0</v>
      </c>
      <c r="G2" s="62">
        <v>1.0009999999999999</v>
      </c>
      <c r="H2" s="62">
        <v>1.5009999999999999</v>
      </c>
      <c r="I2" s="62">
        <v>2.0009999999999999</v>
      </c>
      <c r="J2" s="62">
        <v>2.5009999999999999</v>
      </c>
      <c r="K2" s="62">
        <v>3.0009999999999999</v>
      </c>
      <c r="L2" s="62">
        <v>3.5009999999999999</v>
      </c>
      <c r="M2" s="62">
        <v>4.0010000000000003</v>
      </c>
      <c r="N2" s="62">
        <v>4.5010000000000003</v>
      </c>
      <c r="O2" s="62">
        <v>5.0010000000000003</v>
      </c>
      <c r="P2" s="62">
        <v>5.5010000000000003</v>
      </c>
      <c r="Q2" s="62">
        <v>6.0010000000000003</v>
      </c>
    </row>
    <row r="3" spans="4:17" x14ac:dyDescent="0.25">
      <c r="E3" t="s">
        <v>59</v>
      </c>
      <c r="F3" s="62">
        <v>2</v>
      </c>
      <c r="G3" s="62">
        <v>3</v>
      </c>
      <c r="H3" s="62">
        <v>4</v>
      </c>
      <c r="I3" s="62">
        <v>5</v>
      </c>
      <c r="J3" s="62">
        <v>6</v>
      </c>
      <c r="K3" s="62">
        <v>7</v>
      </c>
      <c r="L3" s="62">
        <v>8</v>
      </c>
      <c r="M3" s="62">
        <v>9</v>
      </c>
      <c r="N3" s="62">
        <v>10</v>
      </c>
      <c r="O3" s="62">
        <v>11</v>
      </c>
      <c r="P3" s="62">
        <v>12</v>
      </c>
      <c r="Q3" s="62">
        <v>13</v>
      </c>
    </row>
    <row r="4" spans="4:17" x14ac:dyDescent="0.25">
      <c r="D4">
        <v>1</v>
      </c>
      <c r="E4">
        <v>0</v>
      </c>
      <c r="F4" s="37">
        <v>12.5</v>
      </c>
      <c r="G4" s="37">
        <v>13</v>
      </c>
      <c r="H4" s="37">
        <v>13</v>
      </c>
      <c r="I4" s="37">
        <v>13.5</v>
      </c>
      <c r="J4" s="37">
        <v>13.5</v>
      </c>
      <c r="K4" s="37">
        <v>14.000000000000002</v>
      </c>
      <c r="L4" s="37">
        <v>14.000000000000002</v>
      </c>
      <c r="M4" s="37">
        <v>14.000000000000002</v>
      </c>
      <c r="N4" s="37">
        <v>14.500000000000002</v>
      </c>
      <c r="O4" s="37">
        <v>14.500000000000002</v>
      </c>
      <c r="P4" s="37">
        <v>14.500000000000002</v>
      </c>
      <c r="Q4" s="37">
        <v>14.500000000000002</v>
      </c>
    </row>
    <row r="5" spans="4:17" x14ac:dyDescent="0.25">
      <c r="D5">
        <v>2</v>
      </c>
      <c r="E5">
        <v>20500</v>
      </c>
      <c r="F5" s="37">
        <v>12.5</v>
      </c>
      <c r="G5" s="37">
        <v>13</v>
      </c>
      <c r="H5" s="37">
        <v>13</v>
      </c>
      <c r="I5" s="37">
        <v>13.5</v>
      </c>
      <c r="J5" s="37">
        <v>13.5</v>
      </c>
      <c r="K5" s="37">
        <v>14.000000000000002</v>
      </c>
      <c r="L5" s="37">
        <v>14.000000000000002</v>
      </c>
      <c r="M5" s="37">
        <v>14.000000000000002</v>
      </c>
      <c r="N5" s="37">
        <v>14.500000000000002</v>
      </c>
      <c r="O5" s="37">
        <v>14.500000000000002</v>
      </c>
      <c r="P5" s="37">
        <v>14.500000000000002</v>
      </c>
      <c r="Q5" s="37">
        <v>14.500000000000002</v>
      </c>
    </row>
    <row r="6" spans="4:17" x14ac:dyDescent="0.25">
      <c r="D6">
        <v>3</v>
      </c>
      <c r="E6">
        <v>21000</v>
      </c>
      <c r="F6" s="37">
        <v>14.000000000000002</v>
      </c>
      <c r="G6" s="37">
        <v>14.000000000000002</v>
      </c>
      <c r="H6" s="37">
        <v>14.500000000000002</v>
      </c>
      <c r="I6" s="37">
        <v>14.500000000000002</v>
      </c>
      <c r="J6" s="37">
        <v>15</v>
      </c>
      <c r="K6" s="37">
        <v>15</v>
      </c>
      <c r="L6" s="37">
        <v>15</v>
      </c>
      <c r="M6" s="37">
        <v>15.5</v>
      </c>
      <c r="N6" s="37">
        <v>15.5</v>
      </c>
      <c r="O6" s="37">
        <v>15.5</v>
      </c>
      <c r="P6" s="37">
        <v>16</v>
      </c>
      <c r="Q6" s="37">
        <v>16</v>
      </c>
    </row>
    <row r="7" spans="4:17" x14ac:dyDescent="0.25">
      <c r="D7">
        <v>4</v>
      </c>
      <c r="E7">
        <v>21500</v>
      </c>
      <c r="F7" s="37">
        <v>15</v>
      </c>
      <c r="G7" s="37">
        <v>15</v>
      </c>
      <c r="H7" s="37">
        <v>15.5</v>
      </c>
      <c r="I7" s="37">
        <v>15.5</v>
      </c>
      <c r="J7" s="37">
        <v>16</v>
      </c>
      <c r="K7" s="37">
        <v>16</v>
      </c>
      <c r="L7" s="37">
        <v>16.5</v>
      </c>
      <c r="M7" s="37">
        <v>16.5</v>
      </c>
      <c r="N7" s="37">
        <v>16.5</v>
      </c>
      <c r="O7" s="37">
        <v>17</v>
      </c>
      <c r="P7" s="37">
        <v>17</v>
      </c>
      <c r="Q7" s="37">
        <v>17</v>
      </c>
    </row>
    <row r="8" spans="4:17" x14ac:dyDescent="0.25">
      <c r="D8">
        <v>5</v>
      </c>
      <c r="E8">
        <v>22000</v>
      </c>
      <c r="F8" s="37">
        <v>16</v>
      </c>
      <c r="G8" s="37">
        <v>16</v>
      </c>
      <c r="H8" s="37">
        <v>16.5</v>
      </c>
      <c r="I8" s="37">
        <v>16.5</v>
      </c>
      <c r="J8" s="37">
        <v>17</v>
      </c>
      <c r="K8" s="37">
        <v>17</v>
      </c>
      <c r="L8" s="37">
        <v>17.5</v>
      </c>
      <c r="M8" s="37">
        <v>17.5</v>
      </c>
      <c r="N8" s="37">
        <v>18</v>
      </c>
      <c r="O8" s="37">
        <v>18</v>
      </c>
      <c r="P8" s="37">
        <v>18</v>
      </c>
      <c r="Q8" s="37">
        <v>18.5</v>
      </c>
    </row>
    <row r="9" spans="4:17" x14ac:dyDescent="0.25">
      <c r="D9">
        <v>6</v>
      </c>
      <c r="E9">
        <v>22500</v>
      </c>
      <c r="F9" s="37">
        <v>17</v>
      </c>
      <c r="G9" s="37">
        <v>17</v>
      </c>
      <c r="H9" s="37">
        <v>17.5</v>
      </c>
      <c r="I9" s="37">
        <v>17.5</v>
      </c>
      <c r="J9" s="37">
        <v>18</v>
      </c>
      <c r="K9" s="37">
        <v>18</v>
      </c>
      <c r="L9" s="37">
        <v>18.5</v>
      </c>
      <c r="M9" s="37">
        <v>18.5</v>
      </c>
      <c r="N9" s="37">
        <v>19</v>
      </c>
      <c r="O9" s="37">
        <v>19</v>
      </c>
      <c r="P9" s="37">
        <v>19.5</v>
      </c>
      <c r="Q9" s="37">
        <v>19.5</v>
      </c>
    </row>
    <row r="10" spans="4:17" x14ac:dyDescent="0.25">
      <c r="D10">
        <v>7</v>
      </c>
      <c r="E10">
        <v>23000</v>
      </c>
      <c r="F10" s="37">
        <v>17.5</v>
      </c>
      <c r="G10" s="37">
        <v>18</v>
      </c>
      <c r="H10" s="37">
        <v>18</v>
      </c>
      <c r="I10" s="37">
        <v>18.5</v>
      </c>
      <c r="J10" s="37">
        <v>18.5</v>
      </c>
      <c r="K10" s="37">
        <v>19</v>
      </c>
      <c r="L10" s="37">
        <v>19</v>
      </c>
      <c r="M10" s="37">
        <v>19.5</v>
      </c>
      <c r="N10" s="37">
        <v>19.5</v>
      </c>
      <c r="O10" s="37">
        <v>20</v>
      </c>
      <c r="P10" s="37">
        <v>20</v>
      </c>
      <c r="Q10" s="37">
        <v>20</v>
      </c>
    </row>
    <row r="11" spans="4:17" x14ac:dyDescent="0.25">
      <c r="D11">
        <v>8</v>
      </c>
      <c r="E11">
        <v>23500</v>
      </c>
      <c r="F11" s="37">
        <v>18</v>
      </c>
      <c r="G11" s="37">
        <v>18.5</v>
      </c>
      <c r="H11" s="37">
        <v>18.5</v>
      </c>
      <c r="I11" s="37">
        <v>19</v>
      </c>
      <c r="J11" s="37">
        <v>19.5</v>
      </c>
      <c r="K11" s="37">
        <v>19.5</v>
      </c>
      <c r="L11" s="37">
        <v>20</v>
      </c>
      <c r="M11" s="37">
        <v>20</v>
      </c>
      <c r="N11" s="37">
        <v>20.5</v>
      </c>
      <c r="O11" s="37">
        <v>20.5</v>
      </c>
      <c r="P11" s="37">
        <v>20.5</v>
      </c>
      <c r="Q11" s="37">
        <v>21.000000000000004</v>
      </c>
    </row>
    <row r="12" spans="4:17" x14ac:dyDescent="0.25">
      <c r="D12">
        <v>9</v>
      </c>
      <c r="E12">
        <v>24000</v>
      </c>
      <c r="F12" s="37">
        <v>18.5</v>
      </c>
      <c r="G12" s="37">
        <v>19</v>
      </c>
      <c r="H12" s="37">
        <v>19.5</v>
      </c>
      <c r="I12" s="37">
        <v>19.5</v>
      </c>
      <c r="J12" s="37">
        <v>20</v>
      </c>
      <c r="K12" s="37">
        <v>20</v>
      </c>
      <c r="L12" s="37">
        <v>20.5</v>
      </c>
      <c r="M12" s="37">
        <v>20.5</v>
      </c>
      <c r="N12" s="37">
        <v>21.000000000000004</v>
      </c>
      <c r="O12" s="37">
        <v>21.000000000000004</v>
      </c>
      <c r="P12" s="37">
        <v>21.499999999999996</v>
      </c>
      <c r="Q12" s="37">
        <v>21.499999999999996</v>
      </c>
    </row>
    <row r="13" spans="4:17" x14ac:dyDescent="0.25">
      <c r="D13">
        <v>10</v>
      </c>
      <c r="E13">
        <v>24500</v>
      </c>
      <c r="F13" s="37">
        <v>19</v>
      </c>
      <c r="G13" s="37">
        <v>19.5</v>
      </c>
      <c r="H13" s="37">
        <v>20</v>
      </c>
      <c r="I13" s="37">
        <v>20</v>
      </c>
      <c r="J13" s="37">
        <v>20.5</v>
      </c>
      <c r="K13" s="37">
        <v>20.5</v>
      </c>
      <c r="L13" s="37">
        <v>21.000000000000004</v>
      </c>
      <c r="M13" s="37">
        <v>21.000000000000004</v>
      </c>
      <c r="N13" s="37">
        <v>21.499999999999996</v>
      </c>
      <c r="O13" s="37">
        <v>21.499999999999996</v>
      </c>
      <c r="P13" s="37">
        <v>21.999999999999996</v>
      </c>
      <c r="Q13" s="37">
        <v>21.999999999999996</v>
      </c>
    </row>
    <row r="14" spans="4:17" x14ac:dyDescent="0.25">
      <c r="D14">
        <v>11</v>
      </c>
      <c r="E14">
        <v>25000</v>
      </c>
      <c r="F14" s="37">
        <v>19.5</v>
      </c>
      <c r="G14" s="37">
        <v>19.5</v>
      </c>
      <c r="H14" s="37">
        <v>20</v>
      </c>
      <c r="I14" s="37">
        <v>20.5</v>
      </c>
      <c r="J14" s="37">
        <v>20.5</v>
      </c>
      <c r="K14" s="37">
        <v>21.000000000000004</v>
      </c>
      <c r="L14" s="37">
        <v>21.000000000000004</v>
      </c>
      <c r="M14" s="37">
        <v>21.499999999999996</v>
      </c>
      <c r="N14" s="37">
        <v>21.499999999999996</v>
      </c>
      <c r="O14" s="37">
        <v>21.999999999999996</v>
      </c>
      <c r="P14" s="37">
        <v>21.999999999999996</v>
      </c>
      <c r="Q14" s="37">
        <v>22.499999999999996</v>
      </c>
    </row>
    <row r="15" spans="4:17" x14ac:dyDescent="0.25">
      <c r="D15">
        <v>12</v>
      </c>
      <c r="E15">
        <v>26000</v>
      </c>
      <c r="F15" s="37">
        <v>19.5</v>
      </c>
      <c r="G15" s="37">
        <v>20</v>
      </c>
      <c r="H15" s="37">
        <v>20.5</v>
      </c>
      <c r="I15" s="37">
        <v>20.5</v>
      </c>
      <c r="J15" s="37">
        <v>21.000000000000004</v>
      </c>
      <c r="K15" s="37">
        <v>21.000000000000004</v>
      </c>
      <c r="L15" s="37">
        <v>21.499999999999996</v>
      </c>
      <c r="M15" s="37">
        <v>21.499999999999996</v>
      </c>
      <c r="N15" s="37">
        <v>21.999999999999996</v>
      </c>
      <c r="O15" s="37">
        <v>21.999999999999996</v>
      </c>
      <c r="P15" s="37">
        <v>22.499999999999996</v>
      </c>
      <c r="Q15" s="37">
        <v>22.499999999999996</v>
      </c>
    </row>
    <row r="16" spans="4:17" x14ac:dyDescent="0.25">
      <c r="D16">
        <v>13</v>
      </c>
      <c r="E16">
        <v>27000</v>
      </c>
      <c r="F16" s="37">
        <v>19.5</v>
      </c>
      <c r="G16" s="37">
        <v>20</v>
      </c>
      <c r="H16" s="37">
        <v>20.5</v>
      </c>
      <c r="I16" s="37">
        <v>21.000000000000004</v>
      </c>
      <c r="J16" s="37">
        <v>21.000000000000004</v>
      </c>
      <c r="K16" s="37">
        <v>21.499999999999996</v>
      </c>
      <c r="L16" s="37">
        <v>21.499999999999996</v>
      </c>
      <c r="M16" s="37">
        <v>21.999999999999996</v>
      </c>
      <c r="N16" s="37">
        <v>21.999999999999996</v>
      </c>
      <c r="O16" s="37">
        <v>22.499999999999996</v>
      </c>
      <c r="P16" s="37">
        <v>22.499999999999996</v>
      </c>
      <c r="Q16" s="37">
        <v>23</v>
      </c>
    </row>
    <row r="17" spans="4:17" x14ac:dyDescent="0.25">
      <c r="D17">
        <v>14</v>
      </c>
      <c r="E17">
        <v>28000</v>
      </c>
      <c r="F17" s="37">
        <v>20</v>
      </c>
      <c r="G17" s="37">
        <v>20.5</v>
      </c>
      <c r="H17" s="37">
        <v>20.5</v>
      </c>
      <c r="I17" s="37">
        <v>21.000000000000004</v>
      </c>
      <c r="J17" s="37">
        <v>21.499999999999996</v>
      </c>
      <c r="K17" s="37">
        <v>21.499999999999996</v>
      </c>
      <c r="L17" s="37">
        <v>21.999999999999996</v>
      </c>
      <c r="M17" s="37">
        <v>21.999999999999996</v>
      </c>
      <c r="N17" s="37">
        <v>22.499999999999996</v>
      </c>
      <c r="O17" s="37">
        <v>22.499999999999996</v>
      </c>
      <c r="P17" s="37">
        <v>23</v>
      </c>
      <c r="Q17" s="37">
        <v>23</v>
      </c>
    </row>
    <row r="18" spans="4:17" x14ac:dyDescent="0.25">
      <c r="D18">
        <v>15</v>
      </c>
      <c r="E18">
        <v>29000</v>
      </c>
      <c r="F18" s="37">
        <v>20</v>
      </c>
      <c r="G18" s="37">
        <v>20.5</v>
      </c>
      <c r="H18" s="37">
        <v>21.000000000000004</v>
      </c>
      <c r="I18" s="37">
        <v>21.000000000000004</v>
      </c>
      <c r="J18" s="37">
        <v>21.499999999999996</v>
      </c>
      <c r="K18" s="37">
        <v>21.999999999999996</v>
      </c>
      <c r="L18" s="37">
        <v>21.999999999999996</v>
      </c>
      <c r="M18" s="37">
        <v>22.499999999999996</v>
      </c>
      <c r="N18" s="37">
        <v>22.499999999999996</v>
      </c>
      <c r="O18" s="37">
        <v>23</v>
      </c>
      <c r="P18" s="37">
        <v>23</v>
      </c>
      <c r="Q18" s="37">
        <v>23.5</v>
      </c>
    </row>
    <row r="19" spans="4:17" x14ac:dyDescent="0.25">
      <c r="D19">
        <v>16</v>
      </c>
      <c r="E19">
        <v>30000</v>
      </c>
      <c r="F19" s="37">
        <v>20</v>
      </c>
      <c r="G19" s="37">
        <v>20.5</v>
      </c>
      <c r="H19" s="37">
        <v>21.000000000000004</v>
      </c>
      <c r="I19" s="37">
        <v>21.499999999999996</v>
      </c>
      <c r="J19" s="37">
        <v>21.499999999999996</v>
      </c>
      <c r="K19" s="37">
        <v>21.999999999999996</v>
      </c>
      <c r="L19" s="37">
        <v>22.499999999999996</v>
      </c>
      <c r="M19" s="37">
        <v>22.499999999999996</v>
      </c>
      <c r="N19" s="37">
        <v>23</v>
      </c>
      <c r="O19" s="37">
        <v>23</v>
      </c>
      <c r="P19" s="37">
        <v>23</v>
      </c>
      <c r="Q19" s="37">
        <v>23.5</v>
      </c>
    </row>
    <row r="20" spans="4:17" x14ac:dyDescent="0.25">
      <c r="D20">
        <v>17</v>
      </c>
      <c r="E20">
        <v>31000</v>
      </c>
      <c r="F20" s="37">
        <v>21.499999999999996</v>
      </c>
      <c r="G20" s="37">
        <v>21.499999999999996</v>
      </c>
      <c r="H20" s="37">
        <v>21.999999999999996</v>
      </c>
      <c r="I20" s="37">
        <v>22.499999999999996</v>
      </c>
      <c r="J20" s="37">
        <v>22.499999999999996</v>
      </c>
      <c r="K20" s="37">
        <v>23</v>
      </c>
      <c r="L20" s="37">
        <v>23.5</v>
      </c>
      <c r="M20" s="37">
        <v>23.5</v>
      </c>
      <c r="N20" s="37">
        <v>24</v>
      </c>
      <c r="O20" s="37">
        <v>24</v>
      </c>
      <c r="P20" s="37">
        <v>24.5</v>
      </c>
      <c r="Q20" s="37">
        <v>24.5</v>
      </c>
    </row>
    <row r="21" spans="4:17" x14ac:dyDescent="0.25">
      <c r="D21">
        <v>18</v>
      </c>
      <c r="E21">
        <v>32000</v>
      </c>
      <c r="F21" s="37">
        <v>21.499999999999996</v>
      </c>
      <c r="G21" s="37">
        <v>21.499999999999996</v>
      </c>
      <c r="H21" s="37">
        <v>21.999999999999996</v>
      </c>
      <c r="I21" s="37">
        <v>22.499999999999996</v>
      </c>
      <c r="J21" s="37">
        <v>23</v>
      </c>
      <c r="K21" s="37">
        <v>23</v>
      </c>
      <c r="L21" s="37">
        <v>23.5</v>
      </c>
      <c r="M21" s="37">
        <v>23.5</v>
      </c>
      <c r="N21" s="37">
        <v>24</v>
      </c>
      <c r="O21" s="37">
        <v>24</v>
      </c>
      <c r="P21" s="37">
        <v>24.5</v>
      </c>
      <c r="Q21" s="37">
        <v>24.5</v>
      </c>
    </row>
    <row r="22" spans="4:17" x14ac:dyDescent="0.25">
      <c r="D22">
        <v>19</v>
      </c>
      <c r="E22">
        <v>33000</v>
      </c>
      <c r="F22" s="37">
        <v>21.499999999999996</v>
      </c>
      <c r="G22" s="37">
        <v>21.999999999999996</v>
      </c>
      <c r="H22" s="37">
        <v>21.999999999999996</v>
      </c>
      <c r="I22" s="37">
        <v>22.499999999999996</v>
      </c>
      <c r="J22" s="37">
        <v>23</v>
      </c>
      <c r="K22" s="37">
        <v>23</v>
      </c>
      <c r="L22" s="37">
        <v>23.5</v>
      </c>
      <c r="M22" s="37">
        <v>24</v>
      </c>
      <c r="N22" s="37">
        <v>24</v>
      </c>
      <c r="O22" s="37">
        <v>24.5</v>
      </c>
      <c r="P22" s="37">
        <v>24.5</v>
      </c>
      <c r="Q22" s="37">
        <v>24.5</v>
      </c>
    </row>
    <row r="23" spans="4:17" x14ac:dyDescent="0.25">
      <c r="D23">
        <v>20</v>
      </c>
      <c r="E23">
        <v>34000</v>
      </c>
      <c r="F23" s="37">
        <v>21.499999999999996</v>
      </c>
      <c r="G23" s="37">
        <v>21.999999999999996</v>
      </c>
      <c r="H23" s="37">
        <v>22.499999999999996</v>
      </c>
      <c r="I23" s="37">
        <v>22.499999999999996</v>
      </c>
      <c r="J23" s="37">
        <v>23</v>
      </c>
      <c r="K23" s="37">
        <v>23.5</v>
      </c>
      <c r="L23" s="37">
        <v>23.5</v>
      </c>
      <c r="M23" s="37">
        <v>24</v>
      </c>
      <c r="N23" s="37">
        <v>24</v>
      </c>
      <c r="O23" s="37">
        <v>24.5</v>
      </c>
      <c r="P23" s="37">
        <v>24.5</v>
      </c>
      <c r="Q23" s="37">
        <v>25</v>
      </c>
    </row>
    <row r="24" spans="4:17" x14ac:dyDescent="0.25">
      <c r="D24">
        <v>21</v>
      </c>
      <c r="E24">
        <v>35000</v>
      </c>
      <c r="F24" s="37">
        <v>21.499999999999996</v>
      </c>
      <c r="G24" s="37">
        <v>21.999999999999996</v>
      </c>
      <c r="H24" s="37">
        <v>22.499999999999996</v>
      </c>
      <c r="I24" s="37">
        <v>23</v>
      </c>
      <c r="J24" s="37">
        <v>23</v>
      </c>
      <c r="K24" s="37">
        <v>23.5</v>
      </c>
      <c r="L24" s="37">
        <v>23.5</v>
      </c>
      <c r="M24" s="37">
        <v>24</v>
      </c>
      <c r="N24" s="37">
        <v>24.5</v>
      </c>
      <c r="O24" s="37">
        <v>24.5</v>
      </c>
      <c r="P24" s="37">
        <v>25</v>
      </c>
      <c r="Q24" s="37">
        <v>25</v>
      </c>
    </row>
    <row r="25" spans="4:17" x14ac:dyDescent="0.25">
      <c r="D25">
        <v>22</v>
      </c>
      <c r="E25">
        <v>36000</v>
      </c>
      <c r="F25" s="37">
        <v>21.999999999999996</v>
      </c>
      <c r="G25" s="37">
        <v>21.999999999999996</v>
      </c>
      <c r="H25" s="37">
        <v>22.499999999999996</v>
      </c>
      <c r="I25" s="37">
        <v>23</v>
      </c>
      <c r="J25" s="37">
        <v>23.5</v>
      </c>
      <c r="K25" s="37">
        <v>23.5</v>
      </c>
      <c r="L25" s="37">
        <v>24</v>
      </c>
      <c r="M25" s="37">
        <v>24</v>
      </c>
      <c r="N25" s="37">
        <v>24.5</v>
      </c>
      <c r="O25" s="37">
        <v>25</v>
      </c>
      <c r="P25" s="37">
        <v>25</v>
      </c>
      <c r="Q25" s="37">
        <v>25</v>
      </c>
    </row>
    <row r="26" spans="4:17" x14ac:dyDescent="0.25">
      <c r="D26">
        <v>23</v>
      </c>
      <c r="E26">
        <v>37000</v>
      </c>
      <c r="F26" s="37">
        <v>21.999999999999996</v>
      </c>
      <c r="G26" s="37">
        <v>22.499999999999996</v>
      </c>
      <c r="H26" s="37">
        <v>23</v>
      </c>
      <c r="I26" s="37">
        <v>23</v>
      </c>
      <c r="J26" s="37">
        <v>23.5</v>
      </c>
      <c r="K26" s="37">
        <v>24</v>
      </c>
      <c r="L26" s="37">
        <v>24</v>
      </c>
      <c r="M26" s="37">
        <v>24.5</v>
      </c>
      <c r="N26" s="37">
        <v>24.5</v>
      </c>
      <c r="O26" s="37">
        <v>25</v>
      </c>
      <c r="P26" s="37">
        <v>25</v>
      </c>
      <c r="Q26" s="37">
        <v>25.5</v>
      </c>
    </row>
    <row r="27" spans="4:17" x14ac:dyDescent="0.25">
      <c r="D27">
        <v>24</v>
      </c>
      <c r="E27">
        <v>38000</v>
      </c>
      <c r="F27" s="37">
        <v>21.999999999999996</v>
      </c>
      <c r="G27" s="37">
        <v>22.499999999999996</v>
      </c>
      <c r="H27" s="37">
        <v>23</v>
      </c>
      <c r="I27" s="37">
        <v>23.5</v>
      </c>
      <c r="J27" s="37">
        <v>23.5</v>
      </c>
      <c r="K27" s="37">
        <v>24</v>
      </c>
      <c r="L27" s="37">
        <v>24.5</v>
      </c>
      <c r="M27" s="37">
        <v>24.5</v>
      </c>
      <c r="N27" s="37">
        <v>25</v>
      </c>
      <c r="O27" s="37">
        <v>25</v>
      </c>
      <c r="P27" s="37">
        <v>25.5</v>
      </c>
      <c r="Q27" s="37">
        <v>25.5</v>
      </c>
    </row>
    <row r="28" spans="4:17" x14ac:dyDescent="0.25">
      <c r="D28">
        <v>25</v>
      </c>
      <c r="E28">
        <v>39000</v>
      </c>
      <c r="F28" s="37">
        <v>22.499999999999996</v>
      </c>
      <c r="G28" s="37">
        <v>23</v>
      </c>
      <c r="H28" s="37">
        <v>23</v>
      </c>
      <c r="I28" s="37">
        <v>23.5</v>
      </c>
      <c r="J28" s="37">
        <v>24</v>
      </c>
      <c r="K28" s="37">
        <v>24.5</v>
      </c>
      <c r="L28" s="37">
        <v>24.5</v>
      </c>
      <c r="M28" s="37">
        <v>25</v>
      </c>
      <c r="N28" s="37">
        <v>25</v>
      </c>
      <c r="O28" s="37">
        <v>25.5</v>
      </c>
      <c r="P28" s="37">
        <v>25.5</v>
      </c>
      <c r="Q28" s="37">
        <v>26</v>
      </c>
    </row>
    <row r="29" spans="4:17" x14ac:dyDescent="0.25">
      <c r="D29">
        <v>26</v>
      </c>
      <c r="E29">
        <v>40000</v>
      </c>
      <c r="F29" s="37">
        <v>22.499999999999996</v>
      </c>
      <c r="G29" s="37">
        <v>23</v>
      </c>
      <c r="H29" s="37">
        <v>23.5</v>
      </c>
      <c r="I29" s="37">
        <v>23.5</v>
      </c>
      <c r="J29" s="37">
        <v>24</v>
      </c>
      <c r="K29" s="37">
        <v>24.5</v>
      </c>
      <c r="L29" s="37">
        <v>25</v>
      </c>
      <c r="M29" s="37">
        <v>25</v>
      </c>
      <c r="N29" s="37">
        <v>25.5</v>
      </c>
      <c r="O29" s="37">
        <v>25.5</v>
      </c>
      <c r="P29" s="37">
        <v>26</v>
      </c>
      <c r="Q29" s="37">
        <v>26</v>
      </c>
    </row>
    <row r="30" spans="4:17" x14ac:dyDescent="0.25">
      <c r="D30">
        <v>27</v>
      </c>
      <c r="E30">
        <v>41000</v>
      </c>
      <c r="F30" s="37">
        <v>22.499999999999996</v>
      </c>
      <c r="G30" s="37">
        <v>23</v>
      </c>
      <c r="H30" s="37">
        <v>23.5</v>
      </c>
      <c r="I30" s="37">
        <v>24</v>
      </c>
      <c r="J30" s="37">
        <v>24.5</v>
      </c>
      <c r="K30" s="37">
        <v>24.5</v>
      </c>
      <c r="L30" s="37">
        <v>25</v>
      </c>
      <c r="M30" s="37">
        <v>25.5</v>
      </c>
      <c r="N30" s="37">
        <v>25.5</v>
      </c>
      <c r="O30" s="37">
        <v>26</v>
      </c>
      <c r="P30" s="37">
        <v>26</v>
      </c>
      <c r="Q30" s="37">
        <v>26</v>
      </c>
    </row>
    <row r="31" spans="4:17" x14ac:dyDescent="0.25">
      <c r="D31">
        <v>28</v>
      </c>
      <c r="E31">
        <v>42000</v>
      </c>
      <c r="F31" s="37">
        <v>23</v>
      </c>
      <c r="G31" s="37">
        <v>23.5</v>
      </c>
      <c r="H31" s="37">
        <v>23.5</v>
      </c>
      <c r="I31" s="37">
        <v>24</v>
      </c>
      <c r="J31" s="37">
        <v>24.5</v>
      </c>
      <c r="K31" s="37">
        <v>25</v>
      </c>
      <c r="L31" s="37">
        <v>25</v>
      </c>
      <c r="M31" s="37">
        <v>25.5</v>
      </c>
      <c r="N31" s="37">
        <v>25.5</v>
      </c>
      <c r="O31" s="37">
        <v>26</v>
      </c>
      <c r="P31" s="37">
        <v>26</v>
      </c>
      <c r="Q31" s="37">
        <v>26.5</v>
      </c>
    </row>
    <row r="32" spans="4:17" x14ac:dyDescent="0.25">
      <c r="D32">
        <v>29</v>
      </c>
      <c r="E32">
        <v>43000</v>
      </c>
      <c r="F32" s="37">
        <v>23</v>
      </c>
      <c r="G32" s="37">
        <v>23.5</v>
      </c>
      <c r="H32" s="37">
        <v>23.5</v>
      </c>
      <c r="I32" s="37">
        <v>24</v>
      </c>
      <c r="J32" s="37">
        <v>24.5</v>
      </c>
      <c r="K32" s="37">
        <v>25</v>
      </c>
      <c r="L32" s="37">
        <v>25</v>
      </c>
      <c r="M32" s="37">
        <v>25.5</v>
      </c>
      <c r="N32" s="37">
        <v>25.5</v>
      </c>
      <c r="O32" s="37">
        <v>26</v>
      </c>
      <c r="P32" s="37">
        <v>26</v>
      </c>
      <c r="Q32" s="37">
        <v>26.5</v>
      </c>
    </row>
    <row r="33" spans="4:17" x14ac:dyDescent="0.25">
      <c r="D33">
        <v>30</v>
      </c>
      <c r="E33">
        <v>44000</v>
      </c>
      <c r="F33" s="37">
        <v>23</v>
      </c>
      <c r="G33" s="37">
        <v>23.5</v>
      </c>
      <c r="H33" s="37">
        <v>23.5</v>
      </c>
      <c r="I33" s="37">
        <v>24</v>
      </c>
      <c r="J33" s="37">
        <v>24.5</v>
      </c>
      <c r="K33" s="37">
        <v>25</v>
      </c>
      <c r="L33" s="37">
        <v>25</v>
      </c>
      <c r="M33" s="37">
        <v>25.5</v>
      </c>
      <c r="N33" s="37">
        <v>25.5</v>
      </c>
      <c r="O33" s="37">
        <v>26</v>
      </c>
      <c r="P33" s="37">
        <v>26</v>
      </c>
      <c r="Q33" s="37">
        <v>26.5</v>
      </c>
    </row>
    <row r="34" spans="4:17" x14ac:dyDescent="0.25">
      <c r="D34">
        <v>31</v>
      </c>
      <c r="E34">
        <v>45000</v>
      </c>
      <c r="F34" s="37">
        <v>23</v>
      </c>
      <c r="G34" s="37">
        <v>23.5</v>
      </c>
      <c r="H34" s="37">
        <v>23.5</v>
      </c>
      <c r="I34" s="37">
        <v>24</v>
      </c>
      <c r="J34" s="37">
        <v>24.5</v>
      </c>
      <c r="K34" s="37">
        <v>25</v>
      </c>
      <c r="L34" s="37">
        <v>25</v>
      </c>
      <c r="M34" s="37">
        <v>25.5</v>
      </c>
      <c r="N34" s="37">
        <v>25.5</v>
      </c>
      <c r="O34" s="37">
        <v>26</v>
      </c>
      <c r="P34" s="37">
        <v>26</v>
      </c>
      <c r="Q34" s="37">
        <v>26.5</v>
      </c>
    </row>
    <row r="35" spans="4:17" x14ac:dyDescent="0.25">
      <c r="D35">
        <v>32</v>
      </c>
      <c r="E35">
        <v>46000</v>
      </c>
      <c r="F35" s="37">
        <v>23</v>
      </c>
      <c r="G35" s="37">
        <v>23.5</v>
      </c>
      <c r="H35" s="37">
        <v>23.5</v>
      </c>
      <c r="I35" s="37">
        <v>24</v>
      </c>
      <c r="J35" s="37">
        <v>24.5</v>
      </c>
      <c r="K35" s="37">
        <v>25</v>
      </c>
      <c r="L35" s="37">
        <v>25</v>
      </c>
      <c r="M35" s="37">
        <v>25.5</v>
      </c>
      <c r="N35" s="37">
        <v>25.5</v>
      </c>
      <c r="O35" s="37">
        <v>26</v>
      </c>
      <c r="P35" s="37">
        <v>26</v>
      </c>
      <c r="Q35" s="37">
        <v>26.5</v>
      </c>
    </row>
    <row r="36" spans="4:17" x14ac:dyDescent="0.25">
      <c r="D36">
        <v>33</v>
      </c>
      <c r="E36">
        <v>47000</v>
      </c>
      <c r="F36" s="37">
        <v>23</v>
      </c>
      <c r="G36" s="37">
        <v>23.5</v>
      </c>
      <c r="H36" s="37">
        <v>23.5</v>
      </c>
      <c r="I36" s="37">
        <v>24</v>
      </c>
      <c r="J36" s="37">
        <v>24.5</v>
      </c>
      <c r="K36" s="37">
        <v>25</v>
      </c>
      <c r="L36" s="37">
        <v>25</v>
      </c>
      <c r="M36" s="37">
        <v>25.5</v>
      </c>
      <c r="N36" s="37">
        <v>25.5</v>
      </c>
      <c r="O36" s="37">
        <v>26</v>
      </c>
      <c r="P36" s="37">
        <v>26</v>
      </c>
      <c r="Q36" s="37">
        <v>26.5</v>
      </c>
    </row>
    <row r="37" spans="4:17" x14ac:dyDescent="0.25">
      <c r="D37">
        <v>34</v>
      </c>
      <c r="E37">
        <v>48000</v>
      </c>
      <c r="F37" s="37">
        <v>23</v>
      </c>
      <c r="G37" s="37">
        <v>23.5</v>
      </c>
      <c r="H37" s="37">
        <v>23.5</v>
      </c>
      <c r="I37" s="37">
        <v>24</v>
      </c>
      <c r="J37" s="37">
        <v>24.5</v>
      </c>
      <c r="K37" s="37">
        <v>25</v>
      </c>
      <c r="L37" s="37">
        <v>25</v>
      </c>
      <c r="M37" s="37">
        <v>25.5</v>
      </c>
      <c r="N37" s="37">
        <v>25.5</v>
      </c>
      <c r="O37" s="37">
        <v>26</v>
      </c>
      <c r="P37" s="37">
        <v>26</v>
      </c>
      <c r="Q37" s="37">
        <v>26.5</v>
      </c>
    </row>
    <row r="38" spans="4:17" x14ac:dyDescent="0.25">
      <c r="D38">
        <v>35</v>
      </c>
      <c r="E38">
        <v>49000</v>
      </c>
      <c r="F38" s="37">
        <v>23</v>
      </c>
      <c r="G38" s="37">
        <v>23.5</v>
      </c>
      <c r="H38" s="37">
        <v>24</v>
      </c>
      <c r="I38" s="37">
        <v>24.5</v>
      </c>
      <c r="J38" s="37">
        <v>24.5</v>
      </c>
      <c r="K38" s="37">
        <v>25</v>
      </c>
      <c r="L38" s="37">
        <v>25.5</v>
      </c>
      <c r="M38" s="37">
        <v>25.5</v>
      </c>
      <c r="N38" s="37">
        <v>26</v>
      </c>
      <c r="O38" s="37">
        <v>26</v>
      </c>
      <c r="P38" s="37">
        <v>26.5</v>
      </c>
      <c r="Q38" s="37">
        <v>26.5</v>
      </c>
    </row>
    <row r="39" spans="4:17" x14ac:dyDescent="0.25">
      <c r="D39">
        <v>36</v>
      </c>
      <c r="E39">
        <v>50000</v>
      </c>
      <c r="F39" s="37">
        <v>23</v>
      </c>
      <c r="G39" s="37">
        <v>23.5</v>
      </c>
      <c r="H39" s="37">
        <v>24</v>
      </c>
      <c r="I39" s="37">
        <v>24.5</v>
      </c>
      <c r="J39" s="37">
        <v>25</v>
      </c>
      <c r="K39" s="37">
        <v>25</v>
      </c>
      <c r="L39" s="37">
        <v>25.5</v>
      </c>
      <c r="M39" s="37">
        <v>26</v>
      </c>
      <c r="N39" s="37">
        <v>26</v>
      </c>
      <c r="O39" s="37">
        <v>26.5</v>
      </c>
      <c r="P39" s="37">
        <v>26.5</v>
      </c>
      <c r="Q39" s="37">
        <v>27</v>
      </c>
    </row>
    <row r="40" spans="4:17" x14ac:dyDescent="0.25">
      <c r="D40">
        <v>37</v>
      </c>
      <c r="E40">
        <v>51000</v>
      </c>
      <c r="F40" s="37">
        <v>23.5</v>
      </c>
      <c r="G40" s="37">
        <v>23.5</v>
      </c>
      <c r="H40" s="37">
        <v>24</v>
      </c>
      <c r="I40" s="37">
        <v>24.5</v>
      </c>
      <c r="J40" s="37">
        <v>25</v>
      </c>
      <c r="K40" s="37">
        <v>25.5</v>
      </c>
      <c r="L40" s="37">
        <v>25.5</v>
      </c>
      <c r="M40" s="37">
        <v>26</v>
      </c>
      <c r="N40" s="37">
        <v>26</v>
      </c>
      <c r="O40" s="37">
        <v>26.5</v>
      </c>
      <c r="P40" s="37">
        <v>26.5</v>
      </c>
      <c r="Q40" s="37">
        <v>27</v>
      </c>
    </row>
    <row r="41" spans="4:17" x14ac:dyDescent="0.25">
      <c r="D41">
        <v>38</v>
      </c>
      <c r="E41">
        <v>52000</v>
      </c>
      <c r="F41" s="37">
        <v>23.5</v>
      </c>
      <c r="G41" s="37">
        <v>24</v>
      </c>
      <c r="H41" s="37">
        <v>24</v>
      </c>
      <c r="I41" s="37">
        <v>24.5</v>
      </c>
      <c r="J41" s="37">
        <v>25</v>
      </c>
      <c r="K41" s="37">
        <v>25.5</v>
      </c>
      <c r="L41" s="37">
        <v>25.5</v>
      </c>
      <c r="M41" s="37">
        <v>26</v>
      </c>
      <c r="N41" s="37">
        <v>26</v>
      </c>
      <c r="O41" s="37">
        <v>26.5</v>
      </c>
      <c r="P41" s="37">
        <v>27</v>
      </c>
      <c r="Q41" s="37">
        <v>27</v>
      </c>
    </row>
    <row r="42" spans="4:17" x14ac:dyDescent="0.25">
      <c r="D42">
        <v>39</v>
      </c>
      <c r="E42">
        <v>53000</v>
      </c>
      <c r="F42" s="37">
        <v>23.5</v>
      </c>
      <c r="G42" s="37">
        <v>24</v>
      </c>
      <c r="H42" s="37">
        <v>24</v>
      </c>
      <c r="I42" s="37">
        <v>24.5</v>
      </c>
      <c r="J42" s="37">
        <v>25</v>
      </c>
      <c r="K42" s="37">
        <v>25.5</v>
      </c>
      <c r="L42" s="37">
        <v>25.5</v>
      </c>
      <c r="M42" s="37">
        <v>26</v>
      </c>
      <c r="N42" s="37">
        <v>26.5</v>
      </c>
      <c r="O42" s="37">
        <v>26.5</v>
      </c>
      <c r="P42" s="37">
        <v>27</v>
      </c>
      <c r="Q42" s="37">
        <v>27</v>
      </c>
    </row>
    <row r="43" spans="4:17" x14ac:dyDescent="0.25">
      <c r="D43">
        <v>40</v>
      </c>
      <c r="E43">
        <v>54000</v>
      </c>
      <c r="F43" s="37">
        <v>23.5</v>
      </c>
      <c r="G43" s="37">
        <v>24</v>
      </c>
      <c r="H43" s="37">
        <v>24.5</v>
      </c>
      <c r="I43" s="37">
        <v>24.5</v>
      </c>
      <c r="J43" s="37">
        <v>25</v>
      </c>
      <c r="K43" s="37">
        <v>25.5</v>
      </c>
      <c r="L43" s="37">
        <v>26</v>
      </c>
      <c r="M43" s="37">
        <v>26</v>
      </c>
      <c r="N43" s="37">
        <v>26.5</v>
      </c>
      <c r="O43" s="37">
        <v>26.5</v>
      </c>
      <c r="P43" s="37">
        <v>27</v>
      </c>
      <c r="Q43" s="37">
        <v>27</v>
      </c>
    </row>
    <row r="44" spans="4:17" x14ac:dyDescent="0.25">
      <c r="D44">
        <v>41</v>
      </c>
      <c r="E44">
        <v>55000</v>
      </c>
      <c r="F44" s="37">
        <v>23.5</v>
      </c>
      <c r="G44" s="37">
        <v>24</v>
      </c>
      <c r="H44" s="37">
        <v>24.5</v>
      </c>
      <c r="I44" s="37">
        <v>25</v>
      </c>
      <c r="J44" s="37">
        <v>25</v>
      </c>
      <c r="K44" s="37">
        <v>25.5</v>
      </c>
      <c r="L44" s="37">
        <v>26</v>
      </c>
      <c r="M44" s="37">
        <v>26.5</v>
      </c>
      <c r="N44" s="37">
        <v>26.5</v>
      </c>
      <c r="O44" s="37">
        <v>27</v>
      </c>
      <c r="P44" s="37">
        <v>27</v>
      </c>
      <c r="Q44" s="37">
        <v>27.500000000000004</v>
      </c>
    </row>
    <row r="45" spans="4:17" x14ac:dyDescent="0.25">
      <c r="D45">
        <v>42</v>
      </c>
      <c r="E45">
        <v>56000</v>
      </c>
      <c r="F45" s="37">
        <v>23.5</v>
      </c>
      <c r="G45" s="37">
        <v>24</v>
      </c>
      <c r="H45" s="37">
        <v>24.5</v>
      </c>
      <c r="I45" s="37">
        <v>25</v>
      </c>
      <c r="J45" s="37">
        <v>25.5</v>
      </c>
      <c r="K45" s="37">
        <v>25.5</v>
      </c>
      <c r="L45" s="37">
        <v>26</v>
      </c>
      <c r="M45" s="37">
        <v>26.5</v>
      </c>
      <c r="N45" s="37">
        <v>26.5</v>
      </c>
      <c r="O45" s="37">
        <v>27</v>
      </c>
      <c r="P45" s="37">
        <v>27</v>
      </c>
      <c r="Q45" s="37">
        <v>27.500000000000004</v>
      </c>
    </row>
    <row r="46" spans="4:17" x14ac:dyDescent="0.25">
      <c r="D46">
        <v>43</v>
      </c>
      <c r="E46">
        <v>57000</v>
      </c>
      <c r="F46" s="37">
        <v>24</v>
      </c>
      <c r="G46" s="37">
        <v>24.5</v>
      </c>
      <c r="H46" s="37">
        <v>24.5</v>
      </c>
      <c r="I46" s="37">
        <v>25</v>
      </c>
      <c r="J46" s="37">
        <v>25.5</v>
      </c>
      <c r="K46" s="37">
        <v>26</v>
      </c>
      <c r="L46" s="37">
        <v>26</v>
      </c>
      <c r="M46" s="37">
        <v>26.5</v>
      </c>
      <c r="N46" s="37">
        <v>27</v>
      </c>
      <c r="O46" s="37">
        <v>27</v>
      </c>
      <c r="P46" s="37">
        <v>27.500000000000004</v>
      </c>
      <c r="Q46" s="37">
        <v>27.500000000000004</v>
      </c>
    </row>
    <row r="47" spans="4:17" x14ac:dyDescent="0.25">
      <c r="D47">
        <v>44</v>
      </c>
      <c r="E47">
        <v>58000</v>
      </c>
      <c r="F47" s="37">
        <v>24</v>
      </c>
      <c r="G47" s="37">
        <v>24.5</v>
      </c>
      <c r="H47" s="37">
        <v>25</v>
      </c>
      <c r="I47" s="37">
        <v>25</v>
      </c>
      <c r="J47" s="37">
        <v>25.5</v>
      </c>
      <c r="K47" s="37">
        <v>26</v>
      </c>
      <c r="L47" s="37">
        <v>26.5</v>
      </c>
      <c r="M47" s="37">
        <v>26.5</v>
      </c>
      <c r="N47" s="37">
        <v>27</v>
      </c>
      <c r="O47" s="37">
        <v>27</v>
      </c>
      <c r="P47" s="37">
        <v>27.500000000000004</v>
      </c>
      <c r="Q47" s="37">
        <v>27.500000000000004</v>
      </c>
    </row>
    <row r="48" spans="4:17" x14ac:dyDescent="0.25">
      <c r="D48">
        <v>45</v>
      </c>
      <c r="E48">
        <v>59000</v>
      </c>
      <c r="F48" s="37">
        <v>24</v>
      </c>
      <c r="G48" s="37">
        <v>24.5</v>
      </c>
      <c r="H48" s="37">
        <v>25</v>
      </c>
      <c r="I48" s="37">
        <v>25.5</v>
      </c>
      <c r="J48" s="37">
        <v>25.5</v>
      </c>
      <c r="K48" s="37">
        <v>26</v>
      </c>
      <c r="L48" s="37">
        <v>26.5</v>
      </c>
      <c r="M48" s="37">
        <v>27</v>
      </c>
      <c r="N48" s="37">
        <v>27</v>
      </c>
      <c r="O48" s="37">
        <v>27.500000000000004</v>
      </c>
      <c r="P48" s="37">
        <v>27.500000000000004</v>
      </c>
      <c r="Q48" s="37">
        <v>28.000000000000004</v>
      </c>
    </row>
    <row r="49" spans="4:17" x14ac:dyDescent="0.25">
      <c r="D49">
        <v>46</v>
      </c>
      <c r="E49">
        <v>60000</v>
      </c>
      <c r="F49" s="37">
        <v>24</v>
      </c>
      <c r="G49" s="37">
        <v>24.5</v>
      </c>
      <c r="H49" s="37">
        <v>25</v>
      </c>
      <c r="I49" s="37">
        <v>25.5</v>
      </c>
      <c r="J49" s="37">
        <v>26</v>
      </c>
      <c r="K49" s="37">
        <v>26</v>
      </c>
      <c r="L49" s="37">
        <v>26.5</v>
      </c>
      <c r="M49" s="37">
        <v>27</v>
      </c>
      <c r="N49" s="37">
        <v>27</v>
      </c>
      <c r="O49" s="37">
        <v>27.500000000000004</v>
      </c>
      <c r="P49" s="37">
        <v>27.500000000000004</v>
      </c>
      <c r="Q49" s="37">
        <v>28.000000000000004</v>
      </c>
    </row>
    <row r="50" spans="4:17" x14ac:dyDescent="0.25">
      <c r="D50">
        <v>47</v>
      </c>
      <c r="E50">
        <v>61000</v>
      </c>
      <c r="F50" s="37">
        <v>24</v>
      </c>
      <c r="G50" s="37">
        <v>24.5</v>
      </c>
      <c r="H50" s="37">
        <v>25</v>
      </c>
      <c r="I50" s="37">
        <v>25.5</v>
      </c>
      <c r="J50" s="37">
        <v>26</v>
      </c>
      <c r="K50" s="37">
        <v>26.5</v>
      </c>
      <c r="L50" s="37">
        <v>26.5</v>
      </c>
      <c r="M50" s="37">
        <v>27</v>
      </c>
      <c r="N50" s="37">
        <v>27.500000000000004</v>
      </c>
      <c r="O50" s="37">
        <v>27.500000000000004</v>
      </c>
      <c r="P50" s="37">
        <v>28.000000000000004</v>
      </c>
      <c r="Q50" s="37">
        <v>28.000000000000004</v>
      </c>
    </row>
    <row r="51" spans="4:17" x14ac:dyDescent="0.25">
      <c r="D51">
        <v>48</v>
      </c>
      <c r="E51">
        <v>62000</v>
      </c>
      <c r="F51" s="37">
        <v>24.5</v>
      </c>
      <c r="G51" s="37">
        <v>25</v>
      </c>
      <c r="H51" s="37">
        <v>25.5</v>
      </c>
      <c r="I51" s="37">
        <v>25.5</v>
      </c>
      <c r="J51" s="37">
        <v>26</v>
      </c>
      <c r="K51" s="37">
        <v>26.5</v>
      </c>
      <c r="L51" s="37">
        <v>27</v>
      </c>
      <c r="M51" s="37">
        <v>27</v>
      </c>
      <c r="N51" s="37">
        <v>27.500000000000004</v>
      </c>
      <c r="O51" s="37">
        <v>27.500000000000004</v>
      </c>
      <c r="P51" s="37">
        <v>28.000000000000004</v>
      </c>
      <c r="Q51" s="37">
        <v>28.000000000000004</v>
      </c>
    </row>
    <row r="52" spans="4:17" x14ac:dyDescent="0.25">
      <c r="D52">
        <v>49</v>
      </c>
      <c r="E52">
        <v>63000</v>
      </c>
      <c r="F52" s="37">
        <v>24.5</v>
      </c>
      <c r="G52" s="37">
        <v>25</v>
      </c>
      <c r="H52" s="37">
        <v>25.5</v>
      </c>
      <c r="I52" s="37">
        <v>26</v>
      </c>
      <c r="J52" s="37">
        <v>26</v>
      </c>
      <c r="K52" s="37">
        <v>26.5</v>
      </c>
      <c r="L52" s="37">
        <v>27</v>
      </c>
      <c r="M52" s="37">
        <v>27.500000000000004</v>
      </c>
      <c r="N52" s="37">
        <v>27.500000000000004</v>
      </c>
      <c r="O52" s="37">
        <v>28.000000000000004</v>
      </c>
      <c r="P52" s="37">
        <v>28.000000000000004</v>
      </c>
      <c r="Q52" s="37">
        <v>28.500000000000004</v>
      </c>
    </row>
    <row r="53" spans="4:17" x14ac:dyDescent="0.25">
      <c r="D53">
        <v>50</v>
      </c>
      <c r="E53">
        <v>64000</v>
      </c>
      <c r="F53" s="37">
        <v>24.5</v>
      </c>
      <c r="G53" s="37">
        <v>25</v>
      </c>
      <c r="H53" s="37">
        <v>25.5</v>
      </c>
      <c r="I53" s="37">
        <v>26</v>
      </c>
      <c r="J53" s="37">
        <v>26.5</v>
      </c>
      <c r="K53" s="37">
        <v>27</v>
      </c>
      <c r="L53" s="37">
        <v>27</v>
      </c>
      <c r="M53" s="37">
        <v>27.500000000000004</v>
      </c>
      <c r="N53" s="37">
        <v>27.500000000000004</v>
      </c>
      <c r="O53" s="37">
        <v>28.000000000000004</v>
      </c>
      <c r="P53" s="37">
        <v>28.500000000000004</v>
      </c>
      <c r="Q53" s="37">
        <v>28.500000000000004</v>
      </c>
    </row>
    <row r="54" spans="4:17" x14ac:dyDescent="0.25">
      <c r="D54">
        <v>51</v>
      </c>
      <c r="E54">
        <v>65000</v>
      </c>
      <c r="F54" s="37">
        <v>25</v>
      </c>
      <c r="G54" s="37">
        <v>25.5</v>
      </c>
      <c r="H54" s="37">
        <v>25.5</v>
      </c>
      <c r="I54" s="37">
        <v>26</v>
      </c>
      <c r="J54" s="37">
        <v>26.5</v>
      </c>
      <c r="K54" s="37">
        <v>27</v>
      </c>
      <c r="L54" s="37">
        <v>27</v>
      </c>
      <c r="M54" s="37">
        <v>27.500000000000004</v>
      </c>
      <c r="N54" s="37">
        <v>28.000000000000004</v>
      </c>
      <c r="O54" s="37">
        <v>28.000000000000004</v>
      </c>
      <c r="P54" s="37">
        <v>28.500000000000004</v>
      </c>
      <c r="Q54" s="37">
        <v>28.500000000000004</v>
      </c>
    </row>
    <row r="55" spans="4:17" x14ac:dyDescent="0.25">
      <c r="D55">
        <v>52</v>
      </c>
      <c r="E55">
        <v>66000</v>
      </c>
      <c r="F55" s="37">
        <v>25</v>
      </c>
      <c r="G55" s="37">
        <v>25.5</v>
      </c>
      <c r="H55" s="37">
        <v>26</v>
      </c>
      <c r="I55" s="37">
        <v>26</v>
      </c>
      <c r="J55" s="37">
        <v>26.5</v>
      </c>
      <c r="K55" s="37">
        <v>27</v>
      </c>
      <c r="L55" s="37">
        <v>27.500000000000004</v>
      </c>
      <c r="M55" s="37">
        <v>27.500000000000004</v>
      </c>
      <c r="N55" s="37">
        <v>28.000000000000004</v>
      </c>
      <c r="O55" s="37">
        <v>28.500000000000004</v>
      </c>
      <c r="P55" s="37">
        <v>28.500000000000004</v>
      </c>
      <c r="Q55" s="37">
        <v>29.000000000000004</v>
      </c>
    </row>
    <row r="56" spans="4:17" x14ac:dyDescent="0.25">
      <c r="D56">
        <v>53</v>
      </c>
      <c r="E56">
        <v>67000</v>
      </c>
      <c r="F56" s="37">
        <v>25</v>
      </c>
      <c r="G56" s="37">
        <v>25.5</v>
      </c>
      <c r="H56" s="37">
        <v>26</v>
      </c>
      <c r="I56" s="37">
        <v>26.5</v>
      </c>
      <c r="J56" s="37">
        <v>27</v>
      </c>
      <c r="K56" s="37">
        <v>27</v>
      </c>
      <c r="L56" s="37">
        <v>27.500000000000004</v>
      </c>
      <c r="M56" s="37">
        <v>28.000000000000004</v>
      </c>
      <c r="N56" s="37">
        <v>28.000000000000004</v>
      </c>
      <c r="O56" s="37">
        <v>28.500000000000004</v>
      </c>
      <c r="P56" s="37">
        <v>28.500000000000004</v>
      </c>
      <c r="Q56" s="37">
        <v>29.000000000000004</v>
      </c>
    </row>
    <row r="57" spans="4:17" x14ac:dyDescent="0.25">
      <c r="D57">
        <v>54</v>
      </c>
      <c r="E57">
        <v>68000</v>
      </c>
      <c r="F57" s="37">
        <v>25</v>
      </c>
      <c r="G57" s="37">
        <v>25.5</v>
      </c>
      <c r="H57" s="37">
        <v>26</v>
      </c>
      <c r="I57" s="37">
        <v>26.5</v>
      </c>
      <c r="J57" s="37">
        <v>27</v>
      </c>
      <c r="K57" s="37">
        <v>27</v>
      </c>
      <c r="L57" s="37">
        <v>27.500000000000004</v>
      </c>
      <c r="M57" s="37">
        <v>28.000000000000004</v>
      </c>
      <c r="N57" s="37">
        <v>28.000000000000004</v>
      </c>
      <c r="O57" s="37">
        <v>28.500000000000004</v>
      </c>
      <c r="P57" s="37">
        <v>28.500000000000004</v>
      </c>
      <c r="Q57" s="37">
        <v>29.000000000000004</v>
      </c>
    </row>
    <row r="58" spans="4:17" x14ac:dyDescent="0.25">
      <c r="D58">
        <v>55</v>
      </c>
      <c r="E58">
        <v>69000</v>
      </c>
      <c r="F58" s="37">
        <v>25</v>
      </c>
      <c r="G58" s="37">
        <v>25.5</v>
      </c>
      <c r="H58" s="37">
        <v>26</v>
      </c>
      <c r="I58" s="37">
        <v>26.5</v>
      </c>
      <c r="J58" s="37">
        <v>27</v>
      </c>
      <c r="K58" s="37">
        <v>27.500000000000004</v>
      </c>
      <c r="L58" s="37">
        <v>27.500000000000004</v>
      </c>
      <c r="M58" s="37">
        <v>28.000000000000004</v>
      </c>
      <c r="N58" s="37">
        <v>28.500000000000004</v>
      </c>
      <c r="O58" s="37">
        <v>28.500000000000004</v>
      </c>
      <c r="P58" s="37">
        <v>29.000000000000004</v>
      </c>
      <c r="Q58" s="37">
        <v>29.000000000000004</v>
      </c>
    </row>
    <row r="59" spans="4:17" x14ac:dyDescent="0.25">
      <c r="D59">
        <v>56</v>
      </c>
      <c r="E59">
        <v>70000</v>
      </c>
      <c r="F59" s="37">
        <v>25</v>
      </c>
      <c r="G59" s="37">
        <v>25.5</v>
      </c>
      <c r="H59" s="37">
        <v>26</v>
      </c>
      <c r="I59" s="37">
        <v>26.5</v>
      </c>
      <c r="J59" s="37">
        <v>27</v>
      </c>
      <c r="K59" s="37">
        <v>27.500000000000004</v>
      </c>
      <c r="L59" s="37">
        <v>27.500000000000004</v>
      </c>
      <c r="M59" s="37">
        <v>28.000000000000004</v>
      </c>
      <c r="N59" s="37">
        <v>28.500000000000004</v>
      </c>
      <c r="O59" s="37">
        <v>28.500000000000004</v>
      </c>
      <c r="P59" s="37">
        <v>29.000000000000004</v>
      </c>
      <c r="Q59" s="37">
        <v>29.000000000000004</v>
      </c>
    </row>
    <row r="60" spans="4:17" x14ac:dyDescent="0.25">
      <c r="D60">
        <v>57</v>
      </c>
      <c r="E60">
        <v>71000</v>
      </c>
      <c r="F60" s="37">
        <v>25.5</v>
      </c>
      <c r="G60" s="37">
        <v>26</v>
      </c>
      <c r="H60" s="37">
        <v>26</v>
      </c>
      <c r="I60" s="37">
        <v>26.5</v>
      </c>
      <c r="J60" s="37">
        <v>27</v>
      </c>
      <c r="K60" s="37">
        <v>27.500000000000004</v>
      </c>
      <c r="L60" s="37">
        <v>27.500000000000004</v>
      </c>
      <c r="M60" s="37">
        <v>28.000000000000004</v>
      </c>
      <c r="N60" s="37">
        <v>28.500000000000004</v>
      </c>
      <c r="O60" s="37">
        <v>28.500000000000004</v>
      </c>
      <c r="P60" s="37">
        <v>29.000000000000004</v>
      </c>
      <c r="Q60" s="37">
        <v>29.000000000000004</v>
      </c>
    </row>
    <row r="61" spans="4:17" x14ac:dyDescent="0.25">
      <c r="D61">
        <v>58</v>
      </c>
      <c r="E61">
        <v>72000</v>
      </c>
      <c r="F61" s="37">
        <v>25.5</v>
      </c>
      <c r="G61" s="37">
        <v>26</v>
      </c>
      <c r="H61" s="37">
        <v>26.5</v>
      </c>
      <c r="I61" s="37">
        <v>26.5</v>
      </c>
      <c r="J61" s="37">
        <v>27</v>
      </c>
      <c r="K61" s="37">
        <v>27.500000000000004</v>
      </c>
      <c r="L61" s="37">
        <v>28.000000000000004</v>
      </c>
      <c r="M61" s="37">
        <v>28.000000000000004</v>
      </c>
      <c r="N61" s="37">
        <v>28.500000000000004</v>
      </c>
      <c r="O61" s="37">
        <v>28.500000000000004</v>
      </c>
      <c r="P61" s="37">
        <v>29.000000000000004</v>
      </c>
      <c r="Q61" s="37">
        <v>29.5</v>
      </c>
    </row>
    <row r="62" spans="4:17" x14ac:dyDescent="0.25">
      <c r="D62">
        <v>59</v>
      </c>
      <c r="E62">
        <v>73000</v>
      </c>
      <c r="F62" s="37">
        <v>25.5</v>
      </c>
      <c r="G62" s="37">
        <v>26</v>
      </c>
      <c r="H62" s="37">
        <v>26.5</v>
      </c>
      <c r="I62" s="37">
        <v>26.5</v>
      </c>
      <c r="J62" s="37">
        <v>27</v>
      </c>
      <c r="K62" s="37">
        <v>27.500000000000004</v>
      </c>
      <c r="L62" s="37">
        <v>28.000000000000004</v>
      </c>
      <c r="M62" s="37">
        <v>28.000000000000004</v>
      </c>
      <c r="N62" s="37">
        <v>28.500000000000004</v>
      </c>
      <c r="O62" s="37">
        <v>29.000000000000004</v>
      </c>
      <c r="P62" s="37">
        <v>29.000000000000004</v>
      </c>
      <c r="Q62" s="37">
        <v>29.5</v>
      </c>
    </row>
    <row r="63" spans="4:17" x14ac:dyDescent="0.25">
      <c r="D63">
        <v>60</v>
      </c>
      <c r="E63">
        <v>74000</v>
      </c>
      <c r="F63" s="37">
        <v>25.5</v>
      </c>
      <c r="G63" s="37">
        <v>26</v>
      </c>
      <c r="H63" s="37">
        <v>26.5</v>
      </c>
      <c r="I63" s="37">
        <v>27</v>
      </c>
      <c r="J63" s="37">
        <v>27</v>
      </c>
      <c r="K63" s="37">
        <v>27.500000000000004</v>
      </c>
      <c r="L63" s="37">
        <v>28.000000000000004</v>
      </c>
      <c r="M63" s="37">
        <v>28.000000000000004</v>
      </c>
      <c r="N63" s="37">
        <v>28.500000000000004</v>
      </c>
      <c r="O63" s="37">
        <v>29.000000000000004</v>
      </c>
      <c r="P63" s="37">
        <v>29.000000000000004</v>
      </c>
      <c r="Q63" s="37">
        <v>29.5</v>
      </c>
    </row>
    <row r="64" spans="4:17" x14ac:dyDescent="0.25">
      <c r="D64">
        <v>61</v>
      </c>
      <c r="E64">
        <v>75000</v>
      </c>
      <c r="F64" s="37">
        <v>25.5</v>
      </c>
      <c r="G64" s="37">
        <v>26</v>
      </c>
      <c r="H64" s="37">
        <v>26.5</v>
      </c>
      <c r="I64" s="37">
        <v>27</v>
      </c>
      <c r="J64" s="37">
        <v>27</v>
      </c>
      <c r="K64" s="37">
        <v>27.500000000000004</v>
      </c>
      <c r="L64" s="37">
        <v>28.000000000000004</v>
      </c>
      <c r="M64" s="37">
        <v>28.000000000000004</v>
      </c>
      <c r="N64" s="37">
        <v>28.500000000000004</v>
      </c>
      <c r="O64" s="37">
        <v>29.000000000000004</v>
      </c>
      <c r="P64" s="37">
        <v>29.000000000000004</v>
      </c>
      <c r="Q64" s="37">
        <v>29.5</v>
      </c>
    </row>
    <row r="65" spans="4:17" x14ac:dyDescent="0.25">
      <c r="D65">
        <v>62</v>
      </c>
      <c r="E65">
        <v>76000</v>
      </c>
      <c r="F65" s="37">
        <v>25.5</v>
      </c>
      <c r="G65" s="37">
        <v>26</v>
      </c>
      <c r="H65" s="37">
        <v>26.5</v>
      </c>
      <c r="I65" s="37">
        <v>27</v>
      </c>
      <c r="J65" s="37">
        <v>27</v>
      </c>
      <c r="K65" s="37">
        <v>27.500000000000004</v>
      </c>
      <c r="L65" s="37">
        <v>28.000000000000004</v>
      </c>
      <c r="M65" s="37">
        <v>28.000000000000004</v>
      </c>
      <c r="N65" s="37">
        <v>28.500000000000004</v>
      </c>
      <c r="O65" s="37">
        <v>29.000000000000004</v>
      </c>
      <c r="P65" s="37">
        <v>28.999999999999996</v>
      </c>
      <c r="Q65" s="37">
        <v>29.5</v>
      </c>
    </row>
    <row r="66" spans="4:17" x14ac:dyDescent="0.25">
      <c r="D66">
        <v>63</v>
      </c>
      <c r="E66">
        <v>77000</v>
      </c>
      <c r="F66" s="37">
        <v>25.5</v>
      </c>
      <c r="G66" s="37">
        <v>26</v>
      </c>
      <c r="H66" s="37">
        <v>26.5</v>
      </c>
      <c r="I66" s="37">
        <v>27</v>
      </c>
      <c r="J66" s="37">
        <v>27</v>
      </c>
      <c r="K66" s="37">
        <v>27.500000000000004</v>
      </c>
      <c r="L66" s="37">
        <v>28.000000000000004</v>
      </c>
      <c r="M66" s="37">
        <v>28.000000000000004</v>
      </c>
      <c r="N66" s="37">
        <v>28.500000000000004</v>
      </c>
      <c r="O66" s="37">
        <v>29.000000000000004</v>
      </c>
      <c r="P66" s="37">
        <v>28.999999999999996</v>
      </c>
      <c r="Q66" s="37">
        <v>29.5</v>
      </c>
    </row>
    <row r="67" spans="4:17" x14ac:dyDescent="0.25">
      <c r="D67">
        <v>64</v>
      </c>
      <c r="E67">
        <v>78000</v>
      </c>
      <c r="F67" s="37">
        <v>25.5</v>
      </c>
      <c r="G67" s="37">
        <v>26</v>
      </c>
      <c r="H67" s="37">
        <v>26.5</v>
      </c>
      <c r="I67" s="37">
        <v>27</v>
      </c>
      <c r="J67" s="37">
        <v>27</v>
      </c>
      <c r="K67" s="37">
        <v>27.500000000000004</v>
      </c>
      <c r="L67" s="37">
        <v>28.000000000000004</v>
      </c>
      <c r="M67" s="37">
        <v>28.000000000000004</v>
      </c>
      <c r="N67" s="37">
        <v>28.499999999999996</v>
      </c>
      <c r="O67" s="37">
        <v>29.000000000000004</v>
      </c>
      <c r="P67" s="37">
        <v>28.999999999999996</v>
      </c>
      <c r="Q67" s="37">
        <v>29.5</v>
      </c>
    </row>
    <row r="68" spans="4:17" x14ac:dyDescent="0.25">
      <c r="D68">
        <v>65</v>
      </c>
      <c r="E68">
        <v>79000</v>
      </c>
      <c r="F68" s="37">
        <v>25.5</v>
      </c>
      <c r="G68" s="37">
        <v>26</v>
      </c>
      <c r="H68" s="37">
        <v>26.5</v>
      </c>
      <c r="I68" s="37">
        <v>27</v>
      </c>
      <c r="J68" s="37">
        <v>27</v>
      </c>
      <c r="K68" s="37">
        <v>27.500000000000004</v>
      </c>
      <c r="L68" s="37">
        <v>28.000000000000004</v>
      </c>
      <c r="M68" s="37">
        <v>28.000000000000004</v>
      </c>
      <c r="N68" s="37">
        <v>28.499999999999996</v>
      </c>
      <c r="O68" s="37">
        <v>29.000000000000004</v>
      </c>
      <c r="P68" s="37">
        <v>28.999999999999996</v>
      </c>
      <c r="Q68" s="37">
        <v>29.5</v>
      </c>
    </row>
    <row r="69" spans="4:17" x14ac:dyDescent="0.25">
      <c r="D69">
        <v>66</v>
      </c>
      <c r="E69">
        <v>80000</v>
      </c>
      <c r="F69" s="37">
        <v>25.5</v>
      </c>
      <c r="G69" s="37">
        <v>26</v>
      </c>
      <c r="H69" s="37">
        <v>26.5</v>
      </c>
      <c r="I69" s="37">
        <v>27</v>
      </c>
      <c r="J69" s="37">
        <v>27</v>
      </c>
      <c r="K69" s="37">
        <v>27.500000000000004</v>
      </c>
      <c r="L69" s="37">
        <v>28.000000000000004</v>
      </c>
      <c r="M69" s="37">
        <v>28.000000000000004</v>
      </c>
      <c r="N69" s="37">
        <v>28.499999999999996</v>
      </c>
      <c r="O69" s="37">
        <v>29.000000000000004</v>
      </c>
      <c r="P69" s="37">
        <v>28.999999999999996</v>
      </c>
      <c r="Q69" s="37">
        <v>29.5</v>
      </c>
    </row>
    <row r="70" spans="4:17" x14ac:dyDescent="0.25">
      <c r="D70">
        <v>67</v>
      </c>
      <c r="E70">
        <v>81000</v>
      </c>
      <c r="F70" s="37">
        <v>25.5</v>
      </c>
      <c r="G70" s="37">
        <v>26</v>
      </c>
      <c r="H70" s="37">
        <v>26.5</v>
      </c>
      <c r="I70" s="37">
        <v>27</v>
      </c>
      <c r="J70" s="37">
        <v>27</v>
      </c>
      <c r="K70" s="37">
        <v>27.500000000000004</v>
      </c>
      <c r="L70" s="37">
        <v>28.000000000000004</v>
      </c>
      <c r="M70" s="37">
        <v>28.000000000000004</v>
      </c>
      <c r="N70" s="37">
        <v>28.499999999999996</v>
      </c>
      <c r="O70" s="37">
        <v>29.000000000000004</v>
      </c>
      <c r="P70" s="37">
        <v>28.999999999999996</v>
      </c>
      <c r="Q70" s="37">
        <v>29.5</v>
      </c>
    </row>
    <row r="71" spans="4:17" x14ac:dyDescent="0.25">
      <c r="D71">
        <v>68</v>
      </c>
      <c r="E71">
        <v>82000</v>
      </c>
      <c r="F71" s="37">
        <v>25.5</v>
      </c>
      <c r="G71" s="37">
        <v>26</v>
      </c>
      <c r="H71" s="37">
        <v>26.5</v>
      </c>
      <c r="I71" s="37">
        <v>27</v>
      </c>
      <c r="J71" s="37">
        <v>27</v>
      </c>
      <c r="K71" s="37">
        <v>27.500000000000004</v>
      </c>
      <c r="L71" s="37">
        <v>28.000000000000004</v>
      </c>
      <c r="M71" s="37">
        <v>28.000000000000004</v>
      </c>
      <c r="N71" s="37">
        <v>28.499999999999996</v>
      </c>
      <c r="O71" s="37">
        <v>29.000000000000004</v>
      </c>
      <c r="P71" s="37">
        <v>28.999999999999996</v>
      </c>
      <c r="Q71" s="37">
        <v>29.5</v>
      </c>
    </row>
    <row r="72" spans="4:17" x14ac:dyDescent="0.25">
      <c r="D72">
        <v>69</v>
      </c>
      <c r="E72">
        <v>83000</v>
      </c>
      <c r="F72" s="37">
        <v>25.5</v>
      </c>
      <c r="G72" s="37">
        <v>26</v>
      </c>
      <c r="H72" s="37">
        <v>26.5</v>
      </c>
      <c r="I72" s="37">
        <v>27</v>
      </c>
      <c r="J72" s="37">
        <v>27</v>
      </c>
      <c r="K72" s="37">
        <v>27.500000000000004</v>
      </c>
      <c r="L72" s="37">
        <v>28.000000000000004</v>
      </c>
      <c r="M72" s="37">
        <v>28.000000000000004</v>
      </c>
      <c r="N72" s="37">
        <v>28.499999999999996</v>
      </c>
      <c r="O72" s="37">
        <v>29.000000000000004</v>
      </c>
      <c r="P72" s="37">
        <v>28.999999999999996</v>
      </c>
      <c r="Q72" s="37">
        <v>29.5</v>
      </c>
    </row>
    <row r="73" spans="4:17" x14ac:dyDescent="0.25">
      <c r="D73">
        <v>70</v>
      </c>
      <c r="E73">
        <v>84000</v>
      </c>
      <c r="F73" s="37">
        <v>25.5</v>
      </c>
      <c r="G73" s="37">
        <v>26</v>
      </c>
      <c r="H73" s="37">
        <v>26.5</v>
      </c>
      <c r="I73" s="37">
        <v>27</v>
      </c>
      <c r="J73" s="37">
        <v>27</v>
      </c>
      <c r="K73" s="37">
        <v>27.500000000000004</v>
      </c>
      <c r="L73" s="37">
        <v>28.000000000000004</v>
      </c>
      <c r="M73" s="37">
        <v>28.000000000000004</v>
      </c>
      <c r="N73" s="37">
        <v>28.499999999999996</v>
      </c>
      <c r="O73" s="37">
        <v>29.000000000000004</v>
      </c>
      <c r="P73" s="37">
        <v>28.999999999999996</v>
      </c>
      <c r="Q73" s="37">
        <v>29.5</v>
      </c>
    </row>
    <row r="74" spans="4:17" x14ac:dyDescent="0.25">
      <c r="D74">
        <v>71</v>
      </c>
      <c r="E74">
        <v>85000</v>
      </c>
      <c r="F74" s="37">
        <v>25.5</v>
      </c>
      <c r="G74" s="37">
        <v>26</v>
      </c>
      <c r="H74" s="37">
        <v>26.5</v>
      </c>
      <c r="I74" s="37">
        <v>27</v>
      </c>
      <c r="J74" s="37">
        <v>27</v>
      </c>
      <c r="K74" s="37">
        <v>27.500000000000004</v>
      </c>
      <c r="L74" s="37">
        <v>28.000000000000004</v>
      </c>
      <c r="M74" s="37">
        <v>28.000000000000004</v>
      </c>
      <c r="N74" s="37">
        <v>28.499999999999996</v>
      </c>
      <c r="O74" s="37">
        <v>29.000000000000004</v>
      </c>
      <c r="P74" s="37">
        <v>28.999999999999996</v>
      </c>
      <c r="Q74" s="37">
        <v>29.5</v>
      </c>
    </row>
    <row r="75" spans="4:17" x14ac:dyDescent="0.25">
      <c r="D75">
        <v>72</v>
      </c>
      <c r="E75">
        <v>86000</v>
      </c>
      <c r="F75" s="37">
        <v>25.5</v>
      </c>
      <c r="G75" s="37">
        <v>26</v>
      </c>
      <c r="H75" s="37">
        <v>26.5</v>
      </c>
      <c r="I75" s="37">
        <v>27</v>
      </c>
      <c r="J75" s="37">
        <v>27</v>
      </c>
      <c r="K75" s="37">
        <v>27.500000000000004</v>
      </c>
      <c r="L75" s="37">
        <v>28.000000000000004</v>
      </c>
      <c r="M75" s="37">
        <v>28.000000000000004</v>
      </c>
      <c r="N75" s="37">
        <v>28.499999999999996</v>
      </c>
      <c r="O75" s="37">
        <v>29.000000000000004</v>
      </c>
      <c r="P75" s="37">
        <v>28.999999999999996</v>
      </c>
      <c r="Q75" s="37">
        <v>29.5</v>
      </c>
    </row>
    <row r="76" spans="4:17" x14ac:dyDescent="0.25">
      <c r="D76">
        <v>73</v>
      </c>
      <c r="E76">
        <v>87000</v>
      </c>
      <c r="F76" s="37">
        <v>25.5</v>
      </c>
      <c r="G76" s="37">
        <v>26</v>
      </c>
      <c r="H76" s="37">
        <v>26.5</v>
      </c>
      <c r="I76" s="37">
        <v>27</v>
      </c>
      <c r="J76" s="37">
        <v>27</v>
      </c>
      <c r="K76" s="37">
        <v>27.500000000000004</v>
      </c>
      <c r="L76" s="37">
        <v>28.000000000000004</v>
      </c>
      <c r="M76" s="37">
        <v>28.000000000000004</v>
      </c>
      <c r="N76" s="37">
        <v>28.499999999999996</v>
      </c>
      <c r="O76" s="37">
        <v>29.000000000000004</v>
      </c>
      <c r="P76" s="37">
        <v>28.999999999999996</v>
      </c>
      <c r="Q76" s="37">
        <v>29.5</v>
      </c>
    </row>
    <row r="77" spans="4:17" x14ac:dyDescent="0.25">
      <c r="D77">
        <v>74</v>
      </c>
      <c r="E77">
        <v>88000</v>
      </c>
      <c r="F77" s="37">
        <v>25.5</v>
      </c>
      <c r="G77" s="37">
        <v>26</v>
      </c>
      <c r="H77" s="37">
        <v>26.5</v>
      </c>
      <c r="I77" s="37">
        <v>27</v>
      </c>
      <c r="J77" s="37">
        <v>27</v>
      </c>
      <c r="K77" s="37">
        <v>27.500000000000004</v>
      </c>
      <c r="L77" s="37">
        <v>28.000000000000004</v>
      </c>
      <c r="M77" s="37">
        <v>28.000000000000004</v>
      </c>
      <c r="N77" s="37">
        <v>28.499999999999996</v>
      </c>
      <c r="O77" s="37">
        <v>29.000000000000004</v>
      </c>
      <c r="P77" s="37">
        <v>28.999999999999996</v>
      </c>
      <c r="Q77" s="37">
        <v>29.5</v>
      </c>
    </row>
    <row r="78" spans="4:17" x14ac:dyDescent="0.25">
      <c r="D78">
        <v>75</v>
      </c>
      <c r="E78">
        <v>89000</v>
      </c>
      <c r="F78" s="37">
        <v>25.5</v>
      </c>
      <c r="G78" s="37">
        <v>26</v>
      </c>
      <c r="H78" s="37">
        <v>26.5</v>
      </c>
      <c r="I78" s="37">
        <v>27</v>
      </c>
      <c r="J78" s="37">
        <v>27</v>
      </c>
      <c r="K78" s="37">
        <v>27.500000000000004</v>
      </c>
      <c r="L78" s="37">
        <v>28.000000000000004</v>
      </c>
      <c r="M78" s="37">
        <v>28.000000000000004</v>
      </c>
      <c r="N78" s="37">
        <v>28.499999999999996</v>
      </c>
      <c r="O78" s="37">
        <v>29.000000000000004</v>
      </c>
      <c r="P78" s="37">
        <v>28.999999999999996</v>
      </c>
      <c r="Q78" s="37">
        <v>29.5</v>
      </c>
    </row>
    <row r="79" spans="4:17" x14ac:dyDescent="0.25">
      <c r="D79">
        <v>76</v>
      </c>
      <c r="E79">
        <v>90000</v>
      </c>
      <c r="F79" s="37">
        <v>25.5</v>
      </c>
      <c r="G79" s="37">
        <v>26</v>
      </c>
      <c r="H79" s="37">
        <v>26.5</v>
      </c>
      <c r="I79" s="37">
        <v>27</v>
      </c>
      <c r="J79" s="37">
        <v>27</v>
      </c>
      <c r="K79" s="37">
        <v>27.500000000000004</v>
      </c>
      <c r="L79" s="37">
        <v>28.000000000000004</v>
      </c>
      <c r="M79" s="37">
        <v>28.000000000000004</v>
      </c>
      <c r="N79" s="37">
        <v>28.499999999999996</v>
      </c>
      <c r="O79" s="37">
        <v>29.000000000000004</v>
      </c>
      <c r="P79" s="37">
        <v>28.999999999999996</v>
      </c>
      <c r="Q79" s="37">
        <v>29.5</v>
      </c>
    </row>
    <row r="80" spans="4:17" x14ac:dyDescent="0.25">
      <c r="D80">
        <v>77</v>
      </c>
      <c r="E80">
        <v>91000</v>
      </c>
      <c r="F80" s="37">
        <v>25.5</v>
      </c>
      <c r="G80" s="37">
        <v>26</v>
      </c>
      <c r="H80" s="37">
        <v>26.5</v>
      </c>
      <c r="I80" s="37">
        <v>27</v>
      </c>
      <c r="J80" s="37">
        <v>27</v>
      </c>
      <c r="K80" s="37">
        <v>27.500000000000004</v>
      </c>
      <c r="L80" s="37">
        <v>28.000000000000004</v>
      </c>
      <c r="M80" s="37">
        <v>28.000000000000004</v>
      </c>
      <c r="N80" s="37">
        <v>28.499999999999996</v>
      </c>
      <c r="O80" s="37">
        <v>29.000000000000004</v>
      </c>
      <c r="P80" s="37">
        <v>28.999999999999996</v>
      </c>
      <c r="Q80" s="37">
        <v>29.5</v>
      </c>
    </row>
    <row r="81" spans="4:17" x14ac:dyDescent="0.25">
      <c r="D81">
        <v>78</v>
      </c>
      <c r="E81">
        <v>92000</v>
      </c>
      <c r="F81" s="37">
        <v>25.5</v>
      </c>
      <c r="G81" s="37">
        <v>26</v>
      </c>
      <c r="H81" s="37">
        <v>26.5</v>
      </c>
      <c r="I81" s="37">
        <v>27</v>
      </c>
      <c r="J81" s="37">
        <v>27</v>
      </c>
      <c r="K81" s="37">
        <v>27.500000000000004</v>
      </c>
      <c r="L81" s="37">
        <v>28.000000000000004</v>
      </c>
      <c r="M81" s="37">
        <v>28.000000000000004</v>
      </c>
      <c r="N81" s="37">
        <v>28.499999999999996</v>
      </c>
      <c r="O81" s="37">
        <v>29.000000000000004</v>
      </c>
      <c r="P81" s="37">
        <v>28.999999999999996</v>
      </c>
      <c r="Q81" s="37">
        <v>29.5</v>
      </c>
    </row>
    <row r="82" spans="4:17" x14ac:dyDescent="0.25">
      <c r="D82">
        <v>79</v>
      </c>
      <c r="E82">
        <v>93000</v>
      </c>
      <c r="F82" s="37">
        <v>25.5</v>
      </c>
      <c r="G82" s="37">
        <v>26</v>
      </c>
      <c r="H82" s="37">
        <v>26.5</v>
      </c>
      <c r="I82" s="37">
        <v>27</v>
      </c>
      <c r="J82" s="37">
        <v>27</v>
      </c>
      <c r="K82" s="37">
        <v>27.500000000000004</v>
      </c>
      <c r="L82" s="37">
        <v>28.000000000000004</v>
      </c>
      <c r="M82" s="37">
        <v>28.000000000000004</v>
      </c>
      <c r="N82" s="37">
        <v>28.499999999999996</v>
      </c>
      <c r="O82" s="37">
        <v>29.000000000000004</v>
      </c>
      <c r="P82" s="37">
        <v>28.999999999999996</v>
      </c>
      <c r="Q82" s="37">
        <v>29.5</v>
      </c>
    </row>
    <row r="83" spans="4:17" x14ac:dyDescent="0.25">
      <c r="D83">
        <v>80</v>
      </c>
      <c r="E83">
        <v>94000</v>
      </c>
      <c r="F83" s="37">
        <v>25.5</v>
      </c>
      <c r="G83" s="37">
        <v>26</v>
      </c>
      <c r="H83" s="37">
        <v>26.5</v>
      </c>
      <c r="I83" s="37">
        <v>27</v>
      </c>
      <c r="J83" s="37">
        <v>27</v>
      </c>
      <c r="K83" s="37">
        <v>27.500000000000004</v>
      </c>
      <c r="L83" s="37">
        <v>28.000000000000004</v>
      </c>
      <c r="M83" s="37">
        <v>28.000000000000004</v>
      </c>
      <c r="N83" s="37">
        <v>28.499999999999996</v>
      </c>
      <c r="O83" s="37">
        <v>29.000000000000004</v>
      </c>
      <c r="P83" s="37">
        <v>28.999999999999996</v>
      </c>
      <c r="Q83" s="37">
        <v>29.5</v>
      </c>
    </row>
    <row r="84" spans="4:17" x14ac:dyDescent="0.25">
      <c r="D84">
        <v>81</v>
      </c>
      <c r="E84">
        <v>95000</v>
      </c>
      <c r="F84" s="37">
        <v>25.5</v>
      </c>
      <c r="G84" s="37">
        <v>26</v>
      </c>
      <c r="H84" s="37">
        <v>26.5</v>
      </c>
      <c r="I84" s="37">
        <v>27</v>
      </c>
      <c r="J84" s="37">
        <v>27</v>
      </c>
      <c r="K84" s="37">
        <v>27.500000000000004</v>
      </c>
      <c r="L84" s="37">
        <v>28.000000000000004</v>
      </c>
      <c r="M84" s="37">
        <v>28.500000000000004</v>
      </c>
      <c r="N84" s="37">
        <v>28.499999999999996</v>
      </c>
      <c r="O84" s="37">
        <v>29.000000000000004</v>
      </c>
      <c r="P84" s="37">
        <v>28.999999999999996</v>
      </c>
      <c r="Q84" s="37">
        <v>29.5</v>
      </c>
    </row>
    <row r="85" spans="4:17" x14ac:dyDescent="0.25">
      <c r="D85">
        <v>82</v>
      </c>
      <c r="E85">
        <v>96000</v>
      </c>
      <c r="F85" s="37">
        <v>25.5</v>
      </c>
      <c r="G85" s="37">
        <v>26</v>
      </c>
      <c r="H85" s="37">
        <v>26.5</v>
      </c>
      <c r="I85" s="37">
        <v>27</v>
      </c>
      <c r="J85" s="37">
        <v>27</v>
      </c>
      <c r="K85" s="37">
        <v>27.500000000000004</v>
      </c>
      <c r="L85" s="37">
        <v>28.000000000000004</v>
      </c>
      <c r="M85" s="37">
        <v>28.500000000000004</v>
      </c>
      <c r="N85" s="37">
        <v>28.499999999999996</v>
      </c>
      <c r="O85" s="37">
        <v>29.000000000000004</v>
      </c>
      <c r="P85" s="37">
        <v>28.999999999999996</v>
      </c>
      <c r="Q85" s="37">
        <v>29.5</v>
      </c>
    </row>
    <row r="86" spans="4:17" x14ac:dyDescent="0.25">
      <c r="D86">
        <v>83</v>
      </c>
      <c r="E86">
        <v>97000</v>
      </c>
      <c r="F86" s="37">
        <v>25.5</v>
      </c>
      <c r="G86" s="37">
        <v>26</v>
      </c>
      <c r="H86" s="37">
        <v>26.5</v>
      </c>
      <c r="I86" s="37">
        <v>27</v>
      </c>
      <c r="J86" s="37">
        <v>27.500000000000004</v>
      </c>
      <c r="K86" s="37">
        <v>27.500000000000004</v>
      </c>
      <c r="L86" s="37">
        <v>28.000000000000004</v>
      </c>
      <c r="M86" s="37">
        <v>28.500000000000004</v>
      </c>
      <c r="N86" s="37">
        <v>28.499999999999996</v>
      </c>
      <c r="O86" s="37">
        <v>29.000000000000004</v>
      </c>
      <c r="P86" s="37">
        <v>28.999999999999996</v>
      </c>
      <c r="Q86" s="37">
        <v>29.5</v>
      </c>
    </row>
    <row r="87" spans="4:17" x14ac:dyDescent="0.25">
      <c r="D87">
        <v>84</v>
      </c>
      <c r="E87">
        <v>98000</v>
      </c>
      <c r="F87" s="37">
        <v>25.5</v>
      </c>
      <c r="G87" s="37">
        <v>26</v>
      </c>
      <c r="H87" s="37">
        <v>26.5</v>
      </c>
      <c r="I87" s="37">
        <v>27</v>
      </c>
      <c r="J87" s="37">
        <v>27.500000000000004</v>
      </c>
      <c r="K87" s="37">
        <v>27.500000000000004</v>
      </c>
      <c r="L87" s="37">
        <v>28.000000000000004</v>
      </c>
      <c r="M87" s="37">
        <v>28.500000000000004</v>
      </c>
      <c r="N87" s="37">
        <v>28.499999999999996</v>
      </c>
      <c r="O87" s="37">
        <v>29.000000000000004</v>
      </c>
      <c r="P87" s="37">
        <v>28.999999999999996</v>
      </c>
      <c r="Q87" s="37">
        <v>29.5</v>
      </c>
    </row>
    <row r="88" spans="4:17" x14ac:dyDescent="0.25">
      <c r="D88">
        <v>85</v>
      </c>
      <c r="E88">
        <v>99000</v>
      </c>
      <c r="F88" s="37">
        <v>25.5</v>
      </c>
      <c r="G88" s="37">
        <v>26</v>
      </c>
      <c r="H88" s="37">
        <v>26.5</v>
      </c>
      <c r="I88" s="37">
        <v>27</v>
      </c>
      <c r="J88" s="37">
        <v>27.500000000000004</v>
      </c>
      <c r="K88" s="37">
        <v>27.500000000000004</v>
      </c>
      <c r="L88" s="37">
        <v>28.000000000000004</v>
      </c>
      <c r="M88" s="37">
        <v>28.500000000000004</v>
      </c>
      <c r="N88" s="37">
        <v>28.499999999999996</v>
      </c>
      <c r="O88" s="37">
        <v>29.000000000000004</v>
      </c>
      <c r="P88" s="37">
        <v>28.999999999999996</v>
      </c>
      <c r="Q88" s="37">
        <v>29.5</v>
      </c>
    </row>
    <row r="89" spans="4:17" x14ac:dyDescent="0.25">
      <c r="D89">
        <v>86</v>
      </c>
      <c r="E89">
        <v>100000</v>
      </c>
      <c r="F89" s="37">
        <v>25.5</v>
      </c>
      <c r="G89" s="37">
        <v>26</v>
      </c>
      <c r="H89" s="37">
        <v>26.5</v>
      </c>
      <c r="I89" s="37">
        <v>27</v>
      </c>
      <c r="J89" s="37">
        <v>27.500000000000004</v>
      </c>
      <c r="K89" s="37">
        <v>27.500000000000004</v>
      </c>
      <c r="L89" s="37">
        <v>28.000000000000004</v>
      </c>
      <c r="M89" s="37">
        <v>28.500000000000004</v>
      </c>
      <c r="N89" s="37">
        <v>28.499999999999996</v>
      </c>
      <c r="O89" s="37">
        <v>29.000000000000004</v>
      </c>
      <c r="P89" s="37">
        <v>28.999999999999996</v>
      </c>
      <c r="Q89" s="37">
        <v>29.5</v>
      </c>
    </row>
    <row r="90" spans="4:17" x14ac:dyDescent="0.25">
      <c r="D90">
        <v>87</v>
      </c>
      <c r="E90">
        <v>101000</v>
      </c>
      <c r="F90" s="37">
        <v>25.5</v>
      </c>
      <c r="G90" s="37">
        <v>26</v>
      </c>
      <c r="H90" s="37">
        <v>26.5</v>
      </c>
      <c r="I90" s="37">
        <v>27</v>
      </c>
      <c r="J90" s="37">
        <v>27.500000000000004</v>
      </c>
      <c r="K90" s="37">
        <v>27.500000000000004</v>
      </c>
      <c r="L90" s="37">
        <v>28.000000000000004</v>
      </c>
      <c r="M90" s="37">
        <v>28.500000000000004</v>
      </c>
      <c r="N90" s="37">
        <v>28.499999999999996</v>
      </c>
      <c r="O90" s="37">
        <v>29.000000000000004</v>
      </c>
      <c r="P90" s="37">
        <v>28.999999999999996</v>
      </c>
      <c r="Q90" s="37">
        <v>29.5</v>
      </c>
    </row>
    <row r="91" spans="4:17" x14ac:dyDescent="0.25">
      <c r="D91">
        <v>88</v>
      </c>
      <c r="E91">
        <v>102000</v>
      </c>
      <c r="F91" s="37">
        <v>25.5</v>
      </c>
      <c r="G91" s="37">
        <v>26</v>
      </c>
      <c r="H91" s="37">
        <v>26.5</v>
      </c>
      <c r="I91" s="37">
        <v>27</v>
      </c>
      <c r="J91" s="37">
        <v>27.500000000000004</v>
      </c>
      <c r="K91" s="37">
        <v>27.500000000000004</v>
      </c>
      <c r="L91" s="37">
        <v>28.000000000000004</v>
      </c>
      <c r="M91" s="37">
        <v>28.500000000000004</v>
      </c>
      <c r="N91" s="37">
        <v>28.499999999999996</v>
      </c>
      <c r="O91" s="37">
        <v>29.000000000000004</v>
      </c>
      <c r="P91" s="37">
        <v>29.5</v>
      </c>
      <c r="Q91" s="37">
        <v>29.5</v>
      </c>
    </row>
    <row r="92" spans="4:17" x14ac:dyDescent="0.25">
      <c r="D92">
        <v>89</v>
      </c>
      <c r="E92">
        <v>103000</v>
      </c>
      <c r="F92" s="37">
        <v>25.5</v>
      </c>
      <c r="G92" s="37">
        <v>26</v>
      </c>
      <c r="H92" s="37">
        <v>26.5</v>
      </c>
      <c r="I92" s="37">
        <v>27</v>
      </c>
      <c r="J92" s="37">
        <v>27.500000000000004</v>
      </c>
      <c r="K92" s="37">
        <v>28.000000000000004</v>
      </c>
      <c r="L92" s="37">
        <v>28.000000000000004</v>
      </c>
      <c r="M92" s="37">
        <v>28.500000000000004</v>
      </c>
      <c r="N92" s="37">
        <v>28.499999999999996</v>
      </c>
      <c r="O92" s="37">
        <v>29.000000000000004</v>
      </c>
      <c r="P92" s="37">
        <v>29.5</v>
      </c>
      <c r="Q92" s="37">
        <v>29.5</v>
      </c>
    </row>
    <row r="93" spans="4:17" x14ac:dyDescent="0.25">
      <c r="D93">
        <v>90</v>
      </c>
      <c r="E93">
        <v>104000</v>
      </c>
      <c r="F93" s="37">
        <v>25.5</v>
      </c>
      <c r="G93" s="37">
        <v>26</v>
      </c>
      <c r="H93" s="37">
        <v>26.5</v>
      </c>
      <c r="I93" s="37">
        <v>27</v>
      </c>
      <c r="J93" s="37">
        <v>27.500000000000004</v>
      </c>
      <c r="K93" s="37">
        <v>28.000000000000004</v>
      </c>
      <c r="L93" s="37">
        <v>28.000000000000004</v>
      </c>
      <c r="M93" s="37">
        <v>28.500000000000004</v>
      </c>
      <c r="N93" s="37">
        <v>29.000000000000004</v>
      </c>
      <c r="O93" s="37">
        <v>29.000000000000004</v>
      </c>
      <c r="P93" s="37">
        <v>29.5</v>
      </c>
      <c r="Q93" s="37">
        <v>29.5</v>
      </c>
    </row>
    <row r="94" spans="4:17" x14ac:dyDescent="0.25">
      <c r="D94">
        <v>91</v>
      </c>
      <c r="E94">
        <v>105000</v>
      </c>
      <c r="F94" s="37">
        <v>25.5</v>
      </c>
      <c r="G94" s="37">
        <v>26</v>
      </c>
      <c r="H94" s="37">
        <v>26.5</v>
      </c>
      <c r="I94" s="37">
        <v>27</v>
      </c>
      <c r="J94" s="37">
        <v>27.500000000000004</v>
      </c>
      <c r="K94" s="37">
        <v>28.000000000000004</v>
      </c>
      <c r="L94" s="37">
        <v>28.000000000000004</v>
      </c>
      <c r="M94" s="37">
        <v>28.500000000000004</v>
      </c>
      <c r="N94" s="37">
        <v>29.000000000000004</v>
      </c>
      <c r="O94" s="37">
        <v>29.000000000000004</v>
      </c>
      <c r="P94" s="37">
        <v>29.5</v>
      </c>
      <c r="Q94" s="37">
        <v>29.5</v>
      </c>
    </row>
    <row r="95" spans="4:17" x14ac:dyDescent="0.25">
      <c r="D95">
        <v>92</v>
      </c>
      <c r="E95">
        <v>106000</v>
      </c>
      <c r="F95" s="37">
        <v>25.5</v>
      </c>
      <c r="G95" s="37">
        <v>26</v>
      </c>
      <c r="H95" s="37">
        <v>26.5</v>
      </c>
      <c r="I95" s="37">
        <v>27</v>
      </c>
      <c r="J95" s="37">
        <v>27.500000000000004</v>
      </c>
      <c r="K95" s="37">
        <v>28.000000000000004</v>
      </c>
      <c r="L95" s="37">
        <v>28.000000000000004</v>
      </c>
      <c r="M95" s="37">
        <v>28.500000000000004</v>
      </c>
      <c r="N95" s="37">
        <v>29.000000000000004</v>
      </c>
      <c r="O95" s="37">
        <v>29.000000000000004</v>
      </c>
      <c r="P95" s="37">
        <v>29.5</v>
      </c>
      <c r="Q95" s="37">
        <v>29.5</v>
      </c>
    </row>
    <row r="96" spans="4:17" x14ac:dyDescent="0.25">
      <c r="D96">
        <v>93</v>
      </c>
      <c r="E96">
        <v>107000</v>
      </c>
      <c r="F96" s="37">
        <v>25.5</v>
      </c>
      <c r="G96" s="37">
        <v>26</v>
      </c>
      <c r="H96" s="37">
        <v>26.5</v>
      </c>
      <c r="I96" s="37">
        <v>27</v>
      </c>
      <c r="J96" s="37">
        <v>27.500000000000004</v>
      </c>
      <c r="K96" s="37">
        <v>28.000000000000004</v>
      </c>
      <c r="L96" s="37">
        <v>28.000000000000004</v>
      </c>
      <c r="M96" s="37">
        <v>28.500000000000004</v>
      </c>
      <c r="N96" s="37">
        <v>29.000000000000004</v>
      </c>
      <c r="O96" s="37">
        <v>29.000000000000004</v>
      </c>
      <c r="P96" s="37">
        <v>29.5</v>
      </c>
      <c r="Q96" s="37">
        <v>29.5</v>
      </c>
    </row>
    <row r="97" spans="4:17" x14ac:dyDescent="0.25">
      <c r="D97">
        <v>94</v>
      </c>
      <c r="E97">
        <v>108000</v>
      </c>
      <c r="F97" s="37">
        <v>25.5</v>
      </c>
      <c r="G97" s="37">
        <v>26</v>
      </c>
      <c r="H97" s="37">
        <v>26.5</v>
      </c>
      <c r="I97" s="37">
        <v>27</v>
      </c>
      <c r="J97" s="37">
        <v>27.500000000000004</v>
      </c>
      <c r="K97" s="37">
        <v>28.000000000000004</v>
      </c>
      <c r="L97" s="37">
        <v>28.000000000000004</v>
      </c>
      <c r="M97" s="37">
        <v>28.500000000000004</v>
      </c>
      <c r="N97" s="37">
        <v>29.000000000000004</v>
      </c>
      <c r="O97" s="37">
        <v>29.000000000000004</v>
      </c>
      <c r="P97" s="37">
        <v>29.5</v>
      </c>
      <c r="Q97" s="37">
        <v>29.5</v>
      </c>
    </row>
    <row r="98" spans="4:17" x14ac:dyDescent="0.25">
      <c r="D98">
        <v>95</v>
      </c>
      <c r="E98">
        <v>109000</v>
      </c>
      <c r="F98" s="37">
        <v>25.5</v>
      </c>
      <c r="G98" s="37">
        <v>26</v>
      </c>
      <c r="H98" s="37">
        <v>26.5</v>
      </c>
      <c r="I98" s="37">
        <v>27</v>
      </c>
      <c r="J98" s="37">
        <v>27.500000000000004</v>
      </c>
      <c r="K98" s="37">
        <v>28.000000000000004</v>
      </c>
      <c r="L98" s="37">
        <v>28.000000000000004</v>
      </c>
      <c r="M98" s="37">
        <v>28.500000000000004</v>
      </c>
      <c r="N98" s="37">
        <v>29.000000000000004</v>
      </c>
      <c r="O98" s="37">
        <v>29.000000000000004</v>
      </c>
      <c r="P98" s="37">
        <v>29.5</v>
      </c>
      <c r="Q98" s="37">
        <v>29.5</v>
      </c>
    </row>
    <row r="99" spans="4:17" x14ac:dyDescent="0.25">
      <c r="D99">
        <v>96</v>
      </c>
      <c r="E99">
        <v>110000</v>
      </c>
      <c r="F99" s="37">
        <v>25.5</v>
      </c>
      <c r="G99" s="37">
        <v>26</v>
      </c>
      <c r="H99" s="37">
        <v>26.5</v>
      </c>
      <c r="I99" s="37">
        <v>27</v>
      </c>
      <c r="J99" s="37">
        <v>27.500000000000004</v>
      </c>
      <c r="K99" s="37">
        <v>28.000000000000004</v>
      </c>
      <c r="L99" s="37">
        <v>28.000000000000004</v>
      </c>
      <c r="M99" s="37">
        <v>28.500000000000004</v>
      </c>
      <c r="N99" s="37">
        <v>29.000000000000004</v>
      </c>
      <c r="O99" s="37">
        <v>29.000000000000004</v>
      </c>
      <c r="P99" s="37">
        <v>29.5</v>
      </c>
      <c r="Q99" s="37">
        <v>29.5</v>
      </c>
    </row>
    <row r="100" spans="4:17" x14ac:dyDescent="0.25">
      <c r="D100">
        <v>97</v>
      </c>
      <c r="E100">
        <v>110000</v>
      </c>
      <c r="F100" s="37">
        <v>21.000000000000004</v>
      </c>
      <c r="G100" s="37">
        <v>21.499999999999996</v>
      </c>
      <c r="H100" s="37">
        <v>21.999999999999996</v>
      </c>
      <c r="I100" s="37">
        <v>22.499999999999996</v>
      </c>
      <c r="J100" s="37">
        <v>22.499999999999996</v>
      </c>
      <c r="K100" s="37">
        <v>23</v>
      </c>
      <c r="L100" s="37">
        <v>23.5</v>
      </c>
      <c r="M100" s="37">
        <v>23.5</v>
      </c>
      <c r="N100" s="37">
        <v>24</v>
      </c>
      <c r="O100" s="37">
        <v>24</v>
      </c>
      <c r="P100" s="37">
        <v>24.5</v>
      </c>
      <c r="Q100" s="37">
        <v>24.5</v>
      </c>
    </row>
  </sheetData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D1:Q100"/>
  <sheetViews>
    <sheetView zoomScale="85" zoomScaleNormal="85" workbookViewId="0"/>
  </sheetViews>
  <sheetFormatPr defaultRowHeight="15" x14ac:dyDescent="0.25"/>
  <cols>
    <col min="12" max="17" width="9.140625" customWidth="1"/>
  </cols>
  <sheetData>
    <row r="1" spans="4:17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</row>
    <row r="2" spans="4:17" x14ac:dyDescent="0.25">
      <c r="F2" s="62">
        <v>0</v>
      </c>
      <c r="G2" s="62">
        <v>1.0009999999999999</v>
      </c>
      <c r="H2" s="62">
        <v>1.5009999999999999</v>
      </c>
      <c r="I2" s="62">
        <v>2.0009999999999999</v>
      </c>
      <c r="J2" s="62">
        <v>2.5009999999999999</v>
      </c>
      <c r="K2" s="62">
        <v>3.0009999999999999</v>
      </c>
      <c r="L2" s="62">
        <v>3.5009999999999999</v>
      </c>
      <c r="M2" s="62">
        <v>4.0010000000000003</v>
      </c>
      <c r="N2" s="62">
        <v>4.5010000000000003</v>
      </c>
      <c r="O2" s="62">
        <v>5.0010000000000003</v>
      </c>
      <c r="P2" s="62">
        <v>5.5010000000000003</v>
      </c>
      <c r="Q2" s="62">
        <v>6.0010000000000003</v>
      </c>
    </row>
    <row r="3" spans="4:17" x14ac:dyDescent="0.25">
      <c r="E3" t="s">
        <v>59</v>
      </c>
      <c r="F3" s="62">
        <v>2</v>
      </c>
      <c r="G3" s="62">
        <v>3</v>
      </c>
      <c r="H3" s="62">
        <v>4</v>
      </c>
      <c r="I3" s="62">
        <v>5</v>
      </c>
      <c r="J3" s="62">
        <v>6</v>
      </c>
      <c r="K3" s="62">
        <v>7</v>
      </c>
      <c r="L3" s="62">
        <v>8</v>
      </c>
      <c r="M3" s="62">
        <v>9</v>
      </c>
      <c r="N3" s="62">
        <v>10</v>
      </c>
      <c r="O3" s="62">
        <v>11</v>
      </c>
      <c r="P3" s="62">
        <v>12</v>
      </c>
      <c r="Q3" s="62">
        <v>13</v>
      </c>
    </row>
    <row r="4" spans="4:17" x14ac:dyDescent="0.25">
      <c r="D4">
        <v>1</v>
      </c>
      <c r="E4">
        <v>0</v>
      </c>
      <c r="F4" s="37">
        <v>12.5</v>
      </c>
      <c r="G4" s="37">
        <v>13</v>
      </c>
      <c r="H4" s="37">
        <v>13</v>
      </c>
      <c r="I4" s="37">
        <v>13.5</v>
      </c>
      <c r="J4" s="37">
        <v>13.5</v>
      </c>
      <c r="K4" s="37">
        <v>14.000000000000002</v>
      </c>
      <c r="L4" s="37">
        <v>14.000000000000002</v>
      </c>
      <c r="M4" s="37">
        <v>14.000000000000002</v>
      </c>
      <c r="N4" s="37">
        <v>14.500000000000002</v>
      </c>
      <c r="O4" s="37">
        <v>14.500000000000002</v>
      </c>
      <c r="P4" s="37">
        <v>14.500000000000002</v>
      </c>
      <c r="Q4" s="37">
        <v>14.500000000000002</v>
      </c>
    </row>
    <row r="5" spans="4:17" x14ac:dyDescent="0.25">
      <c r="D5">
        <v>2</v>
      </c>
      <c r="E5" s="65">
        <v>20500</v>
      </c>
      <c r="F5" s="66">
        <v>15.5</v>
      </c>
      <c r="G5" s="66">
        <v>16</v>
      </c>
      <c r="H5" s="66">
        <v>16</v>
      </c>
      <c r="I5" s="66">
        <v>16.5</v>
      </c>
      <c r="J5" s="66">
        <v>16.5</v>
      </c>
      <c r="K5" s="66">
        <v>17</v>
      </c>
      <c r="L5" s="66">
        <v>17</v>
      </c>
      <c r="M5" s="66">
        <v>17</v>
      </c>
      <c r="N5" s="66">
        <v>17.5</v>
      </c>
      <c r="O5" s="66">
        <v>17.5</v>
      </c>
      <c r="P5" s="66">
        <v>17.5</v>
      </c>
      <c r="Q5" s="66">
        <v>17.5</v>
      </c>
    </row>
    <row r="6" spans="4:17" x14ac:dyDescent="0.25">
      <c r="D6">
        <v>3</v>
      </c>
      <c r="E6" s="65">
        <v>21000</v>
      </c>
      <c r="F6" s="66">
        <v>17</v>
      </c>
      <c r="G6" s="66">
        <v>17</v>
      </c>
      <c r="H6" s="66">
        <v>17.5</v>
      </c>
      <c r="I6" s="66">
        <v>17.5</v>
      </c>
      <c r="J6" s="66">
        <v>18</v>
      </c>
      <c r="K6" s="66">
        <v>18</v>
      </c>
      <c r="L6" s="66">
        <v>18</v>
      </c>
      <c r="M6" s="66">
        <v>18.5</v>
      </c>
      <c r="N6" s="66">
        <v>18.5</v>
      </c>
      <c r="O6" s="66">
        <v>18.5</v>
      </c>
      <c r="P6" s="66">
        <v>19</v>
      </c>
      <c r="Q6" s="66">
        <v>19</v>
      </c>
    </row>
    <row r="7" spans="4:17" x14ac:dyDescent="0.25">
      <c r="D7">
        <v>4</v>
      </c>
      <c r="E7" s="65">
        <v>21500</v>
      </c>
      <c r="F7" s="66">
        <v>18</v>
      </c>
      <c r="G7" s="66">
        <v>18</v>
      </c>
      <c r="H7" s="66">
        <v>18.5</v>
      </c>
      <c r="I7" s="66">
        <v>18.5</v>
      </c>
      <c r="J7" s="66">
        <v>19</v>
      </c>
      <c r="K7" s="66">
        <v>19</v>
      </c>
      <c r="L7" s="66">
        <v>19.5</v>
      </c>
      <c r="M7" s="66">
        <v>19.5</v>
      </c>
      <c r="N7" s="66">
        <v>19.5</v>
      </c>
      <c r="O7" s="66">
        <v>20</v>
      </c>
      <c r="P7" s="66">
        <v>20</v>
      </c>
      <c r="Q7" s="66">
        <v>20</v>
      </c>
    </row>
    <row r="8" spans="4:17" x14ac:dyDescent="0.25">
      <c r="D8">
        <v>5</v>
      </c>
      <c r="E8" s="65">
        <v>22000</v>
      </c>
      <c r="F8" s="66">
        <v>19</v>
      </c>
      <c r="G8" s="66">
        <v>19</v>
      </c>
      <c r="H8" s="66">
        <v>19.5</v>
      </c>
      <c r="I8" s="66">
        <v>19.5</v>
      </c>
      <c r="J8" s="66">
        <v>20</v>
      </c>
      <c r="K8" s="66">
        <v>20</v>
      </c>
      <c r="L8" s="66">
        <v>20.5</v>
      </c>
      <c r="M8" s="66">
        <v>20.5</v>
      </c>
      <c r="N8" s="66">
        <v>21</v>
      </c>
      <c r="O8" s="66">
        <v>21</v>
      </c>
      <c r="P8" s="66">
        <v>21</v>
      </c>
      <c r="Q8" s="66">
        <v>21.5</v>
      </c>
    </row>
    <row r="9" spans="4:17" x14ac:dyDescent="0.25">
      <c r="D9">
        <v>6</v>
      </c>
      <c r="E9" s="65">
        <v>22500</v>
      </c>
      <c r="F9" s="66">
        <v>20</v>
      </c>
      <c r="G9" s="66">
        <v>20</v>
      </c>
      <c r="H9" s="66">
        <v>20.5</v>
      </c>
      <c r="I9" s="66">
        <v>20.5</v>
      </c>
      <c r="J9" s="66">
        <v>21</v>
      </c>
      <c r="K9" s="66">
        <v>21</v>
      </c>
      <c r="L9" s="66">
        <v>21.5</v>
      </c>
      <c r="M9" s="66">
        <v>21.5</v>
      </c>
      <c r="N9" s="66">
        <v>22</v>
      </c>
      <c r="O9" s="66">
        <v>22</v>
      </c>
      <c r="P9" s="66">
        <v>22.5</v>
      </c>
      <c r="Q9" s="66">
        <v>22.5</v>
      </c>
    </row>
    <row r="10" spans="4:17" x14ac:dyDescent="0.25">
      <c r="D10">
        <v>7</v>
      </c>
      <c r="E10" s="65">
        <v>23000</v>
      </c>
      <c r="F10" s="66">
        <v>20.5</v>
      </c>
      <c r="G10" s="66">
        <v>21</v>
      </c>
      <c r="H10" s="66">
        <v>21</v>
      </c>
      <c r="I10" s="66">
        <v>21.5</v>
      </c>
      <c r="J10" s="66">
        <v>21.5</v>
      </c>
      <c r="K10" s="66">
        <v>22</v>
      </c>
      <c r="L10" s="66">
        <v>22</v>
      </c>
      <c r="M10" s="66">
        <v>22.5</v>
      </c>
      <c r="N10" s="66">
        <v>22.5</v>
      </c>
      <c r="O10" s="66">
        <v>23</v>
      </c>
      <c r="P10" s="66">
        <v>23</v>
      </c>
      <c r="Q10" s="66">
        <v>23</v>
      </c>
    </row>
    <row r="11" spans="4:17" x14ac:dyDescent="0.25">
      <c r="D11">
        <v>8</v>
      </c>
      <c r="E11" s="65">
        <v>23500</v>
      </c>
      <c r="F11" s="66">
        <v>21</v>
      </c>
      <c r="G11" s="66">
        <v>21.499999999999996</v>
      </c>
      <c r="H11" s="66">
        <v>21.5</v>
      </c>
      <c r="I11" s="66">
        <v>22</v>
      </c>
      <c r="J11" s="66">
        <v>22.5</v>
      </c>
      <c r="K11" s="66">
        <v>22.5</v>
      </c>
      <c r="L11" s="66">
        <v>23</v>
      </c>
      <c r="M11" s="66">
        <v>23</v>
      </c>
      <c r="N11" s="66">
        <v>23.5</v>
      </c>
      <c r="O11" s="66">
        <v>23.5</v>
      </c>
      <c r="P11" s="66">
        <v>23.5</v>
      </c>
      <c r="Q11" s="66">
        <v>24.000000000000004</v>
      </c>
    </row>
    <row r="12" spans="4:17" x14ac:dyDescent="0.25">
      <c r="D12">
        <v>9</v>
      </c>
      <c r="E12" s="65">
        <v>24000</v>
      </c>
      <c r="F12" s="66">
        <v>21.499999999999996</v>
      </c>
      <c r="G12" s="66">
        <v>21.499999999999996</v>
      </c>
      <c r="H12" s="66">
        <v>21.999999999999996</v>
      </c>
      <c r="I12" s="66">
        <v>22.499999999999996</v>
      </c>
      <c r="J12" s="66">
        <v>23</v>
      </c>
      <c r="K12" s="66">
        <v>23</v>
      </c>
      <c r="L12" s="66">
        <v>23.5</v>
      </c>
      <c r="M12" s="66">
        <v>23.5</v>
      </c>
      <c r="N12" s="66">
        <v>24</v>
      </c>
      <c r="O12" s="66">
        <v>24</v>
      </c>
      <c r="P12" s="66">
        <v>24.5</v>
      </c>
      <c r="Q12" s="66">
        <v>24.5</v>
      </c>
    </row>
    <row r="13" spans="4:17" x14ac:dyDescent="0.25">
      <c r="D13">
        <v>10</v>
      </c>
      <c r="E13" s="65">
        <v>24500</v>
      </c>
      <c r="F13" s="66">
        <v>21.499999999999996</v>
      </c>
      <c r="G13" s="66">
        <v>21.499999999999996</v>
      </c>
      <c r="H13" s="66">
        <v>21.999999999999996</v>
      </c>
      <c r="I13" s="66">
        <v>22.499999999999996</v>
      </c>
      <c r="J13" s="66">
        <v>23</v>
      </c>
      <c r="K13" s="66">
        <v>23</v>
      </c>
      <c r="L13" s="66">
        <v>23.5</v>
      </c>
      <c r="M13" s="66">
        <v>23.5</v>
      </c>
      <c r="N13" s="66">
        <v>24</v>
      </c>
      <c r="O13" s="66">
        <v>24</v>
      </c>
      <c r="P13" s="66">
        <v>24.5</v>
      </c>
      <c r="Q13" s="66">
        <v>24.5</v>
      </c>
    </row>
    <row r="14" spans="4:17" x14ac:dyDescent="0.25">
      <c r="D14">
        <v>11</v>
      </c>
      <c r="E14" s="65">
        <v>25000</v>
      </c>
      <c r="F14" s="66">
        <v>21.499999999999996</v>
      </c>
      <c r="G14" s="66">
        <v>21.499999999999996</v>
      </c>
      <c r="H14" s="66">
        <v>21.999999999999996</v>
      </c>
      <c r="I14" s="66">
        <v>22.499999999999996</v>
      </c>
      <c r="J14" s="66">
        <v>23</v>
      </c>
      <c r="K14" s="66">
        <v>23</v>
      </c>
      <c r="L14" s="66">
        <v>23.5</v>
      </c>
      <c r="M14" s="66">
        <v>23.5</v>
      </c>
      <c r="N14" s="66">
        <v>24</v>
      </c>
      <c r="O14" s="66">
        <v>24</v>
      </c>
      <c r="P14" s="66">
        <v>24.5</v>
      </c>
      <c r="Q14" s="66">
        <v>24.5</v>
      </c>
    </row>
    <row r="15" spans="4:17" x14ac:dyDescent="0.25">
      <c r="D15">
        <v>12</v>
      </c>
      <c r="E15" s="65">
        <v>26000</v>
      </c>
      <c r="F15" s="66">
        <v>21.499999999999996</v>
      </c>
      <c r="G15" s="66">
        <v>21.499999999999996</v>
      </c>
      <c r="H15" s="66">
        <v>21.999999999999996</v>
      </c>
      <c r="I15" s="66">
        <v>22.499999999999996</v>
      </c>
      <c r="J15" s="66">
        <v>23</v>
      </c>
      <c r="K15" s="66">
        <v>23</v>
      </c>
      <c r="L15" s="66">
        <v>23.5</v>
      </c>
      <c r="M15" s="66">
        <v>23.5</v>
      </c>
      <c r="N15" s="66">
        <v>24</v>
      </c>
      <c r="O15" s="66">
        <v>24</v>
      </c>
      <c r="P15" s="66">
        <v>24.5</v>
      </c>
      <c r="Q15" s="66">
        <v>24.5</v>
      </c>
    </row>
    <row r="16" spans="4:17" x14ac:dyDescent="0.25">
      <c r="D16">
        <v>13</v>
      </c>
      <c r="E16" s="65">
        <v>27000</v>
      </c>
      <c r="F16" s="66">
        <v>21.499999999999996</v>
      </c>
      <c r="G16" s="66">
        <v>21.499999999999996</v>
      </c>
      <c r="H16" s="66">
        <v>21.999999999999996</v>
      </c>
      <c r="I16" s="66">
        <v>22.499999999999996</v>
      </c>
      <c r="J16" s="66">
        <v>23</v>
      </c>
      <c r="K16" s="66">
        <v>23</v>
      </c>
      <c r="L16" s="66">
        <v>23.5</v>
      </c>
      <c r="M16" s="66">
        <v>23.5</v>
      </c>
      <c r="N16" s="66">
        <v>24</v>
      </c>
      <c r="O16" s="66">
        <v>24</v>
      </c>
      <c r="P16" s="66">
        <v>24.5</v>
      </c>
      <c r="Q16" s="66">
        <v>24.5</v>
      </c>
    </row>
    <row r="17" spans="4:17" x14ac:dyDescent="0.25">
      <c r="D17">
        <v>14</v>
      </c>
      <c r="E17" s="65">
        <v>28000</v>
      </c>
      <c r="F17" s="66">
        <v>21.499999999999996</v>
      </c>
      <c r="G17" s="66">
        <v>21.499999999999996</v>
      </c>
      <c r="H17" s="66">
        <v>21.999999999999996</v>
      </c>
      <c r="I17" s="66">
        <v>22.499999999999996</v>
      </c>
      <c r="J17" s="66">
        <v>23</v>
      </c>
      <c r="K17" s="66">
        <v>23</v>
      </c>
      <c r="L17" s="66">
        <v>23.5</v>
      </c>
      <c r="M17" s="66">
        <v>23.5</v>
      </c>
      <c r="N17" s="66">
        <v>24</v>
      </c>
      <c r="O17" s="66">
        <v>24</v>
      </c>
      <c r="P17" s="66">
        <v>24.5</v>
      </c>
      <c r="Q17" s="66">
        <v>24.5</v>
      </c>
    </row>
    <row r="18" spans="4:17" x14ac:dyDescent="0.25">
      <c r="D18">
        <v>15</v>
      </c>
      <c r="E18" s="65">
        <v>29000</v>
      </c>
      <c r="F18" s="66">
        <v>21.499999999999996</v>
      </c>
      <c r="G18" s="66">
        <v>21.499999999999996</v>
      </c>
      <c r="H18" s="66">
        <v>21.999999999999996</v>
      </c>
      <c r="I18" s="66">
        <v>22.499999999999996</v>
      </c>
      <c r="J18" s="66">
        <v>23</v>
      </c>
      <c r="K18" s="66">
        <v>23</v>
      </c>
      <c r="L18" s="66">
        <v>23.5</v>
      </c>
      <c r="M18" s="66">
        <v>23.5</v>
      </c>
      <c r="N18" s="66">
        <v>24</v>
      </c>
      <c r="O18" s="66">
        <v>24</v>
      </c>
      <c r="P18" s="66">
        <v>24.5</v>
      </c>
      <c r="Q18" s="66">
        <v>24.5</v>
      </c>
    </row>
    <row r="19" spans="4:17" x14ac:dyDescent="0.25">
      <c r="D19">
        <v>16</v>
      </c>
      <c r="E19" s="65">
        <v>30000</v>
      </c>
      <c r="F19" s="66">
        <v>21.499999999999996</v>
      </c>
      <c r="G19" s="66">
        <v>21.499999999999996</v>
      </c>
      <c r="H19" s="66">
        <v>21.999999999999996</v>
      </c>
      <c r="I19" s="66">
        <v>22.499999999999996</v>
      </c>
      <c r="J19" s="66">
        <v>23</v>
      </c>
      <c r="K19" s="66">
        <v>23</v>
      </c>
      <c r="L19" s="66">
        <v>23.5</v>
      </c>
      <c r="M19" s="66">
        <v>23.5</v>
      </c>
      <c r="N19" s="66">
        <v>24</v>
      </c>
      <c r="O19" s="66">
        <v>24</v>
      </c>
      <c r="P19" s="66">
        <v>24.5</v>
      </c>
      <c r="Q19" s="66">
        <v>24.5</v>
      </c>
    </row>
    <row r="20" spans="4:17" x14ac:dyDescent="0.25">
      <c r="D20">
        <v>17</v>
      </c>
      <c r="E20">
        <v>31000</v>
      </c>
      <c r="F20" s="37">
        <v>21.499999999999996</v>
      </c>
      <c r="G20" s="37">
        <v>21.499999999999996</v>
      </c>
      <c r="H20" s="37">
        <v>21.999999999999996</v>
      </c>
      <c r="I20" s="37">
        <v>22.499999999999996</v>
      </c>
      <c r="J20" s="37">
        <v>23</v>
      </c>
      <c r="K20" s="37">
        <v>23</v>
      </c>
      <c r="L20" s="37">
        <v>23.5</v>
      </c>
      <c r="M20" s="37">
        <v>23.5</v>
      </c>
      <c r="N20" s="37">
        <v>24</v>
      </c>
      <c r="O20" s="37">
        <v>24</v>
      </c>
      <c r="P20" s="37">
        <v>24.5</v>
      </c>
      <c r="Q20" s="37">
        <v>24.5</v>
      </c>
    </row>
    <row r="21" spans="4:17" x14ac:dyDescent="0.25">
      <c r="D21">
        <v>18</v>
      </c>
      <c r="E21">
        <v>32000</v>
      </c>
      <c r="F21" s="37">
        <v>21.499999999999996</v>
      </c>
      <c r="G21" s="37">
        <v>21.499999999999996</v>
      </c>
      <c r="H21" s="37">
        <v>21.999999999999996</v>
      </c>
      <c r="I21" s="37">
        <v>22.499999999999996</v>
      </c>
      <c r="J21" s="37">
        <v>23</v>
      </c>
      <c r="K21" s="37">
        <v>23</v>
      </c>
      <c r="L21" s="37">
        <v>23.5</v>
      </c>
      <c r="M21" s="37">
        <v>23.5</v>
      </c>
      <c r="N21" s="37">
        <v>24</v>
      </c>
      <c r="O21" s="37">
        <v>24</v>
      </c>
      <c r="P21" s="37">
        <v>24.5</v>
      </c>
      <c r="Q21" s="37">
        <v>24.5</v>
      </c>
    </row>
    <row r="22" spans="4:17" x14ac:dyDescent="0.25">
      <c r="D22">
        <v>19</v>
      </c>
      <c r="E22">
        <v>33000</v>
      </c>
      <c r="F22" s="37">
        <v>21.499999999999996</v>
      </c>
      <c r="G22" s="37">
        <v>21.999999999999996</v>
      </c>
      <c r="H22" s="37">
        <v>21.999999999999996</v>
      </c>
      <c r="I22" s="37">
        <v>22.499999999999996</v>
      </c>
      <c r="J22" s="37">
        <v>23</v>
      </c>
      <c r="K22" s="37">
        <v>23</v>
      </c>
      <c r="L22" s="37">
        <v>23.5</v>
      </c>
      <c r="M22" s="37">
        <v>24</v>
      </c>
      <c r="N22" s="37">
        <v>24</v>
      </c>
      <c r="O22" s="37">
        <v>24.5</v>
      </c>
      <c r="P22" s="37">
        <v>24.5</v>
      </c>
      <c r="Q22" s="37">
        <v>24.5</v>
      </c>
    </row>
    <row r="23" spans="4:17" x14ac:dyDescent="0.25">
      <c r="D23">
        <v>20</v>
      </c>
      <c r="E23">
        <v>34000</v>
      </c>
      <c r="F23" s="37">
        <v>21.499999999999996</v>
      </c>
      <c r="G23" s="37">
        <v>21.999999999999996</v>
      </c>
      <c r="H23" s="37">
        <v>22.499999999999996</v>
      </c>
      <c r="I23" s="37">
        <v>22.499999999999996</v>
      </c>
      <c r="J23" s="37">
        <v>23</v>
      </c>
      <c r="K23" s="37">
        <v>23.5</v>
      </c>
      <c r="L23" s="37">
        <v>23.5</v>
      </c>
      <c r="M23" s="37">
        <v>24</v>
      </c>
      <c r="N23" s="37">
        <v>24</v>
      </c>
      <c r="O23" s="37">
        <v>24.5</v>
      </c>
      <c r="P23" s="37">
        <v>24.5</v>
      </c>
      <c r="Q23" s="37">
        <v>25</v>
      </c>
    </row>
    <row r="24" spans="4:17" x14ac:dyDescent="0.25">
      <c r="D24">
        <v>21</v>
      </c>
      <c r="E24">
        <v>35000</v>
      </c>
      <c r="F24" s="37">
        <v>21.499999999999996</v>
      </c>
      <c r="G24" s="37">
        <v>21.999999999999996</v>
      </c>
      <c r="H24" s="37">
        <v>22.499999999999996</v>
      </c>
      <c r="I24" s="37">
        <v>23</v>
      </c>
      <c r="J24" s="37">
        <v>23</v>
      </c>
      <c r="K24" s="37">
        <v>23.5</v>
      </c>
      <c r="L24" s="37">
        <v>23.5</v>
      </c>
      <c r="M24" s="37">
        <v>24</v>
      </c>
      <c r="N24" s="37">
        <v>24.5</v>
      </c>
      <c r="O24" s="37">
        <v>24.5</v>
      </c>
      <c r="P24" s="37">
        <v>25</v>
      </c>
      <c r="Q24" s="37">
        <v>25</v>
      </c>
    </row>
    <row r="25" spans="4:17" x14ac:dyDescent="0.25">
      <c r="D25">
        <v>22</v>
      </c>
      <c r="E25">
        <v>36000</v>
      </c>
      <c r="F25" s="37">
        <v>21.999999999999996</v>
      </c>
      <c r="G25" s="37">
        <v>21.999999999999996</v>
      </c>
      <c r="H25" s="37">
        <v>22.499999999999996</v>
      </c>
      <c r="I25" s="37">
        <v>23</v>
      </c>
      <c r="J25" s="37">
        <v>23.5</v>
      </c>
      <c r="K25" s="37">
        <v>23.5</v>
      </c>
      <c r="L25" s="37">
        <v>24</v>
      </c>
      <c r="M25" s="37">
        <v>24</v>
      </c>
      <c r="N25" s="37">
        <v>24.5</v>
      </c>
      <c r="O25" s="37">
        <v>25</v>
      </c>
      <c r="P25" s="37">
        <v>25</v>
      </c>
      <c r="Q25" s="37">
        <v>25</v>
      </c>
    </row>
    <row r="26" spans="4:17" x14ac:dyDescent="0.25">
      <c r="D26">
        <v>23</v>
      </c>
      <c r="E26">
        <v>37000</v>
      </c>
      <c r="F26" s="37">
        <v>21.999999999999996</v>
      </c>
      <c r="G26" s="37">
        <v>22.499999999999996</v>
      </c>
      <c r="H26" s="37">
        <v>23</v>
      </c>
      <c r="I26" s="37">
        <v>23</v>
      </c>
      <c r="J26" s="37">
        <v>23.5</v>
      </c>
      <c r="K26" s="37">
        <v>24</v>
      </c>
      <c r="L26" s="37">
        <v>24</v>
      </c>
      <c r="M26" s="37">
        <v>24.5</v>
      </c>
      <c r="N26" s="37">
        <v>24.5</v>
      </c>
      <c r="O26" s="37">
        <v>25</v>
      </c>
      <c r="P26" s="37">
        <v>25</v>
      </c>
      <c r="Q26" s="37">
        <v>25.5</v>
      </c>
    </row>
    <row r="27" spans="4:17" x14ac:dyDescent="0.25">
      <c r="D27">
        <v>24</v>
      </c>
      <c r="E27">
        <v>38000</v>
      </c>
      <c r="F27" s="37">
        <v>21.999999999999996</v>
      </c>
      <c r="G27" s="37">
        <v>22.499999999999996</v>
      </c>
      <c r="H27" s="37">
        <v>23</v>
      </c>
      <c r="I27" s="37">
        <v>23.5</v>
      </c>
      <c r="J27" s="37">
        <v>23.5</v>
      </c>
      <c r="K27" s="37">
        <v>24</v>
      </c>
      <c r="L27" s="37">
        <v>24.5</v>
      </c>
      <c r="M27" s="37">
        <v>24.5</v>
      </c>
      <c r="N27" s="37">
        <v>25</v>
      </c>
      <c r="O27" s="37">
        <v>25</v>
      </c>
      <c r="P27" s="37">
        <v>25.5</v>
      </c>
      <c r="Q27" s="37">
        <v>25.5</v>
      </c>
    </row>
    <row r="28" spans="4:17" x14ac:dyDescent="0.25">
      <c r="D28">
        <v>25</v>
      </c>
      <c r="E28">
        <v>39000</v>
      </c>
      <c r="F28" s="37">
        <v>22.499999999999996</v>
      </c>
      <c r="G28" s="37">
        <v>23</v>
      </c>
      <c r="H28" s="37">
        <v>23</v>
      </c>
      <c r="I28" s="37">
        <v>23.5</v>
      </c>
      <c r="J28" s="37">
        <v>24</v>
      </c>
      <c r="K28" s="37">
        <v>24.5</v>
      </c>
      <c r="L28" s="37">
        <v>24.5</v>
      </c>
      <c r="M28" s="37">
        <v>25</v>
      </c>
      <c r="N28" s="37">
        <v>25</v>
      </c>
      <c r="O28" s="37">
        <v>25.5</v>
      </c>
      <c r="P28" s="37">
        <v>25.5</v>
      </c>
      <c r="Q28" s="37">
        <v>26</v>
      </c>
    </row>
    <row r="29" spans="4:17" x14ac:dyDescent="0.25">
      <c r="D29">
        <v>26</v>
      </c>
      <c r="E29">
        <v>40000</v>
      </c>
      <c r="F29" s="37">
        <v>22.499999999999996</v>
      </c>
      <c r="G29" s="37">
        <v>23</v>
      </c>
      <c r="H29" s="37">
        <v>23.5</v>
      </c>
      <c r="I29" s="37">
        <v>23.5</v>
      </c>
      <c r="J29" s="37">
        <v>24</v>
      </c>
      <c r="K29" s="37">
        <v>24.5</v>
      </c>
      <c r="L29" s="37">
        <v>25</v>
      </c>
      <c r="M29" s="37">
        <v>25</v>
      </c>
      <c r="N29" s="37">
        <v>25.5</v>
      </c>
      <c r="O29" s="37">
        <v>25.5</v>
      </c>
      <c r="P29" s="37">
        <v>26</v>
      </c>
      <c r="Q29" s="37">
        <v>26</v>
      </c>
    </row>
    <row r="30" spans="4:17" x14ac:dyDescent="0.25">
      <c r="D30">
        <v>27</v>
      </c>
      <c r="E30">
        <v>41000</v>
      </c>
      <c r="F30" s="37">
        <v>22.499999999999996</v>
      </c>
      <c r="G30" s="37">
        <v>23</v>
      </c>
      <c r="H30" s="37">
        <v>23.5</v>
      </c>
      <c r="I30" s="37">
        <v>24</v>
      </c>
      <c r="J30" s="37">
        <v>24.5</v>
      </c>
      <c r="K30" s="37">
        <v>24.5</v>
      </c>
      <c r="L30" s="37">
        <v>25</v>
      </c>
      <c r="M30" s="37">
        <v>25.5</v>
      </c>
      <c r="N30" s="37">
        <v>25.5</v>
      </c>
      <c r="O30" s="37">
        <v>26</v>
      </c>
      <c r="P30" s="37">
        <v>26</v>
      </c>
      <c r="Q30" s="37">
        <v>26</v>
      </c>
    </row>
    <row r="31" spans="4:17" x14ac:dyDescent="0.25">
      <c r="D31">
        <v>28</v>
      </c>
      <c r="E31">
        <v>42000</v>
      </c>
      <c r="F31" s="37">
        <v>23</v>
      </c>
      <c r="G31" s="37">
        <v>23.5</v>
      </c>
      <c r="H31" s="37">
        <v>23.5</v>
      </c>
      <c r="I31" s="37">
        <v>24</v>
      </c>
      <c r="J31" s="37">
        <v>24.5</v>
      </c>
      <c r="K31" s="37">
        <v>25</v>
      </c>
      <c r="L31" s="37">
        <v>25</v>
      </c>
      <c r="M31" s="37">
        <v>25.5</v>
      </c>
      <c r="N31" s="37">
        <v>25.5</v>
      </c>
      <c r="O31" s="37">
        <v>26</v>
      </c>
      <c r="P31" s="37">
        <v>26</v>
      </c>
      <c r="Q31" s="37">
        <v>26.5</v>
      </c>
    </row>
    <row r="32" spans="4:17" x14ac:dyDescent="0.25">
      <c r="D32">
        <v>29</v>
      </c>
      <c r="E32">
        <v>43000</v>
      </c>
      <c r="F32" s="37">
        <v>23</v>
      </c>
      <c r="G32" s="37">
        <v>23.5</v>
      </c>
      <c r="H32" s="37">
        <v>23.5</v>
      </c>
      <c r="I32" s="37">
        <v>24</v>
      </c>
      <c r="J32" s="37">
        <v>24.5</v>
      </c>
      <c r="K32" s="37">
        <v>25</v>
      </c>
      <c r="L32" s="37">
        <v>25</v>
      </c>
      <c r="M32" s="37">
        <v>25.5</v>
      </c>
      <c r="N32" s="37">
        <v>25.5</v>
      </c>
      <c r="O32" s="37">
        <v>26</v>
      </c>
      <c r="P32" s="37">
        <v>26</v>
      </c>
      <c r="Q32" s="37">
        <v>26.5</v>
      </c>
    </row>
    <row r="33" spans="4:17" x14ac:dyDescent="0.25">
      <c r="D33">
        <v>30</v>
      </c>
      <c r="E33">
        <v>44000</v>
      </c>
      <c r="F33" s="37">
        <v>23</v>
      </c>
      <c r="G33" s="37">
        <v>23.5</v>
      </c>
      <c r="H33" s="37">
        <v>23.5</v>
      </c>
      <c r="I33" s="37">
        <v>24</v>
      </c>
      <c r="J33" s="37">
        <v>24.5</v>
      </c>
      <c r="K33" s="37">
        <v>25</v>
      </c>
      <c r="L33" s="37">
        <v>25</v>
      </c>
      <c r="M33" s="37">
        <v>25.5</v>
      </c>
      <c r="N33" s="37">
        <v>25.5</v>
      </c>
      <c r="O33" s="37">
        <v>26</v>
      </c>
      <c r="P33" s="37">
        <v>26</v>
      </c>
      <c r="Q33" s="37">
        <v>26.5</v>
      </c>
    </row>
    <row r="34" spans="4:17" x14ac:dyDescent="0.25">
      <c r="D34">
        <v>31</v>
      </c>
      <c r="E34">
        <v>45000</v>
      </c>
      <c r="F34" s="37">
        <v>23</v>
      </c>
      <c r="G34" s="37">
        <v>23.5</v>
      </c>
      <c r="H34" s="37">
        <v>23.5</v>
      </c>
      <c r="I34" s="37">
        <v>24</v>
      </c>
      <c r="J34" s="37">
        <v>24.5</v>
      </c>
      <c r="K34" s="37">
        <v>25</v>
      </c>
      <c r="L34" s="37">
        <v>25</v>
      </c>
      <c r="M34" s="37">
        <v>25.5</v>
      </c>
      <c r="N34" s="37">
        <v>25.5</v>
      </c>
      <c r="O34" s="37">
        <v>26</v>
      </c>
      <c r="P34" s="37">
        <v>26</v>
      </c>
      <c r="Q34" s="37">
        <v>26.5</v>
      </c>
    </row>
    <row r="35" spans="4:17" x14ac:dyDescent="0.25">
      <c r="D35">
        <v>32</v>
      </c>
      <c r="E35">
        <v>46000</v>
      </c>
      <c r="F35" s="37">
        <v>23</v>
      </c>
      <c r="G35" s="37">
        <v>23.5</v>
      </c>
      <c r="H35" s="37">
        <v>23.5</v>
      </c>
      <c r="I35" s="37">
        <v>24</v>
      </c>
      <c r="J35" s="37">
        <v>24.5</v>
      </c>
      <c r="K35" s="37">
        <v>25</v>
      </c>
      <c r="L35" s="37">
        <v>25</v>
      </c>
      <c r="M35" s="37">
        <v>25.5</v>
      </c>
      <c r="N35" s="37">
        <v>25.5</v>
      </c>
      <c r="O35" s="37">
        <v>26</v>
      </c>
      <c r="P35" s="37">
        <v>26</v>
      </c>
      <c r="Q35" s="37">
        <v>26.5</v>
      </c>
    </row>
    <row r="36" spans="4:17" x14ac:dyDescent="0.25">
      <c r="D36">
        <v>33</v>
      </c>
      <c r="E36">
        <v>47000</v>
      </c>
      <c r="F36" s="37">
        <v>23</v>
      </c>
      <c r="G36" s="37">
        <v>23.5</v>
      </c>
      <c r="H36" s="37">
        <v>23.5</v>
      </c>
      <c r="I36" s="37">
        <v>24</v>
      </c>
      <c r="J36" s="37">
        <v>24.5</v>
      </c>
      <c r="K36" s="37">
        <v>25</v>
      </c>
      <c r="L36" s="37">
        <v>25</v>
      </c>
      <c r="M36" s="37">
        <v>25.5</v>
      </c>
      <c r="N36" s="37">
        <v>25.5</v>
      </c>
      <c r="O36" s="37">
        <v>26</v>
      </c>
      <c r="P36" s="37">
        <v>26</v>
      </c>
      <c r="Q36" s="37">
        <v>26.5</v>
      </c>
    </row>
    <row r="37" spans="4:17" x14ac:dyDescent="0.25">
      <c r="D37">
        <v>34</v>
      </c>
      <c r="E37">
        <v>48000</v>
      </c>
      <c r="F37" s="37">
        <v>23</v>
      </c>
      <c r="G37" s="37">
        <v>23.5</v>
      </c>
      <c r="H37" s="37">
        <v>23.5</v>
      </c>
      <c r="I37" s="37">
        <v>24</v>
      </c>
      <c r="J37" s="37">
        <v>24.5</v>
      </c>
      <c r="K37" s="37">
        <v>25</v>
      </c>
      <c r="L37" s="37">
        <v>25</v>
      </c>
      <c r="M37" s="37">
        <v>25.5</v>
      </c>
      <c r="N37" s="37">
        <v>25.5</v>
      </c>
      <c r="O37" s="37">
        <v>26</v>
      </c>
      <c r="P37" s="37">
        <v>26</v>
      </c>
      <c r="Q37" s="37">
        <v>26.5</v>
      </c>
    </row>
    <row r="38" spans="4:17" x14ac:dyDescent="0.25">
      <c r="D38">
        <v>35</v>
      </c>
      <c r="E38">
        <v>49000</v>
      </c>
      <c r="F38" s="37">
        <v>23</v>
      </c>
      <c r="G38" s="37">
        <v>23.5</v>
      </c>
      <c r="H38" s="37">
        <v>24</v>
      </c>
      <c r="I38" s="37">
        <v>24.5</v>
      </c>
      <c r="J38" s="37">
        <v>24.5</v>
      </c>
      <c r="K38" s="37">
        <v>25</v>
      </c>
      <c r="L38" s="37">
        <v>25.5</v>
      </c>
      <c r="M38" s="37">
        <v>25.5</v>
      </c>
      <c r="N38" s="37">
        <v>26</v>
      </c>
      <c r="O38" s="37">
        <v>26</v>
      </c>
      <c r="P38" s="37">
        <v>26.5</v>
      </c>
      <c r="Q38" s="37">
        <v>26.5</v>
      </c>
    </row>
    <row r="39" spans="4:17" x14ac:dyDescent="0.25">
      <c r="D39">
        <v>36</v>
      </c>
      <c r="E39">
        <v>50000</v>
      </c>
      <c r="F39" s="37">
        <v>23</v>
      </c>
      <c r="G39" s="37">
        <v>23.5</v>
      </c>
      <c r="H39" s="37">
        <v>24</v>
      </c>
      <c r="I39" s="37">
        <v>24.5</v>
      </c>
      <c r="J39" s="37">
        <v>25</v>
      </c>
      <c r="K39" s="37">
        <v>25</v>
      </c>
      <c r="L39" s="37">
        <v>25.5</v>
      </c>
      <c r="M39" s="37">
        <v>26</v>
      </c>
      <c r="N39" s="37">
        <v>26</v>
      </c>
      <c r="O39" s="37">
        <v>26.5</v>
      </c>
      <c r="P39" s="37">
        <v>26.5</v>
      </c>
      <c r="Q39" s="37">
        <v>27</v>
      </c>
    </row>
    <row r="40" spans="4:17" x14ac:dyDescent="0.25">
      <c r="D40">
        <v>37</v>
      </c>
      <c r="E40">
        <v>51000</v>
      </c>
      <c r="F40" s="37">
        <v>23.5</v>
      </c>
      <c r="G40" s="37">
        <v>23.5</v>
      </c>
      <c r="H40" s="37">
        <v>24</v>
      </c>
      <c r="I40" s="37">
        <v>24.5</v>
      </c>
      <c r="J40" s="37">
        <v>25</v>
      </c>
      <c r="K40" s="37">
        <v>25.5</v>
      </c>
      <c r="L40" s="37">
        <v>25.5</v>
      </c>
      <c r="M40" s="37">
        <v>26</v>
      </c>
      <c r="N40" s="37">
        <v>26</v>
      </c>
      <c r="O40" s="37">
        <v>26.5</v>
      </c>
      <c r="P40" s="37">
        <v>26.5</v>
      </c>
      <c r="Q40" s="37">
        <v>27</v>
      </c>
    </row>
    <row r="41" spans="4:17" x14ac:dyDescent="0.25">
      <c r="D41">
        <v>38</v>
      </c>
      <c r="E41">
        <v>52000</v>
      </c>
      <c r="F41" s="37">
        <v>23.5</v>
      </c>
      <c r="G41" s="37">
        <v>24</v>
      </c>
      <c r="H41" s="37">
        <v>24</v>
      </c>
      <c r="I41" s="37">
        <v>24.5</v>
      </c>
      <c r="J41" s="37">
        <v>25</v>
      </c>
      <c r="K41" s="37">
        <v>25.5</v>
      </c>
      <c r="L41" s="37">
        <v>25.5</v>
      </c>
      <c r="M41" s="37">
        <v>26</v>
      </c>
      <c r="N41" s="37">
        <v>26</v>
      </c>
      <c r="O41" s="37">
        <v>26.5</v>
      </c>
      <c r="P41" s="37">
        <v>27</v>
      </c>
      <c r="Q41" s="37">
        <v>27</v>
      </c>
    </row>
    <row r="42" spans="4:17" x14ac:dyDescent="0.25">
      <c r="D42">
        <v>39</v>
      </c>
      <c r="E42">
        <v>53000</v>
      </c>
      <c r="F42" s="37">
        <v>23.5</v>
      </c>
      <c r="G42" s="37">
        <v>24</v>
      </c>
      <c r="H42" s="37">
        <v>24</v>
      </c>
      <c r="I42" s="37">
        <v>24.5</v>
      </c>
      <c r="J42" s="37">
        <v>25</v>
      </c>
      <c r="K42" s="37">
        <v>25.5</v>
      </c>
      <c r="L42" s="37">
        <v>25.5</v>
      </c>
      <c r="M42" s="37">
        <v>26</v>
      </c>
      <c r="N42" s="37">
        <v>26.5</v>
      </c>
      <c r="O42" s="37">
        <v>26.5</v>
      </c>
      <c r="P42" s="37">
        <v>27</v>
      </c>
      <c r="Q42" s="37">
        <v>27</v>
      </c>
    </row>
    <row r="43" spans="4:17" x14ac:dyDescent="0.25">
      <c r="D43">
        <v>40</v>
      </c>
      <c r="E43">
        <v>54000</v>
      </c>
      <c r="F43" s="37">
        <v>23.5</v>
      </c>
      <c r="G43" s="37">
        <v>24</v>
      </c>
      <c r="H43" s="37">
        <v>24.5</v>
      </c>
      <c r="I43" s="37">
        <v>24.5</v>
      </c>
      <c r="J43" s="37">
        <v>25</v>
      </c>
      <c r="K43" s="37">
        <v>25.5</v>
      </c>
      <c r="L43" s="37">
        <v>26</v>
      </c>
      <c r="M43" s="37">
        <v>26</v>
      </c>
      <c r="N43" s="37">
        <v>26.5</v>
      </c>
      <c r="O43" s="37">
        <v>26.5</v>
      </c>
      <c r="P43" s="37">
        <v>27</v>
      </c>
      <c r="Q43" s="37">
        <v>27</v>
      </c>
    </row>
    <row r="44" spans="4:17" x14ac:dyDescent="0.25">
      <c r="D44">
        <v>41</v>
      </c>
      <c r="E44">
        <v>55000</v>
      </c>
      <c r="F44" s="37">
        <v>23.5</v>
      </c>
      <c r="G44" s="37">
        <v>24</v>
      </c>
      <c r="H44" s="37">
        <v>24.5</v>
      </c>
      <c r="I44" s="37">
        <v>25</v>
      </c>
      <c r="J44" s="37">
        <v>25</v>
      </c>
      <c r="K44" s="37">
        <v>25.5</v>
      </c>
      <c r="L44" s="37">
        <v>26</v>
      </c>
      <c r="M44" s="37">
        <v>26.5</v>
      </c>
      <c r="N44" s="37">
        <v>26.5</v>
      </c>
      <c r="O44" s="37">
        <v>27</v>
      </c>
      <c r="P44" s="37">
        <v>27</v>
      </c>
      <c r="Q44" s="37">
        <v>27.500000000000004</v>
      </c>
    </row>
    <row r="45" spans="4:17" x14ac:dyDescent="0.25">
      <c r="D45">
        <v>42</v>
      </c>
      <c r="E45">
        <v>56000</v>
      </c>
      <c r="F45" s="37">
        <v>23.5</v>
      </c>
      <c r="G45" s="37">
        <v>24</v>
      </c>
      <c r="H45" s="37">
        <v>24.5</v>
      </c>
      <c r="I45" s="37">
        <v>25</v>
      </c>
      <c r="J45" s="37">
        <v>25.5</v>
      </c>
      <c r="K45" s="37">
        <v>25.5</v>
      </c>
      <c r="L45" s="37">
        <v>26</v>
      </c>
      <c r="M45" s="37">
        <v>26.5</v>
      </c>
      <c r="N45" s="37">
        <v>26.5</v>
      </c>
      <c r="O45" s="37">
        <v>27</v>
      </c>
      <c r="P45" s="37">
        <v>27</v>
      </c>
      <c r="Q45" s="37">
        <v>27.500000000000004</v>
      </c>
    </row>
    <row r="46" spans="4:17" x14ac:dyDescent="0.25">
      <c r="D46">
        <v>43</v>
      </c>
      <c r="E46">
        <v>57000</v>
      </c>
      <c r="F46" s="37">
        <v>24</v>
      </c>
      <c r="G46" s="37">
        <v>24.5</v>
      </c>
      <c r="H46" s="37">
        <v>24.5</v>
      </c>
      <c r="I46" s="37">
        <v>25</v>
      </c>
      <c r="J46" s="37">
        <v>25.5</v>
      </c>
      <c r="K46" s="37">
        <v>26</v>
      </c>
      <c r="L46" s="37">
        <v>26</v>
      </c>
      <c r="M46" s="37">
        <v>26.5</v>
      </c>
      <c r="N46" s="37">
        <v>27</v>
      </c>
      <c r="O46" s="37">
        <v>27</v>
      </c>
      <c r="P46" s="37">
        <v>27.500000000000004</v>
      </c>
      <c r="Q46" s="37">
        <v>27.500000000000004</v>
      </c>
    </row>
    <row r="47" spans="4:17" x14ac:dyDescent="0.25">
      <c r="D47">
        <v>44</v>
      </c>
      <c r="E47">
        <v>58000</v>
      </c>
      <c r="F47" s="37">
        <v>24</v>
      </c>
      <c r="G47" s="37">
        <v>24.5</v>
      </c>
      <c r="H47" s="37">
        <v>25</v>
      </c>
      <c r="I47" s="37">
        <v>25</v>
      </c>
      <c r="J47" s="37">
        <v>25.5</v>
      </c>
      <c r="K47" s="37">
        <v>26</v>
      </c>
      <c r="L47" s="37">
        <v>26.5</v>
      </c>
      <c r="M47" s="37">
        <v>26.5</v>
      </c>
      <c r="N47" s="37">
        <v>27</v>
      </c>
      <c r="O47" s="37">
        <v>27</v>
      </c>
      <c r="P47" s="37">
        <v>27.500000000000004</v>
      </c>
      <c r="Q47" s="37">
        <v>27.500000000000004</v>
      </c>
    </row>
    <row r="48" spans="4:17" x14ac:dyDescent="0.25">
      <c r="D48">
        <v>45</v>
      </c>
      <c r="E48">
        <v>59000</v>
      </c>
      <c r="F48" s="37">
        <v>24</v>
      </c>
      <c r="G48" s="37">
        <v>24.5</v>
      </c>
      <c r="H48" s="37">
        <v>25</v>
      </c>
      <c r="I48" s="37">
        <v>25.5</v>
      </c>
      <c r="J48" s="37">
        <v>25.5</v>
      </c>
      <c r="K48" s="37">
        <v>26</v>
      </c>
      <c r="L48" s="37">
        <v>26.5</v>
      </c>
      <c r="M48" s="37">
        <v>27</v>
      </c>
      <c r="N48" s="37">
        <v>27</v>
      </c>
      <c r="O48" s="37">
        <v>27.500000000000004</v>
      </c>
      <c r="P48" s="37">
        <v>27.500000000000004</v>
      </c>
      <c r="Q48" s="37">
        <v>28.000000000000004</v>
      </c>
    </row>
    <row r="49" spans="4:17" x14ac:dyDescent="0.25">
      <c r="D49">
        <v>46</v>
      </c>
      <c r="E49">
        <v>60000</v>
      </c>
      <c r="F49" s="37">
        <v>24</v>
      </c>
      <c r="G49" s="37">
        <v>24.5</v>
      </c>
      <c r="H49" s="37">
        <v>25</v>
      </c>
      <c r="I49" s="37">
        <v>25.5</v>
      </c>
      <c r="J49" s="37">
        <v>26</v>
      </c>
      <c r="K49" s="37">
        <v>26</v>
      </c>
      <c r="L49" s="37">
        <v>26.5</v>
      </c>
      <c r="M49" s="37">
        <v>27</v>
      </c>
      <c r="N49" s="37">
        <v>27</v>
      </c>
      <c r="O49" s="37">
        <v>27.500000000000004</v>
      </c>
      <c r="P49" s="37">
        <v>27.500000000000004</v>
      </c>
      <c r="Q49" s="37">
        <v>28.000000000000004</v>
      </c>
    </row>
    <row r="50" spans="4:17" x14ac:dyDescent="0.25">
      <c r="D50">
        <v>47</v>
      </c>
      <c r="E50">
        <v>61000</v>
      </c>
      <c r="F50" s="37">
        <v>24</v>
      </c>
      <c r="G50" s="37">
        <v>24.5</v>
      </c>
      <c r="H50" s="37">
        <v>25</v>
      </c>
      <c r="I50" s="37">
        <v>25.5</v>
      </c>
      <c r="J50" s="37">
        <v>26</v>
      </c>
      <c r="K50" s="37">
        <v>26.5</v>
      </c>
      <c r="L50" s="37">
        <v>26.5</v>
      </c>
      <c r="M50" s="37">
        <v>27</v>
      </c>
      <c r="N50" s="37">
        <v>27.500000000000004</v>
      </c>
      <c r="O50" s="37">
        <v>27.500000000000004</v>
      </c>
      <c r="P50" s="37">
        <v>28.000000000000004</v>
      </c>
      <c r="Q50" s="37">
        <v>28.000000000000004</v>
      </c>
    </row>
    <row r="51" spans="4:17" x14ac:dyDescent="0.25">
      <c r="D51">
        <v>48</v>
      </c>
      <c r="E51">
        <v>62000</v>
      </c>
      <c r="F51" s="37">
        <v>24.5</v>
      </c>
      <c r="G51" s="37">
        <v>25</v>
      </c>
      <c r="H51" s="37">
        <v>25.5</v>
      </c>
      <c r="I51" s="37">
        <v>25.5</v>
      </c>
      <c r="J51" s="37">
        <v>26</v>
      </c>
      <c r="K51" s="37">
        <v>26.5</v>
      </c>
      <c r="L51" s="37">
        <v>27</v>
      </c>
      <c r="M51" s="37">
        <v>27</v>
      </c>
      <c r="N51" s="37">
        <v>27.500000000000004</v>
      </c>
      <c r="O51" s="37">
        <v>27.500000000000004</v>
      </c>
      <c r="P51" s="37">
        <v>28.000000000000004</v>
      </c>
      <c r="Q51" s="37">
        <v>28.000000000000004</v>
      </c>
    </row>
    <row r="52" spans="4:17" x14ac:dyDescent="0.25">
      <c r="D52">
        <v>49</v>
      </c>
      <c r="E52">
        <v>63000</v>
      </c>
      <c r="F52" s="37">
        <v>24.5</v>
      </c>
      <c r="G52" s="37">
        <v>25</v>
      </c>
      <c r="H52" s="37">
        <v>25.5</v>
      </c>
      <c r="I52" s="37">
        <v>26</v>
      </c>
      <c r="J52" s="37">
        <v>26</v>
      </c>
      <c r="K52" s="37">
        <v>26.5</v>
      </c>
      <c r="L52" s="37">
        <v>27</v>
      </c>
      <c r="M52" s="37">
        <v>27.500000000000004</v>
      </c>
      <c r="N52" s="37">
        <v>27.500000000000004</v>
      </c>
      <c r="O52" s="37">
        <v>28.000000000000004</v>
      </c>
      <c r="P52" s="37">
        <v>28.000000000000004</v>
      </c>
      <c r="Q52" s="37">
        <v>28.500000000000004</v>
      </c>
    </row>
    <row r="53" spans="4:17" x14ac:dyDescent="0.25">
      <c r="D53">
        <v>50</v>
      </c>
      <c r="E53">
        <v>64000</v>
      </c>
      <c r="F53" s="37">
        <v>24.5</v>
      </c>
      <c r="G53" s="37">
        <v>25</v>
      </c>
      <c r="H53" s="37">
        <v>25.5</v>
      </c>
      <c r="I53" s="37">
        <v>26</v>
      </c>
      <c r="J53" s="37">
        <v>26.5</v>
      </c>
      <c r="K53" s="37">
        <v>27</v>
      </c>
      <c r="L53" s="37">
        <v>27</v>
      </c>
      <c r="M53" s="37">
        <v>27.500000000000004</v>
      </c>
      <c r="N53" s="37">
        <v>27.500000000000004</v>
      </c>
      <c r="O53" s="37">
        <v>28.000000000000004</v>
      </c>
      <c r="P53" s="37">
        <v>28.500000000000004</v>
      </c>
      <c r="Q53" s="37">
        <v>28.500000000000004</v>
      </c>
    </row>
    <row r="54" spans="4:17" x14ac:dyDescent="0.25">
      <c r="D54">
        <v>51</v>
      </c>
      <c r="E54">
        <v>65000</v>
      </c>
      <c r="F54" s="37">
        <v>25</v>
      </c>
      <c r="G54" s="37">
        <v>25.5</v>
      </c>
      <c r="H54" s="37">
        <v>25.5</v>
      </c>
      <c r="I54" s="37">
        <v>26</v>
      </c>
      <c r="J54" s="37">
        <v>26.5</v>
      </c>
      <c r="K54" s="37">
        <v>27</v>
      </c>
      <c r="L54" s="37">
        <v>27</v>
      </c>
      <c r="M54" s="37">
        <v>27.500000000000004</v>
      </c>
      <c r="N54" s="37">
        <v>28.000000000000004</v>
      </c>
      <c r="O54" s="37">
        <v>28.000000000000004</v>
      </c>
      <c r="P54" s="37">
        <v>28.500000000000004</v>
      </c>
      <c r="Q54" s="37">
        <v>28.500000000000004</v>
      </c>
    </row>
    <row r="55" spans="4:17" x14ac:dyDescent="0.25">
      <c r="D55">
        <v>52</v>
      </c>
      <c r="E55">
        <v>66000</v>
      </c>
      <c r="F55" s="37">
        <v>25</v>
      </c>
      <c r="G55" s="37">
        <v>25.5</v>
      </c>
      <c r="H55" s="37">
        <v>26</v>
      </c>
      <c r="I55" s="37">
        <v>26</v>
      </c>
      <c r="J55" s="37">
        <v>26.5</v>
      </c>
      <c r="K55" s="37">
        <v>27</v>
      </c>
      <c r="L55" s="37">
        <v>27.500000000000004</v>
      </c>
      <c r="M55" s="37">
        <v>27.500000000000004</v>
      </c>
      <c r="N55" s="37">
        <v>28.000000000000004</v>
      </c>
      <c r="O55" s="37">
        <v>28.500000000000004</v>
      </c>
      <c r="P55" s="37">
        <v>28.500000000000004</v>
      </c>
      <c r="Q55" s="37">
        <v>29.000000000000004</v>
      </c>
    </row>
    <row r="56" spans="4:17" x14ac:dyDescent="0.25">
      <c r="D56">
        <v>53</v>
      </c>
      <c r="E56">
        <v>67000</v>
      </c>
      <c r="F56" s="37">
        <v>25</v>
      </c>
      <c r="G56" s="37">
        <v>25.5</v>
      </c>
      <c r="H56" s="37">
        <v>26</v>
      </c>
      <c r="I56" s="37">
        <v>26.5</v>
      </c>
      <c r="J56" s="37">
        <v>27</v>
      </c>
      <c r="K56" s="37">
        <v>27</v>
      </c>
      <c r="L56" s="37">
        <v>27.500000000000004</v>
      </c>
      <c r="M56" s="37">
        <v>28.000000000000004</v>
      </c>
      <c r="N56" s="37">
        <v>28.000000000000004</v>
      </c>
      <c r="O56" s="37">
        <v>28.500000000000004</v>
      </c>
      <c r="P56" s="37">
        <v>28.500000000000004</v>
      </c>
      <c r="Q56" s="37">
        <v>29.000000000000004</v>
      </c>
    </row>
    <row r="57" spans="4:17" x14ac:dyDescent="0.25">
      <c r="D57">
        <v>54</v>
      </c>
      <c r="E57">
        <v>68000</v>
      </c>
      <c r="F57" s="37">
        <v>25</v>
      </c>
      <c r="G57" s="37">
        <v>25.5</v>
      </c>
      <c r="H57" s="37">
        <v>26</v>
      </c>
      <c r="I57" s="37">
        <v>26.5</v>
      </c>
      <c r="J57" s="37">
        <v>27</v>
      </c>
      <c r="K57" s="37">
        <v>27</v>
      </c>
      <c r="L57" s="37">
        <v>27.500000000000004</v>
      </c>
      <c r="M57" s="37">
        <v>28.000000000000004</v>
      </c>
      <c r="N57" s="37">
        <v>28.000000000000004</v>
      </c>
      <c r="O57" s="37">
        <v>28.500000000000004</v>
      </c>
      <c r="P57" s="37">
        <v>28.500000000000004</v>
      </c>
      <c r="Q57" s="37">
        <v>29.000000000000004</v>
      </c>
    </row>
    <row r="58" spans="4:17" x14ac:dyDescent="0.25">
      <c r="D58">
        <v>55</v>
      </c>
      <c r="E58">
        <v>69000</v>
      </c>
      <c r="F58" s="37">
        <v>25</v>
      </c>
      <c r="G58" s="37">
        <v>25.5</v>
      </c>
      <c r="H58" s="37">
        <v>26</v>
      </c>
      <c r="I58" s="37">
        <v>26.5</v>
      </c>
      <c r="J58" s="37">
        <v>27</v>
      </c>
      <c r="K58" s="37">
        <v>27.500000000000004</v>
      </c>
      <c r="L58" s="37">
        <v>27.500000000000004</v>
      </c>
      <c r="M58" s="37">
        <v>28.000000000000004</v>
      </c>
      <c r="N58" s="37">
        <v>28.500000000000004</v>
      </c>
      <c r="O58" s="37">
        <v>28.500000000000004</v>
      </c>
      <c r="P58" s="37">
        <v>29.000000000000004</v>
      </c>
      <c r="Q58" s="37">
        <v>29.000000000000004</v>
      </c>
    </row>
    <row r="59" spans="4:17" x14ac:dyDescent="0.25">
      <c r="D59">
        <v>56</v>
      </c>
      <c r="E59">
        <v>70000</v>
      </c>
      <c r="F59" s="37">
        <v>25</v>
      </c>
      <c r="G59" s="37">
        <v>25.5</v>
      </c>
      <c r="H59" s="37">
        <v>26</v>
      </c>
      <c r="I59" s="37">
        <v>26.5</v>
      </c>
      <c r="J59" s="37">
        <v>27</v>
      </c>
      <c r="K59" s="37">
        <v>27.500000000000004</v>
      </c>
      <c r="L59" s="37">
        <v>27.500000000000004</v>
      </c>
      <c r="M59" s="37">
        <v>28.000000000000004</v>
      </c>
      <c r="N59" s="37">
        <v>28.500000000000004</v>
      </c>
      <c r="O59" s="37">
        <v>28.500000000000004</v>
      </c>
      <c r="P59" s="37">
        <v>29.000000000000004</v>
      </c>
      <c r="Q59" s="37">
        <v>29.000000000000004</v>
      </c>
    </row>
    <row r="60" spans="4:17" x14ac:dyDescent="0.25">
      <c r="D60">
        <v>57</v>
      </c>
      <c r="E60">
        <v>71000</v>
      </c>
      <c r="F60" s="37">
        <v>25.5</v>
      </c>
      <c r="G60" s="37">
        <v>26</v>
      </c>
      <c r="H60" s="37">
        <v>26</v>
      </c>
      <c r="I60" s="37">
        <v>26.5</v>
      </c>
      <c r="J60" s="37">
        <v>27</v>
      </c>
      <c r="K60" s="37">
        <v>27.500000000000004</v>
      </c>
      <c r="L60" s="37">
        <v>27.500000000000004</v>
      </c>
      <c r="M60" s="37">
        <v>28.000000000000004</v>
      </c>
      <c r="N60" s="37">
        <v>28.500000000000004</v>
      </c>
      <c r="O60" s="37">
        <v>28.500000000000004</v>
      </c>
      <c r="P60" s="37">
        <v>29.000000000000004</v>
      </c>
      <c r="Q60" s="37">
        <v>29.000000000000004</v>
      </c>
    </row>
    <row r="61" spans="4:17" x14ac:dyDescent="0.25">
      <c r="D61">
        <v>58</v>
      </c>
      <c r="E61">
        <v>72000</v>
      </c>
      <c r="F61" s="37">
        <v>25.5</v>
      </c>
      <c r="G61" s="37">
        <v>26</v>
      </c>
      <c r="H61" s="37">
        <v>26.5</v>
      </c>
      <c r="I61" s="37">
        <v>26.5</v>
      </c>
      <c r="J61" s="37">
        <v>27</v>
      </c>
      <c r="K61" s="37">
        <v>27.500000000000004</v>
      </c>
      <c r="L61" s="37">
        <v>28.000000000000004</v>
      </c>
      <c r="M61" s="37">
        <v>28.000000000000004</v>
      </c>
      <c r="N61" s="37">
        <v>28.500000000000004</v>
      </c>
      <c r="O61" s="37">
        <v>28.500000000000004</v>
      </c>
      <c r="P61" s="37">
        <v>29.000000000000004</v>
      </c>
      <c r="Q61" s="37">
        <v>29.5</v>
      </c>
    </row>
    <row r="62" spans="4:17" x14ac:dyDescent="0.25">
      <c r="D62">
        <v>59</v>
      </c>
      <c r="E62">
        <v>73000</v>
      </c>
      <c r="F62" s="37">
        <v>25.5</v>
      </c>
      <c r="G62" s="37">
        <v>26</v>
      </c>
      <c r="H62" s="37">
        <v>26.5</v>
      </c>
      <c r="I62" s="37">
        <v>26.5</v>
      </c>
      <c r="J62" s="37">
        <v>27</v>
      </c>
      <c r="K62" s="37">
        <v>27.500000000000004</v>
      </c>
      <c r="L62" s="37">
        <v>28.000000000000004</v>
      </c>
      <c r="M62" s="37">
        <v>28.000000000000004</v>
      </c>
      <c r="N62" s="37">
        <v>28.500000000000004</v>
      </c>
      <c r="O62" s="37">
        <v>29.000000000000004</v>
      </c>
      <c r="P62" s="37">
        <v>29.000000000000004</v>
      </c>
      <c r="Q62" s="37">
        <v>29.5</v>
      </c>
    </row>
    <row r="63" spans="4:17" x14ac:dyDescent="0.25">
      <c r="D63">
        <v>60</v>
      </c>
      <c r="E63">
        <v>74000</v>
      </c>
      <c r="F63" s="37">
        <v>25.5</v>
      </c>
      <c r="G63" s="37">
        <v>26</v>
      </c>
      <c r="H63" s="37">
        <v>26.5</v>
      </c>
      <c r="I63" s="37">
        <v>27</v>
      </c>
      <c r="J63" s="37">
        <v>27</v>
      </c>
      <c r="K63" s="37">
        <v>27.500000000000004</v>
      </c>
      <c r="L63" s="37">
        <v>28.000000000000004</v>
      </c>
      <c r="M63" s="37">
        <v>28.000000000000004</v>
      </c>
      <c r="N63" s="37">
        <v>28.500000000000004</v>
      </c>
      <c r="O63" s="37">
        <v>29.000000000000004</v>
      </c>
      <c r="P63" s="37">
        <v>29.000000000000004</v>
      </c>
      <c r="Q63" s="37">
        <v>29.5</v>
      </c>
    </row>
    <row r="64" spans="4:17" x14ac:dyDescent="0.25">
      <c r="D64">
        <v>61</v>
      </c>
      <c r="E64">
        <v>75000</v>
      </c>
      <c r="F64" s="37">
        <v>25.5</v>
      </c>
      <c r="G64" s="37">
        <v>26</v>
      </c>
      <c r="H64" s="37">
        <v>26.5</v>
      </c>
      <c r="I64" s="37">
        <v>27</v>
      </c>
      <c r="J64" s="37">
        <v>27</v>
      </c>
      <c r="K64" s="37">
        <v>27.500000000000004</v>
      </c>
      <c r="L64" s="37">
        <v>28.000000000000004</v>
      </c>
      <c r="M64" s="37">
        <v>28.000000000000004</v>
      </c>
      <c r="N64" s="37">
        <v>28.500000000000004</v>
      </c>
      <c r="O64" s="37">
        <v>29.000000000000004</v>
      </c>
      <c r="P64" s="37">
        <v>29.000000000000004</v>
      </c>
      <c r="Q64" s="37">
        <v>29.5</v>
      </c>
    </row>
    <row r="65" spans="4:17" x14ac:dyDescent="0.25">
      <c r="D65">
        <v>62</v>
      </c>
      <c r="E65">
        <v>76000</v>
      </c>
      <c r="F65" s="37">
        <v>25.5</v>
      </c>
      <c r="G65" s="37">
        <v>26</v>
      </c>
      <c r="H65" s="37">
        <v>26.5</v>
      </c>
      <c r="I65" s="37">
        <v>27</v>
      </c>
      <c r="J65" s="37">
        <v>27</v>
      </c>
      <c r="K65" s="37">
        <v>27.500000000000004</v>
      </c>
      <c r="L65" s="37">
        <v>28.000000000000004</v>
      </c>
      <c r="M65" s="37">
        <v>28.000000000000004</v>
      </c>
      <c r="N65" s="37">
        <v>28.500000000000004</v>
      </c>
      <c r="O65" s="37">
        <v>29.000000000000004</v>
      </c>
      <c r="P65" s="37">
        <v>28.999999999999996</v>
      </c>
      <c r="Q65" s="37">
        <v>29.5</v>
      </c>
    </row>
    <row r="66" spans="4:17" x14ac:dyDescent="0.25">
      <c r="D66">
        <v>63</v>
      </c>
      <c r="E66">
        <v>77000</v>
      </c>
      <c r="F66" s="37">
        <v>25.5</v>
      </c>
      <c r="G66" s="37">
        <v>26</v>
      </c>
      <c r="H66" s="37">
        <v>26.5</v>
      </c>
      <c r="I66" s="37">
        <v>27</v>
      </c>
      <c r="J66" s="37">
        <v>27</v>
      </c>
      <c r="K66" s="37">
        <v>27.500000000000004</v>
      </c>
      <c r="L66" s="37">
        <v>28.000000000000004</v>
      </c>
      <c r="M66" s="37">
        <v>28.000000000000004</v>
      </c>
      <c r="N66" s="37">
        <v>28.500000000000004</v>
      </c>
      <c r="O66" s="37">
        <v>29.000000000000004</v>
      </c>
      <c r="P66" s="37">
        <v>28.999999999999996</v>
      </c>
      <c r="Q66" s="37">
        <v>29.5</v>
      </c>
    </row>
    <row r="67" spans="4:17" x14ac:dyDescent="0.25">
      <c r="D67">
        <v>64</v>
      </c>
      <c r="E67">
        <v>78000</v>
      </c>
      <c r="F67" s="37">
        <v>25.5</v>
      </c>
      <c r="G67" s="37">
        <v>26</v>
      </c>
      <c r="H67" s="37">
        <v>26.5</v>
      </c>
      <c r="I67" s="37">
        <v>27</v>
      </c>
      <c r="J67" s="37">
        <v>27</v>
      </c>
      <c r="K67" s="37">
        <v>27.500000000000004</v>
      </c>
      <c r="L67" s="37">
        <v>28.000000000000004</v>
      </c>
      <c r="M67" s="37">
        <v>28.000000000000004</v>
      </c>
      <c r="N67" s="37">
        <v>28.499999999999996</v>
      </c>
      <c r="O67" s="37">
        <v>29.000000000000004</v>
      </c>
      <c r="P67" s="37">
        <v>28.999999999999996</v>
      </c>
      <c r="Q67" s="37">
        <v>29.5</v>
      </c>
    </row>
    <row r="68" spans="4:17" x14ac:dyDescent="0.25">
      <c r="D68">
        <v>65</v>
      </c>
      <c r="E68">
        <v>79000</v>
      </c>
      <c r="F68" s="37">
        <v>25.5</v>
      </c>
      <c r="G68" s="37">
        <v>26</v>
      </c>
      <c r="H68" s="37">
        <v>26.5</v>
      </c>
      <c r="I68" s="37">
        <v>27</v>
      </c>
      <c r="J68" s="37">
        <v>27</v>
      </c>
      <c r="K68" s="37">
        <v>27.500000000000004</v>
      </c>
      <c r="L68" s="37">
        <v>28.000000000000004</v>
      </c>
      <c r="M68" s="37">
        <v>28.000000000000004</v>
      </c>
      <c r="N68" s="37">
        <v>28.499999999999996</v>
      </c>
      <c r="O68" s="37">
        <v>29.000000000000004</v>
      </c>
      <c r="P68" s="37">
        <v>28.999999999999996</v>
      </c>
      <c r="Q68" s="37">
        <v>29.5</v>
      </c>
    </row>
    <row r="69" spans="4:17" x14ac:dyDescent="0.25">
      <c r="D69">
        <v>66</v>
      </c>
      <c r="E69">
        <v>80000</v>
      </c>
      <c r="F69" s="37">
        <v>25.5</v>
      </c>
      <c r="G69" s="37">
        <v>26</v>
      </c>
      <c r="H69" s="37">
        <v>26.5</v>
      </c>
      <c r="I69" s="37">
        <v>27</v>
      </c>
      <c r="J69" s="37">
        <v>27</v>
      </c>
      <c r="K69" s="37">
        <v>27.500000000000004</v>
      </c>
      <c r="L69" s="37">
        <v>28.000000000000004</v>
      </c>
      <c r="M69" s="37">
        <v>28.000000000000004</v>
      </c>
      <c r="N69" s="37">
        <v>28.499999999999996</v>
      </c>
      <c r="O69" s="37">
        <v>29.000000000000004</v>
      </c>
      <c r="P69" s="37">
        <v>28.999999999999996</v>
      </c>
      <c r="Q69" s="37">
        <v>29.5</v>
      </c>
    </row>
    <row r="70" spans="4:17" x14ac:dyDescent="0.25">
      <c r="D70">
        <v>67</v>
      </c>
      <c r="E70">
        <v>81000</v>
      </c>
      <c r="F70" s="37">
        <v>25.5</v>
      </c>
      <c r="G70" s="37">
        <v>26</v>
      </c>
      <c r="H70" s="37">
        <v>26.5</v>
      </c>
      <c r="I70" s="37">
        <v>27</v>
      </c>
      <c r="J70" s="37">
        <v>27</v>
      </c>
      <c r="K70" s="37">
        <v>27.500000000000004</v>
      </c>
      <c r="L70" s="37">
        <v>28.000000000000004</v>
      </c>
      <c r="M70" s="37">
        <v>28.000000000000004</v>
      </c>
      <c r="N70" s="37">
        <v>28.499999999999996</v>
      </c>
      <c r="O70" s="37">
        <v>29.000000000000004</v>
      </c>
      <c r="P70" s="37">
        <v>28.999999999999996</v>
      </c>
      <c r="Q70" s="37">
        <v>29.5</v>
      </c>
    </row>
    <row r="71" spans="4:17" x14ac:dyDescent="0.25">
      <c r="D71">
        <v>68</v>
      </c>
      <c r="E71">
        <v>82000</v>
      </c>
      <c r="F71" s="37">
        <v>25.5</v>
      </c>
      <c r="G71" s="37">
        <v>26</v>
      </c>
      <c r="H71" s="37">
        <v>26.5</v>
      </c>
      <c r="I71" s="37">
        <v>27</v>
      </c>
      <c r="J71" s="37">
        <v>27</v>
      </c>
      <c r="K71" s="37">
        <v>27.500000000000004</v>
      </c>
      <c r="L71" s="37">
        <v>28.000000000000004</v>
      </c>
      <c r="M71" s="37">
        <v>28.000000000000004</v>
      </c>
      <c r="N71" s="37">
        <v>28.499999999999996</v>
      </c>
      <c r="O71" s="37">
        <v>29.000000000000004</v>
      </c>
      <c r="P71" s="37">
        <v>28.999999999999996</v>
      </c>
      <c r="Q71" s="37">
        <v>29.5</v>
      </c>
    </row>
    <row r="72" spans="4:17" x14ac:dyDescent="0.25">
      <c r="D72">
        <v>69</v>
      </c>
      <c r="E72">
        <v>83000</v>
      </c>
      <c r="F72" s="37">
        <v>25.5</v>
      </c>
      <c r="G72" s="37">
        <v>26</v>
      </c>
      <c r="H72" s="37">
        <v>26.5</v>
      </c>
      <c r="I72" s="37">
        <v>27</v>
      </c>
      <c r="J72" s="37">
        <v>27</v>
      </c>
      <c r="K72" s="37">
        <v>27.500000000000004</v>
      </c>
      <c r="L72" s="37">
        <v>28.000000000000004</v>
      </c>
      <c r="M72" s="37">
        <v>28.000000000000004</v>
      </c>
      <c r="N72" s="37">
        <v>28.499999999999996</v>
      </c>
      <c r="O72" s="37">
        <v>29.000000000000004</v>
      </c>
      <c r="P72" s="37">
        <v>28.999999999999996</v>
      </c>
      <c r="Q72" s="37">
        <v>29.5</v>
      </c>
    </row>
    <row r="73" spans="4:17" x14ac:dyDescent="0.25">
      <c r="D73">
        <v>70</v>
      </c>
      <c r="E73">
        <v>84000</v>
      </c>
      <c r="F73" s="37">
        <v>25.5</v>
      </c>
      <c r="G73" s="37">
        <v>26</v>
      </c>
      <c r="H73" s="37">
        <v>26.5</v>
      </c>
      <c r="I73" s="37">
        <v>27</v>
      </c>
      <c r="J73" s="37">
        <v>27</v>
      </c>
      <c r="K73" s="37">
        <v>27.500000000000004</v>
      </c>
      <c r="L73" s="37">
        <v>28.000000000000004</v>
      </c>
      <c r="M73" s="37">
        <v>28.000000000000004</v>
      </c>
      <c r="N73" s="37">
        <v>28.499999999999996</v>
      </c>
      <c r="O73" s="37">
        <v>29.000000000000004</v>
      </c>
      <c r="P73" s="37">
        <v>28.999999999999996</v>
      </c>
      <c r="Q73" s="37">
        <v>29.5</v>
      </c>
    </row>
    <row r="74" spans="4:17" x14ac:dyDescent="0.25">
      <c r="D74">
        <v>71</v>
      </c>
      <c r="E74">
        <v>85000</v>
      </c>
      <c r="F74" s="37">
        <v>25.5</v>
      </c>
      <c r="G74" s="37">
        <v>26</v>
      </c>
      <c r="H74" s="37">
        <v>26.5</v>
      </c>
      <c r="I74" s="37">
        <v>27</v>
      </c>
      <c r="J74" s="37">
        <v>27</v>
      </c>
      <c r="K74" s="37">
        <v>27.500000000000004</v>
      </c>
      <c r="L74" s="37">
        <v>28.000000000000004</v>
      </c>
      <c r="M74" s="37">
        <v>28.000000000000004</v>
      </c>
      <c r="N74" s="37">
        <v>28.499999999999996</v>
      </c>
      <c r="O74" s="37">
        <v>29.000000000000004</v>
      </c>
      <c r="P74" s="37">
        <v>28.999999999999996</v>
      </c>
      <c r="Q74" s="37">
        <v>29.5</v>
      </c>
    </row>
    <row r="75" spans="4:17" x14ac:dyDescent="0.25">
      <c r="D75">
        <v>72</v>
      </c>
      <c r="E75">
        <v>86000</v>
      </c>
      <c r="F75" s="37">
        <v>25.5</v>
      </c>
      <c r="G75" s="37">
        <v>26</v>
      </c>
      <c r="H75" s="37">
        <v>26.5</v>
      </c>
      <c r="I75" s="37">
        <v>27</v>
      </c>
      <c r="J75" s="37">
        <v>27</v>
      </c>
      <c r="K75" s="37">
        <v>27.500000000000004</v>
      </c>
      <c r="L75" s="37">
        <v>28.000000000000004</v>
      </c>
      <c r="M75" s="37">
        <v>28.000000000000004</v>
      </c>
      <c r="N75" s="37">
        <v>28.499999999999996</v>
      </c>
      <c r="O75" s="37">
        <v>29.000000000000004</v>
      </c>
      <c r="P75" s="37">
        <v>28.999999999999996</v>
      </c>
      <c r="Q75" s="37">
        <v>29.5</v>
      </c>
    </row>
    <row r="76" spans="4:17" x14ac:dyDescent="0.25">
      <c r="D76">
        <v>73</v>
      </c>
      <c r="E76">
        <v>87000</v>
      </c>
      <c r="F76" s="37">
        <v>25.5</v>
      </c>
      <c r="G76" s="37">
        <v>26</v>
      </c>
      <c r="H76" s="37">
        <v>26.5</v>
      </c>
      <c r="I76" s="37">
        <v>27</v>
      </c>
      <c r="J76" s="37">
        <v>27</v>
      </c>
      <c r="K76" s="37">
        <v>27.500000000000004</v>
      </c>
      <c r="L76" s="37">
        <v>28.000000000000004</v>
      </c>
      <c r="M76" s="37">
        <v>28.000000000000004</v>
      </c>
      <c r="N76" s="37">
        <v>28.499999999999996</v>
      </c>
      <c r="O76" s="37">
        <v>29.000000000000004</v>
      </c>
      <c r="P76" s="37">
        <v>28.999999999999996</v>
      </c>
      <c r="Q76" s="37">
        <v>29.5</v>
      </c>
    </row>
    <row r="77" spans="4:17" x14ac:dyDescent="0.25">
      <c r="D77">
        <v>74</v>
      </c>
      <c r="E77">
        <v>88000</v>
      </c>
      <c r="F77" s="37">
        <v>25.5</v>
      </c>
      <c r="G77" s="37">
        <v>26</v>
      </c>
      <c r="H77" s="37">
        <v>26.5</v>
      </c>
      <c r="I77" s="37">
        <v>27</v>
      </c>
      <c r="J77" s="37">
        <v>27</v>
      </c>
      <c r="K77" s="37">
        <v>27.500000000000004</v>
      </c>
      <c r="L77" s="37">
        <v>28.000000000000004</v>
      </c>
      <c r="M77" s="37">
        <v>28.000000000000004</v>
      </c>
      <c r="N77" s="37">
        <v>28.499999999999996</v>
      </c>
      <c r="O77" s="37">
        <v>29.000000000000004</v>
      </c>
      <c r="P77" s="37">
        <v>28.999999999999996</v>
      </c>
      <c r="Q77" s="37">
        <v>29.5</v>
      </c>
    </row>
    <row r="78" spans="4:17" x14ac:dyDescent="0.25">
      <c r="D78">
        <v>75</v>
      </c>
      <c r="E78">
        <v>89000</v>
      </c>
      <c r="F78" s="37">
        <v>25.5</v>
      </c>
      <c r="G78" s="37">
        <v>26</v>
      </c>
      <c r="H78" s="37">
        <v>26.5</v>
      </c>
      <c r="I78" s="37">
        <v>27</v>
      </c>
      <c r="J78" s="37">
        <v>27</v>
      </c>
      <c r="K78" s="37">
        <v>27.500000000000004</v>
      </c>
      <c r="L78" s="37">
        <v>28.000000000000004</v>
      </c>
      <c r="M78" s="37">
        <v>28.000000000000004</v>
      </c>
      <c r="N78" s="37">
        <v>28.499999999999996</v>
      </c>
      <c r="O78" s="37">
        <v>29.000000000000004</v>
      </c>
      <c r="P78" s="37">
        <v>28.999999999999996</v>
      </c>
      <c r="Q78" s="37">
        <v>29.5</v>
      </c>
    </row>
    <row r="79" spans="4:17" x14ac:dyDescent="0.25">
      <c r="D79">
        <v>76</v>
      </c>
      <c r="E79">
        <v>90000</v>
      </c>
      <c r="F79" s="37">
        <v>25.5</v>
      </c>
      <c r="G79" s="37">
        <v>26</v>
      </c>
      <c r="H79" s="37">
        <v>26.5</v>
      </c>
      <c r="I79" s="37">
        <v>27</v>
      </c>
      <c r="J79" s="37">
        <v>27</v>
      </c>
      <c r="K79" s="37">
        <v>27.500000000000004</v>
      </c>
      <c r="L79" s="37">
        <v>28.000000000000004</v>
      </c>
      <c r="M79" s="37">
        <v>28.000000000000004</v>
      </c>
      <c r="N79" s="37">
        <v>28.499999999999996</v>
      </c>
      <c r="O79" s="37">
        <v>29.000000000000004</v>
      </c>
      <c r="P79" s="37">
        <v>28.999999999999996</v>
      </c>
      <c r="Q79" s="37">
        <v>29.5</v>
      </c>
    </row>
    <row r="80" spans="4:17" x14ac:dyDescent="0.25">
      <c r="D80">
        <v>77</v>
      </c>
      <c r="E80">
        <v>91000</v>
      </c>
      <c r="F80" s="37">
        <v>25.5</v>
      </c>
      <c r="G80" s="37">
        <v>26</v>
      </c>
      <c r="H80" s="37">
        <v>26.5</v>
      </c>
      <c r="I80" s="37">
        <v>27</v>
      </c>
      <c r="J80" s="37">
        <v>27</v>
      </c>
      <c r="K80" s="37">
        <v>27.500000000000004</v>
      </c>
      <c r="L80" s="37">
        <v>28.000000000000004</v>
      </c>
      <c r="M80" s="37">
        <v>28.000000000000004</v>
      </c>
      <c r="N80" s="37">
        <v>28.499999999999996</v>
      </c>
      <c r="O80" s="37">
        <v>29.000000000000004</v>
      </c>
      <c r="P80" s="37">
        <v>28.999999999999996</v>
      </c>
      <c r="Q80" s="37">
        <v>29.5</v>
      </c>
    </row>
    <row r="81" spans="4:17" x14ac:dyDescent="0.25">
      <c r="D81">
        <v>78</v>
      </c>
      <c r="E81">
        <v>92000</v>
      </c>
      <c r="F81" s="37">
        <v>25.5</v>
      </c>
      <c r="G81" s="37">
        <v>26</v>
      </c>
      <c r="H81" s="37">
        <v>26.5</v>
      </c>
      <c r="I81" s="37">
        <v>27</v>
      </c>
      <c r="J81" s="37">
        <v>27</v>
      </c>
      <c r="K81" s="37">
        <v>27.500000000000004</v>
      </c>
      <c r="L81" s="37">
        <v>28.000000000000004</v>
      </c>
      <c r="M81" s="37">
        <v>28.000000000000004</v>
      </c>
      <c r="N81" s="37">
        <v>28.499999999999996</v>
      </c>
      <c r="O81" s="37">
        <v>29.000000000000004</v>
      </c>
      <c r="P81" s="37">
        <v>28.999999999999996</v>
      </c>
      <c r="Q81" s="37">
        <v>29.5</v>
      </c>
    </row>
    <row r="82" spans="4:17" x14ac:dyDescent="0.25">
      <c r="D82">
        <v>79</v>
      </c>
      <c r="E82">
        <v>93000</v>
      </c>
      <c r="F82" s="37">
        <v>25.5</v>
      </c>
      <c r="G82" s="37">
        <v>26</v>
      </c>
      <c r="H82" s="37">
        <v>26.5</v>
      </c>
      <c r="I82" s="37">
        <v>27</v>
      </c>
      <c r="J82" s="37">
        <v>27</v>
      </c>
      <c r="K82" s="37">
        <v>27.500000000000004</v>
      </c>
      <c r="L82" s="37">
        <v>28.000000000000004</v>
      </c>
      <c r="M82" s="37">
        <v>28.000000000000004</v>
      </c>
      <c r="N82" s="37">
        <v>28.499999999999996</v>
      </c>
      <c r="O82" s="37">
        <v>29.000000000000004</v>
      </c>
      <c r="P82" s="37">
        <v>28.999999999999996</v>
      </c>
      <c r="Q82" s="37">
        <v>29.5</v>
      </c>
    </row>
    <row r="83" spans="4:17" x14ac:dyDescent="0.25">
      <c r="D83">
        <v>80</v>
      </c>
      <c r="E83">
        <v>94000</v>
      </c>
      <c r="F83" s="37">
        <v>25.5</v>
      </c>
      <c r="G83" s="37">
        <v>26</v>
      </c>
      <c r="H83" s="37">
        <v>26.5</v>
      </c>
      <c r="I83" s="37">
        <v>27</v>
      </c>
      <c r="J83" s="37">
        <v>27</v>
      </c>
      <c r="K83" s="37">
        <v>27.500000000000004</v>
      </c>
      <c r="L83" s="37">
        <v>28.000000000000004</v>
      </c>
      <c r="M83" s="37">
        <v>28.000000000000004</v>
      </c>
      <c r="N83" s="37">
        <v>28.499999999999996</v>
      </c>
      <c r="O83" s="37">
        <v>29.000000000000004</v>
      </c>
      <c r="P83" s="37">
        <v>28.999999999999996</v>
      </c>
      <c r="Q83" s="37">
        <v>29.5</v>
      </c>
    </row>
    <row r="84" spans="4:17" x14ac:dyDescent="0.25">
      <c r="D84">
        <v>81</v>
      </c>
      <c r="E84">
        <v>95000</v>
      </c>
      <c r="F84" s="37">
        <v>25.5</v>
      </c>
      <c r="G84" s="37">
        <v>26</v>
      </c>
      <c r="H84" s="37">
        <v>26.5</v>
      </c>
      <c r="I84" s="37">
        <v>27</v>
      </c>
      <c r="J84" s="37">
        <v>27</v>
      </c>
      <c r="K84" s="37">
        <v>27.500000000000004</v>
      </c>
      <c r="L84" s="37">
        <v>28.000000000000004</v>
      </c>
      <c r="M84" s="37">
        <v>28.500000000000004</v>
      </c>
      <c r="N84" s="37">
        <v>28.499999999999996</v>
      </c>
      <c r="O84" s="37">
        <v>29.000000000000004</v>
      </c>
      <c r="P84" s="37">
        <v>28.999999999999996</v>
      </c>
      <c r="Q84" s="37">
        <v>29.5</v>
      </c>
    </row>
    <row r="85" spans="4:17" x14ac:dyDescent="0.25">
      <c r="D85">
        <v>82</v>
      </c>
      <c r="E85">
        <v>96000</v>
      </c>
      <c r="F85" s="37">
        <v>25.5</v>
      </c>
      <c r="G85" s="37">
        <v>26</v>
      </c>
      <c r="H85" s="37">
        <v>26.5</v>
      </c>
      <c r="I85" s="37">
        <v>27</v>
      </c>
      <c r="J85" s="37">
        <v>27</v>
      </c>
      <c r="K85" s="37">
        <v>27.500000000000004</v>
      </c>
      <c r="L85" s="37">
        <v>28.000000000000004</v>
      </c>
      <c r="M85" s="37">
        <v>28.500000000000004</v>
      </c>
      <c r="N85" s="37">
        <v>28.499999999999996</v>
      </c>
      <c r="O85" s="37">
        <v>29.000000000000004</v>
      </c>
      <c r="P85" s="37">
        <v>28.999999999999996</v>
      </c>
      <c r="Q85" s="37">
        <v>29.5</v>
      </c>
    </row>
    <row r="86" spans="4:17" x14ac:dyDescent="0.25">
      <c r="D86">
        <v>83</v>
      </c>
      <c r="E86">
        <v>97000</v>
      </c>
      <c r="F86" s="37">
        <v>25.5</v>
      </c>
      <c r="G86" s="37">
        <v>26</v>
      </c>
      <c r="H86" s="37">
        <v>26.5</v>
      </c>
      <c r="I86" s="37">
        <v>27</v>
      </c>
      <c r="J86" s="37">
        <v>27.500000000000004</v>
      </c>
      <c r="K86" s="37">
        <v>27.500000000000004</v>
      </c>
      <c r="L86" s="37">
        <v>28.000000000000004</v>
      </c>
      <c r="M86" s="37">
        <v>28.500000000000004</v>
      </c>
      <c r="N86" s="37">
        <v>28.499999999999996</v>
      </c>
      <c r="O86" s="37">
        <v>29.000000000000004</v>
      </c>
      <c r="P86" s="37">
        <v>28.999999999999996</v>
      </c>
      <c r="Q86" s="37">
        <v>29.5</v>
      </c>
    </row>
    <row r="87" spans="4:17" x14ac:dyDescent="0.25">
      <c r="D87">
        <v>84</v>
      </c>
      <c r="E87">
        <v>98000</v>
      </c>
      <c r="F87" s="37">
        <v>25.5</v>
      </c>
      <c r="G87" s="37">
        <v>26</v>
      </c>
      <c r="H87" s="37">
        <v>26.5</v>
      </c>
      <c r="I87" s="37">
        <v>27</v>
      </c>
      <c r="J87" s="37">
        <v>27.500000000000004</v>
      </c>
      <c r="K87" s="37">
        <v>27.500000000000004</v>
      </c>
      <c r="L87" s="37">
        <v>28.000000000000004</v>
      </c>
      <c r="M87" s="37">
        <v>28.500000000000004</v>
      </c>
      <c r="N87" s="37">
        <v>28.499999999999996</v>
      </c>
      <c r="O87" s="37">
        <v>29.000000000000004</v>
      </c>
      <c r="P87" s="37">
        <v>28.999999999999996</v>
      </c>
      <c r="Q87" s="37">
        <v>29.5</v>
      </c>
    </row>
    <row r="88" spans="4:17" x14ac:dyDescent="0.25">
      <c r="D88">
        <v>85</v>
      </c>
      <c r="E88">
        <v>99000</v>
      </c>
      <c r="F88" s="37">
        <v>25.5</v>
      </c>
      <c r="G88" s="37">
        <v>26</v>
      </c>
      <c r="H88" s="37">
        <v>26.5</v>
      </c>
      <c r="I88" s="37">
        <v>27</v>
      </c>
      <c r="J88" s="37">
        <v>27.500000000000004</v>
      </c>
      <c r="K88" s="37">
        <v>27.500000000000004</v>
      </c>
      <c r="L88" s="37">
        <v>28.000000000000004</v>
      </c>
      <c r="M88" s="37">
        <v>28.500000000000004</v>
      </c>
      <c r="N88" s="37">
        <v>28.499999999999996</v>
      </c>
      <c r="O88" s="37">
        <v>29.000000000000004</v>
      </c>
      <c r="P88" s="37">
        <v>28.999999999999996</v>
      </c>
      <c r="Q88" s="37">
        <v>29.5</v>
      </c>
    </row>
    <row r="89" spans="4:17" x14ac:dyDescent="0.25">
      <c r="D89">
        <v>86</v>
      </c>
      <c r="E89">
        <v>100000</v>
      </c>
      <c r="F89" s="37">
        <v>25.5</v>
      </c>
      <c r="G89" s="37">
        <v>26</v>
      </c>
      <c r="H89" s="37">
        <v>26.5</v>
      </c>
      <c r="I89" s="37">
        <v>27</v>
      </c>
      <c r="J89" s="37">
        <v>27.500000000000004</v>
      </c>
      <c r="K89" s="37">
        <v>27.500000000000004</v>
      </c>
      <c r="L89" s="37">
        <v>28.000000000000004</v>
      </c>
      <c r="M89" s="37">
        <v>28.500000000000004</v>
      </c>
      <c r="N89" s="37">
        <v>28.499999999999996</v>
      </c>
      <c r="O89" s="37">
        <v>29.000000000000004</v>
      </c>
      <c r="P89" s="37">
        <v>28.999999999999996</v>
      </c>
      <c r="Q89" s="37">
        <v>29.5</v>
      </c>
    </row>
    <row r="90" spans="4:17" x14ac:dyDescent="0.25">
      <c r="D90">
        <v>87</v>
      </c>
      <c r="E90">
        <v>101000</v>
      </c>
      <c r="F90" s="37">
        <v>25.5</v>
      </c>
      <c r="G90" s="37">
        <v>26</v>
      </c>
      <c r="H90" s="37">
        <v>26.5</v>
      </c>
      <c r="I90" s="37">
        <v>27</v>
      </c>
      <c r="J90" s="37">
        <v>27.500000000000004</v>
      </c>
      <c r="K90" s="37">
        <v>27.500000000000004</v>
      </c>
      <c r="L90" s="37">
        <v>28.000000000000004</v>
      </c>
      <c r="M90" s="37">
        <v>28.500000000000004</v>
      </c>
      <c r="N90" s="37">
        <v>28.499999999999996</v>
      </c>
      <c r="O90" s="37">
        <v>29.000000000000004</v>
      </c>
      <c r="P90" s="37">
        <v>28.999999999999996</v>
      </c>
      <c r="Q90" s="37">
        <v>29.5</v>
      </c>
    </row>
    <row r="91" spans="4:17" x14ac:dyDescent="0.25">
      <c r="D91">
        <v>88</v>
      </c>
      <c r="E91">
        <v>102000</v>
      </c>
      <c r="F91" s="37">
        <v>25.5</v>
      </c>
      <c r="G91" s="37">
        <v>26</v>
      </c>
      <c r="H91" s="37">
        <v>26.5</v>
      </c>
      <c r="I91" s="37">
        <v>27</v>
      </c>
      <c r="J91" s="37">
        <v>27.500000000000004</v>
      </c>
      <c r="K91" s="37">
        <v>27.500000000000004</v>
      </c>
      <c r="L91" s="37">
        <v>28.000000000000004</v>
      </c>
      <c r="M91" s="37">
        <v>28.500000000000004</v>
      </c>
      <c r="N91" s="37">
        <v>28.499999999999996</v>
      </c>
      <c r="O91" s="37">
        <v>29.000000000000004</v>
      </c>
      <c r="P91" s="37">
        <v>29.5</v>
      </c>
      <c r="Q91" s="37">
        <v>29.5</v>
      </c>
    </row>
    <row r="92" spans="4:17" x14ac:dyDescent="0.25">
      <c r="D92">
        <v>89</v>
      </c>
      <c r="E92">
        <v>103000</v>
      </c>
      <c r="F92" s="37">
        <v>25.5</v>
      </c>
      <c r="G92" s="37">
        <v>26</v>
      </c>
      <c r="H92" s="37">
        <v>26.5</v>
      </c>
      <c r="I92" s="37">
        <v>27</v>
      </c>
      <c r="J92" s="37">
        <v>27.500000000000004</v>
      </c>
      <c r="K92" s="37">
        <v>28.000000000000004</v>
      </c>
      <c r="L92" s="37">
        <v>28.000000000000004</v>
      </c>
      <c r="M92" s="37">
        <v>28.500000000000004</v>
      </c>
      <c r="N92" s="37">
        <v>28.499999999999996</v>
      </c>
      <c r="O92" s="37">
        <v>29.000000000000004</v>
      </c>
      <c r="P92" s="37">
        <v>29.5</v>
      </c>
      <c r="Q92" s="37">
        <v>29.5</v>
      </c>
    </row>
    <row r="93" spans="4:17" x14ac:dyDescent="0.25">
      <c r="D93">
        <v>90</v>
      </c>
      <c r="E93">
        <v>104000</v>
      </c>
      <c r="F93" s="37">
        <v>25.5</v>
      </c>
      <c r="G93" s="37">
        <v>26</v>
      </c>
      <c r="H93" s="37">
        <v>26.5</v>
      </c>
      <c r="I93" s="37">
        <v>27</v>
      </c>
      <c r="J93" s="37">
        <v>27.500000000000004</v>
      </c>
      <c r="K93" s="37">
        <v>28.000000000000004</v>
      </c>
      <c r="L93" s="37">
        <v>28.000000000000004</v>
      </c>
      <c r="M93" s="37">
        <v>28.500000000000004</v>
      </c>
      <c r="N93" s="37">
        <v>29.000000000000004</v>
      </c>
      <c r="O93" s="37">
        <v>29.000000000000004</v>
      </c>
      <c r="P93" s="37">
        <v>29.5</v>
      </c>
      <c r="Q93" s="37">
        <v>29.5</v>
      </c>
    </row>
    <row r="94" spans="4:17" x14ac:dyDescent="0.25">
      <c r="D94">
        <v>91</v>
      </c>
      <c r="E94">
        <v>105000</v>
      </c>
      <c r="F94" s="37">
        <v>25.5</v>
      </c>
      <c r="G94" s="37">
        <v>26</v>
      </c>
      <c r="H94" s="37">
        <v>26.5</v>
      </c>
      <c r="I94" s="37">
        <v>27</v>
      </c>
      <c r="J94" s="37">
        <v>27.500000000000004</v>
      </c>
      <c r="K94" s="37">
        <v>28.000000000000004</v>
      </c>
      <c r="L94" s="37">
        <v>28.000000000000004</v>
      </c>
      <c r="M94" s="37">
        <v>28.500000000000004</v>
      </c>
      <c r="N94" s="37">
        <v>29.000000000000004</v>
      </c>
      <c r="O94" s="37">
        <v>29.000000000000004</v>
      </c>
      <c r="P94" s="37">
        <v>29.5</v>
      </c>
      <c r="Q94" s="37">
        <v>29.5</v>
      </c>
    </row>
    <row r="95" spans="4:17" x14ac:dyDescent="0.25">
      <c r="D95">
        <v>92</v>
      </c>
      <c r="E95">
        <v>106000</v>
      </c>
      <c r="F95" s="37">
        <v>25.5</v>
      </c>
      <c r="G95" s="37">
        <v>26</v>
      </c>
      <c r="H95" s="37">
        <v>26.5</v>
      </c>
      <c r="I95" s="37">
        <v>27</v>
      </c>
      <c r="J95" s="37">
        <v>27.500000000000004</v>
      </c>
      <c r="K95" s="37">
        <v>28.000000000000004</v>
      </c>
      <c r="L95" s="37">
        <v>28.000000000000004</v>
      </c>
      <c r="M95" s="37">
        <v>28.500000000000004</v>
      </c>
      <c r="N95" s="37">
        <v>29.000000000000004</v>
      </c>
      <c r="O95" s="37">
        <v>29.000000000000004</v>
      </c>
      <c r="P95" s="37">
        <v>29.5</v>
      </c>
      <c r="Q95" s="37">
        <v>29.5</v>
      </c>
    </row>
    <row r="96" spans="4:17" x14ac:dyDescent="0.25">
      <c r="D96">
        <v>93</v>
      </c>
      <c r="E96">
        <v>107000</v>
      </c>
      <c r="F96" s="37">
        <v>25.5</v>
      </c>
      <c r="G96" s="37">
        <v>26</v>
      </c>
      <c r="H96" s="37">
        <v>26.5</v>
      </c>
      <c r="I96" s="37">
        <v>27</v>
      </c>
      <c r="J96" s="37">
        <v>27.500000000000004</v>
      </c>
      <c r="K96" s="37">
        <v>28.000000000000004</v>
      </c>
      <c r="L96" s="37">
        <v>28.000000000000004</v>
      </c>
      <c r="M96" s="37">
        <v>28.500000000000004</v>
      </c>
      <c r="N96" s="37">
        <v>29.000000000000004</v>
      </c>
      <c r="O96" s="37">
        <v>29.000000000000004</v>
      </c>
      <c r="P96" s="37">
        <v>29.5</v>
      </c>
      <c r="Q96" s="37">
        <v>29.5</v>
      </c>
    </row>
    <row r="97" spans="4:17" x14ac:dyDescent="0.25">
      <c r="D97">
        <v>94</v>
      </c>
      <c r="E97">
        <v>108000</v>
      </c>
      <c r="F97" s="37">
        <v>25.5</v>
      </c>
      <c r="G97" s="37">
        <v>26</v>
      </c>
      <c r="H97" s="37">
        <v>26.5</v>
      </c>
      <c r="I97" s="37">
        <v>27</v>
      </c>
      <c r="J97" s="37">
        <v>27.500000000000004</v>
      </c>
      <c r="K97" s="37">
        <v>28.000000000000004</v>
      </c>
      <c r="L97" s="37">
        <v>28.000000000000004</v>
      </c>
      <c r="M97" s="37">
        <v>28.500000000000004</v>
      </c>
      <c r="N97" s="37">
        <v>29.000000000000004</v>
      </c>
      <c r="O97" s="37">
        <v>29.000000000000004</v>
      </c>
      <c r="P97" s="37">
        <v>29.5</v>
      </c>
      <c r="Q97" s="37">
        <v>29.5</v>
      </c>
    </row>
    <row r="98" spans="4:17" x14ac:dyDescent="0.25">
      <c r="D98">
        <v>95</v>
      </c>
      <c r="E98">
        <v>109000</v>
      </c>
      <c r="F98" s="37">
        <v>25.5</v>
      </c>
      <c r="G98" s="37">
        <v>26</v>
      </c>
      <c r="H98" s="37">
        <v>26.5</v>
      </c>
      <c r="I98" s="37">
        <v>27</v>
      </c>
      <c r="J98" s="37">
        <v>27.500000000000004</v>
      </c>
      <c r="K98" s="37">
        <v>28.000000000000004</v>
      </c>
      <c r="L98" s="37">
        <v>28.000000000000004</v>
      </c>
      <c r="M98" s="37">
        <v>28.500000000000004</v>
      </c>
      <c r="N98" s="37">
        <v>29.000000000000004</v>
      </c>
      <c r="O98" s="37">
        <v>29.000000000000004</v>
      </c>
      <c r="P98" s="37">
        <v>29.5</v>
      </c>
      <c r="Q98" s="37">
        <v>29.5</v>
      </c>
    </row>
    <row r="99" spans="4:17" x14ac:dyDescent="0.25">
      <c r="D99">
        <v>96</v>
      </c>
      <c r="E99">
        <v>110000</v>
      </c>
      <c r="F99" s="37">
        <v>25.5</v>
      </c>
      <c r="G99" s="37">
        <v>26</v>
      </c>
      <c r="H99" s="37">
        <v>26.5</v>
      </c>
      <c r="I99" s="37">
        <v>27</v>
      </c>
      <c r="J99" s="37">
        <v>27.500000000000004</v>
      </c>
      <c r="K99" s="37">
        <v>28.000000000000004</v>
      </c>
      <c r="L99" s="37">
        <v>28.000000000000004</v>
      </c>
      <c r="M99" s="37">
        <v>28.500000000000004</v>
      </c>
      <c r="N99" s="37">
        <v>29.000000000000004</v>
      </c>
      <c r="O99" s="37">
        <v>29.000000000000004</v>
      </c>
      <c r="P99" s="37">
        <v>29.5</v>
      </c>
      <c r="Q99" s="37">
        <v>29.5</v>
      </c>
    </row>
    <row r="100" spans="4:17" x14ac:dyDescent="0.25">
      <c r="D100">
        <v>97</v>
      </c>
      <c r="E100">
        <v>110000</v>
      </c>
      <c r="F100" s="37">
        <v>21.000000000000004</v>
      </c>
      <c r="G100" s="37">
        <v>21.499999999999996</v>
      </c>
      <c r="H100" s="37">
        <v>21.999999999999996</v>
      </c>
      <c r="I100" s="37">
        <v>22.499999999999996</v>
      </c>
      <c r="J100" s="37">
        <v>22.499999999999996</v>
      </c>
      <c r="K100" s="37">
        <v>23</v>
      </c>
      <c r="L100" s="37">
        <v>23.5</v>
      </c>
      <c r="M100" s="37">
        <v>23.5</v>
      </c>
      <c r="N100" s="37">
        <v>24</v>
      </c>
      <c r="O100" s="37">
        <v>24</v>
      </c>
      <c r="P100" s="37">
        <v>24.5</v>
      </c>
      <c r="Q100" s="37">
        <v>24.5</v>
      </c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689BF-0876-4578-B262-D99085654FC7}">
  <dimension ref="B1:AT103"/>
  <sheetViews>
    <sheetView zoomScale="85" zoomScaleNormal="85" workbookViewId="0">
      <selection activeCell="C1" sqref="C1"/>
    </sheetView>
  </sheetViews>
  <sheetFormatPr defaultColWidth="9.140625" defaultRowHeight="15" x14ac:dyDescent="0.25"/>
  <cols>
    <col min="21" max="32" width="9.140625" style="38"/>
  </cols>
  <sheetData>
    <row r="1" spans="2:46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  <c r="AH1" t="s">
        <v>164</v>
      </c>
    </row>
    <row r="2" spans="2:46" x14ac:dyDescent="0.25">
      <c r="B2" s="61"/>
      <c r="D2" t="s">
        <v>261</v>
      </c>
      <c r="F2" s="74">
        <v>0</v>
      </c>
      <c r="G2" s="96">
        <v>1.5009999999999999</v>
      </c>
      <c r="H2" s="96">
        <v>2.0009999999999999</v>
      </c>
      <c r="I2" s="96">
        <v>2.5009999999999999</v>
      </c>
      <c r="J2" s="96">
        <v>3.0009999999999999</v>
      </c>
      <c r="K2" s="96">
        <v>3.5009999999999999</v>
      </c>
      <c r="L2" s="96">
        <v>4.0010000000000003</v>
      </c>
      <c r="M2" s="96">
        <v>4.5010000000000003</v>
      </c>
      <c r="N2" s="96">
        <v>5.0010000000000003</v>
      </c>
      <c r="O2" s="96">
        <v>5.5010000000000003</v>
      </c>
      <c r="P2" s="96">
        <v>6.0010000000000003</v>
      </c>
      <c r="Q2" s="96">
        <v>6.5010000000000003</v>
      </c>
    </row>
    <row r="3" spans="2:46" x14ac:dyDescent="0.25">
      <c r="B3" s="75"/>
      <c r="E3" t="s">
        <v>59</v>
      </c>
      <c r="F3" s="74">
        <v>2</v>
      </c>
      <c r="G3" s="74">
        <v>3</v>
      </c>
      <c r="H3" s="74">
        <v>4</v>
      </c>
      <c r="I3" s="74">
        <v>5</v>
      </c>
      <c r="J3" s="74">
        <v>6</v>
      </c>
      <c r="K3" s="74">
        <v>7</v>
      </c>
      <c r="L3" s="74">
        <v>8</v>
      </c>
      <c r="M3" s="74">
        <v>9</v>
      </c>
      <c r="N3" s="74">
        <v>10</v>
      </c>
      <c r="O3" s="74">
        <v>11</v>
      </c>
      <c r="P3" s="74">
        <v>12</v>
      </c>
      <c r="Q3" s="74">
        <v>13</v>
      </c>
      <c r="S3" t="s">
        <v>166</v>
      </c>
      <c r="T3" s="76">
        <v>100</v>
      </c>
    </row>
    <row r="4" spans="2:46" x14ac:dyDescent="0.25">
      <c r="D4">
        <v>1</v>
      </c>
      <c r="E4" s="77">
        <v>0</v>
      </c>
      <c r="F4" s="37">
        <v>16.5</v>
      </c>
      <c r="G4" s="37">
        <v>17</v>
      </c>
      <c r="H4" s="37">
        <v>17</v>
      </c>
      <c r="I4" s="37">
        <v>17.5</v>
      </c>
      <c r="J4" s="37">
        <v>17.5</v>
      </c>
      <c r="K4" s="37">
        <v>18</v>
      </c>
      <c r="L4" s="37">
        <v>18</v>
      </c>
      <c r="M4" s="37">
        <v>18</v>
      </c>
      <c r="N4" s="37">
        <v>18.5</v>
      </c>
      <c r="O4" s="37">
        <v>18.5</v>
      </c>
      <c r="P4" s="37">
        <v>18.5</v>
      </c>
      <c r="Q4" s="37">
        <v>19</v>
      </c>
      <c r="S4" t="str">
        <f>IF(E4&lt;&gt;T4,"x","")</f>
        <v>x</v>
      </c>
      <c r="T4" t="s">
        <v>167</v>
      </c>
      <c r="U4" s="38">
        <v>0.16500000000000001</v>
      </c>
      <c r="V4" s="38">
        <v>0.17</v>
      </c>
      <c r="W4" s="38">
        <v>0.17</v>
      </c>
      <c r="X4" s="38">
        <v>0.17499999999999999</v>
      </c>
      <c r="Y4" s="38">
        <v>0.17499999999999999</v>
      </c>
      <c r="Z4" s="38">
        <v>0.18</v>
      </c>
      <c r="AA4" s="38">
        <v>0.18</v>
      </c>
      <c r="AB4" s="38">
        <v>0.18</v>
      </c>
      <c r="AC4" s="38">
        <v>0.185</v>
      </c>
      <c r="AD4" s="38">
        <v>0.185</v>
      </c>
      <c r="AE4" s="38">
        <v>0.185</v>
      </c>
      <c r="AF4" s="38">
        <v>0.19</v>
      </c>
      <c r="AH4" s="37">
        <f t="shared" ref="AH4:AS25" si="0">U4*$T$3</f>
        <v>16.5</v>
      </c>
      <c r="AI4" s="37">
        <f t="shared" si="0"/>
        <v>17</v>
      </c>
      <c r="AJ4" s="37">
        <f t="shared" si="0"/>
        <v>17</v>
      </c>
      <c r="AK4" s="37">
        <f t="shared" si="0"/>
        <v>17.5</v>
      </c>
      <c r="AL4" s="37">
        <f t="shared" si="0"/>
        <v>17.5</v>
      </c>
      <c r="AM4" s="37">
        <f t="shared" si="0"/>
        <v>18</v>
      </c>
      <c r="AN4" s="37">
        <f t="shared" si="0"/>
        <v>18</v>
      </c>
      <c r="AO4" s="37">
        <f t="shared" si="0"/>
        <v>18</v>
      </c>
      <c r="AP4" s="37">
        <f t="shared" si="0"/>
        <v>18.5</v>
      </c>
      <c r="AQ4" s="37">
        <f t="shared" si="0"/>
        <v>18.5</v>
      </c>
      <c r="AR4" s="37">
        <f t="shared" si="0"/>
        <v>18.5</v>
      </c>
      <c r="AS4" s="37">
        <f t="shared" si="0"/>
        <v>19</v>
      </c>
      <c r="AT4" s="37"/>
    </row>
    <row r="5" spans="2:46" x14ac:dyDescent="0.25">
      <c r="D5">
        <v>2</v>
      </c>
      <c r="E5">
        <v>28000</v>
      </c>
      <c r="F5" s="37">
        <v>16.5</v>
      </c>
      <c r="G5" s="37">
        <v>17</v>
      </c>
      <c r="H5" s="37">
        <v>17</v>
      </c>
      <c r="I5" s="37">
        <v>17.5</v>
      </c>
      <c r="J5" s="37">
        <v>17.5</v>
      </c>
      <c r="K5" s="37">
        <v>18</v>
      </c>
      <c r="L5" s="37">
        <v>18</v>
      </c>
      <c r="M5" s="37">
        <v>18</v>
      </c>
      <c r="N5" s="37">
        <v>18.5</v>
      </c>
      <c r="O5" s="37">
        <v>18.5</v>
      </c>
      <c r="P5" s="37">
        <v>18.5</v>
      </c>
      <c r="Q5" s="37">
        <v>19</v>
      </c>
      <c r="S5" t="str">
        <f>IF(E5&lt;&gt;T5,"x","")</f>
        <v/>
      </c>
      <c r="T5">
        <v>28000</v>
      </c>
      <c r="U5" s="38">
        <v>0.16500000000000001</v>
      </c>
      <c r="V5" s="38">
        <v>0.17</v>
      </c>
      <c r="W5" s="38">
        <v>0.17</v>
      </c>
      <c r="X5" s="38">
        <v>0.17499999999999999</v>
      </c>
      <c r="Y5" s="38">
        <v>0.17499999999999999</v>
      </c>
      <c r="Z5" s="38">
        <v>0.18</v>
      </c>
      <c r="AA5" s="38">
        <v>0.18</v>
      </c>
      <c r="AB5" s="38">
        <v>0.18</v>
      </c>
      <c r="AC5" s="38">
        <v>0.185</v>
      </c>
      <c r="AD5" s="38">
        <v>0.185</v>
      </c>
      <c r="AE5" s="38">
        <v>0.185</v>
      </c>
      <c r="AF5" s="38">
        <v>0.19</v>
      </c>
      <c r="AH5" s="37">
        <f t="shared" si="0"/>
        <v>16.5</v>
      </c>
      <c r="AI5" s="37">
        <f t="shared" si="0"/>
        <v>17</v>
      </c>
      <c r="AJ5" s="37">
        <f t="shared" si="0"/>
        <v>17</v>
      </c>
      <c r="AK5" s="37">
        <f t="shared" si="0"/>
        <v>17.5</v>
      </c>
      <c r="AL5" s="37">
        <f t="shared" si="0"/>
        <v>17.5</v>
      </c>
      <c r="AM5" s="37">
        <f t="shared" si="0"/>
        <v>18</v>
      </c>
      <c r="AN5" s="37">
        <f t="shared" si="0"/>
        <v>18</v>
      </c>
      <c r="AO5" s="37">
        <f t="shared" si="0"/>
        <v>18</v>
      </c>
      <c r="AP5" s="37">
        <f t="shared" si="0"/>
        <v>18.5</v>
      </c>
      <c r="AQ5" s="37">
        <f t="shared" si="0"/>
        <v>18.5</v>
      </c>
      <c r="AR5" s="37">
        <f t="shared" si="0"/>
        <v>18.5</v>
      </c>
      <c r="AS5" s="37">
        <f t="shared" si="0"/>
        <v>19</v>
      </c>
    </row>
    <row r="6" spans="2:46" x14ac:dyDescent="0.25">
      <c r="D6">
        <v>3</v>
      </c>
      <c r="E6">
        <v>29000</v>
      </c>
      <c r="F6" s="37">
        <v>18.5</v>
      </c>
      <c r="G6" s="37">
        <v>18.5</v>
      </c>
      <c r="H6" s="37">
        <v>19</v>
      </c>
      <c r="I6" s="37">
        <v>19</v>
      </c>
      <c r="J6" s="37">
        <v>19.5</v>
      </c>
      <c r="K6" s="37">
        <v>19.5</v>
      </c>
      <c r="L6" s="37">
        <v>20</v>
      </c>
      <c r="M6" s="37">
        <v>20</v>
      </c>
      <c r="N6" s="37">
        <v>20</v>
      </c>
      <c r="O6" s="37">
        <v>20.5</v>
      </c>
      <c r="P6" s="37">
        <v>20.5</v>
      </c>
      <c r="Q6" s="37">
        <v>20.5</v>
      </c>
      <c r="S6" t="str">
        <f t="shared" ref="S6:S69" si="1">IF(E6&lt;&gt;T6,"x","")</f>
        <v/>
      </c>
      <c r="T6">
        <v>29000</v>
      </c>
      <c r="U6" s="38">
        <v>0.185</v>
      </c>
      <c r="V6" s="38">
        <v>0.185</v>
      </c>
      <c r="W6" s="38">
        <v>0.19</v>
      </c>
      <c r="X6" s="38">
        <v>0.19</v>
      </c>
      <c r="Y6" s="38">
        <v>0.19500000000000001</v>
      </c>
      <c r="Z6" s="38">
        <v>0.19500000000000001</v>
      </c>
      <c r="AA6" s="38">
        <v>0.2</v>
      </c>
      <c r="AB6" s="38">
        <v>0.2</v>
      </c>
      <c r="AC6" s="38">
        <v>0.2</v>
      </c>
      <c r="AD6" s="38">
        <v>0.20499999999999999</v>
      </c>
      <c r="AE6" s="38">
        <v>0.20499999999999999</v>
      </c>
      <c r="AF6" s="38">
        <v>0.20499999999999999</v>
      </c>
      <c r="AH6" s="37">
        <f t="shared" si="0"/>
        <v>18.5</v>
      </c>
      <c r="AI6" s="37">
        <f t="shared" si="0"/>
        <v>18.5</v>
      </c>
      <c r="AJ6" s="37">
        <f t="shared" si="0"/>
        <v>19</v>
      </c>
      <c r="AK6" s="37">
        <f t="shared" si="0"/>
        <v>19</v>
      </c>
      <c r="AL6" s="37">
        <f t="shared" si="0"/>
        <v>19.5</v>
      </c>
      <c r="AM6" s="37">
        <f t="shared" si="0"/>
        <v>19.5</v>
      </c>
      <c r="AN6" s="37">
        <f t="shared" si="0"/>
        <v>20</v>
      </c>
      <c r="AO6" s="37">
        <f t="shared" si="0"/>
        <v>20</v>
      </c>
      <c r="AP6" s="37">
        <f t="shared" si="0"/>
        <v>20</v>
      </c>
      <c r="AQ6" s="37">
        <f t="shared" si="0"/>
        <v>20.5</v>
      </c>
      <c r="AR6" s="37">
        <f t="shared" si="0"/>
        <v>20.5</v>
      </c>
      <c r="AS6" s="37">
        <f t="shared" si="0"/>
        <v>20.5</v>
      </c>
    </row>
    <row r="7" spans="2:46" x14ac:dyDescent="0.25">
      <c r="D7">
        <v>4</v>
      </c>
      <c r="E7">
        <v>30000</v>
      </c>
      <c r="F7" s="37">
        <v>19.5</v>
      </c>
      <c r="G7" s="37">
        <v>20</v>
      </c>
      <c r="H7" s="37">
        <v>20.5</v>
      </c>
      <c r="I7" s="37">
        <v>20.5</v>
      </c>
      <c r="J7" s="37">
        <v>21.000000000000004</v>
      </c>
      <c r="K7" s="37">
        <v>21.000000000000004</v>
      </c>
      <c r="L7" s="37">
        <v>21.499999999999996</v>
      </c>
      <c r="M7" s="37">
        <v>21.499999999999996</v>
      </c>
      <c r="N7" s="37">
        <v>21.999999999999996</v>
      </c>
      <c r="O7" s="37">
        <v>21.999999999999996</v>
      </c>
      <c r="P7" s="37">
        <v>21.999999999999996</v>
      </c>
      <c r="Q7" s="37">
        <v>22.499999999999996</v>
      </c>
      <c r="S7" t="str">
        <f t="shared" si="1"/>
        <v/>
      </c>
      <c r="T7">
        <v>30000</v>
      </c>
      <c r="U7" s="38">
        <v>0.19500000000000001</v>
      </c>
      <c r="V7" s="38">
        <v>0.2</v>
      </c>
      <c r="W7" s="38">
        <v>0.20500000000000002</v>
      </c>
      <c r="X7" s="38">
        <v>0.20500000000000002</v>
      </c>
      <c r="Y7" s="38">
        <v>0.21000000000000002</v>
      </c>
      <c r="Z7" s="38">
        <v>0.21000000000000002</v>
      </c>
      <c r="AA7" s="38">
        <v>0.21499999999999997</v>
      </c>
      <c r="AB7" s="38">
        <v>0.21499999999999997</v>
      </c>
      <c r="AC7" s="38">
        <v>0.21999999999999997</v>
      </c>
      <c r="AD7" s="38">
        <v>0.21999999999999997</v>
      </c>
      <c r="AE7" s="38">
        <v>0.21999999999999997</v>
      </c>
      <c r="AF7" s="38">
        <v>0.22499999999999998</v>
      </c>
      <c r="AH7" s="37">
        <f t="shared" si="0"/>
        <v>19.5</v>
      </c>
      <c r="AI7" s="37">
        <f t="shared" si="0"/>
        <v>20</v>
      </c>
      <c r="AJ7" s="37">
        <f t="shared" si="0"/>
        <v>20.5</v>
      </c>
      <c r="AK7" s="37">
        <f t="shared" si="0"/>
        <v>20.5</v>
      </c>
      <c r="AL7" s="37">
        <f t="shared" si="0"/>
        <v>21.000000000000004</v>
      </c>
      <c r="AM7" s="37">
        <f t="shared" si="0"/>
        <v>21.000000000000004</v>
      </c>
      <c r="AN7" s="37">
        <f t="shared" si="0"/>
        <v>21.499999999999996</v>
      </c>
      <c r="AO7" s="37">
        <f t="shared" si="0"/>
        <v>21.499999999999996</v>
      </c>
      <c r="AP7" s="37">
        <f t="shared" si="0"/>
        <v>21.999999999999996</v>
      </c>
      <c r="AQ7" s="37">
        <f t="shared" si="0"/>
        <v>21.999999999999996</v>
      </c>
      <c r="AR7" s="37">
        <f t="shared" si="0"/>
        <v>21.999999999999996</v>
      </c>
      <c r="AS7" s="37">
        <f t="shared" si="0"/>
        <v>22.499999999999996</v>
      </c>
    </row>
    <row r="8" spans="2:46" x14ac:dyDescent="0.25">
      <c r="D8">
        <v>5</v>
      </c>
      <c r="E8">
        <v>31000</v>
      </c>
      <c r="F8" s="37">
        <v>20</v>
      </c>
      <c r="G8" s="37">
        <v>20.5</v>
      </c>
      <c r="H8" s="37">
        <v>20.5</v>
      </c>
      <c r="I8" s="37">
        <v>21.000000000000004</v>
      </c>
      <c r="J8" s="37">
        <v>21.000000000000004</v>
      </c>
      <c r="K8" s="37">
        <v>21.499999999999996</v>
      </c>
      <c r="L8" s="37">
        <v>21.499999999999996</v>
      </c>
      <c r="M8" s="37">
        <v>21.999999999999996</v>
      </c>
      <c r="N8" s="37">
        <v>21.999999999999996</v>
      </c>
      <c r="O8" s="37">
        <v>22.499999999999996</v>
      </c>
      <c r="P8" s="37">
        <v>22.499999999999996</v>
      </c>
      <c r="Q8" s="37">
        <v>22.499999999999996</v>
      </c>
      <c r="S8" t="str">
        <f t="shared" si="1"/>
        <v/>
      </c>
      <c r="T8">
        <v>31000</v>
      </c>
      <c r="U8" s="38">
        <v>0.2</v>
      </c>
      <c r="V8" s="38">
        <v>0.20500000000000002</v>
      </c>
      <c r="W8" s="38">
        <v>0.20500000000000002</v>
      </c>
      <c r="X8" s="38">
        <v>0.21000000000000002</v>
      </c>
      <c r="Y8" s="38">
        <v>0.21000000000000002</v>
      </c>
      <c r="Z8" s="38">
        <v>0.21499999999999997</v>
      </c>
      <c r="AA8" s="38">
        <v>0.21499999999999997</v>
      </c>
      <c r="AB8" s="38">
        <v>0.21999999999999997</v>
      </c>
      <c r="AC8" s="38">
        <v>0.21999999999999997</v>
      </c>
      <c r="AD8" s="38">
        <v>0.22499999999999998</v>
      </c>
      <c r="AE8" s="38">
        <v>0.22499999999999998</v>
      </c>
      <c r="AF8" s="38">
        <v>0.22499999999999998</v>
      </c>
      <c r="AH8" s="37">
        <f t="shared" si="0"/>
        <v>20</v>
      </c>
      <c r="AI8" s="37">
        <f t="shared" si="0"/>
        <v>20.5</v>
      </c>
      <c r="AJ8" s="37">
        <f t="shared" si="0"/>
        <v>20.5</v>
      </c>
      <c r="AK8" s="37">
        <f t="shared" si="0"/>
        <v>21.000000000000004</v>
      </c>
      <c r="AL8" s="37">
        <f t="shared" si="0"/>
        <v>21.000000000000004</v>
      </c>
      <c r="AM8" s="37">
        <f t="shared" si="0"/>
        <v>21.499999999999996</v>
      </c>
      <c r="AN8" s="37">
        <f t="shared" si="0"/>
        <v>21.499999999999996</v>
      </c>
      <c r="AO8" s="37">
        <f t="shared" si="0"/>
        <v>21.999999999999996</v>
      </c>
      <c r="AP8" s="37">
        <f t="shared" si="0"/>
        <v>21.999999999999996</v>
      </c>
      <c r="AQ8" s="37">
        <f t="shared" si="0"/>
        <v>22.499999999999996</v>
      </c>
      <c r="AR8" s="37">
        <f t="shared" si="0"/>
        <v>22.499999999999996</v>
      </c>
      <c r="AS8" s="37">
        <f t="shared" si="0"/>
        <v>22.499999999999996</v>
      </c>
    </row>
    <row r="9" spans="2:46" x14ac:dyDescent="0.25">
      <c r="D9">
        <v>6</v>
      </c>
      <c r="E9">
        <v>32000</v>
      </c>
      <c r="F9" s="37">
        <v>20</v>
      </c>
      <c r="G9" s="37">
        <v>20.5</v>
      </c>
      <c r="H9" s="37">
        <v>21.000000000000004</v>
      </c>
      <c r="I9" s="37">
        <v>21.000000000000004</v>
      </c>
      <c r="J9" s="37">
        <v>21.499999999999996</v>
      </c>
      <c r="K9" s="37">
        <v>21.499999999999996</v>
      </c>
      <c r="L9" s="37">
        <v>21.999999999999996</v>
      </c>
      <c r="M9" s="37">
        <v>21.999999999999996</v>
      </c>
      <c r="N9" s="37">
        <v>22.499999999999996</v>
      </c>
      <c r="O9" s="37">
        <v>22.499999999999996</v>
      </c>
      <c r="P9" s="37">
        <v>22.499999999999996</v>
      </c>
      <c r="Q9" s="37">
        <v>23</v>
      </c>
      <c r="S9" t="str">
        <f t="shared" si="1"/>
        <v/>
      </c>
      <c r="T9">
        <v>32000</v>
      </c>
      <c r="U9" s="38">
        <v>0.2</v>
      </c>
      <c r="V9" s="38">
        <v>0.20500000000000002</v>
      </c>
      <c r="W9" s="38">
        <v>0.21000000000000002</v>
      </c>
      <c r="X9" s="38">
        <v>0.21000000000000002</v>
      </c>
      <c r="Y9" s="38">
        <v>0.21499999999999997</v>
      </c>
      <c r="Z9" s="38">
        <v>0.21499999999999997</v>
      </c>
      <c r="AA9" s="38">
        <v>0.21999999999999997</v>
      </c>
      <c r="AB9" s="38">
        <v>0.21999999999999997</v>
      </c>
      <c r="AC9" s="38">
        <v>0.22499999999999998</v>
      </c>
      <c r="AD9" s="38">
        <v>0.22499999999999998</v>
      </c>
      <c r="AE9" s="38">
        <v>0.22499999999999998</v>
      </c>
      <c r="AF9" s="38">
        <v>0.22999999999999998</v>
      </c>
      <c r="AH9" s="37">
        <f t="shared" si="0"/>
        <v>20</v>
      </c>
      <c r="AI9" s="37">
        <f t="shared" si="0"/>
        <v>20.5</v>
      </c>
      <c r="AJ9" s="37">
        <f t="shared" si="0"/>
        <v>21.000000000000004</v>
      </c>
      <c r="AK9" s="37">
        <f t="shared" si="0"/>
        <v>21.000000000000004</v>
      </c>
      <c r="AL9" s="37">
        <f t="shared" si="0"/>
        <v>21.499999999999996</v>
      </c>
      <c r="AM9" s="37">
        <f t="shared" si="0"/>
        <v>21.499999999999996</v>
      </c>
      <c r="AN9" s="37">
        <f t="shared" si="0"/>
        <v>21.999999999999996</v>
      </c>
      <c r="AO9" s="37">
        <f t="shared" si="0"/>
        <v>21.999999999999996</v>
      </c>
      <c r="AP9" s="37">
        <f t="shared" si="0"/>
        <v>22.499999999999996</v>
      </c>
      <c r="AQ9" s="37">
        <f t="shared" si="0"/>
        <v>22.499999999999996</v>
      </c>
      <c r="AR9" s="37">
        <f t="shared" si="0"/>
        <v>22.499999999999996</v>
      </c>
      <c r="AS9" s="37">
        <f t="shared" si="0"/>
        <v>23</v>
      </c>
    </row>
    <row r="10" spans="2:46" x14ac:dyDescent="0.25">
      <c r="D10">
        <v>7</v>
      </c>
      <c r="E10">
        <v>33000</v>
      </c>
      <c r="F10" s="37">
        <v>20.5</v>
      </c>
      <c r="G10" s="37">
        <v>20.5</v>
      </c>
      <c r="H10" s="37">
        <v>21.000000000000004</v>
      </c>
      <c r="I10" s="37">
        <v>21.499999999999996</v>
      </c>
      <c r="J10" s="37">
        <v>21.499999999999996</v>
      </c>
      <c r="K10" s="37">
        <v>21.999999999999996</v>
      </c>
      <c r="L10" s="37">
        <v>21.999999999999996</v>
      </c>
      <c r="M10" s="37">
        <v>22.499999999999996</v>
      </c>
      <c r="N10" s="37">
        <v>22.499999999999996</v>
      </c>
      <c r="O10" s="37">
        <v>22.499999999999996</v>
      </c>
      <c r="P10" s="37">
        <v>23</v>
      </c>
      <c r="Q10" s="37">
        <v>23</v>
      </c>
      <c r="S10" t="str">
        <f t="shared" si="1"/>
        <v/>
      </c>
      <c r="T10">
        <v>33000</v>
      </c>
      <c r="U10" s="38">
        <v>0.20500000000000002</v>
      </c>
      <c r="V10" s="38">
        <v>0.20500000000000002</v>
      </c>
      <c r="W10" s="38">
        <v>0.21000000000000002</v>
      </c>
      <c r="X10" s="38">
        <v>0.21499999999999997</v>
      </c>
      <c r="Y10" s="38">
        <v>0.21499999999999997</v>
      </c>
      <c r="Z10" s="38">
        <v>0.21999999999999997</v>
      </c>
      <c r="AA10" s="38">
        <v>0.21999999999999997</v>
      </c>
      <c r="AB10" s="38">
        <v>0.22499999999999998</v>
      </c>
      <c r="AC10" s="38">
        <v>0.22499999999999998</v>
      </c>
      <c r="AD10" s="38">
        <v>0.22499999999999998</v>
      </c>
      <c r="AE10" s="38">
        <v>0.22999999999999998</v>
      </c>
      <c r="AF10" s="38">
        <v>0.22999999999999998</v>
      </c>
      <c r="AH10" s="37">
        <f t="shared" si="0"/>
        <v>20.5</v>
      </c>
      <c r="AI10" s="37">
        <f t="shared" si="0"/>
        <v>20.5</v>
      </c>
      <c r="AJ10" s="37">
        <f t="shared" si="0"/>
        <v>21.000000000000004</v>
      </c>
      <c r="AK10" s="37">
        <f t="shared" si="0"/>
        <v>21.499999999999996</v>
      </c>
      <c r="AL10" s="37">
        <f t="shared" si="0"/>
        <v>21.499999999999996</v>
      </c>
      <c r="AM10" s="37">
        <f t="shared" si="0"/>
        <v>21.999999999999996</v>
      </c>
      <c r="AN10" s="37">
        <f t="shared" si="0"/>
        <v>21.999999999999996</v>
      </c>
      <c r="AO10" s="37">
        <f t="shared" si="0"/>
        <v>22.499999999999996</v>
      </c>
      <c r="AP10" s="37">
        <f t="shared" si="0"/>
        <v>22.499999999999996</v>
      </c>
      <c r="AQ10" s="37">
        <f t="shared" si="0"/>
        <v>22.499999999999996</v>
      </c>
      <c r="AR10" s="37">
        <f t="shared" si="0"/>
        <v>23</v>
      </c>
      <c r="AS10" s="37">
        <f t="shared" si="0"/>
        <v>23</v>
      </c>
    </row>
    <row r="11" spans="2:46" x14ac:dyDescent="0.25">
      <c r="D11">
        <v>8</v>
      </c>
      <c r="E11">
        <v>34000</v>
      </c>
      <c r="F11" s="37">
        <v>20.5</v>
      </c>
      <c r="G11" s="37">
        <v>21.000000000000004</v>
      </c>
      <c r="H11" s="37">
        <v>21.000000000000004</v>
      </c>
      <c r="I11" s="37">
        <v>21.499999999999996</v>
      </c>
      <c r="J11" s="37">
        <v>21.499999999999996</v>
      </c>
      <c r="K11" s="37">
        <v>21.999999999999996</v>
      </c>
      <c r="L11" s="37">
        <v>21.999999999999996</v>
      </c>
      <c r="M11" s="37">
        <v>22.499999999999996</v>
      </c>
      <c r="N11" s="37">
        <v>22.499999999999996</v>
      </c>
      <c r="O11" s="37">
        <v>23</v>
      </c>
      <c r="P11" s="37">
        <v>23</v>
      </c>
      <c r="Q11" s="37">
        <v>23</v>
      </c>
      <c r="S11" t="str">
        <f t="shared" si="1"/>
        <v/>
      </c>
      <c r="T11">
        <v>34000</v>
      </c>
      <c r="U11" s="38">
        <v>0.20500000000000002</v>
      </c>
      <c r="V11" s="38">
        <v>0.21000000000000002</v>
      </c>
      <c r="W11" s="38">
        <v>0.21000000000000002</v>
      </c>
      <c r="X11" s="38">
        <v>0.21499999999999997</v>
      </c>
      <c r="Y11" s="38">
        <v>0.21499999999999997</v>
      </c>
      <c r="Z11" s="38">
        <v>0.21999999999999997</v>
      </c>
      <c r="AA11" s="38">
        <v>0.21999999999999997</v>
      </c>
      <c r="AB11" s="38">
        <v>0.22499999999999998</v>
      </c>
      <c r="AC11" s="38">
        <v>0.22499999999999998</v>
      </c>
      <c r="AD11" s="38">
        <v>0.22999999999999998</v>
      </c>
      <c r="AE11" s="38">
        <v>0.22999999999999998</v>
      </c>
      <c r="AF11" s="38">
        <v>0.22999999999999998</v>
      </c>
      <c r="AH11" s="37">
        <f t="shared" si="0"/>
        <v>20.5</v>
      </c>
      <c r="AI11" s="37">
        <f t="shared" si="0"/>
        <v>21.000000000000004</v>
      </c>
      <c r="AJ11" s="37">
        <f t="shared" si="0"/>
        <v>21.000000000000004</v>
      </c>
      <c r="AK11" s="37">
        <f t="shared" si="0"/>
        <v>21.499999999999996</v>
      </c>
      <c r="AL11" s="37">
        <f t="shared" si="0"/>
        <v>21.499999999999996</v>
      </c>
      <c r="AM11" s="37">
        <f t="shared" si="0"/>
        <v>21.999999999999996</v>
      </c>
      <c r="AN11" s="37">
        <f t="shared" si="0"/>
        <v>21.999999999999996</v>
      </c>
      <c r="AO11" s="37">
        <f t="shared" si="0"/>
        <v>22.499999999999996</v>
      </c>
      <c r="AP11" s="37">
        <f t="shared" si="0"/>
        <v>22.499999999999996</v>
      </c>
      <c r="AQ11" s="37">
        <f t="shared" si="0"/>
        <v>23</v>
      </c>
      <c r="AR11" s="37">
        <f t="shared" si="0"/>
        <v>23</v>
      </c>
      <c r="AS11" s="37">
        <f t="shared" si="0"/>
        <v>23</v>
      </c>
    </row>
    <row r="12" spans="2:46" x14ac:dyDescent="0.25">
      <c r="D12">
        <v>9</v>
      </c>
      <c r="E12">
        <v>35000</v>
      </c>
      <c r="F12" s="37">
        <v>20.5</v>
      </c>
      <c r="G12" s="37">
        <v>21.000000000000004</v>
      </c>
      <c r="H12" s="37">
        <v>21.000000000000004</v>
      </c>
      <c r="I12" s="37">
        <v>21.499999999999996</v>
      </c>
      <c r="J12" s="37">
        <v>21.999999999999996</v>
      </c>
      <c r="K12" s="37">
        <v>21.999999999999996</v>
      </c>
      <c r="L12" s="37">
        <v>22.499999999999996</v>
      </c>
      <c r="M12" s="37">
        <v>22.499999999999996</v>
      </c>
      <c r="N12" s="37">
        <v>23</v>
      </c>
      <c r="O12" s="37">
        <v>23</v>
      </c>
      <c r="P12" s="37">
        <v>23</v>
      </c>
      <c r="Q12" s="37">
        <v>23.5</v>
      </c>
      <c r="S12" t="str">
        <f t="shared" si="1"/>
        <v/>
      </c>
      <c r="T12">
        <v>35000</v>
      </c>
      <c r="U12" s="38">
        <v>0.20500000000000002</v>
      </c>
      <c r="V12" s="38">
        <v>0.21000000000000002</v>
      </c>
      <c r="W12" s="38">
        <v>0.21000000000000002</v>
      </c>
      <c r="X12" s="38">
        <v>0.21499999999999997</v>
      </c>
      <c r="Y12" s="38">
        <v>0.21999999999999997</v>
      </c>
      <c r="Z12" s="38">
        <v>0.21999999999999997</v>
      </c>
      <c r="AA12" s="38">
        <v>0.22499999999999998</v>
      </c>
      <c r="AB12" s="38">
        <v>0.22499999999999998</v>
      </c>
      <c r="AC12" s="38">
        <v>0.22999999999999998</v>
      </c>
      <c r="AD12" s="38">
        <v>0.22999999999999998</v>
      </c>
      <c r="AE12" s="38">
        <v>0.22999999999999998</v>
      </c>
      <c r="AF12" s="38">
        <v>0.23499999999999999</v>
      </c>
      <c r="AH12" s="37">
        <f t="shared" si="0"/>
        <v>20.5</v>
      </c>
      <c r="AI12" s="37">
        <f t="shared" si="0"/>
        <v>21.000000000000004</v>
      </c>
      <c r="AJ12" s="37">
        <f t="shared" si="0"/>
        <v>21.000000000000004</v>
      </c>
      <c r="AK12" s="37">
        <f t="shared" si="0"/>
        <v>21.499999999999996</v>
      </c>
      <c r="AL12" s="37">
        <f t="shared" si="0"/>
        <v>21.999999999999996</v>
      </c>
      <c r="AM12" s="37">
        <f t="shared" si="0"/>
        <v>21.999999999999996</v>
      </c>
      <c r="AN12" s="37">
        <f t="shared" si="0"/>
        <v>22.499999999999996</v>
      </c>
      <c r="AO12" s="37">
        <f t="shared" si="0"/>
        <v>22.499999999999996</v>
      </c>
      <c r="AP12" s="37">
        <f t="shared" si="0"/>
        <v>23</v>
      </c>
      <c r="AQ12" s="37">
        <f t="shared" si="0"/>
        <v>23</v>
      </c>
      <c r="AR12" s="37">
        <f t="shared" si="0"/>
        <v>23</v>
      </c>
      <c r="AS12" s="37">
        <f t="shared" si="0"/>
        <v>23.5</v>
      </c>
    </row>
    <row r="13" spans="2:46" x14ac:dyDescent="0.25">
      <c r="D13">
        <v>10</v>
      </c>
      <c r="E13">
        <v>36000</v>
      </c>
      <c r="F13" s="37">
        <v>20.5</v>
      </c>
      <c r="G13" s="37">
        <v>21.000000000000004</v>
      </c>
      <c r="H13" s="37">
        <v>21.499999999999996</v>
      </c>
      <c r="I13" s="37">
        <v>21.499999999999996</v>
      </c>
      <c r="J13" s="37">
        <v>21.999999999999996</v>
      </c>
      <c r="K13" s="37">
        <v>21.999999999999996</v>
      </c>
      <c r="L13" s="37">
        <v>22.499999999999996</v>
      </c>
      <c r="M13" s="37">
        <v>22.499999999999996</v>
      </c>
      <c r="N13" s="37">
        <v>23</v>
      </c>
      <c r="O13" s="37">
        <v>23</v>
      </c>
      <c r="P13" s="37">
        <v>23.5</v>
      </c>
      <c r="Q13" s="37">
        <v>23.5</v>
      </c>
      <c r="S13" t="str">
        <f t="shared" si="1"/>
        <v/>
      </c>
      <c r="T13">
        <v>36000</v>
      </c>
      <c r="U13" s="38">
        <v>0.20500000000000002</v>
      </c>
      <c r="V13" s="38">
        <v>0.21000000000000002</v>
      </c>
      <c r="W13" s="38">
        <v>0.21499999999999997</v>
      </c>
      <c r="X13" s="38">
        <v>0.21499999999999997</v>
      </c>
      <c r="Y13" s="38">
        <v>0.21999999999999997</v>
      </c>
      <c r="Z13" s="38">
        <v>0.21999999999999997</v>
      </c>
      <c r="AA13" s="38">
        <v>0.22499999999999998</v>
      </c>
      <c r="AB13" s="38">
        <v>0.22499999999999998</v>
      </c>
      <c r="AC13" s="38">
        <v>0.22999999999999998</v>
      </c>
      <c r="AD13" s="38">
        <v>0.22999999999999998</v>
      </c>
      <c r="AE13" s="38">
        <v>0.23499999999999999</v>
      </c>
      <c r="AF13" s="38">
        <v>0.23499999999999999</v>
      </c>
      <c r="AH13" s="37">
        <f t="shared" si="0"/>
        <v>20.5</v>
      </c>
      <c r="AI13" s="37">
        <f t="shared" si="0"/>
        <v>21.000000000000004</v>
      </c>
      <c r="AJ13" s="37">
        <f t="shared" si="0"/>
        <v>21.499999999999996</v>
      </c>
      <c r="AK13" s="37">
        <f t="shared" si="0"/>
        <v>21.499999999999996</v>
      </c>
      <c r="AL13" s="37">
        <f t="shared" si="0"/>
        <v>21.999999999999996</v>
      </c>
      <c r="AM13" s="37">
        <f t="shared" si="0"/>
        <v>21.999999999999996</v>
      </c>
      <c r="AN13" s="37">
        <f t="shared" si="0"/>
        <v>22.499999999999996</v>
      </c>
      <c r="AO13" s="37">
        <f t="shared" si="0"/>
        <v>22.499999999999996</v>
      </c>
      <c r="AP13" s="37">
        <f t="shared" si="0"/>
        <v>23</v>
      </c>
      <c r="AQ13" s="37">
        <f t="shared" si="0"/>
        <v>23</v>
      </c>
      <c r="AR13" s="37">
        <f t="shared" si="0"/>
        <v>23.5</v>
      </c>
      <c r="AS13" s="37">
        <f t="shared" si="0"/>
        <v>23.5</v>
      </c>
    </row>
    <row r="14" spans="2:46" x14ac:dyDescent="0.25">
      <c r="D14">
        <v>11</v>
      </c>
      <c r="E14">
        <v>37000</v>
      </c>
      <c r="F14" s="37">
        <v>20.5</v>
      </c>
      <c r="G14" s="37">
        <v>21.000000000000004</v>
      </c>
      <c r="H14" s="37">
        <v>21.499999999999996</v>
      </c>
      <c r="I14" s="37">
        <v>21.499999999999996</v>
      </c>
      <c r="J14" s="37">
        <v>21.999999999999996</v>
      </c>
      <c r="K14" s="37">
        <v>22.499999999999996</v>
      </c>
      <c r="L14" s="37">
        <v>22.499999999999996</v>
      </c>
      <c r="M14" s="37">
        <v>23</v>
      </c>
      <c r="N14" s="37">
        <v>23</v>
      </c>
      <c r="O14" s="37">
        <v>23</v>
      </c>
      <c r="P14" s="37">
        <v>23.5</v>
      </c>
      <c r="Q14" s="37">
        <v>23.5</v>
      </c>
      <c r="S14" t="str">
        <f t="shared" si="1"/>
        <v/>
      </c>
      <c r="T14">
        <v>37000</v>
      </c>
      <c r="U14" s="38">
        <v>0.20500000000000002</v>
      </c>
      <c r="V14" s="38">
        <v>0.21000000000000002</v>
      </c>
      <c r="W14" s="38">
        <v>0.21499999999999997</v>
      </c>
      <c r="X14" s="38">
        <v>0.21499999999999997</v>
      </c>
      <c r="Y14" s="38">
        <v>0.21999999999999997</v>
      </c>
      <c r="Z14" s="38">
        <v>0.22499999999999998</v>
      </c>
      <c r="AA14" s="38">
        <v>0.22499999999999998</v>
      </c>
      <c r="AB14" s="38">
        <v>0.22999999999999998</v>
      </c>
      <c r="AC14" s="38">
        <v>0.22999999999999998</v>
      </c>
      <c r="AD14" s="38">
        <v>0.22999999999999998</v>
      </c>
      <c r="AE14" s="38">
        <v>0.23499999999999999</v>
      </c>
      <c r="AF14" s="38">
        <v>0.23499999999999999</v>
      </c>
      <c r="AH14" s="37">
        <f t="shared" si="0"/>
        <v>20.5</v>
      </c>
      <c r="AI14" s="37">
        <f t="shared" si="0"/>
        <v>21.000000000000004</v>
      </c>
      <c r="AJ14" s="37">
        <f t="shared" si="0"/>
        <v>21.499999999999996</v>
      </c>
      <c r="AK14" s="37">
        <f t="shared" si="0"/>
        <v>21.499999999999996</v>
      </c>
      <c r="AL14" s="37">
        <f t="shared" si="0"/>
        <v>21.999999999999996</v>
      </c>
      <c r="AM14" s="37">
        <f t="shared" si="0"/>
        <v>22.499999999999996</v>
      </c>
      <c r="AN14" s="37">
        <f t="shared" si="0"/>
        <v>22.499999999999996</v>
      </c>
      <c r="AO14" s="37">
        <f t="shared" si="0"/>
        <v>23</v>
      </c>
      <c r="AP14" s="37">
        <f t="shared" si="0"/>
        <v>23</v>
      </c>
      <c r="AQ14" s="37">
        <f t="shared" si="0"/>
        <v>23</v>
      </c>
      <c r="AR14" s="37">
        <f t="shared" si="0"/>
        <v>23.5</v>
      </c>
      <c r="AS14" s="37">
        <f t="shared" si="0"/>
        <v>23.5</v>
      </c>
    </row>
    <row r="15" spans="2:46" x14ac:dyDescent="0.25">
      <c r="D15">
        <v>12</v>
      </c>
      <c r="E15">
        <v>38000</v>
      </c>
      <c r="F15" s="37">
        <v>21.000000000000004</v>
      </c>
      <c r="G15" s="37">
        <v>21.000000000000004</v>
      </c>
      <c r="H15" s="37">
        <v>21.499999999999996</v>
      </c>
      <c r="I15" s="37">
        <v>21.999999999999996</v>
      </c>
      <c r="J15" s="37">
        <v>21.999999999999996</v>
      </c>
      <c r="K15" s="37">
        <v>22.499999999999996</v>
      </c>
      <c r="L15" s="37">
        <v>22.499999999999996</v>
      </c>
      <c r="M15" s="37">
        <v>23</v>
      </c>
      <c r="N15" s="37">
        <v>23</v>
      </c>
      <c r="O15" s="37">
        <v>23.5</v>
      </c>
      <c r="P15" s="37">
        <v>23.5</v>
      </c>
      <c r="Q15" s="37">
        <v>23.5</v>
      </c>
      <c r="S15" t="str">
        <f t="shared" si="1"/>
        <v/>
      </c>
      <c r="T15">
        <v>38000</v>
      </c>
      <c r="U15" s="38">
        <v>0.21000000000000002</v>
      </c>
      <c r="V15" s="38">
        <v>0.21000000000000002</v>
      </c>
      <c r="W15" s="38">
        <v>0.21499999999999997</v>
      </c>
      <c r="X15" s="38">
        <v>0.21999999999999997</v>
      </c>
      <c r="Y15" s="38">
        <v>0.21999999999999997</v>
      </c>
      <c r="Z15" s="38">
        <v>0.22499999999999998</v>
      </c>
      <c r="AA15" s="38">
        <v>0.22499999999999998</v>
      </c>
      <c r="AB15" s="38">
        <v>0.22999999999999998</v>
      </c>
      <c r="AC15" s="38">
        <v>0.22999999999999998</v>
      </c>
      <c r="AD15" s="38">
        <v>0.23499999999999999</v>
      </c>
      <c r="AE15" s="38">
        <v>0.23499999999999999</v>
      </c>
      <c r="AF15" s="38">
        <v>0.23499999999999999</v>
      </c>
      <c r="AH15" s="37">
        <f t="shared" si="0"/>
        <v>21.000000000000004</v>
      </c>
      <c r="AI15" s="37">
        <f t="shared" si="0"/>
        <v>21.000000000000004</v>
      </c>
      <c r="AJ15" s="37">
        <f t="shared" si="0"/>
        <v>21.499999999999996</v>
      </c>
      <c r="AK15" s="37">
        <f t="shared" si="0"/>
        <v>21.999999999999996</v>
      </c>
      <c r="AL15" s="37">
        <f t="shared" si="0"/>
        <v>21.999999999999996</v>
      </c>
      <c r="AM15" s="37">
        <f t="shared" si="0"/>
        <v>22.499999999999996</v>
      </c>
      <c r="AN15" s="37">
        <f t="shared" si="0"/>
        <v>22.499999999999996</v>
      </c>
      <c r="AO15" s="37">
        <f t="shared" si="0"/>
        <v>23</v>
      </c>
      <c r="AP15" s="37">
        <f t="shared" si="0"/>
        <v>23</v>
      </c>
      <c r="AQ15" s="37">
        <f t="shared" si="0"/>
        <v>23.5</v>
      </c>
      <c r="AR15" s="37">
        <f t="shared" si="0"/>
        <v>23.5</v>
      </c>
      <c r="AS15" s="37">
        <f t="shared" si="0"/>
        <v>23.5</v>
      </c>
    </row>
    <row r="16" spans="2:46" x14ac:dyDescent="0.25">
      <c r="D16">
        <v>13</v>
      </c>
      <c r="E16">
        <v>39000</v>
      </c>
      <c r="F16" s="37">
        <v>21.000000000000004</v>
      </c>
      <c r="G16" s="37">
        <v>21.000000000000004</v>
      </c>
      <c r="H16" s="37">
        <v>21.499999999999996</v>
      </c>
      <c r="I16" s="37">
        <v>21.999999999999996</v>
      </c>
      <c r="J16" s="37">
        <v>21.999999999999996</v>
      </c>
      <c r="K16" s="37">
        <v>22.499999999999996</v>
      </c>
      <c r="L16" s="37">
        <v>22.499999999999996</v>
      </c>
      <c r="M16" s="37">
        <v>23</v>
      </c>
      <c r="N16" s="37">
        <v>23</v>
      </c>
      <c r="O16" s="37">
        <v>23.5</v>
      </c>
      <c r="P16" s="37">
        <v>23.5</v>
      </c>
      <c r="Q16" s="37">
        <v>23.5</v>
      </c>
      <c r="S16" t="str">
        <f t="shared" si="1"/>
        <v/>
      </c>
      <c r="T16">
        <v>39000</v>
      </c>
      <c r="U16" s="38">
        <v>0.21000000000000002</v>
      </c>
      <c r="V16" s="38">
        <v>0.21000000000000002</v>
      </c>
      <c r="W16" s="38">
        <v>0.21499999999999997</v>
      </c>
      <c r="X16" s="38">
        <v>0.21999999999999997</v>
      </c>
      <c r="Y16" s="38">
        <v>0.21999999999999997</v>
      </c>
      <c r="Z16" s="38">
        <v>0.22499999999999998</v>
      </c>
      <c r="AA16" s="38">
        <v>0.22499999999999998</v>
      </c>
      <c r="AB16" s="38">
        <v>0.22999999999999998</v>
      </c>
      <c r="AC16" s="38">
        <v>0.22999999999999998</v>
      </c>
      <c r="AD16" s="38">
        <v>0.23499999999999999</v>
      </c>
      <c r="AE16" s="38">
        <v>0.23499999999999999</v>
      </c>
      <c r="AF16" s="38">
        <v>0.23499999999999999</v>
      </c>
      <c r="AH16" s="37">
        <f t="shared" si="0"/>
        <v>21.000000000000004</v>
      </c>
      <c r="AI16" s="37">
        <f t="shared" si="0"/>
        <v>21.000000000000004</v>
      </c>
      <c r="AJ16" s="37">
        <f t="shared" si="0"/>
        <v>21.499999999999996</v>
      </c>
      <c r="AK16" s="37">
        <f t="shared" si="0"/>
        <v>21.999999999999996</v>
      </c>
      <c r="AL16" s="37">
        <f t="shared" si="0"/>
        <v>21.999999999999996</v>
      </c>
      <c r="AM16" s="37">
        <f t="shared" si="0"/>
        <v>22.499999999999996</v>
      </c>
      <c r="AN16" s="37">
        <f t="shared" si="0"/>
        <v>22.499999999999996</v>
      </c>
      <c r="AO16" s="37">
        <f t="shared" si="0"/>
        <v>23</v>
      </c>
      <c r="AP16" s="37">
        <f t="shared" si="0"/>
        <v>23</v>
      </c>
      <c r="AQ16" s="37">
        <f t="shared" si="0"/>
        <v>23.5</v>
      </c>
      <c r="AR16" s="37">
        <f t="shared" si="0"/>
        <v>23.5</v>
      </c>
      <c r="AS16" s="37">
        <f t="shared" si="0"/>
        <v>23.5</v>
      </c>
    </row>
    <row r="17" spans="4:45" x14ac:dyDescent="0.25">
      <c r="D17">
        <v>14</v>
      </c>
      <c r="E17">
        <v>40000</v>
      </c>
      <c r="F17" s="37">
        <v>21.000000000000004</v>
      </c>
      <c r="G17" s="37">
        <v>21.499999999999996</v>
      </c>
      <c r="H17" s="37">
        <v>21.499999999999996</v>
      </c>
      <c r="I17" s="37">
        <v>21.999999999999996</v>
      </c>
      <c r="J17" s="37">
        <v>21.999999999999996</v>
      </c>
      <c r="K17" s="37">
        <v>22.499999999999996</v>
      </c>
      <c r="L17" s="37">
        <v>23</v>
      </c>
      <c r="M17" s="37">
        <v>23</v>
      </c>
      <c r="N17" s="37">
        <v>23</v>
      </c>
      <c r="O17" s="37">
        <v>23.5</v>
      </c>
      <c r="P17" s="37">
        <v>23.5</v>
      </c>
      <c r="Q17" s="37">
        <v>24</v>
      </c>
      <c r="S17" t="str">
        <f t="shared" si="1"/>
        <v/>
      </c>
      <c r="T17">
        <v>40000</v>
      </c>
      <c r="U17" s="38">
        <v>0.21000000000000002</v>
      </c>
      <c r="V17" s="38">
        <v>0.21499999999999997</v>
      </c>
      <c r="W17" s="38">
        <v>0.21499999999999997</v>
      </c>
      <c r="X17" s="38">
        <v>0.21999999999999997</v>
      </c>
      <c r="Y17" s="38">
        <v>0.21999999999999997</v>
      </c>
      <c r="Z17" s="38">
        <v>0.22499999999999998</v>
      </c>
      <c r="AA17" s="38">
        <v>0.22999999999999998</v>
      </c>
      <c r="AB17" s="38">
        <v>0.22999999999999998</v>
      </c>
      <c r="AC17" s="38">
        <v>0.22999999999999998</v>
      </c>
      <c r="AD17" s="38">
        <v>0.23499999999999999</v>
      </c>
      <c r="AE17" s="38">
        <v>0.23499999999999999</v>
      </c>
      <c r="AF17" s="38">
        <v>0.24</v>
      </c>
      <c r="AH17" s="37">
        <f t="shared" si="0"/>
        <v>21.000000000000004</v>
      </c>
      <c r="AI17" s="37">
        <f t="shared" si="0"/>
        <v>21.499999999999996</v>
      </c>
      <c r="AJ17" s="37">
        <f t="shared" si="0"/>
        <v>21.499999999999996</v>
      </c>
      <c r="AK17" s="37">
        <f t="shared" si="0"/>
        <v>21.999999999999996</v>
      </c>
      <c r="AL17" s="37">
        <f t="shared" si="0"/>
        <v>21.999999999999996</v>
      </c>
      <c r="AM17" s="37">
        <f t="shared" si="0"/>
        <v>22.499999999999996</v>
      </c>
      <c r="AN17" s="37">
        <f t="shared" si="0"/>
        <v>23</v>
      </c>
      <c r="AO17" s="37">
        <f t="shared" si="0"/>
        <v>23</v>
      </c>
      <c r="AP17" s="37">
        <f t="shared" si="0"/>
        <v>23</v>
      </c>
      <c r="AQ17" s="37">
        <f t="shared" si="0"/>
        <v>23.5</v>
      </c>
      <c r="AR17" s="37">
        <f t="shared" si="0"/>
        <v>23.5</v>
      </c>
      <c r="AS17" s="37">
        <f t="shared" si="0"/>
        <v>24</v>
      </c>
    </row>
    <row r="18" spans="4:45" x14ac:dyDescent="0.25">
      <c r="D18">
        <v>15</v>
      </c>
      <c r="E18">
        <v>41000</v>
      </c>
      <c r="F18" s="37">
        <v>21.000000000000004</v>
      </c>
      <c r="G18" s="37">
        <v>21.499999999999996</v>
      </c>
      <c r="H18" s="37">
        <v>21.999999999999996</v>
      </c>
      <c r="I18" s="37">
        <v>21.999999999999996</v>
      </c>
      <c r="J18" s="37">
        <v>22.499999999999996</v>
      </c>
      <c r="K18" s="37">
        <v>22.499999999999996</v>
      </c>
      <c r="L18" s="37">
        <v>23</v>
      </c>
      <c r="M18" s="37">
        <v>23</v>
      </c>
      <c r="N18" s="37">
        <v>23.5</v>
      </c>
      <c r="O18" s="37">
        <v>23.5</v>
      </c>
      <c r="P18" s="37">
        <v>24</v>
      </c>
      <c r="Q18" s="37">
        <v>24</v>
      </c>
      <c r="S18" t="str">
        <f t="shared" si="1"/>
        <v/>
      </c>
      <c r="T18">
        <v>41000</v>
      </c>
      <c r="U18" s="38">
        <v>0.21000000000000002</v>
      </c>
      <c r="V18" s="38">
        <v>0.21499999999999997</v>
      </c>
      <c r="W18" s="38">
        <v>0.21999999999999997</v>
      </c>
      <c r="X18" s="38">
        <v>0.21999999999999997</v>
      </c>
      <c r="Y18" s="38">
        <v>0.22499999999999998</v>
      </c>
      <c r="Z18" s="38">
        <v>0.22499999999999998</v>
      </c>
      <c r="AA18" s="38">
        <v>0.22999999999999998</v>
      </c>
      <c r="AB18" s="38">
        <v>0.22999999999999998</v>
      </c>
      <c r="AC18" s="38">
        <v>0.23499999999999999</v>
      </c>
      <c r="AD18" s="38">
        <v>0.23499999999999999</v>
      </c>
      <c r="AE18" s="38">
        <v>0.24</v>
      </c>
      <c r="AF18" s="38">
        <v>0.24</v>
      </c>
      <c r="AH18" s="37">
        <f t="shared" si="0"/>
        <v>21.000000000000004</v>
      </c>
      <c r="AI18" s="37">
        <f t="shared" si="0"/>
        <v>21.499999999999996</v>
      </c>
      <c r="AJ18" s="37">
        <f t="shared" si="0"/>
        <v>21.999999999999996</v>
      </c>
      <c r="AK18" s="37">
        <f t="shared" si="0"/>
        <v>21.999999999999996</v>
      </c>
      <c r="AL18" s="37">
        <f t="shared" si="0"/>
        <v>22.499999999999996</v>
      </c>
      <c r="AM18" s="37">
        <f t="shared" si="0"/>
        <v>22.499999999999996</v>
      </c>
      <c r="AN18" s="37">
        <f t="shared" si="0"/>
        <v>23</v>
      </c>
      <c r="AO18" s="37">
        <f t="shared" si="0"/>
        <v>23</v>
      </c>
      <c r="AP18" s="37">
        <f t="shared" si="0"/>
        <v>23.5</v>
      </c>
      <c r="AQ18" s="37">
        <f t="shared" si="0"/>
        <v>23.5</v>
      </c>
      <c r="AR18" s="37">
        <f t="shared" si="0"/>
        <v>24</v>
      </c>
      <c r="AS18" s="37">
        <f t="shared" si="0"/>
        <v>24</v>
      </c>
    </row>
    <row r="19" spans="4:45" x14ac:dyDescent="0.25">
      <c r="D19">
        <v>16</v>
      </c>
      <c r="E19">
        <v>42000</v>
      </c>
      <c r="F19" s="37">
        <v>21.499999999999996</v>
      </c>
      <c r="G19" s="37">
        <v>21.499999999999996</v>
      </c>
      <c r="H19" s="37">
        <v>21.999999999999996</v>
      </c>
      <c r="I19" s="37">
        <v>22.499999999999996</v>
      </c>
      <c r="J19" s="37">
        <v>22.499999999999996</v>
      </c>
      <c r="K19" s="37">
        <v>23</v>
      </c>
      <c r="L19" s="37">
        <v>23.5</v>
      </c>
      <c r="M19" s="37">
        <v>23.5</v>
      </c>
      <c r="N19" s="37">
        <v>23.5</v>
      </c>
      <c r="O19" s="37">
        <v>24</v>
      </c>
      <c r="P19" s="37">
        <v>24</v>
      </c>
      <c r="Q19" s="37">
        <v>24.5</v>
      </c>
      <c r="S19" t="str">
        <f t="shared" si="1"/>
        <v/>
      </c>
      <c r="T19">
        <v>42000</v>
      </c>
      <c r="U19" s="38">
        <v>0.21499999999999997</v>
      </c>
      <c r="V19" s="38">
        <v>0.21499999999999997</v>
      </c>
      <c r="W19" s="38">
        <v>0.21999999999999997</v>
      </c>
      <c r="X19" s="38">
        <v>0.22499999999999998</v>
      </c>
      <c r="Y19" s="38">
        <v>0.22499999999999998</v>
      </c>
      <c r="Z19" s="38">
        <v>0.22999999999999998</v>
      </c>
      <c r="AA19" s="38">
        <v>0.23499999999999999</v>
      </c>
      <c r="AB19" s="38">
        <v>0.23499999999999999</v>
      </c>
      <c r="AC19" s="38">
        <v>0.23499999999999999</v>
      </c>
      <c r="AD19" s="38">
        <v>0.24</v>
      </c>
      <c r="AE19" s="38">
        <v>0.24</v>
      </c>
      <c r="AF19" s="38">
        <v>0.245</v>
      </c>
      <c r="AH19" s="37">
        <f t="shared" si="0"/>
        <v>21.499999999999996</v>
      </c>
      <c r="AI19" s="37">
        <f t="shared" si="0"/>
        <v>21.499999999999996</v>
      </c>
      <c r="AJ19" s="37">
        <f t="shared" si="0"/>
        <v>21.999999999999996</v>
      </c>
      <c r="AK19" s="37">
        <f t="shared" si="0"/>
        <v>22.499999999999996</v>
      </c>
      <c r="AL19" s="37">
        <f t="shared" si="0"/>
        <v>22.499999999999996</v>
      </c>
      <c r="AM19" s="37">
        <f t="shared" si="0"/>
        <v>23</v>
      </c>
      <c r="AN19" s="37">
        <f t="shared" si="0"/>
        <v>23.5</v>
      </c>
      <c r="AO19" s="37">
        <f t="shared" si="0"/>
        <v>23.5</v>
      </c>
      <c r="AP19" s="37">
        <f t="shared" si="0"/>
        <v>23.5</v>
      </c>
      <c r="AQ19" s="37">
        <f t="shared" si="0"/>
        <v>24</v>
      </c>
      <c r="AR19" s="37">
        <f t="shared" si="0"/>
        <v>24</v>
      </c>
      <c r="AS19" s="37">
        <f t="shared" si="0"/>
        <v>24.5</v>
      </c>
    </row>
    <row r="20" spans="4:45" x14ac:dyDescent="0.25">
      <c r="D20">
        <v>17</v>
      </c>
      <c r="E20">
        <v>43000</v>
      </c>
      <c r="F20" s="37">
        <v>21.499999999999996</v>
      </c>
      <c r="G20" s="37">
        <v>21.999999999999996</v>
      </c>
      <c r="H20" s="37">
        <v>22.499999999999996</v>
      </c>
      <c r="I20" s="37">
        <v>22.499999999999996</v>
      </c>
      <c r="J20" s="37">
        <v>23</v>
      </c>
      <c r="K20" s="37">
        <v>23.5</v>
      </c>
      <c r="L20" s="37">
        <v>23.5</v>
      </c>
      <c r="M20" s="37">
        <v>24</v>
      </c>
      <c r="N20" s="37">
        <v>24</v>
      </c>
      <c r="O20" s="37">
        <v>24</v>
      </c>
      <c r="P20" s="37">
        <v>24.5</v>
      </c>
      <c r="Q20" s="37">
        <v>24.5</v>
      </c>
      <c r="S20" t="str">
        <f t="shared" si="1"/>
        <v/>
      </c>
      <c r="T20">
        <v>43000</v>
      </c>
      <c r="U20" s="38">
        <v>0.21499999999999997</v>
      </c>
      <c r="V20" s="38">
        <v>0.21999999999999997</v>
      </c>
      <c r="W20" s="38">
        <v>0.22499999999999998</v>
      </c>
      <c r="X20" s="38">
        <v>0.22499999999999998</v>
      </c>
      <c r="Y20" s="38">
        <v>0.22999999999999998</v>
      </c>
      <c r="Z20" s="38">
        <v>0.23499999999999999</v>
      </c>
      <c r="AA20" s="38">
        <v>0.23499999999999999</v>
      </c>
      <c r="AB20" s="38">
        <v>0.24</v>
      </c>
      <c r="AC20" s="38">
        <v>0.24</v>
      </c>
      <c r="AD20" s="38">
        <v>0.24</v>
      </c>
      <c r="AE20" s="38">
        <v>0.245</v>
      </c>
      <c r="AF20" s="38">
        <v>0.245</v>
      </c>
      <c r="AH20" s="37">
        <f t="shared" si="0"/>
        <v>21.499999999999996</v>
      </c>
      <c r="AI20" s="37">
        <f t="shared" si="0"/>
        <v>21.999999999999996</v>
      </c>
      <c r="AJ20" s="37">
        <f t="shared" si="0"/>
        <v>22.499999999999996</v>
      </c>
      <c r="AK20" s="37">
        <f t="shared" si="0"/>
        <v>22.499999999999996</v>
      </c>
      <c r="AL20" s="37">
        <f t="shared" si="0"/>
        <v>23</v>
      </c>
      <c r="AM20" s="37">
        <f t="shared" si="0"/>
        <v>23.5</v>
      </c>
      <c r="AN20" s="37">
        <f t="shared" si="0"/>
        <v>23.5</v>
      </c>
      <c r="AO20" s="37">
        <f t="shared" si="0"/>
        <v>24</v>
      </c>
      <c r="AP20" s="37">
        <f t="shared" si="0"/>
        <v>24</v>
      </c>
      <c r="AQ20" s="37">
        <f t="shared" si="0"/>
        <v>24</v>
      </c>
      <c r="AR20" s="37">
        <f t="shared" si="0"/>
        <v>24.5</v>
      </c>
      <c r="AS20" s="37">
        <f t="shared" si="0"/>
        <v>24.5</v>
      </c>
    </row>
    <row r="21" spans="4:45" x14ac:dyDescent="0.25">
      <c r="D21">
        <v>18</v>
      </c>
      <c r="E21">
        <v>44000</v>
      </c>
      <c r="F21" s="37">
        <v>21.999999999999996</v>
      </c>
      <c r="G21" s="37">
        <v>21.999999999999996</v>
      </c>
      <c r="H21" s="37">
        <v>22.499999999999996</v>
      </c>
      <c r="I21" s="37">
        <v>23</v>
      </c>
      <c r="J21" s="37">
        <v>23</v>
      </c>
      <c r="K21" s="37">
        <v>23.5</v>
      </c>
      <c r="L21" s="37">
        <v>24</v>
      </c>
      <c r="M21" s="37">
        <v>24</v>
      </c>
      <c r="N21" s="37">
        <v>24.5</v>
      </c>
      <c r="O21" s="37">
        <v>24.5</v>
      </c>
      <c r="P21" s="37">
        <v>24.5</v>
      </c>
      <c r="Q21" s="37">
        <v>25</v>
      </c>
      <c r="S21" t="str">
        <f t="shared" si="1"/>
        <v/>
      </c>
      <c r="T21">
        <v>44000</v>
      </c>
      <c r="U21" s="38">
        <v>0.21999999999999997</v>
      </c>
      <c r="V21" s="38">
        <v>0.21999999999999997</v>
      </c>
      <c r="W21" s="38">
        <v>0.22499999999999998</v>
      </c>
      <c r="X21" s="38">
        <v>0.22999999999999998</v>
      </c>
      <c r="Y21" s="38">
        <v>0.22999999999999998</v>
      </c>
      <c r="Z21" s="38">
        <v>0.23499999999999999</v>
      </c>
      <c r="AA21" s="38">
        <v>0.24</v>
      </c>
      <c r="AB21" s="38">
        <v>0.24</v>
      </c>
      <c r="AC21" s="38">
        <v>0.245</v>
      </c>
      <c r="AD21" s="38">
        <v>0.245</v>
      </c>
      <c r="AE21" s="38">
        <v>0.245</v>
      </c>
      <c r="AF21" s="38">
        <v>0.25</v>
      </c>
      <c r="AH21" s="37">
        <f t="shared" si="0"/>
        <v>21.999999999999996</v>
      </c>
      <c r="AI21" s="37">
        <f t="shared" si="0"/>
        <v>21.999999999999996</v>
      </c>
      <c r="AJ21" s="37">
        <f t="shared" si="0"/>
        <v>22.499999999999996</v>
      </c>
      <c r="AK21" s="37">
        <f t="shared" si="0"/>
        <v>23</v>
      </c>
      <c r="AL21" s="37">
        <f t="shared" si="0"/>
        <v>23</v>
      </c>
      <c r="AM21" s="37">
        <f t="shared" si="0"/>
        <v>23.5</v>
      </c>
      <c r="AN21" s="37">
        <f t="shared" si="0"/>
        <v>24</v>
      </c>
      <c r="AO21" s="37">
        <f t="shared" si="0"/>
        <v>24</v>
      </c>
      <c r="AP21" s="37">
        <f t="shared" si="0"/>
        <v>24.5</v>
      </c>
      <c r="AQ21" s="37">
        <f t="shared" si="0"/>
        <v>24.5</v>
      </c>
      <c r="AR21" s="37">
        <f t="shared" si="0"/>
        <v>24.5</v>
      </c>
      <c r="AS21" s="37">
        <f t="shared" si="0"/>
        <v>25</v>
      </c>
    </row>
    <row r="22" spans="4:45" x14ac:dyDescent="0.25">
      <c r="D22">
        <v>19</v>
      </c>
      <c r="E22">
        <v>45000</v>
      </c>
      <c r="F22" s="37">
        <v>21.999999999999996</v>
      </c>
      <c r="G22" s="37">
        <v>22.499999999999996</v>
      </c>
      <c r="H22" s="37">
        <v>23</v>
      </c>
      <c r="I22" s="37">
        <v>23</v>
      </c>
      <c r="J22" s="37">
        <v>23.5</v>
      </c>
      <c r="K22" s="37">
        <v>24</v>
      </c>
      <c r="L22" s="37">
        <v>24</v>
      </c>
      <c r="M22" s="37">
        <v>24.5</v>
      </c>
      <c r="N22" s="37">
        <v>24.5</v>
      </c>
      <c r="O22" s="37">
        <v>25</v>
      </c>
      <c r="P22" s="37">
        <v>25</v>
      </c>
      <c r="Q22" s="37">
        <v>25</v>
      </c>
      <c r="S22" t="str">
        <f t="shared" si="1"/>
        <v/>
      </c>
      <c r="T22">
        <v>45000</v>
      </c>
      <c r="U22" s="38">
        <v>0.21999999999999997</v>
      </c>
      <c r="V22" s="38">
        <v>0.22499999999999998</v>
      </c>
      <c r="W22" s="38">
        <v>0.22999999999999998</v>
      </c>
      <c r="X22" s="38">
        <v>0.22999999999999998</v>
      </c>
      <c r="Y22" s="38">
        <v>0.23499999999999999</v>
      </c>
      <c r="Z22" s="38">
        <v>0.24</v>
      </c>
      <c r="AA22" s="38">
        <v>0.24</v>
      </c>
      <c r="AB22" s="38">
        <v>0.245</v>
      </c>
      <c r="AC22" s="38">
        <v>0.245</v>
      </c>
      <c r="AD22" s="38">
        <v>0.25</v>
      </c>
      <c r="AE22" s="38">
        <v>0.25</v>
      </c>
      <c r="AF22" s="38">
        <v>0.25</v>
      </c>
      <c r="AH22" s="37">
        <f t="shared" si="0"/>
        <v>21.999999999999996</v>
      </c>
      <c r="AI22" s="37">
        <f t="shared" si="0"/>
        <v>22.499999999999996</v>
      </c>
      <c r="AJ22" s="37">
        <f t="shared" si="0"/>
        <v>23</v>
      </c>
      <c r="AK22" s="37">
        <f t="shared" si="0"/>
        <v>23</v>
      </c>
      <c r="AL22" s="37">
        <f t="shared" si="0"/>
        <v>23.5</v>
      </c>
      <c r="AM22" s="37">
        <f t="shared" si="0"/>
        <v>24</v>
      </c>
      <c r="AN22" s="37">
        <f t="shared" si="0"/>
        <v>24</v>
      </c>
      <c r="AO22" s="37">
        <f t="shared" si="0"/>
        <v>24.5</v>
      </c>
      <c r="AP22" s="37">
        <f t="shared" si="0"/>
        <v>24.5</v>
      </c>
      <c r="AQ22" s="37">
        <f t="shared" si="0"/>
        <v>25</v>
      </c>
      <c r="AR22" s="37">
        <f t="shared" si="0"/>
        <v>25</v>
      </c>
      <c r="AS22" s="37">
        <f t="shared" si="0"/>
        <v>25</v>
      </c>
    </row>
    <row r="23" spans="4:45" x14ac:dyDescent="0.25">
      <c r="D23">
        <v>20</v>
      </c>
      <c r="E23">
        <v>46000</v>
      </c>
      <c r="F23" s="37">
        <v>22.499999999999996</v>
      </c>
      <c r="G23" s="37">
        <v>22.499999999999996</v>
      </c>
      <c r="H23" s="37">
        <v>23</v>
      </c>
      <c r="I23" s="37">
        <v>23.5</v>
      </c>
      <c r="J23" s="37">
        <v>23.5</v>
      </c>
      <c r="K23" s="37">
        <v>24</v>
      </c>
      <c r="L23" s="37">
        <v>24</v>
      </c>
      <c r="M23" s="37">
        <v>24.5</v>
      </c>
      <c r="N23" s="37">
        <v>24.5</v>
      </c>
      <c r="O23" s="37">
        <v>25</v>
      </c>
      <c r="P23" s="37">
        <v>25</v>
      </c>
      <c r="Q23" s="37">
        <v>25.5</v>
      </c>
      <c r="S23" t="str">
        <f t="shared" si="1"/>
        <v/>
      </c>
      <c r="T23">
        <v>46000</v>
      </c>
      <c r="U23" s="38">
        <v>0.22499999999999998</v>
      </c>
      <c r="V23" s="38">
        <v>0.22499999999999998</v>
      </c>
      <c r="W23" s="38">
        <v>0.22999999999999998</v>
      </c>
      <c r="X23" s="38">
        <v>0.23499999999999999</v>
      </c>
      <c r="Y23" s="38">
        <v>0.23499999999999999</v>
      </c>
      <c r="Z23" s="38">
        <v>0.24</v>
      </c>
      <c r="AA23" s="38">
        <v>0.24</v>
      </c>
      <c r="AB23" s="38">
        <v>0.245</v>
      </c>
      <c r="AC23" s="38">
        <v>0.245</v>
      </c>
      <c r="AD23" s="38">
        <v>0.25</v>
      </c>
      <c r="AE23" s="38">
        <v>0.25</v>
      </c>
      <c r="AF23" s="38">
        <v>0.255</v>
      </c>
      <c r="AH23" s="37">
        <f t="shared" si="0"/>
        <v>22.499999999999996</v>
      </c>
      <c r="AI23" s="37">
        <f t="shared" si="0"/>
        <v>22.499999999999996</v>
      </c>
      <c r="AJ23" s="37">
        <f t="shared" si="0"/>
        <v>23</v>
      </c>
      <c r="AK23" s="37">
        <f t="shared" si="0"/>
        <v>23.5</v>
      </c>
      <c r="AL23" s="37">
        <f t="shared" si="0"/>
        <v>23.5</v>
      </c>
      <c r="AM23" s="37">
        <f t="shared" si="0"/>
        <v>24</v>
      </c>
      <c r="AN23" s="37">
        <f t="shared" si="0"/>
        <v>24</v>
      </c>
      <c r="AO23" s="37">
        <f t="shared" si="0"/>
        <v>24.5</v>
      </c>
      <c r="AP23" s="37">
        <f t="shared" si="0"/>
        <v>24.5</v>
      </c>
      <c r="AQ23" s="37">
        <f t="shared" si="0"/>
        <v>25</v>
      </c>
      <c r="AR23" s="37">
        <f t="shared" si="0"/>
        <v>25</v>
      </c>
      <c r="AS23" s="37">
        <f t="shared" si="0"/>
        <v>25.5</v>
      </c>
    </row>
    <row r="24" spans="4:45" x14ac:dyDescent="0.25">
      <c r="D24">
        <v>21</v>
      </c>
      <c r="E24">
        <v>47000</v>
      </c>
      <c r="F24" s="37">
        <v>22.499999999999996</v>
      </c>
      <c r="G24" s="37">
        <v>23</v>
      </c>
      <c r="H24" s="37">
        <v>23</v>
      </c>
      <c r="I24" s="37">
        <v>23.5</v>
      </c>
      <c r="J24" s="37">
        <v>24</v>
      </c>
      <c r="K24" s="37">
        <v>24</v>
      </c>
      <c r="L24" s="37">
        <v>24.5</v>
      </c>
      <c r="M24" s="37">
        <v>24.5</v>
      </c>
      <c r="N24" s="37">
        <v>25</v>
      </c>
      <c r="O24" s="37">
        <v>25</v>
      </c>
      <c r="P24" s="37">
        <v>25.5</v>
      </c>
      <c r="Q24" s="37">
        <v>25.5</v>
      </c>
      <c r="S24" t="str">
        <f t="shared" si="1"/>
        <v/>
      </c>
      <c r="T24">
        <v>47000</v>
      </c>
      <c r="U24" s="38">
        <v>0.22499999999999998</v>
      </c>
      <c r="V24" s="38">
        <v>0.22999999999999998</v>
      </c>
      <c r="W24" s="38">
        <v>0.22999999999999998</v>
      </c>
      <c r="X24" s="38">
        <v>0.23499999999999999</v>
      </c>
      <c r="Y24" s="38">
        <v>0.24</v>
      </c>
      <c r="Z24" s="38">
        <v>0.24</v>
      </c>
      <c r="AA24" s="38">
        <v>0.245</v>
      </c>
      <c r="AB24" s="38">
        <v>0.245</v>
      </c>
      <c r="AC24" s="38">
        <v>0.25</v>
      </c>
      <c r="AD24" s="38">
        <v>0.25</v>
      </c>
      <c r="AE24" s="38">
        <v>0.255</v>
      </c>
      <c r="AF24" s="38">
        <v>0.255</v>
      </c>
      <c r="AH24" s="37">
        <f t="shared" si="0"/>
        <v>22.499999999999996</v>
      </c>
      <c r="AI24" s="37">
        <f t="shared" si="0"/>
        <v>23</v>
      </c>
      <c r="AJ24" s="37">
        <f t="shared" si="0"/>
        <v>23</v>
      </c>
      <c r="AK24" s="37">
        <f t="shared" si="0"/>
        <v>23.5</v>
      </c>
      <c r="AL24" s="37">
        <f t="shared" si="0"/>
        <v>24</v>
      </c>
      <c r="AM24" s="37">
        <f t="shared" si="0"/>
        <v>24</v>
      </c>
      <c r="AN24" s="37">
        <f t="shared" si="0"/>
        <v>24.5</v>
      </c>
      <c r="AO24" s="37">
        <f t="shared" si="0"/>
        <v>24.5</v>
      </c>
      <c r="AP24" s="37">
        <f t="shared" si="0"/>
        <v>25</v>
      </c>
      <c r="AQ24" s="37">
        <f t="shared" si="0"/>
        <v>25</v>
      </c>
      <c r="AR24" s="37">
        <f t="shared" si="0"/>
        <v>25.5</v>
      </c>
      <c r="AS24" s="37">
        <f t="shared" si="0"/>
        <v>25.5</v>
      </c>
    </row>
    <row r="25" spans="4:45" x14ac:dyDescent="0.25">
      <c r="D25">
        <v>22</v>
      </c>
      <c r="E25">
        <v>48000</v>
      </c>
      <c r="F25" s="37">
        <v>22.499999999999996</v>
      </c>
      <c r="G25" s="37">
        <v>23</v>
      </c>
      <c r="H25" s="37">
        <v>23.5</v>
      </c>
      <c r="I25" s="37">
        <v>23.5</v>
      </c>
      <c r="J25" s="37">
        <v>24</v>
      </c>
      <c r="K25" s="37">
        <v>24</v>
      </c>
      <c r="L25" s="37">
        <v>24.5</v>
      </c>
      <c r="M25" s="37">
        <v>25</v>
      </c>
      <c r="N25" s="37">
        <v>25</v>
      </c>
      <c r="O25" s="37">
        <v>25.5</v>
      </c>
      <c r="P25" s="37">
        <v>25.5</v>
      </c>
      <c r="Q25" s="37">
        <v>25.5</v>
      </c>
      <c r="S25" t="str">
        <f t="shared" si="1"/>
        <v/>
      </c>
      <c r="T25">
        <v>48000</v>
      </c>
      <c r="U25" s="38">
        <v>0.22499999999999998</v>
      </c>
      <c r="V25" s="38">
        <v>0.22999999999999998</v>
      </c>
      <c r="W25" s="38">
        <v>0.23499999999999999</v>
      </c>
      <c r="X25" s="38">
        <v>0.23499999999999999</v>
      </c>
      <c r="Y25" s="38">
        <v>0.24</v>
      </c>
      <c r="Z25" s="38">
        <v>0.24</v>
      </c>
      <c r="AA25" s="38">
        <v>0.245</v>
      </c>
      <c r="AB25" s="38">
        <v>0.25</v>
      </c>
      <c r="AC25" s="38">
        <v>0.25</v>
      </c>
      <c r="AD25" s="38">
        <v>0.255</v>
      </c>
      <c r="AE25" s="38">
        <v>0.255</v>
      </c>
      <c r="AF25" s="38">
        <v>0.255</v>
      </c>
      <c r="AH25" s="37">
        <f t="shared" si="0"/>
        <v>22.499999999999996</v>
      </c>
      <c r="AI25" s="37">
        <f t="shared" si="0"/>
        <v>23</v>
      </c>
      <c r="AJ25" s="37">
        <f t="shared" si="0"/>
        <v>23.5</v>
      </c>
      <c r="AK25" s="37">
        <f t="shared" ref="AH25:AS46" si="2">X25*$T$3</f>
        <v>23.5</v>
      </c>
      <c r="AL25" s="37">
        <f t="shared" si="2"/>
        <v>24</v>
      </c>
      <c r="AM25" s="37">
        <f t="shared" si="2"/>
        <v>24</v>
      </c>
      <c r="AN25" s="37">
        <f t="shared" si="2"/>
        <v>24.5</v>
      </c>
      <c r="AO25" s="37">
        <f t="shared" si="2"/>
        <v>25</v>
      </c>
      <c r="AP25" s="37">
        <f t="shared" si="2"/>
        <v>25</v>
      </c>
      <c r="AQ25" s="37">
        <f t="shared" si="2"/>
        <v>25.5</v>
      </c>
      <c r="AR25" s="37">
        <f t="shared" si="2"/>
        <v>25.5</v>
      </c>
      <c r="AS25" s="37">
        <f t="shared" si="2"/>
        <v>25.5</v>
      </c>
    </row>
    <row r="26" spans="4:45" x14ac:dyDescent="0.25">
      <c r="D26">
        <v>23</v>
      </c>
      <c r="E26">
        <v>49000</v>
      </c>
      <c r="F26" s="37">
        <v>22.499999999999996</v>
      </c>
      <c r="G26" s="37">
        <v>23</v>
      </c>
      <c r="H26" s="37">
        <v>23.5</v>
      </c>
      <c r="I26" s="37">
        <v>24</v>
      </c>
      <c r="J26" s="37">
        <v>24</v>
      </c>
      <c r="K26" s="37">
        <v>24.5</v>
      </c>
      <c r="L26" s="37">
        <v>24.5</v>
      </c>
      <c r="M26" s="37">
        <v>25</v>
      </c>
      <c r="N26" s="37">
        <v>25</v>
      </c>
      <c r="O26" s="37">
        <v>25.5</v>
      </c>
      <c r="P26" s="37">
        <v>25.5</v>
      </c>
      <c r="Q26" s="37">
        <v>26</v>
      </c>
      <c r="S26" t="str">
        <f t="shared" si="1"/>
        <v/>
      </c>
      <c r="T26">
        <v>49000</v>
      </c>
      <c r="U26" s="38">
        <v>0.22499999999999998</v>
      </c>
      <c r="V26" s="38">
        <v>0.22999999999999998</v>
      </c>
      <c r="W26" s="38">
        <v>0.23499999999999999</v>
      </c>
      <c r="X26" s="38">
        <v>0.24</v>
      </c>
      <c r="Y26" s="38">
        <v>0.24</v>
      </c>
      <c r="Z26" s="38">
        <v>0.245</v>
      </c>
      <c r="AA26" s="38">
        <v>0.245</v>
      </c>
      <c r="AB26" s="38">
        <v>0.25</v>
      </c>
      <c r="AC26" s="38">
        <v>0.25</v>
      </c>
      <c r="AD26" s="38">
        <v>0.255</v>
      </c>
      <c r="AE26" s="38">
        <v>0.255</v>
      </c>
      <c r="AF26" s="38">
        <v>0.26</v>
      </c>
      <c r="AH26" s="37">
        <f t="shared" si="2"/>
        <v>22.499999999999996</v>
      </c>
      <c r="AI26" s="37">
        <f t="shared" si="2"/>
        <v>23</v>
      </c>
      <c r="AJ26" s="37">
        <f t="shared" si="2"/>
        <v>23.5</v>
      </c>
      <c r="AK26" s="37">
        <f t="shared" si="2"/>
        <v>24</v>
      </c>
      <c r="AL26" s="37">
        <f t="shared" si="2"/>
        <v>24</v>
      </c>
      <c r="AM26" s="37">
        <f t="shared" si="2"/>
        <v>24.5</v>
      </c>
      <c r="AN26" s="37">
        <f t="shared" si="2"/>
        <v>24.5</v>
      </c>
      <c r="AO26" s="37">
        <f t="shared" si="2"/>
        <v>25</v>
      </c>
      <c r="AP26" s="37">
        <f t="shared" si="2"/>
        <v>25</v>
      </c>
      <c r="AQ26" s="37">
        <f t="shared" si="2"/>
        <v>25.5</v>
      </c>
      <c r="AR26" s="37">
        <f t="shared" si="2"/>
        <v>25.5</v>
      </c>
      <c r="AS26" s="37">
        <f t="shared" si="2"/>
        <v>26</v>
      </c>
    </row>
    <row r="27" spans="4:45" x14ac:dyDescent="0.25">
      <c r="D27">
        <v>24</v>
      </c>
      <c r="E27">
        <v>50000</v>
      </c>
      <c r="F27" s="37">
        <v>22.499999999999996</v>
      </c>
      <c r="G27" s="37">
        <v>23</v>
      </c>
      <c r="H27" s="37">
        <v>23.5</v>
      </c>
      <c r="I27" s="37">
        <v>24</v>
      </c>
      <c r="J27" s="37">
        <v>24</v>
      </c>
      <c r="K27" s="37">
        <v>24.5</v>
      </c>
      <c r="L27" s="37">
        <v>25</v>
      </c>
      <c r="M27" s="37">
        <v>25</v>
      </c>
      <c r="N27" s="37">
        <v>25.5</v>
      </c>
      <c r="O27" s="37">
        <v>25.5</v>
      </c>
      <c r="P27" s="37">
        <v>26</v>
      </c>
      <c r="Q27" s="37">
        <v>26</v>
      </c>
      <c r="S27" t="str">
        <f t="shared" si="1"/>
        <v/>
      </c>
      <c r="T27">
        <v>50000</v>
      </c>
      <c r="U27" s="38">
        <v>0.22499999999999998</v>
      </c>
      <c r="V27" s="38">
        <v>0.22999999999999998</v>
      </c>
      <c r="W27" s="38">
        <v>0.23499999999999999</v>
      </c>
      <c r="X27" s="38">
        <v>0.24</v>
      </c>
      <c r="Y27" s="38">
        <v>0.24</v>
      </c>
      <c r="Z27" s="38">
        <v>0.245</v>
      </c>
      <c r="AA27" s="38">
        <v>0.25</v>
      </c>
      <c r="AB27" s="38">
        <v>0.25</v>
      </c>
      <c r="AC27" s="38">
        <v>0.255</v>
      </c>
      <c r="AD27" s="38">
        <v>0.255</v>
      </c>
      <c r="AE27" s="38">
        <v>0.26</v>
      </c>
      <c r="AF27" s="38">
        <v>0.26</v>
      </c>
      <c r="AH27" s="37">
        <f t="shared" si="2"/>
        <v>22.499999999999996</v>
      </c>
      <c r="AI27" s="37">
        <f t="shared" si="2"/>
        <v>23</v>
      </c>
      <c r="AJ27" s="37">
        <f t="shared" si="2"/>
        <v>23.5</v>
      </c>
      <c r="AK27" s="37">
        <f t="shared" si="2"/>
        <v>24</v>
      </c>
      <c r="AL27" s="37">
        <f t="shared" si="2"/>
        <v>24</v>
      </c>
      <c r="AM27" s="37">
        <f t="shared" si="2"/>
        <v>24.5</v>
      </c>
      <c r="AN27" s="37">
        <f t="shared" si="2"/>
        <v>25</v>
      </c>
      <c r="AO27" s="37">
        <f t="shared" si="2"/>
        <v>25</v>
      </c>
      <c r="AP27" s="37">
        <f t="shared" si="2"/>
        <v>25.5</v>
      </c>
      <c r="AQ27" s="37">
        <f t="shared" si="2"/>
        <v>25.5</v>
      </c>
      <c r="AR27" s="37">
        <f t="shared" si="2"/>
        <v>26</v>
      </c>
      <c r="AS27" s="37">
        <f t="shared" si="2"/>
        <v>26</v>
      </c>
    </row>
    <row r="28" spans="4:45" x14ac:dyDescent="0.25">
      <c r="D28">
        <v>25</v>
      </c>
      <c r="E28">
        <v>51000</v>
      </c>
      <c r="F28" s="37">
        <v>23</v>
      </c>
      <c r="G28" s="37">
        <v>23</v>
      </c>
      <c r="H28" s="37">
        <v>23.5</v>
      </c>
      <c r="I28" s="37">
        <v>24</v>
      </c>
      <c r="J28" s="37">
        <v>24.5</v>
      </c>
      <c r="K28" s="37">
        <v>24.5</v>
      </c>
      <c r="L28" s="37">
        <v>25</v>
      </c>
      <c r="M28" s="37">
        <v>25</v>
      </c>
      <c r="N28" s="37">
        <v>25.5</v>
      </c>
      <c r="O28" s="37">
        <v>25.5</v>
      </c>
      <c r="P28" s="37">
        <v>26</v>
      </c>
      <c r="Q28" s="37">
        <v>26</v>
      </c>
      <c r="S28" t="str">
        <f t="shared" si="1"/>
        <v/>
      </c>
      <c r="T28">
        <v>51000</v>
      </c>
      <c r="U28" s="38">
        <v>0.22999999999999998</v>
      </c>
      <c r="V28" s="38">
        <v>0.22999999999999998</v>
      </c>
      <c r="W28" s="38">
        <v>0.23499999999999999</v>
      </c>
      <c r="X28" s="38">
        <v>0.24</v>
      </c>
      <c r="Y28" s="38">
        <v>0.245</v>
      </c>
      <c r="Z28" s="38">
        <v>0.245</v>
      </c>
      <c r="AA28" s="38">
        <v>0.25</v>
      </c>
      <c r="AB28" s="38">
        <v>0.25</v>
      </c>
      <c r="AC28" s="38">
        <v>0.255</v>
      </c>
      <c r="AD28" s="38">
        <v>0.255</v>
      </c>
      <c r="AE28" s="38">
        <v>0.26</v>
      </c>
      <c r="AF28" s="38">
        <v>0.26</v>
      </c>
      <c r="AH28" s="37">
        <f t="shared" si="2"/>
        <v>23</v>
      </c>
      <c r="AI28" s="37">
        <f t="shared" si="2"/>
        <v>23</v>
      </c>
      <c r="AJ28" s="37">
        <f t="shared" si="2"/>
        <v>23.5</v>
      </c>
      <c r="AK28" s="37">
        <f t="shared" si="2"/>
        <v>24</v>
      </c>
      <c r="AL28" s="37">
        <f t="shared" si="2"/>
        <v>24.5</v>
      </c>
      <c r="AM28" s="37">
        <f t="shared" si="2"/>
        <v>24.5</v>
      </c>
      <c r="AN28" s="37">
        <f t="shared" si="2"/>
        <v>25</v>
      </c>
      <c r="AO28" s="37">
        <f t="shared" si="2"/>
        <v>25</v>
      </c>
      <c r="AP28" s="37">
        <f t="shared" si="2"/>
        <v>25.5</v>
      </c>
      <c r="AQ28" s="37">
        <f t="shared" si="2"/>
        <v>25.5</v>
      </c>
      <c r="AR28" s="37">
        <f t="shared" si="2"/>
        <v>26</v>
      </c>
      <c r="AS28" s="37">
        <f t="shared" si="2"/>
        <v>26</v>
      </c>
    </row>
    <row r="29" spans="4:45" x14ac:dyDescent="0.25">
      <c r="D29">
        <v>26</v>
      </c>
      <c r="E29">
        <v>52000</v>
      </c>
      <c r="F29" s="37">
        <v>23</v>
      </c>
      <c r="G29" s="37">
        <v>23.5</v>
      </c>
      <c r="H29" s="37">
        <v>23.5</v>
      </c>
      <c r="I29" s="37">
        <v>24</v>
      </c>
      <c r="J29" s="37">
        <v>24.5</v>
      </c>
      <c r="K29" s="37">
        <v>24.5</v>
      </c>
      <c r="L29" s="37">
        <v>25</v>
      </c>
      <c r="M29" s="37">
        <v>25.5</v>
      </c>
      <c r="N29" s="37">
        <v>25.5</v>
      </c>
      <c r="O29" s="37">
        <v>26</v>
      </c>
      <c r="P29" s="37">
        <v>26</v>
      </c>
      <c r="Q29" s="37">
        <v>26</v>
      </c>
      <c r="S29" t="str">
        <f t="shared" si="1"/>
        <v/>
      </c>
      <c r="T29">
        <v>52000</v>
      </c>
      <c r="U29" s="38">
        <v>0.22999999999999998</v>
      </c>
      <c r="V29" s="38">
        <v>0.23499999999999999</v>
      </c>
      <c r="W29" s="38">
        <v>0.23499999999999999</v>
      </c>
      <c r="X29" s="38">
        <v>0.24</v>
      </c>
      <c r="Y29" s="38">
        <v>0.245</v>
      </c>
      <c r="Z29" s="38">
        <v>0.245</v>
      </c>
      <c r="AA29" s="38">
        <v>0.25</v>
      </c>
      <c r="AB29" s="38">
        <v>0.255</v>
      </c>
      <c r="AC29" s="38">
        <v>0.255</v>
      </c>
      <c r="AD29" s="38">
        <v>0.26</v>
      </c>
      <c r="AE29" s="38">
        <v>0.26</v>
      </c>
      <c r="AF29" s="38">
        <v>0.26</v>
      </c>
      <c r="AH29" s="37">
        <f t="shared" si="2"/>
        <v>23</v>
      </c>
      <c r="AI29" s="37">
        <f t="shared" si="2"/>
        <v>23.5</v>
      </c>
      <c r="AJ29" s="37">
        <f t="shared" si="2"/>
        <v>23.5</v>
      </c>
      <c r="AK29" s="37">
        <f t="shared" si="2"/>
        <v>24</v>
      </c>
      <c r="AL29" s="37">
        <f t="shared" si="2"/>
        <v>24.5</v>
      </c>
      <c r="AM29" s="37">
        <f t="shared" si="2"/>
        <v>24.5</v>
      </c>
      <c r="AN29" s="37">
        <f t="shared" si="2"/>
        <v>25</v>
      </c>
      <c r="AO29" s="37">
        <f t="shared" si="2"/>
        <v>25.5</v>
      </c>
      <c r="AP29" s="37">
        <f t="shared" si="2"/>
        <v>25.5</v>
      </c>
      <c r="AQ29" s="37">
        <f t="shared" si="2"/>
        <v>26</v>
      </c>
      <c r="AR29" s="37">
        <f t="shared" si="2"/>
        <v>26</v>
      </c>
      <c r="AS29" s="37">
        <f t="shared" si="2"/>
        <v>26</v>
      </c>
    </row>
    <row r="30" spans="4:45" x14ac:dyDescent="0.25">
      <c r="D30">
        <v>27</v>
      </c>
      <c r="E30">
        <v>53000</v>
      </c>
      <c r="F30" s="37">
        <v>23</v>
      </c>
      <c r="G30" s="37">
        <v>23.5</v>
      </c>
      <c r="H30" s="37">
        <v>24</v>
      </c>
      <c r="I30" s="37">
        <v>24</v>
      </c>
      <c r="J30" s="37">
        <v>24.5</v>
      </c>
      <c r="K30" s="37">
        <v>25</v>
      </c>
      <c r="L30" s="37">
        <v>25</v>
      </c>
      <c r="M30" s="37">
        <v>25.5</v>
      </c>
      <c r="N30" s="37">
        <v>25.5</v>
      </c>
      <c r="O30" s="37">
        <v>26</v>
      </c>
      <c r="P30" s="37">
        <v>26</v>
      </c>
      <c r="Q30" s="37">
        <v>26.5</v>
      </c>
      <c r="S30" t="str">
        <f t="shared" si="1"/>
        <v/>
      </c>
      <c r="T30">
        <v>53000</v>
      </c>
      <c r="U30" s="38">
        <v>0.22999999999999998</v>
      </c>
      <c r="V30" s="38">
        <v>0.23499999999999999</v>
      </c>
      <c r="W30" s="38">
        <v>0.24</v>
      </c>
      <c r="X30" s="38">
        <v>0.24</v>
      </c>
      <c r="Y30" s="38">
        <v>0.245</v>
      </c>
      <c r="Z30" s="38">
        <v>0.25</v>
      </c>
      <c r="AA30" s="38">
        <v>0.25</v>
      </c>
      <c r="AB30" s="38">
        <v>0.255</v>
      </c>
      <c r="AC30" s="38">
        <v>0.255</v>
      </c>
      <c r="AD30" s="38">
        <v>0.26</v>
      </c>
      <c r="AE30" s="38">
        <v>0.26</v>
      </c>
      <c r="AF30" s="38">
        <v>0.26500000000000001</v>
      </c>
      <c r="AH30" s="37">
        <f t="shared" si="2"/>
        <v>23</v>
      </c>
      <c r="AI30" s="37">
        <f t="shared" si="2"/>
        <v>23.5</v>
      </c>
      <c r="AJ30" s="37">
        <f t="shared" si="2"/>
        <v>24</v>
      </c>
      <c r="AK30" s="37">
        <f t="shared" si="2"/>
        <v>24</v>
      </c>
      <c r="AL30" s="37">
        <f t="shared" si="2"/>
        <v>24.5</v>
      </c>
      <c r="AM30" s="37">
        <f t="shared" si="2"/>
        <v>25</v>
      </c>
      <c r="AN30" s="37">
        <f t="shared" si="2"/>
        <v>25</v>
      </c>
      <c r="AO30" s="37">
        <f t="shared" si="2"/>
        <v>25.5</v>
      </c>
      <c r="AP30" s="37">
        <f t="shared" si="2"/>
        <v>25.5</v>
      </c>
      <c r="AQ30" s="37">
        <f t="shared" si="2"/>
        <v>26</v>
      </c>
      <c r="AR30" s="37">
        <f t="shared" si="2"/>
        <v>26</v>
      </c>
      <c r="AS30" s="37">
        <f t="shared" si="2"/>
        <v>26.5</v>
      </c>
    </row>
    <row r="31" spans="4:45" x14ac:dyDescent="0.25">
      <c r="D31">
        <v>28</v>
      </c>
      <c r="E31">
        <v>54000</v>
      </c>
      <c r="F31" s="37">
        <v>23</v>
      </c>
      <c r="G31" s="37">
        <v>23.5</v>
      </c>
      <c r="H31" s="37">
        <v>24</v>
      </c>
      <c r="I31" s="37">
        <v>24</v>
      </c>
      <c r="J31" s="37">
        <v>24.5</v>
      </c>
      <c r="K31" s="37">
        <v>25</v>
      </c>
      <c r="L31" s="37">
        <v>25</v>
      </c>
      <c r="M31" s="37">
        <v>25.5</v>
      </c>
      <c r="N31" s="37">
        <v>25.5</v>
      </c>
      <c r="O31" s="37">
        <v>26</v>
      </c>
      <c r="P31" s="37">
        <v>26</v>
      </c>
      <c r="Q31" s="37">
        <v>26.5</v>
      </c>
      <c r="S31" t="str">
        <f t="shared" si="1"/>
        <v/>
      </c>
      <c r="T31">
        <v>54000</v>
      </c>
      <c r="U31" s="38">
        <v>0.22999999999999998</v>
      </c>
      <c r="V31" s="38">
        <v>0.23499999999999999</v>
      </c>
      <c r="W31" s="38">
        <v>0.24</v>
      </c>
      <c r="X31" s="38">
        <v>0.24</v>
      </c>
      <c r="Y31" s="38">
        <v>0.245</v>
      </c>
      <c r="Z31" s="38">
        <v>0.25</v>
      </c>
      <c r="AA31" s="38">
        <v>0.25</v>
      </c>
      <c r="AB31" s="38">
        <v>0.255</v>
      </c>
      <c r="AC31" s="38">
        <v>0.255</v>
      </c>
      <c r="AD31" s="38">
        <v>0.26</v>
      </c>
      <c r="AE31" s="38">
        <v>0.26</v>
      </c>
      <c r="AF31" s="38">
        <v>0.26500000000000001</v>
      </c>
      <c r="AH31" s="37">
        <f t="shared" si="2"/>
        <v>23</v>
      </c>
      <c r="AI31" s="37">
        <f t="shared" si="2"/>
        <v>23.5</v>
      </c>
      <c r="AJ31" s="37">
        <f t="shared" si="2"/>
        <v>24</v>
      </c>
      <c r="AK31" s="37">
        <f t="shared" si="2"/>
        <v>24</v>
      </c>
      <c r="AL31" s="37">
        <f t="shared" si="2"/>
        <v>24.5</v>
      </c>
      <c r="AM31" s="37">
        <f t="shared" si="2"/>
        <v>25</v>
      </c>
      <c r="AN31" s="37">
        <f t="shared" si="2"/>
        <v>25</v>
      </c>
      <c r="AO31" s="37">
        <f t="shared" si="2"/>
        <v>25.5</v>
      </c>
      <c r="AP31" s="37">
        <f t="shared" si="2"/>
        <v>25.5</v>
      </c>
      <c r="AQ31" s="37">
        <f t="shared" si="2"/>
        <v>26</v>
      </c>
      <c r="AR31" s="37">
        <f t="shared" si="2"/>
        <v>26</v>
      </c>
      <c r="AS31" s="37">
        <f t="shared" si="2"/>
        <v>26.5</v>
      </c>
    </row>
    <row r="32" spans="4:45" x14ac:dyDescent="0.25">
      <c r="D32">
        <v>29</v>
      </c>
      <c r="E32">
        <v>55000</v>
      </c>
      <c r="F32" s="37">
        <v>23</v>
      </c>
      <c r="G32" s="37">
        <v>23.5</v>
      </c>
      <c r="H32" s="37">
        <v>24</v>
      </c>
      <c r="I32" s="37">
        <v>24.5</v>
      </c>
      <c r="J32" s="37">
        <v>24.5</v>
      </c>
      <c r="K32" s="37">
        <v>25</v>
      </c>
      <c r="L32" s="37">
        <v>25</v>
      </c>
      <c r="M32" s="37">
        <v>25.5</v>
      </c>
      <c r="N32" s="37">
        <v>25.5</v>
      </c>
      <c r="O32" s="37">
        <v>26</v>
      </c>
      <c r="P32" s="37">
        <v>26</v>
      </c>
      <c r="Q32" s="37">
        <v>26.5</v>
      </c>
      <c r="S32" t="str">
        <f t="shared" si="1"/>
        <v/>
      </c>
      <c r="T32">
        <v>55000</v>
      </c>
      <c r="U32" s="38">
        <v>0.22999999999999998</v>
      </c>
      <c r="V32" s="38">
        <v>0.23499999999999999</v>
      </c>
      <c r="W32" s="38">
        <v>0.24</v>
      </c>
      <c r="X32" s="38">
        <v>0.245</v>
      </c>
      <c r="Y32" s="38">
        <v>0.245</v>
      </c>
      <c r="Z32" s="38">
        <v>0.25</v>
      </c>
      <c r="AA32" s="38">
        <v>0.25</v>
      </c>
      <c r="AB32" s="38">
        <v>0.255</v>
      </c>
      <c r="AC32" s="38">
        <v>0.255</v>
      </c>
      <c r="AD32" s="38">
        <v>0.26</v>
      </c>
      <c r="AE32" s="38">
        <v>0.26</v>
      </c>
      <c r="AF32" s="38">
        <v>0.26500000000000001</v>
      </c>
      <c r="AH32" s="37">
        <f t="shared" si="2"/>
        <v>23</v>
      </c>
      <c r="AI32" s="37">
        <f t="shared" si="2"/>
        <v>23.5</v>
      </c>
      <c r="AJ32" s="37">
        <f t="shared" si="2"/>
        <v>24</v>
      </c>
      <c r="AK32" s="37">
        <f t="shared" si="2"/>
        <v>24.5</v>
      </c>
      <c r="AL32" s="37">
        <f t="shared" si="2"/>
        <v>24.5</v>
      </c>
      <c r="AM32" s="37">
        <f t="shared" si="2"/>
        <v>25</v>
      </c>
      <c r="AN32" s="37">
        <f t="shared" si="2"/>
        <v>25</v>
      </c>
      <c r="AO32" s="37">
        <f t="shared" si="2"/>
        <v>25.5</v>
      </c>
      <c r="AP32" s="37">
        <f t="shared" si="2"/>
        <v>25.5</v>
      </c>
      <c r="AQ32" s="37">
        <f t="shared" si="2"/>
        <v>26</v>
      </c>
      <c r="AR32" s="37">
        <f t="shared" si="2"/>
        <v>26</v>
      </c>
      <c r="AS32" s="37">
        <f t="shared" si="2"/>
        <v>26.5</v>
      </c>
    </row>
    <row r="33" spans="4:45" x14ac:dyDescent="0.25">
      <c r="D33">
        <v>30</v>
      </c>
      <c r="E33">
        <v>56000</v>
      </c>
      <c r="F33" s="37">
        <v>23</v>
      </c>
      <c r="G33" s="37">
        <v>23.5</v>
      </c>
      <c r="H33" s="37">
        <v>24</v>
      </c>
      <c r="I33" s="37">
        <v>24.5</v>
      </c>
      <c r="J33" s="37">
        <v>24.5</v>
      </c>
      <c r="K33" s="37">
        <v>25</v>
      </c>
      <c r="L33" s="37">
        <v>25.5</v>
      </c>
      <c r="M33" s="37">
        <v>25.5</v>
      </c>
      <c r="N33" s="37">
        <v>26</v>
      </c>
      <c r="O33" s="37">
        <v>26</v>
      </c>
      <c r="P33" s="37">
        <v>26.5</v>
      </c>
      <c r="Q33" s="37">
        <v>26.5</v>
      </c>
      <c r="S33" t="str">
        <f t="shared" si="1"/>
        <v/>
      </c>
      <c r="T33">
        <v>56000</v>
      </c>
      <c r="U33" s="38">
        <v>0.22999999999999998</v>
      </c>
      <c r="V33" s="38">
        <v>0.23499999999999999</v>
      </c>
      <c r="W33" s="38">
        <v>0.24</v>
      </c>
      <c r="X33" s="38">
        <v>0.245</v>
      </c>
      <c r="Y33" s="38">
        <v>0.245</v>
      </c>
      <c r="Z33" s="38">
        <v>0.25</v>
      </c>
      <c r="AA33" s="38">
        <v>0.255</v>
      </c>
      <c r="AB33" s="38">
        <v>0.255</v>
      </c>
      <c r="AC33" s="38">
        <v>0.26</v>
      </c>
      <c r="AD33" s="38">
        <v>0.26</v>
      </c>
      <c r="AE33" s="38">
        <v>0.26500000000000001</v>
      </c>
      <c r="AF33" s="38">
        <v>0.26500000000000001</v>
      </c>
      <c r="AH33" s="37">
        <f t="shared" si="2"/>
        <v>23</v>
      </c>
      <c r="AI33" s="37">
        <f t="shared" si="2"/>
        <v>23.5</v>
      </c>
      <c r="AJ33" s="37">
        <f t="shared" si="2"/>
        <v>24</v>
      </c>
      <c r="AK33" s="37">
        <f t="shared" si="2"/>
        <v>24.5</v>
      </c>
      <c r="AL33" s="37">
        <f t="shared" si="2"/>
        <v>24.5</v>
      </c>
      <c r="AM33" s="37">
        <f t="shared" si="2"/>
        <v>25</v>
      </c>
      <c r="AN33" s="37">
        <f t="shared" si="2"/>
        <v>25.5</v>
      </c>
      <c r="AO33" s="37">
        <f t="shared" si="2"/>
        <v>25.5</v>
      </c>
      <c r="AP33" s="37">
        <f t="shared" si="2"/>
        <v>26</v>
      </c>
      <c r="AQ33" s="37">
        <f t="shared" si="2"/>
        <v>26</v>
      </c>
      <c r="AR33" s="37">
        <f t="shared" si="2"/>
        <v>26.5</v>
      </c>
      <c r="AS33" s="37">
        <f t="shared" si="2"/>
        <v>26.5</v>
      </c>
    </row>
    <row r="34" spans="4:45" x14ac:dyDescent="0.25">
      <c r="D34">
        <v>31</v>
      </c>
      <c r="E34">
        <v>57000</v>
      </c>
      <c r="F34" s="37">
        <v>23</v>
      </c>
      <c r="G34" s="37">
        <v>23.5</v>
      </c>
      <c r="H34" s="37">
        <v>24</v>
      </c>
      <c r="I34" s="37">
        <v>24.5</v>
      </c>
      <c r="J34" s="37">
        <v>24.5</v>
      </c>
      <c r="K34" s="37">
        <v>25</v>
      </c>
      <c r="L34" s="37">
        <v>25.5</v>
      </c>
      <c r="M34" s="37">
        <v>25.5</v>
      </c>
      <c r="N34" s="37">
        <v>26</v>
      </c>
      <c r="O34" s="37">
        <v>26</v>
      </c>
      <c r="P34" s="37">
        <v>26.5</v>
      </c>
      <c r="Q34" s="37">
        <v>26.5</v>
      </c>
      <c r="S34" t="str">
        <f t="shared" si="1"/>
        <v/>
      </c>
      <c r="T34">
        <v>57000</v>
      </c>
      <c r="U34" s="38">
        <v>0.22999999999999998</v>
      </c>
      <c r="V34" s="38">
        <v>0.23499999999999999</v>
      </c>
      <c r="W34" s="38">
        <v>0.24</v>
      </c>
      <c r="X34" s="38">
        <v>0.245</v>
      </c>
      <c r="Y34" s="38">
        <v>0.245</v>
      </c>
      <c r="Z34" s="38">
        <v>0.25</v>
      </c>
      <c r="AA34" s="38">
        <v>0.255</v>
      </c>
      <c r="AB34" s="38">
        <v>0.255</v>
      </c>
      <c r="AC34" s="38">
        <v>0.26</v>
      </c>
      <c r="AD34" s="38">
        <v>0.26</v>
      </c>
      <c r="AE34" s="38">
        <v>0.26500000000000001</v>
      </c>
      <c r="AF34" s="38">
        <v>0.26500000000000001</v>
      </c>
      <c r="AH34" s="37">
        <f t="shared" si="2"/>
        <v>23</v>
      </c>
      <c r="AI34" s="37">
        <f t="shared" si="2"/>
        <v>23.5</v>
      </c>
      <c r="AJ34" s="37">
        <f t="shared" si="2"/>
        <v>24</v>
      </c>
      <c r="AK34" s="37">
        <f t="shared" si="2"/>
        <v>24.5</v>
      </c>
      <c r="AL34" s="37">
        <f t="shared" si="2"/>
        <v>24.5</v>
      </c>
      <c r="AM34" s="37">
        <f t="shared" si="2"/>
        <v>25</v>
      </c>
      <c r="AN34" s="37">
        <f t="shared" si="2"/>
        <v>25.5</v>
      </c>
      <c r="AO34" s="37">
        <f t="shared" si="2"/>
        <v>25.5</v>
      </c>
      <c r="AP34" s="37">
        <f t="shared" si="2"/>
        <v>26</v>
      </c>
      <c r="AQ34" s="37">
        <f t="shared" si="2"/>
        <v>26</v>
      </c>
      <c r="AR34" s="37">
        <f t="shared" si="2"/>
        <v>26.5</v>
      </c>
      <c r="AS34" s="37">
        <f t="shared" si="2"/>
        <v>26.5</v>
      </c>
    </row>
    <row r="35" spans="4:45" x14ac:dyDescent="0.25">
      <c r="D35">
        <v>32</v>
      </c>
      <c r="E35">
        <v>58000</v>
      </c>
      <c r="F35" s="37">
        <v>23</v>
      </c>
      <c r="G35" s="37">
        <v>23.5</v>
      </c>
      <c r="H35" s="37">
        <v>24</v>
      </c>
      <c r="I35" s="37">
        <v>24.5</v>
      </c>
      <c r="J35" s="37">
        <v>25</v>
      </c>
      <c r="K35" s="37">
        <v>25</v>
      </c>
      <c r="L35" s="37">
        <v>25.5</v>
      </c>
      <c r="M35" s="37">
        <v>25.5</v>
      </c>
      <c r="N35" s="37">
        <v>26</v>
      </c>
      <c r="O35" s="37">
        <v>26</v>
      </c>
      <c r="P35" s="37">
        <v>26.5</v>
      </c>
      <c r="Q35" s="37">
        <v>26.5</v>
      </c>
      <c r="S35" t="str">
        <f t="shared" si="1"/>
        <v/>
      </c>
      <c r="T35">
        <v>58000</v>
      </c>
      <c r="U35" s="38">
        <v>0.22999999999999998</v>
      </c>
      <c r="V35" s="38">
        <v>0.23499999999999999</v>
      </c>
      <c r="W35" s="38">
        <v>0.24</v>
      </c>
      <c r="X35" s="38">
        <v>0.245</v>
      </c>
      <c r="Y35" s="38">
        <v>0.25</v>
      </c>
      <c r="Z35" s="38">
        <v>0.25</v>
      </c>
      <c r="AA35" s="38">
        <v>0.255</v>
      </c>
      <c r="AB35" s="38">
        <v>0.255</v>
      </c>
      <c r="AC35" s="38">
        <v>0.26</v>
      </c>
      <c r="AD35" s="38">
        <v>0.26</v>
      </c>
      <c r="AE35" s="38">
        <v>0.26500000000000001</v>
      </c>
      <c r="AF35" s="38">
        <v>0.26500000000000001</v>
      </c>
      <c r="AH35" s="37">
        <f t="shared" si="2"/>
        <v>23</v>
      </c>
      <c r="AI35" s="37">
        <f t="shared" si="2"/>
        <v>23.5</v>
      </c>
      <c r="AJ35" s="37">
        <f t="shared" si="2"/>
        <v>24</v>
      </c>
      <c r="AK35" s="37">
        <f t="shared" si="2"/>
        <v>24.5</v>
      </c>
      <c r="AL35" s="37">
        <f t="shared" si="2"/>
        <v>25</v>
      </c>
      <c r="AM35" s="37">
        <f t="shared" si="2"/>
        <v>25</v>
      </c>
      <c r="AN35" s="37">
        <f t="shared" si="2"/>
        <v>25.5</v>
      </c>
      <c r="AO35" s="37">
        <f t="shared" si="2"/>
        <v>25.5</v>
      </c>
      <c r="AP35" s="37">
        <f t="shared" si="2"/>
        <v>26</v>
      </c>
      <c r="AQ35" s="37">
        <f t="shared" si="2"/>
        <v>26</v>
      </c>
      <c r="AR35" s="37">
        <f t="shared" si="2"/>
        <v>26.5</v>
      </c>
      <c r="AS35" s="37">
        <f t="shared" si="2"/>
        <v>26.5</v>
      </c>
    </row>
    <row r="36" spans="4:45" x14ac:dyDescent="0.25">
      <c r="D36">
        <v>33</v>
      </c>
      <c r="E36">
        <v>59000</v>
      </c>
      <c r="F36" s="37">
        <v>23</v>
      </c>
      <c r="G36" s="37">
        <v>23.5</v>
      </c>
      <c r="H36" s="37">
        <v>24</v>
      </c>
      <c r="I36" s="37">
        <v>24.5</v>
      </c>
      <c r="J36" s="37">
        <v>25</v>
      </c>
      <c r="K36" s="37">
        <v>25</v>
      </c>
      <c r="L36" s="37">
        <v>25.5</v>
      </c>
      <c r="M36" s="37">
        <v>26</v>
      </c>
      <c r="N36" s="37">
        <v>26</v>
      </c>
      <c r="O36" s="37">
        <v>26</v>
      </c>
      <c r="P36" s="37">
        <v>26.5</v>
      </c>
      <c r="Q36" s="37">
        <v>26.5</v>
      </c>
      <c r="S36" t="str">
        <f t="shared" si="1"/>
        <v/>
      </c>
      <c r="T36">
        <v>59000</v>
      </c>
      <c r="U36" s="38">
        <v>0.22999999999999998</v>
      </c>
      <c r="V36" s="38">
        <v>0.23499999999999999</v>
      </c>
      <c r="W36" s="38">
        <v>0.24</v>
      </c>
      <c r="X36" s="38">
        <v>0.245</v>
      </c>
      <c r="Y36" s="38">
        <v>0.25</v>
      </c>
      <c r="Z36" s="38">
        <v>0.25</v>
      </c>
      <c r="AA36" s="38">
        <v>0.255</v>
      </c>
      <c r="AB36" s="38">
        <v>0.26</v>
      </c>
      <c r="AC36" s="38">
        <v>0.26</v>
      </c>
      <c r="AD36" s="38">
        <v>0.26</v>
      </c>
      <c r="AE36" s="38">
        <v>0.26500000000000001</v>
      </c>
      <c r="AF36" s="38">
        <v>0.26500000000000001</v>
      </c>
      <c r="AH36" s="37">
        <f t="shared" si="2"/>
        <v>23</v>
      </c>
      <c r="AI36" s="37">
        <f t="shared" si="2"/>
        <v>23.5</v>
      </c>
      <c r="AJ36" s="37">
        <f t="shared" si="2"/>
        <v>24</v>
      </c>
      <c r="AK36" s="37">
        <f t="shared" si="2"/>
        <v>24.5</v>
      </c>
      <c r="AL36" s="37">
        <f t="shared" si="2"/>
        <v>25</v>
      </c>
      <c r="AM36" s="37">
        <f t="shared" si="2"/>
        <v>25</v>
      </c>
      <c r="AN36" s="37">
        <f t="shared" si="2"/>
        <v>25.5</v>
      </c>
      <c r="AO36" s="37">
        <f t="shared" si="2"/>
        <v>26</v>
      </c>
      <c r="AP36" s="37">
        <f t="shared" si="2"/>
        <v>26</v>
      </c>
      <c r="AQ36" s="37">
        <f t="shared" si="2"/>
        <v>26</v>
      </c>
      <c r="AR36" s="37">
        <f t="shared" si="2"/>
        <v>26.5</v>
      </c>
      <c r="AS36" s="37">
        <f t="shared" si="2"/>
        <v>26.5</v>
      </c>
    </row>
    <row r="37" spans="4:45" x14ac:dyDescent="0.25">
      <c r="D37">
        <v>34</v>
      </c>
      <c r="E37">
        <v>60000</v>
      </c>
      <c r="F37" s="37">
        <v>23.5</v>
      </c>
      <c r="G37" s="37">
        <v>23.5</v>
      </c>
      <c r="H37" s="37">
        <v>24</v>
      </c>
      <c r="I37" s="37">
        <v>24.5</v>
      </c>
      <c r="J37" s="37">
        <v>25</v>
      </c>
      <c r="K37" s="37">
        <v>25</v>
      </c>
      <c r="L37" s="37">
        <v>25.5</v>
      </c>
      <c r="M37" s="37">
        <v>26</v>
      </c>
      <c r="N37" s="37">
        <v>26</v>
      </c>
      <c r="O37" s="37">
        <v>26.5</v>
      </c>
      <c r="P37" s="37">
        <v>26.5</v>
      </c>
      <c r="Q37" s="37">
        <v>26.5</v>
      </c>
      <c r="S37" t="str">
        <f t="shared" si="1"/>
        <v/>
      </c>
      <c r="T37">
        <v>60000</v>
      </c>
      <c r="U37" s="38">
        <v>0.23499999999999999</v>
      </c>
      <c r="V37" s="38">
        <v>0.23499999999999999</v>
      </c>
      <c r="W37" s="38">
        <v>0.24</v>
      </c>
      <c r="X37" s="38">
        <v>0.245</v>
      </c>
      <c r="Y37" s="38">
        <v>0.25</v>
      </c>
      <c r="Z37" s="38">
        <v>0.25</v>
      </c>
      <c r="AA37" s="38">
        <v>0.255</v>
      </c>
      <c r="AB37" s="38">
        <v>0.26</v>
      </c>
      <c r="AC37" s="38">
        <v>0.26</v>
      </c>
      <c r="AD37" s="38">
        <v>0.26500000000000001</v>
      </c>
      <c r="AE37" s="38">
        <v>0.26500000000000001</v>
      </c>
      <c r="AF37" s="38">
        <v>0.26500000000000001</v>
      </c>
      <c r="AH37" s="37">
        <f t="shared" si="2"/>
        <v>23.5</v>
      </c>
      <c r="AI37" s="37">
        <f t="shared" si="2"/>
        <v>23.5</v>
      </c>
      <c r="AJ37" s="37">
        <f t="shared" si="2"/>
        <v>24</v>
      </c>
      <c r="AK37" s="37">
        <f t="shared" si="2"/>
        <v>24.5</v>
      </c>
      <c r="AL37" s="37">
        <f t="shared" si="2"/>
        <v>25</v>
      </c>
      <c r="AM37" s="37">
        <f t="shared" si="2"/>
        <v>25</v>
      </c>
      <c r="AN37" s="37">
        <f t="shared" si="2"/>
        <v>25.5</v>
      </c>
      <c r="AO37" s="37">
        <f t="shared" si="2"/>
        <v>26</v>
      </c>
      <c r="AP37" s="37">
        <f t="shared" si="2"/>
        <v>26</v>
      </c>
      <c r="AQ37" s="37">
        <f t="shared" si="2"/>
        <v>26.5</v>
      </c>
      <c r="AR37" s="37">
        <f t="shared" si="2"/>
        <v>26.5</v>
      </c>
      <c r="AS37" s="37">
        <f t="shared" si="2"/>
        <v>26.5</v>
      </c>
    </row>
    <row r="38" spans="4:45" x14ac:dyDescent="0.25">
      <c r="D38">
        <v>35</v>
      </c>
      <c r="E38">
        <v>61000</v>
      </c>
      <c r="F38" s="37">
        <v>23.5</v>
      </c>
      <c r="G38" s="37">
        <v>24</v>
      </c>
      <c r="H38" s="37">
        <v>24</v>
      </c>
      <c r="I38" s="37">
        <v>24.5</v>
      </c>
      <c r="J38" s="37">
        <v>25</v>
      </c>
      <c r="K38" s="37">
        <v>25.5</v>
      </c>
      <c r="L38" s="37">
        <v>25.5</v>
      </c>
      <c r="M38" s="37">
        <v>26</v>
      </c>
      <c r="N38" s="37">
        <v>26</v>
      </c>
      <c r="O38" s="37">
        <v>26.5</v>
      </c>
      <c r="P38" s="37">
        <v>26.5</v>
      </c>
      <c r="Q38" s="37">
        <v>27</v>
      </c>
      <c r="S38" t="str">
        <f t="shared" si="1"/>
        <v/>
      </c>
      <c r="T38">
        <v>61000</v>
      </c>
      <c r="U38" s="38">
        <v>0.23499999999999999</v>
      </c>
      <c r="V38" s="38">
        <v>0.24</v>
      </c>
      <c r="W38" s="38">
        <v>0.24</v>
      </c>
      <c r="X38" s="38">
        <v>0.245</v>
      </c>
      <c r="Y38" s="38">
        <v>0.25</v>
      </c>
      <c r="Z38" s="38">
        <v>0.255</v>
      </c>
      <c r="AA38" s="38">
        <v>0.255</v>
      </c>
      <c r="AB38" s="38">
        <v>0.26</v>
      </c>
      <c r="AC38" s="38">
        <v>0.26</v>
      </c>
      <c r="AD38" s="38">
        <v>0.26500000000000001</v>
      </c>
      <c r="AE38" s="38">
        <v>0.26500000000000001</v>
      </c>
      <c r="AF38" s="38">
        <v>0.27</v>
      </c>
      <c r="AH38" s="37">
        <f t="shared" si="2"/>
        <v>23.5</v>
      </c>
      <c r="AI38" s="37">
        <f t="shared" si="2"/>
        <v>24</v>
      </c>
      <c r="AJ38" s="37">
        <f t="shared" si="2"/>
        <v>24</v>
      </c>
      <c r="AK38" s="37">
        <f t="shared" si="2"/>
        <v>24.5</v>
      </c>
      <c r="AL38" s="37">
        <f t="shared" si="2"/>
        <v>25</v>
      </c>
      <c r="AM38" s="37">
        <f t="shared" si="2"/>
        <v>25.5</v>
      </c>
      <c r="AN38" s="37">
        <f t="shared" si="2"/>
        <v>25.5</v>
      </c>
      <c r="AO38" s="37">
        <f t="shared" si="2"/>
        <v>26</v>
      </c>
      <c r="AP38" s="37">
        <f t="shared" si="2"/>
        <v>26</v>
      </c>
      <c r="AQ38" s="37">
        <f t="shared" si="2"/>
        <v>26.5</v>
      </c>
      <c r="AR38" s="37">
        <f t="shared" si="2"/>
        <v>26.5</v>
      </c>
      <c r="AS38" s="37">
        <f t="shared" si="2"/>
        <v>27</v>
      </c>
    </row>
    <row r="39" spans="4:45" x14ac:dyDescent="0.25">
      <c r="D39">
        <v>36</v>
      </c>
      <c r="E39">
        <v>62000</v>
      </c>
      <c r="F39" s="37">
        <v>23.5</v>
      </c>
      <c r="G39" s="37">
        <v>24</v>
      </c>
      <c r="H39" s="37">
        <v>24.5</v>
      </c>
      <c r="I39" s="37">
        <v>24.5</v>
      </c>
      <c r="J39" s="37">
        <v>25</v>
      </c>
      <c r="K39" s="37">
        <v>25.5</v>
      </c>
      <c r="L39" s="37">
        <v>25.5</v>
      </c>
      <c r="M39" s="37">
        <v>26</v>
      </c>
      <c r="N39" s="37">
        <v>26</v>
      </c>
      <c r="O39" s="37">
        <v>26.5</v>
      </c>
      <c r="P39" s="37">
        <v>26.5</v>
      </c>
      <c r="Q39" s="37">
        <v>27</v>
      </c>
      <c r="S39" t="str">
        <f t="shared" si="1"/>
        <v/>
      </c>
      <c r="T39">
        <v>62000</v>
      </c>
      <c r="U39" s="38">
        <v>0.23499999999999999</v>
      </c>
      <c r="V39" s="38">
        <v>0.24</v>
      </c>
      <c r="W39" s="38">
        <v>0.245</v>
      </c>
      <c r="X39" s="38">
        <v>0.245</v>
      </c>
      <c r="Y39" s="38">
        <v>0.25</v>
      </c>
      <c r="Z39" s="38">
        <v>0.255</v>
      </c>
      <c r="AA39" s="38">
        <v>0.255</v>
      </c>
      <c r="AB39" s="38">
        <v>0.26</v>
      </c>
      <c r="AC39" s="38">
        <v>0.26</v>
      </c>
      <c r="AD39" s="38">
        <v>0.26500000000000001</v>
      </c>
      <c r="AE39" s="38">
        <v>0.26500000000000001</v>
      </c>
      <c r="AF39" s="38">
        <v>0.27</v>
      </c>
      <c r="AH39" s="37">
        <f t="shared" si="2"/>
        <v>23.5</v>
      </c>
      <c r="AI39" s="37">
        <f t="shared" si="2"/>
        <v>24</v>
      </c>
      <c r="AJ39" s="37">
        <f t="shared" si="2"/>
        <v>24.5</v>
      </c>
      <c r="AK39" s="37">
        <f t="shared" si="2"/>
        <v>24.5</v>
      </c>
      <c r="AL39" s="37">
        <f t="shared" si="2"/>
        <v>25</v>
      </c>
      <c r="AM39" s="37">
        <f t="shared" si="2"/>
        <v>25.5</v>
      </c>
      <c r="AN39" s="37">
        <f t="shared" si="2"/>
        <v>25.5</v>
      </c>
      <c r="AO39" s="37">
        <f t="shared" si="2"/>
        <v>26</v>
      </c>
      <c r="AP39" s="37">
        <f t="shared" si="2"/>
        <v>26</v>
      </c>
      <c r="AQ39" s="37">
        <f t="shared" si="2"/>
        <v>26.5</v>
      </c>
      <c r="AR39" s="37">
        <f t="shared" si="2"/>
        <v>26.5</v>
      </c>
      <c r="AS39" s="37">
        <f t="shared" si="2"/>
        <v>27</v>
      </c>
    </row>
    <row r="40" spans="4:45" x14ac:dyDescent="0.25">
      <c r="D40">
        <v>37</v>
      </c>
      <c r="E40">
        <v>63000</v>
      </c>
      <c r="F40" s="37">
        <v>23.5</v>
      </c>
      <c r="G40" s="37">
        <v>24</v>
      </c>
      <c r="H40" s="37">
        <v>24.5</v>
      </c>
      <c r="I40" s="37">
        <v>24.5</v>
      </c>
      <c r="J40" s="37">
        <v>25</v>
      </c>
      <c r="K40" s="37">
        <v>25.5</v>
      </c>
      <c r="L40" s="37">
        <v>26</v>
      </c>
      <c r="M40" s="37">
        <v>26</v>
      </c>
      <c r="N40" s="37">
        <v>26.5</v>
      </c>
      <c r="O40" s="37">
        <v>26.5</v>
      </c>
      <c r="P40" s="37">
        <v>27</v>
      </c>
      <c r="Q40" s="37">
        <v>27</v>
      </c>
      <c r="S40" t="str">
        <f t="shared" si="1"/>
        <v/>
      </c>
      <c r="T40">
        <v>63000</v>
      </c>
      <c r="U40" s="38">
        <v>0.23499999999999999</v>
      </c>
      <c r="V40" s="38">
        <v>0.24</v>
      </c>
      <c r="W40" s="38">
        <v>0.245</v>
      </c>
      <c r="X40" s="38">
        <v>0.245</v>
      </c>
      <c r="Y40" s="38">
        <v>0.25</v>
      </c>
      <c r="Z40" s="38">
        <v>0.255</v>
      </c>
      <c r="AA40" s="38">
        <v>0.26</v>
      </c>
      <c r="AB40" s="38">
        <v>0.26</v>
      </c>
      <c r="AC40" s="38">
        <v>0.26500000000000001</v>
      </c>
      <c r="AD40" s="38">
        <v>0.26500000000000001</v>
      </c>
      <c r="AE40" s="38">
        <v>0.27</v>
      </c>
      <c r="AF40" s="38">
        <v>0.27</v>
      </c>
      <c r="AH40" s="37">
        <f t="shared" si="2"/>
        <v>23.5</v>
      </c>
      <c r="AI40" s="37">
        <f t="shared" si="2"/>
        <v>24</v>
      </c>
      <c r="AJ40" s="37">
        <f t="shared" si="2"/>
        <v>24.5</v>
      </c>
      <c r="AK40" s="37">
        <f t="shared" si="2"/>
        <v>24.5</v>
      </c>
      <c r="AL40" s="37">
        <f t="shared" si="2"/>
        <v>25</v>
      </c>
      <c r="AM40" s="37">
        <f t="shared" si="2"/>
        <v>25.5</v>
      </c>
      <c r="AN40" s="37">
        <f t="shared" si="2"/>
        <v>26</v>
      </c>
      <c r="AO40" s="37">
        <f t="shared" si="2"/>
        <v>26</v>
      </c>
      <c r="AP40" s="37">
        <f t="shared" si="2"/>
        <v>26.5</v>
      </c>
      <c r="AQ40" s="37">
        <f t="shared" si="2"/>
        <v>26.5</v>
      </c>
      <c r="AR40" s="37">
        <f t="shared" si="2"/>
        <v>27</v>
      </c>
      <c r="AS40" s="37">
        <f t="shared" si="2"/>
        <v>27</v>
      </c>
    </row>
    <row r="41" spans="4:45" x14ac:dyDescent="0.25">
      <c r="D41">
        <v>38</v>
      </c>
      <c r="E41">
        <v>64000</v>
      </c>
      <c r="F41" s="37">
        <v>23.5</v>
      </c>
      <c r="G41" s="37">
        <v>24</v>
      </c>
      <c r="H41" s="37">
        <v>24.5</v>
      </c>
      <c r="I41" s="37">
        <v>25</v>
      </c>
      <c r="J41" s="37">
        <v>25</v>
      </c>
      <c r="K41" s="37">
        <v>25.5</v>
      </c>
      <c r="L41" s="37">
        <v>26</v>
      </c>
      <c r="M41" s="37">
        <v>26</v>
      </c>
      <c r="N41" s="37">
        <v>26.5</v>
      </c>
      <c r="O41" s="37">
        <v>26.5</v>
      </c>
      <c r="P41" s="37">
        <v>27</v>
      </c>
      <c r="Q41" s="37">
        <v>27</v>
      </c>
      <c r="S41" t="str">
        <f t="shared" si="1"/>
        <v/>
      </c>
      <c r="T41">
        <v>64000</v>
      </c>
      <c r="U41" s="38">
        <v>0.23499999999999999</v>
      </c>
      <c r="V41" s="38">
        <v>0.24</v>
      </c>
      <c r="W41" s="38">
        <v>0.245</v>
      </c>
      <c r="X41" s="38">
        <v>0.25</v>
      </c>
      <c r="Y41" s="38">
        <v>0.25</v>
      </c>
      <c r="Z41" s="38">
        <v>0.255</v>
      </c>
      <c r="AA41" s="38">
        <v>0.26</v>
      </c>
      <c r="AB41" s="38">
        <v>0.26</v>
      </c>
      <c r="AC41" s="38">
        <v>0.26500000000000001</v>
      </c>
      <c r="AD41" s="38">
        <v>0.26500000000000001</v>
      </c>
      <c r="AE41" s="38">
        <v>0.27</v>
      </c>
      <c r="AF41" s="38">
        <v>0.27</v>
      </c>
      <c r="AH41" s="37">
        <f t="shared" si="2"/>
        <v>23.5</v>
      </c>
      <c r="AI41" s="37">
        <f t="shared" si="2"/>
        <v>24</v>
      </c>
      <c r="AJ41" s="37">
        <f t="shared" si="2"/>
        <v>24.5</v>
      </c>
      <c r="AK41" s="37">
        <f t="shared" si="2"/>
        <v>25</v>
      </c>
      <c r="AL41" s="37">
        <f t="shared" si="2"/>
        <v>25</v>
      </c>
      <c r="AM41" s="37">
        <f t="shared" si="2"/>
        <v>25.5</v>
      </c>
      <c r="AN41" s="37">
        <f t="shared" si="2"/>
        <v>26</v>
      </c>
      <c r="AO41" s="37">
        <f t="shared" si="2"/>
        <v>26</v>
      </c>
      <c r="AP41" s="37">
        <f t="shared" si="2"/>
        <v>26.5</v>
      </c>
      <c r="AQ41" s="37">
        <f t="shared" si="2"/>
        <v>26.5</v>
      </c>
      <c r="AR41" s="37">
        <f t="shared" si="2"/>
        <v>27</v>
      </c>
      <c r="AS41" s="37">
        <f t="shared" si="2"/>
        <v>27</v>
      </c>
    </row>
    <row r="42" spans="4:45" x14ac:dyDescent="0.25">
      <c r="D42">
        <v>39</v>
      </c>
      <c r="E42">
        <v>65000</v>
      </c>
      <c r="F42" s="37">
        <v>23.5</v>
      </c>
      <c r="G42" s="37">
        <v>24</v>
      </c>
      <c r="H42" s="37">
        <v>24.5</v>
      </c>
      <c r="I42" s="37">
        <v>25</v>
      </c>
      <c r="J42" s="37">
        <v>25.5</v>
      </c>
      <c r="K42" s="37">
        <v>25.5</v>
      </c>
      <c r="L42" s="37">
        <v>26</v>
      </c>
      <c r="M42" s="37">
        <v>26</v>
      </c>
      <c r="N42" s="37">
        <v>26.5</v>
      </c>
      <c r="O42" s="37">
        <v>27</v>
      </c>
      <c r="P42" s="37">
        <v>27</v>
      </c>
      <c r="Q42" s="37">
        <v>27</v>
      </c>
      <c r="S42" t="str">
        <f t="shared" si="1"/>
        <v/>
      </c>
      <c r="T42">
        <v>65000</v>
      </c>
      <c r="U42" s="38">
        <v>0.23499999999999999</v>
      </c>
      <c r="V42" s="38">
        <v>0.24</v>
      </c>
      <c r="W42" s="38">
        <v>0.245</v>
      </c>
      <c r="X42" s="38">
        <v>0.25</v>
      </c>
      <c r="Y42" s="38">
        <v>0.255</v>
      </c>
      <c r="Z42" s="38">
        <v>0.255</v>
      </c>
      <c r="AA42" s="38">
        <v>0.26</v>
      </c>
      <c r="AB42" s="38">
        <v>0.26</v>
      </c>
      <c r="AC42" s="38">
        <v>0.26500000000000001</v>
      </c>
      <c r="AD42" s="38">
        <v>0.27</v>
      </c>
      <c r="AE42" s="38">
        <v>0.27</v>
      </c>
      <c r="AF42" s="38">
        <v>0.27</v>
      </c>
      <c r="AH42" s="37">
        <f t="shared" si="2"/>
        <v>23.5</v>
      </c>
      <c r="AI42" s="37">
        <f t="shared" si="2"/>
        <v>24</v>
      </c>
      <c r="AJ42" s="37">
        <f t="shared" si="2"/>
        <v>24.5</v>
      </c>
      <c r="AK42" s="37">
        <f t="shared" si="2"/>
        <v>25</v>
      </c>
      <c r="AL42" s="37">
        <f t="shared" si="2"/>
        <v>25.5</v>
      </c>
      <c r="AM42" s="37">
        <f t="shared" si="2"/>
        <v>25.5</v>
      </c>
      <c r="AN42" s="37">
        <f t="shared" si="2"/>
        <v>26</v>
      </c>
      <c r="AO42" s="37">
        <f t="shared" si="2"/>
        <v>26</v>
      </c>
      <c r="AP42" s="37">
        <f t="shared" si="2"/>
        <v>26.5</v>
      </c>
      <c r="AQ42" s="37">
        <f t="shared" si="2"/>
        <v>27</v>
      </c>
      <c r="AR42" s="37">
        <f t="shared" si="2"/>
        <v>27</v>
      </c>
      <c r="AS42" s="37">
        <f t="shared" si="2"/>
        <v>27</v>
      </c>
    </row>
    <row r="43" spans="4:45" x14ac:dyDescent="0.25">
      <c r="D43">
        <v>40</v>
      </c>
      <c r="E43">
        <v>66000</v>
      </c>
      <c r="F43" s="37">
        <v>24</v>
      </c>
      <c r="G43" s="37">
        <v>24.5</v>
      </c>
      <c r="H43" s="37">
        <v>24.5</v>
      </c>
      <c r="I43" s="37">
        <v>25</v>
      </c>
      <c r="J43" s="37">
        <v>25.5</v>
      </c>
      <c r="K43" s="37">
        <v>25.5</v>
      </c>
      <c r="L43" s="37">
        <v>26</v>
      </c>
      <c r="M43" s="37">
        <v>26.5</v>
      </c>
      <c r="N43" s="37">
        <v>26.5</v>
      </c>
      <c r="O43" s="37">
        <v>27</v>
      </c>
      <c r="P43" s="37">
        <v>27</v>
      </c>
      <c r="Q43" s="37">
        <v>27.500000000000004</v>
      </c>
      <c r="S43" t="str">
        <f t="shared" si="1"/>
        <v/>
      </c>
      <c r="T43">
        <v>66000</v>
      </c>
      <c r="U43" s="38">
        <v>0.24</v>
      </c>
      <c r="V43" s="38">
        <v>0.245</v>
      </c>
      <c r="W43" s="38">
        <v>0.245</v>
      </c>
      <c r="X43" s="38">
        <v>0.25</v>
      </c>
      <c r="Y43" s="38">
        <v>0.255</v>
      </c>
      <c r="Z43" s="38">
        <v>0.255</v>
      </c>
      <c r="AA43" s="38">
        <v>0.26</v>
      </c>
      <c r="AB43" s="38">
        <v>0.26500000000000001</v>
      </c>
      <c r="AC43" s="38">
        <v>0.26500000000000001</v>
      </c>
      <c r="AD43" s="38">
        <v>0.27</v>
      </c>
      <c r="AE43" s="38">
        <v>0.27</v>
      </c>
      <c r="AF43" s="38">
        <v>0.27500000000000002</v>
      </c>
      <c r="AH43" s="37">
        <f t="shared" si="2"/>
        <v>24</v>
      </c>
      <c r="AI43" s="37">
        <f t="shared" si="2"/>
        <v>24.5</v>
      </c>
      <c r="AJ43" s="37">
        <f t="shared" si="2"/>
        <v>24.5</v>
      </c>
      <c r="AK43" s="37">
        <f t="shared" si="2"/>
        <v>25</v>
      </c>
      <c r="AL43" s="37">
        <f t="shared" si="2"/>
        <v>25.5</v>
      </c>
      <c r="AM43" s="37">
        <f t="shared" si="2"/>
        <v>25.5</v>
      </c>
      <c r="AN43" s="37">
        <f t="shared" si="2"/>
        <v>26</v>
      </c>
      <c r="AO43" s="37">
        <f t="shared" si="2"/>
        <v>26.5</v>
      </c>
      <c r="AP43" s="37">
        <f t="shared" si="2"/>
        <v>26.5</v>
      </c>
      <c r="AQ43" s="37">
        <f t="shared" si="2"/>
        <v>27</v>
      </c>
      <c r="AR43" s="37">
        <f t="shared" si="2"/>
        <v>27</v>
      </c>
      <c r="AS43" s="37">
        <f t="shared" si="2"/>
        <v>27.500000000000004</v>
      </c>
    </row>
    <row r="44" spans="4:45" x14ac:dyDescent="0.25">
      <c r="D44">
        <v>41</v>
      </c>
      <c r="E44">
        <v>67000</v>
      </c>
      <c r="F44" s="37">
        <v>24</v>
      </c>
      <c r="G44" s="37">
        <v>24.5</v>
      </c>
      <c r="H44" s="37">
        <v>25</v>
      </c>
      <c r="I44" s="37">
        <v>25</v>
      </c>
      <c r="J44" s="37">
        <v>25.5</v>
      </c>
      <c r="K44" s="37">
        <v>26</v>
      </c>
      <c r="L44" s="37">
        <v>26</v>
      </c>
      <c r="M44" s="37">
        <v>26.5</v>
      </c>
      <c r="N44" s="37">
        <v>26.5</v>
      </c>
      <c r="O44" s="37">
        <v>27</v>
      </c>
      <c r="P44" s="37">
        <v>27.500000000000004</v>
      </c>
      <c r="Q44" s="37">
        <v>27.500000000000004</v>
      </c>
      <c r="S44" t="str">
        <f t="shared" si="1"/>
        <v/>
      </c>
      <c r="T44">
        <v>67000</v>
      </c>
      <c r="U44" s="38">
        <v>0.24</v>
      </c>
      <c r="V44" s="38">
        <v>0.245</v>
      </c>
      <c r="W44" s="38">
        <v>0.25</v>
      </c>
      <c r="X44" s="38">
        <v>0.25</v>
      </c>
      <c r="Y44" s="38">
        <v>0.255</v>
      </c>
      <c r="Z44" s="38">
        <v>0.26</v>
      </c>
      <c r="AA44" s="38">
        <v>0.26</v>
      </c>
      <c r="AB44" s="38">
        <v>0.26500000000000001</v>
      </c>
      <c r="AC44" s="38">
        <v>0.26500000000000001</v>
      </c>
      <c r="AD44" s="38">
        <v>0.27</v>
      </c>
      <c r="AE44" s="38">
        <v>0.27500000000000002</v>
      </c>
      <c r="AF44" s="38">
        <v>0.27500000000000002</v>
      </c>
      <c r="AH44" s="37">
        <f t="shared" si="2"/>
        <v>24</v>
      </c>
      <c r="AI44" s="37">
        <f t="shared" si="2"/>
        <v>24.5</v>
      </c>
      <c r="AJ44" s="37">
        <f t="shared" si="2"/>
        <v>25</v>
      </c>
      <c r="AK44" s="37">
        <f t="shared" si="2"/>
        <v>25</v>
      </c>
      <c r="AL44" s="37">
        <f t="shared" si="2"/>
        <v>25.5</v>
      </c>
      <c r="AM44" s="37">
        <f t="shared" si="2"/>
        <v>26</v>
      </c>
      <c r="AN44" s="37">
        <f t="shared" si="2"/>
        <v>26</v>
      </c>
      <c r="AO44" s="37">
        <f t="shared" si="2"/>
        <v>26.5</v>
      </c>
      <c r="AP44" s="37">
        <f t="shared" si="2"/>
        <v>26.5</v>
      </c>
      <c r="AQ44" s="37">
        <f t="shared" si="2"/>
        <v>27</v>
      </c>
      <c r="AR44" s="37">
        <f t="shared" si="2"/>
        <v>27.500000000000004</v>
      </c>
      <c r="AS44" s="37">
        <f t="shared" si="2"/>
        <v>27.500000000000004</v>
      </c>
    </row>
    <row r="45" spans="4:45" x14ac:dyDescent="0.25">
      <c r="D45">
        <v>42</v>
      </c>
      <c r="E45">
        <v>68000</v>
      </c>
      <c r="F45" s="37">
        <v>24</v>
      </c>
      <c r="G45" s="37">
        <v>24.5</v>
      </c>
      <c r="H45" s="37">
        <v>25</v>
      </c>
      <c r="I45" s="37">
        <v>25.5</v>
      </c>
      <c r="J45" s="37">
        <v>25.5</v>
      </c>
      <c r="K45" s="37">
        <v>26</v>
      </c>
      <c r="L45" s="37">
        <v>26.5</v>
      </c>
      <c r="M45" s="37">
        <v>26.5</v>
      </c>
      <c r="N45" s="37">
        <v>27</v>
      </c>
      <c r="O45" s="37">
        <v>27</v>
      </c>
      <c r="P45" s="37">
        <v>27.500000000000004</v>
      </c>
      <c r="Q45" s="37">
        <v>27.500000000000004</v>
      </c>
      <c r="S45" t="str">
        <f t="shared" si="1"/>
        <v/>
      </c>
      <c r="T45">
        <v>68000</v>
      </c>
      <c r="U45" s="38">
        <v>0.24</v>
      </c>
      <c r="V45" s="38">
        <v>0.245</v>
      </c>
      <c r="W45" s="38">
        <v>0.25</v>
      </c>
      <c r="X45" s="38">
        <v>0.255</v>
      </c>
      <c r="Y45" s="38">
        <v>0.255</v>
      </c>
      <c r="Z45" s="38">
        <v>0.26</v>
      </c>
      <c r="AA45" s="38">
        <v>0.26500000000000001</v>
      </c>
      <c r="AB45" s="38">
        <v>0.26500000000000001</v>
      </c>
      <c r="AC45" s="38">
        <v>0.27</v>
      </c>
      <c r="AD45" s="38">
        <v>0.27</v>
      </c>
      <c r="AE45" s="38">
        <v>0.27500000000000002</v>
      </c>
      <c r="AF45" s="38">
        <v>0.27500000000000002</v>
      </c>
      <c r="AH45" s="37">
        <f t="shared" si="2"/>
        <v>24</v>
      </c>
      <c r="AI45" s="37">
        <f t="shared" si="2"/>
        <v>24.5</v>
      </c>
      <c r="AJ45" s="37">
        <f t="shared" si="2"/>
        <v>25</v>
      </c>
      <c r="AK45" s="37">
        <f t="shared" si="2"/>
        <v>25.5</v>
      </c>
      <c r="AL45" s="37">
        <f t="shared" si="2"/>
        <v>25.5</v>
      </c>
      <c r="AM45" s="37">
        <f t="shared" si="2"/>
        <v>26</v>
      </c>
      <c r="AN45" s="37">
        <f t="shared" si="2"/>
        <v>26.5</v>
      </c>
      <c r="AO45" s="37">
        <f t="shared" si="2"/>
        <v>26.5</v>
      </c>
      <c r="AP45" s="37">
        <f t="shared" si="2"/>
        <v>27</v>
      </c>
      <c r="AQ45" s="37">
        <f t="shared" si="2"/>
        <v>27</v>
      </c>
      <c r="AR45" s="37">
        <f t="shared" si="2"/>
        <v>27.500000000000004</v>
      </c>
      <c r="AS45" s="37">
        <f t="shared" si="2"/>
        <v>27.500000000000004</v>
      </c>
    </row>
    <row r="46" spans="4:45" x14ac:dyDescent="0.25">
      <c r="D46">
        <v>43</v>
      </c>
      <c r="E46">
        <v>69000</v>
      </c>
      <c r="F46" s="37">
        <v>24</v>
      </c>
      <c r="G46" s="37">
        <v>24.5</v>
      </c>
      <c r="H46" s="37">
        <v>25</v>
      </c>
      <c r="I46" s="37">
        <v>25.5</v>
      </c>
      <c r="J46" s="37">
        <v>25.5</v>
      </c>
      <c r="K46" s="37">
        <v>26</v>
      </c>
      <c r="L46" s="37">
        <v>26.5</v>
      </c>
      <c r="M46" s="37">
        <v>26.5</v>
      </c>
      <c r="N46" s="37">
        <v>27</v>
      </c>
      <c r="O46" s="37">
        <v>27.500000000000004</v>
      </c>
      <c r="P46" s="37">
        <v>27.500000000000004</v>
      </c>
      <c r="Q46" s="37">
        <v>27.500000000000004</v>
      </c>
      <c r="S46" t="str">
        <f t="shared" si="1"/>
        <v/>
      </c>
      <c r="T46">
        <v>69000</v>
      </c>
      <c r="U46" s="38">
        <v>0.24</v>
      </c>
      <c r="V46" s="38">
        <v>0.245</v>
      </c>
      <c r="W46" s="38">
        <v>0.25</v>
      </c>
      <c r="X46" s="38">
        <v>0.255</v>
      </c>
      <c r="Y46" s="38">
        <v>0.255</v>
      </c>
      <c r="Z46" s="38">
        <v>0.26</v>
      </c>
      <c r="AA46" s="38">
        <v>0.26500000000000001</v>
      </c>
      <c r="AB46" s="38">
        <v>0.26500000000000001</v>
      </c>
      <c r="AC46" s="38">
        <v>0.27</v>
      </c>
      <c r="AD46" s="38">
        <v>0.27500000000000002</v>
      </c>
      <c r="AE46" s="38">
        <v>0.27500000000000002</v>
      </c>
      <c r="AF46" s="38">
        <v>0.27500000000000002</v>
      </c>
      <c r="AH46" s="37">
        <f t="shared" si="2"/>
        <v>24</v>
      </c>
      <c r="AI46" s="37">
        <f t="shared" si="2"/>
        <v>24.5</v>
      </c>
      <c r="AJ46" s="37">
        <f t="shared" si="2"/>
        <v>25</v>
      </c>
      <c r="AK46" s="37">
        <f t="shared" si="2"/>
        <v>25.5</v>
      </c>
      <c r="AL46" s="37">
        <f t="shared" si="2"/>
        <v>25.5</v>
      </c>
      <c r="AM46" s="37">
        <f t="shared" si="2"/>
        <v>26</v>
      </c>
      <c r="AN46" s="37">
        <f t="shared" ref="AH46:AS67" si="3">AA46*$T$3</f>
        <v>26.5</v>
      </c>
      <c r="AO46" s="37">
        <f t="shared" si="3"/>
        <v>26.5</v>
      </c>
      <c r="AP46" s="37">
        <f t="shared" si="3"/>
        <v>27</v>
      </c>
      <c r="AQ46" s="37">
        <f t="shared" si="3"/>
        <v>27.500000000000004</v>
      </c>
      <c r="AR46" s="37">
        <f t="shared" si="3"/>
        <v>27.500000000000004</v>
      </c>
      <c r="AS46" s="37">
        <f t="shared" si="3"/>
        <v>27.500000000000004</v>
      </c>
    </row>
    <row r="47" spans="4:45" x14ac:dyDescent="0.25">
      <c r="D47">
        <v>44</v>
      </c>
      <c r="E47">
        <v>70000</v>
      </c>
      <c r="F47" s="37">
        <v>24.5</v>
      </c>
      <c r="G47" s="37">
        <v>24.5</v>
      </c>
      <c r="H47" s="37">
        <v>25</v>
      </c>
      <c r="I47" s="37">
        <v>25.5</v>
      </c>
      <c r="J47" s="37">
        <v>26</v>
      </c>
      <c r="K47" s="37">
        <v>26</v>
      </c>
      <c r="L47" s="37">
        <v>26.5</v>
      </c>
      <c r="M47" s="37">
        <v>27</v>
      </c>
      <c r="N47" s="37">
        <v>27</v>
      </c>
      <c r="O47" s="37">
        <v>27.500000000000004</v>
      </c>
      <c r="P47" s="37">
        <v>27.500000000000004</v>
      </c>
      <c r="Q47" s="37">
        <v>28.000000000000004</v>
      </c>
      <c r="S47" t="str">
        <f t="shared" si="1"/>
        <v/>
      </c>
      <c r="T47">
        <v>70000</v>
      </c>
      <c r="U47" s="38">
        <v>0.245</v>
      </c>
      <c r="V47" s="38">
        <v>0.245</v>
      </c>
      <c r="W47" s="38">
        <v>0.25</v>
      </c>
      <c r="X47" s="38">
        <v>0.255</v>
      </c>
      <c r="Y47" s="38">
        <v>0.26</v>
      </c>
      <c r="Z47" s="38">
        <v>0.26</v>
      </c>
      <c r="AA47" s="38">
        <v>0.26500000000000001</v>
      </c>
      <c r="AB47" s="38">
        <v>0.27</v>
      </c>
      <c r="AC47" s="38">
        <v>0.27</v>
      </c>
      <c r="AD47" s="38">
        <v>0.27500000000000002</v>
      </c>
      <c r="AE47" s="38">
        <v>0.27500000000000002</v>
      </c>
      <c r="AF47" s="38">
        <v>0.28000000000000003</v>
      </c>
      <c r="AH47" s="37">
        <f t="shared" si="3"/>
        <v>24.5</v>
      </c>
      <c r="AI47" s="37">
        <f t="shared" si="3"/>
        <v>24.5</v>
      </c>
      <c r="AJ47" s="37">
        <f t="shared" si="3"/>
        <v>25</v>
      </c>
      <c r="AK47" s="37">
        <f t="shared" si="3"/>
        <v>25.5</v>
      </c>
      <c r="AL47" s="37">
        <f t="shared" si="3"/>
        <v>26</v>
      </c>
      <c r="AM47" s="37">
        <f t="shared" si="3"/>
        <v>26</v>
      </c>
      <c r="AN47" s="37">
        <f t="shared" si="3"/>
        <v>26.5</v>
      </c>
      <c r="AO47" s="37">
        <f t="shared" si="3"/>
        <v>27</v>
      </c>
      <c r="AP47" s="37">
        <f t="shared" si="3"/>
        <v>27</v>
      </c>
      <c r="AQ47" s="37">
        <f t="shared" si="3"/>
        <v>27.500000000000004</v>
      </c>
      <c r="AR47" s="37">
        <f t="shared" si="3"/>
        <v>27.500000000000004</v>
      </c>
      <c r="AS47" s="37">
        <f t="shared" si="3"/>
        <v>28.000000000000004</v>
      </c>
    </row>
    <row r="48" spans="4:45" x14ac:dyDescent="0.25">
      <c r="D48">
        <v>45</v>
      </c>
      <c r="E48">
        <v>71000</v>
      </c>
      <c r="F48" s="37">
        <v>24.5</v>
      </c>
      <c r="G48" s="37">
        <v>25</v>
      </c>
      <c r="H48" s="37">
        <v>25</v>
      </c>
      <c r="I48" s="37">
        <v>25.5</v>
      </c>
      <c r="J48" s="37">
        <v>26</v>
      </c>
      <c r="K48" s="37">
        <v>26.5</v>
      </c>
      <c r="L48" s="37">
        <v>26.5</v>
      </c>
      <c r="M48" s="37">
        <v>27</v>
      </c>
      <c r="N48" s="37">
        <v>27</v>
      </c>
      <c r="O48" s="37">
        <v>27.500000000000004</v>
      </c>
      <c r="P48" s="37">
        <v>28.000000000000004</v>
      </c>
      <c r="Q48" s="37">
        <v>28.000000000000004</v>
      </c>
      <c r="S48" t="str">
        <f t="shared" si="1"/>
        <v/>
      </c>
      <c r="T48">
        <v>71000</v>
      </c>
      <c r="U48" s="38">
        <v>0.245</v>
      </c>
      <c r="V48" s="38">
        <v>0.25</v>
      </c>
      <c r="W48" s="38">
        <v>0.25</v>
      </c>
      <c r="X48" s="38">
        <v>0.255</v>
      </c>
      <c r="Y48" s="38">
        <v>0.26</v>
      </c>
      <c r="Z48" s="38">
        <v>0.26500000000000001</v>
      </c>
      <c r="AA48" s="38">
        <v>0.26500000000000001</v>
      </c>
      <c r="AB48" s="38">
        <v>0.27</v>
      </c>
      <c r="AC48" s="38">
        <v>0.27</v>
      </c>
      <c r="AD48" s="38">
        <v>0.27500000000000002</v>
      </c>
      <c r="AE48" s="38">
        <v>0.28000000000000003</v>
      </c>
      <c r="AF48" s="38">
        <v>0.28000000000000003</v>
      </c>
      <c r="AH48" s="37">
        <f t="shared" si="3"/>
        <v>24.5</v>
      </c>
      <c r="AI48" s="37">
        <f t="shared" si="3"/>
        <v>25</v>
      </c>
      <c r="AJ48" s="37">
        <f t="shared" si="3"/>
        <v>25</v>
      </c>
      <c r="AK48" s="37">
        <f t="shared" si="3"/>
        <v>25.5</v>
      </c>
      <c r="AL48" s="37">
        <f t="shared" si="3"/>
        <v>26</v>
      </c>
      <c r="AM48" s="37">
        <f t="shared" si="3"/>
        <v>26.5</v>
      </c>
      <c r="AN48" s="37">
        <f t="shared" si="3"/>
        <v>26.5</v>
      </c>
      <c r="AO48" s="37">
        <f t="shared" si="3"/>
        <v>27</v>
      </c>
      <c r="AP48" s="37">
        <f t="shared" si="3"/>
        <v>27</v>
      </c>
      <c r="AQ48" s="37">
        <f t="shared" si="3"/>
        <v>27.500000000000004</v>
      </c>
      <c r="AR48" s="37">
        <f t="shared" si="3"/>
        <v>28.000000000000004</v>
      </c>
      <c r="AS48" s="37">
        <f t="shared" si="3"/>
        <v>28.000000000000004</v>
      </c>
    </row>
    <row r="49" spans="4:45" x14ac:dyDescent="0.25">
      <c r="D49">
        <v>46</v>
      </c>
      <c r="E49">
        <v>72000</v>
      </c>
      <c r="F49" s="37">
        <v>24.5</v>
      </c>
      <c r="G49" s="37">
        <v>25</v>
      </c>
      <c r="H49" s="37">
        <v>25.5</v>
      </c>
      <c r="I49" s="37">
        <v>25.5</v>
      </c>
      <c r="J49" s="37">
        <v>26</v>
      </c>
      <c r="K49" s="37">
        <v>26.5</v>
      </c>
      <c r="L49" s="37">
        <v>27</v>
      </c>
      <c r="M49" s="37">
        <v>27</v>
      </c>
      <c r="N49" s="37">
        <v>27.500000000000004</v>
      </c>
      <c r="O49" s="37">
        <v>27.500000000000004</v>
      </c>
      <c r="P49" s="37">
        <v>28.000000000000004</v>
      </c>
      <c r="Q49" s="37">
        <v>28.000000000000004</v>
      </c>
      <c r="S49" t="str">
        <f t="shared" si="1"/>
        <v/>
      </c>
      <c r="T49">
        <v>72000</v>
      </c>
      <c r="U49" s="38">
        <v>0.245</v>
      </c>
      <c r="V49" s="38">
        <v>0.25</v>
      </c>
      <c r="W49" s="38">
        <v>0.255</v>
      </c>
      <c r="X49" s="38">
        <v>0.255</v>
      </c>
      <c r="Y49" s="38">
        <v>0.26</v>
      </c>
      <c r="Z49" s="38">
        <v>0.26500000000000001</v>
      </c>
      <c r="AA49" s="38">
        <v>0.27</v>
      </c>
      <c r="AB49" s="38">
        <v>0.27</v>
      </c>
      <c r="AC49" s="38">
        <v>0.27500000000000002</v>
      </c>
      <c r="AD49" s="38">
        <v>0.27500000000000002</v>
      </c>
      <c r="AE49" s="38">
        <v>0.28000000000000003</v>
      </c>
      <c r="AF49" s="38">
        <v>0.28000000000000003</v>
      </c>
      <c r="AH49" s="37">
        <f t="shared" si="3"/>
        <v>24.5</v>
      </c>
      <c r="AI49" s="37">
        <f t="shared" si="3"/>
        <v>25</v>
      </c>
      <c r="AJ49" s="37">
        <f t="shared" si="3"/>
        <v>25.5</v>
      </c>
      <c r="AK49" s="37">
        <f t="shared" si="3"/>
        <v>25.5</v>
      </c>
      <c r="AL49" s="37">
        <f t="shared" si="3"/>
        <v>26</v>
      </c>
      <c r="AM49" s="37">
        <f t="shared" si="3"/>
        <v>26.5</v>
      </c>
      <c r="AN49" s="37">
        <f t="shared" si="3"/>
        <v>27</v>
      </c>
      <c r="AO49" s="37">
        <f t="shared" si="3"/>
        <v>27</v>
      </c>
      <c r="AP49" s="37">
        <f t="shared" si="3"/>
        <v>27.500000000000004</v>
      </c>
      <c r="AQ49" s="37">
        <f t="shared" si="3"/>
        <v>27.500000000000004</v>
      </c>
      <c r="AR49" s="37">
        <f t="shared" si="3"/>
        <v>28.000000000000004</v>
      </c>
      <c r="AS49" s="37">
        <f t="shared" si="3"/>
        <v>28.000000000000004</v>
      </c>
    </row>
    <row r="50" spans="4:45" x14ac:dyDescent="0.25">
      <c r="D50">
        <v>47</v>
      </c>
      <c r="E50">
        <v>73000</v>
      </c>
      <c r="F50" s="37">
        <v>24.5</v>
      </c>
      <c r="G50" s="37">
        <v>25</v>
      </c>
      <c r="H50" s="37">
        <v>25.5</v>
      </c>
      <c r="I50" s="37">
        <v>26</v>
      </c>
      <c r="J50" s="37">
        <v>26.5</v>
      </c>
      <c r="K50" s="37">
        <v>26.5</v>
      </c>
      <c r="L50" s="37">
        <v>27</v>
      </c>
      <c r="M50" s="37">
        <v>27.500000000000004</v>
      </c>
      <c r="N50" s="37">
        <v>27.500000000000004</v>
      </c>
      <c r="O50" s="37">
        <v>28.000000000000004</v>
      </c>
      <c r="P50" s="37">
        <v>28.000000000000004</v>
      </c>
      <c r="Q50" s="37">
        <v>28.500000000000004</v>
      </c>
      <c r="S50" t="str">
        <f t="shared" si="1"/>
        <v/>
      </c>
      <c r="T50">
        <v>73000</v>
      </c>
      <c r="U50" s="38">
        <v>0.245</v>
      </c>
      <c r="V50" s="38">
        <v>0.25</v>
      </c>
      <c r="W50" s="38">
        <v>0.255</v>
      </c>
      <c r="X50" s="38">
        <v>0.26</v>
      </c>
      <c r="Y50" s="38">
        <v>0.26500000000000001</v>
      </c>
      <c r="Z50" s="38">
        <v>0.26500000000000001</v>
      </c>
      <c r="AA50" s="38">
        <v>0.27</v>
      </c>
      <c r="AB50" s="38">
        <v>0.27500000000000002</v>
      </c>
      <c r="AC50" s="38">
        <v>0.27500000000000002</v>
      </c>
      <c r="AD50" s="38">
        <v>0.28000000000000003</v>
      </c>
      <c r="AE50" s="38">
        <v>0.28000000000000003</v>
      </c>
      <c r="AF50" s="38">
        <v>0.28500000000000003</v>
      </c>
      <c r="AH50" s="37">
        <f t="shared" si="3"/>
        <v>24.5</v>
      </c>
      <c r="AI50" s="37">
        <f t="shared" si="3"/>
        <v>25</v>
      </c>
      <c r="AJ50" s="37">
        <f t="shared" si="3"/>
        <v>25.5</v>
      </c>
      <c r="AK50" s="37">
        <f t="shared" si="3"/>
        <v>26</v>
      </c>
      <c r="AL50" s="37">
        <f t="shared" si="3"/>
        <v>26.5</v>
      </c>
      <c r="AM50" s="37">
        <f t="shared" si="3"/>
        <v>26.5</v>
      </c>
      <c r="AN50" s="37">
        <f t="shared" si="3"/>
        <v>27</v>
      </c>
      <c r="AO50" s="37">
        <f t="shared" si="3"/>
        <v>27.500000000000004</v>
      </c>
      <c r="AP50" s="37">
        <f t="shared" si="3"/>
        <v>27.500000000000004</v>
      </c>
      <c r="AQ50" s="37">
        <f t="shared" si="3"/>
        <v>28.000000000000004</v>
      </c>
      <c r="AR50" s="37">
        <f t="shared" si="3"/>
        <v>28.000000000000004</v>
      </c>
      <c r="AS50" s="37">
        <f t="shared" si="3"/>
        <v>28.500000000000004</v>
      </c>
    </row>
    <row r="51" spans="4:45" x14ac:dyDescent="0.25">
      <c r="D51">
        <v>48</v>
      </c>
      <c r="E51">
        <v>74000</v>
      </c>
      <c r="F51" s="37">
        <v>25</v>
      </c>
      <c r="G51" s="37">
        <v>25.5</v>
      </c>
      <c r="H51" s="37">
        <v>25.5</v>
      </c>
      <c r="I51" s="37">
        <v>26</v>
      </c>
      <c r="J51" s="37">
        <v>26.5</v>
      </c>
      <c r="K51" s="37">
        <v>27</v>
      </c>
      <c r="L51" s="37">
        <v>27</v>
      </c>
      <c r="M51" s="37">
        <v>27.500000000000004</v>
      </c>
      <c r="N51" s="37">
        <v>27.500000000000004</v>
      </c>
      <c r="O51" s="37">
        <v>28.000000000000004</v>
      </c>
      <c r="P51" s="37">
        <v>28.000000000000004</v>
      </c>
      <c r="Q51" s="37">
        <v>28.500000000000004</v>
      </c>
      <c r="S51" t="str">
        <f t="shared" si="1"/>
        <v/>
      </c>
      <c r="T51">
        <v>74000</v>
      </c>
      <c r="U51" s="38">
        <v>0.25</v>
      </c>
      <c r="V51" s="38">
        <v>0.255</v>
      </c>
      <c r="W51" s="38">
        <v>0.255</v>
      </c>
      <c r="X51" s="38">
        <v>0.26</v>
      </c>
      <c r="Y51" s="38">
        <v>0.26500000000000001</v>
      </c>
      <c r="Z51" s="38">
        <v>0.27</v>
      </c>
      <c r="AA51" s="38">
        <v>0.27</v>
      </c>
      <c r="AB51" s="38">
        <v>0.27500000000000002</v>
      </c>
      <c r="AC51" s="38">
        <v>0.27500000000000002</v>
      </c>
      <c r="AD51" s="38">
        <v>0.28000000000000003</v>
      </c>
      <c r="AE51" s="38">
        <v>0.28000000000000003</v>
      </c>
      <c r="AF51" s="38">
        <v>0.28500000000000003</v>
      </c>
      <c r="AH51" s="37">
        <f t="shared" si="3"/>
        <v>25</v>
      </c>
      <c r="AI51" s="37">
        <f t="shared" si="3"/>
        <v>25.5</v>
      </c>
      <c r="AJ51" s="37">
        <f t="shared" si="3"/>
        <v>25.5</v>
      </c>
      <c r="AK51" s="37">
        <f t="shared" si="3"/>
        <v>26</v>
      </c>
      <c r="AL51" s="37">
        <f t="shared" si="3"/>
        <v>26.5</v>
      </c>
      <c r="AM51" s="37">
        <f t="shared" si="3"/>
        <v>27</v>
      </c>
      <c r="AN51" s="37">
        <f t="shared" si="3"/>
        <v>27</v>
      </c>
      <c r="AO51" s="37">
        <f t="shared" si="3"/>
        <v>27.500000000000004</v>
      </c>
      <c r="AP51" s="37">
        <f t="shared" si="3"/>
        <v>27.500000000000004</v>
      </c>
      <c r="AQ51" s="37">
        <f t="shared" si="3"/>
        <v>28.000000000000004</v>
      </c>
      <c r="AR51" s="37">
        <f t="shared" si="3"/>
        <v>28.000000000000004</v>
      </c>
      <c r="AS51" s="37">
        <f t="shared" si="3"/>
        <v>28.500000000000004</v>
      </c>
    </row>
    <row r="52" spans="4:45" x14ac:dyDescent="0.25">
      <c r="D52">
        <v>49</v>
      </c>
      <c r="E52">
        <v>75000</v>
      </c>
      <c r="F52" s="37">
        <v>25</v>
      </c>
      <c r="G52" s="37">
        <v>25.5</v>
      </c>
      <c r="H52" s="37">
        <v>26</v>
      </c>
      <c r="I52" s="37">
        <v>26</v>
      </c>
      <c r="J52" s="37">
        <v>26.5</v>
      </c>
      <c r="K52" s="37">
        <v>27</v>
      </c>
      <c r="L52" s="37">
        <v>27.500000000000004</v>
      </c>
      <c r="M52" s="37">
        <v>27.500000000000004</v>
      </c>
      <c r="N52" s="37">
        <v>28.000000000000004</v>
      </c>
      <c r="O52" s="37">
        <v>28.000000000000004</v>
      </c>
      <c r="P52" s="37">
        <v>28.500000000000004</v>
      </c>
      <c r="Q52" s="37">
        <v>28.500000000000004</v>
      </c>
      <c r="S52" t="str">
        <f t="shared" si="1"/>
        <v/>
      </c>
      <c r="T52">
        <v>75000</v>
      </c>
      <c r="U52" s="38">
        <v>0.25</v>
      </c>
      <c r="V52" s="38">
        <v>0.255</v>
      </c>
      <c r="W52" s="38">
        <v>0.26</v>
      </c>
      <c r="X52" s="38">
        <v>0.26</v>
      </c>
      <c r="Y52" s="38">
        <v>0.26500000000000001</v>
      </c>
      <c r="Z52" s="38">
        <v>0.27</v>
      </c>
      <c r="AA52" s="38">
        <v>0.27500000000000002</v>
      </c>
      <c r="AB52" s="38">
        <v>0.27500000000000002</v>
      </c>
      <c r="AC52" s="38">
        <v>0.28000000000000003</v>
      </c>
      <c r="AD52" s="38">
        <v>0.28000000000000003</v>
      </c>
      <c r="AE52" s="38">
        <v>0.28500000000000003</v>
      </c>
      <c r="AF52" s="38">
        <v>0.28500000000000003</v>
      </c>
      <c r="AH52" s="37">
        <f t="shared" si="3"/>
        <v>25</v>
      </c>
      <c r="AI52" s="37">
        <f t="shared" si="3"/>
        <v>25.5</v>
      </c>
      <c r="AJ52" s="37">
        <f t="shared" si="3"/>
        <v>26</v>
      </c>
      <c r="AK52" s="37">
        <f t="shared" si="3"/>
        <v>26</v>
      </c>
      <c r="AL52" s="37">
        <f t="shared" si="3"/>
        <v>26.5</v>
      </c>
      <c r="AM52" s="37">
        <f t="shared" si="3"/>
        <v>27</v>
      </c>
      <c r="AN52" s="37">
        <f t="shared" si="3"/>
        <v>27.500000000000004</v>
      </c>
      <c r="AO52" s="37">
        <f t="shared" si="3"/>
        <v>27.500000000000004</v>
      </c>
      <c r="AP52" s="37">
        <f t="shared" si="3"/>
        <v>28.000000000000004</v>
      </c>
      <c r="AQ52" s="37">
        <f t="shared" si="3"/>
        <v>28.000000000000004</v>
      </c>
      <c r="AR52" s="37">
        <f t="shared" si="3"/>
        <v>28.500000000000004</v>
      </c>
      <c r="AS52" s="37">
        <f t="shared" si="3"/>
        <v>28.500000000000004</v>
      </c>
    </row>
    <row r="53" spans="4:45" x14ac:dyDescent="0.25">
      <c r="D53">
        <v>50</v>
      </c>
      <c r="E53">
        <v>76000</v>
      </c>
      <c r="F53" s="37">
        <v>25</v>
      </c>
      <c r="G53" s="37">
        <v>25.5</v>
      </c>
      <c r="H53" s="37">
        <v>26</v>
      </c>
      <c r="I53" s="37">
        <v>26.5</v>
      </c>
      <c r="J53" s="37">
        <v>26.5</v>
      </c>
      <c r="K53" s="37">
        <v>27</v>
      </c>
      <c r="L53" s="37">
        <v>27.500000000000004</v>
      </c>
      <c r="M53" s="37">
        <v>27.500000000000004</v>
      </c>
      <c r="N53" s="37">
        <v>28.000000000000004</v>
      </c>
      <c r="O53" s="37">
        <v>28.500000000000004</v>
      </c>
      <c r="P53" s="37">
        <v>28.500000000000004</v>
      </c>
      <c r="Q53" s="37">
        <v>29.000000000000004</v>
      </c>
      <c r="S53" t="str">
        <f t="shared" si="1"/>
        <v/>
      </c>
      <c r="T53">
        <v>76000</v>
      </c>
      <c r="U53" s="38">
        <v>0.25</v>
      </c>
      <c r="V53" s="38">
        <v>0.255</v>
      </c>
      <c r="W53" s="38">
        <v>0.26</v>
      </c>
      <c r="X53" s="38">
        <v>0.26500000000000001</v>
      </c>
      <c r="Y53" s="38">
        <v>0.26500000000000001</v>
      </c>
      <c r="Z53" s="38">
        <v>0.27</v>
      </c>
      <c r="AA53" s="38">
        <v>0.27500000000000002</v>
      </c>
      <c r="AB53" s="38">
        <v>0.27500000000000002</v>
      </c>
      <c r="AC53" s="38">
        <v>0.28000000000000003</v>
      </c>
      <c r="AD53" s="38">
        <v>0.28500000000000003</v>
      </c>
      <c r="AE53" s="38">
        <v>0.28500000000000003</v>
      </c>
      <c r="AF53" s="38">
        <v>0.29000000000000004</v>
      </c>
      <c r="AH53" s="37">
        <f t="shared" si="3"/>
        <v>25</v>
      </c>
      <c r="AI53" s="37">
        <f t="shared" si="3"/>
        <v>25.5</v>
      </c>
      <c r="AJ53" s="37">
        <f t="shared" si="3"/>
        <v>26</v>
      </c>
      <c r="AK53" s="37">
        <f t="shared" si="3"/>
        <v>26.5</v>
      </c>
      <c r="AL53" s="37">
        <f t="shared" si="3"/>
        <v>26.5</v>
      </c>
      <c r="AM53" s="37">
        <f t="shared" si="3"/>
        <v>27</v>
      </c>
      <c r="AN53" s="37">
        <f t="shared" si="3"/>
        <v>27.500000000000004</v>
      </c>
      <c r="AO53" s="37">
        <f t="shared" si="3"/>
        <v>27.500000000000004</v>
      </c>
      <c r="AP53" s="37">
        <f t="shared" si="3"/>
        <v>28.000000000000004</v>
      </c>
      <c r="AQ53" s="37">
        <f t="shared" si="3"/>
        <v>28.500000000000004</v>
      </c>
      <c r="AR53" s="37">
        <f t="shared" si="3"/>
        <v>28.500000000000004</v>
      </c>
      <c r="AS53" s="37">
        <f t="shared" si="3"/>
        <v>29.000000000000004</v>
      </c>
    </row>
    <row r="54" spans="4:45" x14ac:dyDescent="0.25">
      <c r="D54">
        <v>51</v>
      </c>
      <c r="E54">
        <v>77000</v>
      </c>
      <c r="F54" s="37">
        <v>25</v>
      </c>
      <c r="G54" s="37">
        <v>25.5</v>
      </c>
      <c r="H54" s="37">
        <v>26</v>
      </c>
      <c r="I54" s="37">
        <v>26.5</v>
      </c>
      <c r="J54" s="37">
        <v>27</v>
      </c>
      <c r="K54" s="37">
        <v>27</v>
      </c>
      <c r="L54" s="37">
        <v>27.500000000000004</v>
      </c>
      <c r="M54" s="37">
        <v>28.000000000000004</v>
      </c>
      <c r="N54" s="37">
        <v>28.000000000000004</v>
      </c>
      <c r="O54" s="37">
        <v>28.500000000000004</v>
      </c>
      <c r="P54" s="37">
        <v>28.500000000000004</v>
      </c>
      <c r="Q54" s="37">
        <v>29.000000000000004</v>
      </c>
      <c r="S54" t="str">
        <f t="shared" si="1"/>
        <v/>
      </c>
      <c r="T54">
        <v>77000</v>
      </c>
      <c r="U54" s="38">
        <v>0.25</v>
      </c>
      <c r="V54" s="38">
        <v>0.255</v>
      </c>
      <c r="W54" s="38">
        <v>0.26</v>
      </c>
      <c r="X54" s="38">
        <v>0.26500000000000001</v>
      </c>
      <c r="Y54" s="38">
        <v>0.27</v>
      </c>
      <c r="Z54" s="38">
        <v>0.27</v>
      </c>
      <c r="AA54" s="38">
        <v>0.27500000000000002</v>
      </c>
      <c r="AB54" s="38">
        <v>0.28000000000000003</v>
      </c>
      <c r="AC54" s="38">
        <v>0.28000000000000003</v>
      </c>
      <c r="AD54" s="38">
        <v>0.28500000000000003</v>
      </c>
      <c r="AE54" s="38">
        <v>0.28500000000000003</v>
      </c>
      <c r="AF54" s="38">
        <v>0.29000000000000004</v>
      </c>
      <c r="AH54" s="37">
        <f t="shared" si="3"/>
        <v>25</v>
      </c>
      <c r="AI54" s="37">
        <f t="shared" si="3"/>
        <v>25.5</v>
      </c>
      <c r="AJ54" s="37">
        <f t="shared" si="3"/>
        <v>26</v>
      </c>
      <c r="AK54" s="37">
        <f t="shared" si="3"/>
        <v>26.5</v>
      </c>
      <c r="AL54" s="37">
        <f t="shared" si="3"/>
        <v>27</v>
      </c>
      <c r="AM54" s="37">
        <f t="shared" si="3"/>
        <v>27</v>
      </c>
      <c r="AN54" s="37">
        <f t="shared" si="3"/>
        <v>27.500000000000004</v>
      </c>
      <c r="AO54" s="37">
        <f t="shared" si="3"/>
        <v>28.000000000000004</v>
      </c>
      <c r="AP54" s="37">
        <f t="shared" si="3"/>
        <v>28.000000000000004</v>
      </c>
      <c r="AQ54" s="37">
        <f t="shared" si="3"/>
        <v>28.500000000000004</v>
      </c>
      <c r="AR54" s="37">
        <f t="shared" si="3"/>
        <v>28.500000000000004</v>
      </c>
      <c r="AS54" s="37">
        <f t="shared" si="3"/>
        <v>29.000000000000004</v>
      </c>
    </row>
    <row r="55" spans="4:45" x14ac:dyDescent="0.25">
      <c r="D55">
        <v>52</v>
      </c>
      <c r="E55">
        <v>78000</v>
      </c>
      <c r="F55" s="37">
        <v>25.5</v>
      </c>
      <c r="G55" s="37">
        <v>26</v>
      </c>
      <c r="H55" s="37">
        <v>26</v>
      </c>
      <c r="I55" s="37">
        <v>26.5</v>
      </c>
      <c r="J55" s="37">
        <v>27</v>
      </c>
      <c r="K55" s="37">
        <v>27.500000000000004</v>
      </c>
      <c r="L55" s="37">
        <v>27.500000000000004</v>
      </c>
      <c r="M55" s="37">
        <v>28.000000000000004</v>
      </c>
      <c r="N55" s="37">
        <v>28.500000000000004</v>
      </c>
      <c r="O55" s="37">
        <v>28.500000000000004</v>
      </c>
      <c r="P55" s="37">
        <v>29.000000000000004</v>
      </c>
      <c r="Q55" s="37">
        <v>29.000000000000004</v>
      </c>
      <c r="S55" t="str">
        <f t="shared" si="1"/>
        <v/>
      </c>
      <c r="T55">
        <v>78000</v>
      </c>
      <c r="U55" s="38">
        <v>0.255</v>
      </c>
      <c r="V55" s="38">
        <v>0.26</v>
      </c>
      <c r="W55" s="38">
        <v>0.26</v>
      </c>
      <c r="X55" s="38">
        <v>0.26500000000000001</v>
      </c>
      <c r="Y55" s="38">
        <v>0.27</v>
      </c>
      <c r="Z55" s="38">
        <v>0.27500000000000002</v>
      </c>
      <c r="AA55" s="38">
        <v>0.27500000000000002</v>
      </c>
      <c r="AB55" s="38">
        <v>0.28000000000000003</v>
      </c>
      <c r="AC55" s="38">
        <v>0.28500000000000003</v>
      </c>
      <c r="AD55" s="38">
        <v>0.28500000000000003</v>
      </c>
      <c r="AE55" s="38">
        <v>0.29000000000000004</v>
      </c>
      <c r="AF55" s="38">
        <v>0.29000000000000004</v>
      </c>
      <c r="AH55" s="37">
        <f t="shared" si="3"/>
        <v>25.5</v>
      </c>
      <c r="AI55" s="37">
        <f t="shared" si="3"/>
        <v>26</v>
      </c>
      <c r="AJ55" s="37">
        <f t="shared" si="3"/>
        <v>26</v>
      </c>
      <c r="AK55" s="37">
        <f t="shared" si="3"/>
        <v>26.5</v>
      </c>
      <c r="AL55" s="37">
        <f t="shared" si="3"/>
        <v>27</v>
      </c>
      <c r="AM55" s="37">
        <f t="shared" si="3"/>
        <v>27.500000000000004</v>
      </c>
      <c r="AN55" s="37">
        <f t="shared" si="3"/>
        <v>27.500000000000004</v>
      </c>
      <c r="AO55" s="37">
        <f t="shared" si="3"/>
        <v>28.000000000000004</v>
      </c>
      <c r="AP55" s="37">
        <f t="shared" si="3"/>
        <v>28.500000000000004</v>
      </c>
      <c r="AQ55" s="37">
        <f t="shared" si="3"/>
        <v>28.500000000000004</v>
      </c>
      <c r="AR55" s="37">
        <f t="shared" si="3"/>
        <v>29.000000000000004</v>
      </c>
      <c r="AS55" s="37">
        <f t="shared" si="3"/>
        <v>29.000000000000004</v>
      </c>
    </row>
    <row r="56" spans="4:45" x14ac:dyDescent="0.25">
      <c r="D56">
        <v>53</v>
      </c>
      <c r="E56">
        <v>79000</v>
      </c>
      <c r="F56" s="37">
        <v>25.5</v>
      </c>
      <c r="G56" s="37">
        <v>26</v>
      </c>
      <c r="H56" s="37">
        <v>26.5</v>
      </c>
      <c r="I56" s="37">
        <v>27</v>
      </c>
      <c r="J56" s="37">
        <v>27</v>
      </c>
      <c r="K56" s="37">
        <v>27.500000000000004</v>
      </c>
      <c r="L56" s="37">
        <v>28.000000000000004</v>
      </c>
      <c r="M56" s="37">
        <v>28.000000000000004</v>
      </c>
      <c r="N56" s="37">
        <v>28.500000000000004</v>
      </c>
      <c r="O56" s="37">
        <v>28.500000000000004</v>
      </c>
      <c r="P56" s="37">
        <v>29.000000000000004</v>
      </c>
      <c r="Q56" s="37">
        <v>29.000000000000004</v>
      </c>
      <c r="S56" t="str">
        <f t="shared" si="1"/>
        <v/>
      </c>
      <c r="T56">
        <v>79000</v>
      </c>
      <c r="U56" s="38">
        <v>0.255</v>
      </c>
      <c r="V56" s="38">
        <v>0.26</v>
      </c>
      <c r="W56" s="38">
        <v>0.26500000000000001</v>
      </c>
      <c r="X56" s="38">
        <v>0.27</v>
      </c>
      <c r="Y56" s="38">
        <v>0.27</v>
      </c>
      <c r="Z56" s="38">
        <v>0.27500000000000002</v>
      </c>
      <c r="AA56" s="38">
        <v>0.28000000000000003</v>
      </c>
      <c r="AB56" s="38">
        <v>0.28000000000000003</v>
      </c>
      <c r="AC56" s="38">
        <v>0.28500000000000003</v>
      </c>
      <c r="AD56" s="38">
        <v>0.28500000000000003</v>
      </c>
      <c r="AE56" s="38">
        <v>0.29000000000000004</v>
      </c>
      <c r="AF56" s="38">
        <v>0.29000000000000004</v>
      </c>
      <c r="AH56" s="37">
        <f t="shared" si="3"/>
        <v>25.5</v>
      </c>
      <c r="AI56" s="37">
        <f t="shared" si="3"/>
        <v>26</v>
      </c>
      <c r="AJ56" s="37">
        <f t="shared" si="3"/>
        <v>26.5</v>
      </c>
      <c r="AK56" s="37">
        <f t="shared" si="3"/>
        <v>27</v>
      </c>
      <c r="AL56" s="37">
        <f t="shared" si="3"/>
        <v>27</v>
      </c>
      <c r="AM56" s="37">
        <f t="shared" si="3"/>
        <v>27.500000000000004</v>
      </c>
      <c r="AN56" s="37">
        <f t="shared" si="3"/>
        <v>28.000000000000004</v>
      </c>
      <c r="AO56" s="37">
        <f t="shared" si="3"/>
        <v>28.000000000000004</v>
      </c>
      <c r="AP56" s="37">
        <f t="shared" si="3"/>
        <v>28.500000000000004</v>
      </c>
      <c r="AQ56" s="37">
        <f t="shared" si="3"/>
        <v>28.500000000000004</v>
      </c>
      <c r="AR56" s="37">
        <f t="shared" si="3"/>
        <v>29.000000000000004</v>
      </c>
      <c r="AS56" s="37">
        <f t="shared" si="3"/>
        <v>29.000000000000004</v>
      </c>
    </row>
    <row r="57" spans="4:45" x14ac:dyDescent="0.25">
      <c r="D57">
        <v>54</v>
      </c>
      <c r="E57">
        <v>80000</v>
      </c>
      <c r="F57" s="37">
        <v>25.5</v>
      </c>
      <c r="G57" s="37">
        <v>26</v>
      </c>
      <c r="H57" s="37">
        <v>26.5</v>
      </c>
      <c r="I57" s="37">
        <v>27</v>
      </c>
      <c r="J57" s="37">
        <v>27.500000000000004</v>
      </c>
      <c r="K57" s="37">
        <v>27.500000000000004</v>
      </c>
      <c r="L57" s="37">
        <v>28.000000000000004</v>
      </c>
      <c r="M57" s="37">
        <v>28.500000000000004</v>
      </c>
      <c r="N57" s="37">
        <v>28.500000000000004</v>
      </c>
      <c r="O57" s="37">
        <v>29.000000000000004</v>
      </c>
      <c r="P57" s="37">
        <v>29.000000000000004</v>
      </c>
      <c r="Q57" s="37">
        <v>29.5</v>
      </c>
      <c r="S57" t="str">
        <f t="shared" si="1"/>
        <v/>
      </c>
      <c r="T57">
        <v>80000</v>
      </c>
      <c r="U57" s="38">
        <v>0.255</v>
      </c>
      <c r="V57" s="38">
        <v>0.26</v>
      </c>
      <c r="W57" s="38">
        <v>0.26500000000000001</v>
      </c>
      <c r="X57" s="38">
        <v>0.27</v>
      </c>
      <c r="Y57" s="38">
        <v>0.27500000000000002</v>
      </c>
      <c r="Z57" s="38">
        <v>0.27500000000000002</v>
      </c>
      <c r="AA57" s="38">
        <v>0.28000000000000003</v>
      </c>
      <c r="AB57" s="38">
        <v>0.28500000000000003</v>
      </c>
      <c r="AC57" s="38">
        <v>0.28500000000000003</v>
      </c>
      <c r="AD57" s="38">
        <v>0.29000000000000004</v>
      </c>
      <c r="AE57" s="38">
        <v>0.29000000000000004</v>
      </c>
      <c r="AF57" s="38">
        <v>0.29499999999999998</v>
      </c>
      <c r="AH57" s="37">
        <f t="shared" si="3"/>
        <v>25.5</v>
      </c>
      <c r="AI57" s="37">
        <f t="shared" si="3"/>
        <v>26</v>
      </c>
      <c r="AJ57" s="37">
        <f t="shared" si="3"/>
        <v>26.5</v>
      </c>
      <c r="AK57" s="37">
        <f t="shared" si="3"/>
        <v>27</v>
      </c>
      <c r="AL57" s="37">
        <f t="shared" si="3"/>
        <v>27.500000000000004</v>
      </c>
      <c r="AM57" s="37">
        <f t="shared" si="3"/>
        <v>27.500000000000004</v>
      </c>
      <c r="AN57" s="37">
        <f t="shared" si="3"/>
        <v>28.000000000000004</v>
      </c>
      <c r="AO57" s="37">
        <f t="shared" si="3"/>
        <v>28.500000000000004</v>
      </c>
      <c r="AP57" s="37">
        <f t="shared" si="3"/>
        <v>28.500000000000004</v>
      </c>
      <c r="AQ57" s="37">
        <f t="shared" si="3"/>
        <v>29.000000000000004</v>
      </c>
      <c r="AR57" s="37">
        <f t="shared" si="3"/>
        <v>29.000000000000004</v>
      </c>
      <c r="AS57" s="37">
        <f t="shared" si="3"/>
        <v>29.5</v>
      </c>
    </row>
    <row r="58" spans="4:45" x14ac:dyDescent="0.25">
      <c r="D58">
        <v>55</v>
      </c>
      <c r="E58">
        <v>81000</v>
      </c>
      <c r="F58" s="37">
        <v>25.5</v>
      </c>
      <c r="G58" s="37">
        <v>26</v>
      </c>
      <c r="H58" s="37">
        <v>26.5</v>
      </c>
      <c r="I58" s="37">
        <v>27</v>
      </c>
      <c r="J58" s="37">
        <v>27.500000000000004</v>
      </c>
      <c r="K58" s="37">
        <v>27.500000000000004</v>
      </c>
      <c r="L58" s="37">
        <v>28.000000000000004</v>
      </c>
      <c r="M58" s="37">
        <v>28.500000000000004</v>
      </c>
      <c r="N58" s="37">
        <v>28.500000000000004</v>
      </c>
      <c r="O58" s="37">
        <v>29.000000000000004</v>
      </c>
      <c r="P58" s="37">
        <v>29.000000000000004</v>
      </c>
      <c r="Q58" s="37">
        <v>29.5</v>
      </c>
      <c r="S58" t="str">
        <f t="shared" si="1"/>
        <v/>
      </c>
      <c r="T58">
        <v>81000</v>
      </c>
      <c r="U58" s="38">
        <v>0.255</v>
      </c>
      <c r="V58" s="38">
        <v>0.26</v>
      </c>
      <c r="W58" s="38">
        <v>0.26500000000000001</v>
      </c>
      <c r="X58" s="38">
        <v>0.27</v>
      </c>
      <c r="Y58" s="38">
        <v>0.27500000000000002</v>
      </c>
      <c r="Z58" s="38">
        <v>0.27500000000000002</v>
      </c>
      <c r="AA58" s="38">
        <v>0.28000000000000003</v>
      </c>
      <c r="AB58" s="38">
        <v>0.28500000000000003</v>
      </c>
      <c r="AC58" s="38">
        <v>0.28500000000000003</v>
      </c>
      <c r="AD58" s="38">
        <v>0.29000000000000004</v>
      </c>
      <c r="AE58" s="38">
        <v>0.29000000000000004</v>
      </c>
      <c r="AF58" s="38">
        <v>0.29499999999999998</v>
      </c>
      <c r="AH58" s="37">
        <f t="shared" si="3"/>
        <v>25.5</v>
      </c>
      <c r="AI58" s="37">
        <f t="shared" si="3"/>
        <v>26</v>
      </c>
      <c r="AJ58" s="37">
        <f t="shared" si="3"/>
        <v>26.5</v>
      </c>
      <c r="AK58" s="37">
        <f t="shared" si="3"/>
        <v>27</v>
      </c>
      <c r="AL58" s="37">
        <f t="shared" si="3"/>
        <v>27.500000000000004</v>
      </c>
      <c r="AM58" s="37">
        <f t="shared" si="3"/>
        <v>27.500000000000004</v>
      </c>
      <c r="AN58" s="37">
        <f t="shared" si="3"/>
        <v>28.000000000000004</v>
      </c>
      <c r="AO58" s="37">
        <f t="shared" si="3"/>
        <v>28.500000000000004</v>
      </c>
      <c r="AP58" s="37">
        <f t="shared" si="3"/>
        <v>28.500000000000004</v>
      </c>
      <c r="AQ58" s="37">
        <f t="shared" si="3"/>
        <v>29.000000000000004</v>
      </c>
      <c r="AR58" s="37">
        <f t="shared" si="3"/>
        <v>29.000000000000004</v>
      </c>
      <c r="AS58" s="37">
        <f t="shared" si="3"/>
        <v>29.5</v>
      </c>
    </row>
    <row r="59" spans="4:45" x14ac:dyDescent="0.25">
      <c r="D59">
        <v>56</v>
      </c>
      <c r="E59">
        <v>82000</v>
      </c>
      <c r="F59" s="37">
        <v>26</v>
      </c>
      <c r="G59" s="37">
        <v>26</v>
      </c>
      <c r="H59" s="37">
        <v>26.5</v>
      </c>
      <c r="I59" s="37">
        <v>27</v>
      </c>
      <c r="J59" s="37">
        <v>27.500000000000004</v>
      </c>
      <c r="K59" s="37">
        <v>28.000000000000004</v>
      </c>
      <c r="L59" s="37">
        <v>28.000000000000004</v>
      </c>
      <c r="M59" s="37">
        <v>28.500000000000004</v>
      </c>
      <c r="N59" s="37">
        <v>29.000000000000004</v>
      </c>
      <c r="O59" s="37">
        <v>29.000000000000004</v>
      </c>
      <c r="P59" s="37">
        <v>29.5</v>
      </c>
      <c r="Q59" s="37">
        <v>29.5</v>
      </c>
      <c r="S59" t="str">
        <f t="shared" si="1"/>
        <v/>
      </c>
      <c r="T59">
        <v>82000</v>
      </c>
      <c r="U59" s="38">
        <v>0.26</v>
      </c>
      <c r="V59" s="38">
        <v>0.26</v>
      </c>
      <c r="W59" s="38">
        <v>0.26500000000000001</v>
      </c>
      <c r="X59" s="38">
        <v>0.27</v>
      </c>
      <c r="Y59" s="38">
        <v>0.27500000000000002</v>
      </c>
      <c r="Z59" s="38">
        <v>0.28000000000000003</v>
      </c>
      <c r="AA59" s="38">
        <v>0.28000000000000003</v>
      </c>
      <c r="AB59" s="38">
        <v>0.28500000000000003</v>
      </c>
      <c r="AC59" s="38">
        <v>0.29000000000000004</v>
      </c>
      <c r="AD59" s="38">
        <v>0.29000000000000004</v>
      </c>
      <c r="AE59" s="38">
        <v>0.29499999999999998</v>
      </c>
      <c r="AF59" s="38">
        <v>0.29499999999999998</v>
      </c>
      <c r="AH59" s="37">
        <f t="shared" si="3"/>
        <v>26</v>
      </c>
      <c r="AI59" s="37">
        <f t="shared" si="3"/>
        <v>26</v>
      </c>
      <c r="AJ59" s="37">
        <f t="shared" si="3"/>
        <v>26.5</v>
      </c>
      <c r="AK59" s="37">
        <f t="shared" si="3"/>
        <v>27</v>
      </c>
      <c r="AL59" s="37">
        <f t="shared" si="3"/>
        <v>27.500000000000004</v>
      </c>
      <c r="AM59" s="37">
        <f t="shared" si="3"/>
        <v>28.000000000000004</v>
      </c>
      <c r="AN59" s="37">
        <f t="shared" si="3"/>
        <v>28.000000000000004</v>
      </c>
      <c r="AO59" s="37">
        <f t="shared" si="3"/>
        <v>28.500000000000004</v>
      </c>
      <c r="AP59" s="37">
        <f t="shared" si="3"/>
        <v>29.000000000000004</v>
      </c>
      <c r="AQ59" s="37">
        <f t="shared" si="3"/>
        <v>29.000000000000004</v>
      </c>
      <c r="AR59" s="37">
        <f t="shared" si="3"/>
        <v>29.5</v>
      </c>
      <c r="AS59" s="37">
        <f t="shared" si="3"/>
        <v>29.5</v>
      </c>
    </row>
    <row r="60" spans="4:45" x14ac:dyDescent="0.25">
      <c r="D60">
        <v>57</v>
      </c>
      <c r="E60">
        <v>83000</v>
      </c>
      <c r="F60" s="37">
        <v>26</v>
      </c>
      <c r="G60" s="37">
        <v>26.5</v>
      </c>
      <c r="H60" s="37">
        <v>27</v>
      </c>
      <c r="I60" s="37">
        <v>27</v>
      </c>
      <c r="J60" s="37">
        <v>27.500000000000004</v>
      </c>
      <c r="K60" s="37">
        <v>28.000000000000004</v>
      </c>
      <c r="L60" s="37">
        <v>28.500000000000004</v>
      </c>
      <c r="M60" s="37">
        <v>28.500000000000004</v>
      </c>
      <c r="N60" s="37">
        <v>29.000000000000004</v>
      </c>
      <c r="O60" s="37">
        <v>29.000000000000004</v>
      </c>
      <c r="P60" s="37">
        <v>29.5</v>
      </c>
      <c r="Q60" s="37">
        <v>29.5</v>
      </c>
      <c r="S60" t="str">
        <f t="shared" si="1"/>
        <v/>
      </c>
      <c r="T60">
        <v>83000</v>
      </c>
      <c r="U60" s="38">
        <v>0.26</v>
      </c>
      <c r="V60" s="38">
        <v>0.26500000000000001</v>
      </c>
      <c r="W60" s="38">
        <v>0.27</v>
      </c>
      <c r="X60" s="38">
        <v>0.27</v>
      </c>
      <c r="Y60" s="38">
        <v>0.27500000000000002</v>
      </c>
      <c r="Z60" s="38">
        <v>0.28000000000000003</v>
      </c>
      <c r="AA60" s="38">
        <v>0.28500000000000003</v>
      </c>
      <c r="AB60" s="38">
        <v>0.28500000000000003</v>
      </c>
      <c r="AC60" s="38">
        <v>0.29000000000000004</v>
      </c>
      <c r="AD60" s="38">
        <v>0.29000000000000004</v>
      </c>
      <c r="AE60" s="38">
        <v>0.29499999999999998</v>
      </c>
      <c r="AF60" s="38">
        <v>0.29499999999999998</v>
      </c>
      <c r="AH60" s="37">
        <f t="shared" si="3"/>
        <v>26</v>
      </c>
      <c r="AI60" s="37">
        <f t="shared" si="3"/>
        <v>26.5</v>
      </c>
      <c r="AJ60" s="37">
        <f t="shared" si="3"/>
        <v>27</v>
      </c>
      <c r="AK60" s="37">
        <f t="shared" si="3"/>
        <v>27</v>
      </c>
      <c r="AL60" s="37">
        <f t="shared" si="3"/>
        <v>27.500000000000004</v>
      </c>
      <c r="AM60" s="37">
        <f t="shared" si="3"/>
        <v>28.000000000000004</v>
      </c>
      <c r="AN60" s="37">
        <f t="shared" si="3"/>
        <v>28.500000000000004</v>
      </c>
      <c r="AO60" s="37">
        <f t="shared" si="3"/>
        <v>28.500000000000004</v>
      </c>
      <c r="AP60" s="37">
        <f t="shared" si="3"/>
        <v>29.000000000000004</v>
      </c>
      <c r="AQ60" s="37">
        <f t="shared" si="3"/>
        <v>29.000000000000004</v>
      </c>
      <c r="AR60" s="37">
        <f t="shared" si="3"/>
        <v>29.5</v>
      </c>
      <c r="AS60" s="37">
        <f t="shared" si="3"/>
        <v>29.5</v>
      </c>
    </row>
    <row r="61" spans="4:45" x14ac:dyDescent="0.25">
      <c r="D61">
        <v>58</v>
      </c>
      <c r="E61">
        <v>84000</v>
      </c>
      <c r="F61" s="37">
        <v>26</v>
      </c>
      <c r="G61" s="37">
        <v>26.5</v>
      </c>
      <c r="H61" s="37">
        <v>27</v>
      </c>
      <c r="I61" s="37">
        <v>27.500000000000004</v>
      </c>
      <c r="J61" s="37">
        <v>27.500000000000004</v>
      </c>
      <c r="K61" s="37">
        <v>28.000000000000004</v>
      </c>
      <c r="L61" s="37">
        <v>28.500000000000004</v>
      </c>
      <c r="M61" s="37">
        <v>28.500000000000004</v>
      </c>
      <c r="N61" s="37">
        <v>29.000000000000004</v>
      </c>
      <c r="O61" s="37">
        <v>29.5</v>
      </c>
      <c r="P61" s="37">
        <v>29.5</v>
      </c>
      <c r="Q61" s="37">
        <v>30</v>
      </c>
      <c r="S61" t="str">
        <f t="shared" si="1"/>
        <v/>
      </c>
      <c r="T61">
        <v>84000</v>
      </c>
      <c r="U61" s="38">
        <v>0.26</v>
      </c>
      <c r="V61" s="38">
        <v>0.26500000000000001</v>
      </c>
      <c r="W61" s="38">
        <v>0.27</v>
      </c>
      <c r="X61" s="38">
        <v>0.27500000000000002</v>
      </c>
      <c r="Y61" s="38">
        <v>0.27500000000000002</v>
      </c>
      <c r="Z61" s="38">
        <v>0.28000000000000003</v>
      </c>
      <c r="AA61" s="38">
        <v>0.28500000000000003</v>
      </c>
      <c r="AB61" s="38">
        <v>0.28500000000000003</v>
      </c>
      <c r="AC61" s="38">
        <v>0.29000000000000004</v>
      </c>
      <c r="AD61" s="38">
        <v>0.29499999999999998</v>
      </c>
      <c r="AE61" s="38">
        <v>0.29499999999999998</v>
      </c>
      <c r="AF61" s="38">
        <v>0.3</v>
      </c>
      <c r="AH61" s="37">
        <f t="shared" si="3"/>
        <v>26</v>
      </c>
      <c r="AI61" s="37">
        <f t="shared" si="3"/>
        <v>26.5</v>
      </c>
      <c r="AJ61" s="37">
        <f t="shared" si="3"/>
        <v>27</v>
      </c>
      <c r="AK61" s="37">
        <f t="shared" si="3"/>
        <v>27.500000000000004</v>
      </c>
      <c r="AL61" s="37">
        <f t="shared" si="3"/>
        <v>27.500000000000004</v>
      </c>
      <c r="AM61" s="37">
        <f t="shared" si="3"/>
        <v>28.000000000000004</v>
      </c>
      <c r="AN61" s="37">
        <f t="shared" si="3"/>
        <v>28.500000000000004</v>
      </c>
      <c r="AO61" s="37">
        <f t="shared" si="3"/>
        <v>28.500000000000004</v>
      </c>
      <c r="AP61" s="37">
        <f t="shared" si="3"/>
        <v>29.000000000000004</v>
      </c>
      <c r="AQ61" s="37">
        <f t="shared" si="3"/>
        <v>29.5</v>
      </c>
      <c r="AR61" s="37">
        <f t="shared" si="3"/>
        <v>29.5</v>
      </c>
      <c r="AS61" s="37">
        <f t="shared" si="3"/>
        <v>30</v>
      </c>
    </row>
    <row r="62" spans="4:45" x14ac:dyDescent="0.25">
      <c r="D62">
        <v>59</v>
      </c>
      <c r="E62">
        <v>85000</v>
      </c>
      <c r="F62" s="37">
        <v>26</v>
      </c>
      <c r="G62" s="37">
        <v>26.5</v>
      </c>
      <c r="H62" s="37">
        <v>27</v>
      </c>
      <c r="I62" s="37">
        <v>27.500000000000004</v>
      </c>
      <c r="J62" s="37">
        <v>28.000000000000004</v>
      </c>
      <c r="K62" s="37">
        <v>28.000000000000004</v>
      </c>
      <c r="L62" s="37">
        <v>28.500000000000004</v>
      </c>
      <c r="M62" s="37">
        <v>29.000000000000004</v>
      </c>
      <c r="N62" s="37">
        <v>29.000000000000004</v>
      </c>
      <c r="O62" s="37">
        <v>29.5</v>
      </c>
      <c r="P62" s="37">
        <v>29.5</v>
      </c>
      <c r="Q62" s="37">
        <v>30</v>
      </c>
      <c r="S62" t="str">
        <f t="shared" si="1"/>
        <v/>
      </c>
      <c r="T62">
        <v>85000</v>
      </c>
      <c r="U62" s="38">
        <v>0.26</v>
      </c>
      <c r="V62" s="38">
        <v>0.26500000000000001</v>
      </c>
      <c r="W62" s="38">
        <v>0.27</v>
      </c>
      <c r="X62" s="38">
        <v>0.27500000000000002</v>
      </c>
      <c r="Y62" s="38">
        <v>0.28000000000000003</v>
      </c>
      <c r="Z62" s="38">
        <v>0.28000000000000003</v>
      </c>
      <c r="AA62" s="38">
        <v>0.28500000000000003</v>
      </c>
      <c r="AB62" s="38">
        <v>0.29000000000000004</v>
      </c>
      <c r="AC62" s="38">
        <v>0.29000000000000004</v>
      </c>
      <c r="AD62" s="38">
        <v>0.29499999999999998</v>
      </c>
      <c r="AE62" s="38">
        <v>0.29499999999999998</v>
      </c>
      <c r="AF62" s="38">
        <v>0.3</v>
      </c>
      <c r="AH62" s="37">
        <f t="shared" si="3"/>
        <v>26</v>
      </c>
      <c r="AI62" s="37">
        <f t="shared" si="3"/>
        <v>26.5</v>
      </c>
      <c r="AJ62" s="37">
        <f t="shared" si="3"/>
        <v>27</v>
      </c>
      <c r="AK62" s="37">
        <f t="shared" si="3"/>
        <v>27.500000000000004</v>
      </c>
      <c r="AL62" s="37">
        <f t="shared" si="3"/>
        <v>28.000000000000004</v>
      </c>
      <c r="AM62" s="37">
        <f t="shared" si="3"/>
        <v>28.000000000000004</v>
      </c>
      <c r="AN62" s="37">
        <f t="shared" si="3"/>
        <v>28.500000000000004</v>
      </c>
      <c r="AO62" s="37">
        <f t="shared" si="3"/>
        <v>29.000000000000004</v>
      </c>
      <c r="AP62" s="37">
        <f t="shared" si="3"/>
        <v>29.000000000000004</v>
      </c>
      <c r="AQ62" s="37">
        <f t="shared" si="3"/>
        <v>29.5</v>
      </c>
      <c r="AR62" s="37">
        <f t="shared" si="3"/>
        <v>29.5</v>
      </c>
      <c r="AS62" s="37">
        <f t="shared" si="3"/>
        <v>30</v>
      </c>
    </row>
    <row r="63" spans="4:45" x14ac:dyDescent="0.25">
      <c r="D63">
        <v>60</v>
      </c>
      <c r="E63">
        <v>86000</v>
      </c>
      <c r="F63" s="37">
        <v>26</v>
      </c>
      <c r="G63" s="37">
        <v>26.5</v>
      </c>
      <c r="H63" s="37">
        <v>27</v>
      </c>
      <c r="I63" s="37">
        <v>27.500000000000004</v>
      </c>
      <c r="J63" s="37">
        <v>28.000000000000004</v>
      </c>
      <c r="K63" s="37">
        <v>28.000000000000004</v>
      </c>
      <c r="L63" s="37">
        <v>28.500000000000004</v>
      </c>
      <c r="M63" s="37">
        <v>29.000000000000004</v>
      </c>
      <c r="N63" s="37">
        <v>29.5</v>
      </c>
      <c r="O63" s="37">
        <v>29.5</v>
      </c>
      <c r="P63" s="37">
        <v>29.5</v>
      </c>
      <c r="Q63" s="37">
        <v>30</v>
      </c>
      <c r="S63" t="str">
        <f t="shared" si="1"/>
        <v/>
      </c>
      <c r="T63">
        <v>86000</v>
      </c>
      <c r="U63" s="38">
        <v>0.26</v>
      </c>
      <c r="V63" s="38">
        <v>0.26500000000000001</v>
      </c>
      <c r="W63" s="38">
        <v>0.27</v>
      </c>
      <c r="X63" s="38">
        <v>0.27500000000000002</v>
      </c>
      <c r="Y63" s="38">
        <v>0.28000000000000003</v>
      </c>
      <c r="Z63" s="38">
        <v>0.28000000000000003</v>
      </c>
      <c r="AA63" s="38">
        <v>0.28500000000000003</v>
      </c>
      <c r="AB63" s="38">
        <v>0.29000000000000004</v>
      </c>
      <c r="AC63" s="38">
        <v>0.29499999999999998</v>
      </c>
      <c r="AD63" s="38">
        <v>0.29499999999999998</v>
      </c>
      <c r="AE63" s="38">
        <v>0.29499999999999998</v>
      </c>
      <c r="AF63" s="38">
        <v>0.3</v>
      </c>
      <c r="AH63" s="37">
        <f t="shared" si="3"/>
        <v>26</v>
      </c>
      <c r="AI63" s="37">
        <f t="shared" si="3"/>
        <v>26.5</v>
      </c>
      <c r="AJ63" s="37">
        <f t="shared" si="3"/>
        <v>27</v>
      </c>
      <c r="AK63" s="37">
        <f t="shared" si="3"/>
        <v>27.500000000000004</v>
      </c>
      <c r="AL63" s="37">
        <f t="shared" si="3"/>
        <v>28.000000000000004</v>
      </c>
      <c r="AM63" s="37">
        <f t="shared" si="3"/>
        <v>28.000000000000004</v>
      </c>
      <c r="AN63" s="37">
        <f t="shared" si="3"/>
        <v>28.500000000000004</v>
      </c>
      <c r="AO63" s="37">
        <f t="shared" si="3"/>
        <v>29.000000000000004</v>
      </c>
      <c r="AP63" s="37">
        <f t="shared" si="3"/>
        <v>29.5</v>
      </c>
      <c r="AQ63" s="37">
        <f t="shared" si="3"/>
        <v>29.5</v>
      </c>
      <c r="AR63" s="37">
        <f t="shared" si="3"/>
        <v>29.5</v>
      </c>
      <c r="AS63" s="37">
        <f t="shared" si="3"/>
        <v>30</v>
      </c>
    </row>
    <row r="64" spans="4:45" x14ac:dyDescent="0.25">
      <c r="D64">
        <v>61</v>
      </c>
      <c r="E64">
        <v>87000</v>
      </c>
      <c r="F64" s="37">
        <v>26</v>
      </c>
      <c r="G64" s="37">
        <v>26.5</v>
      </c>
      <c r="H64" s="37">
        <v>27</v>
      </c>
      <c r="I64" s="37">
        <v>27.500000000000004</v>
      </c>
      <c r="J64" s="37">
        <v>28.000000000000004</v>
      </c>
      <c r="K64" s="37">
        <v>28.000000000000004</v>
      </c>
      <c r="L64" s="37">
        <v>28.500000000000004</v>
      </c>
      <c r="M64" s="37">
        <v>29.000000000000004</v>
      </c>
      <c r="N64" s="37">
        <v>29.5</v>
      </c>
      <c r="O64" s="37">
        <v>29.5</v>
      </c>
      <c r="P64" s="37">
        <v>29.5</v>
      </c>
      <c r="Q64" s="37">
        <v>30</v>
      </c>
      <c r="S64" t="str">
        <f t="shared" si="1"/>
        <v/>
      </c>
      <c r="T64">
        <v>87000</v>
      </c>
      <c r="U64" s="38">
        <v>0.26</v>
      </c>
      <c r="V64" s="38">
        <v>0.26500000000000001</v>
      </c>
      <c r="W64" s="38">
        <v>0.27</v>
      </c>
      <c r="X64" s="38">
        <v>0.27500000000000002</v>
      </c>
      <c r="Y64" s="38">
        <v>0.28000000000000003</v>
      </c>
      <c r="Z64" s="38">
        <v>0.28000000000000003</v>
      </c>
      <c r="AA64" s="38">
        <v>0.28500000000000003</v>
      </c>
      <c r="AB64" s="38">
        <v>0.29000000000000004</v>
      </c>
      <c r="AC64" s="38">
        <v>0.29499999999999998</v>
      </c>
      <c r="AD64" s="38">
        <v>0.29499999999999998</v>
      </c>
      <c r="AE64" s="38">
        <v>0.29499999999999998</v>
      </c>
      <c r="AF64" s="38">
        <v>0.3</v>
      </c>
      <c r="AH64" s="37">
        <f t="shared" si="3"/>
        <v>26</v>
      </c>
      <c r="AI64" s="37">
        <f t="shared" si="3"/>
        <v>26.5</v>
      </c>
      <c r="AJ64" s="37">
        <f t="shared" si="3"/>
        <v>27</v>
      </c>
      <c r="AK64" s="37">
        <f t="shared" si="3"/>
        <v>27.500000000000004</v>
      </c>
      <c r="AL64" s="37">
        <f t="shared" si="3"/>
        <v>28.000000000000004</v>
      </c>
      <c r="AM64" s="37">
        <f t="shared" si="3"/>
        <v>28.000000000000004</v>
      </c>
      <c r="AN64" s="37">
        <f t="shared" si="3"/>
        <v>28.500000000000004</v>
      </c>
      <c r="AO64" s="37">
        <f t="shared" si="3"/>
        <v>29.000000000000004</v>
      </c>
      <c r="AP64" s="37">
        <f t="shared" si="3"/>
        <v>29.5</v>
      </c>
      <c r="AQ64" s="37">
        <f t="shared" si="3"/>
        <v>29.5</v>
      </c>
      <c r="AR64" s="37">
        <f t="shared" si="3"/>
        <v>29.5</v>
      </c>
      <c r="AS64" s="37">
        <f t="shared" si="3"/>
        <v>30</v>
      </c>
    </row>
    <row r="65" spans="4:45" x14ac:dyDescent="0.25">
      <c r="D65">
        <v>62</v>
      </c>
      <c r="E65">
        <v>88000</v>
      </c>
      <c r="F65" s="37">
        <v>26</v>
      </c>
      <c r="G65" s="37">
        <v>26.5</v>
      </c>
      <c r="H65" s="37">
        <v>27</v>
      </c>
      <c r="I65" s="37">
        <v>27.500000000000004</v>
      </c>
      <c r="J65" s="37">
        <v>28.000000000000004</v>
      </c>
      <c r="K65" s="37">
        <v>28.000000000000004</v>
      </c>
      <c r="L65" s="37">
        <v>28.500000000000004</v>
      </c>
      <c r="M65" s="37">
        <v>29.000000000000004</v>
      </c>
      <c r="N65" s="37">
        <v>29.5</v>
      </c>
      <c r="O65" s="37">
        <v>29.5</v>
      </c>
      <c r="P65" s="37">
        <v>30</v>
      </c>
      <c r="Q65" s="37">
        <v>30</v>
      </c>
      <c r="S65" t="str">
        <f t="shared" si="1"/>
        <v/>
      </c>
      <c r="T65">
        <v>88000</v>
      </c>
      <c r="U65" s="38">
        <v>0.26</v>
      </c>
      <c r="V65" s="38">
        <v>0.26500000000000001</v>
      </c>
      <c r="W65" s="38">
        <v>0.27</v>
      </c>
      <c r="X65" s="38">
        <v>0.27500000000000002</v>
      </c>
      <c r="Y65" s="38">
        <v>0.28000000000000003</v>
      </c>
      <c r="Z65" s="38">
        <v>0.28000000000000003</v>
      </c>
      <c r="AA65" s="38">
        <v>0.28500000000000003</v>
      </c>
      <c r="AB65" s="38">
        <v>0.29000000000000004</v>
      </c>
      <c r="AC65" s="38">
        <v>0.29499999999999998</v>
      </c>
      <c r="AD65" s="38">
        <v>0.29499999999999998</v>
      </c>
      <c r="AE65" s="38">
        <v>0.3</v>
      </c>
      <c r="AF65" s="38">
        <v>0.3</v>
      </c>
      <c r="AH65" s="37">
        <f t="shared" si="3"/>
        <v>26</v>
      </c>
      <c r="AI65" s="37">
        <f t="shared" si="3"/>
        <v>26.5</v>
      </c>
      <c r="AJ65" s="37">
        <f t="shared" si="3"/>
        <v>27</v>
      </c>
      <c r="AK65" s="37">
        <f t="shared" si="3"/>
        <v>27.500000000000004</v>
      </c>
      <c r="AL65" s="37">
        <f t="shared" si="3"/>
        <v>28.000000000000004</v>
      </c>
      <c r="AM65" s="37">
        <f t="shared" si="3"/>
        <v>28.000000000000004</v>
      </c>
      <c r="AN65" s="37">
        <f t="shared" si="3"/>
        <v>28.500000000000004</v>
      </c>
      <c r="AO65" s="37">
        <f t="shared" si="3"/>
        <v>29.000000000000004</v>
      </c>
      <c r="AP65" s="37">
        <f t="shared" si="3"/>
        <v>29.5</v>
      </c>
      <c r="AQ65" s="37">
        <f t="shared" si="3"/>
        <v>29.5</v>
      </c>
      <c r="AR65" s="37">
        <f t="shared" si="3"/>
        <v>30</v>
      </c>
      <c r="AS65" s="37">
        <f t="shared" si="3"/>
        <v>30</v>
      </c>
    </row>
    <row r="66" spans="4:45" x14ac:dyDescent="0.25">
      <c r="D66">
        <v>63</v>
      </c>
      <c r="E66">
        <v>89000</v>
      </c>
      <c r="F66" s="37">
        <v>26</v>
      </c>
      <c r="G66" s="37">
        <v>26.5</v>
      </c>
      <c r="H66" s="37">
        <v>27</v>
      </c>
      <c r="I66" s="37">
        <v>27.500000000000004</v>
      </c>
      <c r="J66" s="37">
        <v>28.000000000000004</v>
      </c>
      <c r="K66" s="37">
        <v>28.000000000000004</v>
      </c>
      <c r="L66" s="37">
        <v>28.500000000000004</v>
      </c>
      <c r="M66" s="37">
        <v>29.000000000000004</v>
      </c>
      <c r="N66" s="37">
        <v>29.5</v>
      </c>
      <c r="O66" s="37">
        <v>29.5</v>
      </c>
      <c r="P66" s="37">
        <v>30</v>
      </c>
      <c r="Q66" s="37">
        <v>30</v>
      </c>
      <c r="S66" t="str">
        <f t="shared" si="1"/>
        <v/>
      </c>
      <c r="T66">
        <v>89000</v>
      </c>
      <c r="U66" s="38">
        <v>0.26</v>
      </c>
      <c r="V66" s="38">
        <v>0.26500000000000001</v>
      </c>
      <c r="W66" s="38">
        <v>0.27</v>
      </c>
      <c r="X66" s="38">
        <v>0.27500000000000002</v>
      </c>
      <c r="Y66" s="38">
        <v>0.28000000000000003</v>
      </c>
      <c r="Z66" s="38">
        <v>0.28000000000000003</v>
      </c>
      <c r="AA66" s="38">
        <v>0.28500000000000003</v>
      </c>
      <c r="AB66" s="38">
        <v>0.29000000000000004</v>
      </c>
      <c r="AC66" s="38">
        <v>0.29499999999999998</v>
      </c>
      <c r="AD66" s="38">
        <v>0.29499999999999998</v>
      </c>
      <c r="AE66" s="38">
        <v>0.3</v>
      </c>
      <c r="AF66" s="38">
        <v>0.3</v>
      </c>
      <c r="AH66" s="37">
        <f t="shared" si="3"/>
        <v>26</v>
      </c>
      <c r="AI66" s="37">
        <f t="shared" si="3"/>
        <v>26.5</v>
      </c>
      <c r="AJ66" s="37">
        <f t="shared" si="3"/>
        <v>27</v>
      </c>
      <c r="AK66" s="37">
        <f t="shared" si="3"/>
        <v>27.500000000000004</v>
      </c>
      <c r="AL66" s="37">
        <f t="shared" si="3"/>
        <v>28.000000000000004</v>
      </c>
      <c r="AM66" s="37">
        <f t="shared" si="3"/>
        <v>28.000000000000004</v>
      </c>
      <c r="AN66" s="37">
        <f t="shared" si="3"/>
        <v>28.500000000000004</v>
      </c>
      <c r="AO66" s="37">
        <f t="shared" si="3"/>
        <v>29.000000000000004</v>
      </c>
      <c r="AP66" s="37">
        <f t="shared" si="3"/>
        <v>29.5</v>
      </c>
      <c r="AQ66" s="37">
        <f t="shared" si="3"/>
        <v>29.5</v>
      </c>
      <c r="AR66" s="37">
        <f t="shared" si="3"/>
        <v>30</v>
      </c>
      <c r="AS66" s="37">
        <f t="shared" si="3"/>
        <v>30</v>
      </c>
    </row>
    <row r="67" spans="4:45" x14ac:dyDescent="0.25">
      <c r="D67">
        <v>64</v>
      </c>
      <c r="E67">
        <v>90000</v>
      </c>
      <c r="F67" s="37">
        <v>26</v>
      </c>
      <c r="G67" s="37">
        <v>26.5</v>
      </c>
      <c r="H67" s="37">
        <v>27</v>
      </c>
      <c r="I67" s="37">
        <v>27.500000000000004</v>
      </c>
      <c r="J67" s="37">
        <v>28.000000000000004</v>
      </c>
      <c r="K67" s="37">
        <v>28.500000000000004</v>
      </c>
      <c r="L67" s="37">
        <v>28.500000000000004</v>
      </c>
      <c r="M67" s="37">
        <v>29.000000000000004</v>
      </c>
      <c r="N67" s="37">
        <v>29.5</v>
      </c>
      <c r="O67" s="37">
        <v>29.5</v>
      </c>
      <c r="P67" s="37">
        <v>30</v>
      </c>
      <c r="Q67" s="37">
        <v>30</v>
      </c>
      <c r="S67" t="str">
        <f t="shared" si="1"/>
        <v/>
      </c>
      <c r="T67">
        <v>90000</v>
      </c>
      <c r="U67" s="38">
        <v>0.26</v>
      </c>
      <c r="V67" s="38">
        <v>0.26500000000000001</v>
      </c>
      <c r="W67" s="38">
        <v>0.27</v>
      </c>
      <c r="X67" s="38">
        <v>0.27500000000000002</v>
      </c>
      <c r="Y67" s="38">
        <v>0.28000000000000003</v>
      </c>
      <c r="Z67" s="38">
        <v>0.28500000000000003</v>
      </c>
      <c r="AA67" s="38">
        <v>0.28500000000000003</v>
      </c>
      <c r="AB67" s="38">
        <v>0.29000000000000004</v>
      </c>
      <c r="AC67" s="38">
        <v>0.29499999999999998</v>
      </c>
      <c r="AD67" s="38">
        <v>0.29499999999999998</v>
      </c>
      <c r="AE67" s="38">
        <v>0.3</v>
      </c>
      <c r="AF67" s="38">
        <v>0.3</v>
      </c>
      <c r="AH67" s="37">
        <f t="shared" si="3"/>
        <v>26</v>
      </c>
      <c r="AI67" s="37">
        <f t="shared" si="3"/>
        <v>26.5</v>
      </c>
      <c r="AJ67" s="37">
        <f t="shared" si="3"/>
        <v>27</v>
      </c>
      <c r="AK67" s="37">
        <f t="shared" si="3"/>
        <v>27.500000000000004</v>
      </c>
      <c r="AL67" s="37">
        <f t="shared" si="3"/>
        <v>28.000000000000004</v>
      </c>
      <c r="AM67" s="37">
        <f t="shared" si="3"/>
        <v>28.500000000000004</v>
      </c>
      <c r="AN67" s="37">
        <f t="shared" si="3"/>
        <v>28.500000000000004</v>
      </c>
      <c r="AO67" s="37">
        <f t="shared" si="3"/>
        <v>29.000000000000004</v>
      </c>
      <c r="AP67" s="37">
        <f t="shared" si="3"/>
        <v>29.5</v>
      </c>
      <c r="AQ67" s="37">
        <f t="shared" ref="AH67:AS87" si="4">AD67*$T$3</f>
        <v>29.5</v>
      </c>
      <c r="AR67" s="37">
        <f t="shared" si="4"/>
        <v>30</v>
      </c>
      <c r="AS67" s="37">
        <f t="shared" si="4"/>
        <v>30</v>
      </c>
    </row>
    <row r="68" spans="4:45" x14ac:dyDescent="0.25">
      <c r="D68">
        <v>65</v>
      </c>
      <c r="E68">
        <v>91000</v>
      </c>
      <c r="F68" s="37">
        <v>26</v>
      </c>
      <c r="G68" s="37">
        <v>26.5</v>
      </c>
      <c r="H68" s="37">
        <v>27</v>
      </c>
      <c r="I68" s="37">
        <v>27.500000000000004</v>
      </c>
      <c r="J68" s="37">
        <v>28.000000000000004</v>
      </c>
      <c r="K68" s="37">
        <v>28.500000000000004</v>
      </c>
      <c r="L68" s="37">
        <v>28.500000000000004</v>
      </c>
      <c r="M68" s="37">
        <v>29.000000000000004</v>
      </c>
      <c r="N68" s="37">
        <v>29.5</v>
      </c>
      <c r="O68" s="37">
        <v>29.5</v>
      </c>
      <c r="P68" s="37">
        <v>30</v>
      </c>
      <c r="Q68" s="37">
        <v>30</v>
      </c>
      <c r="S68" t="str">
        <f t="shared" si="1"/>
        <v/>
      </c>
      <c r="T68">
        <v>91000</v>
      </c>
      <c r="U68" s="38">
        <v>0.26</v>
      </c>
      <c r="V68" s="38">
        <v>0.26500000000000001</v>
      </c>
      <c r="W68" s="38">
        <v>0.27</v>
      </c>
      <c r="X68" s="38">
        <v>0.27500000000000002</v>
      </c>
      <c r="Y68" s="38">
        <v>0.28000000000000003</v>
      </c>
      <c r="Z68" s="38">
        <v>0.28500000000000003</v>
      </c>
      <c r="AA68" s="38">
        <v>0.28500000000000003</v>
      </c>
      <c r="AB68" s="38">
        <v>0.29000000000000004</v>
      </c>
      <c r="AC68" s="38">
        <v>0.29499999999999998</v>
      </c>
      <c r="AD68" s="38">
        <v>0.29499999999999998</v>
      </c>
      <c r="AE68" s="38">
        <v>0.3</v>
      </c>
      <c r="AF68" s="38">
        <v>0.3</v>
      </c>
      <c r="AH68" s="37">
        <f t="shared" si="4"/>
        <v>26</v>
      </c>
      <c r="AI68" s="37">
        <f t="shared" si="4"/>
        <v>26.5</v>
      </c>
      <c r="AJ68" s="37">
        <f t="shared" si="4"/>
        <v>27</v>
      </c>
      <c r="AK68" s="37">
        <f t="shared" si="4"/>
        <v>27.500000000000004</v>
      </c>
      <c r="AL68" s="37">
        <f t="shared" si="4"/>
        <v>28.000000000000004</v>
      </c>
      <c r="AM68" s="37">
        <f t="shared" si="4"/>
        <v>28.500000000000004</v>
      </c>
      <c r="AN68" s="37">
        <f t="shared" si="4"/>
        <v>28.500000000000004</v>
      </c>
      <c r="AO68" s="37">
        <f t="shared" si="4"/>
        <v>29.000000000000004</v>
      </c>
      <c r="AP68" s="37">
        <f t="shared" si="4"/>
        <v>29.5</v>
      </c>
      <c r="AQ68" s="37">
        <f t="shared" si="4"/>
        <v>29.5</v>
      </c>
      <c r="AR68" s="37">
        <f t="shared" si="4"/>
        <v>30</v>
      </c>
      <c r="AS68" s="37">
        <f t="shared" si="4"/>
        <v>30</v>
      </c>
    </row>
    <row r="69" spans="4:45" x14ac:dyDescent="0.25">
      <c r="D69">
        <v>66</v>
      </c>
      <c r="E69">
        <v>92000</v>
      </c>
      <c r="F69" s="37">
        <v>26</v>
      </c>
      <c r="G69" s="37">
        <v>26.5</v>
      </c>
      <c r="H69" s="37">
        <v>27</v>
      </c>
      <c r="I69" s="37">
        <v>27.500000000000004</v>
      </c>
      <c r="J69" s="37">
        <v>28.000000000000004</v>
      </c>
      <c r="K69" s="37">
        <v>28.500000000000004</v>
      </c>
      <c r="L69" s="37">
        <v>28.500000000000004</v>
      </c>
      <c r="M69" s="37">
        <v>29.000000000000004</v>
      </c>
      <c r="N69" s="37">
        <v>29.5</v>
      </c>
      <c r="O69" s="37">
        <v>29.5</v>
      </c>
      <c r="P69" s="37">
        <v>30</v>
      </c>
      <c r="Q69" s="37">
        <v>30</v>
      </c>
      <c r="S69" t="str">
        <f t="shared" si="1"/>
        <v/>
      </c>
      <c r="T69">
        <v>92000</v>
      </c>
      <c r="U69" s="38">
        <v>0.26</v>
      </c>
      <c r="V69" s="38">
        <v>0.26500000000000001</v>
      </c>
      <c r="W69" s="38">
        <v>0.27</v>
      </c>
      <c r="X69" s="38">
        <v>0.27500000000000002</v>
      </c>
      <c r="Y69" s="38">
        <v>0.28000000000000003</v>
      </c>
      <c r="Z69" s="38">
        <v>0.28500000000000003</v>
      </c>
      <c r="AA69" s="38">
        <v>0.28500000000000003</v>
      </c>
      <c r="AB69" s="38">
        <v>0.29000000000000004</v>
      </c>
      <c r="AC69" s="38">
        <v>0.29499999999999998</v>
      </c>
      <c r="AD69" s="38">
        <v>0.29499999999999998</v>
      </c>
      <c r="AE69" s="38">
        <v>0.3</v>
      </c>
      <c r="AF69" s="38">
        <v>0.3</v>
      </c>
      <c r="AH69" s="37">
        <f t="shared" si="4"/>
        <v>26</v>
      </c>
      <c r="AI69" s="37">
        <f t="shared" si="4"/>
        <v>26.5</v>
      </c>
      <c r="AJ69" s="37">
        <f t="shared" si="4"/>
        <v>27</v>
      </c>
      <c r="AK69" s="37">
        <f t="shared" si="4"/>
        <v>27.500000000000004</v>
      </c>
      <c r="AL69" s="37">
        <f t="shared" si="4"/>
        <v>28.000000000000004</v>
      </c>
      <c r="AM69" s="37">
        <f t="shared" si="4"/>
        <v>28.500000000000004</v>
      </c>
      <c r="AN69" s="37">
        <f t="shared" si="4"/>
        <v>28.500000000000004</v>
      </c>
      <c r="AO69" s="37">
        <f t="shared" si="4"/>
        <v>29.000000000000004</v>
      </c>
      <c r="AP69" s="37">
        <f t="shared" si="4"/>
        <v>29.5</v>
      </c>
      <c r="AQ69" s="37">
        <f t="shared" si="4"/>
        <v>29.5</v>
      </c>
      <c r="AR69" s="37">
        <f t="shared" si="4"/>
        <v>30</v>
      </c>
      <c r="AS69" s="37">
        <f t="shared" si="4"/>
        <v>30</v>
      </c>
    </row>
    <row r="70" spans="4:45" x14ac:dyDescent="0.25">
      <c r="D70">
        <v>67</v>
      </c>
      <c r="E70">
        <v>93000</v>
      </c>
      <c r="F70" s="37">
        <v>26</v>
      </c>
      <c r="G70" s="37">
        <v>26.5</v>
      </c>
      <c r="H70" s="37">
        <v>27</v>
      </c>
      <c r="I70" s="37">
        <v>27.500000000000004</v>
      </c>
      <c r="J70" s="37">
        <v>28.000000000000004</v>
      </c>
      <c r="K70" s="37">
        <v>28.500000000000004</v>
      </c>
      <c r="L70" s="37">
        <v>28.500000000000004</v>
      </c>
      <c r="M70" s="37">
        <v>29.000000000000004</v>
      </c>
      <c r="N70" s="37">
        <v>29.5</v>
      </c>
      <c r="O70" s="37">
        <v>29.5</v>
      </c>
      <c r="P70" s="37">
        <v>30</v>
      </c>
      <c r="Q70" s="37">
        <v>30</v>
      </c>
      <c r="S70" t="str">
        <f t="shared" ref="S70:S87" si="5">IF(E70&lt;&gt;T70,"x","")</f>
        <v/>
      </c>
      <c r="T70">
        <v>93000</v>
      </c>
      <c r="U70" s="38">
        <v>0.26</v>
      </c>
      <c r="V70" s="38">
        <v>0.26500000000000001</v>
      </c>
      <c r="W70" s="38">
        <v>0.27</v>
      </c>
      <c r="X70" s="38">
        <v>0.27500000000000002</v>
      </c>
      <c r="Y70" s="38">
        <v>0.28000000000000003</v>
      </c>
      <c r="Z70" s="38">
        <v>0.28500000000000003</v>
      </c>
      <c r="AA70" s="38">
        <v>0.28500000000000003</v>
      </c>
      <c r="AB70" s="38">
        <v>0.29000000000000004</v>
      </c>
      <c r="AC70" s="38">
        <v>0.29499999999999998</v>
      </c>
      <c r="AD70" s="38">
        <v>0.29499999999999998</v>
      </c>
      <c r="AE70" s="38">
        <v>0.3</v>
      </c>
      <c r="AF70" s="38">
        <v>0.3</v>
      </c>
      <c r="AH70" s="37">
        <f t="shared" si="4"/>
        <v>26</v>
      </c>
      <c r="AI70" s="37">
        <f t="shared" si="4"/>
        <v>26.5</v>
      </c>
      <c r="AJ70" s="37">
        <f t="shared" si="4"/>
        <v>27</v>
      </c>
      <c r="AK70" s="37">
        <f t="shared" si="4"/>
        <v>27.500000000000004</v>
      </c>
      <c r="AL70" s="37">
        <f t="shared" si="4"/>
        <v>28.000000000000004</v>
      </c>
      <c r="AM70" s="37">
        <f t="shared" si="4"/>
        <v>28.500000000000004</v>
      </c>
      <c r="AN70" s="37">
        <f t="shared" si="4"/>
        <v>28.500000000000004</v>
      </c>
      <c r="AO70" s="37">
        <f t="shared" si="4"/>
        <v>29.000000000000004</v>
      </c>
      <c r="AP70" s="37">
        <f t="shared" si="4"/>
        <v>29.5</v>
      </c>
      <c r="AQ70" s="37">
        <f t="shared" si="4"/>
        <v>29.5</v>
      </c>
      <c r="AR70" s="37">
        <f t="shared" si="4"/>
        <v>30</v>
      </c>
      <c r="AS70" s="37">
        <f t="shared" si="4"/>
        <v>30</v>
      </c>
    </row>
    <row r="71" spans="4:45" x14ac:dyDescent="0.25">
      <c r="D71">
        <v>68</v>
      </c>
      <c r="E71">
        <v>94000</v>
      </c>
      <c r="F71" s="37">
        <v>26</v>
      </c>
      <c r="G71" s="37">
        <v>26.5</v>
      </c>
      <c r="H71" s="37">
        <v>27</v>
      </c>
      <c r="I71" s="37">
        <v>27.500000000000004</v>
      </c>
      <c r="J71" s="37">
        <v>28.000000000000004</v>
      </c>
      <c r="K71" s="37">
        <v>28.500000000000004</v>
      </c>
      <c r="L71" s="37">
        <v>28.500000000000004</v>
      </c>
      <c r="M71" s="37">
        <v>29.000000000000004</v>
      </c>
      <c r="N71" s="37">
        <v>29.5</v>
      </c>
      <c r="O71" s="37">
        <v>29.5</v>
      </c>
      <c r="P71" s="37">
        <v>30</v>
      </c>
      <c r="Q71" s="37">
        <v>30</v>
      </c>
      <c r="S71" t="str">
        <f t="shared" si="5"/>
        <v/>
      </c>
      <c r="T71">
        <v>94000</v>
      </c>
      <c r="U71" s="38">
        <v>0.26</v>
      </c>
      <c r="V71" s="38">
        <v>0.26500000000000001</v>
      </c>
      <c r="W71" s="38">
        <v>0.27</v>
      </c>
      <c r="X71" s="38">
        <v>0.27500000000000002</v>
      </c>
      <c r="Y71" s="38">
        <v>0.28000000000000003</v>
      </c>
      <c r="Z71" s="38">
        <v>0.28500000000000003</v>
      </c>
      <c r="AA71" s="38">
        <v>0.28500000000000003</v>
      </c>
      <c r="AB71" s="38">
        <v>0.29000000000000004</v>
      </c>
      <c r="AC71" s="38">
        <v>0.29499999999999998</v>
      </c>
      <c r="AD71" s="38">
        <v>0.29499999999999998</v>
      </c>
      <c r="AE71" s="38">
        <v>0.3</v>
      </c>
      <c r="AF71" s="38">
        <v>0.3</v>
      </c>
      <c r="AH71" s="37">
        <f t="shared" si="4"/>
        <v>26</v>
      </c>
      <c r="AI71" s="37">
        <f t="shared" si="4"/>
        <v>26.5</v>
      </c>
      <c r="AJ71" s="37">
        <f t="shared" si="4"/>
        <v>27</v>
      </c>
      <c r="AK71" s="37">
        <f t="shared" si="4"/>
        <v>27.500000000000004</v>
      </c>
      <c r="AL71" s="37">
        <f t="shared" si="4"/>
        <v>28.000000000000004</v>
      </c>
      <c r="AM71" s="37">
        <f t="shared" si="4"/>
        <v>28.500000000000004</v>
      </c>
      <c r="AN71" s="37">
        <f t="shared" si="4"/>
        <v>28.500000000000004</v>
      </c>
      <c r="AO71" s="37">
        <f t="shared" si="4"/>
        <v>29.000000000000004</v>
      </c>
      <c r="AP71" s="37">
        <f t="shared" si="4"/>
        <v>29.5</v>
      </c>
      <c r="AQ71" s="37">
        <f t="shared" si="4"/>
        <v>29.5</v>
      </c>
      <c r="AR71" s="37">
        <f t="shared" si="4"/>
        <v>30</v>
      </c>
      <c r="AS71" s="37">
        <f t="shared" si="4"/>
        <v>30</v>
      </c>
    </row>
    <row r="72" spans="4:45" x14ac:dyDescent="0.25">
      <c r="D72">
        <v>69</v>
      </c>
      <c r="E72">
        <v>95000</v>
      </c>
      <c r="F72" s="37">
        <v>26</v>
      </c>
      <c r="G72" s="37">
        <v>26.5</v>
      </c>
      <c r="H72" s="37">
        <v>27</v>
      </c>
      <c r="I72" s="37">
        <v>27.500000000000004</v>
      </c>
      <c r="J72" s="37">
        <v>28.000000000000004</v>
      </c>
      <c r="K72" s="37">
        <v>28.500000000000004</v>
      </c>
      <c r="L72" s="37">
        <v>28.500000000000004</v>
      </c>
      <c r="M72" s="37">
        <v>29.000000000000004</v>
      </c>
      <c r="N72" s="37">
        <v>29.5</v>
      </c>
      <c r="O72" s="37">
        <v>29.5</v>
      </c>
      <c r="P72" s="37">
        <v>30</v>
      </c>
      <c r="Q72" s="37">
        <v>30</v>
      </c>
      <c r="S72" t="str">
        <f t="shared" si="5"/>
        <v/>
      </c>
      <c r="T72">
        <v>95000</v>
      </c>
      <c r="U72" s="38">
        <v>0.26</v>
      </c>
      <c r="V72" s="38">
        <v>0.26500000000000001</v>
      </c>
      <c r="W72" s="38">
        <v>0.27</v>
      </c>
      <c r="X72" s="38">
        <v>0.27500000000000002</v>
      </c>
      <c r="Y72" s="38">
        <v>0.28000000000000003</v>
      </c>
      <c r="Z72" s="38">
        <v>0.28500000000000003</v>
      </c>
      <c r="AA72" s="38">
        <v>0.28500000000000003</v>
      </c>
      <c r="AB72" s="38">
        <v>0.29000000000000004</v>
      </c>
      <c r="AC72" s="38">
        <v>0.29499999999999998</v>
      </c>
      <c r="AD72" s="38">
        <v>0.29499999999999998</v>
      </c>
      <c r="AE72" s="38">
        <v>0.3</v>
      </c>
      <c r="AF72" s="38">
        <v>0.3</v>
      </c>
      <c r="AH72" s="37">
        <f t="shared" si="4"/>
        <v>26</v>
      </c>
      <c r="AI72" s="37">
        <f t="shared" si="4"/>
        <v>26.5</v>
      </c>
      <c r="AJ72" s="37">
        <f t="shared" si="4"/>
        <v>27</v>
      </c>
      <c r="AK72" s="37">
        <f t="shared" si="4"/>
        <v>27.500000000000004</v>
      </c>
      <c r="AL72" s="37">
        <f t="shared" si="4"/>
        <v>28.000000000000004</v>
      </c>
      <c r="AM72" s="37">
        <f t="shared" si="4"/>
        <v>28.500000000000004</v>
      </c>
      <c r="AN72" s="37">
        <f t="shared" si="4"/>
        <v>28.500000000000004</v>
      </c>
      <c r="AO72" s="37">
        <f t="shared" si="4"/>
        <v>29.000000000000004</v>
      </c>
      <c r="AP72" s="37">
        <f t="shared" si="4"/>
        <v>29.5</v>
      </c>
      <c r="AQ72" s="37">
        <f t="shared" si="4"/>
        <v>29.5</v>
      </c>
      <c r="AR72" s="37">
        <f t="shared" si="4"/>
        <v>30</v>
      </c>
      <c r="AS72" s="37">
        <f t="shared" si="4"/>
        <v>30</v>
      </c>
    </row>
    <row r="73" spans="4:45" x14ac:dyDescent="0.25">
      <c r="D73">
        <v>70</v>
      </c>
      <c r="E73">
        <v>96000</v>
      </c>
      <c r="F73" s="37">
        <v>26</v>
      </c>
      <c r="G73" s="37">
        <v>26.5</v>
      </c>
      <c r="H73" s="37">
        <v>27</v>
      </c>
      <c r="I73" s="37">
        <v>27.500000000000004</v>
      </c>
      <c r="J73" s="37">
        <v>28.000000000000004</v>
      </c>
      <c r="K73" s="37">
        <v>28.500000000000004</v>
      </c>
      <c r="L73" s="37">
        <v>28.500000000000004</v>
      </c>
      <c r="M73" s="37">
        <v>29.000000000000004</v>
      </c>
      <c r="N73" s="37">
        <v>29.5</v>
      </c>
      <c r="O73" s="37">
        <v>29.5</v>
      </c>
      <c r="P73" s="37">
        <v>30</v>
      </c>
      <c r="Q73" s="37">
        <v>30</v>
      </c>
      <c r="S73" t="str">
        <f t="shared" si="5"/>
        <v/>
      </c>
      <c r="T73">
        <v>96000</v>
      </c>
      <c r="U73" s="38">
        <v>0.26</v>
      </c>
      <c r="V73" s="38">
        <v>0.26500000000000001</v>
      </c>
      <c r="W73" s="38">
        <v>0.27</v>
      </c>
      <c r="X73" s="38">
        <v>0.27500000000000002</v>
      </c>
      <c r="Y73" s="38">
        <v>0.28000000000000003</v>
      </c>
      <c r="Z73" s="38">
        <v>0.28500000000000003</v>
      </c>
      <c r="AA73" s="38">
        <v>0.28500000000000003</v>
      </c>
      <c r="AB73" s="38">
        <v>0.29000000000000004</v>
      </c>
      <c r="AC73" s="38">
        <v>0.29499999999999998</v>
      </c>
      <c r="AD73" s="38">
        <v>0.29499999999999998</v>
      </c>
      <c r="AE73" s="38">
        <v>0.3</v>
      </c>
      <c r="AF73" s="38">
        <v>0.3</v>
      </c>
      <c r="AH73" s="37">
        <f t="shared" si="4"/>
        <v>26</v>
      </c>
      <c r="AI73" s="37">
        <f t="shared" si="4"/>
        <v>26.5</v>
      </c>
      <c r="AJ73" s="37">
        <f t="shared" si="4"/>
        <v>27</v>
      </c>
      <c r="AK73" s="37">
        <f t="shared" si="4"/>
        <v>27.500000000000004</v>
      </c>
      <c r="AL73" s="37">
        <f t="shared" si="4"/>
        <v>28.000000000000004</v>
      </c>
      <c r="AM73" s="37">
        <f t="shared" si="4"/>
        <v>28.500000000000004</v>
      </c>
      <c r="AN73" s="37">
        <f t="shared" si="4"/>
        <v>28.500000000000004</v>
      </c>
      <c r="AO73" s="37">
        <f t="shared" si="4"/>
        <v>29.000000000000004</v>
      </c>
      <c r="AP73" s="37">
        <f t="shared" si="4"/>
        <v>29.5</v>
      </c>
      <c r="AQ73" s="37">
        <f t="shared" si="4"/>
        <v>29.5</v>
      </c>
      <c r="AR73" s="37">
        <f t="shared" si="4"/>
        <v>30</v>
      </c>
      <c r="AS73" s="37">
        <f t="shared" si="4"/>
        <v>30</v>
      </c>
    </row>
    <row r="74" spans="4:45" x14ac:dyDescent="0.25">
      <c r="D74">
        <v>71</v>
      </c>
      <c r="E74">
        <v>97000</v>
      </c>
      <c r="F74" s="37">
        <v>26</v>
      </c>
      <c r="G74" s="37">
        <v>26.5</v>
      </c>
      <c r="H74" s="37">
        <v>27</v>
      </c>
      <c r="I74" s="37">
        <v>27.500000000000004</v>
      </c>
      <c r="J74" s="37">
        <v>28.000000000000004</v>
      </c>
      <c r="K74" s="37">
        <v>28.500000000000004</v>
      </c>
      <c r="L74" s="37">
        <v>28.500000000000004</v>
      </c>
      <c r="M74" s="37">
        <v>29.000000000000004</v>
      </c>
      <c r="N74" s="37">
        <v>29.5</v>
      </c>
      <c r="O74" s="37">
        <v>29.5</v>
      </c>
      <c r="P74" s="37">
        <v>30</v>
      </c>
      <c r="Q74" s="37">
        <v>30</v>
      </c>
      <c r="S74" t="str">
        <f t="shared" si="5"/>
        <v/>
      </c>
      <c r="T74">
        <v>97000</v>
      </c>
      <c r="U74" s="38">
        <v>0.26</v>
      </c>
      <c r="V74" s="38">
        <v>0.26500000000000001</v>
      </c>
      <c r="W74" s="38">
        <v>0.27</v>
      </c>
      <c r="X74" s="38">
        <v>0.27500000000000002</v>
      </c>
      <c r="Y74" s="38">
        <v>0.28000000000000003</v>
      </c>
      <c r="Z74" s="38">
        <v>0.28500000000000003</v>
      </c>
      <c r="AA74" s="38">
        <v>0.28500000000000003</v>
      </c>
      <c r="AB74" s="38">
        <v>0.29000000000000004</v>
      </c>
      <c r="AC74" s="38">
        <v>0.29499999999999998</v>
      </c>
      <c r="AD74" s="38">
        <v>0.29499999999999998</v>
      </c>
      <c r="AE74" s="38">
        <v>0.3</v>
      </c>
      <c r="AF74" s="38">
        <v>0.3</v>
      </c>
      <c r="AH74" s="37">
        <f t="shared" si="4"/>
        <v>26</v>
      </c>
      <c r="AI74" s="37">
        <f t="shared" si="4"/>
        <v>26.5</v>
      </c>
      <c r="AJ74" s="37">
        <f t="shared" si="4"/>
        <v>27</v>
      </c>
      <c r="AK74" s="37">
        <f t="shared" si="4"/>
        <v>27.500000000000004</v>
      </c>
      <c r="AL74" s="37">
        <f t="shared" si="4"/>
        <v>28.000000000000004</v>
      </c>
      <c r="AM74" s="37">
        <f t="shared" si="4"/>
        <v>28.500000000000004</v>
      </c>
      <c r="AN74" s="37">
        <f t="shared" si="4"/>
        <v>28.500000000000004</v>
      </c>
      <c r="AO74" s="37">
        <f t="shared" si="4"/>
        <v>29.000000000000004</v>
      </c>
      <c r="AP74" s="37">
        <f t="shared" si="4"/>
        <v>29.5</v>
      </c>
      <c r="AQ74" s="37">
        <f t="shared" si="4"/>
        <v>29.5</v>
      </c>
      <c r="AR74" s="37">
        <f t="shared" si="4"/>
        <v>30</v>
      </c>
      <c r="AS74" s="37">
        <f t="shared" si="4"/>
        <v>30</v>
      </c>
    </row>
    <row r="75" spans="4:45" x14ac:dyDescent="0.25">
      <c r="D75">
        <v>72</v>
      </c>
      <c r="E75">
        <v>98000</v>
      </c>
      <c r="F75" s="37">
        <v>26</v>
      </c>
      <c r="G75" s="37">
        <v>26.5</v>
      </c>
      <c r="H75" s="37">
        <v>27</v>
      </c>
      <c r="I75" s="37">
        <v>27.500000000000004</v>
      </c>
      <c r="J75" s="37">
        <v>28.000000000000004</v>
      </c>
      <c r="K75" s="37">
        <v>28.500000000000004</v>
      </c>
      <c r="L75" s="37">
        <v>28.500000000000004</v>
      </c>
      <c r="M75" s="37">
        <v>29.000000000000004</v>
      </c>
      <c r="N75" s="37">
        <v>29.5</v>
      </c>
      <c r="O75" s="37">
        <v>29.5</v>
      </c>
      <c r="P75" s="37">
        <v>30</v>
      </c>
      <c r="Q75" s="37">
        <v>30</v>
      </c>
      <c r="S75" t="str">
        <f t="shared" si="5"/>
        <v/>
      </c>
      <c r="T75">
        <v>98000</v>
      </c>
      <c r="U75" s="38">
        <v>0.26</v>
      </c>
      <c r="V75" s="38">
        <v>0.26500000000000001</v>
      </c>
      <c r="W75" s="38">
        <v>0.27</v>
      </c>
      <c r="X75" s="38">
        <v>0.27500000000000002</v>
      </c>
      <c r="Y75" s="38">
        <v>0.28000000000000003</v>
      </c>
      <c r="Z75" s="38">
        <v>0.28500000000000003</v>
      </c>
      <c r="AA75" s="38">
        <v>0.28500000000000003</v>
      </c>
      <c r="AB75" s="38">
        <v>0.29000000000000004</v>
      </c>
      <c r="AC75" s="38">
        <v>0.29499999999999998</v>
      </c>
      <c r="AD75" s="38">
        <v>0.29499999999999998</v>
      </c>
      <c r="AE75" s="38">
        <v>0.3</v>
      </c>
      <c r="AF75" s="38">
        <v>0.3</v>
      </c>
      <c r="AH75" s="37">
        <f t="shared" si="4"/>
        <v>26</v>
      </c>
      <c r="AI75" s="37">
        <f t="shared" si="4"/>
        <v>26.5</v>
      </c>
      <c r="AJ75" s="37">
        <f t="shared" si="4"/>
        <v>27</v>
      </c>
      <c r="AK75" s="37">
        <f t="shared" si="4"/>
        <v>27.500000000000004</v>
      </c>
      <c r="AL75" s="37">
        <f t="shared" si="4"/>
        <v>28.000000000000004</v>
      </c>
      <c r="AM75" s="37">
        <f t="shared" si="4"/>
        <v>28.500000000000004</v>
      </c>
      <c r="AN75" s="37">
        <f t="shared" si="4"/>
        <v>28.500000000000004</v>
      </c>
      <c r="AO75" s="37">
        <f t="shared" si="4"/>
        <v>29.000000000000004</v>
      </c>
      <c r="AP75" s="37">
        <f t="shared" si="4"/>
        <v>29.5</v>
      </c>
      <c r="AQ75" s="37">
        <f t="shared" si="4"/>
        <v>29.5</v>
      </c>
      <c r="AR75" s="37">
        <f t="shared" si="4"/>
        <v>30</v>
      </c>
      <c r="AS75" s="37">
        <f t="shared" si="4"/>
        <v>30</v>
      </c>
    </row>
    <row r="76" spans="4:45" x14ac:dyDescent="0.25">
      <c r="D76">
        <v>73</v>
      </c>
      <c r="E76">
        <v>99000</v>
      </c>
      <c r="F76" s="37">
        <v>26</v>
      </c>
      <c r="G76" s="37">
        <v>26.5</v>
      </c>
      <c r="H76" s="37">
        <v>27</v>
      </c>
      <c r="I76" s="37">
        <v>27.500000000000004</v>
      </c>
      <c r="J76" s="37">
        <v>28.000000000000004</v>
      </c>
      <c r="K76" s="37">
        <v>28.500000000000004</v>
      </c>
      <c r="L76" s="37">
        <v>28.500000000000004</v>
      </c>
      <c r="M76" s="37">
        <v>29.000000000000004</v>
      </c>
      <c r="N76" s="37">
        <v>29.5</v>
      </c>
      <c r="O76" s="37">
        <v>29.5</v>
      </c>
      <c r="P76" s="37">
        <v>30</v>
      </c>
      <c r="Q76" s="37">
        <v>30</v>
      </c>
      <c r="S76" t="str">
        <f t="shared" si="5"/>
        <v/>
      </c>
      <c r="T76">
        <v>99000</v>
      </c>
      <c r="U76" s="38">
        <v>0.26</v>
      </c>
      <c r="V76" s="38">
        <v>0.26500000000000001</v>
      </c>
      <c r="W76" s="38">
        <v>0.27</v>
      </c>
      <c r="X76" s="38">
        <v>0.27500000000000002</v>
      </c>
      <c r="Y76" s="38">
        <v>0.28000000000000003</v>
      </c>
      <c r="Z76" s="38">
        <v>0.28500000000000003</v>
      </c>
      <c r="AA76" s="38">
        <v>0.28500000000000003</v>
      </c>
      <c r="AB76" s="38">
        <v>0.29000000000000004</v>
      </c>
      <c r="AC76" s="38">
        <v>0.29499999999999998</v>
      </c>
      <c r="AD76" s="38">
        <v>0.29499999999999998</v>
      </c>
      <c r="AE76" s="38">
        <v>0.3</v>
      </c>
      <c r="AF76" s="38">
        <v>0.3</v>
      </c>
      <c r="AH76" s="37">
        <f t="shared" si="4"/>
        <v>26</v>
      </c>
      <c r="AI76" s="37">
        <f t="shared" si="4"/>
        <v>26.5</v>
      </c>
      <c r="AJ76" s="37">
        <f t="shared" si="4"/>
        <v>27</v>
      </c>
      <c r="AK76" s="37">
        <f t="shared" si="4"/>
        <v>27.500000000000004</v>
      </c>
      <c r="AL76" s="37">
        <f t="shared" si="4"/>
        <v>28.000000000000004</v>
      </c>
      <c r="AM76" s="37">
        <f t="shared" si="4"/>
        <v>28.500000000000004</v>
      </c>
      <c r="AN76" s="37">
        <f t="shared" si="4"/>
        <v>28.500000000000004</v>
      </c>
      <c r="AO76" s="37">
        <f t="shared" si="4"/>
        <v>29.000000000000004</v>
      </c>
      <c r="AP76" s="37">
        <f t="shared" si="4"/>
        <v>29.5</v>
      </c>
      <c r="AQ76" s="37">
        <f t="shared" si="4"/>
        <v>29.5</v>
      </c>
      <c r="AR76" s="37">
        <f t="shared" si="4"/>
        <v>30</v>
      </c>
      <c r="AS76" s="37">
        <f t="shared" si="4"/>
        <v>30</v>
      </c>
    </row>
    <row r="77" spans="4:45" x14ac:dyDescent="0.25">
      <c r="D77">
        <v>74</v>
      </c>
      <c r="E77">
        <v>100000</v>
      </c>
      <c r="F77" s="37">
        <v>26</v>
      </c>
      <c r="G77" s="37">
        <v>26.5</v>
      </c>
      <c r="H77" s="37">
        <v>27</v>
      </c>
      <c r="I77" s="37">
        <v>27.500000000000004</v>
      </c>
      <c r="J77" s="37">
        <v>28.000000000000004</v>
      </c>
      <c r="K77" s="37">
        <v>28.500000000000004</v>
      </c>
      <c r="L77" s="37">
        <v>28.500000000000004</v>
      </c>
      <c r="M77" s="37">
        <v>29.000000000000004</v>
      </c>
      <c r="N77" s="37">
        <v>29.5</v>
      </c>
      <c r="O77" s="37">
        <v>29.5</v>
      </c>
      <c r="P77" s="37">
        <v>30</v>
      </c>
      <c r="Q77" s="37">
        <v>30</v>
      </c>
      <c r="S77" t="str">
        <f t="shared" si="5"/>
        <v/>
      </c>
      <c r="T77">
        <v>100000</v>
      </c>
      <c r="U77" s="38">
        <v>0.26</v>
      </c>
      <c r="V77" s="38">
        <v>0.26500000000000001</v>
      </c>
      <c r="W77" s="38">
        <v>0.27</v>
      </c>
      <c r="X77" s="38">
        <v>0.27500000000000002</v>
      </c>
      <c r="Y77" s="38">
        <v>0.28000000000000003</v>
      </c>
      <c r="Z77" s="38">
        <v>0.28500000000000003</v>
      </c>
      <c r="AA77" s="38">
        <v>0.28500000000000003</v>
      </c>
      <c r="AB77" s="38">
        <v>0.29000000000000004</v>
      </c>
      <c r="AC77" s="38">
        <v>0.29499999999999998</v>
      </c>
      <c r="AD77" s="38">
        <v>0.29499999999999998</v>
      </c>
      <c r="AE77" s="38">
        <v>0.3</v>
      </c>
      <c r="AF77" s="38">
        <v>0.3</v>
      </c>
      <c r="AH77" s="37">
        <f t="shared" si="4"/>
        <v>26</v>
      </c>
      <c r="AI77" s="37">
        <f t="shared" si="4"/>
        <v>26.5</v>
      </c>
      <c r="AJ77" s="37">
        <f t="shared" si="4"/>
        <v>27</v>
      </c>
      <c r="AK77" s="37">
        <f t="shared" si="4"/>
        <v>27.500000000000004</v>
      </c>
      <c r="AL77" s="37">
        <f t="shared" si="4"/>
        <v>28.000000000000004</v>
      </c>
      <c r="AM77" s="37">
        <f t="shared" si="4"/>
        <v>28.500000000000004</v>
      </c>
      <c r="AN77" s="37">
        <f t="shared" si="4"/>
        <v>28.500000000000004</v>
      </c>
      <c r="AO77" s="37">
        <f t="shared" si="4"/>
        <v>29.000000000000004</v>
      </c>
      <c r="AP77" s="37">
        <f t="shared" si="4"/>
        <v>29.5</v>
      </c>
      <c r="AQ77" s="37">
        <f t="shared" si="4"/>
        <v>29.5</v>
      </c>
      <c r="AR77" s="37">
        <f t="shared" si="4"/>
        <v>30</v>
      </c>
      <c r="AS77" s="37">
        <f t="shared" si="4"/>
        <v>30</v>
      </c>
    </row>
    <row r="78" spans="4:45" x14ac:dyDescent="0.25">
      <c r="D78">
        <v>75</v>
      </c>
      <c r="E78">
        <v>101000</v>
      </c>
      <c r="F78" s="37">
        <v>26</v>
      </c>
      <c r="G78" s="37">
        <v>26.5</v>
      </c>
      <c r="H78" s="37">
        <v>27</v>
      </c>
      <c r="I78" s="37">
        <v>27.500000000000004</v>
      </c>
      <c r="J78" s="37">
        <v>28.000000000000004</v>
      </c>
      <c r="K78" s="37">
        <v>28.500000000000004</v>
      </c>
      <c r="L78" s="37">
        <v>28.500000000000004</v>
      </c>
      <c r="M78" s="37">
        <v>29.000000000000004</v>
      </c>
      <c r="N78" s="37">
        <v>29.5</v>
      </c>
      <c r="O78" s="37">
        <v>29.5</v>
      </c>
      <c r="P78" s="37">
        <v>30</v>
      </c>
      <c r="Q78" s="37">
        <v>30</v>
      </c>
      <c r="S78" t="str">
        <f t="shared" si="5"/>
        <v/>
      </c>
      <c r="T78">
        <v>101000</v>
      </c>
      <c r="U78" s="38">
        <v>0.26</v>
      </c>
      <c r="V78" s="38">
        <v>0.26500000000000001</v>
      </c>
      <c r="W78" s="38">
        <v>0.27</v>
      </c>
      <c r="X78" s="38">
        <v>0.27500000000000002</v>
      </c>
      <c r="Y78" s="38">
        <v>0.28000000000000003</v>
      </c>
      <c r="Z78" s="38">
        <v>0.28500000000000003</v>
      </c>
      <c r="AA78" s="38">
        <v>0.28500000000000003</v>
      </c>
      <c r="AB78" s="38">
        <v>0.29000000000000004</v>
      </c>
      <c r="AC78" s="38">
        <v>0.29499999999999998</v>
      </c>
      <c r="AD78" s="38">
        <v>0.29499999999999998</v>
      </c>
      <c r="AE78" s="38">
        <v>0.3</v>
      </c>
      <c r="AF78" s="38">
        <v>0.3</v>
      </c>
      <c r="AH78" s="37">
        <f t="shared" si="4"/>
        <v>26</v>
      </c>
      <c r="AI78" s="37">
        <f t="shared" si="4"/>
        <v>26.5</v>
      </c>
      <c r="AJ78" s="37">
        <f t="shared" si="4"/>
        <v>27</v>
      </c>
      <c r="AK78" s="37">
        <f t="shared" si="4"/>
        <v>27.500000000000004</v>
      </c>
      <c r="AL78" s="37">
        <f t="shared" si="4"/>
        <v>28.000000000000004</v>
      </c>
      <c r="AM78" s="37">
        <f t="shared" si="4"/>
        <v>28.500000000000004</v>
      </c>
      <c r="AN78" s="37">
        <f t="shared" si="4"/>
        <v>28.500000000000004</v>
      </c>
      <c r="AO78" s="37">
        <f t="shared" si="4"/>
        <v>29.000000000000004</v>
      </c>
      <c r="AP78" s="37">
        <f t="shared" si="4"/>
        <v>29.5</v>
      </c>
      <c r="AQ78" s="37">
        <f t="shared" si="4"/>
        <v>29.5</v>
      </c>
      <c r="AR78" s="37">
        <f t="shared" si="4"/>
        <v>30</v>
      </c>
      <c r="AS78" s="37">
        <f t="shared" si="4"/>
        <v>30</v>
      </c>
    </row>
    <row r="79" spans="4:45" x14ac:dyDescent="0.25">
      <c r="D79">
        <v>76</v>
      </c>
      <c r="E79">
        <v>102000</v>
      </c>
      <c r="F79" s="37">
        <v>26</v>
      </c>
      <c r="G79" s="37">
        <v>26.5</v>
      </c>
      <c r="H79" s="37">
        <v>27</v>
      </c>
      <c r="I79" s="37">
        <v>27.500000000000004</v>
      </c>
      <c r="J79" s="37">
        <v>28.000000000000004</v>
      </c>
      <c r="K79" s="37">
        <v>28.500000000000004</v>
      </c>
      <c r="L79" s="37">
        <v>28.500000000000004</v>
      </c>
      <c r="M79" s="37">
        <v>29.000000000000004</v>
      </c>
      <c r="N79" s="37">
        <v>29.5</v>
      </c>
      <c r="O79" s="37">
        <v>29.5</v>
      </c>
      <c r="P79" s="37">
        <v>30</v>
      </c>
      <c r="Q79" s="37">
        <v>30</v>
      </c>
      <c r="S79" t="str">
        <f t="shared" si="5"/>
        <v/>
      </c>
      <c r="T79">
        <v>102000</v>
      </c>
      <c r="U79" s="38">
        <v>0.26</v>
      </c>
      <c r="V79" s="38">
        <v>0.26500000000000001</v>
      </c>
      <c r="W79" s="38">
        <v>0.27</v>
      </c>
      <c r="X79" s="38">
        <v>0.27500000000000002</v>
      </c>
      <c r="Y79" s="38">
        <v>0.28000000000000003</v>
      </c>
      <c r="Z79" s="38">
        <v>0.28500000000000003</v>
      </c>
      <c r="AA79" s="38">
        <v>0.28500000000000003</v>
      </c>
      <c r="AB79" s="38">
        <v>0.29000000000000004</v>
      </c>
      <c r="AC79" s="38">
        <v>0.29499999999999998</v>
      </c>
      <c r="AD79" s="38">
        <v>0.29499999999999998</v>
      </c>
      <c r="AE79" s="38">
        <v>0.3</v>
      </c>
      <c r="AF79" s="38">
        <v>0.3</v>
      </c>
      <c r="AH79" s="37">
        <f t="shared" si="4"/>
        <v>26</v>
      </c>
      <c r="AI79" s="37">
        <f t="shared" si="4"/>
        <v>26.5</v>
      </c>
      <c r="AJ79" s="37">
        <f t="shared" si="4"/>
        <v>27</v>
      </c>
      <c r="AK79" s="37">
        <f t="shared" si="4"/>
        <v>27.500000000000004</v>
      </c>
      <c r="AL79" s="37">
        <f t="shared" si="4"/>
        <v>28.000000000000004</v>
      </c>
      <c r="AM79" s="37">
        <f t="shared" si="4"/>
        <v>28.500000000000004</v>
      </c>
      <c r="AN79" s="37">
        <f t="shared" si="4"/>
        <v>28.500000000000004</v>
      </c>
      <c r="AO79" s="37">
        <f t="shared" si="4"/>
        <v>29.000000000000004</v>
      </c>
      <c r="AP79" s="37">
        <f t="shared" si="4"/>
        <v>29.5</v>
      </c>
      <c r="AQ79" s="37">
        <f t="shared" si="4"/>
        <v>29.5</v>
      </c>
      <c r="AR79" s="37">
        <f t="shared" si="4"/>
        <v>30</v>
      </c>
      <c r="AS79" s="37">
        <f t="shared" si="4"/>
        <v>30</v>
      </c>
    </row>
    <row r="80" spans="4:45" x14ac:dyDescent="0.25">
      <c r="D80">
        <v>77</v>
      </c>
      <c r="E80">
        <v>103000</v>
      </c>
      <c r="F80" s="37">
        <v>26</v>
      </c>
      <c r="G80" s="37">
        <v>26.5</v>
      </c>
      <c r="H80" s="37">
        <v>27</v>
      </c>
      <c r="I80" s="37">
        <v>27.500000000000004</v>
      </c>
      <c r="J80" s="37">
        <v>28.000000000000004</v>
      </c>
      <c r="K80" s="37">
        <v>28.500000000000004</v>
      </c>
      <c r="L80" s="37">
        <v>28.500000000000004</v>
      </c>
      <c r="M80" s="37">
        <v>29.000000000000004</v>
      </c>
      <c r="N80" s="37">
        <v>29.5</v>
      </c>
      <c r="O80" s="37">
        <v>29.5</v>
      </c>
      <c r="P80" s="37">
        <v>30</v>
      </c>
      <c r="Q80" s="37">
        <v>30</v>
      </c>
      <c r="S80" t="str">
        <f t="shared" si="5"/>
        <v/>
      </c>
      <c r="T80">
        <v>103000</v>
      </c>
      <c r="U80" s="38">
        <v>0.26</v>
      </c>
      <c r="V80" s="38">
        <v>0.26500000000000001</v>
      </c>
      <c r="W80" s="38">
        <v>0.27</v>
      </c>
      <c r="X80" s="38">
        <v>0.27500000000000002</v>
      </c>
      <c r="Y80" s="38">
        <v>0.28000000000000003</v>
      </c>
      <c r="Z80" s="38">
        <v>0.28500000000000003</v>
      </c>
      <c r="AA80" s="38">
        <v>0.28500000000000003</v>
      </c>
      <c r="AB80" s="38">
        <v>0.29000000000000004</v>
      </c>
      <c r="AC80" s="38">
        <v>0.29499999999999998</v>
      </c>
      <c r="AD80" s="38">
        <v>0.29499999999999998</v>
      </c>
      <c r="AE80" s="38">
        <v>0.3</v>
      </c>
      <c r="AF80" s="38">
        <v>0.3</v>
      </c>
      <c r="AH80" s="37">
        <f t="shared" si="4"/>
        <v>26</v>
      </c>
      <c r="AI80" s="37">
        <f t="shared" si="4"/>
        <v>26.5</v>
      </c>
      <c r="AJ80" s="37">
        <f t="shared" si="4"/>
        <v>27</v>
      </c>
      <c r="AK80" s="37">
        <f t="shared" si="4"/>
        <v>27.500000000000004</v>
      </c>
      <c r="AL80" s="37">
        <f t="shared" si="4"/>
        <v>28.000000000000004</v>
      </c>
      <c r="AM80" s="37">
        <f t="shared" si="4"/>
        <v>28.500000000000004</v>
      </c>
      <c r="AN80" s="37">
        <f t="shared" si="4"/>
        <v>28.500000000000004</v>
      </c>
      <c r="AO80" s="37">
        <f t="shared" si="4"/>
        <v>29.000000000000004</v>
      </c>
      <c r="AP80" s="37">
        <f t="shared" si="4"/>
        <v>29.5</v>
      </c>
      <c r="AQ80" s="37">
        <f t="shared" si="4"/>
        <v>29.5</v>
      </c>
      <c r="AR80" s="37">
        <f t="shared" si="4"/>
        <v>30</v>
      </c>
      <c r="AS80" s="37">
        <f t="shared" si="4"/>
        <v>30</v>
      </c>
    </row>
    <row r="81" spans="4:45" x14ac:dyDescent="0.25">
      <c r="D81">
        <v>78</v>
      </c>
      <c r="E81">
        <v>104000</v>
      </c>
      <c r="F81" s="37">
        <v>26</v>
      </c>
      <c r="G81" s="37">
        <v>26.5</v>
      </c>
      <c r="H81" s="37">
        <v>27</v>
      </c>
      <c r="I81" s="37">
        <v>27.500000000000004</v>
      </c>
      <c r="J81" s="37">
        <v>28.000000000000004</v>
      </c>
      <c r="K81" s="37">
        <v>28.500000000000004</v>
      </c>
      <c r="L81" s="37">
        <v>28.500000000000004</v>
      </c>
      <c r="M81" s="37">
        <v>29.000000000000004</v>
      </c>
      <c r="N81" s="37">
        <v>29.5</v>
      </c>
      <c r="O81" s="37">
        <v>29.5</v>
      </c>
      <c r="P81" s="37">
        <v>30</v>
      </c>
      <c r="Q81" s="37">
        <v>30</v>
      </c>
      <c r="S81" t="str">
        <f t="shared" si="5"/>
        <v/>
      </c>
      <c r="T81">
        <v>104000</v>
      </c>
      <c r="U81" s="38">
        <v>0.26</v>
      </c>
      <c r="V81" s="38">
        <v>0.26500000000000001</v>
      </c>
      <c r="W81" s="38">
        <v>0.27</v>
      </c>
      <c r="X81" s="38">
        <v>0.27500000000000002</v>
      </c>
      <c r="Y81" s="38">
        <v>0.28000000000000003</v>
      </c>
      <c r="Z81" s="38">
        <v>0.28500000000000003</v>
      </c>
      <c r="AA81" s="38">
        <v>0.28500000000000003</v>
      </c>
      <c r="AB81" s="38">
        <v>0.29000000000000004</v>
      </c>
      <c r="AC81" s="38">
        <v>0.29499999999999998</v>
      </c>
      <c r="AD81" s="38">
        <v>0.29499999999999998</v>
      </c>
      <c r="AE81" s="38">
        <v>0.3</v>
      </c>
      <c r="AF81" s="38">
        <v>0.3</v>
      </c>
      <c r="AH81" s="37">
        <f t="shared" si="4"/>
        <v>26</v>
      </c>
      <c r="AI81" s="37">
        <f t="shared" si="4"/>
        <v>26.5</v>
      </c>
      <c r="AJ81" s="37">
        <f t="shared" si="4"/>
        <v>27</v>
      </c>
      <c r="AK81" s="37">
        <f t="shared" si="4"/>
        <v>27.500000000000004</v>
      </c>
      <c r="AL81" s="37">
        <f t="shared" si="4"/>
        <v>28.000000000000004</v>
      </c>
      <c r="AM81" s="37">
        <f t="shared" si="4"/>
        <v>28.500000000000004</v>
      </c>
      <c r="AN81" s="37">
        <f t="shared" si="4"/>
        <v>28.500000000000004</v>
      </c>
      <c r="AO81" s="37">
        <f t="shared" si="4"/>
        <v>29.000000000000004</v>
      </c>
      <c r="AP81" s="37">
        <f t="shared" si="4"/>
        <v>29.5</v>
      </c>
      <c r="AQ81" s="37">
        <f t="shared" si="4"/>
        <v>29.5</v>
      </c>
      <c r="AR81" s="37">
        <f t="shared" si="4"/>
        <v>30</v>
      </c>
      <c r="AS81" s="37">
        <f t="shared" si="4"/>
        <v>30</v>
      </c>
    </row>
    <row r="82" spans="4:45" x14ac:dyDescent="0.25">
      <c r="D82">
        <v>79</v>
      </c>
      <c r="E82">
        <v>105000</v>
      </c>
      <c r="F82" s="37">
        <v>26</v>
      </c>
      <c r="G82" s="37">
        <v>26.5</v>
      </c>
      <c r="H82" s="37">
        <v>27</v>
      </c>
      <c r="I82" s="37">
        <v>27.500000000000004</v>
      </c>
      <c r="J82" s="37">
        <v>28.000000000000004</v>
      </c>
      <c r="K82" s="37">
        <v>28.500000000000004</v>
      </c>
      <c r="L82" s="37">
        <v>28.500000000000004</v>
      </c>
      <c r="M82" s="37">
        <v>29.000000000000004</v>
      </c>
      <c r="N82" s="37">
        <v>29.5</v>
      </c>
      <c r="O82" s="37">
        <v>29.5</v>
      </c>
      <c r="P82" s="37">
        <v>30</v>
      </c>
      <c r="Q82" s="37">
        <v>30</v>
      </c>
      <c r="S82" t="str">
        <f t="shared" si="5"/>
        <v/>
      </c>
      <c r="T82">
        <v>105000</v>
      </c>
      <c r="U82" s="38">
        <v>0.26</v>
      </c>
      <c r="V82" s="38">
        <v>0.26500000000000001</v>
      </c>
      <c r="W82" s="38">
        <v>0.27</v>
      </c>
      <c r="X82" s="38">
        <v>0.27500000000000002</v>
      </c>
      <c r="Y82" s="38">
        <v>0.28000000000000003</v>
      </c>
      <c r="Z82" s="38">
        <v>0.28500000000000003</v>
      </c>
      <c r="AA82" s="38">
        <v>0.28500000000000003</v>
      </c>
      <c r="AB82" s="38">
        <v>0.29000000000000004</v>
      </c>
      <c r="AC82" s="38">
        <v>0.29499999999999998</v>
      </c>
      <c r="AD82" s="38">
        <v>0.29499999999999998</v>
      </c>
      <c r="AE82" s="38">
        <v>0.3</v>
      </c>
      <c r="AF82" s="38">
        <v>0.3</v>
      </c>
      <c r="AH82" s="37">
        <f t="shared" si="4"/>
        <v>26</v>
      </c>
      <c r="AI82" s="37">
        <f t="shared" si="4"/>
        <v>26.5</v>
      </c>
      <c r="AJ82" s="37">
        <f t="shared" si="4"/>
        <v>27</v>
      </c>
      <c r="AK82" s="37">
        <f t="shared" si="4"/>
        <v>27.500000000000004</v>
      </c>
      <c r="AL82" s="37">
        <f t="shared" si="4"/>
        <v>28.000000000000004</v>
      </c>
      <c r="AM82" s="37">
        <f t="shared" si="4"/>
        <v>28.500000000000004</v>
      </c>
      <c r="AN82" s="37">
        <f t="shared" si="4"/>
        <v>28.500000000000004</v>
      </c>
      <c r="AO82" s="37">
        <f t="shared" si="4"/>
        <v>29.000000000000004</v>
      </c>
      <c r="AP82" s="37">
        <f t="shared" si="4"/>
        <v>29.5</v>
      </c>
      <c r="AQ82" s="37">
        <f t="shared" si="4"/>
        <v>29.5</v>
      </c>
      <c r="AR82" s="37">
        <f t="shared" si="4"/>
        <v>30</v>
      </c>
      <c r="AS82" s="37">
        <f t="shared" si="4"/>
        <v>30</v>
      </c>
    </row>
    <row r="83" spans="4:45" x14ac:dyDescent="0.25">
      <c r="D83">
        <v>80</v>
      </c>
      <c r="E83">
        <v>106000</v>
      </c>
      <c r="F83" s="37">
        <v>26</v>
      </c>
      <c r="G83" s="37">
        <v>26.5</v>
      </c>
      <c r="H83" s="37">
        <v>27</v>
      </c>
      <c r="I83" s="37">
        <v>27.500000000000004</v>
      </c>
      <c r="J83" s="37">
        <v>28.000000000000004</v>
      </c>
      <c r="K83" s="37">
        <v>28.500000000000004</v>
      </c>
      <c r="L83" s="37">
        <v>28.500000000000004</v>
      </c>
      <c r="M83" s="37">
        <v>29.000000000000004</v>
      </c>
      <c r="N83" s="37">
        <v>29.5</v>
      </c>
      <c r="O83" s="37">
        <v>29.5</v>
      </c>
      <c r="P83" s="37">
        <v>30</v>
      </c>
      <c r="Q83" s="37">
        <v>30</v>
      </c>
      <c r="S83" t="str">
        <f t="shared" si="5"/>
        <v/>
      </c>
      <c r="T83">
        <v>106000</v>
      </c>
      <c r="U83" s="38">
        <v>0.26</v>
      </c>
      <c r="V83" s="38">
        <v>0.26500000000000001</v>
      </c>
      <c r="W83" s="38">
        <v>0.27</v>
      </c>
      <c r="X83" s="38">
        <v>0.27500000000000002</v>
      </c>
      <c r="Y83" s="38">
        <v>0.28000000000000003</v>
      </c>
      <c r="Z83" s="38">
        <v>0.28500000000000003</v>
      </c>
      <c r="AA83" s="38">
        <v>0.28500000000000003</v>
      </c>
      <c r="AB83" s="38">
        <v>0.29000000000000004</v>
      </c>
      <c r="AC83" s="38">
        <v>0.29499999999999998</v>
      </c>
      <c r="AD83" s="38">
        <v>0.29499999999999998</v>
      </c>
      <c r="AE83" s="38">
        <v>0.3</v>
      </c>
      <c r="AF83" s="38">
        <v>0.3</v>
      </c>
      <c r="AH83" s="37">
        <f t="shared" si="4"/>
        <v>26</v>
      </c>
      <c r="AI83" s="37">
        <f t="shared" si="4"/>
        <v>26.5</v>
      </c>
      <c r="AJ83" s="37">
        <f t="shared" si="4"/>
        <v>27</v>
      </c>
      <c r="AK83" s="37">
        <f t="shared" si="4"/>
        <v>27.500000000000004</v>
      </c>
      <c r="AL83" s="37">
        <f t="shared" si="4"/>
        <v>28.000000000000004</v>
      </c>
      <c r="AM83" s="37">
        <f t="shared" si="4"/>
        <v>28.500000000000004</v>
      </c>
      <c r="AN83" s="37">
        <f t="shared" si="4"/>
        <v>28.500000000000004</v>
      </c>
      <c r="AO83" s="37">
        <f t="shared" si="4"/>
        <v>29.000000000000004</v>
      </c>
      <c r="AP83" s="37">
        <f t="shared" si="4"/>
        <v>29.5</v>
      </c>
      <c r="AQ83" s="37">
        <f t="shared" si="4"/>
        <v>29.5</v>
      </c>
      <c r="AR83" s="37">
        <f t="shared" si="4"/>
        <v>30</v>
      </c>
      <c r="AS83" s="37">
        <f t="shared" si="4"/>
        <v>30</v>
      </c>
    </row>
    <row r="84" spans="4:45" x14ac:dyDescent="0.25">
      <c r="D84">
        <v>81</v>
      </c>
      <c r="E84">
        <v>107000</v>
      </c>
      <c r="F84" s="37">
        <v>26</v>
      </c>
      <c r="G84" s="37">
        <v>26.5</v>
      </c>
      <c r="H84" s="37">
        <v>27</v>
      </c>
      <c r="I84" s="37">
        <v>27.500000000000004</v>
      </c>
      <c r="J84" s="37">
        <v>28.000000000000004</v>
      </c>
      <c r="K84" s="37">
        <v>28.500000000000004</v>
      </c>
      <c r="L84" s="37">
        <v>28.500000000000004</v>
      </c>
      <c r="M84" s="37">
        <v>29.000000000000004</v>
      </c>
      <c r="N84" s="37">
        <v>29.5</v>
      </c>
      <c r="O84" s="37">
        <v>29.5</v>
      </c>
      <c r="P84" s="37">
        <v>30</v>
      </c>
      <c r="Q84" s="37">
        <v>30</v>
      </c>
      <c r="S84" t="str">
        <f t="shared" si="5"/>
        <v/>
      </c>
      <c r="T84">
        <v>107000</v>
      </c>
      <c r="U84" s="38">
        <v>0.26</v>
      </c>
      <c r="V84" s="38">
        <v>0.26500000000000001</v>
      </c>
      <c r="W84" s="38">
        <v>0.27</v>
      </c>
      <c r="X84" s="38">
        <v>0.27500000000000002</v>
      </c>
      <c r="Y84" s="38">
        <v>0.28000000000000003</v>
      </c>
      <c r="Z84" s="38">
        <v>0.28500000000000003</v>
      </c>
      <c r="AA84" s="38">
        <v>0.28500000000000003</v>
      </c>
      <c r="AB84" s="38">
        <v>0.29000000000000004</v>
      </c>
      <c r="AC84" s="38">
        <v>0.29499999999999998</v>
      </c>
      <c r="AD84" s="38">
        <v>0.29499999999999998</v>
      </c>
      <c r="AE84" s="38">
        <v>0.3</v>
      </c>
      <c r="AF84" s="38">
        <v>0.3</v>
      </c>
      <c r="AH84" s="37">
        <f t="shared" si="4"/>
        <v>26</v>
      </c>
      <c r="AI84" s="37">
        <f t="shared" si="4"/>
        <v>26.5</v>
      </c>
      <c r="AJ84" s="37">
        <f t="shared" si="4"/>
        <v>27</v>
      </c>
      <c r="AK84" s="37">
        <f t="shared" si="4"/>
        <v>27.500000000000004</v>
      </c>
      <c r="AL84" s="37">
        <f t="shared" si="4"/>
        <v>28.000000000000004</v>
      </c>
      <c r="AM84" s="37">
        <f t="shared" si="4"/>
        <v>28.500000000000004</v>
      </c>
      <c r="AN84" s="37">
        <f t="shared" si="4"/>
        <v>28.500000000000004</v>
      </c>
      <c r="AO84" s="37">
        <f t="shared" si="4"/>
        <v>29.000000000000004</v>
      </c>
      <c r="AP84" s="37">
        <f t="shared" si="4"/>
        <v>29.5</v>
      </c>
      <c r="AQ84" s="37">
        <f t="shared" si="4"/>
        <v>29.5</v>
      </c>
      <c r="AR84" s="37">
        <f t="shared" si="4"/>
        <v>30</v>
      </c>
      <c r="AS84" s="37">
        <f t="shared" si="4"/>
        <v>30</v>
      </c>
    </row>
    <row r="85" spans="4:45" x14ac:dyDescent="0.25">
      <c r="D85">
        <v>82</v>
      </c>
      <c r="E85">
        <v>108000</v>
      </c>
      <c r="F85" s="37">
        <v>26</v>
      </c>
      <c r="G85" s="37">
        <v>26.5</v>
      </c>
      <c r="H85" s="37">
        <v>27</v>
      </c>
      <c r="I85" s="37">
        <v>27.500000000000004</v>
      </c>
      <c r="J85" s="37">
        <v>28.000000000000004</v>
      </c>
      <c r="K85" s="37">
        <v>28.500000000000004</v>
      </c>
      <c r="L85" s="37">
        <v>28.500000000000004</v>
      </c>
      <c r="M85" s="37">
        <v>29.000000000000004</v>
      </c>
      <c r="N85" s="37">
        <v>29.5</v>
      </c>
      <c r="O85" s="37">
        <v>29.5</v>
      </c>
      <c r="P85" s="37">
        <v>30</v>
      </c>
      <c r="Q85" s="37">
        <v>30</v>
      </c>
      <c r="S85" t="str">
        <f t="shared" si="5"/>
        <v/>
      </c>
      <c r="T85">
        <v>108000</v>
      </c>
      <c r="U85" s="38">
        <v>0.26</v>
      </c>
      <c r="V85" s="38">
        <v>0.26500000000000001</v>
      </c>
      <c r="W85" s="38">
        <v>0.27</v>
      </c>
      <c r="X85" s="38">
        <v>0.27500000000000002</v>
      </c>
      <c r="Y85" s="38">
        <v>0.28000000000000003</v>
      </c>
      <c r="Z85" s="38">
        <v>0.28500000000000003</v>
      </c>
      <c r="AA85" s="38">
        <v>0.28500000000000003</v>
      </c>
      <c r="AB85" s="38">
        <v>0.29000000000000004</v>
      </c>
      <c r="AC85" s="38">
        <v>0.29499999999999998</v>
      </c>
      <c r="AD85" s="38">
        <v>0.29499999999999998</v>
      </c>
      <c r="AE85" s="38">
        <v>0.3</v>
      </c>
      <c r="AF85" s="38">
        <v>0.3</v>
      </c>
      <c r="AH85" s="37">
        <f t="shared" si="4"/>
        <v>26</v>
      </c>
      <c r="AI85" s="37">
        <f t="shared" si="4"/>
        <v>26.5</v>
      </c>
      <c r="AJ85" s="37">
        <f t="shared" si="4"/>
        <v>27</v>
      </c>
      <c r="AK85" s="37">
        <f t="shared" si="4"/>
        <v>27.500000000000004</v>
      </c>
      <c r="AL85" s="37">
        <f t="shared" si="4"/>
        <v>28.000000000000004</v>
      </c>
      <c r="AM85" s="37">
        <f t="shared" si="4"/>
        <v>28.500000000000004</v>
      </c>
      <c r="AN85" s="37">
        <f t="shared" si="4"/>
        <v>28.500000000000004</v>
      </c>
      <c r="AO85" s="37">
        <f t="shared" si="4"/>
        <v>29.000000000000004</v>
      </c>
      <c r="AP85" s="37">
        <f t="shared" si="4"/>
        <v>29.5</v>
      </c>
      <c r="AQ85" s="37">
        <f t="shared" si="4"/>
        <v>29.5</v>
      </c>
      <c r="AR85" s="37">
        <f t="shared" si="4"/>
        <v>30</v>
      </c>
      <c r="AS85" s="37">
        <f t="shared" si="4"/>
        <v>30</v>
      </c>
    </row>
    <row r="86" spans="4:45" x14ac:dyDescent="0.25">
      <c r="D86">
        <v>83</v>
      </c>
      <c r="E86">
        <v>109000</v>
      </c>
      <c r="F86" s="37">
        <v>26</v>
      </c>
      <c r="G86" s="37">
        <v>26.5</v>
      </c>
      <c r="H86" s="37">
        <v>27</v>
      </c>
      <c r="I86" s="37">
        <v>27.500000000000004</v>
      </c>
      <c r="J86" s="37">
        <v>28.000000000000004</v>
      </c>
      <c r="K86" s="37">
        <v>28.500000000000004</v>
      </c>
      <c r="L86" s="37">
        <v>28.500000000000004</v>
      </c>
      <c r="M86" s="37">
        <v>29.000000000000004</v>
      </c>
      <c r="N86" s="37">
        <v>29.5</v>
      </c>
      <c r="O86" s="37">
        <v>29.5</v>
      </c>
      <c r="P86" s="37">
        <v>30</v>
      </c>
      <c r="Q86" s="37">
        <v>30</v>
      </c>
      <c r="S86" t="str">
        <f t="shared" si="5"/>
        <v/>
      </c>
      <c r="T86">
        <v>109000</v>
      </c>
      <c r="U86" s="38">
        <v>0.26</v>
      </c>
      <c r="V86" s="38">
        <v>0.26500000000000001</v>
      </c>
      <c r="W86" s="38">
        <v>0.27</v>
      </c>
      <c r="X86" s="38">
        <v>0.27500000000000002</v>
      </c>
      <c r="Y86" s="38">
        <v>0.28000000000000003</v>
      </c>
      <c r="Z86" s="38">
        <v>0.28500000000000003</v>
      </c>
      <c r="AA86" s="38">
        <v>0.28500000000000003</v>
      </c>
      <c r="AB86" s="38">
        <v>0.29000000000000004</v>
      </c>
      <c r="AC86" s="38">
        <v>0.29499999999999998</v>
      </c>
      <c r="AD86" s="38">
        <v>0.29499999999999998</v>
      </c>
      <c r="AE86" s="38">
        <v>0.3</v>
      </c>
      <c r="AF86" s="38">
        <v>0.3</v>
      </c>
      <c r="AH86" s="37">
        <f t="shared" si="4"/>
        <v>26</v>
      </c>
      <c r="AI86" s="37">
        <f t="shared" si="4"/>
        <v>26.5</v>
      </c>
      <c r="AJ86" s="37">
        <f t="shared" si="4"/>
        <v>27</v>
      </c>
      <c r="AK86" s="37">
        <f t="shared" si="4"/>
        <v>27.500000000000004</v>
      </c>
      <c r="AL86" s="37">
        <f t="shared" si="4"/>
        <v>28.000000000000004</v>
      </c>
      <c r="AM86" s="37">
        <f t="shared" si="4"/>
        <v>28.500000000000004</v>
      </c>
      <c r="AN86" s="37">
        <f t="shared" si="4"/>
        <v>28.500000000000004</v>
      </c>
      <c r="AO86" s="37">
        <f t="shared" si="4"/>
        <v>29.000000000000004</v>
      </c>
      <c r="AP86" s="37">
        <f t="shared" si="4"/>
        <v>29.5</v>
      </c>
      <c r="AQ86" s="37">
        <f t="shared" si="4"/>
        <v>29.5</v>
      </c>
      <c r="AR86" s="37">
        <f t="shared" si="4"/>
        <v>30</v>
      </c>
      <c r="AS86" s="37">
        <f t="shared" si="4"/>
        <v>30</v>
      </c>
    </row>
    <row r="87" spans="4:45" x14ac:dyDescent="0.25">
      <c r="D87">
        <v>84</v>
      </c>
      <c r="E87">
        <v>110000</v>
      </c>
      <c r="F87" s="37">
        <v>26</v>
      </c>
      <c r="G87" s="37">
        <v>26.5</v>
      </c>
      <c r="H87" s="37">
        <v>27</v>
      </c>
      <c r="I87" s="37">
        <v>27.500000000000004</v>
      </c>
      <c r="J87" s="37">
        <v>28.000000000000004</v>
      </c>
      <c r="K87" s="37">
        <v>28.500000000000004</v>
      </c>
      <c r="L87" s="37">
        <v>28.500000000000004</v>
      </c>
      <c r="M87" s="37">
        <v>29.000000000000004</v>
      </c>
      <c r="N87" s="37">
        <v>29.5</v>
      </c>
      <c r="O87" s="37">
        <v>29.5</v>
      </c>
      <c r="P87" s="37">
        <v>30</v>
      </c>
      <c r="Q87" s="37">
        <v>30</v>
      </c>
      <c r="S87" t="str">
        <f t="shared" si="5"/>
        <v/>
      </c>
      <c r="T87">
        <v>110000</v>
      </c>
      <c r="U87" s="38">
        <v>0.26</v>
      </c>
      <c r="V87" s="38">
        <v>0.26500000000000001</v>
      </c>
      <c r="W87" s="38">
        <v>0.27</v>
      </c>
      <c r="X87" s="38">
        <v>0.27500000000000002</v>
      </c>
      <c r="Y87" s="38">
        <v>0.28000000000000003</v>
      </c>
      <c r="Z87" s="38">
        <v>0.28500000000000003</v>
      </c>
      <c r="AA87" s="38">
        <v>0.28500000000000003</v>
      </c>
      <c r="AB87" s="38">
        <v>0.29000000000000004</v>
      </c>
      <c r="AC87" s="38">
        <v>0.29499999999999998</v>
      </c>
      <c r="AD87" s="38">
        <v>0.29499999999999998</v>
      </c>
      <c r="AE87" s="38">
        <v>0.3</v>
      </c>
      <c r="AF87" s="38">
        <v>0.3</v>
      </c>
      <c r="AH87" s="37">
        <f t="shared" si="4"/>
        <v>26</v>
      </c>
      <c r="AI87" s="37">
        <f t="shared" si="4"/>
        <v>26.5</v>
      </c>
      <c r="AJ87" s="37">
        <f t="shared" si="4"/>
        <v>27</v>
      </c>
      <c r="AK87" s="37">
        <f t="shared" si="4"/>
        <v>27.500000000000004</v>
      </c>
      <c r="AL87" s="37">
        <f t="shared" si="4"/>
        <v>28.000000000000004</v>
      </c>
      <c r="AM87" s="37">
        <f t="shared" si="4"/>
        <v>28.500000000000004</v>
      </c>
      <c r="AN87" s="37">
        <f t="shared" si="4"/>
        <v>28.500000000000004</v>
      </c>
      <c r="AO87" s="37">
        <f t="shared" si="4"/>
        <v>29.000000000000004</v>
      </c>
      <c r="AP87" s="37">
        <f t="shared" si="4"/>
        <v>29.5</v>
      </c>
      <c r="AQ87" s="37">
        <f t="shared" si="4"/>
        <v>29.5</v>
      </c>
      <c r="AR87" s="37">
        <f t="shared" si="4"/>
        <v>30</v>
      </c>
      <c r="AS87" s="37">
        <f t="shared" si="4"/>
        <v>30</v>
      </c>
    </row>
    <row r="88" spans="4:45" x14ac:dyDescent="0.25"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U88"/>
      <c r="V88"/>
      <c r="W88"/>
      <c r="X88"/>
      <c r="Y88"/>
      <c r="Z88"/>
      <c r="AA88"/>
      <c r="AB88"/>
      <c r="AC88"/>
      <c r="AD88"/>
      <c r="AE88"/>
      <c r="AF88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</row>
    <row r="89" spans="4:45" x14ac:dyDescent="0.25"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U89"/>
      <c r="V89"/>
      <c r="W89"/>
      <c r="X89"/>
      <c r="Y89"/>
      <c r="Z89"/>
      <c r="AA89"/>
      <c r="AB89"/>
      <c r="AC89"/>
      <c r="AD89"/>
      <c r="AE89"/>
      <c r="AF89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</row>
    <row r="90" spans="4:45" x14ac:dyDescent="0.25"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U90"/>
      <c r="V90"/>
      <c r="W90"/>
      <c r="X90"/>
      <c r="Y90"/>
      <c r="Z90"/>
      <c r="AA90"/>
      <c r="AB90"/>
      <c r="AC90"/>
      <c r="AD90"/>
      <c r="AE90"/>
      <c r="AF90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</row>
    <row r="91" spans="4:45" x14ac:dyDescent="0.25"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U91"/>
      <c r="V91"/>
      <c r="W91"/>
      <c r="X91"/>
      <c r="Y91"/>
      <c r="Z91"/>
      <c r="AA91"/>
      <c r="AB91"/>
      <c r="AC91"/>
      <c r="AD91"/>
      <c r="AE91"/>
      <c r="AF91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</row>
    <row r="92" spans="4:45" x14ac:dyDescent="0.25"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U92"/>
      <c r="V92"/>
      <c r="W92"/>
      <c r="X92"/>
      <c r="Y92"/>
      <c r="Z92"/>
      <c r="AA92"/>
      <c r="AB92"/>
      <c r="AC92"/>
      <c r="AD92"/>
      <c r="AE92"/>
      <c r="AF92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</row>
    <row r="93" spans="4:45" x14ac:dyDescent="0.25"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U93"/>
      <c r="V93"/>
      <c r="W93"/>
      <c r="X93"/>
      <c r="Y93"/>
      <c r="Z93"/>
      <c r="AA93"/>
      <c r="AB93"/>
      <c r="AC93"/>
      <c r="AD93"/>
      <c r="AE93"/>
      <c r="AF93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</row>
    <row r="94" spans="4:45" x14ac:dyDescent="0.25"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U94"/>
      <c r="V94"/>
      <c r="W94"/>
      <c r="X94"/>
      <c r="Y94"/>
      <c r="Z94"/>
      <c r="AA94"/>
      <c r="AB94"/>
      <c r="AC94"/>
      <c r="AD94"/>
      <c r="AE94"/>
      <c r="AF94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</row>
    <row r="95" spans="4:45" x14ac:dyDescent="0.25"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U95"/>
      <c r="V95"/>
      <c r="W95"/>
      <c r="X95"/>
      <c r="Y95"/>
      <c r="Z95"/>
      <c r="AA95"/>
      <c r="AB95"/>
      <c r="AC95"/>
      <c r="AD95"/>
      <c r="AE95"/>
      <c r="AF95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</row>
    <row r="96" spans="4:45" x14ac:dyDescent="0.25"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U96"/>
      <c r="V96"/>
      <c r="W96"/>
      <c r="X96"/>
      <c r="Y96"/>
      <c r="Z96"/>
      <c r="AA96"/>
      <c r="AB96"/>
      <c r="AC96"/>
      <c r="AD96"/>
      <c r="AE96"/>
      <c r="AF96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</row>
    <row r="97" spans="6:45" x14ac:dyDescent="0.25"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U97"/>
      <c r="V97"/>
      <c r="W97"/>
      <c r="X97"/>
      <c r="Y97"/>
      <c r="Z97"/>
      <c r="AA97"/>
      <c r="AB97"/>
      <c r="AC97"/>
      <c r="AD97"/>
      <c r="AE97"/>
      <c r="AF9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</row>
    <row r="98" spans="6:45" x14ac:dyDescent="0.25">
      <c r="U98"/>
      <c r="V98"/>
      <c r="W98"/>
      <c r="X98"/>
      <c r="Y98"/>
      <c r="Z98"/>
      <c r="AA98"/>
      <c r="AB98"/>
      <c r="AC98"/>
      <c r="AD98"/>
      <c r="AE98"/>
      <c r="AF98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</row>
    <row r="99" spans="6:45" x14ac:dyDescent="0.25">
      <c r="U99"/>
      <c r="V99"/>
      <c r="W99"/>
      <c r="X99"/>
      <c r="Y99"/>
      <c r="Z99"/>
      <c r="AA99"/>
      <c r="AB99"/>
      <c r="AC99"/>
      <c r="AD99"/>
      <c r="AE99"/>
      <c r="AF99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</row>
    <row r="100" spans="6:45" x14ac:dyDescent="0.25">
      <c r="U100"/>
      <c r="V100"/>
      <c r="W100"/>
      <c r="X100"/>
      <c r="Y100"/>
      <c r="Z100"/>
      <c r="AA100"/>
      <c r="AB100"/>
      <c r="AC100"/>
      <c r="AD100"/>
      <c r="AE100"/>
      <c r="AF100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</row>
    <row r="101" spans="6:45" x14ac:dyDescent="0.25">
      <c r="U101"/>
      <c r="V101"/>
      <c r="W101"/>
      <c r="X101"/>
      <c r="Y101"/>
      <c r="Z101"/>
      <c r="AA101"/>
      <c r="AB101"/>
      <c r="AC101"/>
      <c r="AD101"/>
      <c r="AE101"/>
      <c r="AF101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</row>
    <row r="102" spans="6:45" x14ac:dyDescent="0.25">
      <c r="U102"/>
      <c r="V102"/>
      <c r="W102"/>
      <c r="X102"/>
      <c r="Y102"/>
      <c r="Z102"/>
      <c r="AA102"/>
      <c r="AB102"/>
      <c r="AC102"/>
      <c r="AD102"/>
      <c r="AE102"/>
      <c r="AF102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</row>
    <row r="103" spans="6:45" x14ac:dyDescent="0.25">
      <c r="U103"/>
      <c r="V103"/>
      <c r="W103"/>
      <c r="X103"/>
      <c r="Y103"/>
      <c r="Z103"/>
      <c r="AA103"/>
      <c r="AB103"/>
      <c r="AC103"/>
      <c r="AD103"/>
      <c r="AE103"/>
      <c r="AF103"/>
    </row>
  </sheetData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1:AE65"/>
  <sheetViews>
    <sheetView zoomScale="85" zoomScaleNormal="85" workbookViewId="0"/>
  </sheetViews>
  <sheetFormatPr defaultRowHeight="15" x14ac:dyDescent="0.25"/>
  <sheetData>
    <row r="1" spans="2:31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</row>
    <row r="2" spans="2:31" x14ac:dyDescent="0.25">
      <c r="B2" s="61"/>
      <c r="F2" s="62">
        <v>0</v>
      </c>
      <c r="G2" s="62">
        <v>2.5009999999999999</v>
      </c>
      <c r="H2" s="62">
        <v>3.0009999999999999</v>
      </c>
      <c r="I2" s="62">
        <v>3.5009999999999999</v>
      </c>
      <c r="J2" s="62">
        <v>4.0010000000000003</v>
      </c>
      <c r="K2" s="62">
        <v>4.5010000000000003</v>
      </c>
      <c r="L2" s="62">
        <v>5.0010000000000003</v>
      </c>
      <c r="M2" s="62">
        <v>5.5010000000000003</v>
      </c>
      <c r="N2" s="62">
        <v>6.0010000000000003</v>
      </c>
      <c r="O2" s="62">
        <v>6.5010000000000003</v>
      </c>
      <c r="P2" s="62">
        <v>7.0010000000000003</v>
      </c>
      <c r="Q2" s="62">
        <v>7.5010000000000003</v>
      </c>
      <c r="T2" s="63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</row>
    <row r="3" spans="2:31" x14ac:dyDescent="0.25">
      <c r="B3" s="64"/>
      <c r="E3" t="s">
        <v>59</v>
      </c>
      <c r="F3" s="62">
        <v>2</v>
      </c>
      <c r="G3" s="62">
        <v>3</v>
      </c>
      <c r="H3" s="62">
        <v>4</v>
      </c>
      <c r="I3" s="62">
        <v>5</v>
      </c>
      <c r="J3" s="62">
        <v>6</v>
      </c>
      <c r="K3" s="62">
        <v>7</v>
      </c>
      <c r="L3" s="62">
        <v>8</v>
      </c>
      <c r="M3" s="62">
        <v>9</v>
      </c>
      <c r="N3" s="62">
        <v>10</v>
      </c>
      <c r="O3" s="62">
        <v>11</v>
      </c>
      <c r="P3" s="62">
        <v>12</v>
      </c>
      <c r="Q3" s="62">
        <v>13</v>
      </c>
    </row>
    <row r="4" spans="2:31" x14ac:dyDescent="0.25">
      <c r="D4">
        <v>1</v>
      </c>
      <c r="E4">
        <v>0</v>
      </c>
      <c r="F4" s="37">
        <v>9</v>
      </c>
      <c r="G4" s="37">
        <v>9.5</v>
      </c>
      <c r="H4" s="37">
        <v>9.5</v>
      </c>
      <c r="I4" s="37">
        <v>10</v>
      </c>
      <c r="J4" s="37">
        <v>10.500000000000002</v>
      </c>
      <c r="K4" s="37">
        <v>10.500000000000002</v>
      </c>
      <c r="L4" s="37">
        <v>10.999999999999998</v>
      </c>
      <c r="M4" s="37">
        <v>11.5</v>
      </c>
      <c r="N4" s="37">
        <v>11.5</v>
      </c>
      <c r="O4" s="37">
        <v>12</v>
      </c>
      <c r="P4" s="37">
        <v>12</v>
      </c>
      <c r="Q4" s="37">
        <v>12.5</v>
      </c>
    </row>
    <row r="5" spans="2:31" x14ac:dyDescent="0.25">
      <c r="D5">
        <v>2</v>
      </c>
      <c r="E5">
        <v>19500</v>
      </c>
      <c r="F5" s="37">
        <v>9</v>
      </c>
      <c r="G5" s="37">
        <v>9.5</v>
      </c>
      <c r="H5" s="37">
        <v>9.5</v>
      </c>
      <c r="I5" s="37">
        <v>10</v>
      </c>
      <c r="J5" s="37">
        <v>10.500000000000002</v>
      </c>
      <c r="K5" s="37">
        <v>10.500000000000002</v>
      </c>
      <c r="L5" s="37">
        <v>10.999999999999998</v>
      </c>
      <c r="M5" s="37">
        <v>11.5</v>
      </c>
      <c r="N5" s="37">
        <v>11.5</v>
      </c>
      <c r="O5" s="37">
        <v>12</v>
      </c>
      <c r="P5" s="37">
        <v>12</v>
      </c>
      <c r="Q5" s="37">
        <v>12.5</v>
      </c>
    </row>
    <row r="6" spans="2:31" x14ac:dyDescent="0.25">
      <c r="D6">
        <v>3</v>
      </c>
      <c r="E6">
        <v>20000</v>
      </c>
      <c r="F6" s="37">
        <v>10.500000000000002</v>
      </c>
      <c r="G6" s="37">
        <v>10.500000000000002</v>
      </c>
      <c r="H6" s="37">
        <v>10.999999999999998</v>
      </c>
      <c r="I6" s="37">
        <v>11.5</v>
      </c>
      <c r="J6" s="37">
        <v>12</v>
      </c>
      <c r="K6" s="37">
        <v>12.5</v>
      </c>
      <c r="L6" s="37">
        <v>12.5</v>
      </c>
      <c r="M6" s="37">
        <v>13</v>
      </c>
      <c r="N6" s="37">
        <v>13.5</v>
      </c>
      <c r="O6" s="37">
        <v>13.5</v>
      </c>
      <c r="P6" s="37">
        <v>14.000000000000002</v>
      </c>
      <c r="Q6" s="37">
        <v>14.000000000000002</v>
      </c>
    </row>
    <row r="7" spans="2:31" x14ac:dyDescent="0.25">
      <c r="D7">
        <v>4</v>
      </c>
      <c r="E7">
        <v>20500</v>
      </c>
      <c r="F7" s="37">
        <v>11.5</v>
      </c>
      <c r="G7" s="37">
        <v>12</v>
      </c>
      <c r="H7" s="37">
        <v>12</v>
      </c>
      <c r="I7" s="37">
        <v>12.5</v>
      </c>
      <c r="J7" s="37">
        <v>13</v>
      </c>
      <c r="K7" s="37">
        <v>13.5</v>
      </c>
      <c r="L7" s="37">
        <v>14.000000000000002</v>
      </c>
      <c r="M7" s="37">
        <v>14.000000000000002</v>
      </c>
      <c r="N7" s="37">
        <v>14.500000000000002</v>
      </c>
      <c r="O7" s="37">
        <v>15</v>
      </c>
      <c r="P7" s="37">
        <v>15</v>
      </c>
      <c r="Q7" s="37">
        <v>15.5</v>
      </c>
    </row>
    <row r="8" spans="2:31" x14ac:dyDescent="0.25">
      <c r="D8">
        <v>5</v>
      </c>
      <c r="E8">
        <v>21000</v>
      </c>
      <c r="F8" s="37">
        <v>12</v>
      </c>
      <c r="G8" s="37">
        <v>12.5</v>
      </c>
      <c r="H8" s="37">
        <v>13</v>
      </c>
      <c r="I8" s="37">
        <v>13.5</v>
      </c>
      <c r="J8" s="37">
        <v>14.000000000000002</v>
      </c>
      <c r="K8" s="37">
        <v>14.500000000000002</v>
      </c>
      <c r="L8" s="37">
        <v>15</v>
      </c>
      <c r="M8" s="37">
        <v>15.5</v>
      </c>
      <c r="N8" s="37">
        <v>16</v>
      </c>
      <c r="O8" s="37">
        <v>16</v>
      </c>
      <c r="P8" s="37">
        <v>16.5</v>
      </c>
      <c r="Q8" s="37">
        <v>16.5</v>
      </c>
    </row>
    <row r="9" spans="2:31" x14ac:dyDescent="0.25">
      <c r="D9">
        <v>6</v>
      </c>
      <c r="E9">
        <v>21500</v>
      </c>
      <c r="F9" s="37">
        <v>13</v>
      </c>
      <c r="G9" s="37">
        <v>13.5</v>
      </c>
      <c r="H9" s="37">
        <v>14.000000000000002</v>
      </c>
      <c r="I9" s="37">
        <v>14.500000000000002</v>
      </c>
      <c r="J9" s="37">
        <v>15</v>
      </c>
      <c r="K9" s="37">
        <v>15.5</v>
      </c>
      <c r="L9" s="37">
        <v>16</v>
      </c>
      <c r="M9" s="37">
        <v>16.5</v>
      </c>
      <c r="N9" s="37">
        <v>17</v>
      </c>
      <c r="O9" s="37">
        <v>17.5</v>
      </c>
      <c r="P9" s="37">
        <v>17.5</v>
      </c>
      <c r="Q9" s="37">
        <v>18</v>
      </c>
    </row>
    <row r="10" spans="2:31" x14ac:dyDescent="0.25">
      <c r="D10">
        <v>7</v>
      </c>
      <c r="E10">
        <v>22000</v>
      </c>
      <c r="F10" s="37">
        <v>13.5</v>
      </c>
      <c r="G10" s="37">
        <v>14.000000000000002</v>
      </c>
      <c r="H10" s="37">
        <v>14.499999999999998</v>
      </c>
      <c r="I10" s="37">
        <v>15</v>
      </c>
      <c r="J10" s="37">
        <v>15.5</v>
      </c>
      <c r="K10" s="37">
        <v>16</v>
      </c>
      <c r="L10" s="37">
        <v>16.5</v>
      </c>
      <c r="M10" s="37">
        <v>17</v>
      </c>
      <c r="N10" s="37">
        <v>17.5</v>
      </c>
      <c r="O10" s="37">
        <v>18</v>
      </c>
      <c r="P10" s="37">
        <v>18.5</v>
      </c>
      <c r="Q10" s="37">
        <v>19</v>
      </c>
    </row>
    <row r="11" spans="2:31" x14ac:dyDescent="0.25">
      <c r="D11">
        <v>8</v>
      </c>
      <c r="E11">
        <v>22500</v>
      </c>
      <c r="F11" s="37">
        <v>14.000000000000002</v>
      </c>
      <c r="G11" s="37">
        <v>15</v>
      </c>
      <c r="H11" s="37">
        <v>15.5</v>
      </c>
      <c r="I11" s="37">
        <v>16</v>
      </c>
      <c r="J11" s="37">
        <v>16.5</v>
      </c>
      <c r="K11" s="37">
        <v>17</v>
      </c>
      <c r="L11" s="37">
        <v>17.5</v>
      </c>
      <c r="M11" s="37">
        <v>18</v>
      </c>
      <c r="N11" s="37">
        <v>18.5</v>
      </c>
      <c r="O11" s="37">
        <v>19</v>
      </c>
      <c r="P11" s="37">
        <v>19.5</v>
      </c>
      <c r="Q11" s="37">
        <v>20</v>
      </c>
    </row>
    <row r="12" spans="2:31" x14ac:dyDescent="0.25">
      <c r="D12">
        <v>9</v>
      </c>
      <c r="E12">
        <v>23000</v>
      </c>
      <c r="F12" s="37">
        <v>14.499999999999998</v>
      </c>
      <c r="G12" s="37">
        <v>15.5</v>
      </c>
      <c r="H12" s="37">
        <v>16.5</v>
      </c>
      <c r="I12" s="37">
        <v>17</v>
      </c>
      <c r="J12" s="37">
        <v>18</v>
      </c>
      <c r="K12" s="37">
        <v>18.5</v>
      </c>
      <c r="L12" s="37">
        <v>19</v>
      </c>
      <c r="M12" s="37">
        <v>19.5</v>
      </c>
      <c r="N12" s="37">
        <v>20</v>
      </c>
      <c r="O12" s="37">
        <v>20.5</v>
      </c>
      <c r="P12" s="37">
        <v>21.000000000000004</v>
      </c>
      <c r="Q12" s="37">
        <v>21.499999999999996</v>
      </c>
    </row>
    <row r="13" spans="2:31" x14ac:dyDescent="0.25">
      <c r="D13">
        <v>10</v>
      </c>
      <c r="E13">
        <v>23500</v>
      </c>
      <c r="F13" s="37">
        <v>15</v>
      </c>
      <c r="G13" s="37">
        <v>15.5</v>
      </c>
      <c r="H13" s="37">
        <v>16.5</v>
      </c>
      <c r="I13" s="37">
        <v>17.5</v>
      </c>
      <c r="J13" s="37">
        <v>18.5</v>
      </c>
      <c r="K13" s="37">
        <v>19</v>
      </c>
      <c r="L13" s="37">
        <v>20</v>
      </c>
      <c r="M13" s="37">
        <v>20.5</v>
      </c>
      <c r="N13" s="37">
        <v>21.000000000000004</v>
      </c>
      <c r="O13" s="37">
        <v>21.499999999999996</v>
      </c>
      <c r="P13" s="37">
        <v>21.999999999999996</v>
      </c>
      <c r="Q13" s="37">
        <v>22.499999999999996</v>
      </c>
    </row>
    <row r="14" spans="2:31" x14ac:dyDescent="0.25">
      <c r="D14">
        <v>11</v>
      </c>
      <c r="E14">
        <v>24000</v>
      </c>
      <c r="F14" s="37">
        <v>15</v>
      </c>
      <c r="G14" s="37">
        <v>16</v>
      </c>
      <c r="H14" s="37">
        <v>17</v>
      </c>
      <c r="I14" s="37">
        <v>17.5</v>
      </c>
      <c r="J14" s="37">
        <v>18.5</v>
      </c>
      <c r="K14" s="37">
        <v>19.5</v>
      </c>
      <c r="L14" s="37">
        <v>20.5</v>
      </c>
      <c r="M14" s="37">
        <v>21.499999999999996</v>
      </c>
      <c r="N14" s="37">
        <v>21.999999999999996</v>
      </c>
      <c r="O14" s="37">
        <v>22.499999999999996</v>
      </c>
      <c r="P14" s="37">
        <v>23</v>
      </c>
      <c r="Q14" s="37">
        <v>23.5</v>
      </c>
    </row>
    <row r="15" spans="2:31" x14ac:dyDescent="0.25">
      <c r="D15">
        <v>12</v>
      </c>
      <c r="E15">
        <v>24500</v>
      </c>
      <c r="F15" s="37">
        <v>15.5</v>
      </c>
      <c r="G15" s="37">
        <v>16.5</v>
      </c>
      <c r="H15" s="37">
        <v>17.5</v>
      </c>
      <c r="I15" s="37">
        <v>18</v>
      </c>
      <c r="J15" s="37">
        <v>19</v>
      </c>
      <c r="K15" s="37">
        <v>20</v>
      </c>
      <c r="L15" s="37">
        <v>21.000000000000004</v>
      </c>
      <c r="M15" s="37">
        <v>21.999999999999996</v>
      </c>
      <c r="N15" s="37">
        <v>23</v>
      </c>
      <c r="O15" s="37">
        <v>23.5</v>
      </c>
      <c r="P15" s="37">
        <v>24</v>
      </c>
      <c r="Q15" s="37">
        <v>24.5</v>
      </c>
    </row>
    <row r="16" spans="2:31" x14ac:dyDescent="0.25">
      <c r="D16">
        <v>13</v>
      </c>
      <c r="E16">
        <v>25000</v>
      </c>
      <c r="F16" s="37">
        <v>15.5</v>
      </c>
      <c r="G16" s="37">
        <v>16.5</v>
      </c>
      <c r="H16" s="37">
        <v>17.5</v>
      </c>
      <c r="I16" s="37">
        <v>18.5</v>
      </c>
      <c r="J16" s="37">
        <v>19.5</v>
      </c>
      <c r="K16" s="37">
        <v>20.5</v>
      </c>
      <c r="L16" s="37">
        <v>21.499999999999996</v>
      </c>
      <c r="M16" s="37">
        <v>22.499999999999996</v>
      </c>
      <c r="N16" s="37">
        <v>23</v>
      </c>
      <c r="O16" s="37">
        <v>24</v>
      </c>
      <c r="P16" s="37">
        <v>25</v>
      </c>
      <c r="Q16" s="37">
        <v>25</v>
      </c>
    </row>
    <row r="17" spans="4:17" x14ac:dyDescent="0.25">
      <c r="D17">
        <v>14</v>
      </c>
      <c r="E17">
        <v>26000</v>
      </c>
      <c r="F17" s="37">
        <v>16.5</v>
      </c>
      <c r="G17" s="37">
        <v>17.5</v>
      </c>
      <c r="H17" s="37">
        <v>18.5</v>
      </c>
      <c r="I17" s="37">
        <v>19.5</v>
      </c>
      <c r="J17" s="37">
        <v>20.5</v>
      </c>
      <c r="K17" s="37">
        <v>21.499999999999996</v>
      </c>
      <c r="L17" s="37">
        <v>22.499999999999996</v>
      </c>
      <c r="M17" s="37">
        <v>23.5</v>
      </c>
      <c r="N17" s="37">
        <v>24.5</v>
      </c>
      <c r="O17" s="37">
        <v>25</v>
      </c>
      <c r="P17" s="37">
        <v>26</v>
      </c>
      <c r="Q17" s="37">
        <v>26.5</v>
      </c>
    </row>
    <row r="18" spans="4:17" x14ac:dyDescent="0.25">
      <c r="D18">
        <v>15</v>
      </c>
      <c r="E18">
        <v>27000</v>
      </c>
      <c r="F18" s="37">
        <v>17.5</v>
      </c>
      <c r="G18" s="37">
        <v>18.5</v>
      </c>
      <c r="H18" s="37">
        <v>19.5</v>
      </c>
      <c r="I18" s="37">
        <v>20.5</v>
      </c>
      <c r="J18" s="37">
        <v>21.499999999999996</v>
      </c>
      <c r="K18" s="37">
        <v>22.499999999999996</v>
      </c>
      <c r="L18" s="37">
        <v>23.5</v>
      </c>
      <c r="M18" s="37">
        <v>24.5</v>
      </c>
      <c r="N18" s="37">
        <v>25.5</v>
      </c>
      <c r="O18" s="37">
        <v>26.5</v>
      </c>
      <c r="P18" s="37">
        <v>27</v>
      </c>
      <c r="Q18" s="37">
        <v>28.000000000000004</v>
      </c>
    </row>
    <row r="19" spans="4:17" x14ac:dyDescent="0.25">
      <c r="D19">
        <v>16</v>
      </c>
      <c r="E19">
        <v>28000</v>
      </c>
      <c r="F19" s="37">
        <v>18.5</v>
      </c>
      <c r="G19" s="37">
        <v>19.5</v>
      </c>
      <c r="H19" s="37">
        <v>20.5</v>
      </c>
      <c r="I19" s="37">
        <v>21.499999999999996</v>
      </c>
      <c r="J19" s="37">
        <v>22.499999999999996</v>
      </c>
      <c r="K19" s="37">
        <v>23.5</v>
      </c>
      <c r="L19" s="37">
        <v>24.5</v>
      </c>
      <c r="M19" s="37">
        <v>25.5</v>
      </c>
      <c r="N19" s="37">
        <v>26.5</v>
      </c>
      <c r="O19" s="37">
        <v>27.500000000000004</v>
      </c>
      <c r="P19" s="37">
        <v>28.000000000000004</v>
      </c>
      <c r="Q19" s="37">
        <v>29.000000000000004</v>
      </c>
    </row>
    <row r="20" spans="4:17" x14ac:dyDescent="0.25">
      <c r="D20">
        <v>17</v>
      </c>
      <c r="E20">
        <v>29000</v>
      </c>
      <c r="F20" s="37">
        <v>19</v>
      </c>
      <c r="G20" s="37">
        <v>20</v>
      </c>
      <c r="H20" s="37">
        <v>21.000000000000004</v>
      </c>
      <c r="I20" s="37">
        <v>21.999999999999996</v>
      </c>
      <c r="J20" s="37">
        <v>23</v>
      </c>
      <c r="K20" s="37">
        <v>24</v>
      </c>
      <c r="L20" s="37">
        <v>25</v>
      </c>
      <c r="M20" s="37">
        <v>26</v>
      </c>
      <c r="N20" s="37">
        <v>27</v>
      </c>
      <c r="O20" s="37">
        <v>28.000000000000004</v>
      </c>
      <c r="P20" s="37">
        <v>29.000000000000004</v>
      </c>
      <c r="Q20" s="37">
        <v>30</v>
      </c>
    </row>
    <row r="21" spans="4:17" x14ac:dyDescent="0.25">
      <c r="D21">
        <v>18</v>
      </c>
      <c r="E21">
        <v>30000</v>
      </c>
      <c r="F21" s="37">
        <v>19.5</v>
      </c>
      <c r="G21" s="37">
        <v>20.5</v>
      </c>
      <c r="H21" s="37">
        <v>21.499999999999996</v>
      </c>
      <c r="I21" s="37">
        <v>22.499999999999996</v>
      </c>
      <c r="J21" s="37">
        <v>24</v>
      </c>
      <c r="K21" s="37">
        <v>25</v>
      </c>
      <c r="L21" s="37">
        <v>26</v>
      </c>
      <c r="M21" s="37">
        <v>27</v>
      </c>
      <c r="N21" s="37">
        <v>28.000000000000004</v>
      </c>
      <c r="O21" s="37">
        <v>29.000000000000004</v>
      </c>
      <c r="P21" s="37">
        <v>30</v>
      </c>
      <c r="Q21" s="37">
        <v>31</v>
      </c>
    </row>
    <row r="22" spans="4:17" x14ac:dyDescent="0.25">
      <c r="D22">
        <v>19</v>
      </c>
      <c r="E22">
        <v>31000</v>
      </c>
      <c r="F22" s="37">
        <v>20</v>
      </c>
      <c r="G22" s="37">
        <v>21</v>
      </c>
      <c r="H22" s="37">
        <v>22</v>
      </c>
      <c r="I22" s="37">
        <v>23.5</v>
      </c>
      <c r="J22" s="37">
        <v>25</v>
      </c>
      <c r="K22" s="37">
        <v>26</v>
      </c>
      <c r="L22" s="37">
        <v>27</v>
      </c>
      <c r="M22" s="37">
        <v>28.000000000000004</v>
      </c>
      <c r="N22" s="37">
        <v>29.000000000000004</v>
      </c>
      <c r="O22" s="37">
        <v>30</v>
      </c>
      <c r="P22" s="37">
        <v>31</v>
      </c>
      <c r="Q22" s="37">
        <v>32</v>
      </c>
    </row>
    <row r="23" spans="4:17" x14ac:dyDescent="0.25">
      <c r="D23">
        <v>20</v>
      </c>
      <c r="E23">
        <v>32000</v>
      </c>
      <c r="F23" s="37">
        <v>20.5</v>
      </c>
      <c r="G23" s="37">
        <v>21.499999999999996</v>
      </c>
      <c r="H23" s="37">
        <v>22.5</v>
      </c>
      <c r="I23" s="37">
        <v>24</v>
      </c>
      <c r="J23" s="37">
        <v>25</v>
      </c>
      <c r="K23" s="37">
        <v>26</v>
      </c>
      <c r="L23" s="37">
        <v>27</v>
      </c>
      <c r="M23" s="37">
        <v>28.000000000000004</v>
      </c>
      <c r="N23" s="37">
        <v>28.999999999999996</v>
      </c>
      <c r="O23" s="37">
        <v>30</v>
      </c>
      <c r="P23" s="37">
        <v>31</v>
      </c>
      <c r="Q23" s="37">
        <v>32</v>
      </c>
    </row>
    <row r="24" spans="4:17" x14ac:dyDescent="0.25">
      <c r="D24">
        <v>21</v>
      </c>
      <c r="E24">
        <v>42000</v>
      </c>
      <c r="F24" s="37">
        <v>20.5</v>
      </c>
      <c r="G24" s="37">
        <v>21.499999999999996</v>
      </c>
      <c r="H24" s="37">
        <v>22.5</v>
      </c>
      <c r="I24" s="37">
        <v>24</v>
      </c>
      <c r="J24" s="37">
        <v>25</v>
      </c>
      <c r="K24" s="37">
        <v>26</v>
      </c>
      <c r="L24" s="37">
        <v>27</v>
      </c>
      <c r="M24" s="37">
        <v>28.000000000000004</v>
      </c>
      <c r="N24" s="37">
        <v>29.5</v>
      </c>
      <c r="O24" s="37">
        <v>30.5</v>
      </c>
      <c r="P24" s="37">
        <v>31.5</v>
      </c>
      <c r="Q24" s="37">
        <v>32.5</v>
      </c>
    </row>
    <row r="25" spans="4:17" x14ac:dyDescent="0.25">
      <c r="D25">
        <v>22</v>
      </c>
      <c r="E25">
        <v>47000</v>
      </c>
      <c r="F25" s="37">
        <v>21.000000000000004</v>
      </c>
      <c r="G25" s="37">
        <v>21.999999999999996</v>
      </c>
      <c r="H25" s="37">
        <v>23</v>
      </c>
      <c r="I25" s="37">
        <v>24</v>
      </c>
      <c r="J25" s="37">
        <v>25</v>
      </c>
      <c r="K25" s="37">
        <v>26.5</v>
      </c>
      <c r="L25" s="37">
        <v>27.500000000000004</v>
      </c>
      <c r="M25" s="37">
        <v>28.500000000000004</v>
      </c>
      <c r="N25" s="37">
        <v>29.5</v>
      </c>
      <c r="O25" s="37">
        <v>30.5</v>
      </c>
      <c r="P25" s="37">
        <v>31.5</v>
      </c>
      <c r="Q25" s="37">
        <v>32.5</v>
      </c>
    </row>
    <row r="26" spans="4:17" x14ac:dyDescent="0.25">
      <c r="D26">
        <v>23</v>
      </c>
      <c r="E26">
        <v>52000</v>
      </c>
      <c r="F26" s="37">
        <v>21.5</v>
      </c>
      <c r="G26" s="37">
        <v>22.5</v>
      </c>
      <c r="H26" s="37">
        <v>23.5</v>
      </c>
      <c r="I26" s="37">
        <v>24.5</v>
      </c>
      <c r="J26" s="37">
        <v>25.5</v>
      </c>
      <c r="K26" s="37">
        <v>26.5</v>
      </c>
      <c r="L26" s="37">
        <v>27.500000000000004</v>
      </c>
      <c r="M26" s="37">
        <v>28.500000000000004</v>
      </c>
      <c r="N26" s="37">
        <v>29.5</v>
      </c>
      <c r="O26" s="37">
        <v>30.5</v>
      </c>
      <c r="P26" s="37">
        <v>31.5</v>
      </c>
      <c r="Q26" s="37">
        <v>32.5</v>
      </c>
    </row>
    <row r="27" spans="4:17" x14ac:dyDescent="0.25">
      <c r="D27">
        <v>24</v>
      </c>
      <c r="E27">
        <v>57000</v>
      </c>
      <c r="F27" s="37">
        <v>21.999999999999996</v>
      </c>
      <c r="G27" s="37">
        <v>23</v>
      </c>
      <c r="H27" s="37">
        <v>24</v>
      </c>
      <c r="I27" s="37">
        <v>25</v>
      </c>
      <c r="J27" s="37">
        <v>26</v>
      </c>
      <c r="K27" s="37">
        <v>27</v>
      </c>
      <c r="L27" s="37">
        <v>28.000000000000004</v>
      </c>
      <c r="M27" s="37">
        <v>28.500000000000004</v>
      </c>
      <c r="N27" s="37">
        <v>29.5</v>
      </c>
      <c r="O27" s="37">
        <v>30.5</v>
      </c>
      <c r="P27" s="37">
        <v>31.5</v>
      </c>
      <c r="Q27" s="37">
        <v>32.5</v>
      </c>
    </row>
    <row r="28" spans="4:17" x14ac:dyDescent="0.25">
      <c r="D28">
        <v>25</v>
      </c>
      <c r="E28">
        <v>58000</v>
      </c>
      <c r="F28" s="37">
        <v>21.999999999999996</v>
      </c>
      <c r="G28" s="37">
        <v>23</v>
      </c>
      <c r="H28" s="37">
        <v>24</v>
      </c>
      <c r="I28" s="37">
        <v>25</v>
      </c>
      <c r="J28" s="37">
        <v>26</v>
      </c>
      <c r="K28" s="37">
        <v>27</v>
      </c>
      <c r="L28" s="37">
        <v>28.000000000000004</v>
      </c>
      <c r="M28" s="37">
        <v>29.000000000000004</v>
      </c>
      <c r="N28" s="37">
        <v>30</v>
      </c>
      <c r="O28" s="37">
        <v>30.5</v>
      </c>
      <c r="P28" s="37">
        <v>31.5</v>
      </c>
      <c r="Q28" s="37">
        <v>32.5</v>
      </c>
    </row>
    <row r="29" spans="4:17" x14ac:dyDescent="0.25">
      <c r="D29">
        <v>26</v>
      </c>
      <c r="E29">
        <v>59000</v>
      </c>
      <c r="F29" s="37">
        <v>22.5</v>
      </c>
      <c r="G29" s="37">
        <v>23.5</v>
      </c>
      <c r="H29" s="37">
        <v>24.5</v>
      </c>
      <c r="I29" s="37">
        <v>25.5</v>
      </c>
      <c r="J29" s="37">
        <v>26.5</v>
      </c>
      <c r="K29" s="37">
        <v>27.500000000000004</v>
      </c>
      <c r="L29" s="37">
        <v>28.500000000000004</v>
      </c>
      <c r="M29" s="37">
        <v>29.000000000000004</v>
      </c>
      <c r="N29" s="37">
        <v>30</v>
      </c>
      <c r="O29" s="37">
        <v>31</v>
      </c>
      <c r="P29" s="37">
        <v>31.5</v>
      </c>
      <c r="Q29" s="37">
        <v>32.5</v>
      </c>
    </row>
    <row r="30" spans="4:17" x14ac:dyDescent="0.25">
      <c r="D30">
        <v>27</v>
      </c>
      <c r="E30">
        <v>60000</v>
      </c>
      <c r="F30" s="37">
        <v>22.499999999999996</v>
      </c>
      <c r="G30" s="37">
        <v>23.5</v>
      </c>
      <c r="H30" s="37">
        <v>24.5</v>
      </c>
      <c r="I30" s="37">
        <v>25.5</v>
      </c>
      <c r="J30" s="37">
        <v>26.5</v>
      </c>
      <c r="K30" s="37">
        <v>27.500000000000004</v>
      </c>
      <c r="L30" s="37">
        <v>28.500000000000004</v>
      </c>
      <c r="M30" s="37">
        <v>29.5</v>
      </c>
      <c r="N30" s="37">
        <v>30</v>
      </c>
      <c r="O30" s="37">
        <v>31</v>
      </c>
      <c r="P30" s="37">
        <v>31.5</v>
      </c>
      <c r="Q30" s="37">
        <v>32.5</v>
      </c>
    </row>
    <row r="31" spans="4:17" x14ac:dyDescent="0.25">
      <c r="D31">
        <v>28</v>
      </c>
      <c r="E31">
        <v>61000</v>
      </c>
      <c r="F31" s="37">
        <v>22.499999999999996</v>
      </c>
      <c r="G31" s="37">
        <v>23.5</v>
      </c>
      <c r="H31" s="37">
        <v>24.5</v>
      </c>
      <c r="I31" s="37">
        <v>26</v>
      </c>
      <c r="J31" s="37">
        <v>27</v>
      </c>
      <c r="K31" s="37">
        <v>28.000000000000004</v>
      </c>
      <c r="L31" s="37">
        <v>29.000000000000004</v>
      </c>
      <c r="M31" s="37">
        <v>29.5</v>
      </c>
      <c r="N31" s="37">
        <v>30.5</v>
      </c>
      <c r="O31" s="37">
        <v>31</v>
      </c>
      <c r="P31" s="37">
        <v>32</v>
      </c>
      <c r="Q31" s="37">
        <v>32.5</v>
      </c>
    </row>
    <row r="32" spans="4:17" x14ac:dyDescent="0.25">
      <c r="D32">
        <v>29</v>
      </c>
      <c r="E32">
        <v>62000</v>
      </c>
      <c r="F32" s="37">
        <v>22.499999999999996</v>
      </c>
      <c r="G32" s="37">
        <v>24</v>
      </c>
      <c r="H32" s="37">
        <v>25</v>
      </c>
      <c r="I32" s="37">
        <v>26</v>
      </c>
      <c r="J32" s="37">
        <v>27</v>
      </c>
      <c r="K32" s="37">
        <v>28.000000000000004</v>
      </c>
      <c r="L32" s="37">
        <v>29.000000000000004</v>
      </c>
      <c r="M32" s="37">
        <v>30</v>
      </c>
      <c r="N32" s="37">
        <v>30.5</v>
      </c>
      <c r="O32" s="37">
        <v>31.5</v>
      </c>
      <c r="P32" s="37">
        <v>32</v>
      </c>
      <c r="Q32" s="37">
        <v>33</v>
      </c>
    </row>
    <row r="33" spans="4:17" x14ac:dyDescent="0.25">
      <c r="D33">
        <v>30</v>
      </c>
      <c r="E33">
        <v>63000</v>
      </c>
      <c r="F33" s="37">
        <v>23</v>
      </c>
      <c r="G33" s="37">
        <v>24</v>
      </c>
      <c r="H33" s="37">
        <v>25</v>
      </c>
      <c r="I33" s="37">
        <v>26</v>
      </c>
      <c r="J33" s="37">
        <v>27.500000000000004</v>
      </c>
      <c r="K33" s="37">
        <v>28.000000000000004</v>
      </c>
      <c r="L33" s="37">
        <v>29.5</v>
      </c>
      <c r="M33" s="37">
        <v>30</v>
      </c>
      <c r="N33" s="37">
        <v>31</v>
      </c>
      <c r="O33" s="37">
        <v>32</v>
      </c>
      <c r="P33" s="37">
        <v>32.5</v>
      </c>
      <c r="Q33" s="37">
        <v>33</v>
      </c>
    </row>
    <row r="34" spans="4:17" x14ac:dyDescent="0.25">
      <c r="D34">
        <v>31</v>
      </c>
      <c r="E34">
        <v>64000</v>
      </c>
      <c r="F34" s="37">
        <v>23</v>
      </c>
      <c r="G34" s="37">
        <v>24.5</v>
      </c>
      <c r="H34" s="37">
        <v>25.5</v>
      </c>
      <c r="I34" s="37">
        <v>26.5</v>
      </c>
      <c r="J34" s="37">
        <v>27.500000000000004</v>
      </c>
      <c r="K34" s="37">
        <v>28.500000000000004</v>
      </c>
      <c r="L34" s="37">
        <v>29.5</v>
      </c>
      <c r="M34" s="37">
        <v>30.5</v>
      </c>
      <c r="N34" s="37">
        <v>31</v>
      </c>
      <c r="O34" s="37">
        <v>32</v>
      </c>
      <c r="P34" s="37">
        <v>33</v>
      </c>
      <c r="Q34" s="37">
        <v>33.5</v>
      </c>
    </row>
    <row r="35" spans="4:17" x14ac:dyDescent="0.25">
      <c r="D35">
        <v>32</v>
      </c>
      <c r="E35">
        <v>65000</v>
      </c>
      <c r="F35" s="37">
        <v>23.5</v>
      </c>
      <c r="G35" s="37">
        <v>24.5</v>
      </c>
      <c r="H35" s="37">
        <v>25.5</v>
      </c>
      <c r="I35" s="37">
        <v>26.5</v>
      </c>
      <c r="J35" s="37">
        <v>27.500000000000004</v>
      </c>
      <c r="K35" s="37">
        <v>28.500000000000004</v>
      </c>
      <c r="L35" s="37">
        <v>29.5</v>
      </c>
      <c r="M35" s="37">
        <v>30.5</v>
      </c>
      <c r="N35" s="37">
        <v>31.5</v>
      </c>
      <c r="O35" s="37">
        <v>32.5</v>
      </c>
      <c r="P35" s="37">
        <v>33</v>
      </c>
      <c r="Q35" s="37">
        <v>33.5</v>
      </c>
    </row>
    <row r="36" spans="4:17" x14ac:dyDescent="0.25">
      <c r="D36">
        <v>33</v>
      </c>
      <c r="E36">
        <v>66000</v>
      </c>
      <c r="F36" s="37">
        <v>23.5</v>
      </c>
      <c r="G36" s="37">
        <v>24.5</v>
      </c>
      <c r="H36" s="37">
        <v>26</v>
      </c>
      <c r="I36" s="37">
        <v>27</v>
      </c>
      <c r="J36" s="37">
        <v>28.000000000000004</v>
      </c>
      <c r="K36" s="37">
        <v>29.000000000000004</v>
      </c>
      <c r="L36" s="37">
        <v>30</v>
      </c>
      <c r="M36" s="37">
        <v>31</v>
      </c>
      <c r="N36" s="37">
        <v>31.5</v>
      </c>
      <c r="O36" s="37">
        <v>32.5</v>
      </c>
      <c r="P36" s="37">
        <v>33.5</v>
      </c>
      <c r="Q36" s="37">
        <v>34</v>
      </c>
    </row>
    <row r="37" spans="4:17" x14ac:dyDescent="0.25">
      <c r="D37">
        <v>34</v>
      </c>
      <c r="E37">
        <v>67000</v>
      </c>
      <c r="F37" s="37">
        <v>23.5</v>
      </c>
      <c r="G37" s="37">
        <v>25</v>
      </c>
      <c r="H37" s="37">
        <v>26</v>
      </c>
      <c r="I37" s="37">
        <v>27</v>
      </c>
      <c r="J37" s="37">
        <v>28.000000000000004</v>
      </c>
      <c r="K37" s="37">
        <v>29.000000000000004</v>
      </c>
      <c r="L37" s="37">
        <v>30</v>
      </c>
      <c r="M37" s="37">
        <v>31</v>
      </c>
      <c r="N37" s="37">
        <v>32</v>
      </c>
      <c r="O37" s="37">
        <v>32.5</v>
      </c>
      <c r="P37" s="37">
        <v>33.5</v>
      </c>
      <c r="Q37" s="37">
        <v>34</v>
      </c>
    </row>
    <row r="38" spans="4:17" x14ac:dyDescent="0.25">
      <c r="D38">
        <v>35</v>
      </c>
      <c r="E38">
        <v>68000</v>
      </c>
      <c r="F38" s="37">
        <v>23.5</v>
      </c>
      <c r="G38" s="37">
        <v>25</v>
      </c>
      <c r="H38" s="37">
        <v>26</v>
      </c>
      <c r="I38" s="37">
        <v>27</v>
      </c>
      <c r="J38" s="37">
        <v>28.500000000000004</v>
      </c>
      <c r="K38" s="37">
        <v>29.5</v>
      </c>
      <c r="L38" s="37">
        <v>30.5</v>
      </c>
      <c r="M38" s="37">
        <v>31</v>
      </c>
      <c r="N38" s="37">
        <v>32</v>
      </c>
      <c r="O38" s="37">
        <v>33</v>
      </c>
      <c r="P38" s="37">
        <v>33.5</v>
      </c>
      <c r="Q38" s="37">
        <v>34.5</v>
      </c>
    </row>
    <row r="39" spans="4:17" x14ac:dyDescent="0.25">
      <c r="D39">
        <v>36</v>
      </c>
      <c r="E39">
        <v>69000</v>
      </c>
      <c r="F39" s="37">
        <v>23.5</v>
      </c>
      <c r="G39" s="37">
        <v>25</v>
      </c>
      <c r="H39" s="37">
        <v>26.5</v>
      </c>
      <c r="I39" s="37">
        <v>27.500000000000004</v>
      </c>
      <c r="J39" s="37">
        <v>28.500000000000004</v>
      </c>
      <c r="K39" s="37">
        <v>29.5</v>
      </c>
      <c r="L39" s="37">
        <v>30.5</v>
      </c>
      <c r="M39" s="37">
        <v>31.5</v>
      </c>
      <c r="N39" s="37">
        <v>32.5</v>
      </c>
      <c r="O39" s="37">
        <v>33</v>
      </c>
      <c r="P39" s="37">
        <v>34</v>
      </c>
      <c r="Q39" s="37">
        <v>34.5</v>
      </c>
    </row>
    <row r="40" spans="4:17" x14ac:dyDescent="0.25">
      <c r="D40">
        <v>37</v>
      </c>
      <c r="E40">
        <v>70000</v>
      </c>
      <c r="F40" s="37">
        <v>23.5</v>
      </c>
      <c r="G40" s="37">
        <v>25</v>
      </c>
      <c r="H40" s="37">
        <v>26.5</v>
      </c>
      <c r="I40" s="37">
        <v>27.500000000000004</v>
      </c>
      <c r="J40" s="37">
        <v>28.500000000000004</v>
      </c>
      <c r="K40" s="37">
        <v>29.5</v>
      </c>
      <c r="L40" s="37">
        <v>30.5</v>
      </c>
      <c r="M40" s="37">
        <v>31.5</v>
      </c>
      <c r="N40" s="37">
        <v>32.5</v>
      </c>
      <c r="O40" s="37">
        <v>33.5</v>
      </c>
      <c r="P40" s="37">
        <v>34</v>
      </c>
      <c r="Q40" s="37">
        <v>35</v>
      </c>
    </row>
    <row r="41" spans="4:17" x14ac:dyDescent="0.25">
      <c r="D41">
        <v>38</v>
      </c>
      <c r="E41">
        <v>71000</v>
      </c>
      <c r="F41" s="37">
        <v>23.5</v>
      </c>
      <c r="G41" s="37">
        <v>25</v>
      </c>
      <c r="H41" s="37">
        <v>26.5</v>
      </c>
      <c r="I41" s="37">
        <v>28.000000000000004</v>
      </c>
      <c r="J41" s="37">
        <v>29.000000000000004</v>
      </c>
      <c r="K41" s="37">
        <v>30</v>
      </c>
      <c r="L41" s="37">
        <v>31</v>
      </c>
      <c r="M41" s="37">
        <v>32</v>
      </c>
      <c r="N41" s="37">
        <v>32.5</v>
      </c>
      <c r="O41" s="37">
        <v>33.5</v>
      </c>
      <c r="P41" s="37">
        <v>34.5</v>
      </c>
      <c r="Q41" s="37">
        <v>35</v>
      </c>
    </row>
    <row r="42" spans="4:17" x14ac:dyDescent="0.25">
      <c r="D42">
        <v>39</v>
      </c>
      <c r="E42">
        <v>72000</v>
      </c>
      <c r="F42" s="37">
        <v>23.5</v>
      </c>
      <c r="G42" s="37">
        <v>25</v>
      </c>
      <c r="H42" s="37">
        <v>26.5</v>
      </c>
      <c r="I42" s="37">
        <v>28.000000000000004</v>
      </c>
      <c r="J42" s="37">
        <v>29.000000000000004</v>
      </c>
      <c r="K42" s="37">
        <v>30</v>
      </c>
      <c r="L42" s="37">
        <v>31</v>
      </c>
      <c r="M42" s="37">
        <v>32</v>
      </c>
      <c r="N42" s="37">
        <v>33</v>
      </c>
      <c r="O42" s="37">
        <v>33.5</v>
      </c>
      <c r="P42" s="37">
        <v>34.5</v>
      </c>
      <c r="Q42" s="37">
        <v>35</v>
      </c>
    </row>
    <row r="43" spans="4:17" x14ac:dyDescent="0.25">
      <c r="D43">
        <v>40</v>
      </c>
      <c r="E43">
        <v>73000</v>
      </c>
      <c r="F43" s="37">
        <v>23.5</v>
      </c>
      <c r="G43" s="37">
        <v>25</v>
      </c>
      <c r="H43" s="37">
        <v>26.5</v>
      </c>
      <c r="I43" s="37">
        <v>28.000000000000004</v>
      </c>
      <c r="J43" s="37">
        <v>29.000000000000004</v>
      </c>
      <c r="K43" s="37">
        <v>30.5</v>
      </c>
      <c r="L43" s="37">
        <v>31.5</v>
      </c>
      <c r="M43" s="37">
        <v>32</v>
      </c>
      <c r="N43" s="37">
        <v>33</v>
      </c>
      <c r="O43" s="37">
        <v>34</v>
      </c>
      <c r="P43" s="37">
        <v>34.5</v>
      </c>
      <c r="Q43" s="37">
        <v>35.5</v>
      </c>
    </row>
    <row r="44" spans="4:17" x14ac:dyDescent="0.25">
      <c r="D44">
        <v>41</v>
      </c>
      <c r="E44">
        <v>74000</v>
      </c>
      <c r="F44" s="37">
        <v>23.5</v>
      </c>
      <c r="G44" s="37">
        <v>25</v>
      </c>
      <c r="H44" s="37">
        <v>26.5</v>
      </c>
      <c r="I44" s="37">
        <v>28.000000000000004</v>
      </c>
      <c r="J44" s="37">
        <v>29.000000000000004</v>
      </c>
      <c r="K44" s="37">
        <v>30.5</v>
      </c>
      <c r="L44" s="37">
        <v>31.5</v>
      </c>
      <c r="M44" s="37">
        <v>32.5</v>
      </c>
      <c r="N44" s="37">
        <v>33.5</v>
      </c>
      <c r="O44" s="37">
        <v>34</v>
      </c>
      <c r="P44" s="37">
        <v>35</v>
      </c>
      <c r="Q44" s="37">
        <v>35.5</v>
      </c>
    </row>
    <row r="45" spans="4:17" x14ac:dyDescent="0.25">
      <c r="D45">
        <v>42</v>
      </c>
      <c r="E45">
        <v>75000</v>
      </c>
      <c r="F45" s="37">
        <v>24</v>
      </c>
      <c r="G45" s="37">
        <v>25</v>
      </c>
      <c r="H45" s="37">
        <v>26.5</v>
      </c>
      <c r="I45" s="37">
        <v>28.000000000000004</v>
      </c>
      <c r="J45" s="37">
        <v>29.000000000000004</v>
      </c>
      <c r="K45" s="37">
        <v>30.5</v>
      </c>
      <c r="L45" s="37">
        <v>31.5</v>
      </c>
      <c r="M45" s="37">
        <v>32.5</v>
      </c>
      <c r="N45" s="37">
        <v>33.5</v>
      </c>
      <c r="O45" s="37">
        <v>34.5</v>
      </c>
      <c r="P45" s="37">
        <v>35</v>
      </c>
      <c r="Q45" s="37">
        <v>36</v>
      </c>
    </row>
    <row r="46" spans="4:17" x14ac:dyDescent="0.25">
      <c r="D46">
        <v>43</v>
      </c>
      <c r="E46">
        <v>76000</v>
      </c>
      <c r="F46" s="37">
        <v>24</v>
      </c>
      <c r="G46" s="37">
        <v>25</v>
      </c>
      <c r="H46" s="37">
        <v>26.5</v>
      </c>
      <c r="I46" s="37">
        <v>28.000000000000004</v>
      </c>
      <c r="J46" s="37">
        <v>29.000000000000004</v>
      </c>
      <c r="K46" s="37">
        <v>30.5</v>
      </c>
      <c r="L46" s="37">
        <v>32</v>
      </c>
      <c r="M46" s="37">
        <v>32.5</v>
      </c>
      <c r="N46" s="37">
        <v>33.5</v>
      </c>
      <c r="O46" s="37">
        <v>34.5</v>
      </c>
      <c r="P46" s="37">
        <v>35.5</v>
      </c>
      <c r="Q46" s="37">
        <v>36</v>
      </c>
    </row>
    <row r="47" spans="4:17" x14ac:dyDescent="0.25">
      <c r="D47">
        <v>44</v>
      </c>
      <c r="E47">
        <v>77000</v>
      </c>
      <c r="F47" s="37">
        <v>24</v>
      </c>
      <c r="G47" s="37">
        <v>25.5</v>
      </c>
      <c r="H47" s="37">
        <v>26.5</v>
      </c>
      <c r="I47" s="37">
        <v>28.000000000000004</v>
      </c>
      <c r="J47" s="37">
        <v>29.000000000000004</v>
      </c>
      <c r="K47" s="37">
        <v>30.5</v>
      </c>
      <c r="L47" s="37">
        <v>32</v>
      </c>
      <c r="M47" s="37">
        <v>33</v>
      </c>
      <c r="N47" s="37">
        <v>34</v>
      </c>
      <c r="O47" s="37">
        <v>34.5</v>
      </c>
      <c r="P47" s="37">
        <v>35.5</v>
      </c>
      <c r="Q47" s="37">
        <v>36</v>
      </c>
    </row>
    <row r="48" spans="4:17" x14ac:dyDescent="0.25">
      <c r="D48">
        <v>45</v>
      </c>
      <c r="E48">
        <v>78000</v>
      </c>
      <c r="F48" s="37">
        <v>24</v>
      </c>
      <c r="G48" s="37">
        <v>25.5</v>
      </c>
      <c r="H48" s="37">
        <v>26.5</v>
      </c>
      <c r="I48" s="37">
        <v>28.000000000000004</v>
      </c>
      <c r="J48" s="37">
        <v>29.5</v>
      </c>
      <c r="K48" s="37">
        <v>30.5</v>
      </c>
      <c r="L48" s="37">
        <v>32</v>
      </c>
      <c r="M48" s="37">
        <v>33</v>
      </c>
      <c r="N48" s="37">
        <v>34</v>
      </c>
      <c r="O48" s="37">
        <v>35</v>
      </c>
      <c r="P48" s="37">
        <v>35.5</v>
      </c>
      <c r="Q48" s="37">
        <v>36.5</v>
      </c>
    </row>
    <row r="49" spans="4:17" x14ac:dyDescent="0.25">
      <c r="D49">
        <v>46</v>
      </c>
      <c r="E49">
        <v>79000</v>
      </c>
      <c r="F49" s="37">
        <v>24</v>
      </c>
      <c r="G49" s="37">
        <v>25.5</v>
      </c>
      <c r="H49" s="37">
        <v>26.5</v>
      </c>
      <c r="I49" s="37">
        <v>28.000000000000004</v>
      </c>
      <c r="J49" s="37">
        <v>29.5</v>
      </c>
      <c r="K49" s="37">
        <v>30.5</v>
      </c>
      <c r="L49" s="37">
        <v>32</v>
      </c>
      <c r="M49" s="37">
        <v>33</v>
      </c>
      <c r="N49" s="37">
        <v>34</v>
      </c>
      <c r="O49" s="37">
        <v>35</v>
      </c>
      <c r="P49" s="37">
        <v>36</v>
      </c>
      <c r="Q49" s="37">
        <v>36.5</v>
      </c>
    </row>
    <row r="50" spans="4:17" x14ac:dyDescent="0.25">
      <c r="D50">
        <v>47</v>
      </c>
      <c r="E50">
        <v>80000</v>
      </c>
      <c r="F50" s="37">
        <v>24</v>
      </c>
      <c r="G50" s="37">
        <v>25.5</v>
      </c>
      <c r="H50" s="37">
        <v>27</v>
      </c>
      <c r="I50" s="37">
        <v>28.000000000000004</v>
      </c>
      <c r="J50" s="37">
        <v>29.5</v>
      </c>
      <c r="K50" s="37">
        <v>30.5</v>
      </c>
      <c r="L50" s="37">
        <v>32</v>
      </c>
      <c r="M50" s="37">
        <v>33</v>
      </c>
      <c r="N50" s="37">
        <v>34.5</v>
      </c>
      <c r="O50" s="37">
        <v>35</v>
      </c>
      <c r="P50" s="37">
        <v>36</v>
      </c>
      <c r="Q50" s="37">
        <v>36.5</v>
      </c>
    </row>
    <row r="51" spans="4:17" x14ac:dyDescent="0.25">
      <c r="D51">
        <v>48</v>
      </c>
      <c r="E51">
        <v>81000</v>
      </c>
      <c r="F51" s="37">
        <v>24</v>
      </c>
      <c r="G51" s="37">
        <v>25.5</v>
      </c>
      <c r="H51" s="37">
        <v>27</v>
      </c>
      <c r="I51" s="37">
        <v>28.000000000000004</v>
      </c>
      <c r="J51" s="37">
        <v>29.5</v>
      </c>
      <c r="K51" s="37">
        <v>30.5</v>
      </c>
      <c r="L51" s="37">
        <v>32</v>
      </c>
      <c r="M51" s="37">
        <v>33</v>
      </c>
      <c r="N51" s="37">
        <v>34.5</v>
      </c>
      <c r="O51" s="37">
        <v>35.5</v>
      </c>
      <c r="P51" s="37">
        <v>36</v>
      </c>
      <c r="Q51" s="37">
        <v>37</v>
      </c>
    </row>
    <row r="52" spans="4:17" x14ac:dyDescent="0.25">
      <c r="D52">
        <v>49</v>
      </c>
      <c r="E52">
        <v>82000</v>
      </c>
      <c r="F52" s="37">
        <v>24</v>
      </c>
      <c r="G52" s="37">
        <v>25.5</v>
      </c>
      <c r="H52" s="37">
        <v>27</v>
      </c>
      <c r="I52" s="37">
        <v>28.000000000000004</v>
      </c>
      <c r="J52" s="37">
        <v>29.5</v>
      </c>
      <c r="K52" s="37">
        <v>30.5</v>
      </c>
      <c r="L52" s="37">
        <v>32</v>
      </c>
      <c r="M52" s="37">
        <v>33</v>
      </c>
      <c r="N52" s="37">
        <v>34.5</v>
      </c>
      <c r="O52" s="37">
        <v>35.5</v>
      </c>
      <c r="P52" s="37">
        <v>36.5</v>
      </c>
      <c r="Q52" s="37">
        <v>37</v>
      </c>
    </row>
    <row r="53" spans="4:17" x14ac:dyDescent="0.25">
      <c r="D53">
        <v>50</v>
      </c>
      <c r="E53">
        <v>83000</v>
      </c>
      <c r="F53" s="37">
        <v>24</v>
      </c>
      <c r="G53" s="37">
        <v>25.5</v>
      </c>
      <c r="H53" s="37">
        <v>27</v>
      </c>
      <c r="I53" s="37">
        <v>28.500000000000004</v>
      </c>
      <c r="J53" s="37">
        <v>29.5</v>
      </c>
      <c r="K53" s="37">
        <v>31</v>
      </c>
      <c r="L53" s="37">
        <v>32</v>
      </c>
      <c r="M53" s="37">
        <v>33</v>
      </c>
      <c r="N53" s="37">
        <v>34.5</v>
      </c>
      <c r="O53" s="37">
        <v>35.5</v>
      </c>
      <c r="P53" s="37">
        <v>36.5</v>
      </c>
      <c r="Q53" s="37">
        <v>37</v>
      </c>
    </row>
    <row r="54" spans="4:17" x14ac:dyDescent="0.25">
      <c r="D54">
        <v>51</v>
      </c>
      <c r="E54">
        <v>84000</v>
      </c>
      <c r="F54" s="37">
        <v>24</v>
      </c>
      <c r="G54" s="37">
        <v>25.5</v>
      </c>
      <c r="H54" s="37">
        <v>27</v>
      </c>
      <c r="I54" s="37">
        <v>28.500000000000004</v>
      </c>
      <c r="J54" s="37">
        <v>29.5</v>
      </c>
      <c r="K54" s="37">
        <v>31</v>
      </c>
      <c r="L54" s="37">
        <v>32</v>
      </c>
      <c r="M54" s="37">
        <v>33</v>
      </c>
      <c r="N54" s="37">
        <v>34.5</v>
      </c>
      <c r="O54" s="37">
        <v>35.5</v>
      </c>
      <c r="P54" s="37">
        <v>36.5</v>
      </c>
      <c r="Q54" s="37">
        <v>37.5</v>
      </c>
    </row>
    <row r="55" spans="4:17" x14ac:dyDescent="0.25">
      <c r="D55">
        <v>52</v>
      </c>
      <c r="E55">
        <v>85000</v>
      </c>
      <c r="F55" s="37">
        <v>24.5</v>
      </c>
      <c r="G55" s="37">
        <v>25.5</v>
      </c>
      <c r="H55" s="37">
        <v>27</v>
      </c>
      <c r="I55" s="37">
        <v>28.500000000000004</v>
      </c>
      <c r="J55" s="37">
        <v>29.5</v>
      </c>
      <c r="K55" s="37">
        <v>31</v>
      </c>
      <c r="L55" s="37">
        <v>32</v>
      </c>
      <c r="M55" s="37">
        <v>33</v>
      </c>
      <c r="N55" s="37">
        <v>34.5</v>
      </c>
      <c r="O55" s="37">
        <v>35.5</v>
      </c>
      <c r="P55" s="37">
        <v>36.5</v>
      </c>
      <c r="Q55" s="37">
        <v>37.5</v>
      </c>
    </row>
    <row r="56" spans="4:17" x14ac:dyDescent="0.25">
      <c r="D56">
        <v>53</v>
      </c>
      <c r="E56">
        <v>86000</v>
      </c>
      <c r="F56" s="37">
        <v>24.5</v>
      </c>
      <c r="G56" s="37">
        <v>25.5</v>
      </c>
      <c r="H56" s="37">
        <v>27</v>
      </c>
      <c r="I56" s="37">
        <v>28.500000000000004</v>
      </c>
      <c r="J56" s="37">
        <v>29.5</v>
      </c>
      <c r="K56" s="37">
        <v>31</v>
      </c>
      <c r="L56" s="37">
        <v>32</v>
      </c>
      <c r="M56" s="37">
        <v>33.5</v>
      </c>
      <c r="N56" s="37">
        <v>34.5</v>
      </c>
      <c r="O56" s="37">
        <v>35.5</v>
      </c>
      <c r="P56" s="37">
        <v>36.5</v>
      </c>
      <c r="Q56" s="37">
        <v>37.5</v>
      </c>
    </row>
    <row r="57" spans="4:17" x14ac:dyDescent="0.25">
      <c r="D57">
        <v>54</v>
      </c>
      <c r="E57">
        <v>87000</v>
      </c>
      <c r="F57" s="37">
        <v>24.5</v>
      </c>
      <c r="G57" s="37">
        <v>26</v>
      </c>
      <c r="H57" s="37">
        <v>27</v>
      </c>
      <c r="I57" s="37">
        <v>28.500000000000004</v>
      </c>
      <c r="J57" s="37">
        <v>30</v>
      </c>
      <c r="K57" s="37">
        <v>31</v>
      </c>
      <c r="L57" s="37">
        <v>32</v>
      </c>
      <c r="M57" s="37">
        <v>33.5</v>
      </c>
      <c r="N57" s="37">
        <v>34.5</v>
      </c>
      <c r="O57" s="37">
        <v>35.5</v>
      </c>
      <c r="P57" s="37">
        <v>36.5</v>
      </c>
      <c r="Q57" s="37">
        <v>37.5</v>
      </c>
    </row>
    <row r="58" spans="4:17" x14ac:dyDescent="0.25">
      <c r="D58">
        <v>55</v>
      </c>
      <c r="E58">
        <v>88000</v>
      </c>
      <c r="F58" s="37">
        <v>24.5</v>
      </c>
      <c r="G58" s="37">
        <v>26</v>
      </c>
      <c r="H58" s="37">
        <v>27</v>
      </c>
      <c r="I58" s="37">
        <v>28.500000000000004</v>
      </c>
      <c r="J58" s="37">
        <v>30</v>
      </c>
      <c r="K58" s="37">
        <v>31</v>
      </c>
      <c r="L58" s="37">
        <v>32</v>
      </c>
      <c r="M58" s="37">
        <v>33.5</v>
      </c>
      <c r="N58" s="37">
        <v>34.5</v>
      </c>
      <c r="O58" s="37">
        <v>35.5</v>
      </c>
      <c r="P58" s="37">
        <v>36.5</v>
      </c>
      <c r="Q58" s="37">
        <v>38</v>
      </c>
    </row>
    <row r="59" spans="4:17" x14ac:dyDescent="0.25">
      <c r="D59">
        <v>56</v>
      </c>
      <c r="E59">
        <v>89000</v>
      </c>
      <c r="F59" s="37">
        <v>24.5</v>
      </c>
      <c r="G59" s="37">
        <v>26</v>
      </c>
      <c r="H59" s="37">
        <v>27</v>
      </c>
      <c r="I59" s="37">
        <v>28.500000000000004</v>
      </c>
      <c r="J59" s="37">
        <v>30</v>
      </c>
      <c r="K59" s="37">
        <v>31</v>
      </c>
      <c r="L59" s="37">
        <v>32.5</v>
      </c>
      <c r="M59" s="37">
        <v>33.5</v>
      </c>
      <c r="N59" s="37">
        <v>34.5</v>
      </c>
      <c r="O59" s="37">
        <v>35.5</v>
      </c>
      <c r="P59" s="37">
        <v>36.5</v>
      </c>
      <c r="Q59" s="37">
        <v>38</v>
      </c>
    </row>
    <row r="60" spans="4:17" x14ac:dyDescent="0.25">
      <c r="D60">
        <v>57</v>
      </c>
      <c r="E60">
        <v>90000</v>
      </c>
      <c r="F60" s="37">
        <v>24.5</v>
      </c>
      <c r="G60" s="37">
        <v>26</v>
      </c>
      <c r="H60" s="37">
        <v>27.500000000000004</v>
      </c>
      <c r="I60" s="37">
        <v>28.500000000000004</v>
      </c>
      <c r="J60" s="37">
        <v>30</v>
      </c>
      <c r="K60" s="37">
        <v>31</v>
      </c>
      <c r="L60" s="37">
        <v>32.5</v>
      </c>
      <c r="M60" s="37">
        <v>33.5</v>
      </c>
      <c r="N60" s="37">
        <v>34.5</v>
      </c>
      <c r="O60" s="37">
        <v>35.5</v>
      </c>
      <c r="P60" s="37">
        <v>36.5</v>
      </c>
      <c r="Q60" s="37">
        <v>38</v>
      </c>
    </row>
    <row r="61" spans="4:17" x14ac:dyDescent="0.25">
      <c r="D61">
        <v>58</v>
      </c>
      <c r="E61">
        <v>93000</v>
      </c>
      <c r="F61" s="37">
        <v>24.5</v>
      </c>
      <c r="G61" s="37">
        <v>26</v>
      </c>
      <c r="H61" s="37">
        <v>27.500000000000004</v>
      </c>
      <c r="I61" s="37">
        <v>28.500000000000004</v>
      </c>
      <c r="J61" s="37">
        <v>30</v>
      </c>
      <c r="K61" s="37">
        <v>31.5</v>
      </c>
      <c r="L61" s="37">
        <v>32.5</v>
      </c>
      <c r="M61" s="37">
        <v>33.5</v>
      </c>
      <c r="N61" s="37">
        <v>34.5</v>
      </c>
      <c r="O61" s="37">
        <v>36</v>
      </c>
      <c r="P61" s="37">
        <v>36.5</v>
      </c>
      <c r="Q61" s="37">
        <v>38</v>
      </c>
    </row>
    <row r="62" spans="4:17" x14ac:dyDescent="0.25">
      <c r="D62">
        <v>59</v>
      </c>
      <c r="E62">
        <v>94000</v>
      </c>
      <c r="F62" s="37">
        <v>24.5</v>
      </c>
      <c r="G62" s="37">
        <v>26</v>
      </c>
      <c r="H62" s="37">
        <v>27.500000000000004</v>
      </c>
      <c r="I62" s="37">
        <v>28.500000000000004</v>
      </c>
      <c r="J62" s="37">
        <v>30</v>
      </c>
      <c r="K62" s="37">
        <v>31.5</v>
      </c>
      <c r="L62" s="37">
        <v>32.5</v>
      </c>
      <c r="M62" s="37">
        <v>33.5</v>
      </c>
      <c r="N62" s="37">
        <v>35</v>
      </c>
      <c r="O62" s="37">
        <v>36</v>
      </c>
      <c r="P62" s="37">
        <v>37</v>
      </c>
      <c r="Q62" s="37">
        <v>38</v>
      </c>
    </row>
    <row r="63" spans="4:17" x14ac:dyDescent="0.25">
      <c r="D63">
        <v>60</v>
      </c>
      <c r="E63">
        <v>95000</v>
      </c>
      <c r="F63" s="37">
        <v>24.5</v>
      </c>
      <c r="G63" s="37">
        <v>26</v>
      </c>
      <c r="H63" s="37">
        <v>27.500000000000004</v>
      </c>
      <c r="I63" s="37">
        <v>29.000000000000004</v>
      </c>
      <c r="J63" s="37">
        <v>30</v>
      </c>
      <c r="K63" s="37">
        <v>31.5</v>
      </c>
      <c r="L63" s="37">
        <v>32.5</v>
      </c>
      <c r="M63" s="37">
        <v>33.5</v>
      </c>
      <c r="N63" s="37">
        <v>35</v>
      </c>
      <c r="O63" s="37">
        <v>36</v>
      </c>
      <c r="P63" s="37">
        <v>37</v>
      </c>
      <c r="Q63" s="37">
        <v>38</v>
      </c>
    </row>
    <row r="64" spans="4:17" x14ac:dyDescent="0.25">
      <c r="D64">
        <v>61</v>
      </c>
      <c r="E64">
        <v>96000</v>
      </c>
      <c r="F64">
        <v>24.5</v>
      </c>
      <c r="G64">
        <v>26</v>
      </c>
      <c r="H64">
        <v>27.500000000000004</v>
      </c>
      <c r="I64">
        <v>29.000000000000004</v>
      </c>
      <c r="J64">
        <v>30</v>
      </c>
      <c r="K64">
        <v>31.5</v>
      </c>
      <c r="L64">
        <v>32.5</v>
      </c>
      <c r="M64">
        <v>34</v>
      </c>
      <c r="N64">
        <v>35</v>
      </c>
      <c r="O64">
        <v>36</v>
      </c>
      <c r="P64">
        <v>37</v>
      </c>
      <c r="Q64">
        <v>38</v>
      </c>
    </row>
    <row r="65" spans="4:17" x14ac:dyDescent="0.25">
      <c r="D65">
        <v>62</v>
      </c>
      <c r="E65">
        <v>110000</v>
      </c>
      <c r="F65">
        <v>24.5</v>
      </c>
      <c r="G65">
        <v>26</v>
      </c>
      <c r="H65">
        <v>27.500000000000004</v>
      </c>
      <c r="I65">
        <v>29.000000000000004</v>
      </c>
      <c r="J65">
        <v>30</v>
      </c>
      <c r="K65">
        <v>31.5</v>
      </c>
      <c r="L65">
        <v>32.5</v>
      </c>
      <c r="M65">
        <v>34</v>
      </c>
      <c r="N65">
        <v>35</v>
      </c>
      <c r="O65">
        <v>36</v>
      </c>
      <c r="P65">
        <v>37</v>
      </c>
      <c r="Q65">
        <v>38</v>
      </c>
    </row>
  </sheetData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1:Q65"/>
  <sheetViews>
    <sheetView zoomScale="85" zoomScaleNormal="85" workbookViewId="0"/>
  </sheetViews>
  <sheetFormatPr defaultRowHeight="15" x14ac:dyDescent="0.25"/>
  <sheetData>
    <row r="1" spans="2:17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</row>
    <row r="2" spans="2:17" x14ac:dyDescent="0.25">
      <c r="B2" s="61"/>
      <c r="F2" s="62">
        <v>0</v>
      </c>
      <c r="G2" s="62">
        <v>2.5009999999999999</v>
      </c>
      <c r="H2" s="62">
        <v>3.0009999999999999</v>
      </c>
      <c r="I2" s="62">
        <v>3.5009999999999999</v>
      </c>
      <c r="J2" s="62">
        <v>4.0010000000000003</v>
      </c>
      <c r="K2" s="62">
        <v>4.5010000000000003</v>
      </c>
      <c r="L2" s="62">
        <v>5.0010000000000003</v>
      </c>
      <c r="M2" s="62">
        <v>5.5010000000000003</v>
      </c>
      <c r="N2" s="62">
        <v>6.0010000000000003</v>
      </c>
      <c r="O2" s="62">
        <v>6.5010000000000003</v>
      </c>
      <c r="P2" s="62">
        <v>7.0010000000000003</v>
      </c>
      <c r="Q2" s="62">
        <v>7.5010000000000003</v>
      </c>
    </row>
    <row r="3" spans="2:17" x14ac:dyDescent="0.25">
      <c r="B3" s="64"/>
      <c r="E3" t="s">
        <v>59</v>
      </c>
      <c r="F3" s="62">
        <v>2</v>
      </c>
      <c r="G3" s="62">
        <v>3</v>
      </c>
      <c r="H3" s="62">
        <v>4</v>
      </c>
      <c r="I3" s="62">
        <v>5</v>
      </c>
      <c r="J3" s="62">
        <v>6</v>
      </c>
      <c r="K3" s="62">
        <v>7</v>
      </c>
      <c r="L3" s="62">
        <v>8</v>
      </c>
      <c r="M3" s="62">
        <v>9</v>
      </c>
      <c r="N3" s="62">
        <v>10</v>
      </c>
      <c r="O3" s="62">
        <v>11</v>
      </c>
      <c r="P3" s="62">
        <v>12</v>
      </c>
      <c r="Q3" s="62">
        <v>13</v>
      </c>
    </row>
    <row r="4" spans="2:17" x14ac:dyDescent="0.25">
      <c r="D4">
        <v>1</v>
      </c>
      <c r="E4">
        <v>0</v>
      </c>
      <c r="F4" s="37">
        <v>9</v>
      </c>
      <c r="G4" s="37">
        <v>9.5</v>
      </c>
      <c r="H4" s="37">
        <v>9.5</v>
      </c>
      <c r="I4" s="37">
        <v>10</v>
      </c>
      <c r="J4" s="37">
        <v>10.500000000000002</v>
      </c>
      <c r="K4" s="37">
        <v>10.500000000000002</v>
      </c>
      <c r="L4" s="37">
        <v>10.999999999999998</v>
      </c>
      <c r="M4" s="37">
        <v>11.5</v>
      </c>
      <c r="N4" s="37">
        <v>11.5</v>
      </c>
      <c r="O4" s="37">
        <v>12</v>
      </c>
      <c r="P4" s="37">
        <v>12</v>
      </c>
      <c r="Q4" s="37">
        <v>12.5</v>
      </c>
    </row>
    <row r="5" spans="2:17" x14ac:dyDescent="0.25">
      <c r="D5">
        <v>2</v>
      </c>
      <c r="E5">
        <v>19500</v>
      </c>
      <c r="F5" s="37">
        <v>12</v>
      </c>
      <c r="G5" s="37">
        <v>12.5</v>
      </c>
      <c r="H5" s="37">
        <v>12.5</v>
      </c>
      <c r="I5" s="37">
        <v>13</v>
      </c>
      <c r="J5" s="37">
        <v>13.5</v>
      </c>
      <c r="K5" s="37">
        <v>13.5</v>
      </c>
      <c r="L5" s="37">
        <v>13.999999999999998</v>
      </c>
      <c r="M5" s="37">
        <v>14.499999999999998</v>
      </c>
      <c r="N5" s="37">
        <v>14.499999999999998</v>
      </c>
      <c r="O5" s="37">
        <v>15</v>
      </c>
      <c r="P5" s="37">
        <v>15</v>
      </c>
      <c r="Q5" s="37">
        <v>15.5</v>
      </c>
    </row>
    <row r="6" spans="2:17" x14ac:dyDescent="0.25">
      <c r="D6">
        <v>3</v>
      </c>
      <c r="E6">
        <v>20000</v>
      </c>
      <c r="F6" s="37">
        <v>13.5</v>
      </c>
      <c r="G6" s="37">
        <v>13.5</v>
      </c>
      <c r="H6" s="37">
        <v>13.999999999999998</v>
      </c>
      <c r="I6" s="37">
        <v>14.499999999999998</v>
      </c>
      <c r="J6" s="37">
        <v>15</v>
      </c>
      <c r="K6" s="37">
        <v>15.5</v>
      </c>
      <c r="L6" s="37">
        <v>15.5</v>
      </c>
      <c r="M6" s="37">
        <v>16</v>
      </c>
      <c r="N6" s="37">
        <v>16.5</v>
      </c>
      <c r="O6" s="37">
        <v>16.5</v>
      </c>
      <c r="P6" s="37">
        <v>17</v>
      </c>
      <c r="Q6" s="37">
        <v>17</v>
      </c>
    </row>
    <row r="7" spans="2:17" x14ac:dyDescent="0.25">
      <c r="D7">
        <v>4</v>
      </c>
      <c r="E7">
        <v>20500</v>
      </c>
      <c r="F7" s="37">
        <v>14.500000000000002</v>
      </c>
      <c r="G7" s="37">
        <v>15</v>
      </c>
      <c r="H7" s="37">
        <v>15</v>
      </c>
      <c r="I7" s="37">
        <v>15.5</v>
      </c>
      <c r="J7" s="37">
        <v>16</v>
      </c>
      <c r="K7" s="37">
        <v>16.5</v>
      </c>
      <c r="L7" s="37">
        <v>17</v>
      </c>
      <c r="M7" s="37">
        <v>17</v>
      </c>
      <c r="N7" s="37">
        <v>17.5</v>
      </c>
      <c r="O7" s="37">
        <v>18</v>
      </c>
      <c r="P7" s="37">
        <v>18</v>
      </c>
      <c r="Q7" s="37">
        <v>18.5</v>
      </c>
    </row>
    <row r="8" spans="2:17" x14ac:dyDescent="0.25">
      <c r="D8">
        <v>5</v>
      </c>
      <c r="E8">
        <v>21000</v>
      </c>
      <c r="F8" s="37">
        <v>15</v>
      </c>
      <c r="G8" s="37">
        <v>15.5</v>
      </c>
      <c r="H8" s="37">
        <v>16</v>
      </c>
      <c r="I8" s="37">
        <v>16.5</v>
      </c>
      <c r="J8" s="37">
        <v>17</v>
      </c>
      <c r="K8" s="37">
        <v>17.5</v>
      </c>
      <c r="L8" s="37">
        <v>18</v>
      </c>
      <c r="M8" s="37">
        <v>18.5</v>
      </c>
      <c r="N8" s="37">
        <v>19</v>
      </c>
      <c r="O8" s="37">
        <v>19</v>
      </c>
      <c r="P8" s="37">
        <v>19.5</v>
      </c>
      <c r="Q8" s="37">
        <v>19.5</v>
      </c>
    </row>
    <row r="9" spans="2:17" x14ac:dyDescent="0.25">
      <c r="D9">
        <v>6</v>
      </c>
      <c r="E9">
        <v>21500</v>
      </c>
      <c r="F9" s="37">
        <v>16</v>
      </c>
      <c r="G9" s="37">
        <v>16.5</v>
      </c>
      <c r="H9" s="37">
        <v>17</v>
      </c>
      <c r="I9" s="37">
        <v>17.5</v>
      </c>
      <c r="J9" s="37">
        <v>18</v>
      </c>
      <c r="K9" s="37">
        <v>18.5</v>
      </c>
      <c r="L9" s="37">
        <v>19</v>
      </c>
      <c r="M9" s="37">
        <v>19.5</v>
      </c>
      <c r="N9" s="37">
        <v>20</v>
      </c>
      <c r="O9" s="37">
        <v>20.5</v>
      </c>
      <c r="P9" s="37">
        <v>20.5</v>
      </c>
      <c r="Q9" s="37">
        <v>21</v>
      </c>
    </row>
    <row r="10" spans="2:17" x14ac:dyDescent="0.25">
      <c r="D10">
        <v>7</v>
      </c>
      <c r="E10">
        <v>22000</v>
      </c>
      <c r="F10" s="37">
        <v>16.5</v>
      </c>
      <c r="G10" s="37">
        <v>17</v>
      </c>
      <c r="H10" s="37">
        <v>17.5</v>
      </c>
      <c r="I10" s="37">
        <v>18</v>
      </c>
      <c r="J10" s="37">
        <v>18.5</v>
      </c>
      <c r="K10" s="37">
        <v>19</v>
      </c>
      <c r="L10" s="37">
        <v>19.5</v>
      </c>
      <c r="M10" s="37">
        <v>20</v>
      </c>
      <c r="N10" s="37">
        <v>20.5</v>
      </c>
      <c r="O10" s="37">
        <v>21</v>
      </c>
      <c r="P10" s="37">
        <v>21.5</v>
      </c>
      <c r="Q10" s="37">
        <v>22</v>
      </c>
    </row>
    <row r="11" spans="2:17" x14ac:dyDescent="0.25">
      <c r="D11">
        <v>8</v>
      </c>
      <c r="E11">
        <v>22500</v>
      </c>
      <c r="F11" s="37">
        <v>17</v>
      </c>
      <c r="G11" s="37">
        <v>18</v>
      </c>
      <c r="H11" s="37">
        <v>18.5</v>
      </c>
      <c r="I11" s="37">
        <v>19</v>
      </c>
      <c r="J11" s="37">
        <v>19.5</v>
      </c>
      <c r="K11" s="37">
        <v>20</v>
      </c>
      <c r="L11" s="37">
        <v>20.5</v>
      </c>
      <c r="M11" s="37">
        <v>21</v>
      </c>
      <c r="N11" s="37">
        <v>21.5</v>
      </c>
      <c r="O11" s="37">
        <v>22</v>
      </c>
      <c r="P11" s="37">
        <v>22.5</v>
      </c>
      <c r="Q11" s="37">
        <v>23</v>
      </c>
    </row>
    <row r="12" spans="2:17" x14ac:dyDescent="0.25">
      <c r="D12">
        <v>9</v>
      </c>
      <c r="E12">
        <v>23000</v>
      </c>
      <c r="F12" s="37">
        <v>17.5</v>
      </c>
      <c r="G12" s="37">
        <v>18.5</v>
      </c>
      <c r="H12" s="37">
        <v>19.5</v>
      </c>
      <c r="I12" s="37">
        <v>20</v>
      </c>
      <c r="J12" s="37">
        <v>21</v>
      </c>
      <c r="K12" s="37">
        <v>21.5</v>
      </c>
      <c r="L12" s="37">
        <v>22</v>
      </c>
      <c r="M12" s="37">
        <v>22.5</v>
      </c>
      <c r="N12" s="37">
        <v>23</v>
      </c>
      <c r="O12" s="37">
        <v>23.5</v>
      </c>
      <c r="P12" s="37">
        <v>24.000000000000004</v>
      </c>
      <c r="Q12" s="37">
        <v>24.499999999999996</v>
      </c>
    </row>
    <row r="13" spans="2:17" x14ac:dyDescent="0.25">
      <c r="D13">
        <v>10</v>
      </c>
      <c r="E13">
        <v>23500</v>
      </c>
      <c r="F13" s="37">
        <v>18</v>
      </c>
      <c r="G13" s="37">
        <v>18.5</v>
      </c>
      <c r="H13" s="37">
        <v>19.5</v>
      </c>
      <c r="I13" s="37">
        <v>20.5</v>
      </c>
      <c r="J13" s="37">
        <v>21.5</v>
      </c>
      <c r="K13" s="37">
        <v>22</v>
      </c>
      <c r="L13" s="37">
        <v>23</v>
      </c>
      <c r="M13" s="37">
        <v>23.5</v>
      </c>
      <c r="N13" s="37">
        <v>24.000000000000004</v>
      </c>
      <c r="O13" s="37">
        <v>24.499999999999996</v>
      </c>
      <c r="P13" s="37">
        <v>24.999999999999996</v>
      </c>
      <c r="Q13" s="37">
        <v>25.5</v>
      </c>
    </row>
    <row r="14" spans="2:17" x14ac:dyDescent="0.25">
      <c r="D14">
        <v>11</v>
      </c>
      <c r="E14">
        <v>24000</v>
      </c>
      <c r="F14" s="37">
        <v>18</v>
      </c>
      <c r="G14" s="37">
        <v>19</v>
      </c>
      <c r="H14" s="37">
        <v>20</v>
      </c>
      <c r="I14" s="37">
        <v>20.5</v>
      </c>
      <c r="J14" s="37">
        <v>21.5</v>
      </c>
      <c r="K14" s="37">
        <v>22.5</v>
      </c>
      <c r="L14" s="37">
        <v>23.5</v>
      </c>
      <c r="M14" s="37">
        <v>24.499999999999996</v>
      </c>
      <c r="N14" s="37">
        <v>24.999999999999996</v>
      </c>
      <c r="O14" s="37">
        <v>25.5</v>
      </c>
      <c r="P14" s="37">
        <v>26</v>
      </c>
      <c r="Q14" s="37">
        <v>26.5</v>
      </c>
    </row>
    <row r="15" spans="2:17" x14ac:dyDescent="0.25">
      <c r="D15">
        <v>12</v>
      </c>
      <c r="E15">
        <v>24500</v>
      </c>
      <c r="F15" s="37">
        <v>18.5</v>
      </c>
      <c r="G15" s="37">
        <v>19.5</v>
      </c>
      <c r="H15" s="37">
        <v>20.5</v>
      </c>
      <c r="I15" s="37">
        <v>21</v>
      </c>
      <c r="J15" s="37">
        <v>22</v>
      </c>
      <c r="K15" s="37">
        <v>23</v>
      </c>
      <c r="L15" s="37">
        <v>24.000000000000004</v>
      </c>
      <c r="M15" s="37">
        <v>24.999999999999996</v>
      </c>
      <c r="N15" s="37">
        <v>26</v>
      </c>
      <c r="O15" s="37">
        <v>26.5</v>
      </c>
      <c r="P15" s="37">
        <v>27</v>
      </c>
      <c r="Q15" s="37">
        <v>27.500000000000004</v>
      </c>
    </row>
    <row r="16" spans="2:17" x14ac:dyDescent="0.25">
      <c r="D16">
        <v>13</v>
      </c>
      <c r="E16">
        <v>25000</v>
      </c>
      <c r="F16" s="37">
        <v>18.5</v>
      </c>
      <c r="G16" s="37">
        <v>19.5</v>
      </c>
      <c r="H16" s="37">
        <v>20.5</v>
      </c>
      <c r="I16" s="37">
        <v>21.5</v>
      </c>
      <c r="J16" s="37">
        <v>22.5</v>
      </c>
      <c r="K16" s="37">
        <v>23.5</v>
      </c>
      <c r="L16" s="37">
        <v>24.499999999999996</v>
      </c>
      <c r="M16" s="37">
        <v>25.5</v>
      </c>
      <c r="N16" s="37">
        <v>26</v>
      </c>
      <c r="O16" s="37">
        <v>27</v>
      </c>
      <c r="P16" s="37">
        <v>28.000000000000004</v>
      </c>
      <c r="Q16" s="37">
        <v>28.000000000000004</v>
      </c>
    </row>
    <row r="17" spans="4:17" x14ac:dyDescent="0.25">
      <c r="D17">
        <v>14</v>
      </c>
      <c r="E17">
        <v>26000</v>
      </c>
      <c r="F17" s="37">
        <v>19.5</v>
      </c>
      <c r="G17" s="37">
        <v>20.5</v>
      </c>
      <c r="H17" s="37">
        <v>21.5</v>
      </c>
      <c r="I17" s="37">
        <v>22.5</v>
      </c>
      <c r="J17" s="37">
        <v>23.5</v>
      </c>
      <c r="K17" s="37">
        <v>24.499999999999996</v>
      </c>
      <c r="L17" s="37">
        <v>25.5</v>
      </c>
      <c r="M17" s="37">
        <v>26.5</v>
      </c>
      <c r="N17" s="37">
        <v>27.500000000000004</v>
      </c>
      <c r="O17" s="37">
        <v>28.000000000000004</v>
      </c>
      <c r="P17" s="37">
        <v>29.000000000000004</v>
      </c>
      <c r="Q17" s="37">
        <v>29.500000000000004</v>
      </c>
    </row>
    <row r="18" spans="4:17" x14ac:dyDescent="0.25">
      <c r="D18">
        <v>15</v>
      </c>
      <c r="E18">
        <v>27000</v>
      </c>
      <c r="F18" s="37">
        <v>20</v>
      </c>
      <c r="G18" s="37">
        <v>21</v>
      </c>
      <c r="H18" s="37">
        <v>22</v>
      </c>
      <c r="I18" s="37">
        <v>23.5</v>
      </c>
      <c r="J18" s="37">
        <v>24.499999999999996</v>
      </c>
      <c r="K18" s="37">
        <v>25.5</v>
      </c>
      <c r="L18" s="37">
        <v>26.5</v>
      </c>
      <c r="M18" s="37">
        <v>27.500000000000004</v>
      </c>
      <c r="N18" s="37">
        <v>28.500000000000004</v>
      </c>
      <c r="O18" s="37">
        <v>29.500000000000004</v>
      </c>
      <c r="P18" s="37">
        <v>30.000000000000004</v>
      </c>
      <c r="Q18" s="37">
        <v>31.000000000000007</v>
      </c>
    </row>
    <row r="19" spans="4:17" x14ac:dyDescent="0.25">
      <c r="D19">
        <v>16</v>
      </c>
      <c r="E19">
        <v>28000</v>
      </c>
      <c r="F19" s="37">
        <v>20</v>
      </c>
      <c r="G19" s="37">
        <v>21</v>
      </c>
      <c r="H19" s="37">
        <v>22</v>
      </c>
      <c r="I19" s="37">
        <v>23.5</v>
      </c>
      <c r="J19" s="37">
        <v>25</v>
      </c>
      <c r="K19" s="37">
        <v>26</v>
      </c>
      <c r="L19" s="37">
        <v>27</v>
      </c>
      <c r="M19" s="37">
        <v>28.000000000000004</v>
      </c>
      <c r="N19" s="37">
        <v>29.000000000000004</v>
      </c>
      <c r="O19" s="37">
        <v>30</v>
      </c>
      <c r="P19" s="37">
        <v>31.000000000000007</v>
      </c>
      <c r="Q19" s="37">
        <v>32.000000000000007</v>
      </c>
    </row>
    <row r="20" spans="4:17" x14ac:dyDescent="0.25">
      <c r="D20">
        <v>17</v>
      </c>
      <c r="E20">
        <v>29000</v>
      </c>
      <c r="F20" s="37">
        <v>20</v>
      </c>
      <c r="G20" s="37">
        <v>21</v>
      </c>
      <c r="H20" s="37">
        <v>22</v>
      </c>
      <c r="I20" s="37">
        <v>23.5</v>
      </c>
      <c r="J20" s="37">
        <v>25</v>
      </c>
      <c r="K20" s="37">
        <v>26</v>
      </c>
      <c r="L20" s="37">
        <v>27</v>
      </c>
      <c r="M20" s="37">
        <v>28.000000000000004</v>
      </c>
      <c r="N20" s="37">
        <v>29.000000000000004</v>
      </c>
      <c r="O20" s="37">
        <v>30</v>
      </c>
      <c r="P20" s="37">
        <v>31</v>
      </c>
      <c r="Q20" s="37">
        <v>32</v>
      </c>
    </row>
    <row r="21" spans="4:17" x14ac:dyDescent="0.25">
      <c r="D21">
        <v>18</v>
      </c>
      <c r="E21">
        <v>30000</v>
      </c>
      <c r="F21" s="37">
        <v>20</v>
      </c>
      <c r="G21" s="37">
        <v>21</v>
      </c>
      <c r="H21" s="37">
        <v>22</v>
      </c>
      <c r="I21" s="37">
        <v>23.5</v>
      </c>
      <c r="J21" s="37">
        <v>25</v>
      </c>
      <c r="K21" s="37">
        <v>26</v>
      </c>
      <c r="L21" s="37">
        <v>27</v>
      </c>
      <c r="M21" s="37">
        <v>28.000000000000004</v>
      </c>
      <c r="N21" s="37">
        <v>29.000000000000004</v>
      </c>
      <c r="O21" s="37">
        <v>30</v>
      </c>
      <c r="P21" s="37">
        <v>31</v>
      </c>
      <c r="Q21" s="37">
        <v>32</v>
      </c>
    </row>
    <row r="22" spans="4:17" x14ac:dyDescent="0.25">
      <c r="D22">
        <v>19</v>
      </c>
      <c r="E22">
        <v>31000</v>
      </c>
      <c r="F22" s="37">
        <v>20</v>
      </c>
      <c r="G22" s="37">
        <v>21</v>
      </c>
      <c r="H22" s="37">
        <v>22</v>
      </c>
      <c r="I22" s="37">
        <v>23.5</v>
      </c>
      <c r="J22" s="37">
        <v>25</v>
      </c>
      <c r="K22" s="37">
        <v>26</v>
      </c>
      <c r="L22" s="37">
        <v>27</v>
      </c>
      <c r="M22" s="37">
        <v>28.000000000000004</v>
      </c>
      <c r="N22" s="37">
        <v>29.000000000000004</v>
      </c>
      <c r="O22" s="37">
        <v>30</v>
      </c>
      <c r="P22" s="37">
        <v>31</v>
      </c>
      <c r="Q22" s="37">
        <v>32</v>
      </c>
    </row>
    <row r="23" spans="4:17" x14ac:dyDescent="0.25">
      <c r="D23">
        <v>20</v>
      </c>
      <c r="E23">
        <v>32000</v>
      </c>
      <c r="F23" s="37">
        <v>20.5</v>
      </c>
      <c r="G23" s="37">
        <v>21.499999999999996</v>
      </c>
      <c r="H23" s="37">
        <v>22.5</v>
      </c>
      <c r="I23" s="37">
        <v>24</v>
      </c>
      <c r="J23" s="37">
        <v>25</v>
      </c>
      <c r="K23" s="37">
        <v>26</v>
      </c>
      <c r="L23" s="37">
        <v>27</v>
      </c>
      <c r="M23" s="37">
        <v>28.000000000000004</v>
      </c>
      <c r="N23" s="37">
        <v>28.999999999999996</v>
      </c>
      <c r="O23" s="37">
        <v>30</v>
      </c>
      <c r="P23" s="37">
        <v>31</v>
      </c>
      <c r="Q23" s="37">
        <v>32</v>
      </c>
    </row>
    <row r="24" spans="4:17" x14ac:dyDescent="0.25">
      <c r="D24">
        <v>21</v>
      </c>
      <c r="E24">
        <v>42000</v>
      </c>
      <c r="F24" s="37">
        <v>20.5</v>
      </c>
      <c r="G24" s="37">
        <v>21.499999999999996</v>
      </c>
      <c r="H24" s="37">
        <v>22.5</v>
      </c>
      <c r="I24" s="37">
        <v>24</v>
      </c>
      <c r="J24" s="37">
        <v>25</v>
      </c>
      <c r="K24" s="37">
        <v>26</v>
      </c>
      <c r="L24" s="37">
        <v>27</v>
      </c>
      <c r="M24" s="37">
        <v>28.000000000000004</v>
      </c>
      <c r="N24" s="37">
        <v>29.5</v>
      </c>
      <c r="O24" s="37">
        <v>30.5</v>
      </c>
      <c r="P24" s="37">
        <v>31.5</v>
      </c>
      <c r="Q24" s="37">
        <v>32.5</v>
      </c>
    </row>
    <row r="25" spans="4:17" x14ac:dyDescent="0.25">
      <c r="D25">
        <v>22</v>
      </c>
      <c r="E25">
        <v>47000</v>
      </c>
      <c r="F25" s="37">
        <v>21.000000000000004</v>
      </c>
      <c r="G25" s="37">
        <v>21.999999999999996</v>
      </c>
      <c r="H25" s="37">
        <v>23</v>
      </c>
      <c r="I25" s="37">
        <v>24</v>
      </c>
      <c r="J25" s="37">
        <v>25</v>
      </c>
      <c r="K25" s="37">
        <v>26.5</v>
      </c>
      <c r="L25" s="37">
        <v>27.500000000000004</v>
      </c>
      <c r="M25" s="37">
        <v>28.500000000000004</v>
      </c>
      <c r="N25" s="37">
        <v>29.5</v>
      </c>
      <c r="O25" s="37">
        <v>30.5</v>
      </c>
      <c r="P25" s="37">
        <v>31.5</v>
      </c>
      <c r="Q25" s="37">
        <v>32.5</v>
      </c>
    </row>
    <row r="26" spans="4:17" x14ac:dyDescent="0.25">
      <c r="D26">
        <v>23</v>
      </c>
      <c r="E26">
        <v>52000</v>
      </c>
      <c r="F26" s="37">
        <v>21.5</v>
      </c>
      <c r="G26" s="37">
        <v>22.5</v>
      </c>
      <c r="H26" s="37">
        <v>23.5</v>
      </c>
      <c r="I26" s="37">
        <v>24.5</v>
      </c>
      <c r="J26" s="37">
        <v>25.5</v>
      </c>
      <c r="K26" s="37">
        <v>26.5</v>
      </c>
      <c r="L26" s="37">
        <v>27.500000000000004</v>
      </c>
      <c r="M26" s="37">
        <v>28.500000000000004</v>
      </c>
      <c r="N26" s="37">
        <v>29.5</v>
      </c>
      <c r="O26" s="37">
        <v>30.5</v>
      </c>
      <c r="P26" s="37">
        <v>31.5</v>
      </c>
      <c r="Q26" s="37">
        <v>32.5</v>
      </c>
    </row>
    <row r="27" spans="4:17" x14ac:dyDescent="0.25">
      <c r="D27">
        <v>24</v>
      </c>
      <c r="E27">
        <v>57000</v>
      </c>
      <c r="F27" s="37">
        <v>21.999999999999996</v>
      </c>
      <c r="G27" s="37">
        <v>23</v>
      </c>
      <c r="H27" s="37">
        <v>24</v>
      </c>
      <c r="I27" s="37">
        <v>25</v>
      </c>
      <c r="J27" s="37">
        <v>26</v>
      </c>
      <c r="K27" s="37">
        <v>27</v>
      </c>
      <c r="L27" s="37">
        <v>28.000000000000004</v>
      </c>
      <c r="M27" s="37">
        <v>28.500000000000004</v>
      </c>
      <c r="N27" s="37">
        <v>29.5</v>
      </c>
      <c r="O27" s="37">
        <v>30.5</v>
      </c>
      <c r="P27" s="37">
        <v>31.5</v>
      </c>
      <c r="Q27" s="37">
        <v>32.5</v>
      </c>
    </row>
    <row r="28" spans="4:17" x14ac:dyDescent="0.25">
      <c r="D28">
        <v>25</v>
      </c>
      <c r="E28">
        <v>58000</v>
      </c>
      <c r="F28" s="37">
        <v>21.999999999999996</v>
      </c>
      <c r="G28" s="37">
        <v>23</v>
      </c>
      <c r="H28" s="37">
        <v>24</v>
      </c>
      <c r="I28" s="37">
        <v>25</v>
      </c>
      <c r="J28" s="37">
        <v>26</v>
      </c>
      <c r="K28" s="37">
        <v>27</v>
      </c>
      <c r="L28" s="37">
        <v>28.000000000000004</v>
      </c>
      <c r="M28" s="37">
        <v>29.000000000000004</v>
      </c>
      <c r="N28" s="37">
        <v>30</v>
      </c>
      <c r="O28" s="37">
        <v>30.5</v>
      </c>
      <c r="P28" s="37">
        <v>31.5</v>
      </c>
      <c r="Q28" s="37">
        <v>32.5</v>
      </c>
    </row>
    <row r="29" spans="4:17" x14ac:dyDescent="0.25">
      <c r="D29">
        <v>26</v>
      </c>
      <c r="E29">
        <v>59000</v>
      </c>
      <c r="F29" s="37">
        <v>22.5</v>
      </c>
      <c r="G29" s="37">
        <v>23.5</v>
      </c>
      <c r="H29" s="37">
        <v>24.5</v>
      </c>
      <c r="I29" s="37">
        <v>25.5</v>
      </c>
      <c r="J29" s="37">
        <v>26.5</v>
      </c>
      <c r="K29" s="37">
        <v>27.500000000000004</v>
      </c>
      <c r="L29" s="37">
        <v>28.500000000000004</v>
      </c>
      <c r="M29" s="37">
        <v>29.000000000000004</v>
      </c>
      <c r="N29" s="37">
        <v>30</v>
      </c>
      <c r="O29" s="37">
        <v>31</v>
      </c>
      <c r="P29" s="37">
        <v>31.5</v>
      </c>
      <c r="Q29" s="37">
        <v>32.5</v>
      </c>
    </row>
    <row r="30" spans="4:17" x14ac:dyDescent="0.25">
      <c r="D30">
        <v>27</v>
      </c>
      <c r="E30">
        <v>60000</v>
      </c>
      <c r="F30" s="37">
        <v>22.499999999999996</v>
      </c>
      <c r="G30" s="37">
        <v>23.5</v>
      </c>
      <c r="H30" s="37">
        <v>24.5</v>
      </c>
      <c r="I30" s="37">
        <v>25.5</v>
      </c>
      <c r="J30" s="37">
        <v>26.5</v>
      </c>
      <c r="K30" s="37">
        <v>27.500000000000004</v>
      </c>
      <c r="L30" s="37">
        <v>28.500000000000004</v>
      </c>
      <c r="M30" s="37">
        <v>29.5</v>
      </c>
      <c r="N30" s="37">
        <v>30</v>
      </c>
      <c r="O30" s="37">
        <v>31</v>
      </c>
      <c r="P30" s="37">
        <v>31.5</v>
      </c>
      <c r="Q30" s="37">
        <v>32.5</v>
      </c>
    </row>
    <row r="31" spans="4:17" x14ac:dyDescent="0.25">
      <c r="D31">
        <v>28</v>
      </c>
      <c r="E31">
        <v>61000</v>
      </c>
      <c r="F31" s="37">
        <v>22.499999999999996</v>
      </c>
      <c r="G31" s="37">
        <v>23.5</v>
      </c>
      <c r="H31" s="37">
        <v>24.5</v>
      </c>
      <c r="I31" s="37">
        <v>26</v>
      </c>
      <c r="J31" s="37">
        <v>27</v>
      </c>
      <c r="K31" s="37">
        <v>28.000000000000004</v>
      </c>
      <c r="L31" s="37">
        <v>29.000000000000004</v>
      </c>
      <c r="M31" s="37">
        <v>29.5</v>
      </c>
      <c r="N31" s="37">
        <v>30.5</v>
      </c>
      <c r="O31" s="37">
        <v>31</v>
      </c>
      <c r="P31" s="37">
        <v>32</v>
      </c>
      <c r="Q31" s="37">
        <v>32.5</v>
      </c>
    </row>
    <row r="32" spans="4:17" x14ac:dyDescent="0.25">
      <c r="D32">
        <v>29</v>
      </c>
      <c r="E32">
        <v>62000</v>
      </c>
      <c r="F32" s="37">
        <v>22.499999999999996</v>
      </c>
      <c r="G32" s="37">
        <v>24</v>
      </c>
      <c r="H32" s="37">
        <v>25</v>
      </c>
      <c r="I32" s="37">
        <v>26</v>
      </c>
      <c r="J32" s="37">
        <v>27</v>
      </c>
      <c r="K32" s="37">
        <v>28.000000000000004</v>
      </c>
      <c r="L32" s="37">
        <v>29.000000000000004</v>
      </c>
      <c r="M32" s="37">
        <v>30</v>
      </c>
      <c r="N32" s="37">
        <v>30.5</v>
      </c>
      <c r="O32" s="37">
        <v>31.5</v>
      </c>
      <c r="P32" s="37">
        <v>32</v>
      </c>
      <c r="Q32" s="37">
        <v>33</v>
      </c>
    </row>
    <row r="33" spans="4:17" x14ac:dyDescent="0.25">
      <c r="D33">
        <v>30</v>
      </c>
      <c r="E33">
        <v>63000</v>
      </c>
      <c r="F33" s="37">
        <v>23</v>
      </c>
      <c r="G33" s="37">
        <v>24</v>
      </c>
      <c r="H33" s="37">
        <v>25</v>
      </c>
      <c r="I33" s="37">
        <v>26</v>
      </c>
      <c r="J33" s="37">
        <v>27.500000000000004</v>
      </c>
      <c r="K33" s="37">
        <v>28.000000000000004</v>
      </c>
      <c r="L33" s="37">
        <v>29.5</v>
      </c>
      <c r="M33" s="37">
        <v>30</v>
      </c>
      <c r="N33" s="37">
        <v>31</v>
      </c>
      <c r="O33" s="37">
        <v>32</v>
      </c>
      <c r="P33" s="37">
        <v>32.5</v>
      </c>
      <c r="Q33" s="37">
        <v>33</v>
      </c>
    </row>
    <row r="34" spans="4:17" x14ac:dyDescent="0.25">
      <c r="D34">
        <v>31</v>
      </c>
      <c r="E34">
        <v>64000</v>
      </c>
      <c r="F34" s="37">
        <v>23</v>
      </c>
      <c r="G34" s="37">
        <v>24.5</v>
      </c>
      <c r="H34" s="37">
        <v>25.5</v>
      </c>
      <c r="I34" s="37">
        <v>26.5</v>
      </c>
      <c r="J34" s="37">
        <v>27.500000000000004</v>
      </c>
      <c r="K34" s="37">
        <v>28.500000000000004</v>
      </c>
      <c r="L34" s="37">
        <v>29.5</v>
      </c>
      <c r="M34" s="37">
        <v>30.5</v>
      </c>
      <c r="N34" s="37">
        <v>31</v>
      </c>
      <c r="O34" s="37">
        <v>32</v>
      </c>
      <c r="P34" s="37">
        <v>33</v>
      </c>
      <c r="Q34" s="37">
        <v>33.5</v>
      </c>
    </row>
    <row r="35" spans="4:17" x14ac:dyDescent="0.25">
      <c r="D35">
        <v>32</v>
      </c>
      <c r="E35">
        <v>65000</v>
      </c>
      <c r="F35" s="37">
        <v>23.5</v>
      </c>
      <c r="G35" s="37">
        <v>24.5</v>
      </c>
      <c r="H35" s="37">
        <v>25.5</v>
      </c>
      <c r="I35" s="37">
        <v>26.5</v>
      </c>
      <c r="J35" s="37">
        <v>27.500000000000004</v>
      </c>
      <c r="K35" s="37">
        <v>28.500000000000004</v>
      </c>
      <c r="L35" s="37">
        <v>29.5</v>
      </c>
      <c r="M35" s="37">
        <v>30.5</v>
      </c>
      <c r="N35" s="37">
        <v>31.5</v>
      </c>
      <c r="O35" s="37">
        <v>32.5</v>
      </c>
      <c r="P35" s="37">
        <v>33</v>
      </c>
      <c r="Q35" s="37">
        <v>33.5</v>
      </c>
    </row>
    <row r="36" spans="4:17" x14ac:dyDescent="0.25">
      <c r="D36">
        <v>33</v>
      </c>
      <c r="E36">
        <v>66000</v>
      </c>
      <c r="F36" s="37">
        <v>23.5</v>
      </c>
      <c r="G36" s="37">
        <v>24.5</v>
      </c>
      <c r="H36" s="37">
        <v>26</v>
      </c>
      <c r="I36" s="37">
        <v>27</v>
      </c>
      <c r="J36" s="37">
        <v>28.000000000000004</v>
      </c>
      <c r="K36" s="37">
        <v>29.000000000000004</v>
      </c>
      <c r="L36" s="37">
        <v>30</v>
      </c>
      <c r="M36" s="37">
        <v>31</v>
      </c>
      <c r="N36" s="37">
        <v>31.5</v>
      </c>
      <c r="O36" s="37">
        <v>32.5</v>
      </c>
      <c r="P36" s="37">
        <v>33.5</v>
      </c>
      <c r="Q36" s="37">
        <v>34</v>
      </c>
    </row>
    <row r="37" spans="4:17" x14ac:dyDescent="0.25">
      <c r="D37">
        <v>34</v>
      </c>
      <c r="E37">
        <v>67000</v>
      </c>
      <c r="F37" s="37">
        <v>23.5</v>
      </c>
      <c r="G37" s="37">
        <v>25</v>
      </c>
      <c r="H37" s="37">
        <v>26</v>
      </c>
      <c r="I37" s="37">
        <v>27</v>
      </c>
      <c r="J37" s="37">
        <v>28.000000000000004</v>
      </c>
      <c r="K37" s="37">
        <v>29.000000000000004</v>
      </c>
      <c r="L37" s="37">
        <v>30</v>
      </c>
      <c r="M37" s="37">
        <v>31</v>
      </c>
      <c r="N37" s="37">
        <v>32</v>
      </c>
      <c r="O37" s="37">
        <v>32.5</v>
      </c>
      <c r="P37" s="37">
        <v>33.5</v>
      </c>
      <c r="Q37" s="37">
        <v>34</v>
      </c>
    </row>
    <row r="38" spans="4:17" x14ac:dyDescent="0.25">
      <c r="D38">
        <v>35</v>
      </c>
      <c r="E38">
        <v>68000</v>
      </c>
      <c r="F38" s="37">
        <v>23.5</v>
      </c>
      <c r="G38" s="37">
        <v>25</v>
      </c>
      <c r="H38" s="37">
        <v>26</v>
      </c>
      <c r="I38" s="37">
        <v>27</v>
      </c>
      <c r="J38" s="37">
        <v>28.500000000000004</v>
      </c>
      <c r="K38" s="37">
        <v>29.5</v>
      </c>
      <c r="L38" s="37">
        <v>30.5</v>
      </c>
      <c r="M38" s="37">
        <v>31</v>
      </c>
      <c r="N38" s="37">
        <v>32</v>
      </c>
      <c r="O38" s="37">
        <v>33</v>
      </c>
      <c r="P38" s="37">
        <v>33.5</v>
      </c>
      <c r="Q38" s="37">
        <v>34.5</v>
      </c>
    </row>
    <row r="39" spans="4:17" x14ac:dyDescent="0.25">
      <c r="D39">
        <v>36</v>
      </c>
      <c r="E39">
        <v>69000</v>
      </c>
      <c r="F39" s="37">
        <v>23.5</v>
      </c>
      <c r="G39" s="37">
        <v>25</v>
      </c>
      <c r="H39" s="37">
        <v>26.5</v>
      </c>
      <c r="I39" s="37">
        <v>27.500000000000004</v>
      </c>
      <c r="J39" s="37">
        <v>28.500000000000004</v>
      </c>
      <c r="K39" s="37">
        <v>29.5</v>
      </c>
      <c r="L39" s="37">
        <v>30.5</v>
      </c>
      <c r="M39" s="37">
        <v>31.5</v>
      </c>
      <c r="N39" s="37">
        <v>32.5</v>
      </c>
      <c r="O39" s="37">
        <v>33</v>
      </c>
      <c r="P39" s="37">
        <v>34</v>
      </c>
      <c r="Q39" s="37">
        <v>34.5</v>
      </c>
    </row>
    <row r="40" spans="4:17" x14ac:dyDescent="0.25">
      <c r="D40">
        <v>37</v>
      </c>
      <c r="E40">
        <v>70000</v>
      </c>
      <c r="F40" s="37">
        <v>23.5</v>
      </c>
      <c r="G40" s="37">
        <v>25</v>
      </c>
      <c r="H40" s="37">
        <v>26.5</v>
      </c>
      <c r="I40" s="37">
        <v>27.500000000000004</v>
      </c>
      <c r="J40" s="37">
        <v>28.500000000000004</v>
      </c>
      <c r="K40" s="37">
        <v>29.5</v>
      </c>
      <c r="L40" s="37">
        <v>30.5</v>
      </c>
      <c r="M40" s="37">
        <v>31.5</v>
      </c>
      <c r="N40" s="37">
        <v>32.5</v>
      </c>
      <c r="O40" s="37">
        <v>33.5</v>
      </c>
      <c r="P40" s="37">
        <v>34</v>
      </c>
      <c r="Q40" s="37">
        <v>35</v>
      </c>
    </row>
    <row r="41" spans="4:17" x14ac:dyDescent="0.25">
      <c r="D41">
        <v>38</v>
      </c>
      <c r="E41">
        <v>71000</v>
      </c>
      <c r="F41" s="37">
        <v>23.5</v>
      </c>
      <c r="G41" s="37">
        <v>25</v>
      </c>
      <c r="H41" s="37">
        <v>26.5</v>
      </c>
      <c r="I41" s="37">
        <v>28.000000000000004</v>
      </c>
      <c r="J41" s="37">
        <v>29.000000000000004</v>
      </c>
      <c r="K41" s="37">
        <v>30</v>
      </c>
      <c r="L41" s="37">
        <v>31</v>
      </c>
      <c r="M41" s="37">
        <v>32</v>
      </c>
      <c r="N41" s="37">
        <v>32.5</v>
      </c>
      <c r="O41" s="37">
        <v>33.5</v>
      </c>
      <c r="P41" s="37">
        <v>34.5</v>
      </c>
      <c r="Q41" s="37">
        <v>35</v>
      </c>
    </row>
    <row r="42" spans="4:17" x14ac:dyDescent="0.25">
      <c r="D42">
        <v>39</v>
      </c>
      <c r="E42">
        <v>72000</v>
      </c>
      <c r="F42" s="37">
        <v>23.5</v>
      </c>
      <c r="G42" s="37">
        <v>25</v>
      </c>
      <c r="H42" s="37">
        <v>26.5</v>
      </c>
      <c r="I42" s="37">
        <v>28.000000000000004</v>
      </c>
      <c r="J42" s="37">
        <v>29.000000000000004</v>
      </c>
      <c r="K42" s="37">
        <v>30</v>
      </c>
      <c r="L42" s="37">
        <v>31</v>
      </c>
      <c r="M42" s="37">
        <v>32</v>
      </c>
      <c r="N42" s="37">
        <v>33</v>
      </c>
      <c r="O42" s="37">
        <v>33.5</v>
      </c>
      <c r="P42" s="37">
        <v>34.5</v>
      </c>
      <c r="Q42" s="37">
        <v>35</v>
      </c>
    </row>
    <row r="43" spans="4:17" x14ac:dyDescent="0.25">
      <c r="D43">
        <v>40</v>
      </c>
      <c r="E43">
        <v>73000</v>
      </c>
      <c r="F43" s="37">
        <v>23.5</v>
      </c>
      <c r="G43" s="37">
        <v>25</v>
      </c>
      <c r="H43" s="37">
        <v>26.5</v>
      </c>
      <c r="I43" s="37">
        <v>28.000000000000004</v>
      </c>
      <c r="J43" s="37">
        <v>29.000000000000004</v>
      </c>
      <c r="K43" s="37">
        <v>30.5</v>
      </c>
      <c r="L43" s="37">
        <v>31.5</v>
      </c>
      <c r="M43" s="37">
        <v>32</v>
      </c>
      <c r="N43" s="37">
        <v>33</v>
      </c>
      <c r="O43" s="37">
        <v>34</v>
      </c>
      <c r="P43" s="37">
        <v>34.5</v>
      </c>
      <c r="Q43" s="37">
        <v>35.5</v>
      </c>
    </row>
    <row r="44" spans="4:17" x14ac:dyDescent="0.25">
      <c r="D44">
        <v>41</v>
      </c>
      <c r="E44">
        <v>74000</v>
      </c>
      <c r="F44" s="37">
        <v>23.5</v>
      </c>
      <c r="G44" s="37">
        <v>25</v>
      </c>
      <c r="H44" s="37">
        <v>26.5</v>
      </c>
      <c r="I44" s="37">
        <v>28.000000000000004</v>
      </c>
      <c r="J44" s="37">
        <v>29.000000000000004</v>
      </c>
      <c r="K44" s="37">
        <v>30.5</v>
      </c>
      <c r="L44" s="37">
        <v>31.5</v>
      </c>
      <c r="M44" s="37">
        <v>32.5</v>
      </c>
      <c r="N44" s="37">
        <v>33.5</v>
      </c>
      <c r="O44" s="37">
        <v>34</v>
      </c>
      <c r="P44" s="37">
        <v>35</v>
      </c>
      <c r="Q44" s="37">
        <v>35.5</v>
      </c>
    </row>
    <row r="45" spans="4:17" x14ac:dyDescent="0.25">
      <c r="D45">
        <v>42</v>
      </c>
      <c r="E45">
        <v>75000</v>
      </c>
      <c r="F45" s="37">
        <v>24</v>
      </c>
      <c r="G45" s="37">
        <v>25</v>
      </c>
      <c r="H45" s="37">
        <v>26.5</v>
      </c>
      <c r="I45" s="37">
        <v>28.000000000000004</v>
      </c>
      <c r="J45" s="37">
        <v>29.000000000000004</v>
      </c>
      <c r="K45" s="37">
        <v>30.5</v>
      </c>
      <c r="L45" s="37">
        <v>31.5</v>
      </c>
      <c r="M45" s="37">
        <v>32.5</v>
      </c>
      <c r="N45" s="37">
        <v>33.5</v>
      </c>
      <c r="O45" s="37">
        <v>34.5</v>
      </c>
      <c r="P45" s="37">
        <v>35</v>
      </c>
      <c r="Q45" s="37">
        <v>36</v>
      </c>
    </row>
    <row r="46" spans="4:17" x14ac:dyDescent="0.25">
      <c r="D46">
        <v>43</v>
      </c>
      <c r="E46">
        <v>76000</v>
      </c>
      <c r="F46" s="37">
        <v>24</v>
      </c>
      <c r="G46" s="37">
        <v>25</v>
      </c>
      <c r="H46" s="37">
        <v>26.5</v>
      </c>
      <c r="I46" s="37">
        <v>28.000000000000004</v>
      </c>
      <c r="J46" s="37">
        <v>29.000000000000004</v>
      </c>
      <c r="K46" s="37">
        <v>30.5</v>
      </c>
      <c r="L46" s="37">
        <v>32</v>
      </c>
      <c r="M46" s="37">
        <v>32.5</v>
      </c>
      <c r="N46" s="37">
        <v>33.5</v>
      </c>
      <c r="O46" s="37">
        <v>34.5</v>
      </c>
      <c r="P46" s="37">
        <v>35.5</v>
      </c>
      <c r="Q46" s="37">
        <v>36</v>
      </c>
    </row>
    <row r="47" spans="4:17" x14ac:dyDescent="0.25">
      <c r="D47">
        <v>44</v>
      </c>
      <c r="E47">
        <v>77000</v>
      </c>
      <c r="F47" s="37">
        <v>24</v>
      </c>
      <c r="G47" s="37">
        <v>25.5</v>
      </c>
      <c r="H47" s="37">
        <v>26.5</v>
      </c>
      <c r="I47" s="37">
        <v>28.000000000000004</v>
      </c>
      <c r="J47" s="37">
        <v>29.000000000000004</v>
      </c>
      <c r="K47" s="37">
        <v>30.5</v>
      </c>
      <c r="L47" s="37">
        <v>32</v>
      </c>
      <c r="M47" s="37">
        <v>33</v>
      </c>
      <c r="N47" s="37">
        <v>34</v>
      </c>
      <c r="O47" s="37">
        <v>34.5</v>
      </c>
      <c r="P47" s="37">
        <v>35.5</v>
      </c>
      <c r="Q47" s="37">
        <v>36</v>
      </c>
    </row>
    <row r="48" spans="4:17" x14ac:dyDescent="0.25">
      <c r="D48">
        <v>45</v>
      </c>
      <c r="E48">
        <v>78000</v>
      </c>
      <c r="F48" s="37">
        <v>24</v>
      </c>
      <c r="G48" s="37">
        <v>25.5</v>
      </c>
      <c r="H48" s="37">
        <v>26.5</v>
      </c>
      <c r="I48" s="37">
        <v>28.000000000000004</v>
      </c>
      <c r="J48" s="37">
        <v>29.5</v>
      </c>
      <c r="K48" s="37">
        <v>30.5</v>
      </c>
      <c r="L48" s="37">
        <v>32</v>
      </c>
      <c r="M48" s="37">
        <v>33</v>
      </c>
      <c r="N48" s="37">
        <v>34</v>
      </c>
      <c r="O48" s="37">
        <v>35</v>
      </c>
      <c r="P48" s="37">
        <v>35.5</v>
      </c>
      <c r="Q48" s="37">
        <v>36.5</v>
      </c>
    </row>
    <row r="49" spans="4:17" x14ac:dyDescent="0.25">
      <c r="D49">
        <v>46</v>
      </c>
      <c r="E49">
        <v>79000</v>
      </c>
      <c r="F49" s="37">
        <v>24</v>
      </c>
      <c r="G49" s="37">
        <v>25.5</v>
      </c>
      <c r="H49" s="37">
        <v>26.5</v>
      </c>
      <c r="I49" s="37">
        <v>28.000000000000004</v>
      </c>
      <c r="J49" s="37">
        <v>29.5</v>
      </c>
      <c r="K49" s="37">
        <v>30.5</v>
      </c>
      <c r="L49" s="37">
        <v>32</v>
      </c>
      <c r="M49" s="37">
        <v>33</v>
      </c>
      <c r="N49" s="37">
        <v>34</v>
      </c>
      <c r="O49" s="37">
        <v>35</v>
      </c>
      <c r="P49" s="37">
        <v>36</v>
      </c>
      <c r="Q49" s="37">
        <v>36.5</v>
      </c>
    </row>
    <row r="50" spans="4:17" x14ac:dyDescent="0.25">
      <c r="D50">
        <v>47</v>
      </c>
      <c r="E50">
        <v>80000</v>
      </c>
      <c r="F50" s="37">
        <v>24</v>
      </c>
      <c r="G50" s="37">
        <v>25.5</v>
      </c>
      <c r="H50" s="37">
        <v>27</v>
      </c>
      <c r="I50" s="37">
        <v>28.000000000000004</v>
      </c>
      <c r="J50" s="37">
        <v>29.5</v>
      </c>
      <c r="K50" s="37">
        <v>30.5</v>
      </c>
      <c r="L50" s="37">
        <v>32</v>
      </c>
      <c r="M50" s="37">
        <v>33</v>
      </c>
      <c r="N50" s="37">
        <v>34.5</v>
      </c>
      <c r="O50" s="37">
        <v>35</v>
      </c>
      <c r="P50" s="37">
        <v>36</v>
      </c>
      <c r="Q50" s="37">
        <v>36.5</v>
      </c>
    </row>
    <row r="51" spans="4:17" x14ac:dyDescent="0.25">
      <c r="D51">
        <v>48</v>
      </c>
      <c r="E51">
        <v>81000</v>
      </c>
      <c r="F51" s="37">
        <v>24</v>
      </c>
      <c r="G51" s="37">
        <v>25.5</v>
      </c>
      <c r="H51" s="37">
        <v>27</v>
      </c>
      <c r="I51" s="37">
        <v>28.000000000000004</v>
      </c>
      <c r="J51" s="37">
        <v>29.5</v>
      </c>
      <c r="K51" s="37">
        <v>30.5</v>
      </c>
      <c r="L51" s="37">
        <v>32</v>
      </c>
      <c r="M51" s="37">
        <v>33</v>
      </c>
      <c r="N51" s="37">
        <v>34.5</v>
      </c>
      <c r="O51" s="37">
        <v>35.5</v>
      </c>
      <c r="P51" s="37">
        <v>36</v>
      </c>
      <c r="Q51" s="37">
        <v>37</v>
      </c>
    </row>
    <row r="52" spans="4:17" x14ac:dyDescent="0.25">
      <c r="D52">
        <v>49</v>
      </c>
      <c r="E52">
        <v>82000</v>
      </c>
      <c r="F52" s="37">
        <v>24</v>
      </c>
      <c r="G52" s="37">
        <v>25.5</v>
      </c>
      <c r="H52" s="37">
        <v>27</v>
      </c>
      <c r="I52" s="37">
        <v>28.000000000000004</v>
      </c>
      <c r="J52" s="37">
        <v>29.5</v>
      </c>
      <c r="K52" s="37">
        <v>30.5</v>
      </c>
      <c r="L52" s="37">
        <v>32</v>
      </c>
      <c r="M52" s="37">
        <v>33</v>
      </c>
      <c r="N52" s="37">
        <v>34.5</v>
      </c>
      <c r="O52" s="37">
        <v>35.5</v>
      </c>
      <c r="P52" s="37">
        <v>36.5</v>
      </c>
      <c r="Q52" s="37">
        <v>37</v>
      </c>
    </row>
    <row r="53" spans="4:17" x14ac:dyDescent="0.25">
      <c r="D53">
        <v>50</v>
      </c>
      <c r="E53">
        <v>83000</v>
      </c>
      <c r="F53" s="37">
        <v>24</v>
      </c>
      <c r="G53" s="37">
        <v>25.5</v>
      </c>
      <c r="H53" s="37">
        <v>27</v>
      </c>
      <c r="I53" s="37">
        <v>28.500000000000004</v>
      </c>
      <c r="J53" s="37">
        <v>29.5</v>
      </c>
      <c r="K53" s="37">
        <v>31</v>
      </c>
      <c r="L53" s="37">
        <v>32</v>
      </c>
      <c r="M53" s="37">
        <v>33</v>
      </c>
      <c r="N53" s="37">
        <v>34.5</v>
      </c>
      <c r="O53" s="37">
        <v>35.5</v>
      </c>
      <c r="P53" s="37">
        <v>36.5</v>
      </c>
      <c r="Q53" s="37">
        <v>37</v>
      </c>
    </row>
    <row r="54" spans="4:17" x14ac:dyDescent="0.25">
      <c r="D54">
        <v>51</v>
      </c>
      <c r="E54">
        <v>84000</v>
      </c>
      <c r="F54" s="37">
        <v>24</v>
      </c>
      <c r="G54" s="37">
        <v>25.5</v>
      </c>
      <c r="H54" s="37">
        <v>27</v>
      </c>
      <c r="I54" s="37">
        <v>28.500000000000004</v>
      </c>
      <c r="J54" s="37">
        <v>29.5</v>
      </c>
      <c r="K54" s="37">
        <v>31</v>
      </c>
      <c r="L54" s="37">
        <v>32</v>
      </c>
      <c r="M54" s="37">
        <v>33</v>
      </c>
      <c r="N54" s="37">
        <v>34.5</v>
      </c>
      <c r="O54" s="37">
        <v>35.5</v>
      </c>
      <c r="P54" s="37">
        <v>36.5</v>
      </c>
      <c r="Q54" s="37">
        <v>37.5</v>
      </c>
    </row>
    <row r="55" spans="4:17" x14ac:dyDescent="0.25">
      <c r="D55">
        <v>52</v>
      </c>
      <c r="E55">
        <v>85000</v>
      </c>
      <c r="F55" s="37">
        <v>24.5</v>
      </c>
      <c r="G55" s="37">
        <v>25.5</v>
      </c>
      <c r="H55" s="37">
        <v>27</v>
      </c>
      <c r="I55" s="37">
        <v>28.500000000000004</v>
      </c>
      <c r="J55" s="37">
        <v>29.5</v>
      </c>
      <c r="K55" s="37">
        <v>31</v>
      </c>
      <c r="L55" s="37">
        <v>32</v>
      </c>
      <c r="M55" s="37">
        <v>33</v>
      </c>
      <c r="N55" s="37">
        <v>34.5</v>
      </c>
      <c r="O55" s="37">
        <v>35.5</v>
      </c>
      <c r="P55" s="37">
        <v>36.5</v>
      </c>
      <c r="Q55" s="37">
        <v>37.5</v>
      </c>
    </row>
    <row r="56" spans="4:17" x14ac:dyDescent="0.25">
      <c r="D56">
        <v>53</v>
      </c>
      <c r="E56">
        <v>86000</v>
      </c>
      <c r="F56" s="37">
        <v>24.5</v>
      </c>
      <c r="G56" s="37">
        <v>25.5</v>
      </c>
      <c r="H56" s="37">
        <v>27</v>
      </c>
      <c r="I56" s="37">
        <v>28.500000000000004</v>
      </c>
      <c r="J56" s="37">
        <v>29.5</v>
      </c>
      <c r="K56" s="37">
        <v>31</v>
      </c>
      <c r="L56" s="37">
        <v>32</v>
      </c>
      <c r="M56" s="37">
        <v>33.5</v>
      </c>
      <c r="N56" s="37">
        <v>34.5</v>
      </c>
      <c r="O56" s="37">
        <v>35.5</v>
      </c>
      <c r="P56" s="37">
        <v>36.5</v>
      </c>
      <c r="Q56" s="37">
        <v>37.5</v>
      </c>
    </row>
    <row r="57" spans="4:17" x14ac:dyDescent="0.25">
      <c r="D57">
        <v>54</v>
      </c>
      <c r="E57">
        <v>87000</v>
      </c>
      <c r="F57" s="37">
        <v>24.5</v>
      </c>
      <c r="G57" s="37">
        <v>26</v>
      </c>
      <c r="H57" s="37">
        <v>27</v>
      </c>
      <c r="I57" s="37">
        <v>28.500000000000004</v>
      </c>
      <c r="J57" s="37">
        <v>30</v>
      </c>
      <c r="K57" s="37">
        <v>31</v>
      </c>
      <c r="L57" s="37">
        <v>32</v>
      </c>
      <c r="M57" s="37">
        <v>33.5</v>
      </c>
      <c r="N57" s="37">
        <v>34.5</v>
      </c>
      <c r="O57" s="37">
        <v>35.5</v>
      </c>
      <c r="P57" s="37">
        <v>36.5</v>
      </c>
      <c r="Q57" s="37">
        <v>37.5</v>
      </c>
    </row>
    <row r="58" spans="4:17" x14ac:dyDescent="0.25">
      <c r="D58">
        <v>55</v>
      </c>
      <c r="E58">
        <v>88000</v>
      </c>
      <c r="F58" s="37">
        <v>24.5</v>
      </c>
      <c r="G58" s="37">
        <v>26</v>
      </c>
      <c r="H58" s="37">
        <v>27</v>
      </c>
      <c r="I58" s="37">
        <v>28.500000000000004</v>
      </c>
      <c r="J58" s="37">
        <v>30</v>
      </c>
      <c r="K58" s="37">
        <v>31</v>
      </c>
      <c r="L58" s="37">
        <v>32</v>
      </c>
      <c r="M58" s="37">
        <v>33.5</v>
      </c>
      <c r="N58" s="37">
        <v>34.5</v>
      </c>
      <c r="O58" s="37">
        <v>35.5</v>
      </c>
      <c r="P58" s="37">
        <v>36.5</v>
      </c>
      <c r="Q58" s="37">
        <v>38</v>
      </c>
    </row>
    <row r="59" spans="4:17" x14ac:dyDescent="0.25">
      <c r="D59">
        <v>56</v>
      </c>
      <c r="E59">
        <v>89000</v>
      </c>
      <c r="F59" s="37">
        <v>24.5</v>
      </c>
      <c r="G59" s="37">
        <v>26</v>
      </c>
      <c r="H59" s="37">
        <v>27</v>
      </c>
      <c r="I59" s="37">
        <v>28.500000000000004</v>
      </c>
      <c r="J59" s="37">
        <v>30</v>
      </c>
      <c r="K59" s="37">
        <v>31</v>
      </c>
      <c r="L59" s="37">
        <v>32.5</v>
      </c>
      <c r="M59" s="37">
        <v>33.5</v>
      </c>
      <c r="N59" s="37">
        <v>34.5</v>
      </c>
      <c r="O59" s="37">
        <v>35.5</v>
      </c>
      <c r="P59" s="37">
        <v>36.5</v>
      </c>
      <c r="Q59" s="37">
        <v>38</v>
      </c>
    </row>
    <row r="60" spans="4:17" x14ac:dyDescent="0.25">
      <c r="D60">
        <v>57</v>
      </c>
      <c r="E60">
        <v>90000</v>
      </c>
      <c r="F60" s="37">
        <v>24.5</v>
      </c>
      <c r="G60" s="37">
        <v>26</v>
      </c>
      <c r="H60" s="37">
        <v>27.500000000000004</v>
      </c>
      <c r="I60" s="37">
        <v>28.500000000000004</v>
      </c>
      <c r="J60" s="37">
        <v>30</v>
      </c>
      <c r="K60" s="37">
        <v>31</v>
      </c>
      <c r="L60" s="37">
        <v>32.5</v>
      </c>
      <c r="M60" s="37">
        <v>33.5</v>
      </c>
      <c r="N60" s="37">
        <v>34.5</v>
      </c>
      <c r="O60" s="37">
        <v>35.5</v>
      </c>
      <c r="P60" s="37">
        <v>36.5</v>
      </c>
      <c r="Q60" s="37">
        <v>38</v>
      </c>
    </row>
    <row r="61" spans="4:17" x14ac:dyDescent="0.25">
      <c r="D61">
        <v>58</v>
      </c>
      <c r="E61">
        <v>93000</v>
      </c>
      <c r="F61" s="37">
        <v>24.5</v>
      </c>
      <c r="G61" s="37">
        <v>26</v>
      </c>
      <c r="H61" s="37">
        <v>27.500000000000004</v>
      </c>
      <c r="I61" s="37">
        <v>28.500000000000004</v>
      </c>
      <c r="J61" s="37">
        <v>30</v>
      </c>
      <c r="K61" s="37">
        <v>31.5</v>
      </c>
      <c r="L61" s="37">
        <v>32.5</v>
      </c>
      <c r="M61" s="37">
        <v>33.5</v>
      </c>
      <c r="N61" s="37">
        <v>34.5</v>
      </c>
      <c r="O61" s="37">
        <v>36</v>
      </c>
      <c r="P61" s="37">
        <v>36.5</v>
      </c>
      <c r="Q61" s="37">
        <v>38</v>
      </c>
    </row>
    <row r="62" spans="4:17" x14ac:dyDescent="0.25">
      <c r="D62">
        <v>59</v>
      </c>
      <c r="E62">
        <v>94000</v>
      </c>
      <c r="F62" s="37">
        <v>24.5</v>
      </c>
      <c r="G62" s="37">
        <v>26</v>
      </c>
      <c r="H62" s="37">
        <v>27.500000000000004</v>
      </c>
      <c r="I62" s="37">
        <v>28.500000000000004</v>
      </c>
      <c r="J62" s="37">
        <v>30</v>
      </c>
      <c r="K62" s="37">
        <v>31.5</v>
      </c>
      <c r="L62" s="37">
        <v>32.5</v>
      </c>
      <c r="M62" s="37">
        <v>33.5</v>
      </c>
      <c r="N62" s="37">
        <v>35</v>
      </c>
      <c r="O62" s="37">
        <v>36</v>
      </c>
      <c r="P62" s="37">
        <v>37</v>
      </c>
      <c r="Q62" s="37">
        <v>38</v>
      </c>
    </row>
    <row r="63" spans="4:17" x14ac:dyDescent="0.25">
      <c r="D63">
        <v>60</v>
      </c>
      <c r="E63">
        <v>95000</v>
      </c>
      <c r="F63" s="37">
        <v>24.5</v>
      </c>
      <c r="G63" s="37">
        <v>26</v>
      </c>
      <c r="H63" s="37">
        <v>27.500000000000004</v>
      </c>
      <c r="I63" s="37">
        <v>29.000000000000004</v>
      </c>
      <c r="J63" s="37">
        <v>30</v>
      </c>
      <c r="K63" s="37">
        <v>31.5</v>
      </c>
      <c r="L63" s="37">
        <v>32.5</v>
      </c>
      <c r="M63" s="37">
        <v>33.5</v>
      </c>
      <c r="N63" s="37">
        <v>35</v>
      </c>
      <c r="O63" s="37">
        <v>36</v>
      </c>
      <c r="P63" s="37">
        <v>37</v>
      </c>
      <c r="Q63" s="37">
        <v>38</v>
      </c>
    </row>
    <row r="64" spans="4:17" x14ac:dyDescent="0.25">
      <c r="D64">
        <v>61</v>
      </c>
      <c r="E64">
        <v>96000</v>
      </c>
      <c r="F64">
        <v>24.5</v>
      </c>
      <c r="G64">
        <v>26</v>
      </c>
      <c r="H64">
        <v>27.500000000000004</v>
      </c>
      <c r="I64">
        <v>29.000000000000004</v>
      </c>
      <c r="J64">
        <v>30</v>
      </c>
      <c r="K64">
        <v>31.5</v>
      </c>
      <c r="L64">
        <v>32.5</v>
      </c>
      <c r="M64">
        <v>34</v>
      </c>
      <c r="N64">
        <v>35</v>
      </c>
      <c r="O64">
        <v>36</v>
      </c>
      <c r="P64">
        <v>37</v>
      </c>
      <c r="Q64">
        <v>38</v>
      </c>
    </row>
    <row r="65" spans="4:17" x14ac:dyDescent="0.25">
      <c r="D65">
        <v>62</v>
      </c>
      <c r="E65">
        <v>110000</v>
      </c>
      <c r="F65">
        <v>24.5</v>
      </c>
      <c r="G65">
        <v>26</v>
      </c>
      <c r="H65">
        <v>27.500000000000004</v>
      </c>
      <c r="I65">
        <v>29.000000000000004</v>
      </c>
      <c r="J65">
        <v>30</v>
      </c>
      <c r="K65">
        <v>31.5</v>
      </c>
      <c r="L65">
        <v>32.5</v>
      </c>
      <c r="M65">
        <v>34</v>
      </c>
      <c r="N65">
        <v>35</v>
      </c>
      <c r="O65">
        <v>36</v>
      </c>
      <c r="P65">
        <v>37</v>
      </c>
      <c r="Q65">
        <v>38</v>
      </c>
    </row>
  </sheetData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D1:Q101"/>
  <sheetViews>
    <sheetView zoomScale="85" zoomScaleNormal="85" workbookViewId="0"/>
  </sheetViews>
  <sheetFormatPr defaultRowHeight="15" x14ac:dyDescent="0.25"/>
  <cols>
    <col min="12" max="17" width="9.140625" customWidth="1"/>
  </cols>
  <sheetData>
    <row r="1" spans="4:17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</row>
    <row r="2" spans="4:17" x14ac:dyDescent="0.25">
      <c r="F2" s="62">
        <v>0</v>
      </c>
      <c r="G2" s="62">
        <v>2.5009999999999999</v>
      </c>
      <c r="H2" s="62">
        <v>3.0009999999999999</v>
      </c>
      <c r="I2" s="62">
        <v>3.5009999999999999</v>
      </c>
      <c r="J2" s="62">
        <v>4.0010000000000003</v>
      </c>
      <c r="K2" s="62">
        <v>4.5010000000000003</v>
      </c>
      <c r="L2" s="62">
        <v>5.0010000000000003</v>
      </c>
      <c r="M2" s="62">
        <v>5.5010000000000003</v>
      </c>
      <c r="N2" s="62">
        <v>6.0010000000000003</v>
      </c>
      <c r="O2" s="62">
        <v>6.5010000000000003</v>
      </c>
      <c r="P2" s="62">
        <v>7.0010000000000003</v>
      </c>
      <c r="Q2" s="62">
        <v>7.5010000000000003</v>
      </c>
    </row>
    <row r="3" spans="4:17" x14ac:dyDescent="0.25">
      <c r="E3" t="s">
        <v>75</v>
      </c>
      <c r="F3" s="62">
        <v>2</v>
      </c>
      <c r="G3" s="62">
        <v>3</v>
      </c>
      <c r="H3" s="62">
        <v>4</v>
      </c>
      <c r="I3" s="62">
        <v>5</v>
      </c>
      <c r="J3" s="62">
        <v>6</v>
      </c>
      <c r="K3" s="62">
        <v>7</v>
      </c>
      <c r="L3" s="62">
        <v>8</v>
      </c>
      <c r="M3" s="62">
        <v>9</v>
      </c>
      <c r="N3" s="62">
        <v>10</v>
      </c>
      <c r="O3" s="62">
        <v>11</v>
      </c>
      <c r="P3" s="62">
        <v>12</v>
      </c>
      <c r="Q3" s="62">
        <v>13</v>
      </c>
    </row>
    <row r="4" spans="4:17" x14ac:dyDescent="0.25">
      <c r="D4">
        <v>1</v>
      </c>
      <c r="E4">
        <v>0</v>
      </c>
      <c r="F4" s="37">
        <v>13.5</v>
      </c>
      <c r="G4" s="37">
        <v>13.5</v>
      </c>
      <c r="H4" s="37">
        <v>13.5</v>
      </c>
      <c r="I4" s="37">
        <v>14.000000000000002</v>
      </c>
      <c r="J4" s="37">
        <v>14.000000000000002</v>
      </c>
      <c r="K4" s="37">
        <v>14.000000000000002</v>
      </c>
      <c r="L4" s="37">
        <v>14.500000000000002</v>
      </c>
      <c r="M4" s="37">
        <v>14.500000000000002</v>
      </c>
      <c r="N4" s="37">
        <v>14.500000000000002</v>
      </c>
      <c r="O4" s="37">
        <v>14.500000000000002</v>
      </c>
      <c r="P4" s="37">
        <v>15</v>
      </c>
      <c r="Q4" s="37">
        <v>15</v>
      </c>
    </row>
    <row r="5" spans="4:17" x14ac:dyDescent="0.25">
      <c r="D5">
        <v>2</v>
      </c>
      <c r="E5">
        <v>19500</v>
      </c>
      <c r="F5" s="37">
        <v>13.5</v>
      </c>
      <c r="G5" s="37">
        <v>13.5</v>
      </c>
      <c r="H5" s="37">
        <v>13.5</v>
      </c>
      <c r="I5" s="37">
        <v>14.000000000000002</v>
      </c>
      <c r="J5" s="37">
        <v>14.000000000000002</v>
      </c>
      <c r="K5" s="37">
        <v>14.000000000000002</v>
      </c>
      <c r="L5" s="37">
        <v>14.500000000000002</v>
      </c>
      <c r="M5" s="37">
        <v>14.500000000000002</v>
      </c>
      <c r="N5" s="37">
        <v>14.500000000000002</v>
      </c>
      <c r="O5" s="37">
        <v>14.500000000000002</v>
      </c>
      <c r="P5" s="37">
        <v>15</v>
      </c>
      <c r="Q5" s="37">
        <v>15</v>
      </c>
    </row>
    <row r="6" spans="4:17" x14ac:dyDescent="0.25">
      <c r="D6">
        <v>3</v>
      </c>
      <c r="E6">
        <v>20000</v>
      </c>
      <c r="F6" s="37">
        <v>13.5</v>
      </c>
      <c r="G6" s="37">
        <v>13.5</v>
      </c>
      <c r="H6" s="37">
        <v>13.5</v>
      </c>
      <c r="I6" s="37">
        <v>14.000000000000002</v>
      </c>
      <c r="J6" s="37">
        <v>14.000000000000002</v>
      </c>
      <c r="K6" s="37">
        <v>14.000000000000002</v>
      </c>
      <c r="L6" s="37">
        <v>14.500000000000002</v>
      </c>
      <c r="M6" s="37">
        <v>14.500000000000002</v>
      </c>
      <c r="N6" s="37">
        <v>14.500000000000002</v>
      </c>
      <c r="O6" s="37">
        <v>14.500000000000002</v>
      </c>
      <c r="P6" s="37">
        <v>15</v>
      </c>
      <c r="Q6" s="37">
        <v>15</v>
      </c>
    </row>
    <row r="7" spans="4:17" x14ac:dyDescent="0.25">
      <c r="D7">
        <v>4</v>
      </c>
      <c r="E7">
        <v>20500</v>
      </c>
      <c r="F7" s="37">
        <v>15</v>
      </c>
      <c r="G7" s="37">
        <v>15</v>
      </c>
      <c r="H7" s="37">
        <v>15</v>
      </c>
      <c r="I7" s="37">
        <v>15.5</v>
      </c>
      <c r="J7" s="37">
        <v>15.5</v>
      </c>
      <c r="K7" s="37">
        <v>15.5</v>
      </c>
      <c r="L7" s="37">
        <v>16</v>
      </c>
      <c r="M7" s="37">
        <v>16</v>
      </c>
      <c r="N7" s="37">
        <v>16</v>
      </c>
      <c r="O7" s="37">
        <v>16.5</v>
      </c>
      <c r="P7" s="37">
        <v>16.5</v>
      </c>
      <c r="Q7" s="37">
        <v>16.5</v>
      </c>
    </row>
    <row r="8" spans="4:17" x14ac:dyDescent="0.25">
      <c r="D8">
        <v>5</v>
      </c>
      <c r="E8">
        <v>21000</v>
      </c>
      <c r="F8" s="37">
        <v>16</v>
      </c>
      <c r="G8" s="37">
        <v>16.5</v>
      </c>
      <c r="H8" s="37">
        <v>16.5</v>
      </c>
      <c r="I8" s="37">
        <v>17</v>
      </c>
      <c r="J8" s="37">
        <v>17</v>
      </c>
      <c r="K8" s="37">
        <v>17</v>
      </c>
      <c r="L8" s="37">
        <v>17.5</v>
      </c>
      <c r="M8" s="37">
        <v>17.5</v>
      </c>
      <c r="N8" s="37">
        <v>17.5</v>
      </c>
      <c r="O8" s="37">
        <v>18</v>
      </c>
      <c r="P8" s="37">
        <v>18</v>
      </c>
      <c r="Q8" s="37">
        <v>18</v>
      </c>
    </row>
    <row r="9" spans="4:17" x14ac:dyDescent="0.25">
      <c r="D9">
        <v>6</v>
      </c>
      <c r="E9">
        <v>21500</v>
      </c>
      <c r="F9" s="37">
        <v>17</v>
      </c>
      <c r="G9" s="37">
        <v>17.5</v>
      </c>
      <c r="H9" s="37">
        <v>18</v>
      </c>
      <c r="I9" s="37">
        <v>18</v>
      </c>
      <c r="J9" s="37">
        <v>18.5</v>
      </c>
      <c r="K9" s="37">
        <v>18.5</v>
      </c>
      <c r="L9" s="37">
        <v>19</v>
      </c>
      <c r="M9" s="37">
        <v>19</v>
      </c>
      <c r="N9" s="37">
        <v>19</v>
      </c>
      <c r="O9" s="37">
        <v>19.5</v>
      </c>
      <c r="P9" s="37">
        <v>19.5</v>
      </c>
      <c r="Q9" s="37">
        <v>19.5</v>
      </c>
    </row>
    <row r="10" spans="4:17" x14ac:dyDescent="0.25">
      <c r="D10">
        <v>7</v>
      </c>
      <c r="E10">
        <v>22000</v>
      </c>
      <c r="F10" s="37">
        <v>18</v>
      </c>
      <c r="G10" s="37">
        <v>18.5</v>
      </c>
      <c r="H10" s="37">
        <v>19</v>
      </c>
      <c r="I10" s="37">
        <v>19.5</v>
      </c>
      <c r="J10" s="37">
        <v>20</v>
      </c>
      <c r="K10" s="37">
        <v>20</v>
      </c>
      <c r="L10" s="37">
        <v>20</v>
      </c>
      <c r="M10" s="37">
        <v>20.5</v>
      </c>
      <c r="N10" s="37">
        <v>20.5</v>
      </c>
      <c r="O10" s="37">
        <v>20.5</v>
      </c>
      <c r="P10" s="37">
        <v>21.000000000000004</v>
      </c>
      <c r="Q10" s="37">
        <v>21.000000000000004</v>
      </c>
    </row>
    <row r="11" spans="4:17" x14ac:dyDescent="0.25">
      <c r="D11">
        <v>8</v>
      </c>
      <c r="E11">
        <v>22500</v>
      </c>
      <c r="F11" s="37">
        <v>19.5</v>
      </c>
      <c r="G11" s="37">
        <v>19.5</v>
      </c>
      <c r="H11" s="37">
        <v>20</v>
      </c>
      <c r="I11" s="37">
        <v>20.5</v>
      </c>
      <c r="J11" s="37">
        <v>21.000000000000004</v>
      </c>
      <c r="K11" s="37">
        <v>21.499999999999996</v>
      </c>
      <c r="L11" s="37">
        <v>21.499999999999996</v>
      </c>
      <c r="M11" s="37">
        <v>21.499999999999996</v>
      </c>
      <c r="N11" s="37">
        <v>21.999999999999996</v>
      </c>
      <c r="O11" s="37">
        <v>21.999999999999996</v>
      </c>
      <c r="P11" s="37">
        <v>21.999999999999996</v>
      </c>
      <c r="Q11" s="37">
        <v>22.499999999999996</v>
      </c>
    </row>
    <row r="12" spans="4:17" x14ac:dyDescent="0.25">
      <c r="D12">
        <v>9</v>
      </c>
      <c r="E12">
        <v>23000</v>
      </c>
      <c r="F12" s="37">
        <v>20</v>
      </c>
      <c r="G12" s="37">
        <v>20.5</v>
      </c>
      <c r="H12" s="37">
        <v>21.000000000000004</v>
      </c>
      <c r="I12" s="37">
        <v>21.499999999999996</v>
      </c>
      <c r="J12" s="37">
        <v>21.999999999999996</v>
      </c>
      <c r="K12" s="37">
        <v>22.499999999999996</v>
      </c>
      <c r="L12" s="37">
        <v>22.499999999999996</v>
      </c>
      <c r="M12" s="37">
        <v>23</v>
      </c>
      <c r="N12" s="37">
        <v>23</v>
      </c>
      <c r="O12" s="37">
        <v>23.5</v>
      </c>
      <c r="P12" s="37">
        <v>23.5</v>
      </c>
      <c r="Q12" s="37">
        <v>23.5</v>
      </c>
    </row>
    <row r="13" spans="4:17" x14ac:dyDescent="0.25">
      <c r="D13">
        <v>10</v>
      </c>
      <c r="E13">
        <v>23500</v>
      </c>
      <c r="F13" s="37">
        <v>21.000000000000004</v>
      </c>
      <c r="G13" s="37">
        <v>21.499999999999996</v>
      </c>
      <c r="H13" s="37">
        <v>21.999999999999996</v>
      </c>
      <c r="I13" s="37">
        <v>22.499999999999996</v>
      </c>
      <c r="J13" s="37">
        <v>23</v>
      </c>
      <c r="K13" s="37">
        <v>23.5</v>
      </c>
      <c r="L13" s="37">
        <v>24</v>
      </c>
      <c r="M13" s="37">
        <v>24</v>
      </c>
      <c r="N13" s="37">
        <v>24.5</v>
      </c>
      <c r="O13" s="37">
        <v>24.5</v>
      </c>
      <c r="P13" s="37">
        <v>24.5</v>
      </c>
      <c r="Q13" s="37">
        <v>25</v>
      </c>
    </row>
    <row r="14" spans="4:17" x14ac:dyDescent="0.25">
      <c r="D14">
        <v>11</v>
      </c>
      <c r="E14">
        <v>24000</v>
      </c>
      <c r="F14" s="37">
        <v>21.499999999999996</v>
      </c>
      <c r="G14" s="37">
        <v>22.499999999999996</v>
      </c>
      <c r="H14" s="37">
        <v>23</v>
      </c>
      <c r="I14" s="37">
        <v>23.5</v>
      </c>
      <c r="J14" s="37">
        <v>24</v>
      </c>
      <c r="K14" s="37">
        <v>24.5</v>
      </c>
      <c r="L14" s="37">
        <v>25</v>
      </c>
      <c r="M14" s="37">
        <v>25</v>
      </c>
      <c r="N14" s="37">
        <v>25.5</v>
      </c>
      <c r="O14" s="37">
        <v>25.5</v>
      </c>
      <c r="P14" s="37">
        <v>26</v>
      </c>
      <c r="Q14" s="37">
        <v>26</v>
      </c>
    </row>
    <row r="15" spans="4:17" x14ac:dyDescent="0.25">
      <c r="D15">
        <v>12</v>
      </c>
      <c r="E15">
        <v>24500</v>
      </c>
      <c r="F15" s="37">
        <v>21.999999999999996</v>
      </c>
      <c r="G15" s="37">
        <v>23</v>
      </c>
      <c r="H15" s="37">
        <v>24</v>
      </c>
      <c r="I15" s="37">
        <v>24.5</v>
      </c>
      <c r="J15" s="37">
        <v>25</v>
      </c>
      <c r="K15" s="37">
        <v>25.5</v>
      </c>
      <c r="L15" s="37">
        <v>26</v>
      </c>
      <c r="M15" s="37">
        <v>26</v>
      </c>
      <c r="N15" s="37">
        <v>26.5</v>
      </c>
      <c r="O15" s="37">
        <v>27</v>
      </c>
      <c r="P15" s="37">
        <v>27</v>
      </c>
      <c r="Q15" s="37">
        <v>27</v>
      </c>
    </row>
    <row r="16" spans="4:17" x14ac:dyDescent="0.25">
      <c r="D16">
        <v>13</v>
      </c>
      <c r="E16">
        <v>25000</v>
      </c>
      <c r="F16" s="37">
        <v>22.499999999999996</v>
      </c>
      <c r="G16" s="37">
        <v>23.5</v>
      </c>
      <c r="H16" s="37">
        <v>24.5</v>
      </c>
      <c r="I16" s="37">
        <v>25</v>
      </c>
      <c r="J16" s="37">
        <v>26</v>
      </c>
      <c r="K16" s="37">
        <v>26</v>
      </c>
      <c r="L16" s="37">
        <v>26.5</v>
      </c>
      <c r="M16" s="37">
        <v>27</v>
      </c>
      <c r="N16" s="37">
        <v>27.500000000000004</v>
      </c>
      <c r="O16" s="37">
        <v>27.500000000000004</v>
      </c>
      <c r="P16" s="37">
        <v>28.000000000000004</v>
      </c>
      <c r="Q16" s="37">
        <v>28.000000000000004</v>
      </c>
    </row>
    <row r="17" spans="4:17" x14ac:dyDescent="0.25">
      <c r="D17">
        <v>14</v>
      </c>
      <c r="E17">
        <v>26000</v>
      </c>
      <c r="F17" s="37">
        <v>23</v>
      </c>
      <c r="G17" s="37">
        <v>24</v>
      </c>
      <c r="H17" s="37">
        <v>24.5</v>
      </c>
      <c r="I17" s="37">
        <v>25.5</v>
      </c>
      <c r="J17" s="37">
        <v>26</v>
      </c>
      <c r="K17" s="37">
        <v>27</v>
      </c>
      <c r="L17" s="37">
        <v>27.500000000000004</v>
      </c>
      <c r="M17" s="37">
        <v>28.000000000000004</v>
      </c>
      <c r="N17" s="37">
        <v>28.000000000000004</v>
      </c>
      <c r="O17" s="37">
        <v>28.500000000000004</v>
      </c>
      <c r="P17" s="37">
        <v>29.000000000000004</v>
      </c>
      <c r="Q17" s="37">
        <v>29.000000000000004</v>
      </c>
    </row>
    <row r="18" spans="4:17" x14ac:dyDescent="0.25">
      <c r="D18">
        <v>15</v>
      </c>
      <c r="E18">
        <v>27000</v>
      </c>
      <c r="F18" s="37">
        <v>23</v>
      </c>
      <c r="G18" s="37">
        <v>24</v>
      </c>
      <c r="H18" s="37">
        <v>25</v>
      </c>
      <c r="I18" s="37">
        <v>25.5</v>
      </c>
      <c r="J18" s="37">
        <v>26.5</v>
      </c>
      <c r="K18" s="37">
        <v>27</v>
      </c>
      <c r="L18" s="37">
        <v>28.000000000000004</v>
      </c>
      <c r="M18" s="37">
        <v>28.500000000000004</v>
      </c>
      <c r="N18" s="37">
        <v>29.000000000000004</v>
      </c>
      <c r="O18" s="37">
        <v>29.000000000000004</v>
      </c>
      <c r="P18" s="37">
        <v>29.5</v>
      </c>
      <c r="Q18" s="37">
        <v>30</v>
      </c>
    </row>
    <row r="19" spans="4:17" x14ac:dyDescent="0.25">
      <c r="D19">
        <v>16</v>
      </c>
      <c r="E19">
        <v>28000</v>
      </c>
      <c r="F19" s="37">
        <v>23</v>
      </c>
      <c r="G19" s="37">
        <v>24</v>
      </c>
      <c r="H19" s="37">
        <v>25</v>
      </c>
      <c r="I19" s="37">
        <v>26</v>
      </c>
      <c r="J19" s="37">
        <v>26.5</v>
      </c>
      <c r="K19" s="37">
        <v>27.500000000000004</v>
      </c>
      <c r="L19" s="37">
        <v>28.000000000000004</v>
      </c>
      <c r="M19" s="37">
        <v>28.500000000000004</v>
      </c>
      <c r="N19" s="37">
        <v>29.5</v>
      </c>
      <c r="O19" s="37">
        <v>30</v>
      </c>
      <c r="P19" s="37">
        <v>30</v>
      </c>
      <c r="Q19" s="37">
        <v>30.5</v>
      </c>
    </row>
    <row r="20" spans="4:17" x14ac:dyDescent="0.25">
      <c r="D20">
        <v>17</v>
      </c>
      <c r="E20">
        <v>29000</v>
      </c>
      <c r="F20" s="37">
        <v>23.5</v>
      </c>
      <c r="G20" s="37">
        <v>24</v>
      </c>
      <c r="H20" s="37">
        <v>25</v>
      </c>
      <c r="I20" s="37">
        <v>26</v>
      </c>
      <c r="J20" s="37">
        <v>27</v>
      </c>
      <c r="K20" s="37">
        <v>27.500000000000004</v>
      </c>
      <c r="L20" s="37">
        <v>28.000000000000004</v>
      </c>
      <c r="M20" s="37">
        <v>29.000000000000004</v>
      </c>
      <c r="N20" s="37">
        <v>29.5</v>
      </c>
      <c r="O20" s="37">
        <v>30</v>
      </c>
      <c r="P20" s="37">
        <v>30.5</v>
      </c>
      <c r="Q20" s="37">
        <v>31</v>
      </c>
    </row>
    <row r="21" spans="4:17" x14ac:dyDescent="0.25">
      <c r="D21">
        <v>18</v>
      </c>
      <c r="E21">
        <v>30000</v>
      </c>
      <c r="F21" s="37">
        <v>23.5</v>
      </c>
      <c r="G21" s="37">
        <v>24.5</v>
      </c>
      <c r="H21" s="37">
        <v>25</v>
      </c>
      <c r="I21" s="37">
        <v>26</v>
      </c>
      <c r="J21" s="37">
        <v>27</v>
      </c>
      <c r="K21" s="37">
        <v>27.500000000000004</v>
      </c>
      <c r="L21" s="37">
        <v>28.500000000000004</v>
      </c>
      <c r="M21" s="37">
        <v>29.000000000000004</v>
      </c>
      <c r="N21" s="37">
        <v>29.5</v>
      </c>
      <c r="O21" s="37">
        <v>30.5</v>
      </c>
      <c r="P21" s="37">
        <v>31</v>
      </c>
      <c r="Q21" s="37">
        <v>31.5</v>
      </c>
    </row>
    <row r="22" spans="4:17" x14ac:dyDescent="0.25">
      <c r="D22">
        <v>19</v>
      </c>
      <c r="E22">
        <v>31000</v>
      </c>
      <c r="F22" s="37">
        <v>24.5</v>
      </c>
      <c r="G22" s="37">
        <v>25.5</v>
      </c>
      <c r="H22" s="37">
        <v>26</v>
      </c>
      <c r="I22" s="37">
        <v>27</v>
      </c>
      <c r="J22" s="37">
        <v>28.000000000000004</v>
      </c>
      <c r="K22" s="37">
        <v>28.500000000000004</v>
      </c>
      <c r="L22" s="37">
        <v>29.5</v>
      </c>
      <c r="M22" s="37">
        <v>30</v>
      </c>
      <c r="N22" s="37">
        <v>31</v>
      </c>
      <c r="O22" s="37">
        <v>31.5</v>
      </c>
      <c r="P22" s="37">
        <v>32</v>
      </c>
      <c r="Q22" s="37">
        <v>32.5</v>
      </c>
    </row>
    <row r="23" spans="4:17" x14ac:dyDescent="0.25">
      <c r="D23">
        <v>20</v>
      </c>
      <c r="E23">
        <v>32000</v>
      </c>
      <c r="F23" s="37">
        <v>24.5</v>
      </c>
      <c r="G23" s="37">
        <v>25.5</v>
      </c>
      <c r="H23" s="37">
        <v>26.5</v>
      </c>
      <c r="I23" s="37">
        <v>27.500000000000004</v>
      </c>
      <c r="J23" s="37">
        <v>28.000000000000004</v>
      </c>
      <c r="K23" s="37">
        <v>29.000000000000004</v>
      </c>
      <c r="L23" s="37">
        <v>29.5</v>
      </c>
      <c r="M23" s="37">
        <v>30.5</v>
      </c>
      <c r="N23" s="37">
        <v>31</v>
      </c>
      <c r="O23" s="37">
        <v>31.5</v>
      </c>
      <c r="P23" s="37">
        <v>32</v>
      </c>
      <c r="Q23" s="37">
        <v>32.5</v>
      </c>
    </row>
    <row r="24" spans="4:17" x14ac:dyDescent="0.25">
      <c r="D24">
        <v>21</v>
      </c>
      <c r="E24">
        <v>33000</v>
      </c>
      <c r="F24" s="37">
        <v>24.5</v>
      </c>
      <c r="G24" s="37">
        <v>25.5</v>
      </c>
      <c r="H24" s="37">
        <v>26.5</v>
      </c>
      <c r="I24" s="37">
        <v>27.500000000000004</v>
      </c>
      <c r="J24" s="37">
        <v>28.500000000000004</v>
      </c>
      <c r="K24" s="37">
        <v>29.000000000000004</v>
      </c>
      <c r="L24" s="37">
        <v>30</v>
      </c>
      <c r="M24" s="37">
        <v>30.5</v>
      </c>
      <c r="N24" s="37">
        <v>31</v>
      </c>
      <c r="O24" s="37">
        <v>32</v>
      </c>
      <c r="P24" s="37">
        <v>32.5</v>
      </c>
      <c r="Q24" s="37">
        <v>33</v>
      </c>
    </row>
    <row r="25" spans="4:17" x14ac:dyDescent="0.25">
      <c r="D25">
        <v>22</v>
      </c>
      <c r="E25">
        <v>34000</v>
      </c>
      <c r="F25" s="37">
        <v>24.5</v>
      </c>
      <c r="G25" s="37">
        <v>25.5</v>
      </c>
      <c r="H25" s="37">
        <v>26.5</v>
      </c>
      <c r="I25" s="37">
        <v>27.500000000000004</v>
      </c>
      <c r="J25" s="37">
        <v>28.500000000000004</v>
      </c>
      <c r="K25" s="37">
        <v>29.000000000000004</v>
      </c>
      <c r="L25" s="37">
        <v>30</v>
      </c>
      <c r="M25" s="37">
        <v>30.5</v>
      </c>
      <c r="N25" s="37">
        <v>31</v>
      </c>
      <c r="O25" s="37">
        <v>32</v>
      </c>
      <c r="P25" s="37">
        <v>32.5</v>
      </c>
      <c r="Q25" s="37">
        <v>33</v>
      </c>
    </row>
    <row r="26" spans="4:17" x14ac:dyDescent="0.25">
      <c r="D26">
        <v>23</v>
      </c>
      <c r="E26">
        <v>35000</v>
      </c>
      <c r="F26" s="37">
        <v>24.5</v>
      </c>
      <c r="G26" s="37">
        <v>25.5</v>
      </c>
      <c r="H26" s="37">
        <v>26.5</v>
      </c>
      <c r="I26" s="37">
        <v>27.500000000000004</v>
      </c>
      <c r="J26" s="37">
        <v>28.500000000000004</v>
      </c>
      <c r="K26" s="37">
        <v>29.000000000000004</v>
      </c>
      <c r="L26" s="37">
        <v>30</v>
      </c>
      <c r="M26" s="37">
        <v>30.5</v>
      </c>
      <c r="N26" s="37">
        <v>31</v>
      </c>
      <c r="O26" s="37">
        <v>32</v>
      </c>
      <c r="P26" s="37">
        <v>32.5</v>
      </c>
      <c r="Q26" s="37">
        <v>33</v>
      </c>
    </row>
    <row r="27" spans="4:17" x14ac:dyDescent="0.25">
      <c r="D27">
        <v>24</v>
      </c>
      <c r="E27">
        <v>36000</v>
      </c>
      <c r="F27" s="37">
        <v>24.5</v>
      </c>
      <c r="G27" s="37">
        <v>25.5</v>
      </c>
      <c r="H27" s="37">
        <v>26.5</v>
      </c>
      <c r="I27" s="37">
        <v>27.500000000000004</v>
      </c>
      <c r="J27" s="37">
        <v>28.500000000000004</v>
      </c>
      <c r="K27" s="37">
        <v>29.000000000000004</v>
      </c>
      <c r="L27" s="37">
        <v>30</v>
      </c>
      <c r="M27" s="37">
        <v>30.5</v>
      </c>
      <c r="N27" s="37">
        <v>31.5</v>
      </c>
      <c r="O27" s="37">
        <v>32</v>
      </c>
      <c r="P27" s="37">
        <v>32.5</v>
      </c>
      <c r="Q27" s="37">
        <v>33</v>
      </c>
    </row>
    <row r="28" spans="4:17" x14ac:dyDescent="0.25">
      <c r="D28">
        <v>25</v>
      </c>
      <c r="E28">
        <v>37000</v>
      </c>
      <c r="F28" s="37">
        <v>24.5</v>
      </c>
      <c r="G28" s="37">
        <v>25.5</v>
      </c>
      <c r="H28" s="37">
        <v>26.5</v>
      </c>
      <c r="I28" s="37">
        <v>27.500000000000004</v>
      </c>
      <c r="J28" s="37">
        <v>28.500000000000004</v>
      </c>
      <c r="K28" s="37">
        <v>29.000000000000004</v>
      </c>
      <c r="L28" s="37">
        <v>30</v>
      </c>
      <c r="M28" s="37">
        <v>30.5</v>
      </c>
      <c r="N28" s="37">
        <v>31.5</v>
      </c>
      <c r="O28" s="37">
        <v>32</v>
      </c>
      <c r="P28" s="37">
        <v>32.5</v>
      </c>
      <c r="Q28" s="37">
        <v>33</v>
      </c>
    </row>
    <row r="29" spans="4:17" x14ac:dyDescent="0.25">
      <c r="D29">
        <v>26</v>
      </c>
      <c r="E29">
        <v>38000</v>
      </c>
      <c r="F29" s="37">
        <v>25</v>
      </c>
      <c r="G29" s="37">
        <v>25.5</v>
      </c>
      <c r="H29" s="37">
        <v>26.5</v>
      </c>
      <c r="I29" s="37">
        <v>27.500000000000004</v>
      </c>
      <c r="J29" s="37">
        <v>28.500000000000004</v>
      </c>
      <c r="K29" s="37">
        <v>29.000000000000004</v>
      </c>
      <c r="L29" s="37">
        <v>30</v>
      </c>
      <c r="M29" s="37">
        <v>31</v>
      </c>
      <c r="N29" s="37">
        <v>31.5</v>
      </c>
      <c r="O29" s="37">
        <v>32</v>
      </c>
      <c r="P29" s="37">
        <v>32.5</v>
      </c>
      <c r="Q29" s="37">
        <v>33</v>
      </c>
    </row>
    <row r="30" spans="4:17" x14ac:dyDescent="0.25">
      <c r="D30">
        <v>27</v>
      </c>
      <c r="E30">
        <v>39000</v>
      </c>
      <c r="F30" s="37">
        <v>25</v>
      </c>
      <c r="G30" s="37">
        <v>26</v>
      </c>
      <c r="H30" s="37">
        <v>26.5</v>
      </c>
      <c r="I30" s="37">
        <v>27.500000000000004</v>
      </c>
      <c r="J30" s="37">
        <v>28.500000000000004</v>
      </c>
      <c r="K30" s="37">
        <v>29.000000000000004</v>
      </c>
      <c r="L30" s="37">
        <v>30</v>
      </c>
      <c r="M30" s="37">
        <v>31</v>
      </c>
      <c r="N30" s="37">
        <v>31.5</v>
      </c>
      <c r="O30" s="37">
        <v>32</v>
      </c>
      <c r="P30" s="37">
        <v>32.5</v>
      </c>
      <c r="Q30" s="37">
        <v>33</v>
      </c>
    </row>
    <row r="31" spans="4:17" x14ac:dyDescent="0.25">
      <c r="D31">
        <v>28</v>
      </c>
      <c r="E31">
        <v>40000</v>
      </c>
      <c r="F31" s="37">
        <v>25</v>
      </c>
      <c r="G31" s="37">
        <v>26</v>
      </c>
      <c r="H31" s="37">
        <v>27</v>
      </c>
      <c r="I31" s="37">
        <v>27.500000000000004</v>
      </c>
      <c r="J31" s="37">
        <v>28.500000000000004</v>
      </c>
      <c r="K31" s="37">
        <v>29.000000000000004</v>
      </c>
      <c r="L31" s="37">
        <v>30</v>
      </c>
      <c r="M31" s="37">
        <v>31</v>
      </c>
      <c r="N31" s="37">
        <v>31.5</v>
      </c>
      <c r="O31" s="37">
        <v>32</v>
      </c>
      <c r="P31" s="37">
        <v>32.5</v>
      </c>
      <c r="Q31" s="37">
        <v>33.5</v>
      </c>
    </row>
    <row r="32" spans="4:17" x14ac:dyDescent="0.25">
      <c r="D32">
        <v>29</v>
      </c>
      <c r="E32">
        <v>41000</v>
      </c>
      <c r="F32" s="37">
        <v>25.5</v>
      </c>
      <c r="G32" s="37">
        <v>26</v>
      </c>
      <c r="H32" s="37">
        <v>27</v>
      </c>
      <c r="I32" s="37">
        <v>27.500000000000004</v>
      </c>
      <c r="J32" s="37">
        <v>28.500000000000004</v>
      </c>
      <c r="K32" s="37">
        <v>29.000000000000004</v>
      </c>
      <c r="L32" s="37">
        <v>30</v>
      </c>
      <c r="M32" s="37">
        <v>31</v>
      </c>
      <c r="N32" s="37">
        <v>31.5</v>
      </c>
      <c r="O32" s="37">
        <v>32</v>
      </c>
      <c r="P32" s="37">
        <v>32.5</v>
      </c>
      <c r="Q32" s="37">
        <v>33.5</v>
      </c>
    </row>
    <row r="33" spans="4:17" x14ac:dyDescent="0.25">
      <c r="D33">
        <v>30</v>
      </c>
      <c r="E33">
        <v>42000</v>
      </c>
      <c r="F33" s="37">
        <v>25.5</v>
      </c>
      <c r="G33" s="37">
        <v>26.5</v>
      </c>
      <c r="H33" s="37">
        <v>27</v>
      </c>
      <c r="I33" s="37">
        <v>28.000000000000004</v>
      </c>
      <c r="J33" s="37">
        <v>28.500000000000004</v>
      </c>
      <c r="K33" s="37">
        <v>29.5</v>
      </c>
      <c r="L33" s="37">
        <v>30</v>
      </c>
      <c r="M33" s="37">
        <v>31</v>
      </c>
      <c r="N33" s="37">
        <v>31.5</v>
      </c>
      <c r="O33" s="37">
        <v>32</v>
      </c>
      <c r="P33" s="37">
        <v>32.5</v>
      </c>
      <c r="Q33" s="37">
        <v>33.5</v>
      </c>
    </row>
    <row r="34" spans="4:17" x14ac:dyDescent="0.25">
      <c r="D34">
        <v>31</v>
      </c>
      <c r="E34">
        <v>43000</v>
      </c>
      <c r="F34" s="37">
        <v>25.5</v>
      </c>
      <c r="G34" s="37">
        <v>26.5</v>
      </c>
      <c r="H34" s="37">
        <v>27.500000000000004</v>
      </c>
      <c r="I34" s="37">
        <v>28.000000000000004</v>
      </c>
      <c r="J34" s="37">
        <v>29.000000000000004</v>
      </c>
      <c r="K34" s="37">
        <v>29.5</v>
      </c>
      <c r="L34" s="37">
        <v>30</v>
      </c>
      <c r="M34" s="37">
        <v>31</v>
      </c>
      <c r="N34" s="37">
        <v>31.5</v>
      </c>
      <c r="O34" s="37">
        <v>32</v>
      </c>
      <c r="P34" s="37">
        <v>32.5</v>
      </c>
      <c r="Q34" s="37">
        <v>33.5</v>
      </c>
    </row>
    <row r="35" spans="4:17" x14ac:dyDescent="0.25">
      <c r="D35">
        <v>32</v>
      </c>
      <c r="E35">
        <v>44000</v>
      </c>
      <c r="F35" s="37">
        <v>26</v>
      </c>
      <c r="G35" s="37">
        <v>27</v>
      </c>
      <c r="H35" s="37">
        <v>28.000000000000004</v>
      </c>
      <c r="I35" s="37">
        <v>28.500000000000004</v>
      </c>
      <c r="J35" s="37">
        <v>29.5</v>
      </c>
      <c r="K35" s="37">
        <v>30</v>
      </c>
      <c r="L35" s="37">
        <v>30.5</v>
      </c>
      <c r="M35" s="37">
        <v>31.5</v>
      </c>
      <c r="N35" s="37">
        <v>32</v>
      </c>
      <c r="O35" s="37">
        <v>32.5</v>
      </c>
      <c r="P35" s="37">
        <v>33</v>
      </c>
      <c r="Q35" s="37">
        <v>33.5</v>
      </c>
    </row>
    <row r="36" spans="4:17" x14ac:dyDescent="0.25">
      <c r="D36">
        <v>33</v>
      </c>
      <c r="E36">
        <v>45000</v>
      </c>
      <c r="F36" s="37">
        <v>26.5</v>
      </c>
      <c r="G36" s="37">
        <v>27.500000000000004</v>
      </c>
      <c r="H36" s="37">
        <v>28.500000000000004</v>
      </c>
      <c r="I36" s="37">
        <v>29.000000000000004</v>
      </c>
      <c r="J36" s="37">
        <v>30</v>
      </c>
      <c r="K36" s="37">
        <v>30.5</v>
      </c>
      <c r="L36" s="37">
        <v>31</v>
      </c>
      <c r="M36" s="37">
        <v>32</v>
      </c>
      <c r="N36" s="37">
        <v>32.5</v>
      </c>
      <c r="O36" s="37">
        <v>33</v>
      </c>
      <c r="P36" s="37">
        <v>33.5</v>
      </c>
      <c r="Q36" s="37">
        <v>34</v>
      </c>
    </row>
    <row r="37" spans="4:17" x14ac:dyDescent="0.25">
      <c r="D37">
        <v>34</v>
      </c>
      <c r="E37">
        <v>46000</v>
      </c>
      <c r="F37" s="37">
        <v>27.500000000000004</v>
      </c>
      <c r="G37" s="37">
        <v>28.500000000000004</v>
      </c>
      <c r="H37" s="37">
        <v>29.000000000000004</v>
      </c>
      <c r="I37" s="37">
        <v>30</v>
      </c>
      <c r="J37" s="37">
        <v>31</v>
      </c>
      <c r="K37" s="37">
        <v>31.5</v>
      </c>
      <c r="L37" s="37">
        <v>32</v>
      </c>
      <c r="M37" s="37">
        <v>33</v>
      </c>
      <c r="N37" s="37">
        <v>33.5</v>
      </c>
      <c r="O37" s="37">
        <v>34</v>
      </c>
      <c r="P37" s="37">
        <v>34.5</v>
      </c>
      <c r="Q37" s="37">
        <v>35</v>
      </c>
    </row>
    <row r="38" spans="4:17" x14ac:dyDescent="0.25">
      <c r="D38">
        <v>35</v>
      </c>
      <c r="E38">
        <v>47000</v>
      </c>
      <c r="F38" s="37">
        <v>28.000000000000004</v>
      </c>
      <c r="G38" s="37">
        <v>29.000000000000004</v>
      </c>
      <c r="H38" s="37">
        <v>29.5</v>
      </c>
      <c r="I38" s="37">
        <v>30.5</v>
      </c>
      <c r="J38" s="37">
        <v>31.5</v>
      </c>
      <c r="K38" s="37">
        <v>32</v>
      </c>
      <c r="L38" s="37">
        <v>32.5</v>
      </c>
      <c r="M38" s="37">
        <v>33.5</v>
      </c>
      <c r="N38" s="37">
        <v>34</v>
      </c>
      <c r="O38" s="37">
        <v>34.5</v>
      </c>
      <c r="P38" s="37">
        <v>35</v>
      </c>
      <c r="Q38" s="37">
        <v>35.5</v>
      </c>
    </row>
    <row r="39" spans="4:17" x14ac:dyDescent="0.25">
      <c r="D39">
        <v>36</v>
      </c>
      <c r="E39">
        <v>48000</v>
      </c>
      <c r="F39" s="37">
        <v>28.000000000000004</v>
      </c>
      <c r="G39" s="37">
        <v>29.000000000000004</v>
      </c>
      <c r="H39" s="37">
        <v>30</v>
      </c>
      <c r="I39" s="37">
        <v>31</v>
      </c>
      <c r="J39" s="37">
        <v>31.5</v>
      </c>
      <c r="K39" s="37">
        <v>32.5</v>
      </c>
      <c r="L39" s="37">
        <v>33</v>
      </c>
      <c r="M39" s="37">
        <v>34</v>
      </c>
      <c r="N39" s="37">
        <v>34.5</v>
      </c>
      <c r="O39" s="37">
        <v>35</v>
      </c>
      <c r="P39" s="37">
        <v>35.5</v>
      </c>
      <c r="Q39" s="37">
        <v>36</v>
      </c>
    </row>
    <row r="40" spans="4:17" x14ac:dyDescent="0.25">
      <c r="D40">
        <v>37</v>
      </c>
      <c r="E40">
        <v>49000</v>
      </c>
      <c r="F40" s="37">
        <v>28.500000000000004</v>
      </c>
      <c r="G40" s="37">
        <v>29.5</v>
      </c>
      <c r="H40" s="37">
        <v>30.5</v>
      </c>
      <c r="I40" s="37">
        <v>31.5</v>
      </c>
      <c r="J40" s="37">
        <v>32</v>
      </c>
      <c r="K40" s="37">
        <v>33</v>
      </c>
      <c r="L40" s="37">
        <v>33.5</v>
      </c>
      <c r="M40" s="37">
        <v>34.5</v>
      </c>
      <c r="N40" s="37">
        <v>35</v>
      </c>
      <c r="O40" s="37">
        <v>35.5</v>
      </c>
      <c r="P40" s="37">
        <v>36</v>
      </c>
      <c r="Q40" s="37">
        <v>36.5</v>
      </c>
    </row>
    <row r="41" spans="4:17" x14ac:dyDescent="0.25">
      <c r="D41">
        <v>38</v>
      </c>
      <c r="E41">
        <v>50000</v>
      </c>
      <c r="F41" s="37">
        <v>28.500000000000004</v>
      </c>
      <c r="G41" s="37">
        <v>30</v>
      </c>
      <c r="H41" s="37">
        <v>31</v>
      </c>
      <c r="I41" s="37">
        <v>31.5</v>
      </c>
      <c r="J41" s="37">
        <v>32.5</v>
      </c>
      <c r="K41" s="37">
        <v>33.5</v>
      </c>
      <c r="L41" s="37">
        <v>34</v>
      </c>
      <c r="M41" s="37">
        <v>35</v>
      </c>
      <c r="N41" s="37">
        <v>35.5</v>
      </c>
      <c r="O41" s="37">
        <v>36</v>
      </c>
      <c r="P41" s="37">
        <v>36.5</v>
      </c>
      <c r="Q41" s="37">
        <v>37</v>
      </c>
    </row>
    <row r="42" spans="4:17" x14ac:dyDescent="0.25">
      <c r="D42">
        <v>39</v>
      </c>
      <c r="E42">
        <v>51000</v>
      </c>
      <c r="F42" s="37">
        <v>28.500000000000004</v>
      </c>
      <c r="G42" s="37">
        <v>30</v>
      </c>
      <c r="H42" s="37">
        <v>31.5</v>
      </c>
      <c r="I42" s="37">
        <v>32</v>
      </c>
      <c r="J42" s="37">
        <v>33</v>
      </c>
      <c r="K42" s="37">
        <v>34</v>
      </c>
      <c r="L42" s="37">
        <v>34.5</v>
      </c>
      <c r="M42" s="37">
        <v>35</v>
      </c>
      <c r="N42" s="37">
        <v>36</v>
      </c>
      <c r="O42" s="37">
        <v>36.5</v>
      </c>
      <c r="P42" s="37">
        <v>37</v>
      </c>
      <c r="Q42" s="37">
        <v>37.5</v>
      </c>
    </row>
    <row r="43" spans="4:17" x14ac:dyDescent="0.25">
      <c r="D43">
        <v>40</v>
      </c>
      <c r="E43">
        <v>52000</v>
      </c>
      <c r="F43" s="37">
        <v>28.500000000000004</v>
      </c>
      <c r="G43" s="37">
        <v>30</v>
      </c>
      <c r="H43" s="37">
        <v>31.5</v>
      </c>
      <c r="I43" s="37">
        <v>32.5</v>
      </c>
      <c r="J43" s="37">
        <v>33.5</v>
      </c>
      <c r="K43" s="37">
        <v>34</v>
      </c>
      <c r="L43" s="37">
        <v>35</v>
      </c>
      <c r="M43" s="37">
        <v>35.5</v>
      </c>
      <c r="N43" s="37">
        <v>36.5</v>
      </c>
      <c r="O43" s="37">
        <v>37</v>
      </c>
      <c r="P43" s="37">
        <v>37.5</v>
      </c>
      <c r="Q43" s="37">
        <v>38</v>
      </c>
    </row>
    <row r="44" spans="4:17" x14ac:dyDescent="0.25">
      <c r="D44">
        <v>41</v>
      </c>
      <c r="E44">
        <v>53000</v>
      </c>
      <c r="F44" s="37">
        <v>28.500000000000004</v>
      </c>
      <c r="G44" s="37">
        <v>30</v>
      </c>
      <c r="H44" s="37">
        <v>31.5</v>
      </c>
      <c r="I44" s="37">
        <v>33</v>
      </c>
      <c r="J44" s="37">
        <v>34</v>
      </c>
      <c r="K44" s="37">
        <v>34.5</v>
      </c>
      <c r="L44" s="37">
        <v>35.5</v>
      </c>
      <c r="M44" s="37">
        <v>36</v>
      </c>
      <c r="N44" s="37">
        <v>36.5</v>
      </c>
      <c r="O44" s="37">
        <v>37.5</v>
      </c>
      <c r="P44" s="37">
        <v>38</v>
      </c>
      <c r="Q44" s="37">
        <v>38.5</v>
      </c>
    </row>
    <row r="45" spans="4:17" x14ac:dyDescent="0.25">
      <c r="D45">
        <v>42</v>
      </c>
      <c r="E45">
        <v>54000</v>
      </c>
      <c r="F45" s="37">
        <v>28.500000000000004</v>
      </c>
      <c r="G45" s="37">
        <v>30</v>
      </c>
      <c r="H45" s="37">
        <v>31.5</v>
      </c>
      <c r="I45" s="37">
        <v>33</v>
      </c>
      <c r="J45" s="37">
        <v>34</v>
      </c>
      <c r="K45" s="37">
        <v>35</v>
      </c>
      <c r="L45" s="37">
        <v>35.5</v>
      </c>
      <c r="M45" s="37">
        <v>36.5</v>
      </c>
      <c r="N45" s="37">
        <v>37</v>
      </c>
      <c r="O45" s="37">
        <v>38</v>
      </c>
      <c r="P45" s="37">
        <v>38.5</v>
      </c>
      <c r="Q45" s="37">
        <v>39</v>
      </c>
    </row>
    <row r="46" spans="4:17" x14ac:dyDescent="0.25">
      <c r="D46">
        <v>43</v>
      </c>
      <c r="E46">
        <v>55000</v>
      </c>
      <c r="F46" s="37">
        <v>28.500000000000004</v>
      </c>
      <c r="G46" s="37">
        <v>30</v>
      </c>
      <c r="H46" s="37">
        <v>31.5</v>
      </c>
      <c r="I46" s="37">
        <v>33</v>
      </c>
      <c r="J46" s="37">
        <v>34.5</v>
      </c>
      <c r="K46" s="37">
        <v>35.5</v>
      </c>
      <c r="L46" s="37">
        <v>36</v>
      </c>
      <c r="M46" s="37">
        <v>37</v>
      </c>
      <c r="N46" s="37">
        <v>37.5</v>
      </c>
      <c r="O46" s="37">
        <v>38</v>
      </c>
      <c r="P46" s="37">
        <v>38.5</v>
      </c>
      <c r="Q46" s="37">
        <v>39.5</v>
      </c>
    </row>
    <row r="47" spans="4:17" x14ac:dyDescent="0.25">
      <c r="D47">
        <v>44</v>
      </c>
      <c r="E47">
        <v>56000</v>
      </c>
      <c r="F47" s="37">
        <v>28.500000000000004</v>
      </c>
      <c r="G47" s="37">
        <v>30</v>
      </c>
      <c r="H47" s="37">
        <v>31.5</v>
      </c>
      <c r="I47" s="37">
        <v>33</v>
      </c>
      <c r="J47" s="37">
        <v>34.5</v>
      </c>
      <c r="K47" s="37">
        <v>35.5</v>
      </c>
      <c r="L47" s="37">
        <v>36.5</v>
      </c>
      <c r="M47" s="37">
        <v>37</v>
      </c>
      <c r="N47" s="37">
        <v>38</v>
      </c>
      <c r="O47" s="37">
        <v>38.5</v>
      </c>
      <c r="P47" s="37">
        <v>39</v>
      </c>
      <c r="Q47" s="37">
        <v>39.5</v>
      </c>
    </row>
    <row r="48" spans="4:17" x14ac:dyDescent="0.25">
      <c r="D48">
        <v>45</v>
      </c>
      <c r="E48">
        <v>57000</v>
      </c>
      <c r="F48" s="37">
        <v>28.500000000000004</v>
      </c>
      <c r="G48" s="37">
        <v>30</v>
      </c>
      <c r="H48" s="37">
        <v>31.5</v>
      </c>
      <c r="I48" s="37">
        <v>33</v>
      </c>
      <c r="J48" s="37">
        <v>34.5</v>
      </c>
      <c r="K48" s="37">
        <v>36</v>
      </c>
      <c r="L48" s="37">
        <v>37</v>
      </c>
      <c r="M48" s="37">
        <v>37.5</v>
      </c>
      <c r="N48" s="37">
        <v>38</v>
      </c>
      <c r="O48" s="37">
        <v>39</v>
      </c>
      <c r="P48" s="37">
        <v>39.5</v>
      </c>
      <c r="Q48" s="37">
        <v>40</v>
      </c>
    </row>
    <row r="49" spans="4:17" x14ac:dyDescent="0.25">
      <c r="D49">
        <v>46</v>
      </c>
      <c r="E49">
        <v>58000</v>
      </c>
      <c r="F49" s="37">
        <v>28.500000000000004</v>
      </c>
      <c r="G49" s="37">
        <v>30</v>
      </c>
      <c r="H49" s="37">
        <v>31.5</v>
      </c>
      <c r="I49" s="37">
        <v>33</v>
      </c>
      <c r="J49" s="37">
        <v>34.5</v>
      </c>
      <c r="K49" s="37">
        <v>36</v>
      </c>
      <c r="L49" s="37">
        <v>37</v>
      </c>
      <c r="M49" s="37">
        <v>38</v>
      </c>
      <c r="N49" s="37">
        <v>38.5</v>
      </c>
      <c r="O49" s="37">
        <v>39</v>
      </c>
      <c r="P49" s="37">
        <v>40</v>
      </c>
      <c r="Q49" s="37">
        <v>40.5</v>
      </c>
    </row>
    <row r="50" spans="4:17" x14ac:dyDescent="0.25">
      <c r="D50">
        <v>47</v>
      </c>
      <c r="E50">
        <v>59000</v>
      </c>
      <c r="F50" s="37">
        <v>28.500000000000004</v>
      </c>
      <c r="G50" s="37">
        <v>30</v>
      </c>
      <c r="H50" s="37">
        <v>31.5</v>
      </c>
      <c r="I50" s="37">
        <v>33</v>
      </c>
      <c r="J50" s="37">
        <v>34.5</v>
      </c>
      <c r="K50" s="37">
        <v>36</v>
      </c>
      <c r="L50" s="37">
        <v>37.5</v>
      </c>
      <c r="M50" s="37">
        <v>38</v>
      </c>
      <c r="N50" s="37">
        <v>39</v>
      </c>
      <c r="O50" s="37">
        <v>39.5</v>
      </c>
      <c r="P50" s="37">
        <v>40</v>
      </c>
      <c r="Q50" s="37">
        <v>41</v>
      </c>
    </row>
    <row r="51" spans="4:17" x14ac:dyDescent="0.25">
      <c r="D51">
        <v>48</v>
      </c>
      <c r="E51">
        <v>60000</v>
      </c>
      <c r="F51" s="37">
        <v>28.500000000000004</v>
      </c>
      <c r="G51" s="37">
        <v>30</v>
      </c>
      <c r="H51" s="37">
        <v>31.5</v>
      </c>
      <c r="I51" s="37">
        <v>33</v>
      </c>
      <c r="J51" s="37">
        <v>34.5</v>
      </c>
      <c r="K51" s="37">
        <v>36</v>
      </c>
      <c r="L51" s="37">
        <v>37.5</v>
      </c>
      <c r="M51" s="37">
        <v>38.5</v>
      </c>
      <c r="N51" s="37">
        <v>39.5</v>
      </c>
      <c r="O51" s="37">
        <v>40</v>
      </c>
      <c r="P51" s="37">
        <v>40.5</v>
      </c>
      <c r="Q51" s="37">
        <v>41</v>
      </c>
    </row>
    <row r="52" spans="4:17" x14ac:dyDescent="0.25">
      <c r="D52">
        <v>49</v>
      </c>
      <c r="E52">
        <v>61000</v>
      </c>
      <c r="F52" s="37">
        <v>28.500000000000004</v>
      </c>
      <c r="G52" s="37">
        <v>30</v>
      </c>
      <c r="H52" s="37">
        <v>31.5</v>
      </c>
      <c r="I52" s="37">
        <v>33</v>
      </c>
      <c r="J52" s="37">
        <v>34.5</v>
      </c>
      <c r="K52" s="37">
        <v>36</v>
      </c>
      <c r="L52" s="37">
        <v>37.5</v>
      </c>
      <c r="M52" s="37">
        <v>38.5</v>
      </c>
      <c r="N52" s="37">
        <v>39.5</v>
      </c>
      <c r="O52" s="37">
        <v>40</v>
      </c>
      <c r="P52" s="37">
        <v>41</v>
      </c>
      <c r="Q52" s="37">
        <v>41.5</v>
      </c>
    </row>
    <row r="53" spans="4:17" x14ac:dyDescent="0.25">
      <c r="D53">
        <v>50</v>
      </c>
      <c r="E53">
        <v>62000</v>
      </c>
      <c r="F53" s="37">
        <v>28.500000000000004</v>
      </c>
      <c r="G53" s="37">
        <v>30</v>
      </c>
      <c r="H53" s="37">
        <v>31.5</v>
      </c>
      <c r="I53" s="37">
        <v>33</v>
      </c>
      <c r="J53" s="37">
        <v>34.5</v>
      </c>
      <c r="K53" s="37">
        <v>36</v>
      </c>
      <c r="L53" s="37">
        <v>37.5</v>
      </c>
      <c r="M53" s="37">
        <v>39</v>
      </c>
      <c r="N53" s="37">
        <v>40</v>
      </c>
      <c r="O53" s="37">
        <v>40.5</v>
      </c>
      <c r="P53" s="37">
        <v>41</v>
      </c>
      <c r="Q53" s="37">
        <v>41.5</v>
      </c>
    </row>
    <row r="54" spans="4:17" x14ac:dyDescent="0.25">
      <c r="D54">
        <v>51</v>
      </c>
      <c r="E54">
        <v>63000</v>
      </c>
      <c r="F54" s="37">
        <v>28.500000000000004</v>
      </c>
      <c r="G54" s="37">
        <v>30</v>
      </c>
      <c r="H54" s="37">
        <v>31.5</v>
      </c>
      <c r="I54" s="37">
        <v>33</v>
      </c>
      <c r="J54" s="37">
        <v>34.5</v>
      </c>
      <c r="K54" s="37">
        <v>36</v>
      </c>
      <c r="L54" s="37">
        <v>37.5</v>
      </c>
      <c r="M54" s="37">
        <v>39</v>
      </c>
      <c r="N54" s="37">
        <v>40</v>
      </c>
      <c r="O54" s="37">
        <v>41</v>
      </c>
      <c r="P54" s="37">
        <v>41.5</v>
      </c>
      <c r="Q54" s="37">
        <v>42.000000000000007</v>
      </c>
    </row>
    <row r="55" spans="4:17" x14ac:dyDescent="0.25">
      <c r="D55">
        <v>52</v>
      </c>
      <c r="E55">
        <v>64000</v>
      </c>
      <c r="F55" s="37">
        <v>29.000000000000004</v>
      </c>
      <c r="G55" s="37">
        <v>30</v>
      </c>
      <c r="H55" s="37">
        <v>31.5</v>
      </c>
      <c r="I55" s="37">
        <v>33</v>
      </c>
      <c r="J55" s="37">
        <v>34.5</v>
      </c>
      <c r="K55" s="37">
        <v>36</v>
      </c>
      <c r="L55" s="37">
        <v>37.5</v>
      </c>
      <c r="M55" s="37">
        <v>39</v>
      </c>
      <c r="N55" s="37">
        <v>40.5</v>
      </c>
      <c r="O55" s="37">
        <v>41</v>
      </c>
      <c r="P55" s="37">
        <v>42.000000000000007</v>
      </c>
      <c r="Q55" s="37">
        <v>42.500000000000007</v>
      </c>
    </row>
    <row r="56" spans="4:17" x14ac:dyDescent="0.25">
      <c r="D56">
        <v>53</v>
      </c>
      <c r="E56">
        <v>65000</v>
      </c>
      <c r="F56" s="37">
        <v>29.000000000000004</v>
      </c>
      <c r="G56" s="37">
        <v>30.5</v>
      </c>
      <c r="H56" s="37">
        <v>32</v>
      </c>
      <c r="I56" s="37">
        <v>33</v>
      </c>
      <c r="J56" s="37">
        <v>34.5</v>
      </c>
      <c r="K56" s="37">
        <v>36</v>
      </c>
      <c r="L56" s="37">
        <v>37.5</v>
      </c>
      <c r="M56" s="37">
        <v>39</v>
      </c>
      <c r="N56" s="37">
        <v>40.5</v>
      </c>
      <c r="O56" s="37">
        <v>41.5</v>
      </c>
      <c r="P56" s="37">
        <v>42.500000000000007</v>
      </c>
      <c r="Q56" s="37">
        <v>42.999999999999993</v>
      </c>
    </row>
    <row r="57" spans="4:17" x14ac:dyDescent="0.25">
      <c r="D57">
        <v>54</v>
      </c>
      <c r="E57">
        <v>66000</v>
      </c>
      <c r="F57" s="37">
        <v>29.000000000000004</v>
      </c>
      <c r="G57" s="37">
        <v>30.5</v>
      </c>
      <c r="H57" s="37">
        <v>32</v>
      </c>
      <c r="I57" s="37">
        <v>33</v>
      </c>
      <c r="J57" s="37">
        <v>34.5</v>
      </c>
      <c r="K57" s="37">
        <v>36</v>
      </c>
      <c r="L57" s="37">
        <v>37.5</v>
      </c>
      <c r="M57" s="37">
        <v>39</v>
      </c>
      <c r="N57" s="37">
        <v>40.5</v>
      </c>
      <c r="O57" s="37">
        <v>41.5</v>
      </c>
      <c r="P57" s="37">
        <v>42.500000000000007</v>
      </c>
      <c r="Q57" s="37">
        <v>42.999999999999993</v>
      </c>
    </row>
    <row r="58" spans="4:17" x14ac:dyDescent="0.25">
      <c r="D58">
        <v>55</v>
      </c>
      <c r="E58">
        <v>67000</v>
      </c>
      <c r="F58" s="37">
        <v>29.5</v>
      </c>
      <c r="G58" s="37">
        <v>30.5</v>
      </c>
      <c r="H58" s="37">
        <v>32</v>
      </c>
      <c r="I58" s="37">
        <v>33.5</v>
      </c>
      <c r="J58" s="37">
        <v>34.5</v>
      </c>
      <c r="K58" s="37">
        <v>36</v>
      </c>
      <c r="L58" s="37">
        <v>37.5</v>
      </c>
      <c r="M58" s="37">
        <v>39</v>
      </c>
      <c r="N58" s="37">
        <v>40.5</v>
      </c>
      <c r="O58" s="37">
        <v>41.5</v>
      </c>
      <c r="P58" s="37">
        <v>42.500000000000007</v>
      </c>
      <c r="Q58" s="37">
        <v>43.499999999999993</v>
      </c>
    </row>
    <row r="59" spans="4:17" x14ac:dyDescent="0.25">
      <c r="D59">
        <v>56</v>
      </c>
      <c r="E59">
        <v>68000</v>
      </c>
      <c r="F59" s="37">
        <v>29.5</v>
      </c>
      <c r="G59" s="37">
        <v>31</v>
      </c>
      <c r="H59" s="37">
        <v>32.5</v>
      </c>
      <c r="I59" s="37">
        <v>33.5</v>
      </c>
      <c r="J59" s="37">
        <v>35</v>
      </c>
      <c r="K59" s="37">
        <v>36</v>
      </c>
      <c r="L59" s="37">
        <v>37.5</v>
      </c>
      <c r="M59" s="37">
        <v>39</v>
      </c>
      <c r="N59" s="37">
        <v>40.5</v>
      </c>
      <c r="O59" s="37">
        <v>41.5</v>
      </c>
      <c r="P59" s="37">
        <v>42.999999999999993</v>
      </c>
      <c r="Q59" s="37">
        <v>43.999999999999993</v>
      </c>
    </row>
    <row r="60" spans="4:17" x14ac:dyDescent="0.25">
      <c r="D60">
        <v>57</v>
      </c>
      <c r="E60">
        <v>69000</v>
      </c>
      <c r="F60" s="37">
        <v>29.5</v>
      </c>
      <c r="G60" s="37">
        <v>31</v>
      </c>
      <c r="H60" s="37">
        <v>32.5</v>
      </c>
      <c r="I60" s="37">
        <v>34</v>
      </c>
      <c r="J60" s="37">
        <v>35</v>
      </c>
      <c r="K60" s="37">
        <v>36.5</v>
      </c>
      <c r="L60" s="37">
        <v>37.5</v>
      </c>
      <c r="M60" s="37">
        <v>39</v>
      </c>
      <c r="N60" s="37">
        <v>40.5</v>
      </c>
      <c r="O60" s="37">
        <v>41.5</v>
      </c>
      <c r="P60" s="37">
        <v>42.999999999999993</v>
      </c>
      <c r="Q60" s="37">
        <v>43.999999999999993</v>
      </c>
    </row>
    <row r="61" spans="4:17" x14ac:dyDescent="0.25">
      <c r="D61">
        <v>58</v>
      </c>
      <c r="E61">
        <v>70000</v>
      </c>
      <c r="F61" s="37">
        <v>29.5</v>
      </c>
      <c r="G61" s="37">
        <v>31</v>
      </c>
      <c r="H61" s="37">
        <v>32.5</v>
      </c>
      <c r="I61" s="37">
        <v>34</v>
      </c>
      <c r="J61" s="37">
        <v>35</v>
      </c>
      <c r="K61" s="37">
        <v>36.5</v>
      </c>
      <c r="L61" s="37">
        <v>37.5</v>
      </c>
      <c r="M61" s="37">
        <v>39</v>
      </c>
      <c r="N61" s="37">
        <v>40.5</v>
      </c>
      <c r="O61" s="37">
        <v>41.5</v>
      </c>
      <c r="P61" s="37">
        <v>42.999999999999993</v>
      </c>
      <c r="Q61" s="37">
        <v>43.999999999999993</v>
      </c>
    </row>
    <row r="62" spans="4:17" x14ac:dyDescent="0.25">
      <c r="D62">
        <v>59</v>
      </c>
      <c r="E62">
        <v>71000</v>
      </c>
      <c r="F62" s="37">
        <v>30</v>
      </c>
      <c r="G62" s="37">
        <v>31.5</v>
      </c>
      <c r="H62" s="37">
        <v>33</v>
      </c>
      <c r="I62" s="37">
        <v>34</v>
      </c>
      <c r="J62" s="37">
        <v>35.5</v>
      </c>
      <c r="K62" s="37">
        <v>36.5</v>
      </c>
      <c r="L62" s="37">
        <v>38</v>
      </c>
      <c r="M62" s="37">
        <v>39</v>
      </c>
      <c r="N62" s="37">
        <v>40.5</v>
      </c>
      <c r="O62" s="37">
        <v>41.5</v>
      </c>
      <c r="P62" s="37">
        <v>42.999999999999993</v>
      </c>
      <c r="Q62" s="37">
        <v>44.499999999999993</v>
      </c>
    </row>
    <row r="63" spans="4:17" x14ac:dyDescent="0.25">
      <c r="D63">
        <v>60</v>
      </c>
      <c r="E63">
        <v>72000</v>
      </c>
      <c r="F63" s="37">
        <v>30</v>
      </c>
      <c r="G63" s="37">
        <v>31.5</v>
      </c>
      <c r="H63" s="37">
        <v>33</v>
      </c>
      <c r="I63" s="37">
        <v>34.5</v>
      </c>
      <c r="J63" s="37">
        <v>35.5</v>
      </c>
      <c r="K63" s="37">
        <v>37</v>
      </c>
      <c r="L63" s="37">
        <v>38</v>
      </c>
      <c r="M63" s="37">
        <v>39</v>
      </c>
      <c r="N63" s="37">
        <v>40.5</v>
      </c>
      <c r="O63" s="37">
        <v>41.5</v>
      </c>
      <c r="P63" s="37">
        <v>42.999999999999993</v>
      </c>
      <c r="Q63" s="37">
        <v>44.499999999999993</v>
      </c>
    </row>
    <row r="64" spans="4:17" x14ac:dyDescent="0.25">
      <c r="D64">
        <v>61</v>
      </c>
      <c r="E64">
        <v>73000</v>
      </c>
      <c r="F64" s="37">
        <v>30</v>
      </c>
      <c r="G64" s="37">
        <v>31.5</v>
      </c>
      <c r="H64" s="37">
        <v>33</v>
      </c>
      <c r="I64" s="37">
        <v>34.5</v>
      </c>
      <c r="J64" s="37">
        <v>36</v>
      </c>
      <c r="K64" s="37">
        <v>37</v>
      </c>
      <c r="L64" s="37">
        <v>38</v>
      </c>
      <c r="M64" s="37">
        <v>39.5</v>
      </c>
      <c r="N64" s="37">
        <v>40.5</v>
      </c>
      <c r="O64" s="37">
        <v>41.5</v>
      </c>
      <c r="P64" s="37">
        <v>42.999999999999993</v>
      </c>
      <c r="Q64" s="37">
        <v>44.499999999999993</v>
      </c>
    </row>
    <row r="65" spans="4:17" x14ac:dyDescent="0.25">
      <c r="D65">
        <v>62</v>
      </c>
      <c r="E65">
        <v>74000</v>
      </c>
      <c r="F65" s="37">
        <v>30.5</v>
      </c>
      <c r="G65" s="37">
        <v>32</v>
      </c>
      <c r="H65" s="37">
        <v>33</v>
      </c>
      <c r="I65" s="37">
        <v>34.5</v>
      </c>
      <c r="J65" s="37">
        <v>36</v>
      </c>
      <c r="K65" s="37">
        <v>37</v>
      </c>
      <c r="L65" s="37">
        <v>38.5</v>
      </c>
      <c r="M65" s="37">
        <v>39.5</v>
      </c>
      <c r="N65" s="37">
        <v>40.5</v>
      </c>
      <c r="O65" s="37">
        <v>41.5</v>
      </c>
      <c r="P65" s="37">
        <v>42.999999999999993</v>
      </c>
      <c r="Q65" s="37">
        <v>44.499999999999993</v>
      </c>
    </row>
    <row r="66" spans="4:17" x14ac:dyDescent="0.25">
      <c r="D66">
        <v>63</v>
      </c>
      <c r="E66">
        <v>75000</v>
      </c>
      <c r="F66" s="37">
        <v>30.5</v>
      </c>
      <c r="G66" s="37">
        <v>32</v>
      </c>
      <c r="H66" s="37">
        <v>33.5</v>
      </c>
      <c r="I66" s="37">
        <v>35</v>
      </c>
      <c r="J66" s="37">
        <v>36</v>
      </c>
      <c r="K66" s="37">
        <v>37.5</v>
      </c>
      <c r="L66" s="37">
        <v>38.5</v>
      </c>
      <c r="M66" s="37">
        <v>39.5</v>
      </c>
      <c r="N66" s="37">
        <v>40.5</v>
      </c>
      <c r="O66" s="37">
        <v>41.5</v>
      </c>
      <c r="P66" s="37">
        <v>42.999999999999993</v>
      </c>
      <c r="Q66" s="37">
        <v>44.499999999999993</v>
      </c>
    </row>
    <row r="67" spans="4:17" x14ac:dyDescent="0.25">
      <c r="D67">
        <v>64</v>
      </c>
      <c r="E67">
        <v>76000</v>
      </c>
      <c r="F67" s="37">
        <v>30.5</v>
      </c>
      <c r="G67" s="37">
        <v>32</v>
      </c>
      <c r="H67" s="37">
        <v>33.5</v>
      </c>
      <c r="I67" s="37">
        <v>35</v>
      </c>
      <c r="J67" s="37">
        <v>36</v>
      </c>
      <c r="K67" s="37">
        <v>37.5</v>
      </c>
      <c r="L67" s="37">
        <v>38.5</v>
      </c>
      <c r="M67" s="37">
        <v>40</v>
      </c>
      <c r="N67" s="37">
        <v>41</v>
      </c>
      <c r="O67" s="37">
        <v>42.000000000000007</v>
      </c>
      <c r="P67" s="37">
        <v>42.999999999999993</v>
      </c>
      <c r="Q67" s="37">
        <v>44.499999999999993</v>
      </c>
    </row>
    <row r="68" spans="4:17" x14ac:dyDescent="0.25">
      <c r="D68">
        <v>65</v>
      </c>
      <c r="E68">
        <v>77000</v>
      </c>
      <c r="F68" s="37">
        <v>30.5</v>
      </c>
      <c r="G68" s="37">
        <v>32</v>
      </c>
      <c r="H68" s="37">
        <v>33.5</v>
      </c>
      <c r="I68" s="37">
        <v>35</v>
      </c>
      <c r="J68" s="37">
        <v>36.5</v>
      </c>
      <c r="K68" s="37">
        <v>37.5</v>
      </c>
      <c r="L68" s="37">
        <v>39</v>
      </c>
      <c r="M68" s="37">
        <v>40</v>
      </c>
      <c r="N68" s="37">
        <v>41</v>
      </c>
      <c r="O68" s="37">
        <v>42.000000000000007</v>
      </c>
      <c r="P68" s="37">
        <v>42.999999999999993</v>
      </c>
      <c r="Q68" s="37">
        <v>44.499999999999993</v>
      </c>
    </row>
    <row r="69" spans="4:17" x14ac:dyDescent="0.25">
      <c r="D69">
        <v>66</v>
      </c>
      <c r="E69">
        <v>78000</v>
      </c>
      <c r="F69" s="37">
        <v>30.5</v>
      </c>
      <c r="G69" s="37">
        <v>32</v>
      </c>
      <c r="H69" s="37">
        <v>34</v>
      </c>
      <c r="I69" s="37">
        <v>35</v>
      </c>
      <c r="J69" s="37">
        <v>36.5</v>
      </c>
      <c r="K69" s="37">
        <v>38</v>
      </c>
      <c r="L69" s="37">
        <v>39</v>
      </c>
      <c r="M69" s="37">
        <v>40</v>
      </c>
      <c r="N69" s="37">
        <v>41</v>
      </c>
      <c r="O69" s="37">
        <v>42.500000000000007</v>
      </c>
      <c r="P69" s="37">
        <v>42.999999999999993</v>
      </c>
      <c r="Q69" s="37">
        <v>44.499999999999993</v>
      </c>
    </row>
    <row r="70" spans="4:17" x14ac:dyDescent="0.25">
      <c r="D70">
        <v>67</v>
      </c>
      <c r="E70">
        <v>79000</v>
      </c>
      <c r="F70" s="37">
        <v>30.5</v>
      </c>
      <c r="G70" s="37">
        <v>32</v>
      </c>
      <c r="H70" s="37">
        <v>34</v>
      </c>
      <c r="I70" s="37">
        <v>35.5</v>
      </c>
      <c r="J70" s="37">
        <v>36.5</v>
      </c>
      <c r="K70" s="37">
        <v>38</v>
      </c>
      <c r="L70" s="37">
        <v>39</v>
      </c>
      <c r="M70" s="37">
        <v>40.5</v>
      </c>
      <c r="N70" s="37">
        <v>41.5</v>
      </c>
      <c r="O70" s="37">
        <v>42.500000000000007</v>
      </c>
      <c r="P70" s="37">
        <v>43.499999999999993</v>
      </c>
      <c r="Q70" s="37">
        <v>44.499999999999993</v>
      </c>
    </row>
    <row r="71" spans="4:17" x14ac:dyDescent="0.25">
      <c r="D71">
        <v>68</v>
      </c>
      <c r="E71">
        <v>80000</v>
      </c>
      <c r="F71" s="37">
        <v>30.5</v>
      </c>
      <c r="G71" s="37">
        <v>32</v>
      </c>
      <c r="H71" s="37">
        <v>34</v>
      </c>
      <c r="I71" s="37">
        <v>35.5</v>
      </c>
      <c r="J71" s="37">
        <v>37</v>
      </c>
      <c r="K71" s="37">
        <v>38</v>
      </c>
      <c r="L71" s="37">
        <v>39.5</v>
      </c>
      <c r="M71" s="37">
        <v>40.5</v>
      </c>
      <c r="N71" s="37">
        <v>41.5</v>
      </c>
      <c r="O71" s="37">
        <v>42.500000000000007</v>
      </c>
      <c r="P71" s="37">
        <v>43.499999999999993</v>
      </c>
      <c r="Q71" s="37">
        <v>44.499999999999993</v>
      </c>
    </row>
    <row r="72" spans="4:17" x14ac:dyDescent="0.25">
      <c r="D72">
        <v>69</v>
      </c>
      <c r="E72">
        <v>81000</v>
      </c>
      <c r="F72" s="37">
        <v>30.5</v>
      </c>
      <c r="G72" s="37">
        <v>32</v>
      </c>
      <c r="H72" s="37">
        <v>34</v>
      </c>
      <c r="I72" s="37">
        <v>35.5</v>
      </c>
      <c r="J72" s="37">
        <v>37</v>
      </c>
      <c r="K72" s="37">
        <v>38</v>
      </c>
      <c r="L72" s="37">
        <v>39.5</v>
      </c>
      <c r="M72" s="37">
        <v>40.5</v>
      </c>
      <c r="N72" s="37">
        <v>41.5</v>
      </c>
      <c r="O72" s="37">
        <v>42.500000000000007</v>
      </c>
      <c r="P72" s="37">
        <v>43.499999999999993</v>
      </c>
      <c r="Q72" s="37">
        <v>44.499999999999993</v>
      </c>
    </row>
    <row r="73" spans="4:17" x14ac:dyDescent="0.25">
      <c r="D73">
        <v>70</v>
      </c>
      <c r="E73">
        <v>82000</v>
      </c>
      <c r="F73" s="37">
        <v>30.5</v>
      </c>
      <c r="G73" s="37">
        <v>32</v>
      </c>
      <c r="H73" s="37">
        <v>34</v>
      </c>
      <c r="I73" s="37">
        <v>35.5</v>
      </c>
      <c r="J73" s="37">
        <v>37</v>
      </c>
      <c r="K73" s="37">
        <v>38</v>
      </c>
      <c r="L73" s="37">
        <v>39.5</v>
      </c>
      <c r="M73" s="37">
        <v>40.5</v>
      </c>
      <c r="N73" s="37">
        <v>41.5</v>
      </c>
      <c r="O73" s="37">
        <v>42.500000000000007</v>
      </c>
      <c r="P73" s="37">
        <v>43.499999999999993</v>
      </c>
      <c r="Q73" s="37">
        <v>44.499999999999993</v>
      </c>
    </row>
    <row r="74" spans="4:17" x14ac:dyDescent="0.25">
      <c r="D74">
        <v>71</v>
      </c>
      <c r="E74">
        <v>83000</v>
      </c>
      <c r="F74" s="37">
        <v>30.5</v>
      </c>
      <c r="G74" s="37">
        <v>32</v>
      </c>
      <c r="H74" s="37">
        <v>34</v>
      </c>
      <c r="I74" s="37">
        <v>35.5</v>
      </c>
      <c r="J74" s="37">
        <v>37</v>
      </c>
      <c r="K74" s="37">
        <v>38</v>
      </c>
      <c r="L74" s="37">
        <v>39.5</v>
      </c>
      <c r="M74" s="37">
        <v>40.5</v>
      </c>
      <c r="N74" s="37">
        <v>41.5</v>
      </c>
      <c r="O74" s="37">
        <v>42.500000000000007</v>
      </c>
      <c r="P74" s="37">
        <v>43.499999999999993</v>
      </c>
      <c r="Q74" s="37">
        <v>44.499999999999993</v>
      </c>
    </row>
    <row r="75" spans="4:17" x14ac:dyDescent="0.25">
      <c r="D75">
        <v>72</v>
      </c>
      <c r="E75">
        <v>84000</v>
      </c>
      <c r="F75" s="37">
        <v>30.5</v>
      </c>
      <c r="G75" s="37">
        <v>32</v>
      </c>
      <c r="H75" s="37">
        <v>34</v>
      </c>
      <c r="I75" s="37">
        <v>35.5</v>
      </c>
      <c r="J75" s="37">
        <v>37</v>
      </c>
      <c r="K75" s="37">
        <v>38</v>
      </c>
      <c r="L75" s="37">
        <v>39.5</v>
      </c>
      <c r="M75" s="37">
        <v>40.5</v>
      </c>
      <c r="N75" s="37">
        <v>41.5</v>
      </c>
      <c r="O75" s="37">
        <v>42.500000000000007</v>
      </c>
      <c r="P75" s="37">
        <v>43.499999999999993</v>
      </c>
      <c r="Q75" s="37">
        <v>44.499999999999993</v>
      </c>
    </row>
    <row r="76" spans="4:17" x14ac:dyDescent="0.25">
      <c r="D76">
        <v>73</v>
      </c>
      <c r="E76">
        <v>85000</v>
      </c>
      <c r="F76" s="37">
        <v>30.5</v>
      </c>
      <c r="G76" s="37">
        <v>32</v>
      </c>
      <c r="H76" s="37">
        <v>34</v>
      </c>
      <c r="I76" s="37">
        <v>35.5</v>
      </c>
      <c r="J76" s="37">
        <v>37</v>
      </c>
      <c r="K76" s="37">
        <v>38</v>
      </c>
      <c r="L76" s="37">
        <v>39.5</v>
      </c>
      <c r="M76" s="37">
        <v>40.5</v>
      </c>
      <c r="N76" s="37">
        <v>41.5</v>
      </c>
      <c r="O76" s="37">
        <v>42.500000000000007</v>
      </c>
      <c r="P76" s="37">
        <v>43.499999999999993</v>
      </c>
      <c r="Q76" s="37">
        <v>44.499999999999993</v>
      </c>
    </row>
    <row r="77" spans="4:17" x14ac:dyDescent="0.25">
      <c r="D77">
        <v>74</v>
      </c>
      <c r="E77">
        <v>86000</v>
      </c>
      <c r="F77" s="37">
        <v>30.5</v>
      </c>
      <c r="G77" s="37">
        <v>32</v>
      </c>
      <c r="H77" s="37">
        <v>34</v>
      </c>
      <c r="I77" s="37">
        <v>35.5</v>
      </c>
      <c r="J77" s="37">
        <v>37</v>
      </c>
      <c r="K77" s="37">
        <v>38</v>
      </c>
      <c r="L77" s="37">
        <v>39.5</v>
      </c>
      <c r="M77" s="37">
        <v>40.5</v>
      </c>
      <c r="N77" s="37">
        <v>41.5</v>
      </c>
      <c r="O77" s="37">
        <v>42.500000000000007</v>
      </c>
      <c r="P77" s="37">
        <v>43.499999999999993</v>
      </c>
      <c r="Q77" s="37">
        <v>44.499999999999993</v>
      </c>
    </row>
    <row r="78" spans="4:17" x14ac:dyDescent="0.25">
      <c r="D78">
        <v>75</v>
      </c>
      <c r="E78">
        <v>87000</v>
      </c>
      <c r="F78" s="37">
        <v>30.5</v>
      </c>
      <c r="G78" s="37">
        <v>32</v>
      </c>
      <c r="H78" s="37">
        <v>34</v>
      </c>
      <c r="I78" s="37">
        <v>35.5</v>
      </c>
      <c r="J78" s="37">
        <v>37</v>
      </c>
      <c r="K78" s="37">
        <v>38</v>
      </c>
      <c r="L78" s="37">
        <v>39.5</v>
      </c>
      <c r="M78" s="37">
        <v>40.5</v>
      </c>
      <c r="N78" s="37">
        <v>41.5</v>
      </c>
      <c r="O78" s="37">
        <v>42.500000000000007</v>
      </c>
      <c r="P78" s="37">
        <v>43.499999999999993</v>
      </c>
      <c r="Q78" s="37">
        <v>44.499999999999993</v>
      </c>
    </row>
    <row r="79" spans="4:17" x14ac:dyDescent="0.25">
      <c r="D79">
        <v>76</v>
      </c>
      <c r="E79">
        <v>88000</v>
      </c>
      <c r="F79">
        <v>30.5</v>
      </c>
      <c r="G79">
        <v>32</v>
      </c>
      <c r="H79">
        <v>34</v>
      </c>
      <c r="I79">
        <v>35.5</v>
      </c>
      <c r="J79">
        <v>37</v>
      </c>
      <c r="K79">
        <v>38</v>
      </c>
      <c r="L79">
        <v>39.5</v>
      </c>
      <c r="M79">
        <v>40.5</v>
      </c>
      <c r="N79">
        <v>41.5</v>
      </c>
      <c r="O79">
        <v>42.500000000000007</v>
      </c>
      <c r="P79">
        <v>43.499999999999993</v>
      </c>
      <c r="Q79">
        <v>44.499999999999993</v>
      </c>
    </row>
    <row r="80" spans="4:17" x14ac:dyDescent="0.25">
      <c r="D80">
        <v>77</v>
      </c>
      <c r="E80">
        <v>89000</v>
      </c>
      <c r="F80">
        <v>30.5</v>
      </c>
      <c r="G80">
        <v>32</v>
      </c>
      <c r="H80">
        <v>34</v>
      </c>
      <c r="I80">
        <v>35.5</v>
      </c>
      <c r="J80">
        <v>37</v>
      </c>
      <c r="K80">
        <v>38</v>
      </c>
      <c r="L80">
        <v>39.5</v>
      </c>
      <c r="M80">
        <v>40.5</v>
      </c>
      <c r="N80">
        <v>41.5</v>
      </c>
      <c r="O80">
        <v>42.500000000000007</v>
      </c>
      <c r="P80">
        <v>43.499999999999993</v>
      </c>
      <c r="Q80">
        <v>44.499999999999993</v>
      </c>
    </row>
    <row r="81" spans="4:17" x14ac:dyDescent="0.25">
      <c r="D81">
        <v>78</v>
      </c>
      <c r="E81">
        <v>90000</v>
      </c>
      <c r="F81">
        <v>30.5</v>
      </c>
      <c r="G81">
        <v>32</v>
      </c>
      <c r="H81">
        <v>34</v>
      </c>
      <c r="I81">
        <v>35.5</v>
      </c>
      <c r="J81">
        <v>37</v>
      </c>
      <c r="K81">
        <v>38</v>
      </c>
      <c r="L81">
        <v>39.5</v>
      </c>
      <c r="M81">
        <v>40.5</v>
      </c>
      <c r="N81">
        <v>41.5</v>
      </c>
      <c r="O81">
        <v>42.500000000000007</v>
      </c>
      <c r="P81">
        <v>43.499999999999993</v>
      </c>
      <c r="Q81">
        <v>44.499999999999993</v>
      </c>
    </row>
    <row r="82" spans="4:17" x14ac:dyDescent="0.25">
      <c r="D82">
        <v>79</v>
      </c>
      <c r="E82">
        <v>91000</v>
      </c>
      <c r="F82">
        <v>30.5</v>
      </c>
      <c r="G82">
        <v>32</v>
      </c>
      <c r="H82">
        <v>34</v>
      </c>
      <c r="I82">
        <v>35.5</v>
      </c>
      <c r="J82">
        <v>37</v>
      </c>
      <c r="K82">
        <v>38</v>
      </c>
      <c r="L82">
        <v>39.5</v>
      </c>
      <c r="M82">
        <v>40.5</v>
      </c>
      <c r="N82">
        <v>41.5</v>
      </c>
      <c r="O82">
        <v>42.500000000000007</v>
      </c>
      <c r="P82">
        <v>43.499999999999993</v>
      </c>
      <c r="Q82">
        <v>44.499999999999993</v>
      </c>
    </row>
    <row r="83" spans="4:17" x14ac:dyDescent="0.25">
      <c r="D83">
        <v>80</v>
      </c>
      <c r="E83">
        <v>92000</v>
      </c>
      <c r="F83">
        <v>30.5</v>
      </c>
      <c r="G83">
        <v>32</v>
      </c>
      <c r="H83">
        <v>34</v>
      </c>
      <c r="I83">
        <v>35.5</v>
      </c>
      <c r="J83">
        <v>37</v>
      </c>
      <c r="K83">
        <v>38</v>
      </c>
      <c r="L83">
        <v>39.5</v>
      </c>
      <c r="M83">
        <v>40.5</v>
      </c>
      <c r="N83">
        <v>41.5</v>
      </c>
      <c r="O83">
        <v>42.500000000000007</v>
      </c>
      <c r="P83">
        <v>43.499999999999993</v>
      </c>
      <c r="Q83">
        <v>44.499999999999993</v>
      </c>
    </row>
    <row r="84" spans="4:17" x14ac:dyDescent="0.25">
      <c r="D84">
        <v>81</v>
      </c>
      <c r="E84">
        <v>93000</v>
      </c>
      <c r="F84">
        <v>30.5</v>
      </c>
      <c r="G84">
        <v>32</v>
      </c>
      <c r="H84">
        <v>34</v>
      </c>
      <c r="I84">
        <v>35.5</v>
      </c>
      <c r="J84">
        <v>37</v>
      </c>
      <c r="K84">
        <v>38</v>
      </c>
      <c r="L84">
        <v>39.5</v>
      </c>
      <c r="M84">
        <v>41</v>
      </c>
      <c r="N84">
        <v>42.000000000000007</v>
      </c>
      <c r="O84">
        <v>42.999999999999993</v>
      </c>
      <c r="P84">
        <v>43.999999999999993</v>
      </c>
      <c r="Q84">
        <v>44.999999999999993</v>
      </c>
    </row>
    <row r="85" spans="4:17" x14ac:dyDescent="0.25">
      <c r="D85">
        <v>82</v>
      </c>
      <c r="E85">
        <v>94000</v>
      </c>
      <c r="F85">
        <v>30.5</v>
      </c>
      <c r="G85">
        <v>32</v>
      </c>
      <c r="H85">
        <v>34</v>
      </c>
      <c r="I85">
        <v>35.5</v>
      </c>
      <c r="J85">
        <v>37</v>
      </c>
      <c r="K85">
        <v>38</v>
      </c>
      <c r="L85">
        <v>39.5</v>
      </c>
      <c r="M85">
        <v>41</v>
      </c>
      <c r="N85">
        <v>42.000000000000007</v>
      </c>
      <c r="O85">
        <v>42.999999999999993</v>
      </c>
      <c r="P85">
        <v>43.999999999999993</v>
      </c>
      <c r="Q85">
        <v>44.999999999999993</v>
      </c>
    </row>
    <row r="86" spans="4:17" x14ac:dyDescent="0.25">
      <c r="D86">
        <v>83</v>
      </c>
      <c r="E86">
        <v>95000</v>
      </c>
      <c r="F86">
        <v>30.5</v>
      </c>
      <c r="G86">
        <v>32</v>
      </c>
      <c r="H86">
        <v>34</v>
      </c>
      <c r="I86">
        <v>35.5</v>
      </c>
      <c r="J86">
        <v>37</v>
      </c>
      <c r="K86">
        <v>38</v>
      </c>
      <c r="L86">
        <v>39.5</v>
      </c>
      <c r="M86">
        <v>41</v>
      </c>
      <c r="N86">
        <v>42.000000000000007</v>
      </c>
      <c r="O86">
        <v>43.499999999999993</v>
      </c>
      <c r="P86">
        <v>43.999999999999993</v>
      </c>
      <c r="Q86">
        <v>44.999999999999993</v>
      </c>
    </row>
    <row r="87" spans="4:17" x14ac:dyDescent="0.25">
      <c r="D87">
        <v>84</v>
      </c>
      <c r="E87">
        <v>96000</v>
      </c>
      <c r="F87">
        <v>30.5</v>
      </c>
      <c r="G87">
        <v>32</v>
      </c>
      <c r="H87">
        <v>34</v>
      </c>
      <c r="I87">
        <v>35.5</v>
      </c>
      <c r="J87">
        <v>37</v>
      </c>
      <c r="K87">
        <v>38</v>
      </c>
      <c r="L87">
        <v>39.5</v>
      </c>
      <c r="M87">
        <v>41</v>
      </c>
      <c r="N87">
        <v>42.500000000000007</v>
      </c>
      <c r="O87">
        <v>43.499999999999993</v>
      </c>
      <c r="P87">
        <v>44.499999999999993</v>
      </c>
      <c r="Q87">
        <v>45.499999999999993</v>
      </c>
    </row>
    <row r="88" spans="4:17" x14ac:dyDescent="0.25">
      <c r="D88">
        <v>85</v>
      </c>
      <c r="E88">
        <v>97000</v>
      </c>
      <c r="F88">
        <v>30.5</v>
      </c>
      <c r="G88">
        <v>32</v>
      </c>
      <c r="H88">
        <v>34</v>
      </c>
      <c r="I88">
        <v>35.5</v>
      </c>
      <c r="J88">
        <v>37</v>
      </c>
      <c r="K88">
        <v>38</v>
      </c>
      <c r="L88">
        <v>39.5</v>
      </c>
      <c r="M88">
        <v>41</v>
      </c>
      <c r="N88">
        <v>42.500000000000007</v>
      </c>
      <c r="O88">
        <v>43.499999999999993</v>
      </c>
      <c r="P88">
        <v>44.499999999999993</v>
      </c>
      <c r="Q88">
        <v>45.499999999999993</v>
      </c>
    </row>
    <row r="89" spans="4:17" x14ac:dyDescent="0.25">
      <c r="D89">
        <v>86</v>
      </c>
      <c r="E89">
        <v>98000</v>
      </c>
      <c r="F89">
        <v>30.5</v>
      </c>
      <c r="G89">
        <v>32</v>
      </c>
      <c r="H89">
        <v>34</v>
      </c>
      <c r="I89">
        <v>35.5</v>
      </c>
      <c r="J89">
        <v>37</v>
      </c>
      <c r="K89">
        <v>38</v>
      </c>
      <c r="L89">
        <v>39.5</v>
      </c>
      <c r="M89">
        <v>41</v>
      </c>
      <c r="N89">
        <v>42.500000000000007</v>
      </c>
      <c r="O89">
        <v>43.999999999999993</v>
      </c>
      <c r="P89">
        <v>44.999999999999993</v>
      </c>
      <c r="Q89">
        <v>45.499999999999993</v>
      </c>
    </row>
    <row r="90" spans="4:17" x14ac:dyDescent="0.25">
      <c r="D90">
        <v>87</v>
      </c>
      <c r="E90">
        <v>99000</v>
      </c>
      <c r="F90">
        <v>30.5</v>
      </c>
      <c r="G90">
        <v>32</v>
      </c>
      <c r="H90">
        <v>34</v>
      </c>
      <c r="I90">
        <v>35.5</v>
      </c>
      <c r="J90">
        <v>37</v>
      </c>
      <c r="K90">
        <v>38</v>
      </c>
      <c r="L90">
        <v>39.5</v>
      </c>
      <c r="M90">
        <v>41</v>
      </c>
      <c r="N90">
        <v>42.500000000000007</v>
      </c>
      <c r="O90">
        <v>43.999999999999993</v>
      </c>
      <c r="P90">
        <v>44.999999999999993</v>
      </c>
      <c r="Q90">
        <v>46</v>
      </c>
    </row>
    <row r="91" spans="4:17" x14ac:dyDescent="0.25">
      <c r="D91">
        <v>88</v>
      </c>
      <c r="E91">
        <v>100000</v>
      </c>
      <c r="F91">
        <v>30.5</v>
      </c>
      <c r="G91">
        <v>32</v>
      </c>
      <c r="H91">
        <v>34</v>
      </c>
      <c r="I91">
        <v>35.5</v>
      </c>
      <c r="J91">
        <v>37</v>
      </c>
      <c r="K91">
        <v>38</v>
      </c>
      <c r="L91">
        <v>39.5</v>
      </c>
      <c r="M91">
        <v>41</v>
      </c>
      <c r="N91">
        <v>42.500000000000007</v>
      </c>
      <c r="O91">
        <v>43.999999999999993</v>
      </c>
      <c r="P91">
        <v>44.999999999999993</v>
      </c>
      <c r="Q91">
        <v>46</v>
      </c>
    </row>
    <row r="92" spans="4:17" x14ac:dyDescent="0.25">
      <c r="D92">
        <v>89</v>
      </c>
      <c r="E92">
        <v>101000</v>
      </c>
      <c r="F92">
        <v>30.5</v>
      </c>
      <c r="G92">
        <v>32</v>
      </c>
      <c r="H92">
        <v>34</v>
      </c>
      <c r="I92">
        <v>35.5</v>
      </c>
      <c r="J92">
        <v>37</v>
      </c>
      <c r="K92">
        <v>38</v>
      </c>
      <c r="L92">
        <v>39.5</v>
      </c>
      <c r="M92">
        <v>41</v>
      </c>
      <c r="N92">
        <v>42.500000000000007</v>
      </c>
      <c r="O92">
        <v>43.999999999999993</v>
      </c>
      <c r="P92">
        <v>44.999999999999993</v>
      </c>
      <c r="Q92">
        <v>46</v>
      </c>
    </row>
    <row r="93" spans="4:17" x14ac:dyDescent="0.25">
      <c r="D93">
        <v>90</v>
      </c>
      <c r="E93">
        <v>102000</v>
      </c>
      <c r="F93">
        <v>30.5</v>
      </c>
      <c r="G93">
        <v>32</v>
      </c>
      <c r="H93">
        <v>34</v>
      </c>
      <c r="I93">
        <v>35.5</v>
      </c>
      <c r="J93">
        <v>37</v>
      </c>
      <c r="K93">
        <v>38</v>
      </c>
      <c r="L93">
        <v>39.5</v>
      </c>
      <c r="M93">
        <v>41</v>
      </c>
      <c r="N93">
        <v>42.500000000000007</v>
      </c>
      <c r="O93">
        <v>43.999999999999993</v>
      </c>
      <c r="P93">
        <v>45.499999999999993</v>
      </c>
      <c r="Q93">
        <v>46.5</v>
      </c>
    </row>
    <row r="94" spans="4:17" x14ac:dyDescent="0.25">
      <c r="D94">
        <v>91</v>
      </c>
      <c r="E94">
        <v>103000</v>
      </c>
      <c r="F94">
        <v>30.5</v>
      </c>
      <c r="G94">
        <v>32</v>
      </c>
      <c r="H94">
        <v>34</v>
      </c>
      <c r="I94">
        <v>35.5</v>
      </c>
      <c r="J94">
        <v>37</v>
      </c>
      <c r="K94">
        <v>38.5</v>
      </c>
      <c r="L94">
        <v>40</v>
      </c>
      <c r="M94">
        <v>41</v>
      </c>
      <c r="N94">
        <v>42.500000000000007</v>
      </c>
      <c r="O94">
        <v>43.999999999999993</v>
      </c>
      <c r="P94">
        <v>45.499999999999993</v>
      </c>
      <c r="Q94">
        <v>46.5</v>
      </c>
    </row>
    <row r="95" spans="4:17" x14ac:dyDescent="0.25">
      <c r="D95">
        <v>92</v>
      </c>
      <c r="E95">
        <v>104000</v>
      </c>
      <c r="F95">
        <v>30.5</v>
      </c>
      <c r="G95">
        <v>32</v>
      </c>
      <c r="H95">
        <v>34</v>
      </c>
      <c r="I95">
        <v>35.5</v>
      </c>
      <c r="J95">
        <v>37</v>
      </c>
      <c r="K95">
        <v>38.5</v>
      </c>
      <c r="L95">
        <v>40</v>
      </c>
      <c r="M95">
        <v>41.5</v>
      </c>
      <c r="N95">
        <v>42.500000000000007</v>
      </c>
      <c r="O95">
        <v>43.999999999999993</v>
      </c>
      <c r="P95">
        <v>45.499999999999993</v>
      </c>
      <c r="Q95">
        <v>46.5</v>
      </c>
    </row>
    <row r="96" spans="4:17" x14ac:dyDescent="0.25">
      <c r="D96">
        <v>93</v>
      </c>
      <c r="E96">
        <v>105000</v>
      </c>
      <c r="F96">
        <v>30.5</v>
      </c>
      <c r="G96">
        <v>32</v>
      </c>
      <c r="H96">
        <v>34</v>
      </c>
      <c r="I96">
        <v>35.5</v>
      </c>
      <c r="J96">
        <v>37</v>
      </c>
      <c r="K96">
        <v>38.5</v>
      </c>
      <c r="L96">
        <v>40</v>
      </c>
      <c r="M96">
        <v>41.5</v>
      </c>
      <c r="N96">
        <v>42.500000000000007</v>
      </c>
      <c r="O96">
        <v>43.999999999999993</v>
      </c>
      <c r="P96">
        <v>45.499999999999993</v>
      </c>
      <c r="Q96">
        <v>47</v>
      </c>
    </row>
    <row r="97" spans="4:17" x14ac:dyDescent="0.25">
      <c r="D97">
        <v>94</v>
      </c>
      <c r="E97">
        <v>106000</v>
      </c>
      <c r="F97">
        <v>30.5</v>
      </c>
      <c r="G97">
        <v>32</v>
      </c>
      <c r="H97">
        <v>34</v>
      </c>
      <c r="I97">
        <v>35.5</v>
      </c>
      <c r="J97">
        <v>37</v>
      </c>
      <c r="K97">
        <v>38.5</v>
      </c>
      <c r="L97">
        <v>40</v>
      </c>
      <c r="M97">
        <v>41.5</v>
      </c>
      <c r="N97">
        <v>42.500000000000007</v>
      </c>
      <c r="O97">
        <v>43.999999999999993</v>
      </c>
      <c r="P97">
        <v>45.499999999999993</v>
      </c>
      <c r="Q97">
        <v>47</v>
      </c>
    </row>
    <row r="98" spans="4:17" x14ac:dyDescent="0.25">
      <c r="D98">
        <v>95</v>
      </c>
      <c r="E98">
        <v>107000</v>
      </c>
      <c r="F98">
        <v>30.5</v>
      </c>
      <c r="G98">
        <v>32</v>
      </c>
      <c r="H98">
        <v>34</v>
      </c>
      <c r="I98">
        <v>35.5</v>
      </c>
      <c r="J98">
        <v>37</v>
      </c>
      <c r="K98">
        <v>38.5</v>
      </c>
      <c r="L98">
        <v>40</v>
      </c>
      <c r="M98">
        <v>41.5</v>
      </c>
      <c r="N98">
        <v>42.999999999999993</v>
      </c>
      <c r="O98">
        <v>43.999999999999993</v>
      </c>
      <c r="P98">
        <v>45.499999999999993</v>
      </c>
      <c r="Q98">
        <v>47</v>
      </c>
    </row>
    <row r="99" spans="4:17" x14ac:dyDescent="0.25">
      <c r="D99">
        <v>96</v>
      </c>
      <c r="E99">
        <v>108000</v>
      </c>
      <c r="F99">
        <v>30.5</v>
      </c>
      <c r="G99">
        <v>32</v>
      </c>
      <c r="H99">
        <v>34</v>
      </c>
      <c r="I99">
        <v>35.5</v>
      </c>
      <c r="J99">
        <v>37</v>
      </c>
      <c r="K99">
        <v>38.5</v>
      </c>
      <c r="L99">
        <v>40</v>
      </c>
      <c r="M99">
        <v>41.5</v>
      </c>
      <c r="N99">
        <v>42.999999999999993</v>
      </c>
      <c r="O99">
        <v>43.999999999999993</v>
      </c>
      <c r="P99">
        <v>45.499999999999993</v>
      </c>
      <c r="Q99">
        <v>47</v>
      </c>
    </row>
    <row r="100" spans="4:17" x14ac:dyDescent="0.25">
      <c r="D100">
        <v>97</v>
      </c>
      <c r="E100">
        <v>109000</v>
      </c>
      <c r="F100">
        <v>30.5</v>
      </c>
      <c r="G100">
        <v>32</v>
      </c>
      <c r="H100">
        <v>34</v>
      </c>
      <c r="I100">
        <v>35.5</v>
      </c>
      <c r="J100">
        <v>37</v>
      </c>
      <c r="K100">
        <v>38.5</v>
      </c>
      <c r="L100">
        <v>40</v>
      </c>
      <c r="M100">
        <v>41.5</v>
      </c>
      <c r="N100">
        <v>42.999999999999993</v>
      </c>
      <c r="O100">
        <v>43.999999999999993</v>
      </c>
      <c r="P100">
        <v>45.499999999999993</v>
      </c>
      <c r="Q100">
        <v>47</v>
      </c>
    </row>
    <row r="101" spans="4:17" x14ac:dyDescent="0.25">
      <c r="D101">
        <v>98</v>
      </c>
      <c r="E101">
        <v>110000</v>
      </c>
      <c r="F101">
        <v>30.5</v>
      </c>
      <c r="G101">
        <v>32</v>
      </c>
      <c r="H101">
        <v>34</v>
      </c>
      <c r="I101">
        <v>35.5</v>
      </c>
      <c r="J101">
        <v>37</v>
      </c>
      <c r="K101">
        <v>39</v>
      </c>
      <c r="L101">
        <v>40</v>
      </c>
      <c r="M101">
        <v>41.5</v>
      </c>
      <c r="N101">
        <v>42.999999999999993</v>
      </c>
      <c r="O101">
        <v>44.499999999999993</v>
      </c>
      <c r="P101">
        <v>45.499999999999993</v>
      </c>
      <c r="Q101">
        <v>47</v>
      </c>
    </row>
  </sheetData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D1:Q101"/>
  <sheetViews>
    <sheetView zoomScale="85" zoomScaleNormal="85" workbookViewId="0"/>
  </sheetViews>
  <sheetFormatPr defaultRowHeight="15" x14ac:dyDescent="0.25"/>
  <cols>
    <col min="12" max="17" width="9.140625" customWidth="1"/>
  </cols>
  <sheetData>
    <row r="1" spans="4:17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</row>
    <row r="2" spans="4:17" x14ac:dyDescent="0.25">
      <c r="F2" s="62">
        <v>0</v>
      </c>
      <c r="G2" s="62">
        <v>2.5009999999999999</v>
      </c>
      <c r="H2" s="62">
        <v>3.0009999999999999</v>
      </c>
      <c r="I2" s="62">
        <v>3.5009999999999999</v>
      </c>
      <c r="J2" s="62">
        <v>4.0010000000000003</v>
      </c>
      <c r="K2" s="62">
        <v>4.5010000000000003</v>
      </c>
      <c r="L2" s="62">
        <v>5.0010000000000003</v>
      </c>
      <c r="M2" s="62">
        <v>5.5010000000000003</v>
      </c>
      <c r="N2" s="62">
        <v>6.0010000000000003</v>
      </c>
      <c r="O2" s="62">
        <v>6.5010000000000003</v>
      </c>
      <c r="P2" s="62">
        <v>7.0010000000000003</v>
      </c>
      <c r="Q2" s="62">
        <v>7.5010000000000003</v>
      </c>
    </row>
    <row r="3" spans="4:17" x14ac:dyDescent="0.25">
      <c r="E3" t="s">
        <v>75</v>
      </c>
      <c r="F3" s="62">
        <v>2</v>
      </c>
      <c r="G3" s="62">
        <v>3</v>
      </c>
      <c r="H3" s="62">
        <v>4</v>
      </c>
      <c r="I3" s="62">
        <v>5</v>
      </c>
      <c r="J3" s="62">
        <v>6</v>
      </c>
      <c r="K3" s="62">
        <v>7</v>
      </c>
      <c r="L3" s="62">
        <v>8</v>
      </c>
      <c r="M3" s="62">
        <v>9</v>
      </c>
      <c r="N3" s="62">
        <v>10</v>
      </c>
      <c r="O3" s="62">
        <v>11</v>
      </c>
      <c r="P3" s="62">
        <v>12</v>
      </c>
      <c r="Q3" s="62">
        <v>13</v>
      </c>
    </row>
    <row r="4" spans="4:17" x14ac:dyDescent="0.25">
      <c r="D4">
        <v>0</v>
      </c>
      <c r="E4">
        <v>0</v>
      </c>
      <c r="F4" s="37">
        <v>13.5</v>
      </c>
      <c r="G4" s="37">
        <v>13.5</v>
      </c>
      <c r="H4" s="37">
        <v>13.5</v>
      </c>
      <c r="I4" s="37">
        <v>14.000000000000002</v>
      </c>
      <c r="J4" s="37">
        <v>14.000000000000002</v>
      </c>
      <c r="K4" s="37">
        <v>14.000000000000002</v>
      </c>
      <c r="L4" s="37">
        <v>14.500000000000002</v>
      </c>
      <c r="M4" s="37">
        <v>14.500000000000002</v>
      </c>
      <c r="N4" s="37">
        <v>14.500000000000002</v>
      </c>
      <c r="O4" s="37">
        <v>14.500000000000002</v>
      </c>
      <c r="P4" s="37">
        <v>15</v>
      </c>
      <c r="Q4" s="37">
        <v>15</v>
      </c>
    </row>
    <row r="5" spans="4:17" x14ac:dyDescent="0.25">
      <c r="D5">
        <v>1</v>
      </c>
      <c r="E5" s="65">
        <v>19500</v>
      </c>
      <c r="F5" s="66">
        <v>16.5</v>
      </c>
      <c r="G5" s="66">
        <v>16.5</v>
      </c>
      <c r="H5" s="66">
        <v>16.5</v>
      </c>
      <c r="I5" s="66">
        <v>17</v>
      </c>
      <c r="J5" s="66">
        <v>17</v>
      </c>
      <c r="K5" s="66">
        <v>17</v>
      </c>
      <c r="L5" s="66">
        <v>17.5</v>
      </c>
      <c r="M5" s="66">
        <v>17.5</v>
      </c>
      <c r="N5" s="66">
        <v>17.5</v>
      </c>
      <c r="O5" s="66">
        <v>17.5</v>
      </c>
      <c r="P5" s="66">
        <v>18</v>
      </c>
      <c r="Q5" s="66">
        <v>18</v>
      </c>
    </row>
    <row r="6" spans="4:17" x14ac:dyDescent="0.25">
      <c r="D6">
        <v>2</v>
      </c>
      <c r="E6">
        <v>20000</v>
      </c>
      <c r="F6" s="37">
        <v>16.5</v>
      </c>
      <c r="G6" s="37">
        <v>16.5</v>
      </c>
      <c r="H6" s="37">
        <v>16.5</v>
      </c>
      <c r="I6" s="37">
        <v>17</v>
      </c>
      <c r="J6" s="37">
        <v>17</v>
      </c>
      <c r="K6" s="37">
        <v>17</v>
      </c>
      <c r="L6" s="37">
        <v>17.5</v>
      </c>
      <c r="M6" s="37">
        <v>17.5</v>
      </c>
      <c r="N6" s="37">
        <v>17.5</v>
      </c>
      <c r="O6" s="37">
        <v>17.5</v>
      </c>
      <c r="P6" s="37">
        <v>18</v>
      </c>
      <c r="Q6" s="37">
        <v>18</v>
      </c>
    </row>
    <row r="7" spans="4:17" x14ac:dyDescent="0.25">
      <c r="D7">
        <v>3</v>
      </c>
      <c r="E7">
        <v>20500</v>
      </c>
      <c r="F7" s="37">
        <v>18</v>
      </c>
      <c r="G7" s="37">
        <v>18</v>
      </c>
      <c r="H7" s="37">
        <v>18</v>
      </c>
      <c r="I7" s="37">
        <v>18.5</v>
      </c>
      <c r="J7" s="37">
        <v>18.5</v>
      </c>
      <c r="K7" s="37">
        <v>18.5</v>
      </c>
      <c r="L7" s="37">
        <v>19</v>
      </c>
      <c r="M7" s="37">
        <v>19</v>
      </c>
      <c r="N7" s="37">
        <v>19</v>
      </c>
      <c r="O7" s="37">
        <v>19.5</v>
      </c>
      <c r="P7" s="37">
        <v>19.5</v>
      </c>
      <c r="Q7" s="37">
        <v>19.5</v>
      </c>
    </row>
    <row r="8" spans="4:17" x14ac:dyDescent="0.25">
      <c r="D8">
        <v>4</v>
      </c>
      <c r="E8">
        <v>21000</v>
      </c>
      <c r="F8" s="37">
        <v>19</v>
      </c>
      <c r="G8" s="37">
        <v>19.5</v>
      </c>
      <c r="H8" s="37">
        <v>19.5</v>
      </c>
      <c r="I8" s="37">
        <v>20</v>
      </c>
      <c r="J8" s="37">
        <v>20</v>
      </c>
      <c r="K8" s="37">
        <v>20</v>
      </c>
      <c r="L8" s="37">
        <v>20.5</v>
      </c>
      <c r="M8" s="37">
        <v>20.5</v>
      </c>
      <c r="N8" s="37">
        <v>20.5</v>
      </c>
      <c r="O8" s="37">
        <v>21</v>
      </c>
      <c r="P8" s="37">
        <v>21</v>
      </c>
      <c r="Q8" s="37">
        <v>21</v>
      </c>
    </row>
    <row r="9" spans="4:17" x14ac:dyDescent="0.25">
      <c r="D9">
        <v>5</v>
      </c>
      <c r="E9">
        <v>21500</v>
      </c>
      <c r="F9" s="37">
        <v>20</v>
      </c>
      <c r="G9" s="37">
        <v>20.5</v>
      </c>
      <c r="H9" s="37">
        <v>21</v>
      </c>
      <c r="I9" s="37">
        <v>21</v>
      </c>
      <c r="J9" s="37">
        <v>21.5</v>
      </c>
      <c r="K9" s="37">
        <v>21.5</v>
      </c>
      <c r="L9" s="37">
        <v>22</v>
      </c>
      <c r="M9" s="37">
        <v>22</v>
      </c>
      <c r="N9" s="37">
        <v>22</v>
      </c>
      <c r="O9" s="37">
        <v>22.5</v>
      </c>
      <c r="P9" s="37">
        <v>22.5</v>
      </c>
      <c r="Q9" s="37">
        <v>22.5</v>
      </c>
    </row>
    <row r="10" spans="4:17" x14ac:dyDescent="0.25">
      <c r="D10">
        <v>6</v>
      </c>
      <c r="E10">
        <v>22000</v>
      </c>
      <c r="F10" s="37">
        <v>21</v>
      </c>
      <c r="G10" s="37">
        <v>21.5</v>
      </c>
      <c r="H10" s="37">
        <v>22</v>
      </c>
      <c r="I10" s="37">
        <v>22.5</v>
      </c>
      <c r="J10" s="37">
        <v>23</v>
      </c>
      <c r="K10" s="37">
        <v>23</v>
      </c>
      <c r="L10" s="37">
        <v>23</v>
      </c>
      <c r="M10" s="37">
        <v>23.5</v>
      </c>
      <c r="N10" s="37">
        <v>23.5</v>
      </c>
      <c r="O10" s="37">
        <v>23.5</v>
      </c>
      <c r="P10" s="37">
        <v>24.000000000000004</v>
      </c>
      <c r="Q10" s="37">
        <v>24.000000000000004</v>
      </c>
    </row>
    <row r="11" spans="4:17" x14ac:dyDescent="0.25">
      <c r="D11">
        <v>7</v>
      </c>
      <c r="E11">
        <v>22500</v>
      </c>
      <c r="F11" s="37">
        <v>22.5</v>
      </c>
      <c r="G11" s="37">
        <v>22.5</v>
      </c>
      <c r="H11" s="37">
        <v>23</v>
      </c>
      <c r="I11" s="37">
        <v>23.5</v>
      </c>
      <c r="J11" s="37">
        <v>24.000000000000004</v>
      </c>
      <c r="K11" s="37">
        <v>24.499999999999996</v>
      </c>
      <c r="L11" s="37">
        <v>24.499999999999996</v>
      </c>
      <c r="M11" s="37">
        <v>24.499999999999996</v>
      </c>
      <c r="N11" s="37">
        <v>24.999999999999996</v>
      </c>
      <c r="O11" s="37">
        <v>24.999999999999996</v>
      </c>
      <c r="P11" s="37">
        <v>24.999999999999996</v>
      </c>
      <c r="Q11" s="37">
        <v>25.5</v>
      </c>
    </row>
    <row r="12" spans="4:17" x14ac:dyDescent="0.25">
      <c r="D12">
        <v>8</v>
      </c>
      <c r="E12">
        <v>23000</v>
      </c>
      <c r="F12" s="37">
        <v>23</v>
      </c>
      <c r="G12" s="37">
        <v>23.5</v>
      </c>
      <c r="H12" s="37">
        <v>24.000000000000004</v>
      </c>
      <c r="I12" s="37">
        <v>24.499999999999996</v>
      </c>
      <c r="J12" s="37">
        <v>24.999999999999996</v>
      </c>
      <c r="K12" s="37">
        <v>25.5</v>
      </c>
      <c r="L12" s="37">
        <v>25.5</v>
      </c>
      <c r="M12" s="37">
        <v>26</v>
      </c>
      <c r="N12" s="37">
        <v>26</v>
      </c>
      <c r="O12" s="37">
        <v>26.5</v>
      </c>
      <c r="P12" s="37">
        <v>26.5</v>
      </c>
      <c r="Q12" s="37">
        <v>26.5</v>
      </c>
    </row>
    <row r="13" spans="4:17" x14ac:dyDescent="0.25">
      <c r="D13">
        <v>9</v>
      </c>
      <c r="E13">
        <v>23500</v>
      </c>
      <c r="F13" s="37">
        <v>24.000000000000004</v>
      </c>
      <c r="G13" s="37">
        <v>24.499999999999996</v>
      </c>
      <c r="H13" s="37">
        <v>24.999999999999996</v>
      </c>
      <c r="I13" s="37">
        <v>25.5</v>
      </c>
      <c r="J13" s="37">
        <v>26</v>
      </c>
      <c r="K13" s="37">
        <v>26.5</v>
      </c>
      <c r="L13" s="37">
        <v>27</v>
      </c>
      <c r="M13" s="37">
        <v>27</v>
      </c>
      <c r="N13" s="37">
        <v>27.500000000000004</v>
      </c>
      <c r="O13" s="37">
        <v>27.500000000000004</v>
      </c>
      <c r="P13" s="37">
        <v>27.500000000000004</v>
      </c>
      <c r="Q13" s="37">
        <v>28.000000000000004</v>
      </c>
    </row>
    <row r="14" spans="4:17" x14ac:dyDescent="0.25">
      <c r="D14">
        <v>10</v>
      </c>
      <c r="E14">
        <v>24000</v>
      </c>
      <c r="F14" s="37">
        <v>24.499999999999996</v>
      </c>
      <c r="G14" s="37">
        <v>25.5</v>
      </c>
      <c r="H14" s="37">
        <v>26</v>
      </c>
      <c r="I14" s="37">
        <v>26.5</v>
      </c>
      <c r="J14" s="37">
        <v>27</v>
      </c>
      <c r="K14" s="37">
        <v>27.500000000000004</v>
      </c>
      <c r="L14" s="37">
        <v>28.000000000000004</v>
      </c>
      <c r="M14" s="37">
        <v>28.000000000000004</v>
      </c>
      <c r="N14" s="37">
        <v>28.500000000000004</v>
      </c>
      <c r="O14" s="37">
        <v>28.500000000000004</v>
      </c>
      <c r="P14" s="37">
        <v>29.000000000000004</v>
      </c>
      <c r="Q14" s="37">
        <v>29.000000000000004</v>
      </c>
    </row>
    <row r="15" spans="4:17" x14ac:dyDescent="0.25">
      <c r="D15">
        <v>11</v>
      </c>
      <c r="E15">
        <v>24500</v>
      </c>
      <c r="F15" s="37">
        <v>24.5</v>
      </c>
      <c r="G15" s="37">
        <v>25.5</v>
      </c>
      <c r="H15" s="37">
        <v>26</v>
      </c>
      <c r="I15" s="37">
        <v>27</v>
      </c>
      <c r="J15" s="37">
        <v>28.000000000000004</v>
      </c>
      <c r="K15" s="37">
        <v>28.500000000000004</v>
      </c>
      <c r="L15" s="37">
        <v>29.000000000000004</v>
      </c>
      <c r="M15" s="37">
        <v>29.000000000000004</v>
      </c>
      <c r="N15" s="37">
        <v>29.500000000000004</v>
      </c>
      <c r="O15" s="37">
        <v>30.000000000000004</v>
      </c>
      <c r="P15" s="37">
        <v>30.000000000000004</v>
      </c>
      <c r="Q15" s="37">
        <v>30.000000000000004</v>
      </c>
    </row>
    <row r="16" spans="4:17" x14ac:dyDescent="0.25">
      <c r="D16">
        <v>12</v>
      </c>
      <c r="E16">
        <v>25000</v>
      </c>
      <c r="F16" s="37">
        <v>24.5</v>
      </c>
      <c r="G16" s="37">
        <v>25.5</v>
      </c>
      <c r="H16" s="37">
        <v>26</v>
      </c>
      <c r="I16" s="37">
        <v>27</v>
      </c>
      <c r="J16" s="37">
        <v>28.000000000000004</v>
      </c>
      <c r="K16" s="37">
        <v>28.500000000000004</v>
      </c>
      <c r="L16" s="37">
        <v>29.500000000000004</v>
      </c>
      <c r="M16" s="37">
        <v>30.000000000000004</v>
      </c>
      <c r="N16" s="37">
        <v>30.500000000000004</v>
      </c>
      <c r="O16" s="37">
        <v>30.500000000000004</v>
      </c>
      <c r="P16" s="37">
        <v>31.000000000000007</v>
      </c>
      <c r="Q16" s="37">
        <v>31.000000000000007</v>
      </c>
    </row>
    <row r="17" spans="4:17" x14ac:dyDescent="0.25">
      <c r="D17">
        <v>13</v>
      </c>
      <c r="E17">
        <v>26000</v>
      </c>
      <c r="F17" s="37">
        <v>24.5</v>
      </c>
      <c r="G17" s="37">
        <v>25.5</v>
      </c>
      <c r="H17" s="37">
        <v>26</v>
      </c>
      <c r="I17" s="37">
        <v>27</v>
      </c>
      <c r="J17" s="37">
        <v>28.000000000000004</v>
      </c>
      <c r="K17" s="37">
        <v>28.500000000000004</v>
      </c>
      <c r="L17" s="37">
        <v>29.5</v>
      </c>
      <c r="M17" s="37">
        <v>30</v>
      </c>
      <c r="N17" s="37">
        <v>31.000000000000007</v>
      </c>
      <c r="O17" s="37">
        <v>31.500000000000007</v>
      </c>
      <c r="P17" s="37">
        <v>32.000000000000007</v>
      </c>
      <c r="Q17" s="37">
        <v>32.000000000000007</v>
      </c>
    </row>
    <row r="18" spans="4:17" x14ac:dyDescent="0.25">
      <c r="D18">
        <v>14</v>
      </c>
      <c r="E18">
        <v>27000</v>
      </c>
      <c r="F18" s="37">
        <v>24.5</v>
      </c>
      <c r="G18" s="37">
        <v>25.5</v>
      </c>
      <c r="H18" s="37">
        <v>26</v>
      </c>
      <c r="I18" s="37">
        <v>27</v>
      </c>
      <c r="J18" s="37">
        <v>28.000000000000004</v>
      </c>
      <c r="K18" s="37">
        <v>28.500000000000004</v>
      </c>
      <c r="L18" s="37">
        <v>29.5</v>
      </c>
      <c r="M18" s="37">
        <v>30</v>
      </c>
      <c r="N18" s="37">
        <v>31</v>
      </c>
      <c r="O18" s="37">
        <v>31.5</v>
      </c>
      <c r="P18" s="37">
        <v>32</v>
      </c>
      <c r="Q18" s="37">
        <v>32.5</v>
      </c>
    </row>
    <row r="19" spans="4:17" x14ac:dyDescent="0.25">
      <c r="D19">
        <v>15</v>
      </c>
      <c r="E19">
        <v>28000</v>
      </c>
      <c r="F19" s="37">
        <v>24.5</v>
      </c>
      <c r="G19" s="37">
        <v>25.5</v>
      </c>
      <c r="H19" s="37">
        <v>26</v>
      </c>
      <c r="I19" s="37">
        <v>27</v>
      </c>
      <c r="J19" s="37">
        <v>28.000000000000004</v>
      </c>
      <c r="K19" s="37">
        <v>28.500000000000004</v>
      </c>
      <c r="L19" s="37">
        <v>29.5</v>
      </c>
      <c r="M19" s="37">
        <v>30</v>
      </c>
      <c r="N19" s="37">
        <v>31</v>
      </c>
      <c r="O19" s="37">
        <v>31.5</v>
      </c>
      <c r="P19" s="37">
        <v>32</v>
      </c>
      <c r="Q19" s="37">
        <v>32.5</v>
      </c>
    </row>
    <row r="20" spans="4:17" x14ac:dyDescent="0.25">
      <c r="D20">
        <v>16</v>
      </c>
      <c r="E20">
        <v>29000</v>
      </c>
      <c r="F20" s="37">
        <v>24.5</v>
      </c>
      <c r="G20" s="37">
        <v>25.5</v>
      </c>
      <c r="H20" s="37">
        <v>26</v>
      </c>
      <c r="I20" s="37">
        <v>27</v>
      </c>
      <c r="J20" s="37">
        <v>28.000000000000004</v>
      </c>
      <c r="K20" s="37">
        <v>28.500000000000004</v>
      </c>
      <c r="L20" s="37">
        <v>29.5</v>
      </c>
      <c r="M20" s="37">
        <v>30</v>
      </c>
      <c r="N20" s="37">
        <v>31</v>
      </c>
      <c r="O20" s="37">
        <v>31.5</v>
      </c>
      <c r="P20" s="37">
        <v>32</v>
      </c>
      <c r="Q20" s="37">
        <v>32.5</v>
      </c>
    </row>
    <row r="21" spans="4:17" x14ac:dyDescent="0.25">
      <c r="D21">
        <v>17</v>
      </c>
      <c r="E21">
        <v>30000</v>
      </c>
      <c r="F21" s="37">
        <v>24.5</v>
      </c>
      <c r="G21" s="37">
        <v>25.5</v>
      </c>
      <c r="H21" s="37">
        <v>26</v>
      </c>
      <c r="I21" s="37">
        <v>27</v>
      </c>
      <c r="J21" s="37">
        <v>28.000000000000004</v>
      </c>
      <c r="K21" s="37">
        <v>28.500000000000004</v>
      </c>
      <c r="L21" s="37">
        <v>29.5</v>
      </c>
      <c r="M21" s="37">
        <v>30</v>
      </c>
      <c r="N21" s="37">
        <v>31</v>
      </c>
      <c r="O21" s="37">
        <v>31.5</v>
      </c>
      <c r="P21" s="37">
        <v>32</v>
      </c>
      <c r="Q21" s="37">
        <v>32.5</v>
      </c>
    </row>
    <row r="22" spans="4:17" x14ac:dyDescent="0.25">
      <c r="D22">
        <v>18</v>
      </c>
      <c r="E22">
        <v>31000</v>
      </c>
      <c r="F22" s="37">
        <v>24.5</v>
      </c>
      <c r="G22" s="37">
        <v>25.5</v>
      </c>
      <c r="H22" s="37">
        <v>26</v>
      </c>
      <c r="I22" s="37">
        <v>27</v>
      </c>
      <c r="J22" s="37">
        <v>28.000000000000004</v>
      </c>
      <c r="K22" s="37">
        <v>28.500000000000004</v>
      </c>
      <c r="L22" s="37">
        <v>29.5</v>
      </c>
      <c r="M22" s="37">
        <v>30</v>
      </c>
      <c r="N22" s="37">
        <v>31</v>
      </c>
      <c r="O22" s="37">
        <v>31.5</v>
      </c>
      <c r="P22" s="37">
        <v>32</v>
      </c>
      <c r="Q22" s="37">
        <v>32.5</v>
      </c>
    </row>
    <row r="23" spans="4:17" x14ac:dyDescent="0.25">
      <c r="D23">
        <v>19</v>
      </c>
      <c r="E23">
        <v>32000</v>
      </c>
      <c r="F23" s="37">
        <v>24.5</v>
      </c>
      <c r="G23" s="37">
        <v>25.5</v>
      </c>
      <c r="H23" s="37">
        <v>26.5</v>
      </c>
      <c r="I23" s="37">
        <v>27.500000000000004</v>
      </c>
      <c r="J23" s="37">
        <v>28.000000000000004</v>
      </c>
      <c r="K23" s="37">
        <v>29.000000000000004</v>
      </c>
      <c r="L23" s="37">
        <v>29.5</v>
      </c>
      <c r="M23" s="37">
        <v>30.5</v>
      </c>
      <c r="N23" s="37">
        <v>31</v>
      </c>
      <c r="O23" s="37">
        <v>31.5</v>
      </c>
      <c r="P23" s="37">
        <v>32</v>
      </c>
      <c r="Q23" s="37">
        <v>32.5</v>
      </c>
    </row>
    <row r="24" spans="4:17" x14ac:dyDescent="0.25">
      <c r="D24">
        <v>20</v>
      </c>
      <c r="E24">
        <v>33000</v>
      </c>
      <c r="F24" s="37">
        <v>24.5</v>
      </c>
      <c r="G24" s="37">
        <v>25.5</v>
      </c>
      <c r="H24" s="37">
        <v>26.5</v>
      </c>
      <c r="I24" s="37">
        <v>27.500000000000004</v>
      </c>
      <c r="J24" s="37">
        <v>28.500000000000004</v>
      </c>
      <c r="K24" s="37">
        <v>29.000000000000004</v>
      </c>
      <c r="L24" s="37">
        <v>30</v>
      </c>
      <c r="M24" s="37">
        <v>30.5</v>
      </c>
      <c r="N24" s="37">
        <v>31</v>
      </c>
      <c r="O24" s="37">
        <v>32</v>
      </c>
      <c r="P24" s="37">
        <v>32.5</v>
      </c>
      <c r="Q24" s="37">
        <v>33</v>
      </c>
    </row>
    <row r="25" spans="4:17" x14ac:dyDescent="0.25">
      <c r="D25">
        <v>21</v>
      </c>
      <c r="E25">
        <v>34000</v>
      </c>
      <c r="F25" s="37">
        <v>24.5</v>
      </c>
      <c r="G25" s="37">
        <v>25.5</v>
      </c>
      <c r="H25" s="37">
        <v>26.5</v>
      </c>
      <c r="I25" s="37">
        <v>27.500000000000004</v>
      </c>
      <c r="J25" s="37">
        <v>28.500000000000004</v>
      </c>
      <c r="K25" s="37">
        <v>29.000000000000004</v>
      </c>
      <c r="L25" s="37">
        <v>30</v>
      </c>
      <c r="M25" s="37">
        <v>30.5</v>
      </c>
      <c r="N25" s="37">
        <v>31</v>
      </c>
      <c r="O25" s="37">
        <v>32</v>
      </c>
      <c r="P25" s="37">
        <v>32.5</v>
      </c>
      <c r="Q25" s="37">
        <v>33</v>
      </c>
    </row>
    <row r="26" spans="4:17" x14ac:dyDescent="0.25">
      <c r="D26">
        <v>22</v>
      </c>
      <c r="E26">
        <v>35000</v>
      </c>
      <c r="F26" s="37">
        <v>24.5</v>
      </c>
      <c r="G26" s="37">
        <v>25.5</v>
      </c>
      <c r="H26" s="37">
        <v>26.5</v>
      </c>
      <c r="I26" s="37">
        <v>27.500000000000004</v>
      </c>
      <c r="J26" s="37">
        <v>28.500000000000004</v>
      </c>
      <c r="K26" s="37">
        <v>29.000000000000004</v>
      </c>
      <c r="L26" s="37">
        <v>30</v>
      </c>
      <c r="M26" s="37">
        <v>30.5</v>
      </c>
      <c r="N26" s="37">
        <v>31</v>
      </c>
      <c r="O26" s="37">
        <v>32</v>
      </c>
      <c r="P26" s="37">
        <v>32.5</v>
      </c>
      <c r="Q26" s="37">
        <v>33</v>
      </c>
    </row>
    <row r="27" spans="4:17" x14ac:dyDescent="0.25">
      <c r="D27">
        <v>23</v>
      </c>
      <c r="E27">
        <v>36000</v>
      </c>
      <c r="F27" s="37">
        <v>24.5</v>
      </c>
      <c r="G27" s="37">
        <v>25.5</v>
      </c>
      <c r="H27" s="37">
        <v>26.5</v>
      </c>
      <c r="I27" s="37">
        <v>27.500000000000004</v>
      </c>
      <c r="J27" s="37">
        <v>28.500000000000004</v>
      </c>
      <c r="K27" s="37">
        <v>29.000000000000004</v>
      </c>
      <c r="L27" s="37">
        <v>30</v>
      </c>
      <c r="M27" s="37">
        <v>30.5</v>
      </c>
      <c r="N27" s="37">
        <v>31.5</v>
      </c>
      <c r="O27" s="37">
        <v>32</v>
      </c>
      <c r="P27" s="37">
        <v>32.5</v>
      </c>
      <c r="Q27" s="37">
        <v>33</v>
      </c>
    </row>
    <row r="28" spans="4:17" x14ac:dyDescent="0.25">
      <c r="D28">
        <v>24</v>
      </c>
      <c r="E28">
        <v>37000</v>
      </c>
      <c r="F28" s="37">
        <v>24.5</v>
      </c>
      <c r="G28" s="37">
        <v>25.5</v>
      </c>
      <c r="H28" s="37">
        <v>26.5</v>
      </c>
      <c r="I28" s="37">
        <v>27.500000000000004</v>
      </c>
      <c r="J28" s="37">
        <v>28.500000000000004</v>
      </c>
      <c r="K28" s="37">
        <v>29.000000000000004</v>
      </c>
      <c r="L28" s="37">
        <v>30</v>
      </c>
      <c r="M28" s="37">
        <v>30.5</v>
      </c>
      <c r="N28" s="37">
        <v>31.5</v>
      </c>
      <c r="O28" s="37">
        <v>32</v>
      </c>
      <c r="P28" s="37">
        <v>32.5</v>
      </c>
      <c r="Q28" s="37">
        <v>33</v>
      </c>
    </row>
    <row r="29" spans="4:17" x14ac:dyDescent="0.25">
      <c r="D29">
        <v>25</v>
      </c>
      <c r="E29">
        <v>38000</v>
      </c>
      <c r="F29" s="37">
        <v>25</v>
      </c>
      <c r="G29" s="37">
        <v>25.5</v>
      </c>
      <c r="H29" s="37">
        <v>26.5</v>
      </c>
      <c r="I29" s="37">
        <v>27.500000000000004</v>
      </c>
      <c r="J29" s="37">
        <v>28.500000000000004</v>
      </c>
      <c r="K29" s="37">
        <v>29.000000000000004</v>
      </c>
      <c r="L29" s="37">
        <v>30</v>
      </c>
      <c r="M29" s="37">
        <v>31</v>
      </c>
      <c r="N29" s="37">
        <v>31.5</v>
      </c>
      <c r="O29" s="37">
        <v>32</v>
      </c>
      <c r="P29" s="37">
        <v>32.5</v>
      </c>
      <c r="Q29" s="37">
        <v>33</v>
      </c>
    </row>
    <row r="30" spans="4:17" x14ac:dyDescent="0.25">
      <c r="D30">
        <v>26</v>
      </c>
      <c r="E30">
        <v>39000</v>
      </c>
      <c r="F30" s="37">
        <v>25</v>
      </c>
      <c r="G30" s="37">
        <v>26</v>
      </c>
      <c r="H30" s="37">
        <v>26.5</v>
      </c>
      <c r="I30" s="37">
        <v>27.500000000000004</v>
      </c>
      <c r="J30" s="37">
        <v>28.500000000000004</v>
      </c>
      <c r="K30" s="37">
        <v>29.000000000000004</v>
      </c>
      <c r="L30" s="37">
        <v>30</v>
      </c>
      <c r="M30" s="37">
        <v>31</v>
      </c>
      <c r="N30" s="37">
        <v>31.5</v>
      </c>
      <c r="O30" s="37">
        <v>32</v>
      </c>
      <c r="P30" s="37">
        <v>32.5</v>
      </c>
      <c r="Q30" s="37">
        <v>33</v>
      </c>
    </row>
    <row r="31" spans="4:17" x14ac:dyDescent="0.25">
      <c r="D31">
        <v>27</v>
      </c>
      <c r="E31">
        <v>40000</v>
      </c>
      <c r="F31" s="37">
        <v>25</v>
      </c>
      <c r="G31" s="37">
        <v>26</v>
      </c>
      <c r="H31" s="37">
        <v>27</v>
      </c>
      <c r="I31" s="37">
        <v>27.500000000000004</v>
      </c>
      <c r="J31" s="37">
        <v>28.500000000000004</v>
      </c>
      <c r="K31" s="37">
        <v>29.000000000000004</v>
      </c>
      <c r="L31" s="37">
        <v>30</v>
      </c>
      <c r="M31" s="37">
        <v>31</v>
      </c>
      <c r="N31" s="37">
        <v>31.5</v>
      </c>
      <c r="O31" s="37">
        <v>32</v>
      </c>
      <c r="P31" s="37">
        <v>32.5</v>
      </c>
      <c r="Q31" s="37">
        <v>33.5</v>
      </c>
    </row>
    <row r="32" spans="4:17" x14ac:dyDescent="0.25">
      <c r="D32">
        <v>28</v>
      </c>
      <c r="E32">
        <v>41000</v>
      </c>
      <c r="F32" s="37">
        <v>25.5</v>
      </c>
      <c r="G32" s="37">
        <v>26</v>
      </c>
      <c r="H32" s="37">
        <v>27</v>
      </c>
      <c r="I32" s="37">
        <v>27.500000000000004</v>
      </c>
      <c r="J32" s="37">
        <v>28.500000000000004</v>
      </c>
      <c r="K32" s="37">
        <v>29.000000000000004</v>
      </c>
      <c r="L32" s="37">
        <v>30</v>
      </c>
      <c r="M32" s="37">
        <v>31</v>
      </c>
      <c r="N32" s="37">
        <v>31.5</v>
      </c>
      <c r="O32" s="37">
        <v>32</v>
      </c>
      <c r="P32" s="37">
        <v>32.5</v>
      </c>
      <c r="Q32" s="37">
        <v>33.5</v>
      </c>
    </row>
    <row r="33" spans="4:17" x14ac:dyDescent="0.25">
      <c r="D33">
        <v>29</v>
      </c>
      <c r="E33">
        <v>42000</v>
      </c>
      <c r="F33" s="37">
        <v>25.5</v>
      </c>
      <c r="G33" s="37">
        <v>26.5</v>
      </c>
      <c r="H33" s="37">
        <v>27</v>
      </c>
      <c r="I33" s="37">
        <v>28.000000000000004</v>
      </c>
      <c r="J33" s="37">
        <v>28.500000000000004</v>
      </c>
      <c r="K33" s="37">
        <v>29.5</v>
      </c>
      <c r="L33" s="37">
        <v>30</v>
      </c>
      <c r="M33" s="37">
        <v>31</v>
      </c>
      <c r="N33" s="37">
        <v>31.5</v>
      </c>
      <c r="O33" s="37">
        <v>32</v>
      </c>
      <c r="P33" s="37">
        <v>32.5</v>
      </c>
      <c r="Q33" s="37">
        <v>33.5</v>
      </c>
    </row>
    <row r="34" spans="4:17" x14ac:dyDescent="0.25">
      <c r="D34">
        <v>30</v>
      </c>
      <c r="E34">
        <v>43000</v>
      </c>
      <c r="F34" s="37">
        <v>25.5</v>
      </c>
      <c r="G34" s="37">
        <v>26.5</v>
      </c>
      <c r="H34" s="37">
        <v>27.500000000000004</v>
      </c>
      <c r="I34" s="37">
        <v>28.000000000000004</v>
      </c>
      <c r="J34" s="37">
        <v>29.000000000000004</v>
      </c>
      <c r="K34" s="37">
        <v>29.5</v>
      </c>
      <c r="L34" s="37">
        <v>30</v>
      </c>
      <c r="M34" s="37">
        <v>31</v>
      </c>
      <c r="N34" s="37">
        <v>31.5</v>
      </c>
      <c r="O34" s="37">
        <v>32</v>
      </c>
      <c r="P34" s="37">
        <v>32.5</v>
      </c>
      <c r="Q34" s="37">
        <v>33.5</v>
      </c>
    </row>
    <row r="35" spans="4:17" x14ac:dyDescent="0.25">
      <c r="D35">
        <v>31</v>
      </c>
      <c r="E35">
        <v>44000</v>
      </c>
      <c r="F35" s="37">
        <v>26</v>
      </c>
      <c r="G35" s="37">
        <v>27</v>
      </c>
      <c r="H35" s="37">
        <v>28.000000000000004</v>
      </c>
      <c r="I35" s="37">
        <v>28.500000000000004</v>
      </c>
      <c r="J35" s="37">
        <v>29.5</v>
      </c>
      <c r="K35" s="37">
        <v>30</v>
      </c>
      <c r="L35" s="37">
        <v>30.5</v>
      </c>
      <c r="M35" s="37">
        <v>31.5</v>
      </c>
      <c r="N35" s="37">
        <v>32</v>
      </c>
      <c r="O35" s="37">
        <v>32.5</v>
      </c>
      <c r="P35" s="37">
        <v>33</v>
      </c>
      <c r="Q35" s="37">
        <v>33.5</v>
      </c>
    </row>
    <row r="36" spans="4:17" x14ac:dyDescent="0.25">
      <c r="D36">
        <v>32</v>
      </c>
      <c r="E36">
        <v>45000</v>
      </c>
      <c r="F36" s="37">
        <v>26.5</v>
      </c>
      <c r="G36" s="37">
        <v>27.500000000000004</v>
      </c>
      <c r="H36" s="37">
        <v>28.500000000000004</v>
      </c>
      <c r="I36" s="37">
        <v>29.000000000000004</v>
      </c>
      <c r="J36" s="37">
        <v>30</v>
      </c>
      <c r="K36" s="37">
        <v>30.5</v>
      </c>
      <c r="L36" s="37">
        <v>31</v>
      </c>
      <c r="M36" s="37">
        <v>32</v>
      </c>
      <c r="N36" s="37">
        <v>32.5</v>
      </c>
      <c r="O36" s="37">
        <v>33</v>
      </c>
      <c r="P36" s="37">
        <v>33.5</v>
      </c>
      <c r="Q36" s="37">
        <v>34</v>
      </c>
    </row>
    <row r="37" spans="4:17" x14ac:dyDescent="0.25">
      <c r="D37">
        <v>33</v>
      </c>
      <c r="E37">
        <v>46000</v>
      </c>
      <c r="F37" s="37">
        <v>27.500000000000004</v>
      </c>
      <c r="G37" s="37">
        <v>28.500000000000004</v>
      </c>
      <c r="H37" s="37">
        <v>29.000000000000004</v>
      </c>
      <c r="I37" s="37">
        <v>30</v>
      </c>
      <c r="J37" s="37">
        <v>31</v>
      </c>
      <c r="K37" s="37">
        <v>31.5</v>
      </c>
      <c r="L37" s="37">
        <v>32</v>
      </c>
      <c r="M37" s="37">
        <v>33</v>
      </c>
      <c r="N37" s="37">
        <v>33.5</v>
      </c>
      <c r="O37" s="37">
        <v>34</v>
      </c>
      <c r="P37" s="37">
        <v>34.5</v>
      </c>
      <c r="Q37" s="37">
        <v>35</v>
      </c>
    </row>
    <row r="38" spans="4:17" x14ac:dyDescent="0.25">
      <c r="D38">
        <v>34</v>
      </c>
      <c r="E38">
        <v>47000</v>
      </c>
      <c r="F38" s="37">
        <v>28.000000000000004</v>
      </c>
      <c r="G38" s="37">
        <v>29.000000000000004</v>
      </c>
      <c r="H38" s="37">
        <v>29.5</v>
      </c>
      <c r="I38" s="37">
        <v>30.5</v>
      </c>
      <c r="J38" s="37">
        <v>31.5</v>
      </c>
      <c r="K38" s="37">
        <v>32</v>
      </c>
      <c r="L38" s="37">
        <v>32.5</v>
      </c>
      <c r="M38" s="37">
        <v>33.5</v>
      </c>
      <c r="N38" s="37">
        <v>34</v>
      </c>
      <c r="O38" s="37">
        <v>34.5</v>
      </c>
      <c r="P38" s="37">
        <v>35</v>
      </c>
      <c r="Q38" s="37">
        <v>35.5</v>
      </c>
    </row>
    <row r="39" spans="4:17" x14ac:dyDescent="0.25">
      <c r="D39">
        <v>35</v>
      </c>
      <c r="E39">
        <v>48000</v>
      </c>
      <c r="F39" s="37">
        <v>28.000000000000004</v>
      </c>
      <c r="G39" s="37">
        <v>29.000000000000004</v>
      </c>
      <c r="H39" s="37">
        <v>30</v>
      </c>
      <c r="I39" s="37">
        <v>31</v>
      </c>
      <c r="J39" s="37">
        <v>31.5</v>
      </c>
      <c r="K39" s="37">
        <v>32.5</v>
      </c>
      <c r="L39" s="37">
        <v>33</v>
      </c>
      <c r="M39" s="37">
        <v>34</v>
      </c>
      <c r="N39" s="37">
        <v>34.5</v>
      </c>
      <c r="O39" s="37">
        <v>35</v>
      </c>
      <c r="P39" s="37">
        <v>35.5</v>
      </c>
      <c r="Q39" s="37">
        <v>36</v>
      </c>
    </row>
    <row r="40" spans="4:17" x14ac:dyDescent="0.25">
      <c r="D40">
        <v>36</v>
      </c>
      <c r="E40">
        <v>49000</v>
      </c>
      <c r="F40" s="37">
        <v>28.500000000000004</v>
      </c>
      <c r="G40" s="37">
        <v>29.5</v>
      </c>
      <c r="H40" s="37">
        <v>30.5</v>
      </c>
      <c r="I40" s="37">
        <v>31.5</v>
      </c>
      <c r="J40" s="37">
        <v>32</v>
      </c>
      <c r="K40" s="37">
        <v>33</v>
      </c>
      <c r="L40" s="37">
        <v>33.5</v>
      </c>
      <c r="M40" s="37">
        <v>34.5</v>
      </c>
      <c r="N40" s="37">
        <v>35</v>
      </c>
      <c r="O40" s="37">
        <v>35.5</v>
      </c>
      <c r="P40" s="37">
        <v>36</v>
      </c>
      <c r="Q40" s="37">
        <v>36.5</v>
      </c>
    </row>
    <row r="41" spans="4:17" x14ac:dyDescent="0.25">
      <c r="D41">
        <v>37</v>
      </c>
      <c r="E41">
        <v>50000</v>
      </c>
      <c r="F41" s="37">
        <v>28.500000000000004</v>
      </c>
      <c r="G41" s="37">
        <v>30</v>
      </c>
      <c r="H41" s="37">
        <v>31</v>
      </c>
      <c r="I41" s="37">
        <v>31.5</v>
      </c>
      <c r="J41" s="37">
        <v>32.5</v>
      </c>
      <c r="K41" s="37">
        <v>33.5</v>
      </c>
      <c r="L41" s="37">
        <v>34</v>
      </c>
      <c r="M41" s="37">
        <v>35</v>
      </c>
      <c r="N41" s="37">
        <v>35.5</v>
      </c>
      <c r="O41" s="37">
        <v>36</v>
      </c>
      <c r="P41" s="37">
        <v>36.5</v>
      </c>
      <c r="Q41" s="37">
        <v>37</v>
      </c>
    </row>
    <row r="42" spans="4:17" x14ac:dyDescent="0.25">
      <c r="D42">
        <v>38</v>
      </c>
      <c r="E42">
        <v>51000</v>
      </c>
      <c r="F42" s="37">
        <v>28.500000000000004</v>
      </c>
      <c r="G42" s="37">
        <v>30</v>
      </c>
      <c r="H42" s="37">
        <v>31.5</v>
      </c>
      <c r="I42" s="37">
        <v>32</v>
      </c>
      <c r="J42" s="37">
        <v>33</v>
      </c>
      <c r="K42" s="37">
        <v>34</v>
      </c>
      <c r="L42" s="37">
        <v>34.5</v>
      </c>
      <c r="M42" s="37">
        <v>35</v>
      </c>
      <c r="N42" s="37">
        <v>36</v>
      </c>
      <c r="O42" s="37">
        <v>36.5</v>
      </c>
      <c r="P42" s="37">
        <v>37</v>
      </c>
      <c r="Q42" s="37">
        <v>37.5</v>
      </c>
    </row>
    <row r="43" spans="4:17" x14ac:dyDescent="0.25">
      <c r="D43">
        <v>39</v>
      </c>
      <c r="E43">
        <v>52000</v>
      </c>
      <c r="F43" s="37">
        <v>28.500000000000004</v>
      </c>
      <c r="G43" s="37">
        <v>30</v>
      </c>
      <c r="H43" s="37">
        <v>31.5</v>
      </c>
      <c r="I43" s="37">
        <v>32.5</v>
      </c>
      <c r="J43" s="37">
        <v>33.5</v>
      </c>
      <c r="K43" s="37">
        <v>34</v>
      </c>
      <c r="L43" s="37">
        <v>35</v>
      </c>
      <c r="M43" s="37">
        <v>35.5</v>
      </c>
      <c r="N43" s="37">
        <v>36.5</v>
      </c>
      <c r="O43" s="37">
        <v>37</v>
      </c>
      <c r="P43" s="37">
        <v>37.5</v>
      </c>
      <c r="Q43" s="37">
        <v>38</v>
      </c>
    </row>
    <row r="44" spans="4:17" x14ac:dyDescent="0.25">
      <c r="D44">
        <v>40</v>
      </c>
      <c r="E44">
        <v>53000</v>
      </c>
      <c r="F44" s="37">
        <v>28.500000000000004</v>
      </c>
      <c r="G44" s="37">
        <v>30</v>
      </c>
      <c r="H44" s="37">
        <v>31.5</v>
      </c>
      <c r="I44" s="37">
        <v>33</v>
      </c>
      <c r="J44" s="37">
        <v>34</v>
      </c>
      <c r="K44" s="37">
        <v>34.5</v>
      </c>
      <c r="L44" s="37">
        <v>35.5</v>
      </c>
      <c r="M44" s="37">
        <v>36</v>
      </c>
      <c r="N44" s="37">
        <v>36.5</v>
      </c>
      <c r="O44" s="37">
        <v>37.5</v>
      </c>
      <c r="P44" s="37">
        <v>38</v>
      </c>
      <c r="Q44" s="37">
        <v>38.5</v>
      </c>
    </row>
    <row r="45" spans="4:17" x14ac:dyDescent="0.25">
      <c r="D45">
        <v>41</v>
      </c>
      <c r="E45">
        <v>54000</v>
      </c>
      <c r="F45" s="37">
        <v>28.500000000000004</v>
      </c>
      <c r="G45" s="37">
        <v>30</v>
      </c>
      <c r="H45" s="37">
        <v>31.5</v>
      </c>
      <c r="I45" s="37">
        <v>33</v>
      </c>
      <c r="J45" s="37">
        <v>34</v>
      </c>
      <c r="K45" s="37">
        <v>35</v>
      </c>
      <c r="L45" s="37">
        <v>35.5</v>
      </c>
      <c r="M45" s="37">
        <v>36.5</v>
      </c>
      <c r="N45" s="37">
        <v>37</v>
      </c>
      <c r="O45" s="37">
        <v>38</v>
      </c>
      <c r="P45" s="37">
        <v>38.5</v>
      </c>
      <c r="Q45" s="37">
        <v>39</v>
      </c>
    </row>
    <row r="46" spans="4:17" x14ac:dyDescent="0.25">
      <c r="D46">
        <v>42</v>
      </c>
      <c r="E46">
        <v>55000</v>
      </c>
      <c r="F46" s="37">
        <v>28.500000000000004</v>
      </c>
      <c r="G46" s="37">
        <v>30</v>
      </c>
      <c r="H46" s="37">
        <v>31.5</v>
      </c>
      <c r="I46" s="37">
        <v>33</v>
      </c>
      <c r="J46" s="37">
        <v>34.5</v>
      </c>
      <c r="K46" s="37">
        <v>35.5</v>
      </c>
      <c r="L46" s="37">
        <v>36</v>
      </c>
      <c r="M46" s="37">
        <v>37</v>
      </c>
      <c r="N46" s="37">
        <v>37.5</v>
      </c>
      <c r="O46" s="37">
        <v>38</v>
      </c>
      <c r="P46" s="37">
        <v>38.5</v>
      </c>
      <c r="Q46" s="37">
        <v>39.5</v>
      </c>
    </row>
    <row r="47" spans="4:17" x14ac:dyDescent="0.25">
      <c r="D47">
        <v>43</v>
      </c>
      <c r="E47">
        <v>56000</v>
      </c>
      <c r="F47" s="37">
        <v>28.500000000000004</v>
      </c>
      <c r="G47" s="37">
        <v>30</v>
      </c>
      <c r="H47" s="37">
        <v>31.5</v>
      </c>
      <c r="I47" s="37">
        <v>33</v>
      </c>
      <c r="J47" s="37">
        <v>34.5</v>
      </c>
      <c r="K47" s="37">
        <v>35.5</v>
      </c>
      <c r="L47" s="37">
        <v>36.5</v>
      </c>
      <c r="M47" s="37">
        <v>37</v>
      </c>
      <c r="N47" s="37">
        <v>38</v>
      </c>
      <c r="O47" s="37">
        <v>38.5</v>
      </c>
      <c r="P47" s="37">
        <v>39</v>
      </c>
      <c r="Q47" s="37">
        <v>39.5</v>
      </c>
    </row>
    <row r="48" spans="4:17" x14ac:dyDescent="0.25">
      <c r="D48">
        <v>44</v>
      </c>
      <c r="E48">
        <v>57000</v>
      </c>
      <c r="F48" s="37">
        <v>28.500000000000004</v>
      </c>
      <c r="G48" s="37">
        <v>30</v>
      </c>
      <c r="H48" s="37">
        <v>31.5</v>
      </c>
      <c r="I48" s="37">
        <v>33</v>
      </c>
      <c r="J48" s="37">
        <v>34.5</v>
      </c>
      <c r="K48" s="37">
        <v>36</v>
      </c>
      <c r="L48" s="37">
        <v>37</v>
      </c>
      <c r="M48" s="37">
        <v>37.5</v>
      </c>
      <c r="N48" s="37">
        <v>38</v>
      </c>
      <c r="O48" s="37">
        <v>39</v>
      </c>
      <c r="P48" s="37">
        <v>39.5</v>
      </c>
      <c r="Q48" s="37">
        <v>40</v>
      </c>
    </row>
    <row r="49" spans="4:17" x14ac:dyDescent="0.25">
      <c r="D49">
        <v>45</v>
      </c>
      <c r="E49">
        <v>58000</v>
      </c>
      <c r="F49" s="37">
        <v>28.500000000000004</v>
      </c>
      <c r="G49" s="37">
        <v>30</v>
      </c>
      <c r="H49" s="37">
        <v>31.5</v>
      </c>
      <c r="I49" s="37">
        <v>33</v>
      </c>
      <c r="J49" s="37">
        <v>34.5</v>
      </c>
      <c r="K49" s="37">
        <v>36</v>
      </c>
      <c r="L49" s="37">
        <v>37</v>
      </c>
      <c r="M49" s="37">
        <v>38</v>
      </c>
      <c r="N49" s="37">
        <v>38.5</v>
      </c>
      <c r="O49" s="37">
        <v>39</v>
      </c>
      <c r="P49" s="37">
        <v>40</v>
      </c>
      <c r="Q49" s="37">
        <v>40.5</v>
      </c>
    </row>
    <row r="50" spans="4:17" x14ac:dyDescent="0.25">
      <c r="D50">
        <v>46</v>
      </c>
      <c r="E50">
        <v>59000</v>
      </c>
      <c r="F50" s="37">
        <v>28.500000000000004</v>
      </c>
      <c r="G50" s="37">
        <v>30</v>
      </c>
      <c r="H50" s="37">
        <v>31.5</v>
      </c>
      <c r="I50" s="37">
        <v>33</v>
      </c>
      <c r="J50" s="37">
        <v>34.5</v>
      </c>
      <c r="K50" s="37">
        <v>36</v>
      </c>
      <c r="L50" s="37">
        <v>37.5</v>
      </c>
      <c r="M50" s="37">
        <v>38</v>
      </c>
      <c r="N50" s="37">
        <v>39</v>
      </c>
      <c r="O50" s="37">
        <v>39.5</v>
      </c>
      <c r="P50" s="37">
        <v>40</v>
      </c>
      <c r="Q50" s="37">
        <v>41</v>
      </c>
    </row>
    <row r="51" spans="4:17" x14ac:dyDescent="0.25">
      <c r="D51">
        <v>47</v>
      </c>
      <c r="E51">
        <v>60000</v>
      </c>
      <c r="F51" s="37">
        <v>28.500000000000004</v>
      </c>
      <c r="G51" s="37">
        <v>30</v>
      </c>
      <c r="H51" s="37">
        <v>31.5</v>
      </c>
      <c r="I51" s="37">
        <v>33</v>
      </c>
      <c r="J51" s="37">
        <v>34.5</v>
      </c>
      <c r="K51" s="37">
        <v>36</v>
      </c>
      <c r="L51" s="37">
        <v>37.5</v>
      </c>
      <c r="M51" s="37">
        <v>38.5</v>
      </c>
      <c r="N51" s="37">
        <v>39.5</v>
      </c>
      <c r="O51" s="37">
        <v>40</v>
      </c>
      <c r="P51" s="37">
        <v>40.5</v>
      </c>
      <c r="Q51" s="37">
        <v>41</v>
      </c>
    </row>
    <row r="52" spans="4:17" x14ac:dyDescent="0.25">
      <c r="D52">
        <v>48</v>
      </c>
      <c r="E52">
        <v>61000</v>
      </c>
      <c r="F52" s="37">
        <v>28.500000000000004</v>
      </c>
      <c r="G52" s="37">
        <v>30</v>
      </c>
      <c r="H52" s="37">
        <v>31.5</v>
      </c>
      <c r="I52" s="37">
        <v>33</v>
      </c>
      <c r="J52" s="37">
        <v>34.5</v>
      </c>
      <c r="K52" s="37">
        <v>36</v>
      </c>
      <c r="L52" s="37">
        <v>37.5</v>
      </c>
      <c r="M52" s="37">
        <v>38.5</v>
      </c>
      <c r="N52" s="37">
        <v>39.5</v>
      </c>
      <c r="O52" s="37">
        <v>40</v>
      </c>
      <c r="P52" s="37">
        <v>41</v>
      </c>
      <c r="Q52" s="37">
        <v>41.5</v>
      </c>
    </row>
    <row r="53" spans="4:17" x14ac:dyDescent="0.25">
      <c r="D53">
        <v>49</v>
      </c>
      <c r="E53">
        <v>62000</v>
      </c>
      <c r="F53" s="37">
        <v>28.500000000000004</v>
      </c>
      <c r="G53" s="37">
        <v>30</v>
      </c>
      <c r="H53" s="37">
        <v>31.5</v>
      </c>
      <c r="I53" s="37">
        <v>33</v>
      </c>
      <c r="J53" s="37">
        <v>34.5</v>
      </c>
      <c r="K53" s="37">
        <v>36</v>
      </c>
      <c r="L53" s="37">
        <v>37.5</v>
      </c>
      <c r="M53" s="37">
        <v>39</v>
      </c>
      <c r="N53" s="37">
        <v>40</v>
      </c>
      <c r="O53" s="37">
        <v>40.5</v>
      </c>
      <c r="P53" s="37">
        <v>41</v>
      </c>
      <c r="Q53" s="37">
        <v>41.5</v>
      </c>
    </row>
    <row r="54" spans="4:17" x14ac:dyDescent="0.25">
      <c r="D54">
        <v>50</v>
      </c>
      <c r="E54">
        <v>63000</v>
      </c>
      <c r="F54" s="37">
        <v>28.500000000000004</v>
      </c>
      <c r="G54" s="37">
        <v>30</v>
      </c>
      <c r="H54" s="37">
        <v>31.5</v>
      </c>
      <c r="I54" s="37">
        <v>33</v>
      </c>
      <c r="J54" s="37">
        <v>34.5</v>
      </c>
      <c r="K54" s="37">
        <v>36</v>
      </c>
      <c r="L54" s="37">
        <v>37.5</v>
      </c>
      <c r="M54" s="37">
        <v>39</v>
      </c>
      <c r="N54" s="37">
        <v>40</v>
      </c>
      <c r="O54" s="37">
        <v>41</v>
      </c>
      <c r="P54" s="37">
        <v>41.5</v>
      </c>
      <c r="Q54" s="37">
        <v>42.000000000000007</v>
      </c>
    </row>
    <row r="55" spans="4:17" x14ac:dyDescent="0.25">
      <c r="D55">
        <v>51</v>
      </c>
      <c r="E55">
        <v>64000</v>
      </c>
      <c r="F55" s="37">
        <v>29.000000000000004</v>
      </c>
      <c r="G55" s="37">
        <v>30</v>
      </c>
      <c r="H55" s="37">
        <v>31.5</v>
      </c>
      <c r="I55" s="37">
        <v>33</v>
      </c>
      <c r="J55" s="37">
        <v>34.5</v>
      </c>
      <c r="K55" s="37">
        <v>36</v>
      </c>
      <c r="L55" s="37">
        <v>37.5</v>
      </c>
      <c r="M55" s="37">
        <v>39</v>
      </c>
      <c r="N55" s="37">
        <v>40.5</v>
      </c>
      <c r="O55" s="37">
        <v>41</v>
      </c>
      <c r="P55" s="37">
        <v>42.000000000000007</v>
      </c>
      <c r="Q55" s="37">
        <v>42.500000000000007</v>
      </c>
    </row>
    <row r="56" spans="4:17" x14ac:dyDescent="0.25">
      <c r="D56">
        <v>52</v>
      </c>
      <c r="E56">
        <v>65000</v>
      </c>
      <c r="F56" s="37">
        <v>29.000000000000004</v>
      </c>
      <c r="G56" s="37">
        <v>30.5</v>
      </c>
      <c r="H56" s="37">
        <v>32</v>
      </c>
      <c r="I56" s="37">
        <v>33</v>
      </c>
      <c r="J56" s="37">
        <v>34.5</v>
      </c>
      <c r="K56" s="37">
        <v>36</v>
      </c>
      <c r="L56" s="37">
        <v>37.5</v>
      </c>
      <c r="M56" s="37">
        <v>39</v>
      </c>
      <c r="N56" s="37">
        <v>40.5</v>
      </c>
      <c r="O56" s="37">
        <v>41.5</v>
      </c>
      <c r="P56" s="37">
        <v>42.500000000000007</v>
      </c>
      <c r="Q56" s="37">
        <v>42.999999999999993</v>
      </c>
    </row>
    <row r="57" spans="4:17" x14ac:dyDescent="0.25">
      <c r="D57">
        <v>53</v>
      </c>
      <c r="E57">
        <v>66000</v>
      </c>
      <c r="F57" s="37">
        <v>29.000000000000004</v>
      </c>
      <c r="G57" s="37">
        <v>30.5</v>
      </c>
      <c r="H57" s="37">
        <v>32</v>
      </c>
      <c r="I57" s="37">
        <v>33</v>
      </c>
      <c r="J57" s="37">
        <v>34.5</v>
      </c>
      <c r="K57" s="37">
        <v>36</v>
      </c>
      <c r="L57" s="37">
        <v>37.5</v>
      </c>
      <c r="M57" s="37">
        <v>39</v>
      </c>
      <c r="N57" s="37">
        <v>40.5</v>
      </c>
      <c r="O57" s="37">
        <v>41.5</v>
      </c>
      <c r="P57" s="37">
        <v>42.500000000000007</v>
      </c>
      <c r="Q57" s="37">
        <v>42.999999999999993</v>
      </c>
    </row>
    <row r="58" spans="4:17" x14ac:dyDescent="0.25">
      <c r="D58">
        <v>54</v>
      </c>
      <c r="E58">
        <v>67000</v>
      </c>
      <c r="F58" s="37">
        <v>29.5</v>
      </c>
      <c r="G58" s="37">
        <v>30.5</v>
      </c>
      <c r="H58" s="37">
        <v>32</v>
      </c>
      <c r="I58" s="37">
        <v>33.5</v>
      </c>
      <c r="J58" s="37">
        <v>34.5</v>
      </c>
      <c r="K58" s="37">
        <v>36</v>
      </c>
      <c r="L58" s="37">
        <v>37.5</v>
      </c>
      <c r="M58" s="37">
        <v>39</v>
      </c>
      <c r="N58" s="37">
        <v>40.5</v>
      </c>
      <c r="O58" s="37">
        <v>41.5</v>
      </c>
      <c r="P58" s="37">
        <v>42.500000000000007</v>
      </c>
      <c r="Q58" s="37">
        <v>43.499999999999993</v>
      </c>
    </row>
    <row r="59" spans="4:17" x14ac:dyDescent="0.25">
      <c r="D59">
        <v>55</v>
      </c>
      <c r="E59">
        <v>68000</v>
      </c>
      <c r="F59" s="37">
        <v>29.5</v>
      </c>
      <c r="G59" s="37">
        <v>31</v>
      </c>
      <c r="H59" s="37">
        <v>32.5</v>
      </c>
      <c r="I59" s="37">
        <v>33.5</v>
      </c>
      <c r="J59" s="37">
        <v>35</v>
      </c>
      <c r="K59" s="37">
        <v>36</v>
      </c>
      <c r="L59" s="37">
        <v>37.5</v>
      </c>
      <c r="M59" s="37">
        <v>39</v>
      </c>
      <c r="N59" s="37">
        <v>40.5</v>
      </c>
      <c r="O59" s="37">
        <v>41.5</v>
      </c>
      <c r="P59" s="37">
        <v>42.999999999999993</v>
      </c>
      <c r="Q59" s="37">
        <v>43.999999999999993</v>
      </c>
    </row>
    <row r="60" spans="4:17" x14ac:dyDescent="0.25">
      <c r="D60">
        <v>56</v>
      </c>
      <c r="E60">
        <v>69000</v>
      </c>
      <c r="F60" s="37">
        <v>29.5</v>
      </c>
      <c r="G60" s="37">
        <v>31</v>
      </c>
      <c r="H60" s="37">
        <v>32.5</v>
      </c>
      <c r="I60" s="37">
        <v>34</v>
      </c>
      <c r="J60" s="37">
        <v>35</v>
      </c>
      <c r="K60" s="37">
        <v>36.5</v>
      </c>
      <c r="L60" s="37">
        <v>37.5</v>
      </c>
      <c r="M60" s="37">
        <v>39</v>
      </c>
      <c r="N60" s="37">
        <v>40.5</v>
      </c>
      <c r="O60" s="37">
        <v>41.5</v>
      </c>
      <c r="P60" s="37">
        <v>42.999999999999993</v>
      </c>
      <c r="Q60" s="37">
        <v>43.999999999999993</v>
      </c>
    </row>
    <row r="61" spans="4:17" x14ac:dyDescent="0.25">
      <c r="D61">
        <v>57</v>
      </c>
      <c r="E61">
        <v>70000</v>
      </c>
      <c r="F61" s="37">
        <v>29.5</v>
      </c>
      <c r="G61" s="37">
        <v>31</v>
      </c>
      <c r="H61" s="37">
        <v>32.5</v>
      </c>
      <c r="I61" s="37">
        <v>34</v>
      </c>
      <c r="J61" s="37">
        <v>35</v>
      </c>
      <c r="K61" s="37">
        <v>36.5</v>
      </c>
      <c r="L61" s="37">
        <v>37.5</v>
      </c>
      <c r="M61" s="37">
        <v>39</v>
      </c>
      <c r="N61" s="37">
        <v>40.5</v>
      </c>
      <c r="O61" s="37">
        <v>41.5</v>
      </c>
      <c r="P61" s="37">
        <v>42.999999999999993</v>
      </c>
      <c r="Q61" s="37">
        <v>43.999999999999993</v>
      </c>
    </row>
    <row r="62" spans="4:17" x14ac:dyDescent="0.25">
      <c r="D62">
        <v>58</v>
      </c>
      <c r="E62">
        <v>71000</v>
      </c>
      <c r="F62" s="37">
        <v>30</v>
      </c>
      <c r="G62" s="37">
        <v>31.5</v>
      </c>
      <c r="H62" s="37">
        <v>33</v>
      </c>
      <c r="I62" s="37">
        <v>34</v>
      </c>
      <c r="J62" s="37">
        <v>35.5</v>
      </c>
      <c r="K62" s="37">
        <v>36.5</v>
      </c>
      <c r="L62" s="37">
        <v>38</v>
      </c>
      <c r="M62" s="37">
        <v>39</v>
      </c>
      <c r="N62" s="37">
        <v>40.5</v>
      </c>
      <c r="O62" s="37">
        <v>41.5</v>
      </c>
      <c r="P62" s="37">
        <v>42.999999999999993</v>
      </c>
      <c r="Q62" s="37">
        <v>44.499999999999993</v>
      </c>
    </row>
    <row r="63" spans="4:17" x14ac:dyDescent="0.25">
      <c r="D63">
        <v>59</v>
      </c>
      <c r="E63">
        <v>72000</v>
      </c>
      <c r="F63" s="37">
        <v>30</v>
      </c>
      <c r="G63" s="37">
        <v>31.5</v>
      </c>
      <c r="H63" s="37">
        <v>33</v>
      </c>
      <c r="I63" s="37">
        <v>34.5</v>
      </c>
      <c r="J63" s="37">
        <v>35.5</v>
      </c>
      <c r="K63" s="37">
        <v>37</v>
      </c>
      <c r="L63" s="37">
        <v>38</v>
      </c>
      <c r="M63" s="37">
        <v>39</v>
      </c>
      <c r="N63" s="37">
        <v>40.5</v>
      </c>
      <c r="O63" s="37">
        <v>41.5</v>
      </c>
      <c r="P63" s="37">
        <v>42.999999999999993</v>
      </c>
      <c r="Q63" s="37">
        <v>44.499999999999993</v>
      </c>
    </row>
    <row r="64" spans="4:17" x14ac:dyDescent="0.25">
      <c r="D64">
        <v>60</v>
      </c>
      <c r="E64">
        <v>73000</v>
      </c>
      <c r="F64" s="37">
        <v>30</v>
      </c>
      <c r="G64" s="37">
        <v>31.5</v>
      </c>
      <c r="H64" s="37">
        <v>33</v>
      </c>
      <c r="I64" s="37">
        <v>34.5</v>
      </c>
      <c r="J64" s="37">
        <v>36</v>
      </c>
      <c r="K64" s="37">
        <v>37</v>
      </c>
      <c r="L64" s="37">
        <v>38</v>
      </c>
      <c r="M64" s="37">
        <v>39.5</v>
      </c>
      <c r="N64" s="37">
        <v>40.5</v>
      </c>
      <c r="O64" s="37">
        <v>41.5</v>
      </c>
      <c r="P64" s="37">
        <v>42.999999999999993</v>
      </c>
      <c r="Q64" s="37">
        <v>44.499999999999993</v>
      </c>
    </row>
    <row r="65" spans="4:17" x14ac:dyDescent="0.25">
      <c r="D65">
        <v>61</v>
      </c>
      <c r="E65">
        <v>74000</v>
      </c>
      <c r="F65" s="37">
        <v>30.5</v>
      </c>
      <c r="G65" s="37">
        <v>32</v>
      </c>
      <c r="H65" s="37">
        <v>33</v>
      </c>
      <c r="I65" s="37">
        <v>34.5</v>
      </c>
      <c r="J65" s="37">
        <v>36</v>
      </c>
      <c r="K65" s="37">
        <v>37</v>
      </c>
      <c r="L65" s="37">
        <v>38.5</v>
      </c>
      <c r="M65" s="37">
        <v>39.5</v>
      </c>
      <c r="N65" s="37">
        <v>40.5</v>
      </c>
      <c r="O65" s="37">
        <v>41.5</v>
      </c>
      <c r="P65" s="37">
        <v>42.999999999999993</v>
      </c>
      <c r="Q65" s="37">
        <v>44.499999999999993</v>
      </c>
    </row>
    <row r="66" spans="4:17" x14ac:dyDescent="0.25">
      <c r="D66">
        <v>62</v>
      </c>
      <c r="E66">
        <v>75000</v>
      </c>
      <c r="F66" s="37">
        <v>30.5</v>
      </c>
      <c r="G66" s="37">
        <v>32</v>
      </c>
      <c r="H66" s="37">
        <v>33.5</v>
      </c>
      <c r="I66" s="37">
        <v>35</v>
      </c>
      <c r="J66" s="37">
        <v>36</v>
      </c>
      <c r="K66" s="37">
        <v>37.5</v>
      </c>
      <c r="L66" s="37">
        <v>38.5</v>
      </c>
      <c r="M66" s="37">
        <v>39.5</v>
      </c>
      <c r="N66" s="37">
        <v>40.5</v>
      </c>
      <c r="O66" s="37">
        <v>41.5</v>
      </c>
      <c r="P66" s="37">
        <v>42.999999999999993</v>
      </c>
      <c r="Q66" s="37">
        <v>44.499999999999993</v>
      </c>
    </row>
    <row r="67" spans="4:17" x14ac:dyDescent="0.25">
      <c r="D67">
        <v>63</v>
      </c>
      <c r="E67">
        <v>76000</v>
      </c>
      <c r="F67" s="37">
        <v>30.5</v>
      </c>
      <c r="G67" s="37">
        <v>32</v>
      </c>
      <c r="H67" s="37">
        <v>33.5</v>
      </c>
      <c r="I67" s="37">
        <v>35</v>
      </c>
      <c r="J67" s="37">
        <v>36</v>
      </c>
      <c r="K67" s="37">
        <v>37.5</v>
      </c>
      <c r="L67" s="37">
        <v>38.5</v>
      </c>
      <c r="M67" s="37">
        <v>40</v>
      </c>
      <c r="N67" s="37">
        <v>41</v>
      </c>
      <c r="O67" s="37">
        <v>42.000000000000007</v>
      </c>
      <c r="P67" s="37">
        <v>42.999999999999993</v>
      </c>
      <c r="Q67" s="37">
        <v>44.499999999999993</v>
      </c>
    </row>
    <row r="68" spans="4:17" x14ac:dyDescent="0.25">
      <c r="D68">
        <v>64</v>
      </c>
      <c r="E68">
        <v>77000</v>
      </c>
      <c r="F68" s="37">
        <v>30.5</v>
      </c>
      <c r="G68" s="37">
        <v>32</v>
      </c>
      <c r="H68" s="37">
        <v>33.5</v>
      </c>
      <c r="I68" s="37">
        <v>35</v>
      </c>
      <c r="J68" s="37">
        <v>36.5</v>
      </c>
      <c r="K68" s="37">
        <v>37.5</v>
      </c>
      <c r="L68" s="37">
        <v>39</v>
      </c>
      <c r="M68" s="37">
        <v>40</v>
      </c>
      <c r="N68" s="37">
        <v>41</v>
      </c>
      <c r="O68" s="37">
        <v>42.000000000000007</v>
      </c>
      <c r="P68" s="37">
        <v>42.999999999999993</v>
      </c>
      <c r="Q68" s="37">
        <v>44.499999999999993</v>
      </c>
    </row>
    <row r="69" spans="4:17" x14ac:dyDescent="0.25">
      <c r="D69">
        <v>65</v>
      </c>
      <c r="E69">
        <v>78000</v>
      </c>
      <c r="F69" s="37">
        <v>30.5</v>
      </c>
      <c r="G69" s="37">
        <v>32</v>
      </c>
      <c r="H69" s="37">
        <v>34</v>
      </c>
      <c r="I69" s="37">
        <v>35</v>
      </c>
      <c r="J69" s="37">
        <v>36.5</v>
      </c>
      <c r="K69" s="37">
        <v>38</v>
      </c>
      <c r="L69" s="37">
        <v>39</v>
      </c>
      <c r="M69" s="37">
        <v>40</v>
      </c>
      <c r="N69" s="37">
        <v>41</v>
      </c>
      <c r="O69" s="37">
        <v>42.500000000000007</v>
      </c>
      <c r="P69" s="37">
        <v>42.999999999999993</v>
      </c>
      <c r="Q69" s="37">
        <v>44.499999999999993</v>
      </c>
    </row>
    <row r="70" spans="4:17" x14ac:dyDescent="0.25">
      <c r="D70">
        <v>66</v>
      </c>
      <c r="E70">
        <v>79000</v>
      </c>
      <c r="F70" s="37">
        <v>30.5</v>
      </c>
      <c r="G70" s="37">
        <v>32</v>
      </c>
      <c r="H70" s="37">
        <v>34</v>
      </c>
      <c r="I70" s="37">
        <v>35.5</v>
      </c>
      <c r="J70" s="37">
        <v>36.5</v>
      </c>
      <c r="K70" s="37">
        <v>38</v>
      </c>
      <c r="L70" s="37">
        <v>39</v>
      </c>
      <c r="M70" s="37">
        <v>40.5</v>
      </c>
      <c r="N70" s="37">
        <v>41.5</v>
      </c>
      <c r="O70" s="37">
        <v>42.500000000000007</v>
      </c>
      <c r="P70" s="37">
        <v>43.499999999999993</v>
      </c>
      <c r="Q70" s="37">
        <v>44.499999999999993</v>
      </c>
    </row>
    <row r="71" spans="4:17" x14ac:dyDescent="0.25">
      <c r="D71">
        <v>67</v>
      </c>
      <c r="E71">
        <v>80000</v>
      </c>
      <c r="F71" s="37">
        <v>30.5</v>
      </c>
      <c r="G71" s="37">
        <v>32</v>
      </c>
      <c r="H71" s="37">
        <v>34</v>
      </c>
      <c r="I71" s="37">
        <v>35.5</v>
      </c>
      <c r="J71" s="37">
        <v>37</v>
      </c>
      <c r="K71" s="37">
        <v>38</v>
      </c>
      <c r="L71" s="37">
        <v>39.5</v>
      </c>
      <c r="M71" s="37">
        <v>40.5</v>
      </c>
      <c r="N71" s="37">
        <v>41.5</v>
      </c>
      <c r="O71" s="37">
        <v>42.500000000000007</v>
      </c>
      <c r="P71" s="37">
        <v>43.499999999999993</v>
      </c>
      <c r="Q71" s="37">
        <v>44.499999999999993</v>
      </c>
    </row>
    <row r="72" spans="4:17" x14ac:dyDescent="0.25">
      <c r="D72">
        <v>68</v>
      </c>
      <c r="E72">
        <v>81000</v>
      </c>
      <c r="F72" s="37">
        <v>30.5</v>
      </c>
      <c r="G72" s="37">
        <v>32</v>
      </c>
      <c r="H72" s="37">
        <v>34</v>
      </c>
      <c r="I72" s="37">
        <v>35.5</v>
      </c>
      <c r="J72" s="37">
        <v>37</v>
      </c>
      <c r="K72" s="37">
        <v>38</v>
      </c>
      <c r="L72" s="37">
        <v>39.5</v>
      </c>
      <c r="M72" s="37">
        <v>40.5</v>
      </c>
      <c r="N72" s="37">
        <v>41.5</v>
      </c>
      <c r="O72" s="37">
        <v>42.500000000000007</v>
      </c>
      <c r="P72" s="37">
        <v>43.499999999999993</v>
      </c>
      <c r="Q72" s="37">
        <v>44.499999999999993</v>
      </c>
    </row>
    <row r="73" spans="4:17" x14ac:dyDescent="0.25">
      <c r="D73">
        <v>69</v>
      </c>
      <c r="E73">
        <v>82000</v>
      </c>
      <c r="F73" s="37">
        <v>30.5</v>
      </c>
      <c r="G73" s="37">
        <v>32</v>
      </c>
      <c r="H73" s="37">
        <v>34</v>
      </c>
      <c r="I73" s="37">
        <v>35.5</v>
      </c>
      <c r="J73" s="37">
        <v>37</v>
      </c>
      <c r="K73" s="37">
        <v>38</v>
      </c>
      <c r="L73" s="37">
        <v>39.5</v>
      </c>
      <c r="M73" s="37">
        <v>40.5</v>
      </c>
      <c r="N73" s="37">
        <v>41.5</v>
      </c>
      <c r="O73" s="37">
        <v>42.500000000000007</v>
      </c>
      <c r="P73" s="37">
        <v>43.499999999999993</v>
      </c>
      <c r="Q73" s="37">
        <v>44.499999999999993</v>
      </c>
    </row>
    <row r="74" spans="4:17" x14ac:dyDescent="0.25">
      <c r="D74">
        <v>70</v>
      </c>
      <c r="E74">
        <v>83000</v>
      </c>
      <c r="F74" s="37">
        <v>30.5</v>
      </c>
      <c r="G74" s="37">
        <v>32</v>
      </c>
      <c r="H74" s="37">
        <v>34</v>
      </c>
      <c r="I74" s="37">
        <v>35.5</v>
      </c>
      <c r="J74" s="37">
        <v>37</v>
      </c>
      <c r="K74" s="37">
        <v>38</v>
      </c>
      <c r="L74" s="37">
        <v>39.5</v>
      </c>
      <c r="M74" s="37">
        <v>40.5</v>
      </c>
      <c r="N74" s="37">
        <v>41.5</v>
      </c>
      <c r="O74" s="37">
        <v>42.500000000000007</v>
      </c>
      <c r="P74" s="37">
        <v>43.499999999999993</v>
      </c>
      <c r="Q74" s="37">
        <v>44.499999999999993</v>
      </c>
    </row>
    <row r="75" spans="4:17" x14ac:dyDescent="0.25">
      <c r="D75">
        <v>71</v>
      </c>
      <c r="E75">
        <v>84000</v>
      </c>
      <c r="F75" s="37">
        <v>30.5</v>
      </c>
      <c r="G75" s="37">
        <v>32</v>
      </c>
      <c r="H75" s="37">
        <v>34</v>
      </c>
      <c r="I75" s="37">
        <v>35.5</v>
      </c>
      <c r="J75" s="37">
        <v>37</v>
      </c>
      <c r="K75" s="37">
        <v>38</v>
      </c>
      <c r="L75" s="37">
        <v>39.5</v>
      </c>
      <c r="M75" s="37">
        <v>40.5</v>
      </c>
      <c r="N75" s="37">
        <v>41.5</v>
      </c>
      <c r="O75" s="37">
        <v>42.500000000000007</v>
      </c>
      <c r="P75" s="37">
        <v>43.499999999999993</v>
      </c>
      <c r="Q75" s="37">
        <v>44.499999999999993</v>
      </c>
    </row>
    <row r="76" spans="4:17" x14ac:dyDescent="0.25">
      <c r="D76">
        <v>72</v>
      </c>
      <c r="E76">
        <v>85000</v>
      </c>
      <c r="F76" s="37">
        <v>30.5</v>
      </c>
      <c r="G76" s="37">
        <v>32</v>
      </c>
      <c r="H76" s="37">
        <v>34</v>
      </c>
      <c r="I76" s="37">
        <v>35.5</v>
      </c>
      <c r="J76" s="37">
        <v>37</v>
      </c>
      <c r="K76" s="37">
        <v>38</v>
      </c>
      <c r="L76" s="37">
        <v>39.5</v>
      </c>
      <c r="M76" s="37">
        <v>40.5</v>
      </c>
      <c r="N76" s="37">
        <v>41.5</v>
      </c>
      <c r="O76" s="37">
        <v>42.500000000000007</v>
      </c>
      <c r="P76" s="37">
        <v>43.499999999999993</v>
      </c>
      <c r="Q76" s="37">
        <v>44.499999999999993</v>
      </c>
    </row>
    <row r="77" spans="4:17" x14ac:dyDescent="0.25">
      <c r="D77">
        <v>73</v>
      </c>
      <c r="E77">
        <v>86000</v>
      </c>
      <c r="F77" s="37">
        <v>30.5</v>
      </c>
      <c r="G77" s="37">
        <v>32</v>
      </c>
      <c r="H77" s="37">
        <v>34</v>
      </c>
      <c r="I77" s="37">
        <v>35.5</v>
      </c>
      <c r="J77" s="37">
        <v>37</v>
      </c>
      <c r="K77" s="37">
        <v>38</v>
      </c>
      <c r="L77" s="37">
        <v>39.5</v>
      </c>
      <c r="M77" s="37">
        <v>40.5</v>
      </c>
      <c r="N77" s="37">
        <v>41.5</v>
      </c>
      <c r="O77" s="37">
        <v>42.500000000000007</v>
      </c>
      <c r="P77" s="37">
        <v>43.499999999999993</v>
      </c>
      <c r="Q77" s="37">
        <v>44.499999999999993</v>
      </c>
    </row>
    <row r="78" spans="4:17" x14ac:dyDescent="0.25">
      <c r="D78">
        <v>74</v>
      </c>
      <c r="E78">
        <v>87000</v>
      </c>
      <c r="F78" s="37">
        <v>30.5</v>
      </c>
      <c r="G78" s="37">
        <v>32</v>
      </c>
      <c r="H78" s="37">
        <v>34</v>
      </c>
      <c r="I78" s="37">
        <v>35.5</v>
      </c>
      <c r="J78" s="37">
        <v>37</v>
      </c>
      <c r="K78" s="37">
        <v>38</v>
      </c>
      <c r="L78" s="37">
        <v>39.5</v>
      </c>
      <c r="M78" s="37">
        <v>40.5</v>
      </c>
      <c r="N78" s="37">
        <v>41.5</v>
      </c>
      <c r="O78" s="37">
        <v>42.500000000000007</v>
      </c>
      <c r="P78" s="37">
        <v>43.499999999999993</v>
      </c>
      <c r="Q78" s="37">
        <v>44.499999999999993</v>
      </c>
    </row>
    <row r="79" spans="4:17" x14ac:dyDescent="0.25">
      <c r="D79">
        <v>75</v>
      </c>
      <c r="E79">
        <v>88000</v>
      </c>
      <c r="F79" s="37">
        <v>30.5</v>
      </c>
      <c r="G79" s="37">
        <v>32</v>
      </c>
      <c r="H79" s="37">
        <v>34</v>
      </c>
      <c r="I79" s="37">
        <v>35.5</v>
      </c>
      <c r="J79" s="37">
        <v>37</v>
      </c>
      <c r="K79" s="37">
        <v>38</v>
      </c>
      <c r="L79" s="37">
        <v>39.5</v>
      </c>
      <c r="M79" s="37">
        <v>40.5</v>
      </c>
      <c r="N79" s="37">
        <v>41.5</v>
      </c>
      <c r="O79" s="37">
        <v>42.500000000000007</v>
      </c>
      <c r="P79" s="37">
        <v>43.499999999999993</v>
      </c>
      <c r="Q79" s="37">
        <v>44.499999999999993</v>
      </c>
    </row>
    <row r="80" spans="4:17" x14ac:dyDescent="0.25">
      <c r="D80">
        <v>76</v>
      </c>
      <c r="E80">
        <v>89000</v>
      </c>
      <c r="F80">
        <v>30.5</v>
      </c>
      <c r="G80">
        <v>32</v>
      </c>
      <c r="H80">
        <v>34</v>
      </c>
      <c r="I80">
        <v>35.5</v>
      </c>
      <c r="J80">
        <v>37</v>
      </c>
      <c r="K80">
        <v>38</v>
      </c>
      <c r="L80">
        <v>39.5</v>
      </c>
      <c r="M80">
        <v>40.5</v>
      </c>
      <c r="N80">
        <v>41.5</v>
      </c>
      <c r="O80">
        <v>42.500000000000007</v>
      </c>
      <c r="P80">
        <v>43.499999999999993</v>
      </c>
      <c r="Q80">
        <v>44.499999999999993</v>
      </c>
    </row>
    <row r="81" spans="4:17" x14ac:dyDescent="0.25">
      <c r="D81">
        <v>77</v>
      </c>
      <c r="E81">
        <v>90000</v>
      </c>
      <c r="F81">
        <v>30.5</v>
      </c>
      <c r="G81">
        <v>32</v>
      </c>
      <c r="H81">
        <v>34</v>
      </c>
      <c r="I81">
        <v>35.5</v>
      </c>
      <c r="J81">
        <v>37</v>
      </c>
      <c r="K81">
        <v>38</v>
      </c>
      <c r="L81">
        <v>39.5</v>
      </c>
      <c r="M81">
        <v>40.5</v>
      </c>
      <c r="N81">
        <v>41.5</v>
      </c>
      <c r="O81">
        <v>42.500000000000007</v>
      </c>
      <c r="P81">
        <v>43.499999999999993</v>
      </c>
      <c r="Q81">
        <v>44.499999999999993</v>
      </c>
    </row>
    <row r="82" spans="4:17" x14ac:dyDescent="0.25">
      <c r="D82">
        <v>78</v>
      </c>
      <c r="E82">
        <v>91000</v>
      </c>
      <c r="F82">
        <v>30.5</v>
      </c>
      <c r="G82">
        <v>32</v>
      </c>
      <c r="H82">
        <v>34</v>
      </c>
      <c r="I82">
        <v>35.5</v>
      </c>
      <c r="J82">
        <v>37</v>
      </c>
      <c r="K82">
        <v>38</v>
      </c>
      <c r="L82">
        <v>39.5</v>
      </c>
      <c r="M82">
        <v>40.5</v>
      </c>
      <c r="N82">
        <v>41.5</v>
      </c>
      <c r="O82">
        <v>42.500000000000007</v>
      </c>
      <c r="P82">
        <v>43.499999999999993</v>
      </c>
      <c r="Q82">
        <v>44.499999999999993</v>
      </c>
    </row>
    <row r="83" spans="4:17" x14ac:dyDescent="0.25">
      <c r="D83">
        <v>79</v>
      </c>
      <c r="E83">
        <v>92000</v>
      </c>
      <c r="F83">
        <v>30.5</v>
      </c>
      <c r="G83">
        <v>32</v>
      </c>
      <c r="H83">
        <v>34</v>
      </c>
      <c r="I83">
        <v>35.5</v>
      </c>
      <c r="J83">
        <v>37</v>
      </c>
      <c r="K83">
        <v>38</v>
      </c>
      <c r="L83">
        <v>39.5</v>
      </c>
      <c r="M83">
        <v>40.5</v>
      </c>
      <c r="N83">
        <v>41.5</v>
      </c>
      <c r="O83">
        <v>42.500000000000007</v>
      </c>
      <c r="P83">
        <v>43.499999999999993</v>
      </c>
      <c r="Q83">
        <v>44.499999999999993</v>
      </c>
    </row>
    <row r="84" spans="4:17" x14ac:dyDescent="0.25">
      <c r="D84">
        <v>80</v>
      </c>
      <c r="E84">
        <v>93000</v>
      </c>
      <c r="F84">
        <v>30.5</v>
      </c>
      <c r="G84">
        <v>32</v>
      </c>
      <c r="H84">
        <v>34</v>
      </c>
      <c r="I84">
        <v>35.5</v>
      </c>
      <c r="J84">
        <v>37</v>
      </c>
      <c r="K84">
        <v>38</v>
      </c>
      <c r="L84">
        <v>39.5</v>
      </c>
      <c r="M84">
        <v>41</v>
      </c>
      <c r="N84">
        <v>42.000000000000007</v>
      </c>
      <c r="O84">
        <v>42.999999999999993</v>
      </c>
      <c r="P84">
        <v>43.999999999999993</v>
      </c>
      <c r="Q84">
        <v>44.999999999999993</v>
      </c>
    </row>
    <row r="85" spans="4:17" x14ac:dyDescent="0.25">
      <c r="D85">
        <v>81</v>
      </c>
      <c r="E85">
        <v>94000</v>
      </c>
      <c r="F85">
        <v>30.5</v>
      </c>
      <c r="G85">
        <v>32</v>
      </c>
      <c r="H85">
        <v>34</v>
      </c>
      <c r="I85">
        <v>35.5</v>
      </c>
      <c r="J85">
        <v>37</v>
      </c>
      <c r="K85">
        <v>38</v>
      </c>
      <c r="L85">
        <v>39.5</v>
      </c>
      <c r="M85">
        <v>41</v>
      </c>
      <c r="N85">
        <v>42.000000000000007</v>
      </c>
      <c r="O85">
        <v>42.999999999999993</v>
      </c>
      <c r="P85">
        <v>43.999999999999993</v>
      </c>
      <c r="Q85">
        <v>44.999999999999993</v>
      </c>
    </row>
    <row r="86" spans="4:17" x14ac:dyDescent="0.25">
      <c r="D86">
        <v>82</v>
      </c>
      <c r="E86">
        <v>95000</v>
      </c>
      <c r="F86">
        <v>30.5</v>
      </c>
      <c r="G86">
        <v>32</v>
      </c>
      <c r="H86">
        <v>34</v>
      </c>
      <c r="I86">
        <v>35.5</v>
      </c>
      <c r="J86">
        <v>37</v>
      </c>
      <c r="K86">
        <v>38</v>
      </c>
      <c r="L86">
        <v>39.5</v>
      </c>
      <c r="M86">
        <v>41</v>
      </c>
      <c r="N86">
        <v>42.000000000000007</v>
      </c>
      <c r="O86">
        <v>43.499999999999993</v>
      </c>
      <c r="P86">
        <v>43.999999999999993</v>
      </c>
      <c r="Q86">
        <v>44.999999999999993</v>
      </c>
    </row>
    <row r="87" spans="4:17" x14ac:dyDescent="0.25">
      <c r="D87">
        <v>83</v>
      </c>
      <c r="E87">
        <v>96000</v>
      </c>
      <c r="F87">
        <v>30.5</v>
      </c>
      <c r="G87">
        <v>32</v>
      </c>
      <c r="H87">
        <v>34</v>
      </c>
      <c r="I87">
        <v>35.5</v>
      </c>
      <c r="J87">
        <v>37</v>
      </c>
      <c r="K87">
        <v>38</v>
      </c>
      <c r="L87">
        <v>39.5</v>
      </c>
      <c r="M87">
        <v>41</v>
      </c>
      <c r="N87">
        <v>42.500000000000007</v>
      </c>
      <c r="O87">
        <v>43.499999999999993</v>
      </c>
      <c r="P87">
        <v>44.499999999999993</v>
      </c>
      <c r="Q87">
        <v>45.499999999999993</v>
      </c>
    </row>
    <row r="88" spans="4:17" x14ac:dyDescent="0.25">
      <c r="D88">
        <v>84</v>
      </c>
      <c r="E88">
        <v>97000</v>
      </c>
      <c r="F88">
        <v>30.5</v>
      </c>
      <c r="G88">
        <v>32</v>
      </c>
      <c r="H88">
        <v>34</v>
      </c>
      <c r="I88">
        <v>35.5</v>
      </c>
      <c r="J88">
        <v>37</v>
      </c>
      <c r="K88">
        <v>38</v>
      </c>
      <c r="L88">
        <v>39.5</v>
      </c>
      <c r="M88">
        <v>41</v>
      </c>
      <c r="N88">
        <v>42.500000000000007</v>
      </c>
      <c r="O88">
        <v>43.499999999999993</v>
      </c>
      <c r="P88">
        <v>44.499999999999993</v>
      </c>
      <c r="Q88">
        <v>45.499999999999993</v>
      </c>
    </row>
    <row r="89" spans="4:17" x14ac:dyDescent="0.25">
      <c r="D89">
        <v>85</v>
      </c>
      <c r="E89">
        <v>98000</v>
      </c>
      <c r="F89">
        <v>30.5</v>
      </c>
      <c r="G89">
        <v>32</v>
      </c>
      <c r="H89">
        <v>34</v>
      </c>
      <c r="I89">
        <v>35.5</v>
      </c>
      <c r="J89">
        <v>37</v>
      </c>
      <c r="K89">
        <v>38</v>
      </c>
      <c r="L89">
        <v>39.5</v>
      </c>
      <c r="M89">
        <v>41</v>
      </c>
      <c r="N89">
        <v>42.500000000000007</v>
      </c>
      <c r="O89">
        <v>43.999999999999993</v>
      </c>
      <c r="P89">
        <v>44.999999999999993</v>
      </c>
      <c r="Q89">
        <v>45.499999999999993</v>
      </c>
    </row>
    <row r="90" spans="4:17" x14ac:dyDescent="0.25">
      <c r="D90">
        <v>86</v>
      </c>
      <c r="E90">
        <v>99000</v>
      </c>
      <c r="F90">
        <v>30.5</v>
      </c>
      <c r="G90">
        <v>32</v>
      </c>
      <c r="H90">
        <v>34</v>
      </c>
      <c r="I90">
        <v>35.5</v>
      </c>
      <c r="J90">
        <v>37</v>
      </c>
      <c r="K90">
        <v>38</v>
      </c>
      <c r="L90">
        <v>39.5</v>
      </c>
      <c r="M90">
        <v>41</v>
      </c>
      <c r="N90">
        <v>42.500000000000007</v>
      </c>
      <c r="O90">
        <v>43.999999999999993</v>
      </c>
      <c r="P90">
        <v>44.999999999999993</v>
      </c>
      <c r="Q90">
        <v>46</v>
      </c>
    </row>
    <row r="91" spans="4:17" x14ac:dyDescent="0.25">
      <c r="D91">
        <v>87</v>
      </c>
      <c r="E91">
        <v>100000</v>
      </c>
      <c r="F91">
        <v>30.5</v>
      </c>
      <c r="G91">
        <v>32</v>
      </c>
      <c r="H91">
        <v>34</v>
      </c>
      <c r="I91">
        <v>35.5</v>
      </c>
      <c r="J91">
        <v>37</v>
      </c>
      <c r="K91">
        <v>38</v>
      </c>
      <c r="L91">
        <v>39.5</v>
      </c>
      <c r="M91">
        <v>41</v>
      </c>
      <c r="N91">
        <v>42.500000000000007</v>
      </c>
      <c r="O91">
        <v>43.999999999999993</v>
      </c>
      <c r="P91">
        <v>44.999999999999993</v>
      </c>
      <c r="Q91">
        <v>46</v>
      </c>
    </row>
    <row r="92" spans="4:17" x14ac:dyDescent="0.25">
      <c r="D92">
        <v>88</v>
      </c>
      <c r="E92">
        <v>101000</v>
      </c>
      <c r="F92">
        <v>30.5</v>
      </c>
      <c r="G92">
        <v>32</v>
      </c>
      <c r="H92">
        <v>34</v>
      </c>
      <c r="I92">
        <v>35.5</v>
      </c>
      <c r="J92">
        <v>37</v>
      </c>
      <c r="K92">
        <v>38</v>
      </c>
      <c r="L92">
        <v>39.5</v>
      </c>
      <c r="M92">
        <v>41</v>
      </c>
      <c r="N92">
        <v>42.500000000000007</v>
      </c>
      <c r="O92">
        <v>43.999999999999993</v>
      </c>
      <c r="P92">
        <v>44.999999999999993</v>
      </c>
      <c r="Q92">
        <v>46</v>
      </c>
    </row>
    <row r="93" spans="4:17" x14ac:dyDescent="0.25">
      <c r="D93">
        <v>89</v>
      </c>
      <c r="E93">
        <v>102000</v>
      </c>
      <c r="F93">
        <v>30.5</v>
      </c>
      <c r="G93">
        <v>32</v>
      </c>
      <c r="H93">
        <v>34</v>
      </c>
      <c r="I93">
        <v>35.5</v>
      </c>
      <c r="J93">
        <v>37</v>
      </c>
      <c r="K93">
        <v>38</v>
      </c>
      <c r="L93">
        <v>39.5</v>
      </c>
      <c r="M93">
        <v>41</v>
      </c>
      <c r="N93">
        <v>42.500000000000007</v>
      </c>
      <c r="O93">
        <v>43.999999999999993</v>
      </c>
      <c r="P93">
        <v>45.499999999999993</v>
      </c>
      <c r="Q93">
        <v>46.5</v>
      </c>
    </row>
    <row r="94" spans="4:17" x14ac:dyDescent="0.25">
      <c r="D94">
        <v>90</v>
      </c>
      <c r="E94">
        <v>103000</v>
      </c>
      <c r="F94">
        <v>30.5</v>
      </c>
      <c r="G94">
        <v>32</v>
      </c>
      <c r="H94">
        <v>34</v>
      </c>
      <c r="I94">
        <v>35.5</v>
      </c>
      <c r="J94">
        <v>37</v>
      </c>
      <c r="K94">
        <v>38.5</v>
      </c>
      <c r="L94">
        <v>40</v>
      </c>
      <c r="M94">
        <v>41</v>
      </c>
      <c r="N94">
        <v>42.500000000000007</v>
      </c>
      <c r="O94">
        <v>43.999999999999993</v>
      </c>
      <c r="P94">
        <v>45.499999999999993</v>
      </c>
      <c r="Q94">
        <v>46.5</v>
      </c>
    </row>
    <row r="95" spans="4:17" x14ac:dyDescent="0.25">
      <c r="D95">
        <v>91</v>
      </c>
      <c r="E95">
        <v>104000</v>
      </c>
      <c r="F95">
        <v>30.5</v>
      </c>
      <c r="G95">
        <v>32</v>
      </c>
      <c r="H95">
        <v>34</v>
      </c>
      <c r="I95">
        <v>35.5</v>
      </c>
      <c r="J95">
        <v>37</v>
      </c>
      <c r="K95">
        <v>38.5</v>
      </c>
      <c r="L95">
        <v>40</v>
      </c>
      <c r="M95">
        <v>41.5</v>
      </c>
      <c r="N95">
        <v>42.500000000000007</v>
      </c>
      <c r="O95">
        <v>43.999999999999993</v>
      </c>
      <c r="P95">
        <v>45.499999999999993</v>
      </c>
      <c r="Q95">
        <v>46.5</v>
      </c>
    </row>
    <row r="96" spans="4:17" x14ac:dyDescent="0.25">
      <c r="D96">
        <v>92</v>
      </c>
      <c r="E96">
        <v>105000</v>
      </c>
      <c r="F96">
        <v>30.5</v>
      </c>
      <c r="G96">
        <v>32</v>
      </c>
      <c r="H96">
        <v>34</v>
      </c>
      <c r="I96">
        <v>35.5</v>
      </c>
      <c r="J96">
        <v>37</v>
      </c>
      <c r="K96">
        <v>38.5</v>
      </c>
      <c r="L96">
        <v>40</v>
      </c>
      <c r="M96">
        <v>41.5</v>
      </c>
      <c r="N96">
        <v>42.500000000000007</v>
      </c>
      <c r="O96">
        <v>43.999999999999993</v>
      </c>
      <c r="P96">
        <v>45.499999999999993</v>
      </c>
      <c r="Q96">
        <v>47</v>
      </c>
    </row>
    <row r="97" spans="4:17" x14ac:dyDescent="0.25">
      <c r="D97">
        <v>93</v>
      </c>
      <c r="E97">
        <v>106000</v>
      </c>
      <c r="F97">
        <v>30.5</v>
      </c>
      <c r="G97">
        <v>32</v>
      </c>
      <c r="H97">
        <v>34</v>
      </c>
      <c r="I97">
        <v>35.5</v>
      </c>
      <c r="J97">
        <v>37</v>
      </c>
      <c r="K97">
        <v>38.5</v>
      </c>
      <c r="L97">
        <v>40</v>
      </c>
      <c r="M97">
        <v>41.5</v>
      </c>
      <c r="N97">
        <v>42.500000000000007</v>
      </c>
      <c r="O97">
        <v>43.999999999999993</v>
      </c>
      <c r="P97">
        <v>45.499999999999993</v>
      </c>
      <c r="Q97">
        <v>47</v>
      </c>
    </row>
    <row r="98" spans="4:17" x14ac:dyDescent="0.25">
      <c r="D98">
        <v>94</v>
      </c>
      <c r="E98">
        <v>107000</v>
      </c>
      <c r="F98">
        <v>30.5</v>
      </c>
      <c r="G98">
        <v>32</v>
      </c>
      <c r="H98">
        <v>34</v>
      </c>
      <c r="I98">
        <v>35.5</v>
      </c>
      <c r="J98">
        <v>37</v>
      </c>
      <c r="K98">
        <v>38.5</v>
      </c>
      <c r="L98">
        <v>40</v>
      </c>
      <c r="M98">
        <v>41.5</v>
      </c>
      <c r="N98">
        <v>42.999999999999993</v>
      </c>
      <c r="O98">
        <v>43.999999999999993</v>
      </c>
      <c r="P98">
        <v>45.499999999999993</v>
      </c>
      <c r="Q98">
        <v>47</v>
      </c>
    </row>
    <row r="99" spans="4:17" x14ac:dyDescent="0.25">
      <c r="D99">
        <v>95</v>
      </c>
      <c r="E99">
        <v>108000</v>
      </c>
      <c r="F99">
        <v>30.5</v>
      </c>
      <c r="G99">
        <v>32</v>
      </c>
      <c r="H99">
        <v>34</v>
      </c>
      <c r="I99">
        <v>35.5</v>
      </c>
      <c r="J99">
        <v>37</v>
      </c>
      <c r="K99">
        <v>38.5</v>
      </c>
      <c r="L99">
        <v>40</v>
      </c>
      <c r="M99">
        <v>41.5</v>
      </c>
      <c r="N99">
        <v>42.999999999999993</v>
      </c>
      <c r="O99">
        <v>43.999999999999993</v>
      </c>
      <c r="P99">
        <v>45.499999999999993</v>
      </c>
      <c r="Q99">
        <v>47</v>
      </c>
    </row>
    <row r="100" spans="4:17" x14ac:dyDescent="0.25">
      <c r="D100">
        <v>96</v>
      </c>
      <c r="E100">
        <v>109000</v>
      </c>
      <c r="F100">
        <v>30.5</v>
      </c>
      <c r="G100">
        <v>32</v>
      </c>
      <c r="H100">
        <v>34</v>
      </c>
      <c r="I100">
        <v>35.5</v>
      </c>
      <c r="J100">
        <v>37</v>
      </c>
      <c r="K100">
        <v>38.5</v>
      </c>
      <c r="L100">
        <v>40</v>
      </c>
      <c r="M100">
        <v>41.5</v>
      </c>
      <c r="N100">
        <v>42.999999999999993</v>
      </c>
      <c r="O100">
        <v>43.999999999999993</v>
      </c>
      <c r="P100">
        <v>45.499999999999993</v>
      </c>
      <c r="Q100">
        <v>47</v>
      </c>
    </row>
    <row r="101" spans="4:17" x14ac:dyDescent="0.25">
      <c r="D101">
        <v>97</v>
      </c>
      <c r="E101">
        <v>110000</v>
      </c>
      <c r="F101">
        <v>30.5</v>
      </c>
      <c r="G101">
        <v>32</v>
      </c>
      <c r="H101">
        <v>34</v>
      </c>
      <c r="I101">
        <v>35.5</v>
      </c>
      <c r="J101">
        <v>37</v>
      </c>
      <c r="K101">
        <v>39</v>
      </c>
      <c r="L101">
        <v>40</v>
      </c>
      <c r="M101">
        <v>41.5</v>
      </c>
      <c r="N101">
        <v>42.999999999999993</v>
      </c>
      <c r="O101">
        <v>44.499999999999993</v>
      </c>
      <c r="P101">
        <v>45.499999999999993</v>
      </c>
      <c r="Q101">
        <v>47</v>
      </c>
    </row>
  </sheetData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D1:Q75"/>
  <sheetViews>
    <sheetView zoomScale="85" zoomScaleNormal="85" workbookViewId="0"/>
  </sheetViews>
  <sheetFormatPr defaultRowHeight="15" x14ac:dyDescent="0.25"/>
  <sheetData>
    <row r="1" spans="4:17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</row>
    <row r="2" spans="4:17" x14ac:dyDescent="0.25">
      <c r="F2" s="62">
        <v>0</v>
      </c>
      <c r="G2" s="62">
        <v>2.5009999999999999</v>
      </c>
      <c r="H2" s="62">
        <v>3.0009999999999999</v>
      </c>
      <c r="I2" s="62">
        <v>3.5009999999999999</v>
      </c>
      <c r="J2" s="62">
        <v>4.0010000000000003</v>
      </c>
      <c r="K2" s="62">
        <v>4.5010000000000003</v>
      </c>
      <c r="L2" s="62">
        <v>5.0010000000000003</v>
      </c>
      <c r="M2" s="62">
        <v>5.5010000000000003</v>
      </c>
      <c r="N2" s="62">
        <v>6.0010000000000003</v>
      </c>
      <c r="O2" s="62">
        <v>6.5010000000000003</v>
      </c>
      <c r="P2" s="62">
        <v>7.0010000000000003</v>
      </c>
      <c r="Q2" s="62">
        <v>7.5010000000000003</v>
      </c>
    </row>
    <row r="3" spans="4:17" x14ac:dyDescent="0.25">
      <c r="E3" t="s">
        <v>59</v>
      </c>
      <c r="F3" s="62">
        <v>2</v>
      </c>
      <c r="G3" s="62">
        <v>3</v>
      </c>
      <c r="H3" s="62">
        <v>4</v>
      </c>
      <c r="I3" s="62">
        <v>5</v>
      </c>
      <c r="J3" s="62">
        <v>6</v>
      </c>
      <c r="K3" s="62">
        <v>7</v>
      </c>
      <c r="L3" s="62">
        <v>8</v>
      </c>
      <c r="M3" s="62">
        <v>9</v>
      </c>
      <c r="N3" s="62">
        <v>10</v>
      </c>
      <c r="O3" s="62">
        <v>11</v>
      </c>
      <c r="P3" s="62">
        <v>12</v>
      </c>
      <c r="Q3" s="62">
        <v>13</v>
      </c>
    </row>
    <row r="4" spans="4:17" x14ac:dyDescent="0.25">
      <c r="D4">
        <v>1</v>
      </c>
      <c r="E4">
        <v>0</v>
      </c>
      <c r="F4" s="37">
        <v>8</v>
      </c>
      <c r="G4" s="37">
        <v>8</v>
      </c>
      <c r="H4" s="37">
        <v>8</v>
      </c>
      <c r="I4" s="37">
        <v>8.5</v>
      </c>
      <c r="J4" s="37">
        <v>8.5</v>
      </c>
      <c r="K4" s="37">
        <v>8.5</v>
      </c>
      <c r="L4" s="37">
        <v>8.5</v>
      </c>
      <c r="M4" s="37">
        <v>8.5</v>
      </c>
      <c r="N4" s="37">
        <v>8.5</v>
      </c>
      <c r="O4" s="37">
        <v>9</v>
      </c>
      <c r="P4" s="37">
        <v>9</v>
      </c>
      <c r="Q4" s="37">
        <v>9</v>
      </c>
    </row>
    <row r="5" spans="4:17" x14ac:dyDescent="0.25">
      <c r="D5">
        <v>2</v>
      </c>
      <c r="E5">
        <v>19500</v>
      </c>
      <c r="F5" s="37">
        <v>8</v>
      </c>
      <c r="G5" s="37">
        <v>8</v>
      </c>
      <c r="H5" s="37">
        <v>8</v>
      </c>
      <c r="I5" s="37">
        <v>8.5</v>
      </c>
      <c r="J5" s="37">
        <v>8.5</v>
      </c>
      <c r="K5" s="37">
        <v>8.5</v>
      </c>
      <c r="L5" s="37">
        <v>8.5</v>
      </c>
      <c r="M5" s="37">
        <v>8.5</v>
      </c>
      <c r="N5" s="37">
        <v>8.5</v>
      </c>
      <c r="O5" s="37">
        <v>9</v>
      </c>
      <c r="P5" s="37">
        <v>9</v>
      </c>
      <c r="Q5" s="37">
        <v>9</v>
      </c>
    </row>
    <row r="6" spans="4:17" x14ac:dyDescent="0.25">
      <c r="D6">
        <v>3</v>
      </c>
      <c r="E6">
        <v>20000</v>
      </c>
      <c r="F6" s="37">
        <v>9</v>
      </c>
      <c r="G6" s="37">
        <v>9</v>
      </c>
      <c r="H6" s="37">
        <v>9.5</v>
      </c>
      <c r="I6" s="37">
        <v>9.5</v>
      </c>
      <c r="J6" s="37">
        <v>9.5</v>
      </c>
      <c r="K6" s="37">
        <v>9.5</v>
      </c>
      <c r="L6" s="37">
        <v>9.5</v>
      </c>
      <c r="M6" s="37">
        <v>10</v>
      </c>
      <c r="N6" s="37">
        <v>10</v>
      </c>
      <c r="O6" s="37">
        <v>10</v>
      </c>
      <c r="P6" s="37">
        <v>10</v>
      </c>
      <c r="Q6" s="37">
        <v>10</v>
      </c>
    </row>
    <row r="7" spans="4:17" x14ac:dyDescent="0.25">
      <c r="D7">
        <v>4</v>
      </c>
      <c r="E7">
        <v>20500</v>
      </c>
      <c r="F7" s="37">
        <v>9.5</v>
      </c>
      <c r="G7" s="37">
        <v>9.5</v>
      </c>
      <c r="H7" s="37">
        <v>10</v>
      </c>
      <c r="I7" s="37">
        <v>10</v>
      </c>
      <c r="J7" s="37">
        <v>10</v>
      </c>
      <c r="K7" s="37">
        <v>10</v>
      </c>
      <c r="L7" s="37">
        <v>10.500000000000002</v>
      </c>
      <c r="M7" s="37">
        <v>10.500000000000002</v>
      </c>
      <c r="N7" s="37">
        <v>10.500000000000002</v>
      </c>
      <c r="O7" s="37">
        <v>10.500000000000002</v>
      </c>
      <c r="P7" s="37">
        <v>10.500000000000002</v>
      </c>
      <c r="Q7" s="37">
        <v>10.500000000000002</v>
      </c>
    </row>
    <row r="8" spans="4:17" x14ac:dyDescent="0.25">
      <c r="D8">
        <v>5</v>
      </c>
      <c r="E8">
        <v>21000</v>
      </c>
      <c r="F8" s="37">
        <v>10</v>
      </c>
      <c r="G8" s="37">
        <v>10</v>
      </c>
      <c r="H8" s="37">
        <v>10.500000000000002</v>
      </c>
      <c r="I8" s="37">
        <v>10.500000000000002</v>
      </c>
      <c r="J8" s="37">
        <v>10.500000000000002</v>
      </c>
      <c r="K8" s="37">
        <v>10.500000000000002</v>
      </c>
      <c r="L8" s="37">
        <v>10.999999999999998</v>
      </c>
      <c r="M8" s="37">
        <v>10.999999999999998</v>
      </c>
      <c r="N8" s="37">
        <v>10.999999999999998</v>
      </c>
      <c r="O8" s="37">
        <v>10.999999999999998</v>
      </c>
      <c r="P8" s="37">
        <v>10.999999999999998</v>
      </c>
      <c r="Q8" s="37">
        <v>11.5</v>
      </c>
    </row>
    <row r="9" spans="4:17" x14ac:dyDescent="0.25">
      <c r="D9">
        <v>6</v>
      </c>
      <c r="E9">
        <v>21500</v>
      </c>
      <c r="F9" s="37">
        <v>10.500000000000002</v>
      </c>
      <c r="G9" s="37">
        <v>10.500000000000002</v>
      </c>
      <c r="H9" s="37">
        <v>10.999999999999998</v>
      </c>
      <c r="I9" s="37">
        <v>10.999999999999998</v>
      </c>
      <c r="J9" s="37">
        <v>10.999999999999998</v>
      </c>
      <c r="K9" s="37">
        <v>10.999999999999998</v>
      </c>
      <c r="L9" s="37">
        <v>11.5</v>
      </c>
      <c r="M9" s="37">
        <v>11.5</v>
      </c>
      <c r="N9" s="37">
        <v>11.5</v>
      </c>
      <c r="O9" s="37">
        <v>11.5</v>
      </c>
      <c r="P9" s="37">
        <v>11.5</v>
      </c>
      <c r="Q9" s="37">
        <v>12</v>
      </c>
    </row>
    <row r="10" spans="4:17" x14ac:dyDescent="0.25">
      <c r="D10">
        <v>7</v>
      </c>
      <c r="E10">
        <v>22000</v>
      </c>
      <c r="F10" s="37">
        <v>10.999999999999998</v>
      </c>
      <c r="G10" s="37">
        <v>10.999999999999998</v>
      </c>
      <c r="H10" s="37">
        <v>11.5</v>
      </c>
      <c r="I10" s="37">
        <v>11.5</v>
      </c>
      <c r="J10" s="37">
        <v>11.5</v>
      </c>
      <c r="K10" s="37">
        <v>11.5</v>
      </c>
      <c r="L10" s="37">
        <v>12</v>
      </c>
      <c r="M10" s="37">
        <v>12</v>
      </c>
      <c r="N10" s="37">
        <v>12</v>
      </c>
      <c r="O10" s="37">
        <v>12</v>
      </c>
      <c r="P10" s="37">
        <v>12.5</v>
      </c>
      <c r="Q10" s="37">
        <v>12.5</v>
      </c>
    </row>
    <row r="11" spans="4:17" x14ac:dyDescent="0.25">
      <c r="D11">
        <v>8</v>
      </c>
      <c r="E11">
        <v>22500</v>
      </c>
      <c r="F11" s="37">
        <v>11.5</v>
      </c>
      <c r="G11" s="37">
        <v>11.5</v>
      </c>
      <c r="H11" s="37">
        <v>12</v>
      </c>
      <c r="I11" s="37">
        <v>12</v>
      </c>
      <c r="J11" s="37">
        <v>12</v>
      </c>
      <c r="K11" s="37">
        <v>12</v>
      </c>
      <c r="L11" s="37">
        <v>12.5</v>
      </c>
      <c r="M11" s="37">
        <v>12.5</v>
      </c>
      <c r="N11" s="37">
        <v>12.5</v>
      </c>
      <c r="O11" s="37">
        <v>12.5</v>
      </c>
      <c r="P11" s="37">
        <v>12.5</v>
      </c>
      <c r="Q11" s="37">
        <v>13</v>
      </c>
    </row>
    <row r="12" spans="4:17" x14ac:dyDescent="0.25">
      <c r="D12">
        <v>9</v>
      </c>
      <c r="E12">
        <v>23000</v>
      </c>
      <c r="F12" s="37">
        <v>12</v>
      </c>
      <c r="G12" s="37">
        <v>12</v>
      </c>
      <c r="H12" s="37">
        <v>12</v>
      </c>
      <c r="I12" s="37">
        <v>12.5</v>
      </c>
      <c r="J12" s="37">
        <v>12.5</v>
      </c>
      <c r="K12" s="37">
        <v>12.5</v>
      </c>
      <c r="L12" s="37">
        <v>13</v>
      </c>
      <c r="M12" s="37">
        <v>13</v>
      </c>
      <c r="N12" s="37">
        <v>13</v>
      </c>
      <c r="O12" s="37">
        <v>13</v>
      </c>
      <c r="P12" s="37">
        <v>13</v>
      </c>
      <c r="Q12" s="37">
        <v>13.5</v>
      </c>
    </row>
    <row r="13" spans="4:17" x14ac:dyDescent="0.25">
      <c r="D13">
        <v>10</v>
      </c>
      <c r="E13">
        <v>23500</v>
      </c>
      <c r="F13" s="37">
        <v>12.5</v>
      </c>
      <c r="G13" s="37">
        <v>12.5</v>
      </c>
      <c r="H13" s="37">
        <v>12.5</v>
      </c>
      <c r="I13" s="37">
        <v>13</v>
      </c>
      <c r="J13" s="37">
        <v>13</v>
      </c>
      <c r="K13" s="37">
        <v>13</v>
      </c>
      <c r="L13" s="37">
        <v>13</v>
      </c>
      <c r="M13" s="37">
        <v>13.5</v>
      </c>
      <c r="N13" s="37">
        <v>13.5</v>
      </c>
      <c r="O13" s="37">
        <v>13.5</v>
      </c>
      <c r="P13" s="37">
        <v>13.5</v>
      </c>
      <c r="Q13" s="37">
        <v>13.5</v>
      </c>
    </row>
    <row r="14" spans="4:17" x14ac:dyDescent="0.25">
      <c r="D14">
        <v>11</v>
      </c>
      <c r="E14">
        <v>24000</v>
      </c>
      <c r="F14" s="37">
        <v>12.5</v>
      </c>
      <c r="G14" s="37">
        <v>13</v>
      </c>
      <c r="H14" s="37">
        <v>13</v>
      </c>
      <c r="I14" s="37">
        <v>13</v>
      </c>
      <c r="J14" s="37">
        <v>13.5</v>
      </c>
      <c r="K14" s="37">
        <v>13.5</v>
      </c>
      <c r="L14" s="37">
        <v>13.5</v>
      </c>
      <c r="M14" s="37">
        <v>13.5</v>
      </c>
      <c r="N14" s="37">
        <v>14.000000000000002</v>
      </c>
      <c r="O14" s="37">
        <v>14.000000000000002</v>
      </c>
      <c r="P14" s="37">
        <v>14.000000000000002</v>
      </c>
      <c r="Q14" s="37">
        <v>14.000000000000002</v>
      </c>
    </row>
    <row r="15" spans="4:17" x14ac:dyDescent="0.25">
      <c r="D15">
        <v>12</v>
      </c>
      <c r="E15">
        <v>24500</v>
      </c>
      <c r="F15" s="37">
        <v>13</v>
      </c>
      <c r="G15" s="37">
        <v>13</v>
      </c>
      <c r="H15" s="37">
        <v>13.5</v>
      </c>
      <c r="I15" s="37">
        <v>13.5</v>
      </c>
      <c r="J15" s="37">
        <v>13.5</v>
      </c>
      <c r="K15" s="37">
        <v>14.000000000000002</v>
      </c>
      <c r="L15" s="37">
        <v>14.000000000000002</v>
      </c>
      <c r="M15" s="37">
        <v>14.000000000000002</v>
      </c>
      <c r="N15" s="37">
        <v>14.500000000000002</v>
      </c>
      <c r="O15" s="37">
        <v>14.500000000000002</v>
      </c>
      <c r="P15" s="37">
        <v>14.500000000000002</v>
      </c>
      <c r="Q15" s="37">
        <v>14.500000000000002</v>
      </c>
    </row>
    <row r="16" spans="4:17" x14ac:dyDescent="0.25">
      <c r="D16">
        <v>13</v>
      </c>
      <c r="E16">
        <v>25000</v>
      </c>
      <c r="F16" s="37">
        <v>13.5</v>
      </c>
      <c r="G16" s="37">
        <v>13.5</v>
      </c>
      <c r="H16" s="37">
        <v>14.000000000000002</v>
      </c>
      <c r="I16" s="37">
        <v>14.000000000000002</v>
      </c>
      <c r="J16" s="37">
        <v>14.000000000000002</v>
      </c>
      <c r="K16" s="37">
        <v>14.000000000000002</v>
      </c>
      <c r="L16" s="37">
        <v>14.500000000000002</v>
      </c>
      <c r="M16" s="37">
        <v>14.500000000000002</v>
      </c>
      <c r="N16" s="37">
        <v>14.500000000000002</v>
      </c>
      <c r="O16" s="37">
        <v>15</v>
      </c>
      <c r="P16" s="37">
        <v>15</v>
      </c>
      <c r="Q16" s="37">
        <v>15</v>
      </c>
    </row>
    <row r="17" spans="4:17" x14ac:dyDescent="0.25">
      <c r="D17">
        <v>14</v>
      </c>
      <c r="E17">
        <v>26000</v>
      </c>
      <c r="F17" s="37">
        <v>14.000000000000002</v>
      </c>
      <c r="G17" s="37">
        <v>14.000000000000002</v>
      </c>
      <c r="H17" s="37">
        <v>14.500000000000002</v>
      </c>
      <c r="I17" s="37">
        <v>14.500000000000002</v>
      </c>
      <c r="J17" s="37">
        <v>15</v>
      </c>
      <c r="K17" s="37">
        <v>15</v>
      </c>
      <c r="L17" s="37">
        <v>15</v>
      </c>
      <c r="M17" s="37">
        <v>15</v>
      </c>
      <c r="N17" s="37">
        <v>15.5</v>
      </c>
      <c r="O17" s="37">
        <v>15.5</v>
      </c>
      <c r="P17" s="37">
        <v>15.5</v>
      </c>
      <c r="Q17" s="37">
        <v>15.5</v>
      </c>
    </row>
    <row r="18" spans="4:17" x14ac:dyDescent="0.25">
      <c r="D18">
        <v>15</v>
      </c>
      <c r="E18">
        <v>27000</v>
      </c>
      <c r="F18" s="37">
        <v>14.500000000000002</v>
      </c>
      <c r="G18" s="37">
        <v>15</v>
      </c>
      <c r="H18" s="37">
        <v>15</v>
      </c>
      <c r="I18" s="37">
        <v>15.5</v>
      </c>
      <c r="J18" s="37">
        <v>15.5</v>
      </c>
      <c r="K18" s="37">
        <v>15.5</v>
      </c>
      <c r="L18" s="37">
        <v>16</v>
      </c>
      <c r="M18" s="37">
        <v>16</v>
      </c>
      <c r="N18" s="37">
        <v>16</v>
      </c>
      <c r="O18" s="37">
        <v>16</v>
      </c>
      <c r="P18" s="37">
        <v>16.5</v>
      </c>
      <c r="Q18" s="37">
        <v>16.5</v>
      </c>
    </row>
    <row r="19" spans="4:17" x14ac:dyDescent="0.25">
      <c r="D19">
        <v>16</v>
      </c>
      <c r="E19">
        <v>28000</v>
      </c>
      <c r="F19" s="37">
        <v>15</v>
      </c>
      <c r="G19" s="37">
        <v>15.5</v>
      </c>
      <c r="H19" s="37">
        <v>15.5</v>
      </c>
      <c r="I19" s="37">
        <v>16</v>
      </c>
      <c r="J19" s="37">
        <v>16</v>
      </c>
      <c r="K19" s="37">
        <v>16</v>
      </c>
      <c r="L19" s="37">
        <v>16.5</v>
      </c>
      <c r="M19" s="37">
        <v>16.5</v>
      </c>
      <c r="N19" s="37">
        <v>16.5</v>
      </c>
      <c r="O19" s="37">
        <v>17</v>
      </c>
      <c r="P19" s="37">
        <v>17</v>
      </c>
      <c r="Q19" s="37">
        <v>17</v>
      </c>
    </row>
    <row r="20" spans="4:17" x14ac:dyDescent="0.25">
      <c r="D20">
        <v>17</v>
      </c>
      <c r="E20">
        <v>29000</v>
      </c>
      <c r="F20" s="37">
        <v>16</v>
      </c>
      <c r="G20" s="37">
        <v>16</v>
      </c>
      <c r="H20" s="37">
        <v>16</v>
      </c>
      <c r="I20" s="37">
        <v>16.5</v>
      </c>
      <c r="J20" s="37">
        <v>16.5</v>
      </c>
      <c r="K20" s="37">
        <v>17</v>
      </c>
      <c r="L20" s="37">
        <v>17</v>
      </c>
      <c r="M20" s="37">
        <v>17</v>
      </c>
      <c r="N20" s="37">
        <v>17.5</v>
      </c>
      <c r="O20" s="37">
        <v>17.5</v>
      </c>
      <c r="P20" s="37">
        <v>17.5</v>
      </c>
      <c r="Q20" s="37">
        <v>17.5</v>
      </c>
    </row>
    <row r="21" spans="4:17" x14ac:dyDescent="0.25">
      <c r="D21">
        <v>18</v>
      </c>
      <c r="E21">
        <v>30000</v>
      </c>
      <c r="F21" s="37">
        <v>16.5</v>
      </c>
      <c r="G21" s="37">
        <v>16.5</v>
      </c>
      <c r="H21" s="37">
        <v>16.5</v>
      </c>
      <c r="I21" s="37">
        <v>17</v>
      </c>
      <c r="J21" s="37">
        <v>17</v>
      </c>
      <c r="K21" s="37">
        <v>17.5</v>
      </c>
      <c r="L21" s="37">
        <v>17.5</v>
      </c>
      <c r="M21" s="37">
        <v>17.5</v>
      </c>
      <c r="N21" s="37">
        <v>18</v>
      </c>
      <c r="O21" s="37">
        <v>18</v>
      </c>
      <c r="P21" s="37">
        <v>18</v>
      </c>
      <c r="Q21" s="37">
        <v>18</v>
      </c>
    </row>
    <row r="22" spans="4:17" x14ac:dyDescent="0.25">
      <c r="D22">
        <v>19</v>
      </c>
      <c r="E22">
        <v>31000</v>
      </c>
      <c r="F22" s="37">
        <v>17</v>
      </c>
      <c r="G22" s="37">
        <v>17</v>
      </c>
      <c r="H22" s="37">
        <v>17.5</v>
      </c>
      <c r="I22" s="37">
        <v>17.5</v>
      </c>
      <c r="J22" s="37">
        <v>18</v>
      </c>
      <c r="K22" s="37">
        <v>18</v>
      </c>
      <c r="L22" s="37">
        <v>18</v>
      </c>
      <c r="M22" s="37">
        <v>18.5</v>
      </c>
      <c r="N22" s="37">
        <v>18.5</v>
      </c>
      <c r="O22" s="37">
        <v>18.5</v>
      </c>
      <c r="P22" s="37">
        <v>19</v>
      </c>
      <c r="Q22" s="37">
        <v>19</v>
      </c>
    </row>
    <row r="23" spans="4:17" x14ac:dyDescent="0.25">
      <c r="D23">
        <v>20</v>
      </c>
      <c r="E23">
        <v>32000</v>
      </c>
      <c r="F23" s="37">
        <v>17</v>
      </c>
      <c r="G23" s="37">
        <v>17.5</v>
      </c>
      <c r="H23" s="37">
        <v>17.5</v>
      </c>
      <c r="I23" s="37">
        <v>18</v>
      </c>
      <c r="J23" s="37">
        <v>18</v>
      </c>
      <c r="K23" s="37">
        <v>18.5</v>
      </c>
      <c r="L23" s="37">
        <v>18.5</v>
      </c>
      <c r="M23" s="37">
        <v>18.5</v>
      </c>
      <c r="N23" s="37">
        <v>19</v>
      </c>
      <c r="O23" s="37">
        <v>19</v>
      </c>
      <c r="P23" s="37">
        <v>19</v>
      </c>
      <c r="Q23" s="37">
        <v>19.5</v>
      </c>
    </row>
    <row r="24" spans="4:17" x14ac:dyDescent="0.25">
      <c r="D24">
        <v>21</v>
      </c>
      <c r="E24">
        <v>35000</v>
      </c>
      <c r="F24" s="37">
        <v>17.5</v>
      </c>
      <c r="G24" s="37">
        <v>17.5</v>
      </c>
      <c r="H24" s="37">
        <v>18</v>
      </c>
      <c r="I24" s="37">
        <v>18</v>
      </c>
      <c r="J24" s="37">
        <v>18</v>
      </c>
      <c r="K24" s="37">
        <v>18.5</v>
      </c>
      <c r="L24" s="37">
        <v>18.5</v>
      </c>
      <c r="M24" s="37">
        <v>19</v>
      </c>
      <c r="N24" s="37">
        <v>19</v>
      </c>
      <c r="O24" s="37">
        <v>19</v>
      </c>
      <c r="P24" s="37">
        <v>19</v>
      </c>
      <c r="Q24" s="37">
        <v>19.5</v>
      </c>
    </row>
    <row r="25" spans="4:17" x14ac:dyDescent="0.25">
      <c r="D25">
        <v>22</v>
      </c>
      <c r="E25">
        <v>36000</v>
      </c>
      <c r="F25" s="37">
        <v>17.5</v>
      </c>
      <c r="G25" s="37">
        <v>17.5</v>
      </c>
      <c r="H25" s="37">
        <v>18</v>
      </c>
      <c r="I25" s="37">
        <v>18</v>
      </c>
      <c r="J25" s="37">
        <v>18.5</v>
      </c>
      <c r="K25" s="37">
        <v>18.5</v>
      </c>
      <c r="L25" s="37">
        <v>18.5</v>
      </c>
      <c r="M25" s="37">
        <v>19</v>
      </c>
      <c r="N25" s="37">
        <v>19</v>
      </c>
      <c r="O25" s="37">
        <v>19</v>
      </c>
      <c r="P25" s="37">
        <v>19.5</v>
      </c>
      <c r="Q25" s="37">
        <v>19.5</v>
      </c>
    </row>
    <row r="26" spans="4:17" x14ac:dyDescent="0.25">
      <c r="D26">
        <v>23</v>
      </c>
      <c r="E26">
        <v>37000</v>
      </c>
      <c r="F26" s="37">
        <v>17.5</v>
      </c>
      <c r="G26" s="37">
        <v>18</v>
      </c>
      <c r="H26" s="37">
        <v>18</v>
      </c>
      <c r="I26" s="37">
        <v>18.5</v>
      </c>
      <c r="J26" s="37">
        <v>18.5</v>
      </c>
      <c r="K26" s="37">
        <v>18.5</v>
      </c>
      <c r="L26" s="37">
        <v>19</v>
      </c>
      <c r="M26" s="37">
        <v>19</v>
      </c>
      <c r="N26" s="37">
        <v>19</v>
      </c>
      <c r="O26" s="37">
        <v>19.5</v>
      </c>
      <c r="P26" s="37">
        <v>19.5</v>
      </c>
      <c r="Q26" s="37">
        <v>19.5</v>
      </c>
    </row>
    <row r="27" spans="4:17" x14ac:dyDescent="0.25">
      <c r="D27">
        <v>24</v>
      </c>
      <c r="E27">
        <v>38000</v>
      </c>
      <c r="F27" s="37">
        <v>17.5</v>
      </c>
      <c r="G27" s="37">
        <v>18</v>
      </c>
      <c r="H27" s="37">
        <v>18</v>
      </c>
      <c r="I27" s="37">
        <v>18.5</v>
      </c>
      <c r="J27" s="37">
        <v>18.5</v>
      </c>
      <c r="K27" s="37">
        <v>19</v>
      </c>
      <c r="L27" s="37">
        <v>19</v>
      </c>
      <c r="M27" s="37">
        <v>19</v>
      </c>
      <c r="N27" s="37">
        <v>19.5</v>
      </c>
      <c r="O27" s="37">
        <v>19.5</v>
      </c>
      <c r="P27" s="37">
        <v>19.5</v>
      </c>
      <c r="Q27" s="37">
        <v>19.5</v>
      </c>
    </row>
    <row r="28" spans="4:17" x14ac:dyDescent="0.25">
      <c r="D28">
        <v>25</v>
      </c>
      <c r="E28">
        <v>39000</v>
      </c>
      <c r="F28" s="37">
        <v>17.5</v>
      </c>
      <c r="G28" s="37">
        <v>18</v>
      </c>
      <c r="H28" s="37">
        <v>18.5</v>
      </c>
      <c r="I28" s="37">
        <v>18.5</v>
      </c>
      <c r="J28" s="37">
        <v>18.5</v>
      </c>
      <c r="K28" s="37">
        <v>19</v>
      </c>
      <c r="L28" s="37">
        <v>19</v>
      </c>
      <c r="M28" s="37">
        <v>19.5</v>
      </c>
      <c r="N28" s="37">
        <v>19.5</v>
      </c>
      <c r="O28" s="37">
        <v>19.5</v>
      </c>
      <c r="P28" s="37">
        <v>19.5</v>
      </c>
      <c r="Q28" s="37">
        <v>20</v>
      </c>
    </row>
    <row r="29" spans="4:17" x14ac:dyDescent="0.25">
      <c r="D29">
        <v>26</v>
      </c>
      <c r="E29">
        <v>40000</v>
      </c>
      <c r="F29" s="37">
        <v>18</v>
      </c>
      <c r="G29" s="37">
        <v>18</v>
      </c>
      <c r="H29" s="37">
        <v>18.5</v>
      </c>
      <c r="I29" s="37">
        <v>18.5</v>
      </c>
      <c r="J29" s="37">
        <v>19</v>
      </c>
      <c r="K29" s="37">
        <v>19</v>
      </c>
      <c r="L29" s="37">
        <v>19</v>
      </c>
      <c r="M29" s="37">
        <v>19.5</v>
      </c>
      <c r="N29" s="37">
        <v>19.5</v>
      </c>
      <c r="O29" s="37">
        <v>19.5</v>
      </c>
      <c r="P29" s="37">
        <v>20</v>
      </c>
      <c r="Q29" s="37">
        <v>20</v>
      </c>
    </row>
    <row r="30" spans="4:17" x14ac:dyDescent="0.25">
      <c r="D30">
        <v>27</v>
      </c>
      <c r="E30">
        <v>41000</v>
      </c>
      <c r="F30" s="37">
        <v>18</v>
      </c>
      <c r="G30" s="37">
        <v>18</v>
      </c>
      <c r="H30" s="37">
        <v>18.5</v>
      </c>
      <c r="I30" s="37">
        <v>18.5</v>
      </c>
      <c r="J30" s="37">
        <v>19</v>
      </c>
      <c r="K30" s="37">
        <v>19</v>
      </c>
      <c r="L30" s="37">
        <v>19.5</v>
      </c>
      <c r="M30" s="37">
        <v>19.5</v>
      </c>
      <c r="N30" s="37">
        <v>19.5</v>
      </c>
      <c r="O30" s="37">
        <v>20</v>
      </c>
      <c r="P30" s="37">
        <v>20</v>
      </c>
      <c r="Q30" s="37">
        <v>20</v>
      </c>
    </row>
    <row r="31" spans="4:17" x14ac:dyDescent="0.25">
      <c r="D31">
        <v>28</v>
      </c>
      <c r="E31">
        <v>43000</v>
      </c>
      <c r="F31" s="37">
        <v>18</v>
      </c>
      <c r="G31" s="37">
        <v>18.5</v>
      </c>
      <c r="H31" s="37">
        <v>18.5</v>
      </c>
      <c r="I31" s="37">
        <v>19</v>
      </c>
      <c r="J31" s="37">
        <v>19</v>
      </c>
      <c r="K31" s="37">
        <v>19.5</v>
      </c>
      <c r="L31" s="37">
        <v>19.5</v>
      </c>
      <c r="M31" s="37">
        <v>19.5</v>
      </c>
      <c r="N31" s="37">
        <v>20</v>
      </c>
      <c r="O31" s="37">
        <v>20</v>
      </c>
      <c r="P31" s="37">
        <v>20</v>
      </c>
      <c r="Q31" s="37">
        <v>20.5</v>
      </c>
    </row>
    <row r="32" spans="4:17" x14ac:dyDescent="0.25">
      <c r="D32">
        <v>29</v>
      </c>
      <c r="E32">
        <v>44000</v>
      </c>
      <c r="F32" s="37">
        <v>18</v>
      </c>
      <c r="G32" s="37">
        <v>18.5</v>
      </c>
      <c r="H32" s="37">
        <v>18.5</v>
      </c>
      <c r="I32" s="37">
        <v>19</v>
      </c>
      <c r="J32" s="37">
        <v>19</v>
      </c>
      <c r="K32" s="37">
        <v>19.5</v>
      </c>
      <c r="L32" s="37">
        <v>19.5</v>
      </c>
      <c r="M32" s="37">
        <v>20</v>
      </c>
      <c r="N32" s="37">
        <v>20</v>
      </c>
      <c r="O32" s="37">
        <v>20</v>
      </c>
      <c r="P32" s="37">
        <v>20</v>
      </c>
      <c r="Q32" s="37">
        <v>20.5</v>
      </c>
    </row>
    <row r="33" spans="4:17" x14ac:dyDescent="0.25">
      <c r="D33">
        <v>30</v>
      </c>
      <c r="E33">
        <v>45000</v>
      </c>
      <c r="F33" s="37">
        <v>18.5</v>
      </c>
      <c r="G33" s="37">
        <v>18.5</v>
      </c>
      <c r="H33" s="37">
        <v>19</v>
      </c>
      <c r="I33" s="37">
        <v>19</v>
      </c>
      <c r="J33" s="37">
        <v>19</v>
      </c>
      <c r="K33" s="37">
        <v>19.5</v>
      </c>
      <c r="L33" s="37">
        <v>19.5</v>
      </c>
      <c r="M33" s="37">
        <v>20</v>
      </c>
      <c r="N33" s="37">
        <v>20</v>
      </c>
      <c r="O33" s="37">
        <v>20</v>
      </c>
      <c r="P33" s="37">
        <v>20.5</v>
      </c>
      <c r="Q33" s="37">
        <v>20.5</v>
      </c>
    </row>
    <row r="34" spans="4:17" x14ac:dyDescent="0.25">
      <c r="D34">
        <v>31</v>
      </c>
      <c r="E34">
        <v>46000</v>
      </c>
      <c r="F34" s="37">
        <v>18.5</v>
      </c>
      <c r="G34" s="37">
        <v>18.5</v>
      </c>
      <c r="H34" s="37">
        <v>19</v>
      </c>
      <c r="I34" s="37">
        <v>19</v>
      </c>
      <c r="J34" s="37">
        <v>19.5</v>
      </c>
      <c r="K34" s="37">
        <v>19.5</v>
      </c>
      <c r="L34" s="37">
        <v>20</v>
      </c>
      <c r="M34" s="37">
        <v>20</v>
      </c>
      <c r="N34" s="37">
        <v>20</v>
      </c>
      <c r="O34" s="37">
        <v>20.5</v>
      </c>
      <c r="P34" s="37">
        <v>20.5</v>
      </c>
      <c r="Q34" s="37">
        <v>20.5</v>
      </c>
    </row>
    <row r="35" spans="4:17" x14ac:dyDescent="0.25">
      <c r="D35">
        <v>32</v>
      </c>
      <c r="E35">
        <v>47000</v>
      </c>
      <c r="F35" s="37">
        <v>18.5</v>
      </c>
      <c r="G35" s="37">
        <v>18.5</v>
      </c>
      <c r="H35" s="37">
        <v>19</v>
      </c>
      <c r="I35" s="37">
        <v>19</v>
      </c>
      <c r="J35" s="37">
        <v>19.5</v>
      </c>
      <c r="K35" s="37">
        <v>19.5</v>
      </c>
      <c r="L35" s="37">
        <v>20</v>
      </c>
      <c r="M35" s="37">
        <v>20</v>
      </c>
      <c r="N35" s="37">
        <v>20.5</v>
      </c>
      <c r="O35" s="37">
        <v>20.5</v>
      </c>
      <c r="P35" s="37">
        <v>20.5</v>
      </c>
      <c r="Q35" s="37">
        <v>20.5</v>
      </c>
    </row>
    <row r="36" spans="4:17" x14ac:dyDescent="0.25">
      <c r="D36">
        <v>33</v>
      </c>
      <c r="E36">
        <v>48000</v>
      </c>
      <c r="F36" s="37">
        <v>18.5</v>
      </c>
      <c r="G36" s="37">
        <v>19</v>
      </c>
      <c r="H36" s="37">
        <v>19</v>
      </c>
      <c r="I36" s="37">
        <v>19.5</v>
      </c>
      <c r="J36" s="37">
        <v>19.5</v>
      </c>
      <c r="K36" s="37">
        <v>19.5</v>
      </c>
      <c r="L36" s="37">
        <v>20</v>
      </c>
      <c r="M36" s="37">
        <v>20</v>
      </c>
      <c r="N36" s="37">
        <v>20.5</v>
      </c>
      <c r="O36" s="37">
        <v>20.5</v>
      </c>
      <c r="P36" s="37">
        <v>20.5</v>
      </c>
      <c r="Q36" s="37">
        <v>21.000000000000004</v>
      </c>
    </row>
    <row r="37" spans="4:17" x14ac:dyDescent="0.25">
      <c r="D37">
        <v>34</v>
      </c>
      <c r="E37">
        <v>49000</v>
      </c>
      <c r="F37" s="37">
        <v>18.5</v>
      </c>
      <c r="G37" s="37">
        <v>19</v>
      </c>
      <c r="H37" s="37">
        <v>19</v>
      </c>
      <c r="I37" s="37">
        <v>19.5</v>
      </c>
      <c r="J37" s="37">
        <v>19.5</v>
      </c>
      <c r="K37" s="37">
        <v>20</v>
      </c>
      <c r="L37" s="37">
        <v>20</v>
      </c>
      <c r="M37" s="37">
        <v>20</v>
      </c>
      <c r="N37" s="37">
        <v>20.5</v>
      </c>
      <c r="O37" s="37">
        <v>20.5</v>
      </c>
      <c r="P37" s="37">
        <v>21.000000000000004</v>
      </c>
      <c r="Q37" s="37">
        <v>21.000000000000004</v>
      </c>
    </row>
    <row r="38" spans="4:17" x14ac:dyDescent="0.25">
      <c r="D38">
        <v>35</v>
      </c>
      <c r="E38">
        <v>50000</v>
      </c>
      <c r="F38" s="37">
        <v>18.5</v>
      </c>
      <c r="G38" s="37">
        <v>19</v>
      </c>
      <c r="H38" s="37">
        <v>19</v>
      </c>
      <c r="I38" s="37">
        <v>19.5</v>
      </c>
      <c r="J38" s="37">
        <v>19.5</v>
      </c>
      <c r="K38" s="37">
        <v>20</v>
      </c>
      <c r="L38" s="37">
        <v>20</v>
      </c>
      <c r="M38" s="37">
        <v>20.5</v>
      </c>
      <c r="N38" s="37">
        <v>20.5</v>
      </c>
      <c r="O38" s="37">
        <v>20.5</v>
      </c>
      <c r="P38" s="37">
        <v>21.000000000000004</v>
      </c>
      <c r="Q38" s="37">
        <v>21.000000000000004</v>
      </c>
    </row>
    <row r="39" spans="4:17" x14ac:dyDescent="0.25">
      <c r="D39">
        <v>36</v>
      </c>
      <c r="E39">
        <v>51000</v>
      </c>
      <c r="F39" s="37">
        <v>19</v>
      </c>
      <c r="G39" s="37">
        <v>19</v>
      </c>
      <c r="H39" s="37">
        <v>19.5</v>
      </c>
      <c r="I39" s="37">
        <v>19.5</v>
      </c>
      <c r="J39" s="37">
        <v>20</v>
      </c>
      <c r="K39" s="37">
        <v>20</v>
      </c>
      <c r="L39" s="37">
        <v>20</v>
      </c>
      <c r="M39" s="37">
        <v>20.5</v>
      </c>
      <c r="N39" s="37">
        <v>20.5</v>
      </c>
      <c r="O39" s="37">
        <v>21.000000000000004</v>
      </c>
      <c r="P39" s="37">
        <v>21.000000000000004</v>
      </c>
      <c r="Q39" s="37">
        <v>21.000000000000004</v>
      </c>
    </row>
    <row r="40" spans="4:17" x14ac:dyDescent="0.25">
      <c r="D40">
        <v>37</v>
      </c>
      <c r="E40">
        <v>52000</v>
      </c>
      <c r="F40" s="37">
        <v>19</v>
      </c>
      <c r="G40" s="37">
        <v>19</v>
      </c>
      <c r="H40" s="37">
        <v>19.5</v>
      </c>
      <c r="I40" s="37">
        <v>19.5</v>
      </c>
      <c r="J40" s="37">
        <v>20</v>
      </c>
      <c r="K40" s="37">
        <v>20</v>
      </c>
      <c r="L40" s="37">
        <v>20.5</v>
      </c>
      <c r="M40" s="37">
        <v>20.5</v>
      </c>
      <c r="N40" s="37">
        <v>20.5</v>
      </c>
      <c r="O40" s="37">
        <v>21.000000000000004</v>
      </c>
      <c r="P40" s="37">
        <v>21.000000000000004</v>
      </c>
      <c r="Q40" s="37">
        <v>21.000000000000004</v>
      </c>
    </row>
    <row r="41" spans="4:17" x14ac:dyDescent="0.25">
      <c r="D41">
        <v>38</v>
      </c>
      <c r="E41">
        <v>55000</v>
      </c>
      <c r="F41" s="37">
        <v>19</v>
      </c>
      <c r="G41" s="37">
        <v>19.5</v>
      </c>
      <c r="H41" s="37">
        <v>19.5</v>
      </c>
      <c r="I41" s="37">
        <v>20</v>
      </c>
      <c r="J41" s="37">
        <v>20</v>
      </c>
      <c r="K41" s="37">
        <v>20.5</v>
      </c>
      <c r="L41" s="37">
        <v>20.5</v>
      </c>
      <c r="M41" s="37">
        <v>20.5</v>
      </c>
      <c r="N41" s="37">
        <v>21.000000000000004</v>
      </c>
      <c r="O41" s="37">
        <v>21.000000000000004</v>
      </c>
      <c r="P41" s="37">
        <v>21.000000000000004</v>
      </c>
      <c r="Q41" s="37">
        <v>21.499999999999996</v>
      </c>
    </row>
    <row r="42" spans="4:17" x14ac:dyDescent="0.25">
      <c r="D42">
        <v>39</v>
      </c>
      <c r="E42">
        <v>56000</v>
      </c>
      <c r="F42" s="37">
        <v>19</v>
      </c>
      <c r="G42" s="37">
        <v>19.5</v>
      </c>
      <c r="H42" s="37">
        <v>20</v>
      </c>
      <c r="I42" s="37">
        <v>20</v>
      </c>
      <c r="J42" s="37">
        <v>20</v>
      </c>
      <c r="K42" s="37">
        <v>20.5</v>
      </c>
      <c r="L42" s="37">
        <v>20.5</v>
      </c>
      <c r="M42" s="37">
        <v>21.000000000000004</v>
      </c>
      <c r="N42" s="37">
        <v>21.000000000000004</v>
      </c>
      <c r="O42" s="37">
        <v>21.000000000000004</v>
      </c>
      <c r="P42" s="37">
        <v>21.499999999999996</v>
      </c>
      <c r="Q42" s="37">
        <v>21.499999999999996</v>
      </c>
    </row>
    <row r="43" spans="4:17" x14ac:dyDescent="0.25">
      <c r="D43">
        <v>40</v>
      </c>
      <c r="E43">
        <v>57000</v>
      </c>
      <c r="F43" s="37">
        <v>19.5</v>
      </c>
      <c r="G43" s="37">
        <v>19.5</v>
      </c>
      <c r="H43" s="37">
        <v>20</v>
      </c>
      <c r="I43" s="37">
        <v>20</v>
      </c>
      <c r="J43" s="37">
        <v>20.5</v>
      </c>
      <c r="K43" s="37">
        <v>20.5</v>
      </c>
      <c r="L43" s="37">
        <v>21.000000000000004</v>
      </c>
      <c r="M43" s="37">
        <v>21.000000000000004</v>
      </c>
      <c r="N43" s="37">
        <v>21.499999999999996</v>
      </c>
      <c r="O43" s="37">
        <v>21.499999999999996</v>
      </c>
      <c r="P43" s="37">
        <v>21.499999999999996</v>
      </c>
      <c r="Q43" s="37">
        <v>21.499999999999996</v>
      </c>
    </row>
    <row r="44" spans="4:17" x14ac:dyDescent="0.25">
      <c r="D44">
        <v>41</v>
      </c>
      <c r="E44">
        <v>58000</v>
      </c>
      <c r="F44" s="37">
        <v>19.5</v>
      </c>
      <c r="G44" s="37">
        <v>20</v>
      </c>
      <c r="H44" s="37">
        <v>20</v>
      </c>
      <c r="I44" s="37">
        <v>20.5</v>
      </c>
      <c r="J44" s="37">
        <v>20.5</v>
      </c>
      <c r="K44" s="37">
        <v>21.000000000000004</v>
      </c>
      <c r="L44" s="37">
        <v>21.000000000000004</v>
      </c>
      <c r="M44" s="37">
        <v>21.499999999999996</v>
      </c>
      <c r="N44" s="37">
        <v>21.499999999999996</v>
      </c>
      <c r="O44" s="37">
        <v>21.499999999999996</v>
      </c>
      <c r="P44" s="37">
        <v>21.999999999999996</v>
      </c>
      <c r="Q44" s="37">
        <v>21.999999999999996</v>
      </c>
    </row>
    <row r="45" spans="4:17" x14ac:dyDescent="0.25">
      <c r="D45">
        <v>42</v>
      </c>
      <c r="E45">
        <v>59000</v>
      </c>
      <c r="F45" s="37">
        <v>19.5</v>
      </c>
      <c r="G45" s="37">
        <v>20</v>
      </c>
      <c r="H45" s="37">
        <v>20.5</v>
      </c>
      <c r="I45" s="37">
        <v>20.5</v>
      </c>
      <c r="J45" s="37">
        <v>21.000000000000004</v>
      </c>
      <c r="K45" s="37">
        <v>21.000000000000004</v>
      </c>
      <c r="L45" s="37">
        <v>21.000000000000004</v>
      </c>
      <c r="M45" s="37">
        <v>21.499999999999996</v>
      </c>
      <c r="N45" s="37">
        <v>21.499999999999996</v>
      </c>
      <c r="O45" s="37">
        <v>21.999999999999996</v>
      </c>
      <c r="P45" s="37">
        <v>21.999999999999996</v>
      </c>
      <c r="Q45" s="37">
        <v>21.999999999999996</v>
      </c>
    </row>
    <row r="46" spans="4:17" x14ac:dyDescent="0.25">
      <c r="D46">
        <v>43</v>
      </c>
      <c r="E46">
        <v>60000</v>
      </c>
      <c r="F46" s="37">
        <v>20</v>
      </c>
      <c r="G46" s="37">
        <v>20</v>
      </c>
      <c r="H46" s="37">
        <v>20.5</v>
      </c>
      <c r="I46" s="37">
        <v>21.000000000000004</v>
      </c>
      <c r="J46" s="37">
        <v>21.000000000000004</v>
      </c>
      <c r="K46" s="37">
        <v>21.000000000000004</v>
      </c>
      <c r="L46" s="37">
        <v>21.499999999999996</v>
      </c>
      <c r="M46" s="37">
        <v>21.499999999999996</v>
      </c>
      <c r="N46" s="37">
        <v>21.999999999999996</v>
      </c>
      <c r="O46" s="37">
        <v>21.999999999999996</v>
      </c>
      <c r="P46" s="37">
        <v>21.999999999999996</v>
      </c>
      <c r="Q46" s="37">
        <v>22.499999999999996</v>
      </c>
    </row>
    <row r="47" spans="4:17" x14ac:dyDescent="0.25">
      <c r="D47">
        <v>44</v>
      </c>
      <c r="E47">
        <v>61000</v>
      </c>
      <c r="F47" s="37">
        <v>20</v>
      </c>
      <c r="G47" s="37">
        <v>20.5</v>
      </c>
      <c r="H47" s="37">
        <v>20.5</v>
      </c>
      <c r="I47" s="37">
        <v>21.000000000000004</v>
      </c>
      <c r="J47" s="37">
        <v>21.000000000000004</v>
      </c>
      <c r="K47" s="37">
        <v>21.499999999999996</v>
      </c>
      <c r="L47" s="37">
        <v>21.499999999999996</v>
      </c>
      <c r="M47" s="37">
        <v>21.499999999999996</v>
      </c>
      <c r="N47" s="37">
        <v>21.999999999999996</v>
      </c>
      <c r="O47" s="37">
        <v>21.999999999999996</v>
      </c>
      <c r="P47" s="37">
        <v>22.499999999999996</v>
      </c>
      <c r="Q47" s="37">
        <v>22.499999999999996</v>
      </c>
    </row>
    <row r="48" spans="4:17" x14ac:dyDescent="0.25">
      <c r="D48">
        <v>45</v>
      </c>
      <c r="E48">
        <v>62000</v>
      </c>
      <c r="F48" s="37">
        <v>20</v>
      </c>
      <c r="G48" s="37">
        <v>20.5</v>
      </c>
      <c r="H48" s="37">
        <v>20.5</v>
      </c>
      <c r="I48" s="37">
        <v>21.000000000000004</v>
      </c>
      <c r="J48" s="37">
        <v>21.000000000000004</v>
      </c>
      <c r="K48" s="37">
        <v>21.499999999999996</v>
      </c>
      <c r="L48" s="37">
        <v>21.499999999999996</v>
      </c>
      <c r="M48" s="37">
        <v>21.999999999999996</v>
      </c>
      <c r="N48" s="37">
        <v>21.999999999999996</v>
      </c>
      <c r="O48" s="37">
        <v>21.999999999999996</v>
      </c>
      <c r="P48" s="37">
        <v>22.499999999999996</v>
      </c>
      <c r="Q48" s="37">
        <v>22.499999999999996</v>
      </c>
    </row>
    <row r="49" spans="4:17" x14ac:dyDescent="0.25">
      <c r="D49">
        <v>46</v>
      </c>
      <c r="E49">
        <v>63000</v>
      </c>
      <c r="F49" s="37">
        <v>20</v>
      </c>
      <c r="G49" s="37">
        <v>20.5</v>
      </c>
      <c r="H49" s="37">
        <v>20.5</v>
      </c>
      <c r="I49" s="37">
        <v>21.000000000000004</v>
      </c>
      <c r="J49" s="37">
        <v>21.499999999999996</v>
      </c>
      <c r="K49" s="37">
        <v>21.499999999999996</v>
      </c>
      <c r="L49" s="37">
        <v>21.499999999999996</v>
      </c>
      <c r="M49" s="37">
        <v>21.999999999999996</v>
      </c>
      <c r="N49" s="37">
        <v>21.999999999999996</v>
      </c>
      <c r="O49" s="37">
        <v>22.499999999999996</v>
      </c>
      <c r="P49" s="37">
        <v>22.499999999999996</v>
      </c>
      <c r="Q49" s="37">
        <v>22.499999999999996</v>
      </c>
    </row>
    <row r="50" spans="4:17" x14ac:dyDescent="0.25">
      <c r="D50">
        <v>47</v>
      </c>
      <c r="E50">
        <v>64000</v>
      </c>
      <c r="F50" s="37">
        <v>20</v>
      </c>
      <c r="G50" s="37">
        <v>20.5</v>
      </c>
      <c r="H50" s="37">
        <v>21.000000000000004</v>
      </c>
      <c r="I50" s="37">
        <v>21.000000000000004</v>
      </c>
      <c r="J50" s="37">
        <v>21.499999999999996</v>
      </c>
      <c r="K50" s="37">
        <v>21.499999999999996</v>
      </c>
      <c r="L50" s="37">
        <v>21.999999999999996</v>
      </c>
      <c r="M50" s="37">
        <v>21.999999999999996</v>
      </c>
      <c r="N50" s="37">
        <v>21.999999999999996</v>
      </c>
      <c r="O50" s="37">
        <v>22.499999999999996</v>
      </c>
      <c r="P50" s="37">
        <v>22.499999999999996</v>
      </c>
      <c r="Q50" s="37">
        <v>22.499999999999996</v>
      </c>
    </row>
    <row r="51" spans="4:17" x14ac:dyDescent="0.25">
      <c r="D51">
        <v>48</v>
      </c>
      <c r="E51">
        <v>65000</v>
      </c>
      <c r="F51" s="37">
        <v>20</v>
      </c>
      <c r="G51" s="37">
        <v>20.5</v>
      </c>
      <c r="H51" s="37">
        <v>21.000000000000004</v>
      </c>
      <c r="I51" s="37">
        <v>21.000000000000004</v>
      </c>
      <c r="J51" s="37">
        <v>21.499999999999996</v>
      </c>
      <c r="K51" s="37">
        <v>21.499999999999996</v>
      </c>
      <c r="L51" s="37">
        <v>21.999999999999996</v>
      </c>
      <c r="M51" s="37">
        <v>21.999999999999996</v>
      </c>
      <c r="N51" s="37">
        <v>22.499999999999996</v>
      </c>
      <c r="O51" s="37">
        <v>22.499999999999996</v>
      </c>
      <c r="P51" s="37">
        <v>22.499999999999996</v>
      </c>
      <c r="Q51" s="37">
        <v>23</v>
      </c>
    </row>
    <row r="52" spans="4:17" x14ac:dyDescent="0.25">
      <c r="D52">
        <v>49</v>
      </c>
      <c r="E52">
        <v>66000</v>
      </c>
      <c r="F52" s="37">
        <v>20.5</v>
      </c>
      <c r="G52" s="37">
        <v>20.5</v>
      </c>
      <c r="H52" s="37">
        <v>21.000000000000004</v>
      </c>
      <c r="I52" s="37">
        <v>21.000000000000004</v>
      </c>
      <c r="J52" s="37">
        <v>21.499999999999996</v>
      </c>
      <c r="K52" s="37">
        <v>21.499999999999996</v>
      </c>
      <c r="L52" s="37">
        <v>21.999999999999996</v>
      </c>
      <c r="M52" s="37">
        <v>21.999999999999996</v>
      </c>
      <c r="N52" s="37">
        <v>22.499999999999996</v>
      </c>
      <c r="O52" s="37">
        <v>22.499999999999996</v>
      </c>
      <c r="P52" s="37">
        <v>22.499999999999996</v>
      </c>
      <c r="Q52" s="37">
        <v>23</v>
      </c>
    </row>
    <row r="53" spans="4:17" x14ac:dyDescent="0.25">
      <c r="D53">
        <v>50</v>
      </c>
      <c r="E53">
        <v>67000</v>
      </c>
      <c r="F53" s="37">
        <v>20.5</v>
      </c>
      <c r="G53" s="37">
        <v>20.5</v>
      </c>
      <c r="H53" s="37">
        <v>21.000000000000004</v>
      </c>
      <c r="I53" s="37">
        <v>21.499999999999996</v>
      </c>
      <c r="J53" s="37">
        <v>21.499999999999996</v>
      </c>
      <c r="K53" s="37">
        <v>21.999999999999996</v>
      </c>
      <c r="L53" s="37">
        <v>21.999999999999996</v>
      </c>
      <c r="M53" s="37">
        <v>21.999999999999996</v>
      </c>
      <c r="N53" s="37">
        <v>22.499999999999996</v>
      </c>
      <c r="O53" s="37">
        <v>22.499999999999996</v>
      </c>
      <c r="P53" s="37">
        <v>23</v>
      </c>
      <c r="Q53" s="37">
        <v>23</v>
      </c>
    </row>
    <row r="54" spans="4:17" x14ac:dyDescent="0.25">
      <c r="D54">
        <v>51</v>
      </c>
      <c r="E54">
        <v>68000</v>
      </c>
      <c r="F54" s="37">
        <v>20.5</v>
      </c>
      <c r="G54" s="37">
        <v>21.000000000000004</v>
      </c>
      <c r="H54" s="37">
        <v>21.000000000000004</v>
      </c>
      <c r="I54" s="37">
        <v>21.499999999999996</v>
      </c>
      <c r="J54" s="37">
        <v>21.499999999999996</v>
      </c>
      <c r="K54" s="37">
        <v>21.999999999999996</v>
      </c>
      <c r="L54" s="37">
        <v>21.999999999999996</v>
      </c>
      <c r="M54" s="37">
        <v>22.499999999999996</v>
      </c>
      <c r="N54" s="37">
        <v>22.499999999999996</v>
      </c>
      <c r="O54" s="37">
        <v>22.499999999999996</v>
      </c>
      <c r="P54" s="37">
        <v>23</v>
      </c>
      <c r="Q54" s="37">
        <v>23</v>
      </c>
    </row>
    <row r="55" spans="4:17" x14ac:dyDescent="0.25">
      <c r="D55">
        <v>52</v>
      </c>
      <c r="E55">
        <v>70000</v>
      </c>
      <c r="F55" s="37">
        <v>20.5</v>
      </c>
      <c r="G55" s="37">
        <v>21.000000000000004</v>
      </c>
      <c r="H55" s="37">
        <v>21.000000000000004</v>
      </c>
      <c r="I55" s="37">
        <v>21.499999999999996</v>
      </c>
      <c r="J55" s="37">
        <v>21.999999999999996</v>
      </c>
      <c r="K55" s="37">
        <v>21.999999999999996</v>
      </c>
      <c r="L55" s="37">
        <v>21.999999999999996</v>
      </c>
      <c r="M55" s="37">
        <v>22.499999999999996</v>
      </c>
      <c r="N55" s="37">
        <v>22.499999999999996</v>
      </c>
      <c r="O55" s="37">
        <v>23</v>
      </c>
      <c r="P55" s="37">
        <v>23</v>
      </c>
      <c r="Q55" s="37">
        <v>23</v>
      </c>
    </row>
    <row r="56" spans="4:17" x14ac:dyDescent="0.25">
      <c r="D56">
        <v>53</v>
      </c>
      <c r="E56">
        <v>71000</v>
      </c>
      <c r="F56" s="37">
        <v>20.5</v>
      </c>
      <c r="G56" s="37">
        <v>21.000000000000004</v>
      </c>
      <c r="H56" s="37">
        <v>21.499999999999996</v>
      </c>
      <c r="I56" s="37">
        <v>21.499999999999996</v>
      </c>
      <c r="J56" s="37">
        <v>21.999999999999996</v>
      </c>
      <c r="K56" s="37">
        <v>21.999999999999996</v>
      </c>
      <c r="L56" s="37">
        <v>22.499999999999996</v>
      </c>
      <c r="M56" s="37">
        <v>22.499999999999996</v>
      </c>
      <c r="N56" s="37">
        <v>22.499999999999996</v>
      </c>
      <c r="O56" s="37">
        <v>23</v>
      </c>
      <c r="P56" s="37">
        <v>23</v>
      </c>
      <c r="Q56" s="37">
        <v>23</v>
      </c>
    </row>
    <row r="57" spans="4:17" x14ac:dyDescent="0.25">
      <c r="D57">
        <v>54</v>
      </c>
      <c r="E57">
        <v>72000</v>
      </c>
      <c r="F57" s="37">
        <v>20.5</v>
      </c>
      <c r="G57" s="37">
        <v>21.000000000000004</v>
      </c>
      <c r="H57" s="37">
        <v>21.499999999999996</v>
      </c>
      <c r="I57" s="37">
        <v>21.499999999999996</v>
      </c>
      <c r="J57" s="37">
        <v>21.999999999999996</v>
      </c>
      <c r="K57" s="37">
        <v>21.999999999999996</v>
      </c>
      <c r="L57" s="37">
        <v>22.499999999999996</v>
      </c>
      <c r="M57" s="37">
        <v>22.499999999999996</v>
      </c>
      <c r="N57" s="37">
        <v>23</v>
      </c>
      <c r="O57" s="37">
        <v>23</v>
      </c>
      <c r="P57" s="37">
        <v>23</v>
      </c>
      <c r="Q57" s="37">
        <v>23.5</v>
      </c>
    </row>
    <row r="58" spans="4:17" x14ac:dyDescent="0.25">
      <c r="D58">
        <v>55</v>
      </c>
      <c r="E58">
        <v>73000</v>
      </c>
      <c r="F58" s="37">
        <v>21.000000000000004</v>
      </c>
      <c r="G58" s="37">
        <v>21.000000000000004</v>
      </c>
      <c r="H58" s="37">
        <v>21.499999999999996</v>
      </c>
      <c r="I58" s="37">
        <v>21.499999999999996</v>
      </c>
      <c r="J58" s="37">
        <v>21.999999999999996</v>
      </c>
      <c r="K58" s="37">
        <v>21.999999999999996</v>
      </c>
      <c r="L58" s="37">
        <v>22.499999999999996</v>
      </c>
      <c r="M58" s="37">
        <v>22.499999999999996</v>
      </c>
      <c r="N58" s="37">
        <v>23</v>
      </c>
      <c r="O58" s="37">
        <v>23</v>
      </c>
      <c r="P58" s="37">
        <v>23</v>
      </c>
      <c r="Q58" s="37">
        <v>23.5</v>
      </c>
    </row>
    <row r="59" spans="4:17" x14ac:dyDescent="0.25">
      <c r="D59">
        <v>56</v>
      </c>
      <c r="E59">
        <v>74000</v>
      </c>
      <c r="F59" s="37">
        <v>21.000000000000004</v>
      </c>
      <c r="G59" s="37">
        <v>21.000000000000004</v>
      </c>
      <c r="H59" s="37">
        <v>21.499999999999996</v>
      </c>
      <c r="I59" s="37">
        <v>21.499999999999996</v>
      </c>
      <c r="J59" s="37">
        <v>21.999999999999996</v>
      </c>
      <c r="K59" s="37">
        <v>22.499999999999996</v>
      </c>
      <c r="L59" s="37">
        <v>22.499999999999996</v>
      </c>
      <c r="M59" s="37">
        <v>22.499999999999996</v>
      </c>
      <c r="N59" s="37">
        <v>23</v>
      </c>
      <c r="O59" s="37">
        <v>23</v>
      </c>
      <c r="P59" s="37">
        <v>23.5</v>
      </c>
      <c r="Q59" s="37">
        <v>23.5</v>
      </c>
    </row>
    <row r="60" spans="4:17" x14ac:dyDescent="0.25">
      <c r="D60">
        <v>57</v>
      </c>
      <c r="E60">
        <v>75000</v>
      </c>
      <c r="F60" s="37">
        <v>21.000000000000004</v>
      </c>
      <c r="G60" s="37">
        <v>21.000000000000004</v>
      </c>
      <c r="H60" s="37">
        <v>21.499999999999996</v>
      </c>
      <c r="I60" s="37">
        <v>21.999999999999996</v>
      </c>
      <c r="J60" s="37">
        <v>21.999999999999996</v>
      </c>
      <c r="K60" s="37">
        <v>22.499999999999996</v>
      </c>
      <c r="L60" s="37">
        <v>22.499999999999996</v>
      </c>
      <c r="M60" s="37">
        <v>22.499999999999996</v>
      </c>
      <c r="N60" s="37">
        <v>23</v>
      </c>
      <c r="O60" s="37">
        <v>23</v>
      </c>
      <c r="P60" s="37">
        <v>23.5</v>
      </c>
      <c r="Q60" s="37">
        <v>23.5</v>
      </c>
    </row>
    <row r="61" spans="4:17" x14ac:dyDescent="0.25">
      <c r="D61">
        <v>58</v>
      </c>
      <c r="E61">
        <v>76000</v>
      </c>
      <c r="F61" s="37">
        <v>21.000000000000004</v>
      </c>
      <c r="G61" s="37">
        <v>21.499999999999996</v>
      </c>
      <c r="H61" s="37">
        <v>21.499999999999996</v>
      </c>
      <c r="I61" s="37">
        <v>21.999999999999996</v>
      </c>
      <c r="J61" s="37">
        <v>21.999999999999996</v>
      </c>
      <c r="K61" s="37">
        <v>22.499999999999996</v>
      </c>
      <c r="L61" s="37">
        <v>22.499999999999996</v>
      </c>
      <c r="M61" s="37">
        <v>23</v>
      </c>
      <c r="N61" s="37">
        <v>23</v>
      </c>
      <c r="O61" s="37">
        <v>23</v>
      </c>
      <c r="P61" s="37">
        <v>23.5</v>
      </c>
      <c r="Q61" s="37">
        <v>23.5</v>
      </c>
    </row>
    <row r="62" spans="4:17" x14ac:dyDescent="0.25">
      <c r="D62">
        <v>59</v>
      </c>
      <c r="E62">
        <v>77000</v>
      </c>
      <c r="F62" s="37">
        <v>21.000000000000004</v>
      </c>
      <c r="G62" s="37">
        <v>21.499999999999996</v>
      </c>
      <c r="H62" s="37">
        <v>21.499999999999996</v>
      </c>
      <c r="I62" s="37">
        <v>21.999999999999996</v>
      </c>
      <c r="J62" s="37">
        <v>21.999999999999996</v>
      </c>
      <c r="K62" s="37">
        <v>22.499999999999996</v>
      </c>
      <c r="L62" s="37">
        <v>22.499999999999996</v>
      </c>
      <c r="M62" s="37">
        <v>23</v>
      </c>
      <c r="N62" s="37">
        <v>23</v>
      </c>
      <c r="O62" s="37">
        <v>23.5</v>
      </c>
      <c r="P62" s="37">
        <v>23.5</v>
      </c>
      <c r="Q62" s="37">
        <v>23.5</v>
      </c>
    </row>
    <row r="63" spans="4:17" x14ac:dyDescent="0.25">
      <c r="D63">
        <v>60</v>
      </c>
      <c r="E63">
        <v>79000</v>
      </c>
      <c r="F63" s="37">
        <v>21.000000000000004</v>
      </c>
      <c r="G63" s="37">
        <v>21.499999999999996</v>
      </c>
      <c r="H63" s="37">
        <v>21.499999999999996</v>
      </c>
      <c r="I63" s="37">
        <v>21.999999999999996</v>
      </c>
      <c r="J63" s="37">
        <v>22.499999999999996</v>
      </c>
      <c r="K63" s="37">
        <v>22.499999999999996</v>
      </c>
      <c r="L63" s="37">
        <v>23</v>
      </c>
      <c r="M63" s="37">
        <v>23</v>
      </c>
      <c r="N63" s="37">
        <v>23</v>
      </c>
      <c r="O63" s="37">
        <v>23.5</v>
      </c>
      <c r="P63" s="37">
        <v>23.5</v>
      </c>
      <c r="Q63" s="37">
        <v>23.5</v>
      </c>
    </row>
    <row r="64" spans="4:17" x14ac:dyDescent="0.25">
      <c r="D64">
        <v>61</v>
      </c>
      <c r="E64">
        <v>80000</v>
      </c>
      <c r="F64" s="37">
        <v>21.000000000000004</v>
      </c>
      <c r="G64" s="37">
        <v>21.499999999999996</v>
      </c>
      <c r="H64" s="37">
        <v>21.999999999999996</v>
      </c>
      <c r="I64" s="37">
        <v>21.999999999999996</v>
      </c>
      <c r="J64" s="37">
        <v>22.499999999999996</v>
      </c>
      <c r="K64" s="37">
        <v>22.499999999999996</v>
      </c>
      <c r="L64" s="37">
        <v>23</v>
      </c>
      <c r="M64" s="37">
        <v>23</v>
      </c>
      <c r="N64" s="37">
        <v>23</v>
      </c>
      <c r="O64" s="37">
        <v>23.5</v>
      </c>
      <c r="P64" s="37">
        <v>23.5</v>
      </c>
      <c r="Q64" s="37">
        <v>24</v>
      </c>
    </row>
    <row r="65" spans="4:17" x14ac:dyDescent="0.25">
      <c r="D65">
        <v>62</v>
      </c>
      <c r="E65">
        <v>81000</v>
      </c>
      <c r="F65" s="37">
        <v>21.000000000000004</v>
      </c>
      <c r="G65" s="37">
        <v>21.499999999999996</v>
      </c>
      <c r="H65" s="37">
        <v>21.999999999999996</v>
      </c>
      <c r="I65" s="37">
        <v>21.999999999999996</v>
      </c>
      <c r="J65" s="37">
        <v>22.499999999999996</v>
      </c>
      <c r="K65" s="37">
        <v>22.499999999999996</v>
      </c>
      <c r="L65" s="37">
        <v>23</v>
      </c>
      <c r="M65" s="37">
        <v>23</v>
      </c>
      <c r="N65" s="37">
        <v>23.5</v>
      </c>
      <c r="O65" s="37">
        <v>23.5</v>
      </c>
      <c r="P65" s="37">
        <v>23.5</v>
      </c>
      <c r="Q65" s="37">
        <v>24</v>
      </c>
    </row>
    <row r="66" spans="4:17" x14ac:dyDescent="0.25">
      <c r="D66">
        <v>63</v>
      </c>
      <c r="E66">
        <v>83000</v>
      </c>
      <c r="F66" s="37">
        <v>21.499999999999996</v>
      </c>
      <c r="G66" s="37">
        <v>21.499999999999996</v>
      </c>
      <c r="H66" s="37">
        <v>21.999999999999996</v>
      </c>
      <c r="I66" s="37">
        <v>21.999999999999996</v>
      </c>
      <c r="J66" s="37">
        <v>22.499999999999996</v>
      </c>
      <c r="K66" s="37">
        <v>22.499999999999996</v>
      </c>
      <c r="L66" s="37">
        <v>23</v>
      </c>
      <c r="M66" s="37">
        <v>23</v>
      </c>
      <c r="N66" s="37">
        <v>23.5</v>
      </c>
      <c r="O66" s="37">
        <v>23.5</v>
      </c>
      <c r="P66" s="37">
        <v>24</v>
      </c>
      <c r="Q66" s="37">
        <v>24</v>
      </c>
    </row>
    <row r="67" spans="4:17" x14ac:dyDescent="0.25">
      <c r="D67">
        <v>64</v>
      </c>
      <c r="E67">
        <v>84000</v>
      </c>
      <c r="F67" s="37">
        <v>21.499999999999996</v>
      </c>
      <c r="G67" s="37">
        <v>21.499999999999996</v>
      </c>
      <c r="H67" s="37">
        <v>21.999999999999996</v>
      </c>
      <c r="I67" s="37">
        <v>22.499999999999996</v>
      </c>
      <c r="J67" s="37">
        <v>22.499999999999996</v>
      </c>
      <c r="K67" s="37">
        <v>23</v>
      </c>
      <c r="L67" s="37">
        <v>23</v>
      </c>
      <c r="M67" s="37">
        <v>23</v>
      </c>
      <c r="N67" s="37">
        <v>23.5</v>
      </c>
      <c r="O67" s="37">
        <v>23.5</v>
      </c>
      <c r="P67" s="37">
        <v>24</v>
      </c>
      <c r="Q67" s="37">
        <v>24</v>
      </c>
    </row>
    <row r="68" spans="4:17" x14ac:dyDescent="0.25">
      <c r="D68">
        <v>65</v>
      </c>
      <c r="E68">
        <v>85000</v>
      </c>
      <c r="F68" s="37">
        <v>21.499999999999996</v>
      </c>
      <c r="G68" s="37">
        <v>21.499999999999996</v>
      </c>
      <c r="H68" s="37">
        <v>21.999999999999996</v>
      </c>
      <c r="I68" s="37">
        <v>22.499999999999996</v>
      </c>
      <c r="J68" s="37">
        <v>22.499999999999996</v>
      </c>
      <c r="K68" s="37">
        <v>23</v>
      </c>
      <c r="L68" s="37">
        <v>23</v>
      </c>
      <c r="M68" s="37">
        <v>23.5</v>
      </c>
      <c r="N68" s="37">
        <v>23.5</v>
      </c>
      <c r="O68" s="37">
        <v>23.5</v>
      </c>
      <c r="P68" s="37">
        <v>24</v>
      </c>
      <c r="Q68" s="37">
        <v>24</v>
      </c>
    </row>
    <row r="69" spans="4:17" x14ac:dyDescent="0.25">
      <c r="D69">
        <v>66</v>
      </c>
      <c r="E69">
        <v>87000</v>
      </c>
      <c r="F69" s="37">
        <v>21.499999999999996</v>
      </c>
      <c r="G69" s="37">
        <v>21.999999999999996</v>
      </c>
      <c r="H69" s="37">
        <v>21.999999999999996</v>
      </c>
      <c r="I69" s="37">
        <v>22.499999999999996</v>
      </c>
      <c r="J69" s="37">
        <v>22.499999999999996</v>
      </c>
      <c r="K69" s="37">
        <v>23</v>
      </c>
      <c r="L69" s="37">
        <v>23</v>
      </c>
      <c r="M69" s="37">
        <v>23.5</v>
      </c>
      <c r="N69" s="37">
        <v>23.5</v>
      </c>
      <c r="O69" s="37">
        <v>24</v>
      </c>
      <c r="P69" s="37">
        <v>24</v>
      </c>
      <c r="Q69" s="37">
        <v>24</v>
      </c>
    </row>
    <row r="70" spans="4:17" x14ac:dyDescent="0.25">
      <c r="D70">
        <v>67</v>
      </c>
      <c r="E70">
        <v>90000</v>
      </c>
      <c r="F70" s="37">
        <v>21.499999999999996</v>
      </c>
      <c r="G70" s="37">
        <v>21.999999999999996</v>
      </c>
      <c r="H70" s="37">
        <v>21.999999999999996</v>
      </c>
      <c r="I70" s="37">
        <v>22.499999999999996</v>
      </c>
      <c r="J70" s="37">
        <v>23</v>
      </c>
      <c r="K70" s="37">
        <v>23</v>
      </c>
      <c r="L70" s="37">
        <v>23.5</v>
      </c>
      <c r="M70" s="37">
        <v>23.5</v>
      </c>
      <c r="N70" s="37">
        <v>23.5</v>
      </c>
      <c r="O70" s="37">
        <v>24</v>
      </c>
      <c r="P70" s="37">
        <v>24</v>
      </c>
      <c r="Q70" s="37">
        <v>24</v>
      </c>
    </row>
    <row r="71" spans="4:17" x14ac:dyDescent="0.25">
      <c r="D71">
        <v>68</v>
      </c>
      <c r="E71">
        <v>91000</v>
      </c>
      <c r="F71">
        <v>21.499999999999996</v>
      </c>
      <c r="G71">
        <v>21.999999999999996</v>
      </c>
      <c r="H71">
        <v>21.999999999999996</v>
      </c>
      <c r="I71">
        <v>22.499999999999996</v>
      </c>
      <c r="J71">
        <v>23</v>
      </c>
      <c r="K71">
        <v>23</v>
      </c>
      <c r="L71">
        <v>23.5</v>
      </c>
      <c r="M71">
        <v>23.5</v>
      </c>
      <c r="N71">
        <v>23.5</v>
      </c>
      <c r="O71">
        <v>24</v>
      </c>
      <c r="P71">
        <v>24</v>
      </c>
      <c r="Q71">
        <v>24.5</v>
      </c>
    </row>
    <row r="72" spans="4:17" x14ac:dyDescent="0.25">
      <c r="D72">
        <v>69</v>
      </c>
      <c r="E72">
        <v>92000</v>
      </c>
      <c r="F72">
        <v>21.499999999999996</v>
      </c>
      <c r="G72">
        <v>21.999999999999996</v>
      </c>
      <c r="H72">
        <v>22.499999999999996</v>
      </c>
      <c r="I72">
        <v>22.499999999999996</v>
      </c>
      <c r="J72">
        <v>23</v>
      </c>
      <c r="K72">
        <v>23</v>
      </c>
      <c r="L72">
        <v>23.5</v>
      </c>
      <c r="M72">
        <v>23.5</v>
      </c>
      <c r="N72">
        <v>24</v>
      </c>
      <c r="O72">
        <v>24</v>
      </c>
      <c r="P72">
        <v>24</v>
      </c>
      <c r="Q72">
        <v>24.5</v>
      </c>
    </row>
    <row r="73" spans="4:17" x14ac:dyDescent="0.25">
      <c r="D73">
        <v>70</v>
      </c>
      <c r="E73">
        <v>95000</v>
      </c>
      <c r="F73">
        <v>21.999999999999996</v>
      </c>
      <c r="G73">
        <v>21.999999999999996</v>
      </c>
      <c r="H73">
        <v>22.499999999999996</v>
      </c>
      <c r="I73">
        <v>22.499999999999996</v>
      </c>
      <c r="J73">
        <v>23</v>
      </c>
      <c r="K73">
        <v>23</v>
      </c>
      <c r="L73">
        <v>23.5</v>
      </c>
      <c r="M73">
        <v>23.5</v>
      </c>
      <c r="N73">
        <v>24</v>
      </c>
      <c r="O73">
        <v>24</v>
      </c>
      <c r="P73">
        <v>24.5</v>
      </c>
      <c r="Q73">
        <v>24.5</v>
      </c>
    </row>
    <row r="74" spans="4:17" x14ac:dyDescent="0.25">
      <c r="D74">
        <v>71</v>
      </c>
      <c r="E74">
        <v>96000</v>
      </c>
      <c r="F74">
        <v>21.999999999999996</v>
      </c>
      <c r="G74">
        <v>21.999999999999996</v>
      </c>
      <c r="H74">
        <v>22.499999999999996</v>
      </c>
      <c r="I74">
        <v>22.499999999999996</v>
      </c>
      <c r="J74">
        <v>23</v>
      </c>
      <c r="K74">
        <v>23.5</v>
      </c>
      <c r="L74">
        <v>23.5</v>
      </c>
      <c r="M74">
        <v>23.5</v>
      </c>
      <c r="N74">
        <v>24</v>
      </c>
      <c r="O74">
        <v>24</v>
      </c>
      <c r="P74">
        <v>24.5</v>
      </c>
      <c r="Q74">
        <v>24.5</v>
      </c>
    </row>
    <row r="75" spans="4:17" x14ac:dyDescent="0.25">
      <c r="D75">
        <v>72</v>
      </c>
      <c r="E75">
        <v>110000</v>
      </c>
      <c r="F75">
        <v>21.999999999999996</v>
      </c>
      <c r="G75">
        <v>21.999999999999996</v>
      </c>
      <c r="H75">
        <v>22.499999999999996</v>
      </c>
      <c r="I75">
        <v>22.499999999999996</v>
      </c>
      <c r="J75">
        <v>23</v>
      </c>
      <c r="K75">
        <v>23.5</v>
      </c>
      <c r="L75">
        <v>23.5</v>
      </c>
      <c r="M75">
        <v>23.5</v>
      </c>
      <c r="N75">
        <v>24</v>
      </c>
      <c r="O75">
        <v>24</v>
      </c>
      <c r="P75">
        <v>24.5</v>
      </c>
      <c r="Q75">
        <v>24.5</v>
      </c>
    </row>
  </sheetData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D1:Q75"/>
  <sheetViews>
    <sheetView zoomScale="85" zoomScaleNormal="85" workbookViewId="0"/>
  </sheetViews>
  <sheetFormatPr defaultRowHeight="15" x14ac:dyDescent="0.25"/>
  <sheetData>
    <row r="1" spans="4:17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</row>
    <row r="2" spans="4:17" x14ac:dyDescent="0.25">
      <c r="F2" s="62">
        <v>0</v>
      </c>
      <c r="G2" s="62">
        <v>2.5009999999999999</v>
      </c>
      <c r="H2" s="62">
        <v>3.0009999999999999</v>
      </c>
      <c r="I2" s="62">
        <v>3.5009999999999999</v>
      </c>
      <c r="J2" s="62">
        <v>4.0010000000000003</v>
      </c>
      <c r="K2" s="62">
        <v>4.5010000000000003</v>
      </c>
      <c r="L2" s="62">
        <v>5.0010000000000003</v>
      </c>
      <c r="M2" s="62">
        <v>5.5010000000000003</v>
      </c>
      <c r="N2" s="62">
        <v>6.0010000000000003</v>
      </c>
      <c r="O2" s="62">
        <v>6.5010000000000003</v>
      </c>
      <c r="P2" s="62">
        <v>7.0010000000000003</v>
      </c>
      <c r="Q2" s="62">
        <v>7.5010000000000003</v>
      </c>
    </row>
    <row r="3" spans="4:17" x14ac:dyDescent="0.25">
      <c r="E3" t="s">
        <v>59</v>
      </c>
      <c r="F3" s="62">
        <v>2</v>
      </c>
      <c r="G3" s="62">
        <v>3</v>
      </c>
      <c r="H3" s="62">
        <v>4</v>
      </c>
      <c r="I3" s="62">
        <v>5</v>
      </c>
      <c r="J3" s="62">
        <v>6</v>
      </c>
      <c r="K3" s="62">
        <v>7</v>
      </c>
      <c r="L3" s="62">
        <v>8</v>
      </c>
      <c r="M3" s="62">
        <v>9</v>
      </c>
      <c r="N3" s="62">
        <v>10</v>
      </c>
      <c r="O3" s="62">
        <v>11</v>
      </c>
      <c r="P3" s="62">
        <v>12</v>
      </c>
      <c r="Q3" s="62">
        <v>13</v>
      </c>
    </row>
    <row r="4" spans="4:17" x14ac:dyDescent="0.25">
      <c r="D4">
        <v>1</v>
      </c>
      <c r="E4">
        <v>0</v>
      </c>
      <c r="F4" s="37">
        <v>8</v>
      </c>
      <c r="G4" s="37">
        <v>8</v>
      </c>
      <c r="H4" s="37">
        <v>8</v>
      </c>
      <c r="I4" s="37">
        <v>8.5</v>
      </c>
      <c r="J4" s="37">
        <v>8.5</v>
      </c>
      <c r="K4" s="37">
        <v>8.5</v>
      </c>
      <c r="L4" s="37">
        <v>8.5</v>
      </c>
      <c r="M4" s="37">
        <v>8.5</v>
      </c>
      <c r="N4" s="37">
        <v>8.5</v>
      </c>
      <c r="O4" s="37">
        <v>9</v>
      </c>
      <c r="P4" s="37">
        <v>9</v>
      </c>
      <c r="Q4" s="37">
        <v>9</v>
      </c>
    </row>
    <row r="5" spans="4:17" x14ac:dyDescent="0.25">
      <c r="D5">
        <v>2</v>
      </c>
      <c r="E5">
        <v>19500</v>
      </c>
      <c r="F5" s="37">
        <v>11</v>
      </c>
      <c r="G5" s="37">
        <v>11</v>
      </c>
      <c r="H5" s="37">
        <v>11</v>
      </c>
      <c r="I5" s="37">
        <v>11.5</v>
      </c>
      <c r="J5" s="37">
        <v>11.5</v>
      </c>
      <c r="K5" s="37">
        <v>11.5</v>
      </c>
      <c r="L5" s="37">
        <v>11.5</v>
      </c>
      <c r="M5" s="37">
        <v>11.5</v>
      </c>
      <c r="N5" s="37">
        <v>11.5</v>
      </c>
      <c r="O5" s="37">
        <v>12</v>
      </c>
      <c r="P5" s="37">
        <v>12</v>
      </c>
      <c r="Q5" s="37">
        <v>12</v>
      </c>
    </row>
    <row r="6" spans="4:17" x14ac:dyDescent="0.25">
      <c r="D6">
        <v>3</v>
      </c>
      <c r="E6">
        <v>20000</v>
      </c>
      <c r="F6" s="37">
        <v>12</v>
      </c>
      <c r="G6" s="37">
        <v>12</v>
      </c>
      <c r="H6" s="37">
        <v>12.5</v>
      </c>
      <c r="I6" s="37">
        <v>12.5</v>
      </c>
      <c r="J6" s="37">
        <v>12.5</v>
      </c>
      <c r="K6" s="37">
        <v>12.5</v>
      </c>
      <c r="L6" s="37">
        <v>12.5</v>
      </c>
      <c r="M6" s="37">
        <v>13</v>
      </c>
      <c r="N6" s="37">
        <v>13</v>
      </c>
      <c r="O6" s="37">
        <v>13</v>
      </c>
      <c r="P6" s="37">
        <v>13</v>
      </c>
      <c r="Q6" s="37">
        <v>13</v>
      </c>
    </row>
    <row r="7" spans="4:17" x14ac:dyDescent="0.25">
      <c r="D7">
        <v>4</v>
      </c>
      <c r="E7">
        <v>20500</v>
      </c>
      <c r="F7" s="37">
        <v>12.5</v>
      </c>
      <c r="G7" s="37">
        <v>12.5</v>
      </c>
      <c r="H7" s="37">
        <v>13</v>
      </c>
      <c r="I7" s="37">
        <v>13</v>
      </c>
      <c r="J7" s="37">
        <v>13</v>
      </c>
      <c r="K7" s="37">
        <v>13</v>
      </c>
      <c r="L7" s="37">
        <v>13.5</v>
      </c>
      <c r="M7" s="37">
        <v>13.5</v>
      </c>
      <c r="N7" s="37">
        <v>13.5</v>
      </c>
      <c r="O7" s="37">
        <v>13.5</v>
      </c>
      <c r="P7" s="37">
        <v>13.5</v>
      </c>
      <c r="Q7" s="37">
        <v>13.5</v>
      </c>
    </row>
    <row r="8" spans="4:17" x14ac:dyDescent="0.25">
      <c r="D8">
        <v>5</v>
      </c>
      <c r="E8">
        <v>21000</v>
      </c>
      <c r="F8" s="37">
        <v>13</v>
      </c>
      <c r="G8" s="37">
        <v>13</v>
      </c>
      <c r="H8" s="37">
        <v>13.5</v>
      </c>
      <c r="I8" s="37">
        <v>13.5</v>
      </c>
      <c r="J8" s="37">
        <v>13.5</v>
      </c>
      <c r="K8" s="37">
        <v>13.5</v>
      </c>
      <c r="L8" s="37">
        <v>13.999999999999998</v>
      </c>
      <c r="M8" s="37">
        <v>13.999999999999998</v>
      </c>
      <c r="N8" s="37">
        <v>13.999999999999998</v>
      </c>
      <c r="O8" s="37">
        <v>13.999999999999998</v>
      </c>
      <c r="P8" s="37">
        <v>13.999999999999998</v>
      </c>
      <c r="Q8" s="37">
        <v>14.499999999999998</v>
      </c>
    </row>
    <row r="9" spans="4:17" x14ac:dyDescent="0.25">
      <c r="D9">
        <v>6</v>
      </c>
      <c r="E9">
        <v>21500</v>
      </c>
      <c r="F9" s="37">
        <v>13.5</v>
      </c>
      <c r="G9" s="37">
        <v>13.5</v>
      </c>
      <c r="H9" s="37">
        <v>13.999999999999998</v>
      </c>
      <c r="I9" s="37">
        <v>13.999999999999998</v>
      </c>
      <c r="J9" s="37">
        <v>13.999999999999998</v>
      </c>
      <c r="K9" s="37">
        <v>13.999999999999998</v>
      </c>
      <c r="L9" s="37">
        <v>14.499999999999998</v>
      </c>
      <c r="M9" s="37">
        <v>14.499999999999998</v>
      </c>
      <c r="N9" s="37">
        <v>14.499999999999998</v>
      </c>
      <c r="O9" s="37">
        <v>14.499999999999998</v>
      </c>
      <c r="P9" s="37">
        <v>14.499999999999998</v>
      </c>
      <c r="Q9" s="37">
        <v>15</v>
      </c>
    </row>
    <row r="10" spans="4:17" x14ac:dyDescent="0.25">
      <c r="D10">
        <v>7</v>
      </c>
      <c r="E10">
        <v>22000</v>
      </c>
      <c r="F10" s="37">
        <v>13.999999999999998</v>
      </c>
      <c r="G10" s="37">
        <v>13.999999999999998</v>
      </c>
      <c r="H10" s="37">
        <v>14.499999999999998</v>
      </c>
      <c r="I10" s="37">
        <v>14.499999999999998</v>
      </c>
      <c r="J10" s="37">
        <v>14.499999999999998</v>
      </c>
      <c r="K10" s="37">
        <v>14.499999999999998</v>
      </c>
      <c r="L10" s="37">
        <v>15</v>
      </c>
      <c r="M10" s="37">
        <v>15</v>
      </c>
      <c r="N10" s="37">
        <v>15</v>
      </c>
      <c r="O10" s="37">
        <v>15</v>
      </c>
      <c r="P10" s="37">
        <v>15.5</v>
      </c>
      <c r="Q10" s="37">
        <v>15.5</v>
      </c>
    </row>
    <row r="11" spans="4:17" x14ac:dyDescent="0.25">
      <c r="D11">
        <v>8</v>
      </c>
      <c r="E11">
        <v>22500</v>
      </c>
      <c r="F11" s="37">
        <v>14.499999999999998</v>
      </c>
      <c r="G11" s="37">
        <v>14.499999999999998</v>
      </c>
      <c r="H11" s="37">
        <v>15</v>
      </c>
      <c r="I11" s="37">
        <v>15</v>
      </c>
      <c r="J11" s="37">
        <v>15</v>
      </c>
      <c r="K11" s="37">
        <v>15</v>
      </c>
      <c r="L11" s="37">
        <v>15.5</v>
      </c>
      <c r="M11" s="37">
        <v>15.5</v>
      </c>
      <c r="N11" s="37">
        <v>15.5</v>
      </c>
      <c r="O11" s="37">
        <v>15.5</v>
      </c>
      <c r="P11" s="37">
        <v>15.5</v>
      </c>
      <c r="Q11" s="37">
        <v>16</v>
      </c>
    </row>
    <row r="12" spans="4:17" x14ac:dyDescent="0.25">
      <c r="D12">
        <v>9</v>
      </c>
      <c r="E12">
        <v>23000</v>
      </c>
      <c r="F12" s="37">
        <v>15</v>
      </c>
      <c r="G12" s="37">
        <v>15</v>
      </c>
      <c r="H12" s="37">
        <v>15</v>
      </c>
      <c r="I12" s="37">
        <v>15.5</v>
      </c>
      <c r="J12" s="37">
        <v>15.5</v>
      </c>
      <c r="K12" s="37">
        <v>15.5</v>
      </c>
      <c r="L12" s="37">
        <v>16</v>
      </c>
      <c r="M12" s="37">
        <v>16</v>
      </c>
      <c r="N12" s="37">
        <v>16</v>
      </c>
      <c r="O12" s="37">
        <v>16</v>
      </c>
      <c r="P12" s="37">
        <v>16</v>
      </c>
      <c r="Q12" s="37">
        <v>16.5</v>
      </c>
    </row>
    <row r="13" spans="4:17" x14ac:dyDescent="0.25">
      <c r="D13">
        <v>10</v>
      </c>
      <c r="E13">
        <v>23500</v>
      </c>
      <c r="F13" s="37">
        <v>15.5</v>
      </c>
      <c r="G13" s="37">
        <v>15.5</v>
      </c>
      <c r="H13" s="37">
        <v>15.5</v>
      </c>
      <c r="I13" s="37">
        <v>16</v>
      </c>
      <c r="J13" s="37">
        <v>16</v>
      </c>
      <c r="K13" s="37">
        <v>16</v>
      </c>
      <c r="L13" s="37">
        <v>16</v>
      </c>
      <c r="M13" s="37">
        <v>16.5</v>
      </c>
      <c r="N13" s="37">
        <v>16.5</v>
      </c>
      <c r="O13" s="37">
        <v>16.5</v>
      </c>
      <c r="P13" s="37">
        <v>16.5</v>
      </c>
      <c r="Q13" s="37">
        <v>16.5</v>
      </c>
    </row>
    <row r="14" spans="4:17" x14ac:dyDescent="0.25">
      <c r="D14">
        <v>11</v>
      </c>
      <c r="E14">
        <v>24000</v>
      </c>
      <c r="F14" s="37">
        <v>15.5</v>
      </c>
      <c r="G14" s="37">
        <v>16</v>
      </c>
      <c r="H14" s="37">
        <v>16</v>
      </c>
      <c r="I14" s="37">
        <v>16</v>
      </c>
      <c r="J14" s="37">
        <v>16.5</v>
      </c>
      <c r="K14" s="37">
        <v>16.5</v>
      </c>
      <c r="L14" s="37">
        <v>16.5</v>
      </c>
      <c r="M14" s="37">
        <v>16.5</v>
      </c>
      <c r="N14" s="37">
        <v>17</v>
      </c>
      <c r="O14" s="37">
        <v>17</v>
      </c>
      <c r="P14" s="37">
        <v>17</v>
      </c>
      <c r="Q14" s="37">
        <v>17</v>
      </c>
    </row>
    <row r="15" spans="4:17" x14ac:dyDescent="0.25">
      <c r="D15">
        <v>12</v>
      </c>
      <c r="E15">
        <v>24500</v>
      </c>
      <c r="F15" s="37">
        <v>16</v>
      </c>
      <c r="G15" s="37">
        <v>16</v>
      </c>
      <c r="H15" s="37">
        <v>16.5</v>
      </c>
      <c r="I15" s="37">
        <v>16.5</v>
      </c>
      <c r="J15" s="37">
        <v>16.5</v>
      </c>
      <c r="K15" s="37">
        <v>17</v>
      </c>
      <c r="L15" s="37">
        <v>17</v>
      </c>
      <c r="M15" s="37">
        <v>17</v>
      </c>
      <c r="N15" s="37">
        <v>17.5</v>
      </c>
      <c r="O15" s="37">
        <v>17.5</v>
      </c>
      <c r="P15" s="37">
        <v>17.5</v>
      </c>
      <c r="Q15" s="37">
        <v>17.5</v>
      </c>
    </row>
    <row r="16" spans="4:17" x14ac:dyDescent="0.25">
      <c r="D16">
        <v>13</v>
      </c>
      <c r="E16">
        <v>25000</v>
      </c>
      <c r="F16" s="37">
        <v>16.5</v>
      </c>
      <c r="G16" s="37">
        <v>16.5</v>
      </c>
      <c r="H16" s="37">
        <v>17</v>
      </c>
      <c r="I16" s="37">
        <v>17</v>
      </c>
      <c r="J16" s="37">
        <v>17</v>
      </c>
      <c r="K16" s="37">
        <v>17</v>
      </c>
      <c r="L16" s="37">
        <v>17.5</v>
      </c>
      <c r="M16" s="37">
        <v>17.5</v>
      </c>
      <c r="N16" s="37">
        <v>17.5</v>
      </c>
      <c r="O16" s="37">
        <v>18</v>
      </c>
      <c r="P16" s="37">
        <v>18</v>
      </c>
      <c r="Q16" s="37">
        <v>18</v>
      </c>
    </row>
    <row r="17" spans="4:17" x14ac:dyDescent="0.25">
      <c r="D17">
        <v>14</v>
      </c>
      <c r="E17">
        <v>26000</v>
      </c>
      <c r="F17" s="37">
        <v>17</v>
      </c>
      <c r="G17" s="37">
        <v>17</v>
      </c>
      <c r="H17" s="37">
        <v>17.5</v>
      </c>
      <c r="I17" s="37">
        <v>17.5</v>
      </c>
      <c r="J17" s="37">
        <v>18</v>
      </c>
      <c r="K17" s="37">
        <v>18</v>
      </c>
      <c r="L17" s="37">
        <v>18</v>
      </c>
      <c r="M17" s="37">
        <v>18</v>
      </c>
      <c r="N17" s="37">
        <v>18.5</v>
      </c>
      <c r="O17" s="37">
        <v>18.5</v>
      </c>
      <c r="P17" s="37">
        <v>18.5</v>
      </c>
      <c r="Q17" s="37">
        <v>18.5</v>
      </c>
    </row>
    <row r="18" spans="4:17" x14ac:dyDescent="0.25">
      <c r="D18">
        <v>15</v>
      </c>
      <c r="E18">
        <v>27000</v>
      </c>
      <c r="F18" s="37">
        <v>17</v>
      </c>
      <c r="G18" s="37">
        <v>17</v>
      </c>
      <c r="H18" s="37">
        <v>17.5</v>
      </c>
      <c r="I18" s="37">
        <v>17.5</v>
      </c>
      <c r="J18" s="37">
        <v>18</v>
      </c>
      <c r="K18" s="37">
        <v>18</v>
      </c>
      <c r="L18" s="37">
        <v>18</v>
      </c>
      <c r="M18" s="37">
        <v>18.5</v>
      </c>
      <c r="N18" s="37">
        <v>18.5</v>
      </c>
      <c r="O18" s="37">
        <v>18.5</v>
      </c>
      <c r="P18" s="37">
        <v>19</v>
      </c>
      <c r="Q18" s="37">
        <v>19</v>
      </c>
    </row>
    <row r="19" spans="4:17" x14ac:dyDescent="0.25">
      <c r="D19">
        <v>16</v>
      </c>
      <c r="E19">
        <v>28000</v>
      </c>
      <c r="F19" s="37">
        <v>17</v>
      </c>
      <c r="G19" s="37">
        <v>17</v>
      </c>
      <c r="H19" s="37">
        <v>17.5</v>
      </c>
      <c r="I19" s="37">
        <v>17.5</v>
      </c>
      <c r="J19" s="37">
        <v>18</v>
      </c>
      <c r="K19" s="37">
        <v>18</v>
      </c>
      <c r="L19" s="37">
        <v>18</v>
      </c>
      <c r="M19" s="37">
        <v>18.5</v>
      </c>
      <c r="N19" s="37">
        <v>18.5</v>
      </c>
      <c r="O19" s="37">
        <v>18.5</v>
      </c>
      <c r="P19" s="37">
        <v>19</v>
      </c>
      <c r="Q19" s="37">
        <v>19</v>
      </c>
    </row>
    <row r="20" spans="4:17" x14ac:dyDescent="0.25">
      <c r="D20">
        <v>17</v>
      </c>
      <c r="E20">
        <v>29000</v>
      </c>
      <c r="F20" s="37">
        <v>17</v>
      </c>
      <c r="G20" s="37">
        <v>17</v>
      </c>
      <c r="H20" s="37">
        <v>17.5</v>
      </c>
      <c r="I20" s="37">
        <v>17.5</v>
      </c>
      <c r="J20" s="37">
        <v>18</v>
      </c>
      <c r="K20" s="37">
        <v>18</v>
      </c>
      <c r="L20" s="37">
        <v>18</v>
      </c>
      <c r="M20" s="37">
        <v>18.5</v>
      </c>
      <c r="N20" s="37">
        <v>18.5</v>
      </c>
      <c r="O20" s="37">
        <v>18.5</v>
      </c>
      <c r="P20" s="37">
        <v>19</v>
      </c>
      <c r="Q20" s="37">
        <v>19</v>
      </c>
    </row>
    <row r="21" spans="4:17" x14ac:dyDescent="0.25">
      <c r="D21">
        <v>18</v>
      </c>
      <c r="E21">
        <v>30000</v>
      </c>
      <c r="F21" s="37">
        <v>17</v>
      </c>
      <c r="G21" s="37">
        <v>17</v>
      </c>
      <c r="H21" s="37">
        <v>17.5</v>
      </c>
      <c r="I21" s="37">
        <v>17.5</v>
      </c>
      <c r="J21" s="37">
        <v>18</v>
      </c>
      <c r="K21" s="37">
        <v>18</v>
      </c>
      <c r="L21" s="37">
        <v>18</v>
      </c>
      <c r="M21" s="37">
        <v>18.5</v>
      </c>
      <c r="N21" s="37">
        <v>18.5</v>
      </c>
      <c r="O21" s="37">
        <v>18.5</v>
      </c>
      <c r="P21" s="37">
        <v>19</v>
      </c>
      <c r="Q21" s="37">
        <v>19</v>
      </c>
    </row>
    <row r="22" spans="4:17" x14ac:dyDescent="0.25">
      <c r="D22">
        <v>19</v>
      </c>
      <c r="E22">
        <v>31000</v>
      </c>
      <c r="F22" s="37">
        <v>17</v>
      </c>
      <c r="G22" s="37">
        <v>17</v>
      </c>
      <c r="H22" s="37">
        <v>17.5</v>
      </c>
      <c r="I22" s="37">
        <v>17.5</v>
      </c>
      <c r="J22" s="37">
        <v>18</v>
      </c>
      <c r="K22" s="37">
        <v>18</v>
      </c>
      <c r="L22" s="37">
        <v>18</v>
      </c>
      <c r="M22" s="37">
        <v>18.5</v>
      </c>
      <c r="N22" s="37">
        <v>18.5</v>
      </c>
      <c r="O22" s="37">
        <v>18.5</v>
      </c>
      <c r="P22" s="37">
        <v>19</v>
      </c>
      <c r="Q22" s="37">
        <v>19</v>
      </c>
    </row>
    <row r="23" spans="4:17" x14ac:dyDescent="0.25">
      <c r="D23">
        <v>20</v>
      </c>
      <c r="E23">
        <v>32000</v>
      </c>
      <c r="F23" s="37">
        <v>17</v>
      </c>
      <c r="G23" s="37">
        <v>17.5</v>
      </c>
      <c r="H23" s="37">
        <v>17.5</v>
      </c>
      <c r="I23" s="37">
        <v>18</v>
      </c>
      <c r="J23" s="37">
        <v>18</v>
      </c>
      <c r="K23" s="37">
        <v>18.5</v>
      </c>
      <c r="L23" s="37">
        <v>18.5</v>
      </c>
      <c r="M23" s="37">
        <v>18.5</v>
      </c>
      <c r="N23" s="37">
        <v>19</v>
      </c>
      <c r="O23" s="37">
        <v>19</v>
      </c>
      <c r="P23" s="37">
        <v>19</v>
      </c>
      <c r="Q23" s="37">
        <v>19.5</v>
      </c>
    </row>
    <row r="24" spans="4:17" x14ac:dyDescent="0.25">
      <c r="D24">
        <v>21</v>
      </c>
      <c r="E24">
        <v>35000</v>
      </c>
      <c r="F24" s="37">
        <v>17.5</v>
      </c>
      <c r="G24" s="37">
        <v>17.5</v>
      </c>
      <c r="H24" s="37">
        <v>18</v>
      </c>
      <c r="I24" s="37">
        <v>18</v>
      </c>
      <c r="J24" s="37">
        <v>18</v>
      </c>
      <c r="K24" s="37">
        <v>18.5</v>
      </c>
      <c r="L24" s="37">
        <v>18.5</v>
      </c>
      <c r="M24" s="37">
        <v>19</v>
      </c>
      <c r="N24" s="37">
        <v>19</v>
      </c>
      <c r="O24" s="37">
        <v>19</v>
      </c>
      <c r="P24" s="37">
        <v>19</v>
      </c>
      <c r="Q24" s="37">
        <v>19.5</v>
      </c>
    </row>
    <row r="25" spans="4:17" x14ac:dyDescent="0.25">
      <c r="D25">
        <v>22</v>
      </c>
      <c r="E25">
        <v>36000</v>
      </c>
      <c r="F25" s="37">
        <v>17.5</v>
      </c>
      <c r="G25" s="37">
        <v>17.5</v>
      </c>
      <c r="H25" s="37">
        <v>18</v>
      </c>
      <c r="I25" s="37">
        <v>18</v>
      </c>
      <c r="J25" s="37">
        <v>18.5</v>
      </c>
      <c r="K25" s="37">
        <v>18.5</v>
      </c>
      <c r="L25" s="37">
        <v>18.5</v>
      </c>
      <c r="M25" s="37">
        <v>19</v>
      </c>
      <c r="N25" s="37">
        <v>19</v>
      </c>
      <c r="O25" s="37">
        <v>19</v>
      </c>
      <c r="P25" s="37">
        <v>19.5</v>
      </c>
      <c r="Q25" s="37">
        <v>19.5</v>
      </c>
    </row>
    <row r="26" spans="4:17" x14ac:dyDescent="0.25">
      <c r="D26">
        <v>23</v>
      </c>
      <c r="E26">
        <v>37000</v>
      </c>
      <c r="F26" s="37">
        <v>17.5</v>
      </c>
      <c r="G26" s="37">
        <v>18</v>
      </c>
      <c r="H26" s="37">
        <v>18</v>
      </c>
      <c r="I26" s="37">
        <v>18.5</v>
      </c>
      <c r="J26" s="37">
        <v>18.5</v>
      </c>
      <c r="K26" s="37">
        <v>18.5</v>
      </c>
      <c r="L26" s="37">
        <v>19</v>
      </c>
      <c r="M26" s="37">
        <v>19</v>
      </c>
      <c r="N26" s="37">
        <v>19</v>
      </c>
      <c r="O26" s="37">
        <v>19.5</v>
      </c>
      <c r="P26" s="37">
        <v>19.5</v>
      </c>
      <c r="Q26" s="37">
        <v>19.5</v>
      </c>
    </row>
    <row r="27" spans="4:17" x14ac:dyDescent="0.25">
      <c r="D27">
        <v>24</v>
      </c>
      <c r="E27">
        <v>38000</v>
      </c>
      <c r="F27" s="37">
        <v>17.5</v>
      </c>
      <c r="G27" s="37">
        <v>18</v>
      </c>
      <c r="H27" s="37">
        <v>18</v>
      </c>
      <c r="I27" s="37">
        <v>18.5</v>
      </c>
      <c r="J27" s="37">
        <v>18.5</v>
      </c>
      <c r="K27" s="37">
        <v>19</v>
      </c>
      <c r="L27" s="37">
        <v>19</v>
      </c>
      <c r="M27" s="37">
        <v>19</v>
      </c>
      <c r="N27" s="37">
        <v>19.5</v>
      </c>
      <c r="O27" s="37">
        <v>19.5</v>
      </c>
      <c r="P27" s="37">
        <v>19.5</v>
      </c>
      <c r="Q27" s="37">
        <v>19.5</v>
      </c>
    </row>
    <row r="28" spans="4:17" x14ac:dyDescent="0.25">
      <c r="D28">
        <v>25</v>
      </c>
      <c r="E28">
        <v>39000</v>
      </c>
      <c r="F28" s="37">
        <v>17.5</v>
      </c>
      <c r="G28" s="37">
        <v>18</v>
      </c>
      <c r="H28" s="37">
        <v>18.5</v>
      </c>
      <c r="I28" s="37">
        <v>18.5</v>
      </c>
      <c r="J28" s="37">
        <v>18.5</v>
      </c>
      <c r="K28" s="37">
        <v>19</v>
      </c>
      <c r="L28" s="37">
        <v>19</v>
      </c>
      <c r="M28" s="37">
        <v>19.5</v>
      </c>
      <c r="N28" s="37">
        <v>19.5</v>
      </c>
      <c r="O28" s="37">
        <v>19.5</v>
      </c>
      <c r="P28" s="37">
        <v>19.5</v>
      </c>
      <c r="Q28" s="37">
        <v>20</v>
      </c>
    </row>
    <row r="29" spans="4:17" x14ac:dyDescent="0.25">
      <c r="D29">
        <v>26</v>
      </c>
      <c r="E29">
        <v>40000</v>
      </c>
      <c r="F29" s="37">
        <v>18</v>
      </c>
      <c r="G29" s="37">
        <v>18</v>
      </c>
      <c r="H29" s="37">
        <v>18.5</v>
      </c>
      <c r="I29" s="37">
        <v>18.5</v>
      </c>
      <c r="J29" s="37">
        <v>19</v>
      </c>
      <c r="K29" s="37">
        <v>19</v>
      </c>
      <c r="L29" s="37">
        <v>19</v>
      </c>
      <c r="M29" s="37">
        <v>19.5</v>
      </c>
      <c r="N29" s="37">
        <v>19.5</v>
      </c>
      <c r="O29" s="37">
        <v>19.5</v>
      </c>
      <c r="P29" s="37">
        <v>20</v>
      </c>
      <c r="Q29" s="37">
        <v>20</v>
      </c>
    </row>
    <row r="30" spans="4:17" x14ac:dyDescent="0.25">
      <c r="D30">
        <v>27</v>
      </c>
      <c r="E30">
        <v>41000</v>
      </c>
      <c r="F30" s="37">
        <v>18</v>
      </c>
      <c r="G30" s="37">
        <v>18</v>
      </c>
      <c r="H30" s="37">
        <v>18.5</v>
      </c>
      <c r="I30" s="37">
        <v>18.5</v>
      </c>
      <c r="J30" s="37">
        <v>19</v>
      </c>
      <c r="K30" s="37">
        <v>19</v>
      </c>
      <c r="L30" s="37">
        <v>19.5</v>
      </c>
      <c r="M30" s="37">
        <v>19.5</v>
      </c>
      <c r="N30" s="37">
        <v>19.5</v>
      </c>
      <c r="O30" s="37">
        <v>20</v>
      </c>
      <c r="P30" s="37">
        <v>20</v>
      </c>
      <c r="Q30" s="37">
        <v>20</v>
      </c>
    </row>
    <row r="31" spans="4:17" x14ac:dyDescent="0.25">
      <c r="D31">
        <v>28</v>
      </c>
      <c r="E31">
        <v>43000</v>
      </c>
      <c r="F31" s="37">
        <v>18</v>
      </c>
      <c r="G31" s="37">
        <v>18.5</v>
      </c>
      <c r="H31" s="37">
        <v>18.5</v>
      </c>
      <c r="I31" s="37">
        <v>19</v>
      </c>
      <c r="J31" s="37">
        <v>19</v>
      </c>
      <c r="K31" s="37">
        <v>19.5</v>
      </c>
      <c r="L31" s="37">
        <v>19.5</v>
      </c>
      <c r="M31" s="37">
        <v>19.5</v>
      </c>
      <c r="N31" s="37">
        <v>20</v>
      </c>
      <c r="O31" s="37">
        <v>20</v>
      </c>
      <c r="P31" s="37">
        <v>20</v>
      </c>
      <c r="Q31" s="37">
        <v>20.5</v>
      </c>
    </row>
    <row r="32" spans="4:17" x14ac:dyDescent="0.25">
      <c r="D32">
        <v>29</v>
      </c>
      <c r="E32">
        <v>44000</v>
      </c>
      <c r="F32" s="37">
        <v>18</v>
      </c>
      <c r="G32" s="37">
        <v>18.5</v>
      </c>
      <c r="H32" s="37">
        <v>18.5</v>
      </c>
      <c r="I32" s="37">
        <v>19</v>
      </c>
      <c r="J32" s="37">
        <v>19</v>
      </c>
      <c r="K32" s="37">
        <v>19.5</v>
      </c>
      <c r="L32" s="37">
        <v>19.5</v>
      </c>
      <c r="M32" s="37">
        <v>20</v>
      </c>
      <c r="N32" s="37">
        <v>20</v>
      </c>
      <c r="O32" s="37">
        <v>20</v>
      </c>
      <c r="P32" s="37">
        <v>20</v>
      </c>
      <c r="Q32" s="37">
        <v>20.5</v>
      </c>
    </row>
    <row r="33" spans="4:17" x14ac:dyDescent="0.25">
      <c r="D33">
        <v>30</v>
      </c>
      <c r="E33">
        <v>45000</v>
      </c>
      <c r="F33" s="37">
        <v>18.5</v>
      </c>
      <c r="G33" s="37">
        <v>18.5</v>
      </c>
      <c r="H33" s="37">
        <v>19</v>
      </c>
      <c r="I33" s="37">
        <v>19</v>
      </c>
      <c r="J33" s="37">
        <v>19</v>
      </c>
      <c r="K33" s="37">
        <v>19.5</v>
      </c>
      <c r="L33" s="37">
        <v>19.5</v>
      </c>
      <c r="M33" s="37">
        <v>20</v>
      </c>
      <c r="N33" s="37">
        <v>20</v>
      </c>
      <c r="O33" s="37">
        <v>20</v>
      </c>
      <c r="P33" s="37">
        <v>20.5</v>
      </c>
      <c r="Q33" s="37">
        <v>20.5</v>
      </c>
    </row>
    <row r="34" spans="4:17" x14ac:dyDescent="0.25">
      <c r="D34">
        <v>31</v>
      </c>
      <c r="E34">
        <v>46000</v>
      </c>
      <c r="F34" s="37">
        <v>18.5</v>
      </c>
      <c r="G34" s="37">
        <v>18.5</v>
      </c>
      <c r="H34" s="37">
        <v>19</v>
      </c>
      <c r="I34" s="37">
        <v>19</v>
      </c>
      <c r="J34" s="37">
        <v>19.5</v>
      </c>
      <c r="K34" s="37">
        <v>19.5</v>
      </c>
      <c r="L34" s="37">
        <v>20</v>
      </c>
      <c r="M34" s="37">
        <v>20</v>
      </c>
      <c r="N34" s="37">
        <v>20</v>
      </c>
      <c r="O34" s="37">
        <v>20.5</v>
      </c>
      <c r="P34" s="37">
        <v>20.5</v>
      </c>
      <c r="Q34" s="37">
        <v>20.5</v>
      </c>
    </row>
    <row r="35" spans="4:17" x14ac:dyDescent="0.25">
      <c r="D35">
        <v>32</v>
      </c>
      <c r="E35">
        <v>47000</v>
      </c>
      <c r="F35" s="37">
        <v>18.5</v>
      </c>
      <c r="G35" s="37">
        <v>18.5</v>
      </c>
      <c r="H35" s="37">
        <v>19</v>
      </c>
      <c r="I35" s="37">
        <v>19</v>
      </c>
      <c r="J35" s="37">
        <v>19.5</v>
      </c>
      <c r="K35" s="37">
        <v>19.5</v>
      </c>
      <c r="L35" s="37">
        <v>20</v>
      </c>
      <c r="M35" s="37">
        <v>20</v>
      </c>
      <c r="N35" s="37">
        <v>20.5</v>
      </c>
      <c r="O35" s="37">
        <v>20.5</v>
      </c>
      <c r="P35" s="37">
        <v>20.5</v>
      </c>
      <c r="Q35" s="37">
        <v>20.5</v>
      </c>
    </row>
    <row r="36" spans="4:17" x14ac:dyDescent="0.25">
      <c r="D36">
        <v>33</v>
      </c>
      <c r="E36">
        <v>48000</v>
      </c>
      <c r="F36" s="37">
        <v>18.5</v>
      </c>
      <c r="G36" s="37">
        <v>19</v>
      </c>
      <c r="H36" s="37">
        <v>19</v>
      </c>
      <c r="I36" s="37">
        <v>19.5</v>
      </c>
      <c r="J36" s="37">
        <v>19.5</v>
      </c>
      <c r="K36" s="37">
        <v>19.5</v>
      </c>
      <c r="L36" s="37">
        <v>20</v>
      </c>
      <c r="M36" s="37">
        <v>20</v>
      </c>
      <c r="N36" s="37">
        <v>20.5</v>
      </c>
      <c r="O36" s="37">
        <v>20.5</v>
      </c>
      <c r="P36" s="37">
        <v>20.5</v>
      </c>
      <c r="Q36" s="37">
        <v>21.000000000000004</v>
      </c>
    </row>
    <row r="37" spans="4:17" x14ac:dyDescent="0.25">
      <c r="D37">
        <v>34</v>
      </c>
      <c r="E37">
        <v>49000</v>
      </c>
      <c r="F37" s="37">
        <v>18.5</v>
      </c>
      <c r="G37" s="37">
        <v>19</v>
      </c>
      <c r="H37" s="37">
        <v>19</v>
      </c>
      <c r="I37" s="37">
        <v>19.5</v>
      </c>
      <c r="J37" s="37">
        <v>19.5</v>
      </c>
      <c r="K37" s="37">
        <v>20</v>
      </c>
      <c r="L37" s="37">
        <v>20</v>
      </c>
      <c r="M37" s="37">
        <v>20</v>
      </c>
      <c r="N37" s="37">
        <v>20.5</v>
      </c>
      <c r="O37" s="37">
        <v>20.5</v>
      </c>
      <c r="P37" s="37">
        <v>21.000000000000004</v>
      </c>
      <c r="Q37" s="37">
        <v>21.000000000000004</v>
      </c>
    </row>
    <row r="38" spans="4:17" x14ac:dyDescent="0.25">
      <c r="D38">
        <v>35</v>
      </c>
      <c r="E38">
        <v>50000</v>
      </c>
      <c r="F38" s="37">
        <v>18.5</v>
      </c>
      <c r="G38" s="37">
        <v>19</v>
      </c>
      <c r="H38" s="37">
        <v>19</v>
      </c>
      <c r="I38" s="37">
        <v>19.5</v>
      </c>
      <c r="J38" s="37">
        <v>19.5</v>
      </c>
      <c r="K38" s="37">
        <v>20</v>
      </c>
      <c r="L38" s="37">
        <v>20</v>
      </c>
      <c r="M38" s="37">
        <v>20.5</v>
      </c>
      <c r="N38" s="37">
        <v>20.5</v>
      </c>
      <c r="O38" s="37">
        <v>20.5</v>
      </c>
      <c r="P38" s="37">
        <v>21.000000000000004</v>
      </c>
      <c r="Q38" s="37">
        <v>21.000000000000004</v>
      </c>
    </row>
    <row r="39" spans="4:17" x14ac:dyDescent="0.25">
      <c r="D39">
        <v>36</v>
      </c>
      <c r="E39">
        <v>51000</v>
      </c>
      <c r="F39" s="37">
        <v>19</v>
      </c>
      <c r="G39" s="37">
        <v>19</v>
      </c>
      <c r="H39" s="37">
        <v>19.5</v>
      </c>
      <c r="I39" s="37">
        <v>19.5</v>
      </c>
      <c r="J39" s="37">
        <v>20</v>
      </c>
      <c r="K39" s="37">
        <v>20</v>
      </c>
      <c r="L39" s="37">
        <v>20</v>
      </c>
      <c r="M39" s="37">
        <v>20.5</v>
      </c>
      <c r="N39" s="37">
        <v>20.5</v>
      </c>
      <c r="O39" s="37">
        <v>21.000000000000004</v>
      </c>
      <c r="P39" s="37">
        <v>21.000000000000004</v>
      </c>
      <c r="Q39" s="37">
        <v>21.000000000000004</v>
      </c>
    </row>
    <row r="40" spans="4:17" x14ac:dyDescent="0.25">
      <c r="D40">
        <v>37</v>
      </c>
      <c r="E40">
        <v>52000</v>
      </c>
      <c r="F40" s="37">
        <v>19</v>
      </c>
      <c r="G40" s="37">
        <v>19</v>
      </c>
      <c r="H40" s="37">
        <v>19.5</v>
      </c>
      <c r="I40" s="37">
        <v>19.5</v>
      </c>
      <c r="J40" s="37">
        <v>20</v>
      </c>
      <c r="K40" s="37">
        <v>20</v>
      </c>
      <c r="L40" s="37">
        <v>20.5</v>
      </c>
      <c r="M40" s="37">
        <v>20.5</v>
      </c>
      <c r="N40" s="37">
        <v>20.5</v>
      </c>
      <c r="O40" s="37">
        <v>21.000000000000004</v>
      </c>
      <c r="P40" s="37">
        <v>21.000000000000004</v>
      </c>
      <c r="Q40" s="37">
        <v>21.000000000000004</v>
      </c>
    </row>
    <row r="41" spans="4:17" x14ac:dyDescent="0.25">
      <c r="D41">
        <v>38</v>
      </c>
      <c r="E41">
        <v>55000</v>
      </c>
      <c r="F41" s="37">
        <v>19</v>
      </c>
      <c r="G41" s="37">
        <v>19.5</v>
      </c>
      <c r="H41" s="37">
        <v>19.5</v>
      </c>
      <c r="I41" s="37">
        <v>20</v>
      </c>
      <c r="J41" s="37">
        <v>20</v>
      </c>
      <c r="K41" s="37">
        <v>20.5</v>
      </c>
      <c r="L41" s="37">
        <v>20.5</v>
      </c>
      <c r="M41" s="37">
        <v>20.5</v>
      </c>
      <c r="N41" s="37">
        <v>21.000000000000004</v>
      </c>
      <c r="O41" s="37">
        <v>21.000000000000004</v>
      </c>
      <c r="P41" s="37">
        <v>21.000000000000004</v>
      </c>
      <c r="Q41" s="37">
        <v>21.499999999999996</v>
      </c>
    </row>
    <row r="42" spans="4:17" x14ac:dyDescent="0.25">
      <c r="D42">
        <v>39</v>
      </c>
      <c r="E42">
        <v>56000</v>
      </c>
      <c r="F42" s="37">
        <v>19</v>
      </c>
      <c r="G42" s="37">
        <v>19.5</v>
      </c>
      <c r="H42" s="37">
        <v>20</v>
      </c>
      <c r="I42" s="37">
        <v>20</v>
      </c>
      <c r="J42" s="37">
        <v>20</v>
      </c>
      <c r="K42" s="37">
        <v>20.5</v>
      </c>
      <c r="L42" s="37">
        <v>20.5</v>
      </c>
      <c r="M42" s="37">
        <v>21.000000000000004</v>
      </c>
      <c r="N42" s="37">
        <v>21.000000000000004</v>
      </c>
      <c r="O42" s="37">
        <v>21.000000000000004</v>
      </c>
      <c r="P42" s="37">
        <v>21.499999999999996</v>
      </c>
      <c r="Q42" s="37">
        <v>21.499999999999996</v>
      </c>
    </row>
    <row r="43" spans="4:17" x14ac:dyDescent="0.25">
      <c r="D43">
        <v>40</v>
      </c>
      <c r="E43">
        <v>57000</v>
      </c>
      <c r="F43" s="37">
        <v>19.5</v>
      </c>
      <c r="G43" s="37">
        <v>19.5</v>
      </c>
      <c r="H43" s="37">
        <v>20</v>
      </c>
      <c r="I43" s="37">
        <v>20</v>
      </c>
      <c r="J43" s="37">
        <v>20.5</v>
      </c>
      <c r="K43" s="37">
        <v>20.5</v>
      </c>
      <c r="L43" s="37">
        <v>21.000000000000004</v>
      </c>
      <c r="M43" s="37">
        <v>21.000000000000004</v>
      </c>
      <c r="N43" s="37">
        <v>21.499999999999996</v>
      </c>
      <c r="O43" s="37">
        <v>21.499999999999996</v>
      </c>
      <c r="P43" s="37">
        <v>21.499999999999996</v>
      </c>
      <c r="Q43" s="37">
        <v>21.499999999999996</v>
      </c>
    </row>
    <row r="44" spans="4:17" x14ac:dyDescent="0.25">
      <c r="D44">
        <v>41</v>
      </c>
      <c r="E44">
        <v>58000</v>
      </c>
      <c r="F44" s="37">
        <v>19.5</v>
      </c>
      <c r="G44" s="37">
        <v>20</v>
      </c>
      <c r="H44" s="37">
        <v>20</v>
      </c>
      <c r="I44" s="37">
        <v>20.5</v>
      </c>
      <c r="J44" s="37">
        <v>20.5</v>
      </c>
      <c r="K44" s="37">
        <v>21.000000000000004</v>
      </c>
      <c r="L44" s="37">
        <v>21.000000000000004</v>
      </c>
      <c r="M44" s="37">
        <v>21.499999999999996</v>
      </c>
      <c r="N44" s="37">
        <v>21.499999999999996</v>
      </c>
      <c r="O44" s="37">
        <v>21.499999999999996</v>
      </c>
      <c r="P44" s="37">
        <v>21.999999999999996</v>
      </c>
      <c r="Q44" s="37">
        <v>21.999999999999996</v>
      </c>
    </row>
    <row r="45" spans="4:17" x14ac:dyDescent="0.25">
      <c r="D45">
        <v>42</v>
      </c>
      <c r="E45">
        <v>59000</v>
      </c>
      <c r="F45" s="37">
        <v>19.5</v>
      </c>
      <c r="G45" s="37">
        <v>20</v>
      </c>
      <c r="H45" s="37">
        <v>20.5</v>
      </c>
      <c r="I45" s="37">
        <v>20.5</v>
      </c>
      <c r="J45" s="37">
        <v>21.000000000000004</v>
      </c>
      <c r="K45" s="37">
        <v>21.000000000000004</v>
      </c>
      <c r="L45" s="37">
        <v>21.000000000000004</v>
      </c>
      <c r="M45" s="37">
        <v>21.499999999999996</v>
      </c>
      <c r="N45" s="37">
        <v>21.499999999999996</v>
      </c>
      <c r="O45" s="37">
        <v>21.999999999999996</v>
      </c>
      <c r="P45" s="37">
        <v>21.999999999999996</v>
      </c>
      <c r="Q45" s="37">
        <v>21.999999999999996</v>
      </c>
    </row>
    <row r="46" spans="4:17" x14ac:dyDescent="0.25">
      <c r="D46">
        <v>43</v>
      </c>
      <c r="E46">
        <v>60000</v>
      </c>
      <c r="F46" s="37">
        <v>20</v>
      </c>
      <c r="G46" s="37">
        <v>20</v>
      </c>
      <c r="H46" s="37">
        <v>20.5</v>
      </c>
      <c r="I46" s="37">
        <v>21.000000000000004</v>
      </c>
      <c r="J46" s="37">
        <v>21.000000000000004</v>
      </c>
      <c r="K46" s="37">
        <v>21.000000000000004</v>
      </c>
      <c r="L46" s="37">
        <v>21.499999999999996</v>
      </c>
      <c r="M46" s="37">
        <v>21.499999999999996</v>
      </c>
      <c r="N46" s="37">
        <v>21.999999999999996</v>
      </c>
      <c r="O46" s="37">
        <v>21.999999999999996</v>
      </c>
      <c r="P46" s="37">
        <v>21.999999999999996</v>
      </c>
      <c r="Q46" s="37">
        <v>22.499999999999996</v>
      </c>
    </row>
    <row r="47" spans="4:17" x14ac:dyDescent="0.25">
      <c r="D47">
        <v>44</v>
      </c>
      <c r="E47">
        <v>61000</v>
      </c>
      <c r="F47" s="37">
        <v>20</v>
      </c>
      <c r="G47" s="37">
        <v>20.5</v>
      </c>
      <c r="H47" s="37">
        <v>20.5</v>
      </c>
      <c r="I47" s="37">
        <v>21.000000000000004</v>
      </c>
      <c r="J47" s="37">
        <v>21.000000000000004</v>
      </c>
      <c r="K47" s="37">
        <v>21.499999999999996</v>
      </c>
      <c r="L47" s="37">
        <v>21.499999999999996</v>
      </c>
      <c r="M47" s="37">
        <v>21.499999999999996</v>
      </c>
      <c r="N47" s="37">
        <v>21.999999999999996</v>
      </c>
      <c r="O47" s="37">
        <v>21.999999999999996</v>
      </c>
      <c r="P47" s="37">
        <v>22.499999999999996</v>
      </c>
      <c r="Q47" s="37">
        <v>22.499999999999996</v>
      </c>
    </row>
    <row r="48" spans="4:17" x14ac:dyDescent="0.25">
      <c r="D48">
        <v>45</v>
      </c>
      <c r="E48">
        <v>62000</v>
      </c>
      <c r="F48" s="37">
        <v>20</v>
      </c>
      <c r="G48" s="37">
        <v>20.5</v>
      </c>
      <c r="H48" s="37">
        <v>20.5</v>
      </c>
      <c r="I48" s="37">
        <v>21.000000000000004</v>
      </c>
      <c r="J48" s="37">
        <v>21.000000000000004</v>
      </c>
      <c r="K48" s="37">
        <v>21.499999999999996</v>
      </c>
      <c r="L48" s="37">
        <v>21.499999999999996</v>
      </c>
      <c r="M48" s="37">
        <v>21.999999999999996</v>
      </c>
      <c r="N48" s="37">
        <v>21.999999999999996</v>
      </c>
      <c r="O48" s="37">
        <v>21.999999999999996</v>
      </c>
      <c r="P48" s="37">
        <v>22.499999999999996</v>
      </c>
      <c r="Q48" s="37">
        <v>22.499999999999996</v>
      </c>
    </row>
    <row r="49" spans="4:17" x14ac:dyDescent="0.25">
      <c r="D49">
        <v>46</v>
      </c>
      <c r="E49">
        <v>63000</v>
      </c>
      <c r="F49" s="37">
        <v>20</v>
      </c>
      <c r="G49" s="37">
        <v>20.5</v>
      </c>
      <c r="H49" s="37">
        <v>20.5</v>
      </c>
      <c r="I49" s="37">
        <v>21.000000000000004</v>
      </c>
      <c r="J49" s="37">
        <v>21.499999999999996</v>
      </c>
      <c r="K49" s="37">
        <v>21.499999999999996</v>
      </c>
      <c r="L49" s="37">
        <v>21.499999999999996</v>
      </c>
      <c r="M49" s="37">
        <v>21.999999999999996</v>
      </c>
      <c r="N49" s="37">
        <v>21.999999999999996</v>
      </c>
      <c r="O49" s="37">
        <v>22.499999999999996</v>
      </c>
      <c r="P49" s="37">
        <v>22.499999999999996</v>
      </c>
      <c r="Q49" s="37">
        <v>22.499999999999996</v>
      </c>
    </row>
    <row r="50" spans="4:17" x14ac:dyDescent="0.25">
      <c r="D50">
        <v>47</v>
      </c>
      <c r="E50">
        <v>64000</v>
      </c>
      <c r="F50" s="37">
        <v>20</v>
      </c>
      <c r="G50" s="37">
        <v>20.5</v>
      </c>
      <c r="H50" s="37">
        <v>21.000000000000004</v>
      </c>
      <c r="I50" s="37">
        <v>21.000000000000004</v>
      </c>
      <c r="J50" s="37">
        <v>21.499999999999996</v>
      </c>
      <c r="K50" s="37">
        <v>21.499999999999996</v>
      </c>
      <c r="L50" s="37">
        <v>21.999999999999996</v>
      </c>
      <c r="M50" s="37">
        <v>21.999999999999996</v>
      </c>
      <c r="N50" s="37">
        <v>21.999999999999996</v>
      </c>
      <c r="O50" s="37">
        <v>22.499999999999996</v>
      </c>
      <c r="P50" s="37">
        <v>22.499999999999996</v>
      </c>
      <c r="Q50" s="37">
        <v>22.499999999999996</v>
      </c>
    </row>
    <row r="51" spans="4:17" x14ac:dyDescent="0.25">
      <c r="D51">
        <v>48</v>
      </c>
      <c r="E51">
        <v>65000</v>
      </c>
      <c r="F51" s="37">
        <v>20</v>
      </c>
      <c r="G51" s="37">
        <v>20.5</v>
      </c>
      <c r="H51" s="37">
        <v>21.000000000000004</v>
      </c>
      <c r="I51" s="37">
        <v>21.000000000000004</v>
      </c>
      <c r="J51" s="37">
        <v>21.499999999999996</v>
      </c>
      <c r="K51" s="37">
        <v>21.499999999999996</v>
      </c>
      <c r="L51" s="37">
        <v>21.999999999999996</v>
      </c>
      <c r="M51" s="37">
        <v>21.999999999999996</v>
      </c>
      <c r="N51" s="37">
        <v>22.499999999999996</v>
      </c>
      <c r="O51" s="37">
        <v>22.499999999999996</v>
      </c>
      <c r="P51" s="37">
        <v>22.499999999999996</v>
      </c>
      <c r="Q51" s="37">
        <v>23</v>
      </c>
    </row>
    <row r="52" spans="4:17" x14ac:dyDescent="0.25">
      <c r="D52">
        <v>49</v>
      </c>
      <c r="E52">
        <v>66000</v>
      </c>
      <c r="F52" s="37">
        <v>20.5</v>
      </c>
      <c r="G52" s="37">
        <v>20.5</v>
      </c>
      <c r="H52" s="37">
        <v>21.000000000000004</v>
      </c>
      <c r="I52" s="37">
        <v>21.000000000000004</v>
      </c>
      <c r="J52" s="37">
        <v>21.499999999999996</v>
      </c>
      <c r="K52" s="37">
        <v>21.499999999999996</v>
      </c>
      <c r="L52" s="37">
        <v>21.999999999999996</v>
      </c>
      <c r="M52" s="37">
        <v>21.999999999999996</v>
      </c>
      <c r="N52" s="37">
        <v>22.499999999999996</v>
      </c>
      <c r="O52" s="37">
        <v>22.499999999999996</v>
      </c>
      <c r="P52" s="37">
        <v>22.499999999999996</v>
      </c>
      <c r="Q52" s="37">
        <v>23</v>
      </c>
    </row>
    <row r="53" spans="4:17" x14ac:dyDescent="0.25">
      <c r="D53">
        <v>50</v>
      </c>
      <c r="E53">
        <v>67000</v>
      </c>
      <c r="F53" s="37">
        <v>20.5</v>
      </c>
      <c r="G53" s="37">
        <v>20.5</v>
      </c>
      <c r="H53" s="37">
        <v>21.000000000000004</v>
      </c>
      <c r="I53" s="37">
        <v>21.499999999999996</v>
      </c>
      <c r="J53" s="37">
        <v>21.499999999999996</v>
      </c>
      <c r="K53" s="37">
        <v>21.999999999999996</v>
      </c>
      <c r="L53" s="37">
        <v>21.999999999999996</v>
      </c>
      <c r="M53" s="37">
        <v>21.999999999999996</v>
      </c>
      <c r="N53" s="37">
        <v>22.499999999999996</v>
      </c>
      <c r="O53" s="37">
        <v>22.499999999999996</v>
      </c>
      <c r="P53" s="37">
        <v>23</v>
      </c>
      <c r="Q53" s="37">
        <v>23</v>
      </c>
    </row>
    <row r="54" spans="4:17" x14ac:dyDescent="0.25">
      <c r="D54">
        <v>51</v>
      </c>
      <c r="E54">
        <v>68000</v>
      </c>
      <c r="F54" s="37">
        <v>20.5</v>
      </c>
      <c r="G54" s="37">
        <v>21.000000000000004</v>
      </c>
      <c r="H54" s="37">
        <v>21.000000000000004</v>
      </c>
      <c r="I54" s="37">
        <v>21.499999999999996</v>
      </c>
      <c r="J54" s="37">
        <v>21.499999999999996</v>
      </c>
      <c r="K54" s="37">
        <v>21.999999999999996</v>
      </c>
      <c r="L54" s="37">
        <v>21.999999999999996</v>
      </c>
      <c r="M54" s="37">
        <v>22.499999999999996</v>
      </c>
      <c r="N54" s="37">
        <v>22.499999999999996</v>
      </c>
      <c r="O54" s="37">
        <v>22.499999999999996</v>
      </c>
      <c r="P54" s="37">
        <v>23</v>
      </c>
      <c r="Q54" s="37">
        <v>23</v>
      </c>
    </row>
    <row r="55" spans="4:17" x14ac:dyDescent="0.25">
      <c r="D55">
        <v>52</v>
      </c>
      <c r="E55">
        <v>70000</v>
      </c>
      <c r="F55" s="37">
        <v>20.5</v>
      </c>
      <c r="G55" s="37">
        <v>21.000000000000004</v>
      </c>
      <c r="H55" s="37">
        <v>21.000000000000004</v>
      </c>
      <c r="I55" s="37">
        <v>21.499999999999996</v>
      </c>
      <c r="J55" s="37">
        <v>21.999999999999996</v>
      </c>
      <c r="K55" s="37">
        <v>21.999999999999996</v>
      </c>
      <c r="L55" s="37">
        <v>21.999999999999996</v>
      </c>
      <c r="M55" s="37">
        <v>22.499999999999996</v>
      </c>
      <c r="N55" s="37">
        <v>22.499999999999996</v>
      </c>
      <c r="O55" s="37">
        <v>23</v>
      </c>
      <c r="P55" s="37">
        <v>23</v>
      </c>
      <c r="Q55" s="37">
        <v>23</v>
      </c>
    </row>
    <row r="56" spans="4:17" x14ac:dyDescent="0.25">
      <c r="D56">
        <v>53</v>
      </c>
      <c r="E56">
        <v>71000</v>
      </c>
      <c r="F56" s="37">
        <v>20.5</v>
      </c>
      <c r="G56" s="37">
        <v>21.000000000000004</v>
      </c>
      <c r="H56" s="37">
        <v>21.499999999999996</v>
      </c>
      <c r="I56" s="37">
        <v>21.499999999999996</v>
      </c>
      <c r="J56" s="37">
        <v>21.999999999999996</v>
      </c>
      <c r="K56" s="37">
        <v>21.999999999999996</v>
      </c>
      <c r="L56" s="37">
        <v>22.499999999999996</v>
      </c>
      <c r="M56" s="37">
        <v>22.499999999999996</v>
      </c>
      <c r="N56" s="37">
        <v>22.499999999999996</v>
      </c>
      <c r="O56" s="37">
        <v>23</v>
      </c>
      <c r="P56" s="37">
        <v>23</v>
      </c>
      <c r="Q56" s="37">
        <v>23</v>
      </c>
    </row>
    <row r="57" spans="4:17" x14ac:dyDescent="0.25">
      <c r="D57">
        <v>54</v>
      </c>
      <c r="E57">
        <v>72000</v>
      </c>
      <c r="F57" s="37">
        <v>20.5</v>
      </c>
      <c r="G57" s="37">
        <v>21.000000000000004</v>
      </c>
      <c r="H57" s="37">
        <v>21.499999999999996</v>
      </c>
      <c r="I57" s="37">
        <v>21.499999999999996</v>
      </c>
      <c r="J57" s="37">
        <v>21.999999999999996</v>
      </c>
      <c r="K57" s="37">
        <v>21.999999999999996</v>
      </c>
      <c r="L57" s="37">
        <v>22.499999999999996</v>
      </c>
      <c r="M57" s="37">
        <v>22.499999999999996</v>
      </c>
      <c r="N57" s="37">
        <v>23</v>
      </c>
      <c r="O57" s="37">
        <v>23</v>
      </c>
      <c r="P57" s="37">
        <v>23</v>
      </c>
      <c r="Q57" s="37">
        <v>23.5</v>
      </c>
    </row>
    <row r="58" spans="4:17" x14ac:dyDescent="0.25">
      <c r="D58">
        <v>55</v>
      </c>
      <c r="E58">
        <v>73000</v>
      </c>
      <c r="F58" s="37">
        <v>21.000000000000004</v>
      </c>
      <c r="G58" s="37">
        <v>21.000000000000004</v>
      </c>
      <c r="H58" s="37">
        <v>21.499999999999996</v>
      </c>
      <c r="I58" s="37">
        <v>21.499999999999996</v>
      </c>
      <c r="J58" s="37">
        <v>21.999999999999996</v>
      </c>
      <c r="K58" s="37">
        <v>21.999999999999996</v>
      </c>
      <c r="L58" s="37">
        <v>22.499999999999996</v>
      </c>
      <c r="M58" s="37">
        <v>22.499999999999996</v>
      </c>
      <c r="N58" s="37">
        <v>23</v>
      </c>
      <c r="O58" s="37">
        <v>23</v>
      </c>
      <c r="P58" s="37">
        <v>23</v>
      </c>
      <c r="Q58" s="37">
        <v>23.5</v>
      </c>
    </row>
    <row r="59" spans="4:17" x14ac:dyDescent="0.25">
      <c r="D59">
        <v>56</v>
      </c>
      <c r="E59">
        <v>74000</v>
      </c>
      <c r="F59" s="37">
        <v>21.000000000000004</v>
      </c>
      <c r="G59" s="37">
        <v>21.000000000000004</v>
      </c>
      <c r="H59" s="37">
        <v>21.499999999999996</v>
      </c>
      <c r="I59" s="37">
        <v>21.499999999999996</v>
      </c>
      <c r="J59" s="37">
        <v>21.999999999999996</v>
      </c>
      <c r="K59" s="37">
        <v>22.499999999999996</v>
      </c>
      <c r="L59" s="37">
        <v>22.499999999999996</v>
      </c>
      <c r="M59" s="37">
        <v>22.499999999999996</v>
      </c>
      <c r="N59" s="37">
        <v>23</v>
      </c>
      <c r="O59" s="37">
        <v>23</v>
      </c>
      <c r="P59" s="37">
        <v>23.5</v>
      </c>
      <c r="Q59" s="37">
        <v>23.5</v>
      </c>
    </row>
    <row r="60" spans="4:17" x14ac:dyDescent="0.25">
      <c r="D60">
        <v>57</v>
      </c>
      <c r="E60">
        <v>75000</v>
      </c>
      <c r="F60" s="37">
        <v>21.000000000000004</v>
      </c>
      <c r="G60" s="37">
        <v>21.000000000000004</v>
      </c>
      <c r="H60" s="37">
        <v>21.499999999999996</v>
      </c>
      <c r="I60" s="37">
        <v>21.999999999999996</v>
      </c>
      <c r="J60" s="37">
        <v>21.999999999999996</v>
      </c>
      <c r="K60" s="37">
        <v>22.499999999999996</v>
      </c>
      <c r="L60" s="37">
        <v>22.499999999999996</v>
      </c>
      <c r="M60" s="37">
        <v>22.499999999999996</v>
      </c>
      <c r="N60" s="37">
        <v>23</v>
      </c>
      <c r="O60" s="37">
        <v>23</v>
      </c>
      <c r="P60" s="37">
        <v>23.5</v>
      </c>
      <c r="Q60" s="37">
        <v>23.5</v>
      </c>
    </row>
    <row r="61" spans="4:17" x14ac:dyDescent="0.25">
      <c r="D61">
        <v>58</v>
      </c>
      <c r="E61">
        <v>76000</v>
      </c>
      <c r="F61" s="37">
        <v>21.000000000000004</v>
      </c>
      <c r="G61" s="37">
        <v>21.499999999999996</v>
      </c>
      <c r="H61" s="37">
        <v>21.499999999999996</v>
      </c>
      <c r="I61" s="37">
        <v>21.999999999999996</v>
      </c>
      <c r="J61" s="37">
        <v>21.999999999999996</v>
      </c>
      <c r="K61" s="37">
        <v>22.499999999999996</v>
      </c>
      <c r="L61" s="37">
        <v>22.499999999999996</v>
      </c>
      <c r="M61" s="37">
        <v>23</v>
      </c>
      <c r="N61" s="37">
        <v>23</v>
      </c>
      <c r="O61" s="37">
        <v>23</v>
      </c>
      <c r="P61" s="37">
        <v>23.5</v>
      </c>
      <c r="Q61" s="37">
        <v>23.5</v>
      </c>
    </row>
    <row r="62" spans="4:17" x14ac:dyDescent="0.25">
      <c r="D62">
        <v>59</v>
      </c>
      <c r="E62">
        <v>77000</v>
      </c>
      <c r="F62" s="37">
        <v>21.000000000000004</v>
      </c>
      <c r="G62" s="37">
        <v>21.499999999999996</v>
      </c>
      <c r="H62" s="37">
        <v>21.499999999999996</v>
      </c>
      <c r="I62" s="37">
        <v>21.999999999999996</v>
      </c>
      <c r="J62" s="37">
        <v>21.999999999999996</v>
      </c>
      <c r="K62" s="37">
        <v>22.499999999999996</v>
      </c>
      <c r="L62" s="37">
        <v>22.499999999999996</v>
      </c>
      <c r="M62" s="37">
        <v>23</v>
      </c>
      <c r="N62" s="37">
        <v>23</v>
      </c>
      <c r="O62" s="37">
        <v>23.5</v>
      </c>
      <c r="P62" s="37">
        <v>23.5</v>
      </c>
      <c r="Q62" s="37">
        <v>23.5</v>
      </c>
    </row>
    <row r="63" spans="4:17" x14ac:dyDescent="0.25">
      <c r="D63">
        <v>60</v>
      </c>
      <c r="E63">
        <v>79000</v>
      </c>
      <c r="F63" s="37">
        <v>21.000000000000004</v>
      </c>
      <c r="G63" s="37">
        <v>21.499999999999996</v>
      </c>
      <c r="H63" s="37">
        <v>21.499999999999996</v>
      </c>
      <c r="I63" s="37">
        <v>21.999999999999996</v>
      </c>
      <c r="J63" s="37">
        <v>22.499999999999996</v>
      </c>
      <c r="K63" s="37">
        <v>22.499999999999996</v>
      </c>
      <c r="L63" s="37">
        <v>23</v>
      </c>
      <c r="M63" s="37">
        <v>23</v>
      </c>
      <c r="N63" s="37">
        <v>23</v>
      </c>
      <c r="O63" s="37">
        <v>23.5</v>
      </c>
      <c r="P63" s="37">
        <v>23.5</v>
      </c>
      <c r="Q63" s="37">
        <v>23.5</v>
      </c>
    </row>
    <row r="64" spans="4:17" x14ac:dyDescent="0.25">
      <c r="D64">
        <v>61</v>
      </c>
      <c r="E64">
        <v>80000</v>
      </c>
      <c r="F64" s="37">
        <v>21.000000000000004</v>
      </c>
      <c r="G64" s="37">
        <v>21.499999999999996</v>
      </c>
      <c r="H64" s="37">
        <v>21.999999999999996</v>
      </c>
      <c r="I64" s="37">
        <v>21.999999999999996</v>
      </c>
      <c r="J64" s="37">
        <v>22.499999999999996</v>
      </c>
      <c r="K64" s="37">
        <v>22.499999999999996</v>
      </c>
      <c r="L64" s="37">
        <v>23</v>
      </c>
      <c r="M64" s="37">
        <v>23</v>
      </c>
      <c r="N64" s="37">
        <v>23</v>
      </c>
      <c r="O64" s="37">
        <v>23.5</v>
      </c>
      <c r="P64" s="37">
        <v>23.5</v>
      </c>
      <c r="Q64" s="37">
        <v>24</v>
      </c>
    </row>
    <row r="65" spans="4:17" x14ac:dyDescent="0.25">
      <c r="D65">
        <v>62</v>
      </c>
      <c r="E65">
        <v>81000</v>
      </c>
      <c r="F65" s="37">
        <v>21.000000000000004</v>
      </c>
      <c r="G65" s="37">
        <v>21.499999999999996</v>
      </c>
      <c r="H65" s="37">
        <v>21.999999999999996</v>
      </c>
      <c r="I65" s="37">
        <v>21.999999999999996</v>
      </c>
      <c r="J65" s="37">
        <v>22.499999999999996</v>
      </c>
      <c r="K65" s="37">
        <v>22.499999999999996</v>
      </c>
      <c r="L65" s="37">
        <v>23</v>
      </c>
      <c r="M65" s="37">
        <v>23</v>
      </c>
      <c r="N65" s="37">
        <v>23.5</v>
      </c>
      <c r="O65" s="37">
        <v>23.5</v>
      </c>
      <c r="P65" s="37">
        <v>23.5</v>
      </c>
      <c r="Q65" s="37">
        <v>24</v>
      </c>
    </row>
    <row r="66" spans="4:17" x14ac:dyDescent="0.25">
      <c r="D66">
        <v>63</v>
      </c>
      <c r="E66">
        <v>83000</v>
      </c>
      <c r="F66" s="37">
        <v>21.499999999999996</v>
      </c>
      <c r="G66" s="37">
        <v>21.499999999999996</v>
      </c>
      <c r="H66" s="37">
        <v>21.999999999999996</v>
      </c>
      <c r="I66" s="37">
        <v>21.999999999999996</v>
      </c>
      <c r="J66" s="37">
        <v>22.499999999999996</v>
      </c>
      <c r="K66" s="37">
        <v>22.499999999999996</v>
      </c>
      <c r="L66" s="37">
        <v>23</v>
      </c>
      <c r="M66" s="37">
        <v>23</v>
      </c>
      <c r="N66" s="37">
        <v>23.5</v>
      </c>
      <c r="O66" s="37">
        <v>23.5</v>
      </c>
      <c r="P66" s="37">
        <v>24</v>
      </c>
      <c r="Q66" s="37">
        <v>24</v>
      </c>
    </row>
    <row r="67" spans="4:17" x14ac:dyDescent="0.25">
      <c r="D67">
        <v>64</v>
      </c>
      <c r="E67">
        <v>84000</v>
      </c>
      <c r="F67" s="37">
        <v>21.499999999999996</v>
      </c>
      <c r="G67" s="37">
        <v>21.499999999999996</v>
      </c>
      <c r="H67" s="37">
        <v>21.999999999999996</v>
      </c>
      <c r="I67" s="37">
        <v>22.499999999999996</v>
      </c>
      <c r="J67" s="37">
        <v>22.499999999999996</v>
      </c>
      <c r="K67" s="37">
        <v>23</v>
      </c>
      <c r="L67" s="37">
        <v>23</v>
      </c>
      <c r="M67" s="37">
        <v>23</v>
      </c>
      <c r="N67" s="37">
        <v>23.5</v>
      </c>
      <c r="O67" s="37">
        <v>23.5</v>
      </c>
      <c r="P67" s="37">
        <v>24</v>
      </c>
      <c r="Q67" s="37">
        <v>24</v>
      </c>
    </row>
    <row r="68" spans="4:17" x14ac:dyDescent="0.25">
      <c r="D68">
        <v>65</v>
      </c>
      <c r="E68">
        <v>85000</v>
      </c>
      <c r="F68" s="37">
        <v>21.499999999999996</v>
      </c>
      <c r="G68" s="37">
        <v>21.499999999999996</v>
      </c>
      <c r="H68" s="37">
        <v>21.999999999999996</v>
      </c>
      <c r="I68" s="37">
        <v>22.499999999999996</v>
      </c>
      <c r="J68" s="37">
        <v>22.499999999999996</v>
      </c>
      <c r="K68" s="37">
        <v>23</v>
      </c>
      <c r="L68" s="37">
        <v>23</v>
      </c>
      <c r="M68" s="37">
        <v>23.5</v>
      </c>
      <c r="N68" s="37">
        <v>23.5</v>
      </c>
      <c r="O68" s="37">
        <v>23.5</v>
      </c>
      <c r="P68" s="37">
        <v>24</v>
      </c>
      <c r="Q68" s="37">
        <v>24</v>
      </c>
    </row>
    <row r="69" spans="4:17" x14ac:dyDescent="0.25">
      <c r="D69">
        <v>66</v>
      </c>
      <c r="E69">
        <v>87000</v>
      </c>
      <c r="F69" s="37">
        <v>21.499999999999996</v>
      </c>
      <c r="G69" s="37">
        <v>21.999999999999996</v>
      </c>
      <c r="H69" s="37">
        <v>21.999999999999996</v>
      </c>
      <c r="I69" s="37">
        <v>22.499999999999996</v>
      </c>
      <c r="J69" s="37">
        <v>22.499999999999996</v>
      </c>
      <c r="K69" s="37">
        <v>23</v>
      </c>
      <c r="L69" s="37">
        <v>23</v>
      </c>
      <c r="M69" s="37">
        <v>23.5</v>
      </c>
      <c r="N69" s="37">
        <v>23.5</v>
      </c>
      <c r="O69" s="37">
        <v>24</v>
      </c>
      <c r="P69" s="37">
        <v>24</v>
      </c>
      <c r="Q69" s="37">
        <v>24</v>
      </c>
    </row>
    <row r="70" spans="4:17" x14ac:dyDescent="0.25">
      <c r="D70">
        <v>67</v>
      </c>
      <c r="E70">
        <v>90000</v>
      </c>
      <c r="F70" s="37">
        <v>21.499999999999996</v>
      </c>
      <c r="G70" s="37">
        <v>21.999999999999996</v>
      </c>
      <c r="H70" s="37">
        <v>21.999999999999996</v>
      </c>
      <c r="I70" s="37">
        <v>22.499999999999996</v>
      </c>
      <c r="J70" s="37">
        <v>23</v>
      </c>
      <c r="K70" s="37">
        <v>23</v>
      </c>
      <c r="L70" s="37">
        <v>23.5</v>
      </c>
      <c r="M70" s="37">
        <v>23.5</v>
      </c>
      <c r="N70" s="37">
        <v>23.5</v>
      </c>
      <c r="O70" s="37">
        <v>24</v>
      </c>
      <c r="P70" s="37">
        <v>24</v>
      </c>
      <c r="Q70" s="37">
        <v>24</v>
      </c>
    </row>
    <row r="71" spans="4:17" x14ac:dyDescent="0.25">
      <c r="D71">
        <v>68</v>
      </c>
      <c r="E71">
        <v>91000</v>
      </c>
      <c r="F71">
        <v>21.499999999999996</v>
      </c>
      <c r="G71">
        <v>21.999999999999996</v>
      </c>
      <c r="H71">
        <v>21.999999999999996</v>
      </c>
      <c r="I71">
        <v>22.499999999999996</v>
      </c>
      <c r="J71">
        <v>23</v>
      </c>
      <c r="K71">
        <v>23</v>
      </c>
      <c r="L71">
        <v>23.5</v>
      </c>
      <c r="M71">
        <v>23.5</v>
      </c>
      <c r="N71">
        <v>23.5</v>
      </c>
      <c r="O71">
        <v>24</v>
      </c>
      <c r="P71">
        <v>24</v>
      </c>
      <c r="Q71">
        <v>24.5</v>
      </c>
    </row>
    <row r="72" spans="4:17" x14ac:dyDescent="0.25">
      <c r="D72">
        <v>69</v>
      </c>
      <c r="E72">
        <v>92000</v>
      </c>
      <c r="F72">
        <v>21.499999999999996</v>
      </c>
      <c r="G72">
        <v>21.999999999999996</v>
      </c>
      <c r="H72">
        <v>22.499999999999996</v>
      </c>
      <c r="I72">
        <v>22.499999999999996</v>
      </c>
      <c r="J72">
        <v>23</v>
      </c>
      <c r="K72">
        <v>23</v>
      </c>
      <c r="L72">
        <v>23.5</v>
      </c>
      <c r="M72">
        <v>23.5</v>
      </c>
      <c r="N72">
        <v>24</v>
      </c>
      <c r="O72">
        <v>24</v>
      </c>
      <c r="P72">
        <v>24</v>
      </c>
      <c r="Q72">
        <v>24.5</v>
      </c>
    </row>
    <row r="73" spans="4:17" x14ac:dyDescent="0.25">
      <c r="D73">
        <v>70</v>
      </c>
      <c r="E73">
        <v>95000</v>
      </c>
      <c r="F73">
        <v>21.999999999999996</v>
      </c>
      <c r="G73">
        <v>21.999999999999996</v>
      </c>
      <c r="H73">
        <v>22.499999999999996</v>
      </c>
      <c r="I73">
        <v>22.499999999999996</v>
      </c>
      <c r="J73">
        <v>23</v>
      </c>
      <c r="K73">
        <v>23</v>
      </c>
      <c r="L73">
        <v>23.5</v>
      </c>
      <c r="M73">
        <v>23.5</v>
      </c>
      <c r="N73">
        <v>24</v>
      </c>
      <c r="O73">
        <v>24</v>
      </c>
      <c r="P73">
        <v>24.5</v>
      </c>
      <c r="Q73">
        <v>24.5</v>
      </c>
    </row>
    <row r="74" spans="4:17" x14ac:dyDescent="0.25">
      <c r="D74">
        <v>71</v>
      </c>
      <c r="E74">
        <v>96000</v>
      </c>
      <c r="F74">
        <v>21.999999999999996</v>
      </c>
      <c r="G74">
        <v>21.999999999999996</v>
      </c>
      <c r="H74">
        <v>22.499999999999996</v>
      </c>
      <c r="I74">
        <v>22.499999999999996</v>
      </c>
      <c r="J74">
        <v>23</v>
      </c>
      <c r="K74">
        <v>23.5</v>
      </c>
      <c r="L74">
        <v>23.5</v>
      </c>
      <c r="M74">
        <v>23.5</v>
      </c>
      <c r="N74">
        <v>24</v>
      </c>
      <c r="O74">
        <v>24</v>
      </c>
      <c r="P74">
        <v>24.5</v>
      </c>
      <c r="Q74">
        <v>24.5</v>
      </c>
    </row>
    <row r="75" spans="4:17" x14ac:dyDescent="0.25">
      <c r="D75">
        <v>72</v>
      </c>
      <c r="E75">
        <v>110000</v>
      </c>
      <c r="F75">
        <v>21.999999999999996</v>
      </c>
      <c r="G75">
        <v>21.999999999999996</v>
      </c>
      <c r="H75">
        <v>22.499999999999996</v>
      </c>
      <c r="I75">
        <v>22.499999999999996</v>
      </c>
      <c r="J75">
        <v>23</v>
      </c>
      <c r="K75">
        <v>23.5</v>
      </c>
      <c r="L75">
        <v>23.5</v>
      </c>
      <c r="M75">
        <v>23.5</v>
      </c>
      <c r="N75">
        <v>24</v>
      </c>
      <c r="O75">
        <v>24</v>
      </c>
      <c r="P75">
        <v>24.5</v>
      </c>
      <c r="Q75">
        <v>24.5</v>
      </c>
    </row>
  </sheetData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D1:Q57"/>
  <sheetViews>
    <sheetView zoomScale="85" zoomScaleNormal="85" workbookViewId="0"/>
  </sheetViews>
  <sheetFormatPr defaultRowHeight="15" x14ac:dyDescent="0.25"/>
  <cols>
    <col min="12" max="17" width="9.140625" customWidth="1"/>
  </cols>
  <sheetData>
    <row r="1" spans="4:17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</row>
    <row r="2" spans="4:17" x14ac:dyDescent="0.25">
      <c r="F2" s="62">
        <v>0</v>
      </c>
      <c r="G2" s="62">
        <v>2.5009999999999999</v>
      </c>
      <c r="H2" s="62">
        <v>3.0009999999999999</v>
      </c>
      <c r="I2" s="62">
        <v>3.5009999999999999</v>
      </c>
      <c r="J2" s="62">
        <v>4.0010000000000003</v>
      </c>
      <c r="K2" s="62">
        <v>4.5010000000000003</v>
      </c>
      <c r="L2" s="62">
        <v>5.0010000000000003</v>
      </c>
      <c r="M2" s="62">
        <v>5.5010000000000003</v>
      </c>
      <c r="N2" s="62">
        <v>6.0010000000000003</v>
      </c>
      <c r="O2" s="62">
        <v>6.5010000000000003</v>
      </c>
      <c r="P2" s="62">
        <v>7.0010000000000003</v>
      </c>
      <c r="Q2" s="62">
        <v>7.5010000000000003</v>
      </c>
    </row>
    <row r="3" spans="4:17" x14ac:dyDescent="0.25">
      <c r="E3" t="s">
        <v>75</v>
      </c>
      <c r="F3" s="62">
        <v>2</v>
      </c>
      <c r="G3" s="62">
        <v>3</v>
      </c>
      <c r="H3" s="62">
        <v>4</v>
      </c>
      <c r="I3" s="62">
        <v>5</v>
      </c>
      <c r="J3" s="62">
        <v>6</v>
      </c>
      <c r="K3" s="62">
        <v>7</v>
      </c>
      <c r="L3" s="62">
        <v>8</v>
      </c>
      <c r="M3" s="62">
        <v>9</v>
      </c>
      <c r="N3" s="62">
        <v>10</v>
      </c>
      <c r="O3" s="62">
        <v>11</v>
      </c>
      <c r="P3" s="62">
        <v>12</v>
      </c>
      <c r="Q3" s="62">
        <v>13</v>
      </c>
    </row>
    <row r="4" spans="4:17" x14ac:dyDescent="0.25">
      <c r="D4">
        <v>1</v>
      </c>
      <c r="E4">
        <v>0</v>
      </c>
      <c r="F4" s="37">
        <v>13</v>
      </c>
      <c r="G4" s="37">
        <v>13</v>
      </c>
      <c r="H4" s="37">
        <v>13.5</v>
      </c>
      <c r="I4" s="37">
        <v>13.5</v>
      </c>
      <c r="J4" s="37">
        <v>13.5</v>
      </c>
      <c r="K4" s="37">
        <v>14.000000000000002</v>
      </c>
      <c r="L4" s="37">
        <v>14.000000000000002</v>
      </c>
      <c r="M4" s="37">
        <v>14.000000000000002</v>
      </c>
      <c r="N4" s="37">
        <v>14.500000000000002</v>
      </c>
      <c r="O4" s="37">
        <v>14.500000000000002</v>
      </c>
      <c r="P4" s="37">
        <v>14.500000000000002</v>
      </c>
      <c r="Q4" s="37">
        <v>14.500000000000002</v>
      </c>
    </row>
    <row r="5" spans="4:17" x14ac:dyDescent="0.25">
      <c r="D5">
        <v>2</v>
      </c>
      <c r="E5">
        <v>19500</v>
      </c>
      <c r="F5" s="37">
        <v>13</v>
      </c>
      <c r="G5" s="37">
        <v>13</v>
      </c>
      <c r="H5" s="37">
        <v>13.5</v>
      </c>
      <c r="I5" s="37">
        <v>13.5</v>
      </c>
      <c r="J5" s="37">
        <v>13.5</v>
      </c>
      <c r="K5" s="37">
        <v>14.000000000000002</v>
      </c>
      <c r="L5" s="37">
        <v>14.000000000000002</v>
      </c>
      <c r="M5" s="37">
        <v>14.000000000000002</v>
      </c>
      <c r="N5" s="37">
        <v>14.500000000000002</v>
      </c>
      <c r="O5" s="37">
        <v>14.500000000000002</v>
      </c>
      <c r="P5" s="37">
        <v>14.500000000000002</v>
      </c>
      <c r="Q5" s="37">
        <v>14.500000000000002</v>
      </c>
    </row>
    <row r="6" spans="4:17" x14ac:dyDescent="0.25">
      <c r="D6">
        <v>3</v>
      </c>
      <c r="E6">
        <v>20000</v>
      </c>
      <c r="F6" s="37">
        <v>13</v>
      </c>
      <c r="G6" s="37">
        <v>13</v>
      </c>
      <c r="H6" s="37">
        <v>13.5</v>
      </c>
      <c r="I6" s="37">
        <v>13.5</v>
      </c>
      <c r="J6" s="37">
        <v>13.5</v>
      </c>
      <c r="K6" s="37">
        <v>14.000000000000002</v>
      </c>
      <c r="L6" s="37">
        <v>14.000000000000002</v>
      </c>
      <c r="M6" s="37">
        <v>14.000000000000002</v>
      </c>
      <c r="N6" s="37">
        <v>14.500000000000002</v>
      </c>
      <c r="O6" s="37">
        <v>14.500000000000002</v>
      </c>
      <c r="P6" s="37">
        <v>14.500000000000002</v>
      </c>
      <c r="Q6" s="37">
        <v>14.500000000000002</v>
      </c>
    </row>
    <row r="7" spans="4:17" x14ac:dyDescent="0.25">
      <c r="D7">
        <v>4</v>
      </c>
      <c r="E7">
        <v>20500</v>
      </c>
      <c r="F7" s="37">
        <v>14.500000000000002</v>
      </c>
      <c r="G7" s="37">
        <v>14.500000000000002</v>
      </c>
      <c r="H7" s="37">
        <v>14.500000000000002</v>
      </c>
      <c r="I7" s="37">
        <v>15</v>
      </c>
      <c r="J7" s="37">
        <v>15</v>
      </c>
      <c r="K7" s="37">
        <v>15</v>
      </c>
      <c r="L7" s="37">
        <v>15.5</v>
      </c>
      <c r="M7" s="37">
        <v>15.5</v>
      </c>
      <c r="N7" s="37">
        <v>15.5</v>
      </c>
      <c r="O7" s="37">
        <v>15.5</v>
      </c>
      <c r="P7" s="37">
        <v>16</v>
      </c>
      <c r="Q7" s="37">
        <v>16</v>
      </c>
    </row>
    <row r="8" spans="4:17" x14ac:dyDescent="0.25">
      <c r="D8">
        <v>5</v>
      </c>
      <c r="E8">
        <v>21000</v>
      </c>
      <c r="F8" s="37">
        <v>15.5</v>
      </c>
      <c r="G8" s="37">
        <v>15.5</v>
      </c>
      <c r="H8" s="37">
        <v>16</v>
      </c>
      <c r="I8" s="37">
        <v>16</v>
      </c>
      <c r="J8" s="37">
        <v>16</v>
      </c>
      <c r="K8" s="37">
        <v>16.5</v>
      </c>
      <c r="L8" s="37">
        <v>16.5</v>
      </c>
      <c r="M8" s="37">
        <v>16.5</v>
      </c>
      <c r="N8" s="37">
        <v>17</v>
      </c>
      <c r="O8" s="37">
        <v>17</v>
      </c>
      <c r="P8" s="37">
        <v>17</v>
      </c>
      <c r="Q8" s="37">
        <v>17.5</v>
      </c>
    </row>
    <row r="9" spans="4:17" x14ac:dyDescent="0.25">
      <c r="D9">
        <v>6</v>
      </c>
      <c r="E9">
        <v>21500</v>
      </c>
      <c r="F9" s="37">
        <v>16.5</v>
      </c>
      <c r="G9" s="37">
        <v>16.5</v>
      </c>
      <c r="H9" s="37">
        <v>17</v>
      </c>
      <c r="I9" s="37">
        <v>17</v>
      </c>
      <c r="J9" s="37">
        <v>17.5</v>
      </c>
      <c r="K9" s="37">
        <v>17.5</v>
      </c>
      <c r="L9" s="37">
        <v>17.5</v>
      </c>
      <c r="M9" s="37">
        <v>18</v>
      </c>
      <c r="N9" s="37">
        <v>18</v>
      </c>
      <c r="O9" s="37">
        <v>18</v>
      </c>
      <c r="P9" s="37">
        <v>18.5</v>
      </c>
      <c r="Q9" s="37">
        <v>18.5</v>
      </c>
    </row>
    <row r="10" spans="4:17" x14ac:dyDescent="0.25">
      <c r="D10">
        <v>7</v>
      </c>
      <c r="E10">
        <v>22000</v>
      </c>
      <c r="F10" s="37">
        <v>17</v>
      </c>
      <c r="G10" s="37">
        <v>17.5</v>
      </c>
      <c r="H10" s="37">
        <v>17.5</v>
      </c>
      <c r="I10" s="37">
        <v>18</v>
      </c>
      <c r="J10" s="37">
        <v>18</v>
      </c>
      <c r="K10" s="37">
        <v>18.5</v>
      </c>
      <c r="L10" s="37">
        <v>18.5</v>
      </c>
      <c r="M10" s="37">
        <v>18.5</v>
      </c>
      <c r="N10" s="37">
        <v>19</v>
      </c>
      <c r="O10" s="37">
        <v>19</v>
      </c>
      <c r="P10" s="37">
        <v>19</v>
      </c>
      <c r="Q10" s="37">
        <v>19.5</v>
      </c>
    </row>
    <row r="11" spans="4:17" x14ac:dyDescent="0.25">
      <c r="D11">
        <v>8</v>
      </c>
      <c r="E11">
        <v>22500</v>
      </c>
      <c r="F11" s="37">
        <v>18</v>
      </c>
      <c r="G11" s="37">
        <v>18</v>
      </c>
      <c r="H11" s="37">
        <v>18.5</v>
      </c>
      <c r="I11" s="37">
        <v>18.5</v>
      </c>
      <c r="J11" s="37">
        <v>19</v>
      </c>
      <c r="K11" s="37">
        <v>19</v>
      </c>
      <c r="L11" s="37">
        <v>19.5</v>
      </c>
      <c r="M11" s="37">
        <v>19.5</v>
      </c>
      <c r="N11" s="37">
        <v>19.5</v>
      </c>
      <c r="O11" s="37">
        <v>20</v>
      </c>
      <c r="P11" s="37">
        <v>20</v>
      </c>
      <c r="Q11" s="37">
        <v>20</v>
      </c>
    </row>
    <row r="12" spans="4:17" x14ac:dyDescent="0.25">
      <c r="D12">
        <v>9</v>
      </c>
      <c r="E12">
        <v>23000</v>
      </c>
      <c r="F12" s="37">
        <v>18.5</v>
      </c>
      <c r="G12" s="37">
        <v>19</v>
      </c>
      <c r="H12" s="37">
        <v>19</v>
      </c>
      <c r="I12" s="37">
        <v>19.5</v>
      </c>
      <c r="J12" s="37">
        <v>19.5</v>
      </c>
      <c r="K12" s="37">
        <v>20</v>
      </c>
      <c r="L12" s="37">
        <v>20</v>
      </c>
      <c r="M12" s="37">
        <v>20</v>
      </c>
      <c r="N12" s="37">
        <v>20.5</v>
      </c>
      <c r="O12" s="37">
        <v>20.5</v>
      </c>
      <c r="P12" s="37">
        <v>20.5</v>
      </c>
      <c r="Q12" s="37">
        <v>21.000000000000004</v>
      </c>
    </row>
    <row r="13" spans="4:17" x14ac:dyDescent="0.25">
      <c r="D13">
        <v>10</v>
      </c>
      <c r="E13">
        <v>23500</v>
      </c>
      <c r="F13" s="37">
        <v>19</v>
      </c>
      <c r="G13" s="37">
        <v>19.5</v>
      </c>
      <c r="H13" s="37">
        <v>20</v>
      </c>
      <c r="I13" s="37">
        <v>20</v>
      </c>
      <c r="J13" s="37">
        <v>20</v>
      </c>
      <c r="K13" s="37">
        <v>20.5</v>
      </c>
      <c r="L13" s="37">
        <v>20.5</v>
      </c>
      <c r="M13" s="37">
        <v>21.000000000000004</v>
      </c>
      <c r="N13" s="37">
        <v>21.000000000000004</v>
      </c>
      <c r="O13" s="37">
        <v>21.000000000000004</v>
      </c>
      <c r="P13" s="37">
        <v>21.499999999999996</v>
      </c>
      <c r="Q13" s="37">
        <v>21.499999999999996</v>
      </c>
    </row>
    <row r="14" spans="4:17" x14ac:dyDescent="0.25">
      <c r="D14">
        <v>11</v>
      </c>
      <c r="E14">
        <v>24000</v>
      </c>
      <c r="F14" s="37">
        <v>20</v>
      </c>
      <c r="G14" s="37">
        <v>20</v>
      </c>
      <c r="H14" s="37">
        <v>20.5</v>
      </c>
      <c r="I14" s="37">
        <v>20.5</v>
      </c>
      <c r="J14" s="37">
        <v>21.000000000000004</v>
      </c>
      <c r="K14" s="37">
        <v>21.000000000000004</v>
      </c>
      <c r="L14" s="37">
        <v>21.499999999999996</v>
      </c>
      <c r="M14" s="37">
        <v>21.499999999999996</v>
      </c>
      <c r="N14" s="37">
        <v>21.499999999999996</v>
      </c>
      <c r="O14" s="37">
        <v>21.999999999999996</v>
      </c>
      <c r="P14" s="37">
        <v>21.999999999999996</v>
      </c>
      <c r="Q14" s="37">
        <v>21.999999999999996</v>
      </c>
    </row>
    <row r="15" spans="4:17" x14ac:dyDescent="0.25">
      <c r="D15">
        <v>12</v>
      </c>
      <c r="E15">
        <v>24500</v>
      </c>
      <c r="F15" s="37">
        <v>20.5</v>
      </c>
      <c r="G15" s="37">
        <v>20.5</v>
      </c>
      <c r="H15" s="37">
        <v>21.000000000000004</v>
      </c>
      <c r="I15" s="37">
        <v>21.499999999999996</v>
      </c>
      <c r="J15" s="37">
        <v>21.499999999999996</v>
      </c>
      <c r="K15" s="37">
        <v>21.499999999999996</v>
      </c>
      <c r="L15" s="37">
        <v>21.999999999999996</v>
      </c>
      <c r="M15" s="37">
        <v>21.999999999999996</v>
      </c>
      <c r="N15" s="37">
        <v>22.499999999999996</v>
      </c>
      <c r="O15" s="37">
        <v>22.499999999999996</v>
      </c>
      <c r="P15" s="37">
        <v>22.499999999999996</v>
      </c>
      <c r="Q15" s="37">
        <v>23</v>
      </c>
    </row>
    <row r="16" spans="4:17" x14ac:dyDescent="0.25">
      <c r="D16">
        <v>13</v>
      </c>
      <c r="E16">
        <v>25000</v>
      </c>
      <c r="F16" s="37">
        <v>21.000000000000004</v>
      </c>
      <c r="G16" s="37">
        <v>21.000000000000004</v>
      </c>
      <c r="H16" s="37">
        <v>21.499999999999996</v>
      </c>
      <c r="I16" s="37">
        <v>21.499999999999996</v>
      </c>
      <c r="J16" s="37">
        <v>21.999999999999996</v>
      </c>
      <c r="K16" s="37">
        <v>21.999999999999996</v>
      </c>
      <c r="L16" s="37">
        <v>22.499999999999996</v>
      </c>
      <c r="M16" s="37">
        <v>22.499999999999996</v>
      </c>
      <c r="N16" s="37">
        <v>23</v>
      </c>
      <c r="O16" s="37">
        <v>23</v>
      </c>
      <c r="P16" s="37">
        <v>23</v>
      </c>
      <c r="Q16" s="37">
        <v>23.5</v>
      </c>
    </row>
    <row r="17" spans="4:17" x14ac:dyDescent="0.25">
      <c r="D17">
        <v>14</v>
      </c>
      <c r="E17">
        <v>26000</v>
      </c>
      <c r="F17" s="37">
        <v>21.000000000000004</v>
      </c>
      <c r="G17" s="37">
        <v>21.499999999999996</v>
      </c>
      <c r="H17" s="37">
        <v>21.499999999999996</v>
      </c>
      <c r="I17" s="37">
        <v>21.999999999999996</v>
      </c>
      <c r="J17" s="37">
        <v>21.999999999999996</v>
      </c>
      <c r="K17" s="37">
        <v>22.499999999999996</v>
      </c>
      <c r="L17" s="37">
        <v>22.499999999999996</v>
      </c>
      <c r="M17" s="37">
        <v>23</v>
      </c>
      <c r="N17" s="37">
        <v>23</v>
      </c>
      <c r="O17" s="37">
        <v>23</v>
      </c>
      <c r="P17" s="37">
        <v>23.5</v>
      </c>
      <c r="Q17" s="37">
        <v>23.5</v>
      </c>
    </row>
    <row r="18" spans="4:17" x14ac:dyDescent="0.25">
      <c r="D18">
        <v>15</v>
      </c>
      <c r="E18">
        <v>27000</v>
      </c>
      <c r="F18" s="37">
        <v>21.000000000000004</v>
      </c>
      <c r="G18" s="37">
        <v>21.499999999999996</v>
      </c>
      <c r="H18" s="37">
        <v>21.999999999999996</v>
      </c>
      <c r="I18" s="37">
        <v>21.999999999999996</v>
      </c>
      <c r="J18" s="37">
        <v>22.499999999999996</v>
      </c>
      <c r="K18" s="37">
        <v>22.499999999999996</v>
      </c>
      <c r="L18" s="37">
        <v>22.499999999999996</v>
      </c>
      <c r="M18" s="37">
        <v>23</v>
      </c>
      <c r="N18" s="37">
        <v>23</v>
      </c>
      <c r="O18" s="37">
        <v>23.5</v>
      </c>
      <c r="P18" s="37">
        <v>23.5</v>
      </c>
      <c r="Q18" s="37">
        <v>23.5</v>
      </c>
    </row>
    <row r="19" spans="4:17" x14ac:dyDescent="0.25">
      <c r="D19">
        <v>16</v>
      </c>
      <c r="E19">
        <v>28000</v>
      </c>
      <c r="F19" s="37">
        <v>21.499999999999996</v>
      </c>
      <c r="G19" s="37">
        <v>21.499999999999996</v>
      </c>
      <c r="H19" s="37">
        <v>21.999999999999996</v>
      </c>
      <c r="I19" s="37">
        <v>21.999999999999996</v>
      </c>
      <c r="J19" s="37">
        <v>22.499999999999996</v>
      </c>
      <c r="K19" s="37">
        <v>22.499999999999996</v>
      </c>
      <c r="L19" s="37">
        <v>23</v>
      </c>
      <c r="M19" s="37">
        <v>23</v>
      </c>
      <c r="N19" s="37">
        <v>23.5</v>
      </c>
      <c r="O19" s="37">
        <v>23.5</v>
      </c>
      <c r="P19" s="37">
        <v>23.5</v>
      </c>
      <c r="Q19" s="37">
        <v>24</v>
      </c>
    </row>
    <row r="20" spans="4:17" x14ac:dyDescent="0.25">
      <c r="D20">
        <v>17</v>
      </c>
      <c r="E20">
        <v>29000</v>
      </c>
      <c r="F20" s="37">
        <v>21.499999999999996</v>
      </c>
      <c r="G20" s="37">
        <v>21.999999999999996</v>
      </c>
      <c r="H20" s="37">
        <v>21.999999999999996</v>
      </c>
      <c r="I20" s="37">
        <v>22.499999999999996</v>
      </c>
      <c r="J20" s="37">
        <v>22.499999999999996</v>
      </c>
      <c r="K20" s="37">
        <v>23</v>
      </c>
      <c r="L20" s="37">
        <v>23</v>
      </c>
      <c r="M20" s="37">
        <v>23.5</v>
      </c>
      <c r="N20" s="37">
        <v>23.5</v>
      </c>
      <c r="O20" s="37">
        <v>23.5</v>
      </c>
      <c r="P20" s="37">
        <v>24</v>
      </c>
      <c r="Q20" s="37">
        <v>24</v>
      </c>
    </row>
    <row r="21" spans="4:17" x14ac:dyDescent="0.25">
      <c r="D21">
        <v>18</v>
      </c>
      <c r="E21">
        <v>30000</v>
      </c>
      <c r="F21" s="37">
        <v>21.499999999999996</v>
      </c>
      <c r="G21" s="37">
        <v>21.999999999999996</v>
      </c>
      <c r="H21" s="37">
        <v>21.999999999999996</v>
      </c>
      <c r="I21" s="37">
        <v>22.499999999999996</v>
      </c>
      <c r="J21" s="37">
        <v>22.499999999999996</v>
      </c>
      <c r="K21" s="37">
        <v>23</v>
      </c>
      <c r="L21" s="37">
        <v>23</v>
      </c>
      <c r="M21" s="37">
        <v>23.5</v>
      </c>
      <c r="N21" s="37">
        <v>23.5</v>
      </c>
      <c r="O21" s="37">
        <v>24</v>
      </c>
      <c r="P21" s="37">
        <v>24</v>
      </c>
      <c r="Q21" s="37">
        <v>24</v>
      </c>
    </row>
    <row r="22" spans="4:17" x14ac:dyDescent="0.25">
      <c r="D22">
        <v>19</v>
      </c>
      <c r="E22">
        <v>31000</v>
      </c>
      <c r="F22" s="37">
        <v>21.999999999999996</v>
      </c>
      <c r="G22" s="37">
        <v>22.499999999999996</v>
      </c>
      <c r="H22" s="37">
        <v>23</v>
      </c>
      <c r="I22" s="37">
        <v>23</v>
      </c>
      <c r="J22" s="37">
        <v>23.5</v>
      </c>
      <c r="K22" s="37">
        <v>23.5</v>
      </c>
      <c r="L22" s="37">
        <v>24</v>
      </c>
      <c r="M22" s="37">
        <v>24</v>
      </c>
      <c r="N22" s="37">
        <v>24.5</v>
      </c>
      <c r="O22" s="37">
        <v>24.5</v>
      </c>
      <c r="P22" s="37">
        <v>24.5</v>
      </c>
      <c r="Q22" s="37">
        <v>25</v>
      </c>
    </row>
    <row r="23" spans="4:17" x14ac:dyDescent="0.25">
      <c r="D23">
        <v>20</v>
      </c>
      <c r="E23">
        <v>33000</v>
      </c>
      <c r="F23" s="37">
        <v>21.999999999999996</v>
      </c>
      <c r="G23" s="37">
        <v>22.499999999999996</v>
      </c>
      <c r="H23" s="37">
        <v>23</v>
      </c>
      <c r="I23" s="37">
        <v>23</v>
      </c>
      <c r="J23" s="37">
        <v>23.5</v>
      </c>
      <c r="K23" s="37">
        <v>23.5</v>
      </c>
      <c r="L23" s="37">
        <v>24</v>
      </c>
      <c r="M23" s="37">
        <v>24</v>
      </c>
      <c r="N23" s="37">
        <v>24.5</v>
      </c>
      <c r="O23" s="37">
        <v>24.5</v>
      </c>
      <c r="P23" s="37">
        <v>25</v>
      </c>
      <c r="Q23" s="37">
        <v>25</v>
      </c>
    </row>
    <row r="24" spans="4:17" x14ac:dyDescent="0.25">
      <c r="D24">
        <v>21</v>
      </c>
      <c r="E24">
        <v>34000</v>
      </c>
      <c r="F24" s="37">
        <v>22.499999999999996</v>
      </c>
      <c r="G24" s="37">
        <v>22.499999999999996</v>
      </c>
      <c r="H24" s="37">
        <v>23</v>
      </c>
      <c r="I24" s="37">
        <v>23.5</v>
      </c>
      <c r="J24" s="37">
        <v>23.5</v>
      </c>
      <c r="K24" s="37">
        <v>24</v>
      </c>
      <c r="L24" s="37">
        <v>24</v>
      </c>
      <c r="M24" s="37">
        <v>24.5</v>
      </c>
      <c r="N24" s="37">
        <v>24.5</v>
      </c>
      <c r="O24" s="37">
        <v>25</v>
      </c>
      <c r="P24" s="37">
        <v>25</v>
      </c>
      <c r="Q24" s="37">
        <v>25</v>
      </c>
    </row>
    <row r="25" spans="4:17" x14ac:dyDescent="0.25">
      <c r="D25">
        <v>22</v>
      </c>
      <c r="E25">
        <v>35000</v>
      </c>
      <c r="F25" s="37">
        <v>22.499999999999996</v>
      </c>
      <c r="G25" s="37">
        <v>23</v>
      </c>
      <c r="H25" s="37">
        <v>23.5</v>
      </c>
      <c r="I25" s="37">
        <v>23.5</v>
      </c>
      <c r="J25" s="37">
        <v>24</v>
      </c>
      <c r="K25" s="37">
        <v>24</v>
      </c>
      <c r="L25" s="37">
        <v>24.5</v>
      </c>
      <c r="M25" s="37">
        <v>24.5</v>
      </c>
      <c r="N25" s="37">
        <v>25</v>
      </c>
      <c r="O25" s="37">
        <v>25</v>
      </c>
      <c r="P25" s="37">
        <v>25</v>
      </c>
      <c r="Q25" s="37">
        <v>25.5</v>
      </c>
    </row>
    <row r="26" spans="4:17" x14ac:dyDescent="0.25">
      <c r="D26">
        <v>23</v>
      </c>
      <c r="E26">
        <v>36000</v>
      </c>
      <c r="F26" s="37">
        <v>23</v>
      </c>
      <c r="G26" s="37">
        <v>23</v>
      </c>
      <c r="H26" s="37">
        <v>23.5</v>
      </c>
      <c r="I26" s="37">
        <v>24</v>
      </c>
      <c r="J26" s="37">
        <v>24</v>
      </c>
      <c r="K26" s="37">
        <v>24.5</v>
      </c>
      <c r="L26" s="37">
        <v>24.5</v>
      </c>
      <c r="M26" s="37">
        <v>25</v>
      </c>
      <c r="N26" s="37">
        <v>25</v>
      </c>
      <c r="O26" s="37">
        <v>25.5</v>
      </c>
      <c r="P26" s="37">
        <v>25.5</v>
      </c>
      <c r="Q26" s="37">
        <v>25.5</v>
      </c>
    </row>
    <row r="27" spans="4:17" x14ac:dyDescent="0.25">
      <c r="D27">
        <v>24</v>
      </c>
      <c r="E27">
        <v>37000</v>
      </c>
      <c r="F27" s="37">
        <v>23</v>
      </c>
      <c r="G27" s="37">
        <v>23.5</v>
      </c>
      <c r="H27" s="37">
        <v>23.5</v>
      </c>
      <c r="I27" s="37">
        <v>24</v>
      </c>
      <c r="J27" s="37">
        <v>24.5</v>
      </c>
      <c r="K27" s="37">
        <v>24.5</v>
      </c>
      <c r="L27" s="37">
        <v>25</v>
      </c>
      <c r="M27" s="37">
        <v>25</v>
      </c>
      <c r="N27" s="37">
        <v>25.5</v>
      </c>
      <c r="O27" s="37">
        <v>25.5</v>
      </c>
      <c r="P27" s="37">
        <v>25.5</v>
      </c>
      <c r="Q27" s="37">
        <v>26</v>
      </c>
    </row>
    <row r="28" spans="4:17" x14ac:dyDescent="0.25">
      <c r="D28">
        <v>25</v>
      </c>
      <c r="E28">
        <v>38000</v>
      </c>
      <c r="F28" s="37">
        <v>23</v>
      </c>
      <c r="G28" s="37">
        <v>23.5</v>
      </c>
      <c r="H28" s="37">
        <v>24</v>
      </c>
      <c r="I28" s="37">
        <v>24</v>
      </c>
      <c r="J28" s="37">
        <v>24.5</v>
      </c>
      <c r="K28" s="37">
        <v>24.5</v>
      </c>
      <c r="L28" s="37">
        <v>25</v>
      </c>
      <c r="M28" s="37">
        <v>25.5</v>
      </c>
      <c r="N28" s="37">
        <v>25.5</v>
      </c>
      <c r="O28" s="37">
        <v>25.5</v>
      </c>
      <c r="P28" s="37">
        <v>26</v>
      </c>
      <c r="Q28" s="37">
        <v>26</v>
      </c>
    </row>
    <row r="29" spans="4:17" x14ac:dyDescent="0.25">
      <c r="D29">
        <v>26</v>
      </c>
      <c r="E29">
        <v>39000</v>
      </c>
      <c r="F29" s="37">
        <v>23.5</v>
      </c>
      <c r="G29" s="37">
        <v>23.5</v>
      </c>
      <c r="H29" s="37">
        <v>24</v>
      </c>
      <c r="I29" s="37">
        <v>24.5</v>
      </c>
      <c r="J29" s="37">
        <v>24.5</v>
      </c>
      <c r="K29" s="37">
        <v>25</v>
      </c>
      <c r="L29" s="37">
        <v>25</v>
      </c>
      <c r="M29" s="37">
        <v>25.5</v>
      </c>
      <c r="N29" s="37">
        <v>25.5</v>
      </c>
      <c r="O29" s="37">
        <v>26</v>
      </c>
      <c r="P29" s="37">
        <v>26</v>
      </c>
      <c r="Q29" s="37">
        <v>26.5</v>
      </c>
    </row>
    <row r="30" spans="4:17" x14ac:dyDescent="0.25">
      <c r="D30">
        <v>27</v>
      </c>
      <c r="E30">
        <v>40000</v>
      </c>
      <c r="F30" s="37">
        <v>23.5</v>
      </c>
      <c r="G30" s="37">
        <v>24</v>
      </c>
      <c r="H30" s="37">
        <v>24</v>
      </c>
      <c r="I30" s="37">
        <v>24.5</v>
      </c>
      <c r="J30" s="37">
        <v>25</v>
      </c>
      <c r="K30" s="37">
        <v>25</v>
      </c>
      <c r="L30" s="37">
        <v>25.5</v>
      </c>
      <c r="M30" s="37">
        <v>25.5</v>
      </c>
      <c r="N30" s="37">
        <v>26</v>
      </c>
      <c r="O30" s="37">
        <v>26</v>
      </c>
      <c r="P30" s="37">
        <v>26.5</v>
      </c>
      <c r="Q30" s="37">
        <v>26.5</v>
      </c>
    </row>
    <row r="31" spans="4:17" x14ac:dyDescent="0.25">
      <c r="D31">
        <v>28</v>
      </c>
      <c r="E31">
        <v>41000</v>
      </c>
      <c r="F31" s="37">
        <v>23.5</v>
      </c>
      <c r="G31" s="37">
        <v>24</v>
      </c>
      <c r="H31" s="37">
        <v>24.5</v>
      </c>
      <c r="I31" s="37">
        <v>24.5</v>
      </c>
      <c r="J31" s="37">
        <v>25</v>
      </c>
      <c r="K31" s="37">
        <v>25.5</v>
      </c>
      <c r="L31" s="37">
        <v>25.5</v>
      </c>
      <c r="M31" s="37">
        <v>25.5</v>
      </c>
      <c r="N31" s="37">
        <v>26</v>
      </c>
      <c r="O31" s="37">
        <v>26</v>
      </c>
      <c r="P31" s="37">
        <v>26.5</v>
      </c>
      <c r="Q31" s="37">
        <v>26.5</v>
      </c>
    </row>
    <row r="32" spans="4:17" x14ac:dyDescent="0.25">
      <c r="D32">
        <v>29</v>
      </c>
      <c r="E32">
        <v>42000</v>
      </c>
      <c r="F32" s="37">
        <v>24</v>
      </c>
      <c r="G32" s="37">
        <v>24</v>
      </c>
      <c r="H32" s="37">
        <v>24.5</v>
      </c>
      <c r="I32" s="37">
        <v>25</v>
      </c>
      <c r="J32" s="37">
        <v>25</v>
      </c>
      <c r="K32" s="37">
        <v>25.5</v>
      </c>
      <c r="L32" s="37">
        <v>25.5</v>
      </c>
      <c r="M32" s="37">
        <v>26</v>
      </c>
      <c r="N32" s="37">
        <v>26</v>
      </c>
      <c r="O32" s="37">
        <v>26.5</v>
      </c>
      <c r="P32" s="37">
        <v>26.5</v>
      </c>
      <c r="Q32" s="37">
        <v>27</v>
      </c>
    </row>
    <row r="33" spans="4:17" x14ac:dyDescent="0.25">
      <c r="D33">
        <v>30</v>
      </c>
      <c r="E33">
        <v>43000</v>
      </c>
      <c r="F33" s="37">
        <v>24</v>
      </c>
      <c r="G33" s="37">
        <v>24.5</v>
      </c>
      <c r="H33" s="37">
        <v>24.5</v>
      </c>
      <c r="I33" s="37">
        <v>25</v>
      </c>
      <c r="J33" s="37">
        <v>25.5</v>
      </c>
      <c r="K33" s="37">
        <v>25.5</v>
      </c>
      <c r="L33" s="37">
        <v>26</v>
      </c>
      <c r="M33" s="37">
        <v>26</v>
      </c>
      <c r="N33" s="37">
        <v>26.5</v>
      </c>
      <c r="O33" s="37">
        <v>26.5</v>
      </c>
      <c r="P33" s="37">
        <v>27</v>
      </c>
      <c r="Q33" s="37">
        <v>27</v>
      </c>
    </row>
    <row r="34" spans="4:17" x14ac:dyDescent="0.25">
      <c r="D34">
        <v>31</v>
      </c>
      <c r="E34">
        <v>44000</v>
      </c>
      <c r="F34" s="37">
        <v>24.5</v>
      </c>
      <c r="G34" s="37">
        <v>24.5</v>
      </c>
      <c r="H34" s="37">
        <v>25</v>
      </c>
      <c r="I34" s="37">
        <v>25.5</v>
      </c>
      <c r="J34" s="37">
        <v>25.5</v>
      </c>
      <c r="K34" s="37">
        <v>26</v>
      </c>
      <c r="L34" s="37">
        <v>26</v>
      </c>
      <c r="M34" s="37">
        <v>26.5</v>
      </c>
      <c r="N34" s="37">
        <v>26.5</v>
      </c>
      <c r="O34" s="37">
        <v>27</v>
      </c>
      <c r="P34" s="37">
        <v>27</v>
      </c>
      <c r="Q34" s="37">
        <v>27.500000000000004</v>
      </c>
    </row>
    <row r="35" spans="4:17" x14ac:dyDescent="0.25">
      <c r="D35">
        <v>32</v>
      </c>
      <c r="E35">
        <v>45000</v>
      </c>
      <c r="F35" s="37">
        <v>24.5</v>
      </c>
      <c r="G35" s="37">
        <v>25</v>
      </c>
      <c r="H35" s="37">
        <v>25</v>
      </c>
      <c r="I35" s="37">
        <v>25.5</v>
      </c>
      <c r="J35" s="37">
        <v>25.5</v>
      </c>
      <c r="K35" s="37">
        <v>26</v>
      </c>
      <c r="L35" s="37">
        <v>26.5</v>
      </c>
      <c r="M35" s="37">
        <v>26.5</v>
      </c>
      <c r="N35" s="37">
        <v>27</v>
      </c>
      <c r="O35" s="37">
        <v>27</v>
      </c>
      <c r="P35" s="37">
        <v>27</v>
      </c>
      <c r="Q35" s="37">
        <v>27.500000000000004</v>
      </c>
    </row>
    <row r="36" spans="4:17" x14ac:dyDescent="0.25">
      <c r="D36">
        <v>33</v>
      </c>
      <c r="E36">
        <v>53000</v>
      </c>
      <c r="F36" s="37">
        <v>24.5</v>
      </c>
      <c r="G36" s="37">
        <v>25</v>
      </c>
      <c r="H36" s="37">
        <v>25</v>
      </c>
      <c r="I36" s="37">
        <v>25.5</v>
      </c>
      <c r="J36" s="37">
        <v>26</v>
      </c>
      <c r="K36" s="37">
        <v>26</v>
      </c>
      <c r="L36" s="37">
        <v>26.5</v>
      </c>
      <c r="M36" s="37">
        <v>26.5</v>
      </c>
      <c r="N36" s="37">
        <v>27</v>
      </c>
      <c r="O36" s="37">
        <v>27</v>
      </c>
      <c r="P36" s="37">
        <v>27</v>
      </c>
      <c r="Q36" s="37">
        <v>27.500000000000004</v>
      </c>
    </row>
    <row r="37" spans="4:17" x14ac:dyDescent="0.25">
      <c r="D37">
        <v>34</v>
      </c>
      <c r="E37">
        <v>54000</v>
      </c>
      <c r="F37" s="37">
        <v>24.5</v>
      </c>
      <c r="G37" s="37">
        <v>25</v>
      </c>
      <c r="H37" s="37">
        <v>25.5</v>
      </c>
      <c r="I37" s="37">
        <v>25.5</v>
      </c>
      <c r="J37" s="37">
        <v>26</v>
      </c>
      <c r="K37" s="37">
        <v>26</v>
      </c>
      <c r="L37" s="37">
        <v>26.5</v>
      </c>
      <c r="M37" s="37">
        <v>26.5</v>
      </c>
      <c r="N37" s="37">
        <v>27</v>
      </c>
      <c r="O37" s="37">
        <v>27</v>
      </c>
      <c r="P37" s="37">
        <v>27.500000000000004</v>
      </c>
      <c r="Q37" s="37">
        <v>27.500000000000004</v>
      </c>
    </row>
    <row r="38" spans="4:17" x14ac:dyDescent="0.25">
      <c r="D38">
        <v>35</v>
      </c>
      <c r="E38">
        <v>55000</v>
      </c>
      <c r="F38" s="37">
        <v>24.5</v>
      </c>
      <c r="G38" s="37">
        <v>25</v>
      </c>
      <c r="H38" s="37">
        <v>25.5</v>
      </c>
      <c r="I38" s="37">
        <v>25.5</v>
      </c>
      <c r="J38" s="37">
        <v>26</v>
      </c>
      <c r="K38" s="37">
        <v>26.5</v>
      </c>
      <c r="L38" s="37">
        <v>26.5</v>
      </c>
      <c r="M38" s="37">
        <v>27</v>
      </c>
      <c r="N38" s="37">
        <v>27</v>
      </c>
      <c r="O38" s="37">
        <v>27.500000000000004</v>
      </c>
      <c r="P38" s="37">
        <v>27.500000000000004</v>
      </c>
      <c r="Q38" s="37">
        <v>27.500000000000004</v>
      </c>
    </row>
    <row r="39" spans="4:17" x14ac:dyDescent="0.25">
      <c r="D39">
        <v>36</v>
      </c>
      <c r="E39">
        <v>56000</v>
      </c>
      <c r="F39" s="37">
        <v>24.5</v>
      </c>
      <c r="G39" s="37">
        <v>25</v>
      </c>
      <c r="H39" s="37">
        <v>25.5</v>
      </c>
      <c r="I39" s="37">
        <v>26</v>
      </c>
      <c r="J39" s="37">
        <v>26</v>
      </c>
      <c r="K39" s="37">
        <v>26.5</v>
      </c>
      <c r="L39" s="37">
        <v>26.5</v>
      </c>
      <c r="M39" s="37">
        <v>27</v>
      </c>
      <c r="N39" s="37">
        <v>27</v>
      </c>
      <c r="O39" s="37">
        <v>27.500000000000004</v>
      </c>
      <c r="P39" s="37">
        <v>27.500000000000004</v>
      </c>
      <c r="Q39" s="37">
        <v>28.000000000000004</v>
      </c>
    </row>
    <row r="40" spans="4:17" x14ac:dyDescent="0.25">
      <c r="D40">
        <v>37</v>
      </c>
      <c r="E40">
        <v>57000</v>
      </c>
      <c r="F40" s="37">
        <v>25</v>
      </c>
      <c r="G40" s="37">
        <v>25</v>
      </c>
      <c r="H40" s="37">
        <v>25.5</v>
      </c>
      <c r="I40" s="37">
        <v>26</v>
      </c>
      <c r="J40" s="37">
        <v>26.5</v>
      </c>
      <c r="K40" s="37">
        <v>26.5</v>
      </c>
      <c r="L40" s="37">
        <v>27</v>
      </c>
      <c r="M40" s="37">
        <v>27</v>
      </c>
      <c r="N40" s="37">
        <v>27.500000000000004</v>
      </c>
      <c r="O40" s="37">
        <v>27.500000000000004</v>
      </c>
      <c r="P40" s="37">
        <v>28.000000000000004</v>
      </c>
      <c r="Q40" s="37">
        <v>28.000000000000004</v>
      </c>
    </row>
    <row r="41" spans="4:17" x14ac:dyDescent="0.25">
      <c r="D41">
        <v>38</v>
      </c>
      <c r="E41">
        <v>58000</v>
      </c>
      <c r="F41" s="37">
        <v>25</v>
      </c>
      <c r="G41" s="37">
        <v>25.5</v>
      </c>
      <c r="H41" s="37">
        <v>25.5</v>
      </c>
      <c r="I41" s="37">
        <v>26</v>
      </c>
      <c r="J41" s="37">
        <v>26.5</v>
      </c>
      <c r="K41" s="37">
        <v>26.5</v>
      </c>
      <c r="L41" s="37">
        <v>27</v>
      </c>
      <c r="M41" s="37">
        <v>27</v>
      </c>
      <c r="N41" s="37">
        <v>27.500000000000004</v>
      </c>
      <c r="O41" s="37">
        <v>27.500000000000004</v>
      </c>
      <c r="P41" s="37">
        <v>28.000000000000004</v>
      </c>
      <c r="Q41" s="37">
        <v>28.000000000000004</v>
      </c>
    </row>
    <row r="42" spans="4:17" x14ac:dyDescent="0.25">
      <c r="D42">
        <v>39</v>
      </c>
      <c r="E42">
        <v>59000</v>
      </c>
      <c r="F42" s="37">
        <v>25</v>
      </c>
      <c r="G42" s="37">
        <v>25.5</v>
      </c>
      <c r="H42" s="37">
        <v>26</v>
      </c>
      <c r="I42" s="37">
        <v>26</v>
      </c>
      <c r="J42" s="37">
        <v>26.5</v>
      </c>
      <c r="K42" s="37">
        <v>27</v>
      </c>
      <c r="L42" s="37">
        <v>27</v>
      </c>
      <c r="M42" s="37">
        <v>27.500000000000004</v>
      </c>
      <c r="N42" s="37">
        <v>27.500000000000004</v>
      </c>
      <c r="O42" s="37">
        <v>28.000000000000004</v>
      </c>
      <c r="P42" s="37">
        <v>28.000000000000004</v>
      </c>
      <c r="Q42" s="37">
        <v>28.000000000000004</v>
      </c>
    </row>
    <row r="43" spans="4:17" x14ac:dyDescent="0.25">
      <c r="D43">
        <v>40</v>
      </c>
      <c r="E43">
        <v>60000</v>
      </c>
      <c r="F43" s="37">
        <v>25</v>
      </c>
      <c r="G43" s="37">
        <v>25.5</v>
      </c>
      <c r="H43" s="37">
        <v>26</v>
      </c>
      <c r="I43" s="37">
        <v>26</v>
      </c>
      <c r="J43" s="37">
        <v>26.5</v>
      </c>
      <c r="K43" s="37">
        <v>27</v>
      </c>
      <c r="L43" s="37">
        <v>27</v>
      </c>
      <c r="M43" s="37">
        <v>27.500000000000004</v>
      </c>
      <c r="N43" s="37">
        <v>27.500000000000004</v>
      </c>
      <c r="O43" s="37">
        <v>28.000000000000004</v>
      </c>
      <c r="P43" s="37">
        <v>28.000000000000004</v>
      </c>
      <c r="Q43" s="37">
        <v>28.500000000000004</v>
      </c>
    </row>
    <row r="44" spans="4:17" x14ac:dyDescent="0.25">
      <c r="D44">
        <v>41</v>
      </c>
      <c r="E44">
        <v>61000</v>
      </c>
      <c r="F44" s="37">
        <v>25.5</v>
      </c>
      <c r="G44" s="37">
        <v>25.5</v>
      </c>
      <c r="H44" s="37">
        <v>26</v>
      </c>
      <c r="I44" s="37">
        <v>26.5</v>
      </c>
      <c r="J44" s="37">
        <v>26.5</v>
      </c>
      <c r="K44" s="37">
        <v>27</v>
      </c>
      <c r="L44" s="37">
        <v>27.500000000000004</v>
      </c>
      <c r="M44" s="37">
        <v>27.500000000000004</v>
      </c>
      <c r="N44" s="37">
        <v>28.000000000000004</v>
      </c>
      <c r="O44" s="37">
        <v>28.000000000000004</v>
      </c>
      <c r="P44" s="37">
        <v>28.000000000000004</v>
      </c>
      <c r="Q44" s="37">
        <v>28.500000000000004</v>
      </c>
    </row>
    <row r="45" spans="4:17" x14ac:dyDescent="0.25">
      <c r="D45">
        <v>42</v>
      </c>
      <c r="E45">
        <v>62000</v>
      </c>
      <c r="F45" s="37">
        <v>25.5</v>
      </c>
      <c r="G45" s="37">
        <v>26</v>
      </c>
      <c r="H45" s="37">
        <v>26</v>
      </c>
      <c r="I45" s="37">
        <v>26.5</v>
      </c>
      <c r="J45" s="37">
        <v>27</v>
      </c>
      <c r="K45" s="37">
        <v>27</v>
      </c>
      <c r="L45" s="37">
        <v>27.500000000000004</v>
      </c>
      <c r="M45" s="37">
        <v>27.500000000000004</v>
      </c>
      <c r="N45" s="37">
        <v>28.000000000000004</v>
      </c>
      <c r="O45" s="37">
        <v>28.000000000000004</v>
      </c>
      <c r="P45" s="37">
        <v>28.500000000000004</v>
      </c>
      <c r="Q45" s="37">
        <v>28.500000000000004</v>
      </c>
    </row>
    <row r="46" spans="4:17" x14ac:dyDescent="0.25">
      <c r="D46">
        <v>43</v>
      </c>
      <c r="E46">
        <v>63000</v>
      </c>
      <c r="F46" s="37">
        <v>25.5</v>
      </c>
      <c r="G46" s="37">
        <v>26</v>
      </c>
      <c r="H46" s="37">
        <v>26.5</v>
      </c>
      <c r="I46" s="37">
        <v>26.5</v>
      </c>
      <c r="J46" s="37">
        <v>27</v>
      </c>
      <c r="K46" s="37">
        <v>27.500000000000004</v>
      </c>
      <c r="L46" s="37">
        <v>27.500000000000004</v>
      </c>
      <c r="M46" s="37">
        <v>28.000000000000004</v>
      </c>
      <c r="N46" s="37">
        <v>28.000000000000004</v>
      </c>
      <c r="O46" s="37">
        <v>28.500000000000004</v>
      </c>
      <c r="P46" s="37">
        <v>28.500000000000004</v>
      </c>
      <c r="Q46" s="37">
        <v>28.500000000000004</v>
      </c>
    </row>
    <row r="47" spans="4:17" x14ac:dyDescent="0.25">
      <c r="D47">
        <v>44</v>
      </c>
      <c r="E47">
        <v>64000</v>
      </c>
      <c r="F47" s="37">
        <v>25.5</v>
      </c>
      <c r="G47" s="37">
        <v>26</v>
      </c>
      <c r="H47" s="37">
        <v>26.5</v>
      </c>
      <c r="I47" s="37">
        <v>27</v>
      </c>
      <c r="J47" s="37">
        <v>27</v>
      </c>
      <c r="K47" s="37">
        <v>27.500000000000004</v>
      </c>
      <c r="L47" s="37">
        <v>27.500000000000004</v>
      </c>
      <c r="M47" s="37">
        <v>28.000000000000004</v>
      </c>
      <c r="N47" s="37">
        <v>28.000000000000004</v>
      </c>
      <c r="O47" s="37">
        <v>28.500000000000004</v>
      </c>
      <c r="P47" s="37">
        <v>28.500000000000004</v>
      </c>
      <c r="Q47" s="37">
        <v>29.000000000000004</v>
      </c>
    </row>
    <row r="48" spans="4:17" x14ac:dyDescent="0.25">
      <c r="D48">
        <v>45</v>
      </c>
      <c r="E48">
        <v>65000</v>
      </c>
      <c r="F48" s="37">
        <v>26</v>
      </c>
      <c r="G48" s="37">
        <v>26</v>
      </c>
      <c r="H48" s="37">
        <v>26.5</v>
      </c>
      <c r="I48" s="37">
        <v>27</v>
      </c>
      <c r="J48" s="37">
        <v>27</v>
      </c>
      <c r="K48" s="37">
        <v>27.500000000000004</v>
      </c>
      <c r="L48" s="37">
        <v>28.000000000000004</v>
      </c>
      <c r="M48" s="37">
        <v>28.000000000000004</v>
      </c>
      <c r="N48" s="37">
        <v>28.500000000000004</v>
      </c>
      <c r="O48" s="37">
        <v>28.500000000000004</v>
      </c>
      <c r="P48" s="37">
        <v>29.000000000000004</v>
      </c>
      <c r="Q48" s="37">
        <v>29.000000000000004</v>
      </c>
    </row>
    <row r="49" spans="4:17" x14ac:dyDescent="0.25">
      <c r="D49">
        <v>46</v>
      </c>
      <c r="E49">
        <v>66000</v>
      </c>
      <c r="F49" s="37">
        <v>26</v>
      </c>
      <c r="G49" s="37">
        <v>26.5</v>
      </c>
      <c r="H49" s="37">
        <v>26.5</v>
      </c>
      <c r="I49" s="37">
        <v>27</v>
      </c>
      <c r="J49" s="37">
        <v>27.500000000000004</v>
      </c>
      <c r="K49" s="37">
        <v>27.500000000000004</v>
      </c>
      <c r="L49" s="37">
        <v>28.000000000000004</v>
      </c>
      <c r="M49" s="37">
        <v>28.500000000000004</v>
      </c>
      <c r="N49" s="37">
        <v>28.500000000000004</v>
      </c>
      <c r="O49" s="37">
        <v>28.500000000000004</v>
      </c>
      <c r="P49" s="37">
        <v>29.000000000000004</v>
      </c>
      <c r="Q49" s="37">
        <v>29.000000000000004</v>
      </c>
    </row>
    <row r="50" spans="4:17" x14ac:dyDescent="0.25">
      <c r="D50">
        <v>47</v>
      </c>
      <c r="E50">
        <v>67000</v>
      </c>
      <c r="F50" s="37">
        <v>26</v>
      </c>
      <c r="G50" s="37">
        <v>26.5</v>
      </c>
      <c r="H50" s="37">
        <v>27</v>
      </c>
      <c r="I50" s="37">
        <v>27</v>
      </c>
      <c r="J50" s="37">
        <v>27.500000000000004</v>
      </c>
      <c r="K50" s="37">
        <v>28.000000000000004</v>
      </c>
      <c r="L50" s="37">
        <v>28.000000000000004</v>
      </c>
      <c r="M50" s="37">
        <v>28.500000000000004</v>
      </c>
      <c r="N50" s="37">
        <v>28.500000000000004</v>
      </c>
      <c r="O50" s="37">
        <v>29.000000000000004</v>
      </c>
      <c r="P50" s="37">
        <v>29.000000000000004</v>
      </c>
      <c r="Q50" s="37">
        <v>29.5</v>
      </c>
    </row>
    <row r="51" spans="4:17" x14ac:dyDescent="0.25">
      <c r="D51">
        <v>48</v>
      </c>
      <c r="E51">
        <v>68000</v>
      </c>
      <c r="F51" s="37">
        <v>26</v>
      </c>
      <c r="G51" s="37">
        <v>26.5</v>
      </c>
      <c r="H51" s="37">
        <v>27</v>
      </c>
      <c r="I51" s="37">
        <v>27.500000000000004</v>
      </c>
      <c r="J51" s="37">
        <v>27.500000000000004</v>
      </c>
      <c r="K51" s="37">
        <v>28.000000000000004</v>
      </c>
      <c r="L51" s="37">
        <v>28.000000000000004</v>
      </c>
      <c r="M51" s="37">
        <v>28.500000000000004</v>
      </c>
      <c r="N51" s="37">
        <v>28.500000000000004</v>
      </c>
      <c r="O51" s="37">
        <v>29.000000000000004</v>
      </c>
      <c r="P51" s="37">
        <v>29.000000000000004</v>
      </c>
      <c r="Q51" s="37">
        <v>29.5</v>
      </c>
    </row>
    <row r="52" spans="4:17" x14ac:dyDescent="0.25">
      <c r="D52">
        <v>49</v>
      </c>
      <c r="E52">
        <v>72000</v>
      </c>
      <c r="F52" s="37">
        <v>26</v>
      </c>
      <c r="G52" s="37">
        <v>26.5</v>
      </c>
      <c r="H52" s="37">
        <v>27</v>
      </c>
      <c r="I52" s="37">
        <v>27.500000000000004</v>
      </c>
      <c r="J52" s="37">
        <v>27.500000000000004</v>
      </c>
      <c r="K52" s="37">
        <v>28.000000000000004</v>
      </c>
      <c r="L52" s="37">
        <v>28.000000000000004</v>
      </c>
      <c r="M52" s="37">
        <v>28.500000000000004</v>
      </c>
      <c r="N52" s="37">
        <v>29.000000000000004</v>
      </c>
      <c r="O52" s="37">
        <v>29.000000000000004</v>
      </c>
      <c r="P52" s="37">
        <v>29.000000000000004</v>
      </c>
      <c r="Q52" s="37">
        <v>29.5</v>
      </c>
    </row>
    <row r="53" spans="4:17" x14ac:dyDescent="0.25">
      <c r="D53">
        <v>50</v>
      </c>
      <c r="E53">
        <v>75000</v>
      </c>
      <c r="F53" s="37">
        <v>26</v>
      </c>
      <c r="G53" s="37">
        <v>26.5</v>
      </c>
      <c r="H53" s="37">
        <v>27</v>
      </c>
      <c r="I53" s="37">
        <v>27.500000000000004</v>
      </c>
      <c r="J53" s="37">
        <v>27.500000000000004</v>
      </c>
      <c r="K53" s="37">
        <v>28.000000000000004</v>
      </c>
      <c r="L53" s="37">
        <v>28.500000000000004</v>
      </c>
      <c r="M53" s="37">
        <v>28.500000000000004</v>
      </c>
      <c r="N53" s="37">
        <v>29.000000000000004</v>
      </c>
      <c r="O53" s="37">
        <v>29.000000000000004</v>
      </c>
      <c r="P53" s="37">
        <v>29.5</v>
      </c>
      <c r="Q53" s="37">
        <v>29.5</v>
      </c>
    </row>
    <row r="54" spans="4:17" x14ac:dyDescent="0.25">
      <c r="D54">
        <v>51</v>
      </c>
      <c r="E54">
        <v>76000</v>
      </c>
      <c r="F54" s="37">
        <v>26.5</v>
      </c>
      <c r="G54" s="37">
        <v>26.5</v>
      </c>
      <c r="H54" s="37">
        <v>27</v>
      </c>
      <c r="I54" s="37">
        <v>27.500000000000004</v>
      </c>
      <c r="J54" s="37">
        <v>27.500000000000004</v>
      </c>
      <c r="K54" s="37">
        <v>28.000000000000004</v>
      </c>
      <c r="L54" s="37">
        <v>28.500000000000004</v>
      </c>
      <c r="M54" s="37">
        <v>28.500000000000004</v>
      </c>
      <c r="N54" s="37">
        <v>29.000000000000004</v>
      </c>
      <c r="O54" s="37">
        <v>29.000000000000004</v>
      </c>
      <c r="P54" s="37">
        <v>29.5</v>
      </c>
      <c r="Q54" s="37">
        <v>29.5</v>
      </c>
    </row>
    <row r="55" spans="4:17" x14ac:dyDescent="0.25">
      <c r="D55">
        <v>52</v>
      </c>
      <c r="E55">
        <v>78000</v>
      </c>
      <c r="F55" s="37">
        <v>26.5</v>
      </c>
      <c r="G55" s="37">
        <v>26.5</v>
      </c>
      <c r="H55" s="37">
        <v>27</v>
      </c>
      <c r="I55" s="37">
        <v>27.500000000000004</v>
      </c>
      <c r="J55" s="37">
        <v>28.000000000000004</v>
      </c>
      <c r="K55" s="37">
        <v>28.000000000000004</v>
      </c>
      <c r="L55" s="37">
        <v>28.500000000000004</v>
      </c>
      <c r="M55" s="37">
        <v>28.500000000000004</v>
      </c>
      <c r="N55" s="37">
        <v>29.000000000000004</v>
      </c>
      <c r="O55" s="37">
        <v>29.000000000000004</v>
      </c>
      <c r="P55" s="37">
        <v>29.5</v>
      </c>
      <c r="Q55" s="37">
        <v>29.5</v>
      </c>
    </row>
    <row r="56" spans="4:17" x14ac:dyDescent="0.25">
      <c r="D56">
        <v>53</v>
      </c>
      <c r="E56">
        <v>109000</v>
      </c>
      <c r="F56" s="37">
        <v>26.5</v>
      </c>
      <c r="G56" s="37">
        <v>27</v>
      </c>
      <c r="H56" s="37">
        <v>27</v>
      </c>
      <c r="I56" s="37">
        <v>27.500000000000004</v>
      </c>
      <c r="J56" s="37">
        <v>28.000000000000004</v>
      </c>
      <c r="K56" s="37">
        <v>28.000000000000004</v>
      </c>
      <c r="L56" s="37">
        <v>28.500000000000004</v>
      </c>
      <c r="M56" s="37">
        <v>28.500000000000004</v>
      </c>
      <c r="N56" s="37">
        <v>29.000000000000004</v>
      </c>
      <c r="O56" s="37">
        <v>29.000000000000004</v>
      </c>
      <c r="P56" s="37">
        <v>29.5</v>
      </c>
      <c r="Q56" s="37">
        <v>29.5</v>
      </c>
    </row>
    <row r="57" spans="4:17" x14ac:dyDescent="0.25">
      <c r="D57">
        <v>54</v>
      </c>
      <c r="E57">
        <v>110000</v>
      </c>
      <c r="F57">
        <v>26.5</v>
      </c>
      <c r="G57">
        <v>27</v>
      </c>
      <c r="H57">
        <v>27</v>
      </c>
      <c r="I57">
        <v>27.500000000000004</v>
      </c>
      <c r="J57">
        <v>28.000000000000004</v>
      </c>
      <c r="K57">
        <v>28.000000000000004</v>
      </c>
      <c r="L57">
        <v>28.500000000000004</v>
      </c>
      <c r="M57">
        <v>28.500000000000004</v>
      </c>
      <c r="N57">
        <v>29.000000000000004</v>
      </c>
      <c r="O57">
        <v>29.000000000000004</v>
      </c>
      <c r="P57">
        <v>29.5</v>
      </c>
      <c r="Q57">
        <v>29.5</v>
      </c>
    </row>
  </sheetData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D1:Q57"/>
  <sheetViews>
    <sheetView zoomScale="85" zoomScaleNormal="85" workbookViewId="0"/>
  </sheetViews>
  <sheetFormatPr defaultRowHeight="15" x14ac:dyDescent="0.25"/>
  <cols>
    <col min="12" max="17" width="9.140625" customWidth="1"/>
  </cols>
  <sheetData>
    <row r="1" spans="4:17" x14ac:dyDescent="0.25">
      <c r="F1" s="60" t="s">
        <v>52</v>
      </c>
      <c r="G1" s="60" t="s">
        <v>52</v>
      </c>
      <c r="H1" s="60" t="s">
        <v>52</v>
      </c>
      <c r="I1" s="60" t="s">
        <v>52</v>
      </c>
      <c r="J1" s="60" t="s">
        <v>52</v>
      </c>
      <c r="K1" s="60" t="s">
        <v>52</v>
      </c>
      <c r="L1" s="60" t="s">
        <v>52</v>
      </c>
      <c r="M1" s="60" t="s">
        <v>52</v>
      </c>
      <c r="N1" s="60" t="s">
        <v>52</v>
      </c>
      <c r="O1" s="60" t="s">
        <v>52</v>
      </c>
      <c r="P1" s="60" t="s">
        <v>52</v>
      </c>
      <c r="Q1" s="60" t="s">
        <v>52</v>
      </c>
    </row>
    <row r="2" spans="4:17" x14ac:dyDescent="0.25">
      <c r="F2" s="62">
        <v>0</v>
      </c>
      <c r="G2" s="62">
        <v>2.5009999999999999</v>
      </c>
      <c r="H2" s="62">
        <v>3.0009999999999999</v>
      </c>
      <c r="I2" s="62">
        <v>3.5009999999999999</v>
      </c>
      <c r="J2" s="62">
        <v>4.0010000000000003</v>
      </c>
      <c r="K2" s="62">
        <v>4.5010000000000003</v>
      </c>
      <c r="L2" s="62">
        <v>5.0010000000000003</v>
      </c>
      <c r="M2" s="62">
        <v>5.5010000000000003</v>
      </c>
      <c r="N2" s="62">
        <v>6.0010000000000003</v>
      </c>
      <c r="O2" s="62">
        <v>6.5010000000000003</v>
      </c>
      <c r="P2" s="62">
        <v>7.0010000000000003</v>
      </c>
      <c r="Q2" s="62">
        <v>7.5010000000000003</v>
      </c>
    </row>
    <row r="3" spans="4:17" x14ac:dyDescent="0.25">
      <c r="E3" t="s">
        <v>75</v>
      </c>
      <c r="F3" s="62">
        <v>2</v>
      </c>
      <c r="G3" s="62">
        <v>3</v>
      </c>
      <c r="H3" s="62">
        <v>4</v>
      </c>
      <c r="I3" s="62">
        <v>5</v>
      </c>
      <c r="J3" s="62">
        <v>6</v>
      </c>
      <c r="K3" s="62">
        <v>7</v>
      </c>
      <c r="L3" s="62">
        <v>8</v>
      </c>
      <c r="M3" s="62">
        <v>9</v>
      </c>
      <c r="N3" s="62">
        <v>10</v>
      </c>
      <c r="O3" s="62">
        <v>11</v>
      </c>
      <c r="P3" s="62">
        <v>12</v>
      </c>
      <c r="Q3" s="62">
        <v>13</v>
      </c>
    </row>
    <row r="4" spans="4:17" x14ac:dyDescent="0.25">
      <c r="D4">
        <v>0</v>
      </c>
      <c r="E4">
        <v>0</v>
      </c>
      <c r="F4" s="37">
        <v>13</v>
      </c>
      <c r="G4" s="37">
        <v>13</v>
      </c>
      <c r="H4" s="37">
        <v>13.5</v>
      </c>
      <c r="I4" s="37">
        <v>13.5</v>
      </c>
      <c r="J4" s="37">
        <v>13.5</v>
      </c>
      <c r="K4" s="37">
        <v>14.000000000000002</v>
      </c>
      <c r="L4" s="37">
        <v>14.000000000000002</v>
      </c>
      <c r="M4" s="37">
        <v>14.000000000000002</v>
      </c>
      <c r="N4" s="37">
        <v>14.500000000000002</v>
      </c>
      <c r="O4" s="37">
        <v>14.500000000000002</v>
      </c>
      <c r="P4" s="37">
        <v>14.500000000000002</v>
      </c>
      <c r="Q4" s="37">
        <v>14.500000000000002</v>
      </c>
    </row>
    <row r="5" spans="4:17" x14ac:dyDescent="0.25">
      <c r="D5">
        <v>1</v>
      </c>
      <c r="E5" s="65">
        <v>19500</v>
      </c>
      <c r="F5" s="66">
        <v>16</v>
      </c>
      <c r="G5" s="66">
        <v>16</v>
      </c>
      <c r="H5" s="66">
        <v>16.5</v>
      </c>
      <c r="I5" s="66">
        <v>16.5</v>
      </c>
      <c r="J5" s="66">
        <v>16.5</v>
      </c>
      <c r="K5" s="66">
        <v>17</v>
      </c>
      <c r="L5" s="66">
        <v>17</v>
      </c>
      <c r="M5" s="66">
        <v>17</v>
      </c>
      <c r="N5" s="66">
        <v>17.5</v>
      </c>
      <c r="O5" s="66">
        <v>17.5</v>
      </c>
      <c r="P5" s="66">
        <v>17.5</v>
      </c>
      <c r="Q5" s="66">
        <v>17.5</v>
      </c>
    </row>
    <row r="6" spans="4:17" x14ac:dyDescent="0.25">
      <c r="D6">
        <v>2</v>
      </c>
      <c r="E6">
        <v>20000</v>
      </c>
      <c r="F6" s="37">
        <v>16</v>
      </c>
      <c r="G6" s="37">
        <v>16</v>
      </c>
      <c r="H6" s="37">
        <v>16.5</v>
      </c>
      <c r="I6" s="37">
        <v>16.5</v>
      </c>
      <c r="J6" s="37">
        <v>16.5</v>
      </c>
      <c r="K6" s="37">
        <v>17</v>
      </c>
      <c r="L6" s="37">
        <v>17</v>
      </c>
      <c r="M6" s="37">
        <v>17</v>
      </c>
      <c r="N6" s="37">
        <v>17.5</v>
      </c>
      <c r="O6" s="37">
        <v>17.5</v>
      </c>
      <c r="P6" s="37">
        <v>17.5</v>
      </c>
      <c r="Q6" s="37">
        <v>17.5</v>
      </c>
    </row>
    <row r="7" spans="4:17" x14ac:dyDescent="0.25">
      <c r="D7">
        <v>3</v>
      </c>
      <c r="E7">
        <v>20500</v>
      </c>
      <c r="F7" s="37">
        <v>17.5</v>
      </c>
      <c r="G7" s="37">
        <v>17.5</v>
      </c>
      <c r="H7" s="37">
        <v>17.5</v>
      </c>
      <c r="I7" s="37">
        <v>18</v>
      </c>
      <c r="J7" s="37">
        <v>18</v>
      </c>
      <c r="K7" s="37">
        <v>18</v>
      </c>
      <c r="L7" s="37">
        <v>18.5</v>
      </c>
      <c r="M7" s="37">
        <v>18.5</v>
      </c>
      <c r="N7" s="37">
        <v>18.5</v>
      </c>
      <c r="O7" s="37">
        <v>18.5</v>
      </c>
      <c r="P7" s="37">
        <v>19</v>
      </c>
      <c r="Q7" s="37">
        <v>19</v>
      </c>
    </row>
    <row r="8" spans="4:17" x14ac:dyDescent="0.25">
      <c r="D8">
        <v>4</v>
      </c>
      <c r="E8">
        <v>21000</v>
      </c>
      <c r="F8" s="37">
        <v>18.5</v>
      </c>
      <c r="G8" s="37">
        <v>18.5</v>
      </c>
      <c r="H8" s="37">
        <v>19</v>
      </c>
      <c r="I8" s="37">
        <v>19</v>
      </c>
      <c r="J8" s="37">
        <v>19</v>
      </c>
      <c r="K8" s="37">
        <v>19.5</v>
      </c>
      <c r="L8" s="37">
        <v>19.5</v>
      </c>
      <c r="M8" s="37">
        <v>19.5</v>
      </c>
      <c r="N8" s="37">
        <v>20</v>
      </c>
      <c r="O8" s="37">
        <v>20</v>
      </c>
      <c r="P8" s="37">
        <v>20</v>
      </c>
      <c r="Q8" s="37">
        <v>20.5</v>
      </c>
    </row>
    <row r="9" spans="4:17" x14ac:dyDescent="0.25">
      <c r="D9">
        <v>5</v>
      </c>
      <c r="E9">
        <v>21500</v>
      </c>
      <c r="F9" s="37">
        <v>19.5</v>
      </c>
      <c r="G9" s="37">
        <v>19.5</v>
      </c>
      <c r="H9" s="37">
        <v>20</v>
      </c>
      <c r="I9" s="37">
        <v>20</v>
      </c>
      <c r="J9" s="37">
        <v>20.5</v>
      </c>
      <c r="K9" s="37">
        <v>20.5</v>
      </c>
      <c r="L9" s="37">
        <v>20.5</v>
      </c>
      <c r="M9" s="37">
        <v>21</v>
      </c>
      <c r="N9" s="37">
        <v>21</v>
      </c>
      <c r="O9" s="37">
        <v>21</v>
      </c>
      <c r="P9" s="37">
        <v>21.5</v>
      </c>
      <c r="Q9" s="37">
        <v>21.5</v>
      </c>
    </row>
    <row r="10" spans="4:17" x14ac:dyDescent="0.25">
      <c r="D10">
        <v>6</v>
      </c>
      <c r="E10">
        <v>22000</v>
      </c>
      <c r="F10" s="37">
        <v>20</v>
      </c>
      <c r="G10" s="37">
        <v>20.5</v>
      </c>
      <c r="H10" s="37">
        <v>20.5</v>
      </c>
      <c r="I10" s="37">
        <v>21</v>
      </c>
      <c r="J10" s="37">
        <v>21</v>
      </c>
      <c r="K10" s="37">
        <v>21.5</v>
      </c>
      <c r="L10" s="37">
        <v>21.5</v>
      </c>
      <c r="M10" s="37">
        <v>21.5</v>
      </c>
      <c r="N10" s="37">
        <v>22</v>
      </c>
      <c r="O10" s="37">
        <v>22</v>
      </c>
      <c r="P10" s="37">
        <v>22</v>
      </c>
      <c r="Q10" s="37">
        <v>22.5</v>
      </c>
    </row>
    <row r="11" spans="4:17" x14ac:dyDescent="0.25">
      <c r="D11">
        <v>7</v>
      </c>
      <c r="E11">
        <v>22500</v>
      </c>
      <c r="F11" s="37">
        <v>21</v>
      </c>
      <c r="G11" s="37">
        <v>21</v>
      </c>
      <c r="H11" s="37">
        <v>21.5</v>
      </c>
      <c r="I11" s="37">
        <v>21.5</v>
      </c>
      <c r="J11" s="37">
        <v>22</v>
      </c>
      <c r="K11" s="37">
        <v>22</v>
      </c>
      <c r="L11" s="37">
        <v>22.5</v>
      </c>
      <c r="M11" s="37">
        <v>22.5</v>
      </c>
      <c r="N11" s="37">
        <v>22.5</v>
      </c>
      <c r="O11" s="37">
        <v>23</v>
      </c>
      <c r="P11" s="37">
        <v>23</v>
      </c>
      <c r="Q11" s="37">
        <v>23</v>
      </c>
    </row>
    <row r="12" spans="4:17" x14ac:dyDescent="0.25">
      <c r="D12">
        <v>8</v>
      </c>
      <c r="E12">
        <v>23000</v>
      </c>
      <c r="F12" s="37">
        <v>21.5</v>
      </c>
      <c r="G12" s="37">
        <v>22</v>
      </c>
      <c r="H12" s="37">
        <v>22</v>
      </c>
      <c r="I12" s="37">
        <v>22.5</v>
      </c>
      <c r="J12" s="37">
        <v>22.5</v>
      </c>
      <c r="K12" s="37">
        <v>23</v>
      </c>
      <c r="L12" s="37">
        <v>23</v>
      </c>
      <c r="M12" s="37">
        <v>23</v>
      </c>
      <c r="N12" s="37">
        <v>23.5</v>
      </c>
      <c r="O12" s="37">
        <v>23.5</v>
      </c>
      <c r="P12" s="37">
        <v>23.5</v>
      </c>
      <c r="Q12" s="37">
        <v>24.000000000000004</v>
      </c>
    </row>
    <row r="13" spans="4:17" x14ac:dyDescent="0.25">
      <c r="D13">
        <v>9</v>
      </c>
      <c r="E13">
        <v>23500</v>
      </c>
      <c r="F13" s="37">
        <v>22</v>
      </c>
      <c r="G13" s="37">
        <v>22.5</v>
      </c>
      <c r="H13" s="37">
        <v>23</v>
      </c>
      <c r="I13" s="37">
        <v>23</v>
      </c>
      <c r="J13" s="37">
        <v>23</v>
      </c>
      <c r="K13" s="37">
        <v>23.5</v>
      </c>
      <c r="L13" s="37">
        <v>23.5</v>
      </c>
      <c r="M13" s="37">
        <v>24.000000000000004</v>
      </c>
      <c r="N13" s="37">
        <v>24.000000000000004</v>
      </c>
      <c r="O13" s="37">
        <v>24.000000000000004</v>
      </c>
      <c r="P13" s="37">
        <v>24.499999999999996</v>
      </c>
      <c r="Q13" s="37">
        <v>24.499999999999996</v>
      </c>
    </row>
    <row r="14" spans="4:17" x14ac:dyDescent="0.25">
      <c r="D14">
        <v>10</v>
      </c>
      <c r="E14">
        <v>24000</v>
      </c>
      <c r="F14" s="37">
        <v>21.999999999999996</v>
      </c>
      <c r="G14" s="37">
        <v>22.499999999999996</v>
      </c>
      <c r="H14" s="37">
        <v>23</v>
      </c>
      <c r="I14" s="37">
        <v>23</v>
      </c>
      <c r="J14" s="37">
        <v>23.5</v>
      </c>
      <c r="K14" s="37">
        <v>23.5</v>
      </c>
      <c r="L14" s="37">
        <v>24</v>
      </c>
      <c r="M14" s="37">
        <v>24</v>
      </c>
      <c r="N14" s="37">
        <v>24.499999999999996</v>
      </c>
      <c r="O14" s="37">
        <v>24.5</v>
      </c>
      <c r="P14" s="37">
        <v>24.5</v>
      </c>
      <c r="Q14" s="37">
        <v>24.999999999999996</v>
      </c>
    </row>
    <row r="15" spans="4:17" x14ac:dyDescent="0.25">
      <c r="D15">
        <v>11</v>
      </c>
      <c r="E15">
        <v>24500</v>
      </c>
      <c r="F15" s="37">
        <v>21.999999999999996</v>
      </c>
      <c r="G15" s="37">
        <v>22.499999999999996</v>
      </c>
      <c r="H15" s="37">
        <v>23</v>
      </c>
      <c r="I15" s="37">
        <v>23</v>
      </c>
      <c r="J15" s="37">
        <v>23.5</v>
      </c>
      <c r="K15" s="37">
        <v>23.5</v>
      </c>
      <c r="L15" s="37">
        <v>24</v>
      </c>
      <c r="M15" s="37">
        <v>24</v>
      </c>
      <c r="N15" s="37">
        <v>24.5</v>
      </c>
      <c r="O15" s="37">
        <v>24.5</v>
      </c>
      <c r="P15" s="37">
        <v>24.5</v>
      </c>
      <c r="Q15" s="37">
        <v>25</v>
      </c>
    </row>
    <row r="16" spans="4:17" x14ac:dyDescent="0.25">
      <c r="D16">
        <v>12</v>
      </c>
      <c r="E16">
        <v>25000</v>
      </c>
      <c r="F16" s="37">
        <v>21.999999999999996</v>
      </c>
      <c r="G16" s="37">
        <v>22.499999999999996</v>
      </c>
      <c r="H16" s="37">
        <v>23</v>
      </c>
      <c r="I16" s="37">
        <v>23</v>
      </c>
      <c r="J16" s="37">
        <v>23.5</v>
      </c>
      <c r="K16" s="37">
        <v>23.5</v>
      </c>
      <c r="L16" s="37">
        <v>24</v>
      </c>
      <c r="M16" s="37">
        <v>24</v>
      </c>
      <c r="N16" s="37">
        <v>24.5</v>
      </c>
      <c r="O16" s="37">
        <v>24.5</v>
      </c>
      <c r="P16" s="37">
        <v>24.5</v>
      </c>
      <c r="Q16" s="37">
        <v>25</v>
      </c>
    </row>
    <row r="17" spans="4:17" x14ac:dyDescent="0.25">
      <c r="D17">
        <v>13</v>
      </c>
      <c r="E17">
        <v>26000</v>
      </c>
      <c r="F17" s="37">
        <v>21.999999999999996</v>
      </c>
      <c r="G17" s="37">
        <v>22.499999999999996</v>
      </c>
      <c r="H17" s="37">
        <v>23</v>
      </c>
      <c r="I17" s="37">
        <v>23</v>
      </c>
      <c r="J17" s="37">
        <v>23.5</v>
      </c>
      <c r="K17" s="37">
        <v>23.5</v>
      </c>
      <c r="L17" s="37">
        <v>24</v>
      </c>
      <c r="M17" s="37">
        <v>24</v>
      </c>
      <c r="N17" s="37">
        <v>24.5</v>
      </c>
      <c r="O17" s="37">
        <v>24.5</v>
      </c>
      <c r="P17" s="37">
        <v>24.5</v>
      </c>
      <c r="Q17" s="37">
        <v>25</v>
      </c>
    </row>
    <row r="18" spans="4:17" x14ac:dyDescent="0.25">
      <c r="D18">
        <v>14</v>
      </c>
      <c r="E18">
        <v>27000</v>
      </c>
      <c r="F18" s="37">
        <v>21.999999999999996</v>
      </c>
      <c r="G18" s="37">
        <v>22.499999999999996</v>
      </c>
      <c r="H18" s="37">
        <v>23</v>
      </c>
      <c r="I18" s="37">
        <v>23</v>
      </c>
      <c r="J18" s="37">
        <v>23.5</v>
      </c>
      <c r="K18" s="37">
        <v>23.5</v>
      </c>
      <c r="L18" s="37">
        <v>24</v>
      </c>
      <c r="M18" s="37">
        <v>24</v>
      </c>
      <c r="N18" s="37">
        <v>24.5</v>
      </c>
      <c r="O18" s="37">
        <v>24.5</v>
      </c>
      <c r="P18" s="37">
        <v>24.5</v>
      </c>
      <c r="Q18" s="37">
        <v>25</v>
      </c>
    </row>
    <row r="19" spans="4:17" x14ac:dyDescent="0.25">
      <c r="D19">
        <v>15</v>
      </c>
      <c r="E19">
        <v>28000</v>
      </c>
      <c r="F19" s="37">
        <v>21.999999999999996</v>
      </c>
      <c r="G19" s="37">
        <v>22.499999999999996</v>
      </c>
      <c r="H19" s="37">
        <v>23</v>
      </c>
      <c r="I19" s="37">
        <v>23</v>
      </c>
      <c r="J19" s="37">
        <v>23.5</v>
      </c>
      <c r="K19" s="37">
        <v>23.5</v>
      </c>
      <c r="L19" s="37">
        <v>24</v>
      </c>
      <c r="M19" s="37">
        <v>24</v>
      </c>
      <c r="N19" s="37">
        <v>24.5</v>
      </c>
      <c r="O19" s="37">
        <v>24.5</v>
      </c>
      <c r="P19" s="37">
        <v>24.5</v>
      </c>
      <c r="Q19" s="37">
        <v>25</v>
      </c>
    </row>
    <row r="20" spans="4:17" x14ac:dyDescent="0.25">
      <c r="D20">
        <v>16</v>
      </c>
      <c r="E20">
        <v>29000</v>
      </c>
      <c r="F20" s="37">
        <v>21.999999999999996</v>
      </c>
      <c r="G20" s="37">
        <v>22.499999999999996</v>
      </c>
      <c r="H20" s="37">
        <v>23</v>
      </c>
      <c r="I20" s="37">
        <v>23</v>
      </c>
      <c r="J20" s="37">
        <v>23.5</v>
      </c>
      <c r="K20" s="37">
        <v>23.5</v>
      </c>
      <c r="L20" s="37">
        <v>24</v>
      </c>
      <c r="M20" s="37">
        <v>24</v>
      </c>
      <c r="N20" s="37">
        <v>24.5</v>
      </c>
      <c r="O20" s="37">
        <v>24.5</v>
      </c>
      <c r="P20" s="37">
        <v>24.5</v>
      </c>
      <c r="Q20" s="37">
        <v>25</v>
      </c>
    </row>
    <row r="21" spans="4:17" x14ac:dyDescent="0.25">
      <c r="D21">
        <v>17</v>
      </c>
      <c r="E21">
        <v>30000</v>
      </c>
      <c r="F21" s="37">
        <v>21.999999999999996</v>
      </c>
      <c r="G21" s="37">
        <v>22.499999999999996</v>
      </c>
      <c r="H21" s="37">
        <v>23</v>
      </c>
      <c r="I21" s="37">
        <v>23</v>
      </c>
      <c r="J21" s="37">
        <v>23.5</v>
      </c>
      <c r="K21" s="37">
        <v>23.5</v>
      </c>
      <c r="L21" s="37">
        <v>24</v>
      </c>
      <c r="M21" s="37">
        <v>24</v>
      </c>
      <c r="N21" s="37">
        <v>24.5</v>
      </c>
      <c r="O21" s="37">
        <v>24.5</v>
      </c>
      <c r="P21" s="37">
        <v>24.5</v>
      </c>
      <c r="Q21" s="37">
        <v>25</v>
      </c>
    </row>
    <row r="22" spans="4:17" x14ac:dyDescent="0.25">
      <c r="D22">
        <v>18</v>
      </c>
      <c r="E22">
        <v>31000</v>
      </c>
      <c r="F22" s="37">
        <v>21.999999999999996</v>
      </c>
      <c r="G22" s="37">
        <v>22.499999999999996</v>
      </c>
      <c r="H22" s="37">
        <v>23</v>
      </c>
      <c r="I22" s="37">
        <v>23</v>
      </c>
      <c r="J22" s="37">
        <v>23.5</v>
      </c>
      <c r="K22" s="37">
        <v>23.5</v>
      </c>
      <c r="L22" s="37">
        <v>24</v>
      </c>
      <c r="M22" s="37">
        <v>24</v>
      </c>
      <c r="N22" s="37">
        <v>24.5</v>
      </c>
      <c r="O22" s="37">
        <v>24.5</v>
      </c>
      <c r="P22" s="37">
        <v>24.5</v>
      </c>
      <c r="Q22" s="37">
        <v>25</v>
      </c>
    </row>
    <row r="23" spans="4:17" x14ac:dyDescent="0.25">
      <c r="D23">
        <v>19</v>
      </c>
      <c r="E23">
        <v>33000</v>
      </c>
      <c r="F23" s="37">
        <v>21.999999999999996</v>
      </c>
      <c r="G23" s="37">
        <v>22.499999999999996</v>
      </c>
      <c r="H23" s="37">
        <v>23</v>
      </c>
      <c r="I23" s="37">
        <v>23</v>
      </c>
      <c r="J23" s="37">
        <v>23.5</v>
      </c>
      <c r="K23" s="37">
        <v>23.5</v>
      </c>
      <c r="L23" s="37">
        <v>24</v>
      </c>
      <c r="M23" s="37">
        <v>24</v>
      </c>
      <c r="N23" s="37">
        <v>24.5</v>
      </c>
      <c r="O23" s="37">
        <v>24.5</v>
      </c>
      <c r="P23" s="37">
        <v>25</v>
      </c>
      <c r="Q23" s="37">
        <v>25</v>
      </c>
    </row>
    <row r="24" spans="4:17" x14ac:dyDescent="0.25">
      <c r="D24">
        <v>20</v>
      </c>
      <c r="E24">
        <v>34000</v>
      </c>
      <c r="F24" s="37">
        <v>22.499999999999996</v>
      </c>
      <c r="G24" s="37">
        <v>22.499999999999996</v>
      </c>
      <c r="H24" s="37">
        <v>23</v>
      </c>
      <c r="I24" s="37">
        <v>23.5</v>
      </c>
      <c r="J24" s="37">
        <v>23.5</v>
      </c>
      <c r="K24" s="37">
        <v>24</v>
      </c>
      <c r="L24" s="37">
        <v>24</v>
      </c>
      <c r="M24" s="37">
        <v>24.5</v>
      </c>
      <c r="N24" s="37">
        <v>24.5</v>
      </c>
      <c r="O24" s="37">
        <v>25</v>
      </c>
      <c r="P24" s="37">
        <v>25</v>
      </c>
      <c r="Q24" s="37">
        <v>25</v>
      </c>
    </row>
    <row r="25" spans="4:17" x14ac:dyDescent="0.25">
      <c r="D25">
        <v>21</v>
      </c>
      <c r="E25">
        <v>35000</v>
      </c>
      <c r="F25" s="37">
        <v>22.499999999999996</v>
      </c>
      <c r="G25" s="37">
        <v>23</v>
      </c>
      <c r="H25" s="37">
        <v>23.5</v>
      </c>
      <c r="I25" s="37">
        <v>23.5</v>
      </c>
      <c r="J25" s="37">
        <v>24</v>
      </c>
      <c r="K25" s="37">
        <v>24</v>
      </c>
      <c r="L25" s="37">
        <v>24.5</v>
      </c>
      <c r="M25" s="37">
        <v>24.5</v>
      </c>
      <c r="N25" s="37">
        <v>25</v>
      </c>
      <c r="O25" s="37">
        <v>25</v>
      </c>
      <c r="P25" s="37">
        <v>25</v>
      </c>
      <c r="Q25" s="37">
        <v>25.5</v>
      </c>
    </row>
    <row r="26" spans="4:17" x14ac:dyDescent="0.25">
      <c r="D26">
        <v>22</v>
      </c>
      <c r="E26">
        <v>36000</v>
      </c>
      <c r="F26" s="37">
        <v>23</v>
      </c>
      <c r="G26" s="37">
        <v>23</v>
      </c>
      <c r="H26" s="37">
        <v>23.5</v>
      </c>
      <c r="I26" s="37">
        <v>24</v>
      </c>
      <c r="J26" s="37">
        <v>24</v>
      </c>
      <c r="K26" s="37">
        <v>24.5</v>
      </c>
      <c r="L26" s="37">
        <v>24.5</v>
      </c>
      <c r="M26" s="37">
        <v>25</v>
      </c>
      <c r="N26" s="37">
        <v>25</v>
      </c>
      <c r="O26" s="37">
        <v>25.5</v>
      </c>
      <c r="P26" s="37">
        <v>25.5</v>
      </c>
      <c r="Q26" s="37">
        <v>25.5</v>
      </c>
    </row>
    <row r="27" spans="4:17" x14ac:dyDescent="0.25">
      <c r="D27">
        <v>23</v>
      </c>
      <c r="E27">
        <v>37000</v>
      </c>
      <c r="F27" s="37">
        <v>23</v>
      </c>
      <c r="G27" s="37">
        <v>23.5</v>
      </c>
      <c r="H27" s="37">
        <v>23.5</v>
      </c>
      <c r="I27" s="37">
        <v>24</v>
      </c>
      <c r="J27" s="37">
        <v>24.5</v>
      </c>
      <c r="K27" s="37">
        <v>24.5</v>
      </c>
      <c r="L27" s="37">
        <v>25</v>
      </c>
      <c r="M27" s="37">
        <v>25</v>
      </c>
      <c r="N27" s="37">
        <v>25.5</v>
      </c>
      <c r="O27" s="37">
        <v>25.5</v>
      </c>
      <c r="P27" s="37">
        <v>25.5</v>
      </c>
      <c r="Q27" s="37">
        <v>26</v>
      </c>
    </row>
    <row r="28" spans="4:17" x14ac:dyDescent="0.25">
      <c r="D28">
        <v>24</v>
      </c>
      <c r="E28">
        <v>38000</v>
      </c>
      <c r="F28" s="37">
        <v>23</v>
      </c>
      <c r="G28" s="37">
        <v>23.5</v>
      </c>
      <c r="H28" s="37">
        <v>24</v>
      </c>
      <c r="I28" s="37">
        <v>24</v>
      </c>
      <c r="J28" s="37">
        <v>24.5</v>
      </c>
      <c r="K28" s="37">
        <v>24.5</v>
      </c>
      <c r="L28" s="37">
        <v>25</v>
      </c>
      <c r="M28" s="37">
        <v>25.5</v>
      </c>
      <c r="N28" s="37">
        <v>25.5</v>
      </c>
      <c r="O28" s="37">
        <v>25.5</v>
      </c>
      <c r="P28" s="37">
        <v>26</v>
      </c>
      <c r="Q28" s="37">
        <v>26</v>
      </c>
    </row>
    <row r="29" spans="4:17" x14ac:dyDescent="0.25">
      <c r="D29">
        <v>25</v>
      </c>
      <c r="E29">
        <v>39000</v>
      </c>
      <c r="F29" s="37">
        <v>23.5</v>
      </c>
      <c r="G29" s="37">
        <v>23.5</v>
      </c>
      <c r="H29" s="37">
        <v>24</v>
      </c>
      <c r="I29" s="37">
        <v>24.5</v>
      </c>
      <c r="J29" s="37">
        <v>24.5</v>
      </c>
      <c r="K29" s="37">
        <v>25</v>
      </c>
      <c r="L29" s="37">
        <v>25</v>
      </c>
      <c r="M29" s="37">
        <v>25.5</v>
      </c>
      <c r="N29" s="37">
        <v>25.5</v>
      </c>
      <c r="O29" s="37">
        <v>26</v>
      </c>
      <c r="P29" s="37">
        <v>26</v>
      </c>
      <c r="Q29" s="37">
        <v>26.5</v>
      </c>
    </row>
    <row r="30" spans="4:17" x14ac:dyDescent="0.25">
      <c r="D30">
        <v>26</v>
      </c>
      <c r="E30">
        <v>40000</v>
      </c>
      <c r="F30" s="37">
        <v>23.5</v>
      </c>
      <c r="G30" s="37">
        <v>24</v>
      </c>
      <c r="H30" s="37">
        <v>24</v>
      </c>
      <c r="I30" s="37">
        <v>24.5</v>
      </c>
      <c r="J30" s="37">
        <v>25</v>
      </c>
      <c r="K30" s="37">
        <v>25</v>
      </c>
      <c r="L30" s="37">
        <v>25.5</v>
      </c>
      <c r="M30" s="37">
        <v>25.5</v>
      </c>
      <c r="N30" s="37">
        <v>26</v>
      </c>
      <c r="O30" s="37">
        <v>26</v>
      </c>
      <c r="P30" s="37">
        <v>26.5</v>
      </c>
      <c r="Q30" s="37">
        <v>26.5</v>
      </c>
    </row>
    <row r="31" spans="4:17" x14ac:dyDescent="0.25">
      <c r="D31">
        <v>27</v>
      </c>
      <c r="E31">
        <v>41000</v>
      </c>
      <c r="F31" s="37">
        <v>23.5</v>
      </c>
      <c r="G31" s="37">
        <v>24</v>
      </c>
      <c r="H31" s="37">
        <v>24.5</v>
      </c>
      <c r="I31" s="37">
        <v>24.5</v>
      </c>
      <c r="J31" s="37">
        <v>25</v>
      </c>
      <c r="K31" s="37">
        <v>25.5</v>
      </c>
      <c r="L31" s="37">
        <v>25.5</v>
      </c>
      <c r="M31" s="37">
        <v>25.5</v>
      </c>
      <c r="N31" s="37">
        <v>26</v>
      </c>
      <c r="O31" s="37">
        <v>26</v>
      </c>
      <c r="P31" s="37">
        <v>26.5</v>
      </c>
      <c r="Q31" s="37">
        <v>26.5</v>
      </c>
    </row>
    <row r="32" spans="4:17" x14ac:dyDescent="0.25">
      <c r="D32">
        <v>28</v>
      </c>
      <c r="E32">
        <v>42000</v>
      </c>
      <c r="F32" s="37">
        <v>24</v>
      </c>
      <c r="G32" s="37">
        <v>24</v>
      </c>
      <c r="H32" s="37">
        <v>24.5</v>
      </c>
      <c r="I32" s="37">
        <v>25</v>
      </c>
      <c r="J32" s="37">
        <v>25</v>
      </c>
      <c r="K32" s="37">
        <v>25.5</v>
      </c>
      <c r="L32" s="37">
        <v>25.5</v>
      </c>
      <c r="M32" s="37">
        <v>26</v>
      </c>
      <c r="N32" s="37">
        <v>26</v>
      </c>
      <c r="O32" s="37">
        <v>26.5</v>
      </c>
      <c r="P32" s="37">
        <v>26.5</v>
      </c>
      <c r="Q32" s="37">
        <v>27</v>
      </c>
    </row>
    <row r="33" spans="4:17" x14ac:dyDescent="0.25">
      <c r="D33">
        <v>29</v>
      </c>
      <c r="E33">
        <v>43000</v>
      </c>
      <c r="F33" s="37">
        <v>24</v>
      </c>
      <c r="G33" s="37">
        <v>24.5</v>
      </c>
      <c r="H33" s="37">
        <v>24.5</v>
      </c>
      <c r="I33" s="37">
        <v>25</v>
      </c>
      <c r="J33" s="37">
        <v>25.5</v>
      </c>
      <c r="K33" s="37">
        <v>25.5</v>
      </c>
      <c r="L33" s="37">
        <v>26</v>
      </c>
      <c r="M33" s="37">
        <v>26</v>
      </c>
      <c r="N33" s="37">
        <v>26.5</v>
      </c>
      <c r="O33" s="37">
        <v>26.5</v>
      </c>
      <c r="P33" s="37">
        <v>27</v>
      </c>
      <c r="Q33" s="37">
        <v>27</v>
      </c>
    </row>
    <row r="34" spans="4:17" x14ac:dyDescent="0.25">
      <c r="D34">
        <v>30</v>
      </c>
      <c r="E34">
        <v>44000</v>
      </c>
      <c r="F34" s="37">
        <v>24.5</v>
      </c>
      <c r="G34" s="37">
        <v>24.5</v>
      </c>
      <c r="H34" s="37">
        <v>25</v>
      </c>
      <c r="I34" s="37">
        <v>25.5</v>
      </c>
      <c r="J34" s="37">
        <v>25.5</v>
      </c>
      <c r="K34" s="37">
        <v>26</v>
      </c>
      <c r="L34" s="37">
        <v>26</v>
      </c>
      <c r="M34" s="37">
        <v>26.5</v>
      </c>
      <c r="N34" s="37">
        <v>26.5</v>
      </c>
      <c r="O34" s="37">
        <v>27</v>
      </c>
      <c r="P34" s="37">
        <v>27</v>
      </c>
      <c r="Q34" s="37">
        <v>27.500000000000004</v>
      </c>
    </row>
    <row r="35" spans="4:17" x14ac:dyDescent="0.25">
      <c r="D35">
        <v>31</v>
      </c>
      <c r="E35">
        <v>45000</v>
      </c>
      <c r="F35" s="37">
        <v>24.5</v>
      </c>
      <c r="G35" s="37">
        <v>25</v>
      </c>
      <c r="H35" s="37">
        <v>25</v>
      </c>
      <c r="I35" s="37">
        <v>25.5</v>
      </c>
      <c r="J35" s="37">
        <v>25.5</v>
      </c>
      <c r="K35" s="37">
        <v>26</v>
      </c>
      <c r="L35" s="37">
        <v>26.5</v>
      </c>
      <c r="M35" s="37">
        <v>26.5</v>
      </c>
      <c r="N35" s="37">
        <v>27</v>
      </c>
      <c r="O35" s="37">
        <v>27</v>
      </c>
      <c r="P35" s="37">
        <v>27</v>
      </c>
      <c r="Q35" s="37">
        <v>27.500000000000004</v>
      </c>
    </row>
    <row r="36" spans="4:17" x14ac:dyDescent="0.25">
      <c r="D36">
        <v>32</v>
      </c>
      <c r="E36">
        <v>53000</v>
      </c>
      <c r="F36" s="37">
        <v>24.5</v>
      </c>
      <c r="G36" s="37">
        <v>25</v>
      </c>
      <c r="H36" s="37">
        <v>25</v>
      </c>
      <c r="I36" s="37">
        <v>25.5</v>
      </c>
      <c r="J36" s="37">
        <v>26</v>
      </c>
      <c r="K36" s="37">
        <v>26</v>
      </c>
      <c r="L36" s="37">
        <v>26.5</v>
      </c>
      <c r="M36" s="37">
        <v>26.5</v>
      </c>
      <c r="N36" s="37">
        <v>27</v>
      </c>
      <c r="O36" s="37">
        <v>27</v>
      </c>
      <c r="P36" s="37">
        <v>27</v>
      </c>
      <c r="Q36" s="37">
        <v>27.500000000000004</v>
      </c>
    </row>
    <row r="37" spans="4:17" x14ac:dyDescent="0.25">
      <c r="D37">
        <v>33</v>
      </c>
      <c r="E37">
        <v>54000</v>
      </c>
      <c r="F37" s="37">
        <v>24.5</v>
      </c>
      <c r="G37" s="37">
        <v>25</v>
      </c>
      <c r="H37" s="37">
        <v>25.5</v>
      </c>
      <c r="I37" s="37">
        <v>25.5</v>
      </c>
      <c r="J37" s="37">
        <v>26</v>
      </c>
      <c r="K37" s="37">
        <v>26</v>
      </c>
      <c r="L37" s="37">
        <v>26.5</v>
      </c>
      <c r="M37" s="37">
        <v>26.5</v>
      </c>
      <c r="N37" s="37">
        <v>27</v>
      </c>
      <c r="O37" s="37">
        <v>27</v>
      </c>
      <c r="P37" s="37">
        <v>27.500000000000004</v>
      </c>
      <c r="Q37" s="37">
        <v>27.500000000000004</v>
      </c>
    </row>
    <row r="38" spans="4:17" x14ac:dyDescent="0.25">
      <c r="D38">
        <v>34</v>
      </c>
      <c r="E38">
        <v>55000</v>
      </c>
      <c r="F38" s="37">
        <v>24.5</v>
      </c>
      <c r="G38" s="37">
        <v>25</v>
      </c>
      <c r="H38" s="37">
        <v>25.5</v>
      </c>
      <c r="I38" s="37">
        <v>25.5</v>
      </c>
      <c r="J38" s="37">
        <v>26</v>
      </c>
      <c r="K38" s="37">
        <v>26.5</v>
      </c>
      <c r="L38" s="37">
        <v>26.5</v>
      </c>
      <c r="M38" s="37">
        <v>27</v>
      </c>
      <c r="N38" s="37">
        <v>27</v>
      </c>
      <c r="O38" s="37">
        <v>27.500000000000004</v>
      </c>
      <c r="P38" s="37">
        <v>27.500000000000004</v>
      </c>
      <c r="Q38" s="37">
        <v>27.500000000000004</v>
      </c>
    </row>
    <row r="39" spans="4:17" x14ac:dyDescent="0.25">
      <c r="D39">
        <v>35</v>
      </c>
      <c r="E39">
        <v>56000</v>
      </c>
      <c r="F39" s="37">
        <v>24.5</v>
      </c>
      <c r="G39" s="37">
        <v>25</v>
      </c>
      <c r="H39" s="37">
        <v>25.5</v>
      </c>
      <c r="I39" s="37">
        <v>26</v>
      </c>
      <c r="J39" s="37">
        <v>26</v>
      </c>
      <c r="K39" s="37">
        <v>26.5</v>
      </c>
      <c r="L39" s="37">
        <v>26.5</v>
      </c>
      <c r="M39" s="37">
        <v>27</v>
      </c>
      <c r="N39" s="37">
        <v>27</v>
      </c>
      <c r="O39" s="37">
        <v>27.500000000000004</v>
      </c>
      <c r="P39" s="37">
        <v>27.500000000000004</v>
      </c>
      <c r="Q39" s="37">
        <v>28.000000000000004</v>
      </c>
    </row>
    <row r="40" spans="4:17" x14ac:dyDescent="0.25">
      <c r="D40">
        <v>36</v>
      </c>
      <c r="E40">
        <v>57000</v>
      </c>
      <c r="F40" s="37">
        <v>25</v>
      </c>
      <c r="G40" s="37">
        <v>25</v>
      </c>
      <c r="H40" s="37">
        <v>25.5</v>
      </c>
      <c r="I40" s="37">
        <v>26</v>
      </c>
      <c r="J40" s="37">
        <v>26.5</v>
      </c>
      <c r="K40" s="37">
        <v>26.5</v>
      </c>
      <c r="L40" s="37">
        <v>27</v>
      </c>
      <c r="M40" s="37">
        <v>27</v>
      </c>
      <c r="N40" s="37">
        <v>27.500000000000004</v>
      </c>
      <c r="O40" s="37">
        <v>27.500000000000004</v>
      </c>
      <c r="P40" s="37">
        <v>28.000000000000004</v>
      </c>
      <c r="Q40" s="37">
        <v>28.000000000000004</v>
      </c>
    </row>
    <row r="41" spans="4:17" x14ac:dyDescent="0.25">
      <c r="D41">
        <v>37</v>
      </c>
      <c r="E41">
        <v>58000</v>
      </c>
      <c r="F41" s="37">
        <v>25</v>
      </c>
      <c r="G41" s="37">
        <v>25.5</v>
      </c>
      <c r="H41" s="37">
        <v>25.5</v>
      </c>
      <c r="I41" s="37">
        <v>26</v>
      </c>
      <c r="J41" s="37">
        <v>26.5</v>
      </c>
      <c r="K41" s="37">
        <v>26.5</v>
      </c>
      <c r="L41" s="37">
        <v>27</v>
      </c>
      <c r="M41" s="37">
        <v>27</v>
      </c>
      <c r="N41" s="37">
        <v>27.500000000000004</v>
      </c>
      <c r="O41" s="37">
        <v>27.500000000000004</v>
      </c>
      <c r="P41" s="37">
        <v>28.000000000000004</v>
      </c>
      <c r="Q41" s="37">
        <v>28.000000000000004</v>
      </c>
    </row>
    <row r="42" spans="4:17" x14ac:dyDescent="0.25">
      <c r="D42">
        <v>38</v>
      </c>
      <c r="E42">
        <v>59000</v>
      </c>
      <c r="F42" s="37">
        <v>25</v>
      </c>
      <c r="G42" s="37">
        <v>25.5</v>
      </c>
      <c r="H42" s="37">
        <v>26</v>
      </c>
      <c r="I42" s="37">
        <v>26</v>
      </c>
      <c r="J42" s="37">
        <v>26.5</v>
      </c>
      <c r="K42" s="37">
        <v>27</v>
      </c>
      <c r="L42" s="37">
        <v>27</v>
      </c>
      <c r="M42" s="37">
        <v>27.500000000000004</v>
      </c>
      <c r="N42" s="37">
        <v>27.500000000000004</v>
      </c>
      <c r="O42" s="37">
        <v>28.000000000000004</v>
      </c>
      <c r="P42" s="37">
        <v>28.000000000000004</v>
      </c>
      <c r="Q42" s="37">
        <v>28.000000000000004</v>
      </c>
    </row>
    <row r="43" spans="4:17" x14ac:dyDescent="0.25">
      <c r="D43">
        <v>39</v>
      </c>
      <c r="E43">
        <v>60000</v>
      </c>
      <c r="F43" s="37">
        <v>25</v>
      </c>
      <c r="G43" s="37">
        <v>25.5</v>
      </c>
      <c r="H43" s="37">
        <v>26</v>
      </c>
      <c r="I43" s="37">
        <v>26</v>
      </c>
      <c r="J43" s="37">
        <v>26.5</v>
      </c>
      <c r="K43" s="37">
        <v>27</v>
      </c>
      <c r="L43" s="37">
        <v>27</v>
      </c>
      <c r="M43" s="37">
        <v>27.500000000000004</v>
      </c>
      <c r="N43" s="37">
        <v>27.500000000000004</v>
      </c>
      <c r="O43" s="37">
        <v>28.000000000000004</v>
      </c>
      <c r="P43" s="37">
        <v>28.000000000000004</v>
      </c>
      <c r="Q43" s="37">
        <v>28.500000000000004</v>
      </c>
    </row>
    <row r="44" spans="4:17" x14ac:dyDescent="0.25">
      <c r="D44">
        <v>40</v>
      </c>
      <c r="E44">
        <v>61000</v>
      </c>
      <c r="F44" s="37">
        <v>25.5</v>
      </c>
      <c r="G44" s="37">
        <v>25.5</v>
      </c>
      <c r="H44" s="37">
        <v>26</v>
      </c>
      <c r="I44" s="37">
        <v>26.5</v>
      </c>
      <c r="J44" s="37">
        <v>26.5</v>
      </c>
      <c r="K44" s="37">
        <v>27</v>
      </c>
      <c r="L44" s="37">
        <v>27.500000000000004</v>
      </c>
      <c r="M44" s="37">
        <v>27.500000000000004</v>
      </c>
      <c r="N44" s="37">
        <v>28.000000000000004</v>
      </c>
      <c r="O44" s="37">
        <v>28.000000000000004</v>
      </c>
      <c r="P44" s="37">
        <v>28.000000000000004</v>
      </c>
      <c r="Q44" s="37">
        <v>28.500000000000004</v>
      </c>
    </row>
    <row r="45" spans="4:17" x14ac:dyDescent="0.25">
      <c r="D45">
        <v>41</v>
      </c>
      <c r="E45">
        <v>62000</v>
      </c>
      <c r="F45" s="37">
        <v>25.5</v>
      </c>
      <c r="G45" s="37">
        <v>26</v>
      </c>
      <c r="H45" s="37">
        <v>26</v>
      </c>
      <c r="I45" s="37">
        <v>26.5</v>
      </c>
      <c r="J45" s="37">
        <v>27</v>
      </c>
      <c r="K45" s="37">
        <v>27</v>
      </c>
      <c r="L45" s="37">
        <v>27.500000000000004</v>
      </c>
      <c r="M45" s="37">
        <v>27.500000000000004</v>
      </c>
      <c r="N45" s="37">
        <v>28.000000000000004</v>
      </c>
      <c r="O45" s="37">
        <v>28.000000000000004</v>
      </c>
      <c r="P45" s="37">
        <v>28.500000000000004</v>
      </c>
      <c r="Q45" s="37">
        <v>28.500000000000004</v>
      </c>
    </row>
    <row r="46" spans="4:17" x14ac:dyDescent="0.25">
      <c r="D46">
        <v>42</v>
      </c>
      <c r="E46">
        <v>63000</v>
      </c>
      <c r="F46" s="37">
        <v>25.5</v>
      </c>
      <c r="G46" s="37">
        <v>26</v>
      </c>
      <c r="H46" s="37">
        <v>26.5</v>
      </c>
      <c r="I46" s="37">
        <v>26.5</v>
      </c>
      <c r="J46" s="37">
        <v>27</v>
      </c>
      <c r="K46" s="37">
        <v>27.500000000000004</v>
      </c>
      <c r="L46" s="37">
        <v>27.500000000000004</v>
      </c>
      <c r="M46" s="37">
        <v>28.000000000000004</v>
      </c>
      <c r="N46" s="37">
        <v>28.000000000000004</v>
      </c>
      <c r="O46" s="37">
        <v>28.500000000000004</v>
      </c>
      <c r="P46" s="37">
        <v>28.500000000000004</v>
      </c>
      <c r="Q46" s="37">
        <v>28.500000000000004</v>
      </c>
    </row>
    <row r="47" spans="4:17" x14ac:dyDescent="0.25">
      <c r="D47">
        <v>43</v>
      </c>
      <c r="E47">
        <v>64000</v>
      </c>
      <c r="F47" s="37">
        <v>25.5</v>
      </c>
      <c r="G47" s="37">
        <v>26</v>
      </c>
      <c r="H47" s="37">
        <v>26.5</v>
      </c>
      <c r="I47" s="37">
        <v>27</v>
      </c>
      <c r="J47" s="37">
        <v>27</v>
      </c>
      <c r="K47" s="37">
        <v>27.500000000000004</v>
      </c>
      <c r="L47" s="37">
        <v>27.500000000000004</v>
      </c>
      <c r="M47" s="37">
        <v>28.000000000000004</v>
      </c>
      <c r="N47" s="37">
        <v>28.000000000000004</v>
      </c>
      <c r="O47" s="37">
        <v>28.500000000000004</v>
      </c>
      <c r="P47" s="37">
        <v>28.500000000000004</v>
      </c>
      <c r="Q47" s="37">
        <v>29.000000000000004</v>
      </c>
    </row>
    <row r="48" spans="4:17" x14ac:dyDescent="0.25">
      <c r="D48">
        <v>44</v>
      </c>
      <c r="E48">
        <v>65000</v>
      </c>
      <c r="F48" s="37">
        <v>26</v>
      </c>
      <c r="G48" s="37">
        <v>26</v>
      </c>
      <c r="H48" s="37">
        <v>26.5</v>
      </c>
      <c r="I48" s="37">
        <v>27</v>
      </c>
      <c r="J48" s="37">
        <v>27</v>
      </c>
      <c r="K48" s="37">
        <v>27.500000000000004</v>
      </c>
      <c r="L48" s="37">
        <v>28.000000000000004</v>
      </c>
      <c r="M48" s="37">
        <v>28.000000000000004</v>
      </c>
      <c r="N48" s="37">
        <v>28.500000000000004</v>
      </c>
      <c r="O48" s="37">
        <v>28.500000000000004</v>
      </c>
      <c r="P48" s="37">
        <v>29.000000000000004</v>
      </c>
      <c r="Q48" s="37">
        <v>29.000000000000004</v>
      </c>
    </row>
    <row r="49" spans="4:17" x14ac:dyDescent="0.25">
      <c r="D49">
        <v>45</v>
      </c>
      <c r="E49">
        <v>66000</v>
      </c>
      <c r="F49" s="37">
        <v>26</v>
      </c>
      <c r="G49" s="37">
        <v>26.5</v>
      </c>
      <c r="H49" s="37">
        <v>26.5</v>
      </c>
      <c r="I49" s="37">
        <v>27</v>
      </c>
      <c r="J49" s="37">
        <v>27.500000000000004</v>
      </c>
      <c r="K49" s="37">
        <v>27.500000000000004</v>
      </c>
      <c r="L49" s="37">
        <v>28.000000000000004</v>
      </c>
      <c r="M49" s="37">
        <v>28.500000000000004</v>
      </c>
      <c r="N49" s="37">
        <v>28.500000000000004</v>
      </c>
      <c r="O49" s="37">
        <v>28.500000000000004</v>
      </c>
      <c r="P49" s="37">
        <v>29.000000000000004</v>
      </c>
      <c r="Q49" s="37">
        <v>29.000000000000004</v>
      </c>
    </row>
    <row r="50" spans="4:17" x14ac:dyDescent="0.25">
      <c r="D50">
        <v>46</v>
      </c>
      <c r="E50">
        <v>67000</v>
      </c>
      <c r="F50" s="37">
        <v>26</v>
      </c>
      <c r="G50" s="37">
        <v>26.5</v>
      </c>
      <c r="H50" s="37">
        <v>27</v>
      </c>
      <c r="I50" s="37">
        <v>27</v>
      </c>
      <c r="J50" s="37">
        <v>27.500000000000004</v>
      </c>
      <c r="K50" s="37">
        <v>28.000000000000004</v>
      </c>
      <c r="L50" s="37">
        <v>28.000000000000004</v>
      </c>
      <c r="M50" s="37">
        <v>28.500000000000004</v>
      </c>
      <c r="N50" s="37">
        <v>28.500000000000004</v>
      </c>
      <c r="O50" s="37">
        <v>29.000000000000004</v>
      </c>
      <c r="P50" s="37">
        <v>29.000000000000004</v>
      </c>
      <c r="Q50" s="37">
        <v>29.5</v>
      </c>
    </row>
    <row r="51" spans="4:17" x14ac:dyDescent="0.25">
      <c r="D51">
        <v>47</v>
      </c>
      <c r="E51">
        <v>68000</v>
      </c>
      <c r="F51" s="37">
        <v>26</v>
      </c>
      <c r="G51" s="37">
        <v>26.5</v>
      </c>
      <c r="H51" s="37">
        <v>27</v>
      </c>
      <c r="I51" s="37">
        <v>27.500000000000004</v>
      </c>
      <c r="J51" s="37">
        <v>27.500000000000004</v>
      </c>
      <c r="K51" s="37">
        <v>28.000000000000004</v>
      </c>
      <c r="L51" s="37">
        <v>28.000000000000004</v>
      </c>
      <c r="M51" s="37">
        <v>28.500000000000004</v>
      </c>
      <c r="N51" s="37">
        <v>28.500000000000004</v>
      </c>
      <c r="O51" s="37">
        <v>29.000000000000004</v>
      </c>
      <c r="P51" s="37">
        <v>29.000000000000004</v>
      </c>
      <c r="Q51" s="37">
        <v>29.5</v>
      </c>
    </row>
    <row r="52" spans="4:17" x14ac:dyDescent="0.25">
      <c r="D52">
        <v>48</v>
      </c>
      <c r="E52">
        <v>72000</v>
      </c>
      <c r="F52" s="37">
        <v>26</v>
      </c>
      <c r="G52" s="37">
        <v>26.5</v>
      </c>
      <c r="H52" s="37">
        <v>27</v>
      </c>
      <c r="I52" s="37">
        <v>27.500000000000004</v>
      </c>
      <c r="J52" s="37">
        <v>27.500000000000004</v>
      </c>
      <c r="K52" s="37">
        <v>28.000000000000004</v>
      </c>
      <c r="L52" s="37">
        <v>28.000000000000004</v>
      </c>
      <c r="M52" s="37">
        <v>28.500000000000004</v>
      </c>
      <c r="N52" s="37">
        <v>29.000000000000004</v>
      </c>
      <c r="O52" s="37">
        <v>29.000000000000004</v>
      </c>
      <c r="P52" s="37">
        <v>29.000000000000004</v>
      </c>
      <c r="Q52" s="37">
        <v>29.5</v>
      </c>
    </row>
    <row r="53" spans="4:17" x14ac:dyDescent="0.25">
      <c r="D53">
        <v>49</v>
      </c>
      <c r="E53">
        <v>75000</v>
      </c>
      <c r="F53" s="37">
        <v>26</v>
      </c>
      <c r="G53" s="37">
        <v>26.5</v>
      </c>
      <c r="H53" s="37">
        <v>27</v>
      </c>
      <c r="I53" s="37">
        <v>27.500000000000004</v>
      </c>
      <c r="J53" s="37">
        <v>27.500000000000004</v>
      </c>
      <c r="K53" s="37">
        <v>28.000000000000004</v>
      </c>
      <c r="L53" s="37">
        <v>28.500000000000004</v>
      </c>
      <c r="M53" s="37">
        <v>28.500000000000004</v>
      </c>
      <c r="N53" s="37">
        <v>29.000000000000004</v>
      </c>
      <c r="O53" s="37">
        <v>29.000000000000004</v>
      </c>
      <c r="P53" s="37">
        <v>29.5</v>
      </c>
      <c r="Q53" s="37">
        <v>29.5</v>
      </c>
    </row>
    <row r="54" spans="4:17" x14ac:dyDescent="0.25">
      <c r="D54">
        <v>50</v>
      </c>
      <c r="E54">
        <v>76000</v>
      </c>
      <c r="F54" s="37">
        <v>26.5</v>
      </c>
      <c r="G54" s="37">
        <v>26.5</v>
      </c>
      <c r="H54" s="37">
        <v>27</v>
      </c>
      <c r="I54" s="37">
        <v>27.500000000000004</v>
      </c>
      <c r="J54" s="37">
        <v>27.500000000000004</v>
      </c>
      <c r="K54" s="37">
        <v>28.000000000000004</v>
      </c>
      <c r="L54" s="37">
        <v>28.500000000000004</v>
      </c>
      <c r="M54" s="37">
        <v>28.500000000000004</v>
      </c>
      <c r="N54" s="37">
        <v>29.000000000000004</v>
      </c>
      <c r="O54" s="37">
        <v>29.000000000000004</v>
      </c>
      <c r="P54" s="37">
        <v>29.5</v>
      </c>
      <c r="Q54" s="37">
        <v>29.5</v>
      </c>
    </row>
    <row r="55" spans="4:17" x14ac:dyDescent="0.25">
      <c r="D55">
        <v>51</v>
      </c>
      <c r="E55">
        <v>78000</v>
      </c>
      <c r="F55" s="37">
        <v>26.5</v>
      </c>
      <c r="G55" s="37">
        <v>26.5</v>
      </c>
      <c r="H55" s="37">
        <v>27</v>
      </c>
      <c r="I55" s="37">
        <v>27.500000000000004</v>
      </c>
      <c r="J55" s="37">
        <v>28.000000000000004</v>
      </c>
      <c r="K55" s="37">
        <v>28.000000000000004</v>
      </c>
      <c r="L55" s="37">
        <v>28.500000000000004</v>
      </c>
      <c r="M55" s="37">
        <v>28.500000000000004</v>
      </c>
      <c r="N55" s="37">
        <v>29.000000000000004</v>
      </c>
      <c r="O55" s="37">
        <v>29.000000000000004</v>
      </c>
      <c r="P55" s="37">
        <v>29.5</v>
      </c>
      <c r="Q55" s="37">
        <v>29.5</v>
      </c>
    </row>
    <row r="56" spans="4:17" x14ac:dyDescent="0.25">
      <c r="D56">
        <v>52</v>
      </c>
      <c r="E56">
        <v>109000</v>
      </c>
      <c r="F56" s="37">
        <v>26.5</v>
      </c>
      <c r="G56" s="37">
        <v>27</v>
      </c>
      <c r="H56" s="37">
        <v>27</v>
      </c>
      <c r="I56" s="37">
        <v>27.500000000000004</v>
      </c>
      <c r="J56" s="37">
        <v>28.000000000000004</v>
      </c>
      <c r="K56" s="37">
        <v>28.000000000000004</v>
      </c>
      <c r="L56" s="37">
        <v>28.500000000000004</v>
      </c>
      <c r="M56" s="37">
        <v>28.500000000000004</v>
      </c>
      <c r="N56" s="37">
        <v>29.000000000000004</v>
      </c>
      <c r="O56" s="37">
        <v>29.000000000000004</v>
      </c>
      <c r="P56" s="37">
        <v>29.5</v>
      </c>
      <c r="Q56" s="37">
        <v>29.5</v>
      </c>
    </row>
    <row r="57" spans="4:17" x14ac:dyDescent="0.25">
      <c r="D57">
        <v>53</v>
      </c>
      <c r="E57">
        <v>110000</v>
      </c>
      <c r="F57" s="37">
        <v>26.5</v>
      </c>
      <c r="G57" s="37">
        <v>27</v>
      </c>
      <c r="H57" s="37">
        <v>27</v>
      </c>
      <c r="I57" s="37">
        <v>27.500000000000004</v>
      </c>
      <c r="J57" s="37">
        <v>28.000000000000004</v>
      </c>
      <c r="K57" s="37">
        <v>28.000000000000004</v>
      </c>
      <c r="L57" s="37">
        <v>28.500000000000004</v>
      </c>
      <c r="M57" s="37">
        <v>28.500000000000004</v>
      </c>
      <c r="N57" s="37">
        <v>29.000000000000004</v>
      </c>
      <c r="O57" s="37">
        <v>29.000000000000004</v>
      </c>
      <c r="P57" s="37">
        <v>29.5</v>
      </c>
      <c r="Q57" s="37">
        <v>29.5</v>
      </c>
    </row>
  </sheetData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D1:P47"/>
  <sheetViews>
    <sheetView zoomScale="80" zoomScaleNormal="80" workbookViewId="0"/>
  </sheetViews>
  <sheetFormatPr defaultRowHeight="15" x14ac:dyDescent="0.25"/>
  <sheetData>
    <row r="1" spans="4:16" x14ac:dyDescent="0.25">
      <c r="F1" s="14" t="s">
        <v>52</v>
      </c>
      <c r="G1" s="14" t="s">
        <v>52</v>
      </c>
      <c r="H1" s="14" t="s">
        <v>52</v>
      </c>
      <c r="I1" s="14" t="s">
        <v>52</v>
      </c>
      <c r="J1" s="14" t="s">
        <v>52</v>
      </c>
      <c r="L1" s="14" t="s">
        <v>114</v>
      </c>
    </row>
    <row r="2" spans="4:16" x14ac:dyDescent="0.25">
      <c r="F2" s="14">
        <v>0</v>
      </c>
      <c r="G2" s="14">
        <v>3.51</v>
      </c>
      <c r="H2" s="14">
        <v>4.01</v>
      </c>
      <c r="I2" s="14">
        <v>4.51</v>
      </c>
      <c r="J2" s="14">
        <v>5.01</v>
      </c>
    </row>
    <row r="3" spans="4:16" s="25" customFormat="1" x14ac:dyDescent="0.25">
      <c r="D3"/>
      <c r="E3" t="s">
        <v>59</v>
      </c>
      <c r="F3" s="24">
        <v>2</v>
      </c>
      <c r="G3" s="24">
        <v>3</v>
      </c>
      <c r="H3" s="24">
        <v>4</v>
      </c>
      <c r="I3" s="24">
        <v>5</v>
      </c>
      <c r="J3" s="24">
        <v>6</v>
      </c>
    </row>
    <row r="4" spans="4:16" x14ac:dyDescent="0.25">
      <c r="D4">
        <v>1</v>
      </c>
      <c r="E4">
        <v>0</v>
      </c>
      <c r="F4" s="37">
        <v>10</v>
      </c>
      <c r="G4" s="37">
        <v>10.5</v>
      </c>
      <c r="H4" s="37">
        <v>11</v>
      </c>
      <c r="I4" s="37">
        <v>11</v>
      </c>
      <c r="J4" s="37">
        <v>11.5</v>
      </c>
      <c r="L4">
        <f>IF(F4+3&gt;F$19,F$19,F4+3)</f>
        <v>13</v>
      </c>
      <c r="M4">
        <f t="shared" ref="M4:M19" si="0">IF(G4+3&gt;G$19,G$19,G4+3)</f>
        <v>13.5</v>
      </c>
      <c r="N4">
        <f t="shared" ref="N4:N19" si="1">IF(H4+3&gt;H$19,H$19,H4+3)</f>
        <v>14</v>
      </c>
      <c r="O4">
        <f t="shared" ref="O4:O19" si="2">IF(I4+3&gt;I$19,I$19,I4+3)</f>
        <v>14</v>
      </c>
      <c r="P4">
        <f t="shared" ref="P4:P19" si="3">IF(J4+3&gt;J$19,J$19,J4+3)</f>
        <v>14.5</v>
      </c>
    </row>
    <row r="5" spans="4:16" x14ac:dyDescent="0.25">
      <c r="D5">
        <v>2</v>
      </c>
      <c r="E5" s="36">
        <v>20000</v>
      </c>
      <c r="F5" s="37">
        <v>11.5</v>
      </c>
      <c r="G5" s="37">
        <v>12</v>
      </c>
      <c r="H5" s="37">
        <v>12</v>
      </c>
      <c r="I5" s="37">
        <v>12.5</v>
      </c>
      <c r="J5" s="37">
        <v>13</v>
      </c>
      <c r="L5">
        <f t="shared" ref="L5:L19" si="4">IF(F5+3&gt;F$19,F$19,F5+3)</f>
        <v>14.5</v>
      </c>
      <c r="M5">
        <f t="shared" si="0"/>
        <v>15</v>
      </c>
      <c r="N5">
        <f t="shared" si="1"/>
        <v>15</v>
      </c>
      <c r="O5">
        <f t="shared" si="2"/>
        <v>15.5</v>
      </c>
      <c r="P5">
        <f t="shared" si="3"/>
        <v>16</v>
      </c>
    </row>
    <row r="6" spans="4:16" x14ac:dyDescent="0.25">
      <c r="D6">
        <v>3</v>
      </c>
      <c r="E6" s="36">
        <v>20500</v>
      </c>
      <c r="F6" s="37">
        <v>12.5</v>
      </c>
      <c r="G6" s="37">
        <v>13</v>
      </c>
      <c r="H6" s="37">
        <v>13.5</v>
      </c>
      <c r="I6" s="37">
        <v>14.000000000000002</v>
      </c>
      <c r="J6" s="37">
        <v>14.000000000000002</v>
      </c>
      <c r="L6">
        <f t="shared" si="4"/>
        <v>15.5</v>
      </c>
      <c r="M6">
        <f t="shared" si="0"/>
        <v>16</v>
      </c>
      <c r="N6">
        <f t="shared" si="1"/>
        <v>16.5</v>
      </c>
      <c r="O6">
        <f t="shared" si="2"/>
        <v>17</v>
      </c>
      <c r="P6">
        <f t="shared" si="3"/>
        <v>17</v>
      </c>
    </row>
    <row r="7" spans="4:16" x14ac:dyDescent="0.25">
      <c r="D7">
        <v>4</v>
      </c>
      <c r="E7" s="36">
        <v>21000</v>
      </c>
      <c r="F7" s="37">
        <v>13.5</v>
      </c>
      <c r="G7" s="37">
        <v>14.000000000000002</v>
      </c>
      <c r="H7" s="37">
        <v>14.499999999999998</v>
      </c>
      <c r="I7" s="37">
        <v>15</v>
      </c>
      <c r="J7" s="37">
        <v>15.5</v>
      </c>
      <c r="L7">
        <f t="shared" si="4"/>
        <v>16.5</v>
      </c>
      <c r="M7">
        <f t="shared" si="0"/>
        <v>17</v>
      </c>
      <c r="N7">
        <f t="shared" si="1"/>
        <v>17.5</v>
      </c>
      <c r="O7">
        <f t="shared" si="2"/>
        <v>18</v>
      </c>
      <c r="P7">
        <f t="shared" si="3"/>
        <v>18.5</v>
      </c>
    </row>
    <row r="8" spans="4:16" x14ac:dyDescent="0.25">
      <c r="D8">
        <v>5</v>
      </c>
      <c r="E8" s="36">
        <v>21500</v>
      </c>
      <c r="F8" s="37">
        <v>14.499999999999998</v>
      </c>
      <c r="G8" s="37">
        <v>15</v>
      </c>
      <c r="H8" s="37">
        <v>15.5</v>
      </c>
      <c r="I8" s="37">
        <v>16</v>
      </c>
      <c r="J8" s="37">
        <v>16.5</v>
      </c>
      <c r="L8">
        <f t="shared" si="4"/>
        <v>17.5</v>
      </c>
      <c r="M8">
        <f t="shared" si="0"/>
        <v>18</v>
      </c>
      <c r="N8">
        <f t="shared" si="1"/>
        <v>18.5</v>
      </c>
      <c r="O8">
        <f t="shared" si="2"/>
        <v>19</v>
      </c>
      <c r="P8">
        <f t="shared" si="3"/>
        <v>19.5</v>
      </c>
    </row>
    <row r="9" spans="4:16" x14ac:dyDescent="0.25">
      <c r="D9">
        <v>6</v>
      </c>
      <c r="E9" s="36">
        <v>22000</v>
      </c>
      <c r="F9" s="37">
        <v>15</v>
      </c>
      <c r="G9" s="37">
        <v>16</v>
      </c>
      <c r="H9" s="37">
        <v>16.5</v>
      </c>
      <c r="I9" s="37">
        <v>17</v>
      </c>
      <c r="J9" s="37">
        <v>17.5</v>
      </c>
      <c r="L9">
        <f t="shared" si="4"/>
        <v>18</v>
      </c>
      <c r="M9">
        <f t="shared" si="0"/>
        <v>19</v>
      </c>
      <c r="N9">
        <f t="shared" si="1"/>
        <v>19.5</v>
      </c>
      <c r="O9">
        <f t="shared" si="2"/>
        <v>20</v>
      </c>
      <c r="P9">
        <f t="shared" si="3"/>
        <v>20.5</v>
      </c>
    </row>
    <row r="10" spans="4:16" x14ac:dyDescent="0.25">
      <c r="D10">
        <v>7</v>
      </c>
      <c r="E10" s="36">
        <v>22500</v>
      </c>
      <c r="F10" s="37">
        <v>16</v>
      </c>
      <c r="G10" s="37">
        <v>16.5</v>
      </c>
      <c r="H10" s="37">
        <v>17.5</v>
      </c>
      <c r="I10" s="37">
        <v>18</v>
      </c>
      <c r="J10" s="37">
        <v>18.5</v>
      </c>
      <c r="L10">
        <f t="shared" si="4"/>
        <v>19</v>
      </c>
      <c r="M10">
        <f t="shared" si="0"/>
        <v>19.5</v>
      </c>
      <c r="N10">
        <f t="shared" si="1"/>
        <v>20.5</v>
      </c>
      <c r="O10">
        <f t="shared" si="2"/>
        <v>21</v>
      </c>
      <c r="P10">
        <f t="shared" si="3"/>
        <v>21.5</v>
      </c>
    </row>
    <row r="11" spans="4:16" x14ac:dyDescent="0.25">
      <c r="D11">
        <v>8</v>
      </c>
      <c r="E11" s="36">
        <v>23000</v>
      </c>
      <c r="F11" s="37">
        <v>16.5</v>
      </c>
      <c r="G11" s="37">
        <v>17</v>
      </c>
      <c r="H11" s="37">
        <v>18</v>
      </c>
      <c r="I11" s="37">
        <v>19</v>
      </c>
      <c r="J11" s="37">
        <v>19.5</v>
      </c>
      <c r="L11">
        <f t="shared" si="4"/>
        <v>19.5</v>
      </c>
      <c r="M11">
        <f t="shared" si="0"/>
        <v>20</v>
      </c>
      <c r="N11">
        <f t="shared" si="1"/>
        <v>21</v>
      </c>
      <c r="O11">
        <f t="shared" si="2"/>
        <v>22</v>
      </c>
      <c r="P11">
        <f t="shared" si="3"/>
        <v>22.5</v>
      </c>
    </row>
    <row r="12" spans="4:16" x14ac:dyDescent="0.25">
      <c r="D12">
        <v>9</v>
      </c>
      <c r="E12" s="36">
        <v>23500</v>
      </c>
      <c r="F12" s="37">
        <v>17</v>
      </c>
      <c r="G12" s="37">
        <v>18</v>
      </c>
      <c r="H12" s="37">
        <v>18.5</v>
      </c>
      <c r="I12" s="37">
        <v>19.5</v>
      </c>
      <c r="J12" s="37">
        <v>20.5</v>
      </c>
      <c r="L12">
        <f t="shared" si="4"/>
        <v>20</v>
      </c>
      <c r="M12">
        <f t="shared" si="0"/>
        <v>21</v>
      </c>
      <c r="N12">
        <f t="shared" si="1"/>
        <v>21.5</v>
      </c>
      <c r="O12">
        <f t="shared" si="2"/>
        <v>22.5</v>
      </c>
      <c r="P12">
        <f t="shared" si="3"/>
        <v>23.5</v>
      </c>
    </row>
    <row r="13" spans="4:16" x14ac:dyDescent="0.25">
      <c r="D13">
        <v>10</v>
      </c>
      <c r="E13" s="36">
        <v>24000</v>
      </c>
      <c r="F13" s="37">
        <v>17.5</v>
      </c>
      <c r="G13" s="37">
        <v>18.5</v>
      </c>
      <c r="H13" s="37">
        <v>19</v>
      </c>
      <c r="I13" s="37">
        <v>20</v>
      </c>
      <c r="J13" s="37">
        <v>21</v>
      </c>
      <c r="L13">
        <f t="shared" si="4"/>
        <v>20.5</v>
      </c>
      <c r="M13">
        <f t="shared" si="0"/>
        <v>21.5</v>
      </c>
      <c r="N13">
        <f t="shared" si="1"/>
        <v>22</v>
      </c>
      <c r="O13">
        <f t="shared" si="2"/>
        <v>23</v>
      </c>
      <c r="P13">
        <f t="shared" si="3"/>
        <v>24</v>
      </c>
    </row>
    <row r="14" spans="4:16" x14ac:dyDescent="0.25">
      <c r="D14">
        <v>11</v>
      </c>
      <c r="E14" s="36">
        <v>25000</v>
      </c>
      <c r="F14" s="37">
        <v>18.5</v>
      </c>
      <c r="G14" s="37">
        <v>19.5</v>
      </c>
      <c r="H14" s="37">
        <v>20.5</v>
      </c>
      <c r="I14" s="37">
        <v>21</v>
      </c>
      <c r="J14" s="37">
        <v>22</v>
      </c>
      <c r="L14">
        <f t="shared" si="4"/>
        <v>21.5</v>
      </c>
      <c r="M14">
        <f t="shared" si="0"/>
        <v>22.5</v>
      </c>
      <c r="N14">
        <f t="shared" si="1"/>
        <v>23.5</v>
      </c>
      <c r="O14">
        <f t="shared" si="2"/>
        <v>24</v>
      </c>
      <c r="P14">
        <f t="shared" si="3"/>
        <v>25</v>
      </c>
    </row>
    <row r="15" spans="4:16" x14ac:dyDescent="0.25">
      <c r="D15">
        <v>12</v>
      </c>
      <c r="E15" s="36">
        <v>26000</v>
      </c>
      <c r="F15" s="37">
        <v>19.5</v>
      </c>
      <c r="G15" s="37">
        <v>20.5</v>
      </c>
      <c r="H15" s="37">
        <v>21.5</v>
      </c>
      <c r="I15" s="37">
        <v>22.5</v>
      </c>
      <c r="J15" s="37">
        <v>23</v>
      </c>
      <c r="L15">
        <f t="shared" si="4"/>
        <v>22.5</v>
      </c>
      <c r="M15">
        <f t="shared" si="0"/>
        <v>23.5</v>
      </c>
      <c r="N15">
        <f t="shared" si="1"/>
        <v>24.5</v>
      </c>
      <c r="O15">
        <f t="shared" si="2"/>
        <v>25.5</v>
      </c>
      <c r="P15">
        <f t="shared" si="3"/>
        <v>26</v>
      </c>
    </row>
    <row r="16" spans="4:16" x14ac:dyDescent="0.25">
      <c r="D16">
        <v>13</v>
      </c>
      <c r="E16" s="36">
        <v>27000</v>
      </c>
      <c r="F16" s="37">
        <v>20.5</v>
      </c>
      <c r="G16" s="37">
        <v>21.5</v>
      </c>
      <c r="H16" s="37">
        <v>22.5</v>
      </c>
      <c r="I16" s="37">
        <v>23.5</v>
      </c>
      <c r="J16" s="37">
        <v>24.5</v>
      </c>
      <c r="L16">
        <f t="shared" si="4"/>
        <v>23.5</v>
      </c>
      <c r="M16">
        <f t="shared" si="0"/>
        <v>24.5</v>
      </c>
      <c r="N16">
        <f t="shared" si="1"/>
        <v>25.5</v>
      </c>
      <c r="O16">
        <f t="shared" si="2"/>
        <v>26.5</v>
      </c>
      <c r="P16">
        <f t="shared" si="3"/>
        <v>27.5</v>
      </c>
    </row>
    <row r="17" spans="4:16" x14ac:dyDescent="0.25">
      <c r="D17">
        <v>14</v>
      </c>
      <c r="E17" s="36">
        <v>28000</v>
      </c>
      <c r="F17" s="37">
        <v>21.5</v>
      </c>
      <c r="G17" s="37">
        <v>22.5</v>
      </c>
      <c r="H17" s="37">
        <v>23.5</v>
      </c>
      <c r="I17" s="37">
        <v>24.5</v>
      </c>
      <c r="J17" s="37">
        <v>25.5</v>
      </c>
      <c r="L17">
        <f t="shared" si="4"/>
        <v>23.5</v>
      </c>
      <c r="M17">
        <f t="shared" si="0"/>
        <v>24.5</v>
      </c>
      <c r="N17">
        <f t="shared" si="1"/>
        <v>26</v>
      </c>
      <c r="O17">
        <f t="shared" si="2"/>
        <v>27</v>
      </c>
      <c r="P17">
        <f t="shared" si="3"/>
        <v>28.000000000000004</v>
      </c>
    </row>
    <row r="18" spans="4:16" x14ac:dyDescent="0.25">
      <c r="D18">
        <v>15</v>
      </c>
      <c r="E18" s="36">
        <v>29000</v>
      </c>
      <c r="F18" s="37">
        <v>22</v>
      </c>
      <c r="G18" s="37">
        <v>23.5</v>
      </c>
      <c r="H18" s="37">
        <v>24.5</v>
      </c>
      <c r="I18" s="37">
        <v>25.5</v>
      </c>
      <c r="J18" s="37">
        <v>26.5</v>
      </c>
      <c r="L18">
        <f t="shared" si="4"/>
        <v>23.5</v>
      </c>
      <c r="M18">
        <f t="shared" si="0"/>
        <v>24.5</v>
      </c>
      <c r="N18">
        <f t="shared" si="1"/>
        <v>26</v>
      </c>
      <c r="O18">
        <f t="shared" si="2"/>
        <v>27</v>
      </c>
      <c r="P18">
        <f t="shared" si="3"/>
        <v>28.000000000000004</v>
      </c>
    </row>
    <row r="19" spans="4:16" x14ac:dyDescent="0.25">
      <c r="D19">
        <v>16</v>
      </c>
      <c r="E19" s="36">
        <v>30000</v>
      </c>
      <c r="F19" s="37">
        <v>23.5</v>
      </c>
      <c r="G19" s="37">
        <v>24.5</v>
      </c>
      <c r="H19" s="37">
        <v>26</v>
      </c>
      <c r="I19" s="37">
        <v>27</v>
      </c>
      <c r="J19" s="37">
        <v>28.000000000000004</v>
      </c>
      <c r="L19">
        <f t="shared" si="4"/>
        <v>23.5</v>
      </c>
      <c r="M19">
        <f t="shared" si="0"/>
        <v>24.5</v>
      </c>
      <c r="N19">
        <f t="shared" si="1"/>
        <v>26</v>
      </c>
      <c r="O19">
        <f t="shared" si="2"/>
        <v>27</v>
      </c>
      <c r="P19">
        <f t="shared" si="3"/>
        <v>28.000000000000004</v>
      </c>
    </row>
    <row r="20" spans="4:16" x14ac:dyDescent="0.25">
      <c r="D20">
        <v>17</v>
      </c>
      <c r="E20" s="36">
        <v>34000</v>
      </c>
      <c r="F20" s="37">
        <v>23.5</v>
      </c>
      <c r="G20" s="37">
        <v>25</v>
      </c>
      <c r="H20" s="37">
        <v>26</v>
      </c>
      <c r="I20" s="37">
        <v>27</v>
      </c>
      <c r="J20" s="37">
        <v>28.000000000000004</v>
      </c>
    </row>
    <row r="21" spans="4:16" x14ac:dyDescent="0.25">
      <c r="D21">
        <v>18</v>
      </c>
      <c r="E21" s="36">
        <v>55000</v>
      </c>
      <c r="F21" s="37">
        <v>24</v>
      </c>
      <c r="G21" s="37">
        <v>25</v>
      </c>
      <c r="H21" s="37">
        <v>26</v>
      </c>
      <c r="I21" s="37">
        <v>27</v>
      </c>
      <c r="J21" s="37">
        <v>28.000000000000004</v>
      </c>
    </row>
    <row r="22" spans="4:16" x14ac:dyDescent="0.25">
      <c r="D22">
        <v>19</v>
      </c>
      <c r="E22" s="36">
        <v>57000</v>
      </c>
      <c r="F22" s="37">
        <v>24.5</v>
      </c>
      <c r="G22" s="37">
        <v>25.5</v>
      </c>
      <c r="H22" s="37">
        <v>26.5</v>
      </c>
      <c r="I22" s="37">
        <v>27</v>
      </c>
      <c r="J22" s="37">
        <v>28.000000000000004</v>
      </c>
    </row>
    <row r="23" spans="4:16" x14ac:dyDescent="0.25">
      <c r="D23">
        <v>20</v>
      </c>
      <c r="E23" s="36">
        <v>58000</v>
      </c>
      <c r="F23" s="37">
        <v>24.5</v>
      </c>
      <c r="G23" s="37">
        <v>25.5</v>
      </c>
      <c r="H23" s="37">
        <v>26.5</v>
      </c>
      <c r="I23" s="37">
        <v>27.500000000000004</v>
      </c>
      <c r="J23" s="37">
        <v>28.499999999999996</v>
      </c>
    </row>
    <row r="24" spans="4:16" x14ac:dyDescent="0.25">
      <c r="D24">
        <v>21</v>
      </c>
      <c r="E24" s="36">
        <v>59000</v>
      </c>
      <c r="F24" s="37">
        <v>24.5</v>
      </c>
      <c r="G24" s="37">
        <v>26</v>
      </c>
      <c r="H24" s="37">
        <v>26.5</v>
      </c>
      <c r="I24" s="37">
        <v>27.500000000000004</v>
      </c>
      <c r="J24" s="37">
        <v>28.499999999999996</v>
      </c>
    </row>
    <row r="25" spans="4:16" x14ac:dyDescent="0.25">
      <c r="D25">
        <v>22</v>
      </c>
      <c r="E25" s="36">
        <v>60000</v>
      </c>
      <c r="F25" s="37">
        <v>25</v>
      </c>
      <c r="G25" s="37">
        <v>26</v>
      </c>
      <c r="H25" s="37">
        <v>27</v>
      </c>
      <c r="I25" s="37">
        <v>28.000000000000004</v>
      </c>
      <c r="J25" s="37">
        <v>28.999999999999996</v>
      </c>
    </row>
    <row r="26" spans="4:16" x14ac:dyDescent="0.25">
      <c r="D26">
        <v>23</v>
      </c>
      <c r="E26" s="36">
        <v>62000</v>
      </c>
      <c r="F26" s="37">
        <v>25.5</v>
      </c>
      <c r="G26" s="37">
        <v>26.5</v>
      </c>
      <c r="H26" s="37">
        <v>27.500000000000004</v>
      </c>
      <c r="I26" s="37">
        <v>28.499999999999996</v>
      </c>
      <c r="J26" s="37">
        <v>29.5</v>
      </c>
    </row>
    <row r="27" spans="4:16" x14ac:dyDescent="0.25">
      <c r="D27">
        <v>24</v>
      </c>
      <c r="E27" s="36">
        <v>64000</v>
      </c>
      <c r="F27" s="37">
        <v>26</v>
      </c>
      <c r="G27" s="37">
        <v>27</v>
      </c>
      <c r="H27" s="37">
        <v>28.000000000000004</v>
      </c>
      <c r="I27" s="37">
        <v>28.999999999999996</v>
      </c>
      <c r="J27" s="37">
        <v>30</v>
      </c>
    </row>
    <row r="28" spans="4:16" x14ac:dyDescent="0.25">
      <c r="D28">
        <v>25</v>
      </c>
      <c r="E28" s="36">
        <v>66000</v>
      </c>
      <c r="F28" s="37">
        <v>26</v>
      </c>
      <c r="G28" s="37">
        <v>27</v>
      </c>
      <c r="H28" s="37">
        <v>28.499999999999996</v>
      </c>
      <c r="I28" s="37">
        <v>29.5</v>
      </c>
      <c r="J28" s="37">
        <v>30</v>
      </c>
    </row>
    <row r="29" spans="4:16" x14ac:dyDescent="0.25">
      <c r="D29">
        <v>26</v>
      </c>
      <c r="E29" s="36">
        <v>67000</v>
      </c>
      <c r="F29" s="37">
        <v>26.5</v>
      </c>
      <c r="G29" s="37">
        <v>27.500000000000004</v>
      </c>
      <c r="H29" s="37">
        <v>28.499999999999996</v>
      </c>
      <c r="I29" s="37">
        <v>29.5</v>
      </c>
      <c r="J29" s="37">
        <v>30.5</v>
      </c>
    </row>
    <row r="30" spans="4:16" x14ac:dyDescent="0.25">
      <c r="D30">
        <v>27</v>
      </c>
      <c r="E30" s="36">
        <v>69000</v>
      </c>
      <c r="F30" s="37">
        <v>26.5</v>
      </c>
      <c r="G30" s="37">
        <v>27.500000000000004</v>
      </c>
      <c r="H30" s="37">
        <v>28.999999999999996</v>
      </c>
      <c r="I30" s="37">
        <v>30</v>
      </c>
      <c r="J30" s="37">
        <v>31</v>
      </c>
    </row>
    <row r="31" spans="4:16" x14ac:dyDescent="0.25">
      <c r="D31">
        <v>28</v>
      </c>
      <c r="E31" s="36">
        <v>71000</v>
      </c>
      <c r="F31" s="37">
        <v>26.5</v>
      </c>
      <c r="G31" s="37">
        <v>28.000000000000004</v>
      </c>
      <c r="H31" s="37">
        <v>28.999999999999996</v>
      </c>
      <c r="I31" s="37">
        <v>30</v>
      </c>
      <c r="J31" s="37">
        <v>31</v>
      </c>
    </row>
    <row r="32" spans="4:16" x14ac:dyDescent="0.25">
      <c r="D32">
        <v>29</v>
      </c>
      <c r="E32" s="36">
        <v>72000</v>
      </c>
      <c r="F32" s="37">
        <v>26.5</v>
      </c>
      <c r="G32" s="37">
        <v>28.000000000000004</v>
      </c>
      <c r="H32" s="37">
        <v>28.999999999999996</v>
      </c>
      <c r="I32" s="37">
        <v>30.5</v>
      </c>
      <c r="J32" s="37">
        <v>31.5</v>
      </c>
    </row>
    <row r="33" spans="4:10" x14ac:dyDescent="0.25">
      <c r="D33">
        <v>30</v>
      </c>
      <c r="E33" s="36">
        <v>74000</v>
      </c>
      <c r="F33" s="37">
        <v>26.5</v>
      </c>
      <c r="G33" s="37">
        <v>28.000000000000004</v>
      </c>
      <c r="H33" s="37">
        <v>29.5</v>
      </c>
      <c r="I33" s="37">
        <v>30.5</v>
      </c>
      <c r="J33" s="37">
        <v>31.5</v>
      </c>
    </row>
    <row r="34" spans="4:10" x14ac:dyDescent="0.25">
      <c r="D34">
        <v>31</v>
      </c>
      <c r="E34" s="36">
        <v>75000</v>
      </c>
      <c r="F34" s="37">
        <v>27</v>
      </c>
      <c r="G34" s="37">
        <v>28.000000000000004</v>
      </c>
      <c r="H34" s="37">
        <v>29.5</v>
      </c>
      <c r="I34" s="37">
        <v>30.5</v>
      </c>
      <c r="J34" s="37">
        <v>32</v>
      </c>
    </row>
    <row r="35" spans="4:10" x14ac:dyDescent="0.25">
      <c r="D35">
        <v>32</v>
      </c>
      <c r="E35" s="36">
        <v>77000</v>
      </c>
      <c r="F35" s="37">
        <v>27</v>
      </c>
      <c r="G35" s="37">
        <v>28.000000000000004</v>
      </c>
      <c r="H35" s="37">
        <v>29.5</v>
      </c>
      <c r="I35" s="37">
        <v>31</v>
      </c>
      <c r="J35" s="37">
        <v>32</v>
      </c>
    </row>
    <row r="36" spans="4:10" x14ac:dyDescent="0.25">
      <c r="D36">
        <v>33</v>
      </c>
      <c r="E36" s="36">
        <v>78000</v>
      </c>
      <c r="F36" s="37">
        <v>27</v>
      </c>
      <c r="G36" s="37">
        <v>28.499999999999996</v>
      </c>
      <c r="H36" s="37">
        <v>29.5</v>
      </c>
      <c r="I36" s="37">
        <v>31</v>
      </c>
      <c r="J36" s="37">
        <v>32</v>
      </c>
    </row>
    <row r="37" spans="4:10" x14ac:dyDescent="0.25">
      <c r="D37">
        <v>34</v>
      </c>
      <c r="E37" s="36">
        <v>81000</v>
      </c>
      <c r="F37" s="37">
        <v>27</v>
      </c>
      <c r="G37" s="37">
        <v>28.499999999999996</v>
      </c>
      <c r="H37" s="37">
        <v>30</v>
      </c>
      <c r="I37" s="37">
        <v>31</v>
      </c>
      <c r="J37" s="37">
        <v>32</v>
      </c>
    </row>
    <row r="38" spans="4:10" x14ac:dyDescent="0.25">
      <c r="D38">
        <v>35</v>
      </c>
      <c r="E38" s="36">
        <v>82000</v>
      </c>
      <c r="F38" s="37">
        <v>27</v>
      </c>
      <c r="G38" s="37">
        <v>28.499999999999996</v>
      </c>
      <c r="H38" s="37">
        <v>30</v>
      </c>
      <c r="I38" s="37">
        <v>31</v>
      </c>
      <c r="J38" s="37">
        <v>32.5</v>
      </c>
    </row>
    <row r="39" spans="4:10" x14ac:dyDescent="0.25">
      <c r="D39">
        <v>36</v>
      </c>
      <c r="E39" s="36">
        <v>83000</v>
      </c>
      <c r="F39" s="37">
        <v>27.500000000000004</v>
      </c>
      <c r="G39" s="37">
        <v>28.499999999999996</v>
      </c>
      <c r="H39" s="37">
        <v>30</v>
      </c>
      <c r="I39" s="37">
        <v>31</v>
      </c>
      <c r="J39" s="37">
        <v>32.5</v>
      </c>
    </row>
    <row r="40" spans="4:10" x14ac:dyDescent="0.25">
      <c r="D40">
        <v>37</v>
      </c>
      <c r="E40" s="36">
        <v>85000</v>
      </c>
      <c r="F40" s="37">
        <v>27.500000000000004</v>
      </c>
      <c r="G40" s="37">
        <v>28.499999999999996</v>
      </c>
      <c r="H40" s="37">
        <v>30</v>
      </c>
      <c r="I40" s="37">
        <v>31.5</v>
      </c>
      <c r="J40" s="37">
        <v>32.5</v>
      </c>
    </row>
    <row r="41" spans="4:10" x14ac:dyDescent="0.25">
      <c r="D41">
        <v>38</v>
      </c>
      <c r="E41" s="36">
        <v>86000</v>
      </c>
      <c r="F41" s="37">
        <v>27.500000000000004</v>
      </c>
      <c r="G41" s="37">
        <v>28.999999999999996</v>
      </c>
      <c r="H41" s="37">
        <v>30</v>
      </c>
      <c r="I41" s="37">
        <v>31.5</v>
      </c>
      <c r="J41" s="37">
        <v>32.5</v>
      </c>
    </row>
    <row r="42" spans="4:10" x14ac:dyDescent="0.25">
      <c r="D42">
        <v>39</v>
      </c>
      <c r="E42" s="36">
        <v>89000</v>
      </c>
      <c r="F42" s="37">
        <v>27.500000000000004</v>
      </c>
      <c r="G42" s="37">
        <v>28.999999999999996</v>
      </c>
      <c r="H42" s="37">
        <v>30.5</v>
      </c>
      <c r="I42" s="37">
        <v>31.5</v>
      </c>
      <c r="J42" s="37">
        <v>32.5</v>
      </c>
    </row>
    <row r="43" spans="4:10" x14ac:dyDescent="0.25">
      <c r="D43">
        <v>40</v>
      </c>
      <c r="E43" s="36">
        <v>90000</v>
      </c>
      <c r="F43" s="37">
        <v>27.500000000000004</v>
      </c>
      <c r="G43" s="37">
        <v>28.999999999999996</v>
      </c>
      <c r="H43" s="37">
        <v>30.5</v>
      </c>
      <c r="I43" s="37">
        <v>31.5</v>
      </c>
      <c r="J43" s="37">
        <v>33</v>
      </c>
    </row>
    <row r="44" spans="4:10" x14ac:dyDescent="0.25">
      <c r="D44">
        <v>41</v>
      </c>
      <c r="E44" s="36">
        <v>91000</v>
      </c>
      <c r="F44" s="37">
        <v>28.000000000000004</v>
      </c>
      <c r="G44" s="37">
        <v>28.999999999999996</v>
      </c>
      <c r="H44" s="37">
        <v>30.5</v>
      </c>
      <c r="I44" s="37">
        <v>31.5</v>
      </c>
      <c r="J44" s="37">
        <v>33</v>
      </c>
    </row>
    <row r="45" spans="4:10" x14ac:dyDescent="0.25">
      <c r="D45">
        <v>42</v>
      </c>
      <c r="E45" s="36">
        <v>92000</v>
      </c>
      <c r="F45" s="37">
        <v>28.000000000000004</v>
      </c>
      <c r="G45" s="37">
        <v>28.999999999999996</v>
      </c>
      <c r="H45" s="37">
        <v>30.5</v>
      </c>
      <c r="I45" s="37">
        <v>32</v>
      </c>
      <c r="J45" s="37">
        <v>33</v>
      </c>
    </row>
    <row r="46" spans="4:10" x14ac:dyDescent="0.25">
      <c r="D46">
        <v>43</v>
      </c>
      <c r="E46" s="36">
        <v>93000</v>
      </c>
      <c r="F46" s="37">
        <v>28.000000000000004</v>
      </c>
      <c r="G46" s="37">
        <v>29.5</v>
      </c>
      <c r="H46" s="37">
        <v>30.5</v>
      </c>
      <c r="I46" s="37">
        <v>32</v>
      </c>
      <c r="J46" s="37">
        <v>33</v>
      </c>
    </row>
    <row r="47" spans="4:10" x14ac:dyDescent="0.25">
      <c r="D47">
        <v>44</v>
      </c>
      <c r="E47" s="36">
        <v>95000</v>
      </c>
      <c r="F47" s="37">
        <v>28.000000000000004</v>
      </c>
      <c r="G47" s="37">
        <v>29.5</v>
      </c>
      <c r="H47" s="37">
        <v>31</v>
      </c>
      <c r="I47" s="37">
        <v>32</v>
      </c>
      <c r="J47" s="37">
        <v>33.5</v>
      </c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D1:J48"/>
  <sheetViews>
    <sheetView zoomScale="80" zoomScaleNormal="80" workbookViewId="0"/>
  </sheetViews>
  <sheetFormatPr defaultRowHeight="15" x14ac:dyDescent="0.25"/>
  <sheetData>
    <row r="1" spans="4:10" x14ac:dyDescent="0.25">
      <c r="F1" s="14" t="s">
        <v>52</v>
      </c>
      <c r="G1" s="14" t="s">
        <v>52</v>
      </c>
      <c r="H1" s="14" t="s">
        <v>52</v>
      </c>
      <c r="I1" s="14" t="s">
        <v>52</v>
      </c>
      <c r="J1" s="14" t="s">
        <v>52</v>
      </c>
    </row>
    <row r="2" spans="4:10" x14ac:dyDescent="0.25">
      <c r="F2" s="14">
        <v>0</v>
      </c>
      <c r="G2" s="14">
        <v>3.51</v>
      </c>
      <c r="H2" s="14">
        <v>4.01</v>
      </c>
      <c r="I2" s="14">
        <v>4.51</v>
      </c>
      <c r="J2" s="14">
        <v>5.01</v>
      </c>
    </row>
    <row r="3" spans="4:10" s="25" customFormat="1" x14ac:dyDescent="0.25">
      <c r="D3"/>
      <c r="E3" t="s">
        <v>59</v>
      </c>
      <c r="F3" s="24">
        <v>2</v>
      </c>
      <c r="G3" s="24">
        <v>3</v>
      </c>
      <c r="H3" s="24">
        <v>4</v>
      </c>
      <c r="I3" s="24">
        <v>5</v>
      </c>
      <c r="J3" s="24">
        <v>6</v>
      </c>
    </row>
    <row r="4" spans="4:10" x14ac:dyDescent="0.25">
      <c r="D4">
        <v>0</v>
      </c>
      <c r="E4" s="17">
        <v>0</v>
      </c>
      <c r="F4" s="51">
        <v>10</v>
      </c>
      <c r="G4" s="51">
        <v>10.5</v>
      </c>
      <c r="H4" s="51">
        <v>11</v>
      </c>
      <c r="I4" s="51">
        <v>11</v>
      </c>
      <c r="J4" s="51">
        <v>11.5</v>
      </c>
    </row>
    <row r="5" spans="4:10" x14ac:dyDescent="0.25">
      <c r="D5">
        <v>1</v>
      </c>
      <c r="E5" s="36">
        <v>19500</v>
      </c>
      <c r="F5" s="37">
        <v>13</v>
      </c>
      <c r="G5" s="37">
        <v>13.5</v>
      </c>
      <c r="H5" s="37">
        <v>14</v>
      </c>
      <c r="I5" s="37">
        <v>14</v>
      </c>
      <c r="J5" s="37">
        <v>14.5</v>
      </c>
    </row>
    <row r="6" spans="4:10" x14ac:dyDescent="0.25">
      <c r="D6">
        <v>2</v>
      </c>
      <c r="E6" s="36">
        <v>20000</v>
      </c>
      <c r="F6" s="37">
        <v>14.5</v>
      </c>
      <c r="G6" s="37">
        <v>15</v>
      </c>
      <c r="H6" s="37">
        <v>15</v>
      </c>
      <c r="I6" s="37">
        <v>15.5</v>
      </c>
      <c r="J6" s="37">
        <v>16</v>
      </c>
    </row>
    <row r="7" spans="4:10" x14ac:dyDescent="0.25">
      <c r="D7">
        <v>3</v>
      </c>
      <c r="E7" s="36">
        <v>20500</v>
      </c>
      <c r="F7" s="37">
        <v>15.5</v>
      </c>
      <c r="G7" s="37">
        <v>16</v>
      </c>
      <c r="H7" s="37">
        <v>16.5</v>
      </c>
      <c r="I7" s="37">
        <v>17</v>
      </c>
      <c r="J7" s="37">
        <v>17</v>
      </c>
    </row>
    <row r="8" spans="4:10" x14ac:dyDescent="0.25">
      <c r="D8">
        <v>4</v>
      </c>
      <c r="E8" s="36">
        <v>21000</v>
      </c>
      <c r="F8" s="37">
        <v>16.5</v>
      </c>
      <c r="G8" s="37">
        <v>17</v>
      </c>
      <c r="H8" s="37">
        <v>17.5</v>
      </c>
      <c r="I8" s="37">
        <v>18</v>
      </c>
      <c r="J8" s="37">
        <v>18.5</v>
      </c>
    </row>
    <row r="9" spans="4:10" x14ac:dyDescent="0.25">
      <c r="D9">
        <v>5</v>
      </c>
      <c r="E9" s="36">
        <v>21500</v>
      </c>
      <c r="F9" s="37">
        <v>17.5</v>
      </c>
      <c r="G9" s="37">
        <v>18</v>
      </c>
      <c r="H9" s="37">
        <v>18.5</v>
      </c>
      <c r="I9" s="37">
        <v>19</v>
      </c>
      <c r="J9" s="37">
        <v>19.5</v>
      </c>
    </row>
    <row r="10" spans="4:10" x14ac:dyDescent="0.25">
      <c r="D10">
        <v>6</v>
      </c>
      <c r="E10" s="36">
        <v>22000</v>
      </c>
      <c r="F10" s="37">
        <v>18</v>
      </c>
      <c r="G10" s="37">
        <v>19</v>
      </c>
      <c r="H10" s="37">
        <v>19.5</v>
      </c>
      <c r="I10" s="37">
        <v>20</v>
      </c>
      <c r="J10" s="37">
        <v>20.5</v>
      </c>
    </row>
    <row r="11" spans="4:10" x14ac:dyDescent="0.25">
      <c r="D11">
        <v>7</v>
      </c>
      <c r="E11" s="36">
        <v>22500</v>
      </c>
      <c r="F11" s="37">
        <v>19</v>
      </c>
      <c r="G11" s="37">
        <v>19.5</v>
      </c>
      <c r="H11" s="37">
        <v>20.5</v>
      </c>
      <c r="I11" s="37">
        <v>21</v>
      </c>
      <c r="J11" s="37">
        <v>21.5</v>
      </c>
    </row>
    <row r="12" spans="4:10" x14ac:dyDescent="0.25">
      <c r="D12">
        <v>8</v>
      </c>
      <c r="E12" s="36">
        <v>23000</v>
      </c>
      <c r="F12" s="37">
        <v>19.5</v>
      </c>
      <c r="G12" s="37">
        <v>20</v>
      </c>
      <c r="H12" s="37">
        <v>21</v>
      </c>
      <c r="I12" s="37">
        <v>22</v>
      </c>
      <c r="J12" s="37">
        <v>22.5</v>
      </c>
    </row>
    <row r="13" spans="4:10" x14ac:dyDescent="0.25">
      <c r="D13">
        <v>9</v>
      </c>
      <c r="E13" s="36">
        <v>23500</v>
      </c>
      <c r="F13" s="37">
        <v>20</v>
      </c>
      <c r="G13" s="37">
        <v>21</v>
      </c>
      <c r="H13" s="37">
        <v>21.5</v>
      </c>
      <c r="I13" s="37">
        <v>22.5</v>
      </c>
      <c r="J13" s="37">
        <v>23.5</v>
      </c>
    </row>
    <row r="14" spans="4:10" x14ac:dyDescent="0.25">
      <c r="D14">
        <v>10</v>
      </c>
      <c r="E14" s="36">
        <v>24000</v>
      </c>
      <c r="F14" s="37">
        <v>20.5</v>
      </c>
      <c r="G14" s="37">
        <v>21.5</v>
      </c>
      <c r="H14" s="37">
        <v>22</v>
      </c>
      <c r="I14" s="37">
        <v>23</v>
      </c>
      <c r="J14" s="37">
        <v>24</v>
      </c>
    </row>
    <row r="15" spans="4:10" x14ac:dyDescent="0.25">
      <c r="D15">
        <v>11</v>
      </c>
      <c r="E15" s="36">
        <v>25000</v>
      </c>
      <c r="F15" s="37">
        <v>21.5</v>
      </c>
      <c r="G15" s="37">
        <v>22.5</v>
      </c>
      <c r="H15" s="37">
        <v>23.5</v>
      </c>
      <c r="I15" s="37">
        <v>24</v>
      </c>
      <c r="J15" s="37">
        <v>25</v>
      </c>
    </row>
    <row r="16" spans="4:10" x14ac:dyDescent="0.25">
      <c r="D16">
        <v>12</v>
      </c>
      <c r="E16" s="36">
        <v>26000</v>
      </c>
      <c r="F16" s="37">
        <v>22.5</v>
      </c>
      <c r="G16" s="37">
        <v>23.5</v>
      </c>
      <c r="H16" s="37">
        <v>24.5</v>
      </c>
      <c r="I16" s="37">
        <v>25.5</v>
      </c>
      <c r="J16" s="37">
        <v>26</v>
      </c>
    </row>
    <row r="17" spans="4:10" x14ac:dyDescent="0.25">
      <c r="D17">
        <v>13</v>
      </c>
      <c r="E17" s="36">
        <v>27000</v>
      </c>
      <c r="F17" s="37">
        <v>23.5</v>
      </c>
      <c r="G17" s="37">
        <v>24.5</v>
      </c>
      <c r="H17" s="37">
        <v>25.5</v>
      </c>
      <c r="I17" s="37">
        <v>26.5</v>
      </c>
      <c r="J17" s="37">
        <v>27.5</v>
      </c>
    </row>
    <row r="18" spans="4:10" x14ac:dyDescent="0.25">
      <c r="D18">
        <v>14</v>
      </c>
      <c r="E18" s="36">
        <v>28000</v>
      </c>
      <c r="F18" s="37">
        <v>23.5</v>
      </c>
      <c r="G18" s="37">
        <v>24.5</v>
      </c>
      <c r="H18" s="37">
        <v>26</v>
      </c>
      <c r="I18" s="37">
        <v>27</v>
      </c>
      <c r="J18" s="37">
        <v>28.000000000000004</v>
      </c>
    </row>
    <row r="19" spans="4:10" x14ac:dyDescent="0.25">
      <c r="D19">
        <v>15</v>
      </c>
      <c r="E19" s="36">
        <v>29000</v>
      </c>
      <c r="F19" s="37">
        <v>23.5</v>
      </c>
      <c r="G19" s="37">
        <v>24.5</v>
      </c>
      <c r="H19" s="37">
        <v>26</v>
      </c>
      <c r="I19" s="37">
        <v>27</v>
      </c>
      <c r="J19" s="37">
        <v>28.000000000000004</v>
      </c>
    </row>
    <row r="20" spans="4:10" x14ac:dyDescent="0.25">
      <c r="D20">
        <v>16</v>
      </c>
      <c r="E20" s="36">
        <v>30000</v>
      </c>
      <c r="F20" s="37">
        <v>23.5</v>
      </c>
      <c r="G20" s="37">
        <v>24.5</v>
      </c>
      <c r="H20" s="37">
        <v>26</v>
      </c>
      <c r="I20" s="37">
        <v>27</v>
      </c>
      <c r="J20" s="37">
        <v>28.000000000000004</v>
      </c>
    </row>
    <row r="21" spans="4:10" x14ac:dyDescent="0.25">
      <c r="D21">
        <v>17</v>
      </c>
      <c r="E21" s="36">
        <v>34000</v>
      </c>
      <c r="F21" s="37">
        <v>23.5</v>
      </c>
      <c r="G21" s="37">
        <v>25</v>
      </c>
      <c r="H21" s="37">
        <v>26</v>
      </c>
      <c r="I21" s="37">
        <v>27</v>
      </c>
      <c r="J21" s="37">
        <v>28.000000000000004</v>
      </c>
    </row>
    <row r="22" spans="4:10" x14ac:dyDescent="0.25">
      <c r="D22">
        <v>18</v>
      </c>
      <c r="E22" s="36">
        <v>55000</v>
      </c>
      <c r="F22" s="37">
        <v>24</v>
      </c>
      <c r="G22" s="37">
        <v>25</v>
      </c>
      <c r="H22" s="37">
        <v>26</v>
      </c>
      <c r="I22" s="37">
        <v>27</v>
      </c>
      <c r="J22" s="37">
        <v>28.000000000000004</v>
      </c>
    </row>
    <row r="23" spans="4:10" x14ac:dyDescent="0.25">
      <c r="D23">
        <v>19</v>
      </c>
      <c r="E23" s="36">
        <v>57000</v>
      </c>
      <c r="F23" s="37">
        <v>24.5</v>
      </c>
      <c r="G23" s="37">
        <v>25.5</v>
      </c>
      <c r="H23" s="37">
        <v>26.5</v>
      </c>
      <c r="I23" s="37">
        <v>27</v>
      </c>
      <c r="J23" s="37">
        <v>28.000000000000004</v>
      </c>
    </row>
    <row r="24" spans="4:10" x14ac:dyDescent="0.25">
      <c r="D24">
        <v>20</v>
      </c>
      <c r="E24" s="36">
        <v>58000</v>
      </c>
      <c r="F24" s="37">
        <v>24.5</v>
      </c>
      <c r="G24" s="37">
        <v>25.5</v>
      </c>
      <c r="H24" s="37">
        <v>26.5</v>
      </c>
      <c r="I24" s="37">
        <v>27.500000000000004</v>
      </c>
      <c r="J24" s="37">
        <v>28.499999999999996</v>
      </c>
    </row>
    <row r="25" spans="4:10" x14ac:dyDescent="0.25">
      <c r="D25">
        <v>21</v>
      </c>
      <c r="E25" s="36">
        <v>59000</v>
      </c>
      <c r="F25" s="37">
        <v>24.5</v>
      </c>
      <c r="G25" s="37">
        <v>26</v>
      </c>
      <c r="H25" s="37">
        <v>26.5</v>
      </c>
      <c r="I25" s="37">
        <v>27.500000000000004</v>
      </c>
      <c r="J25" s="37">
        <v>28.499999999999996</v>
      </c>
    </row>
    <row r="26" spans="4:10" x14ac:dyDescent="0.25">
      <c r="D26">
        <v>22</v>
      </c>
      <c r="E26" s="36">
        <v>60000</v>
      </c>
      <c r="F26" s="37">
        <v>25</v>
      </c>
      <c r="G26" s="37">
        <v>26</v>
      </c>
      <c r="H26" s="37">
        <v>27</v>
      </c>
      <c r="I26" s="37">
        <v>28.000000000000004</v>
      </c>
      <c r="J26" s="37">
        <v>28.999999999999996</v>
      </c>
    </row>
    <row r="27" spans="4:10" x14ac:dyDescent="0.25">
      <c r="D27">
        <v>23</v>
      </c>
      <c r="E27" s="36">
        <v>62000</v>
      </c>
      <c r="F27" s="37">
        <v>25.5</v>
      </c>
      <c r="G27" s="37">
        <v>26.5</v>
      </c>
      <c r="H27" s="37">
        <v>27.500000000000004</v>
      </c>
      <c r="I27" s="37">
        <v>28.499999999999996</v>
      </c>
      <c r="J27" s="37">
        <v>29.5</v>
      </c>
    </row>
    <row r="28" spans="4:10" x14ac:dyDescent="0.25">
      <c r="D28">
        <v>24</v>
      </c>
      <c r="E28" s="36">
        <v>64000</v>
      </c>
      <c r="F28" s="37">
        <v>26</v>
      </c>
      <c r="G28" s="37">
        <v>27</v>
      </c>
      <c r="H28" s="37">
        <v>28.000000000000004</v>
      </c>
      <c r="I28" s="37">
        <v>28.999999999999996</v>
      </c>
      <c r="J28" s="37">
        <v>30</v>
      </c>
    </row>
    <row r="29" spans="4:10" x14ac:dyDescent="0.25">
      <c r="D29">
        <v>25</v>
      </c>
      <c r="E29" s="36">
        <v>66000</v>
      </c>
      <c r="F29" s="37">
        <v>26</v>
      </c>
      <c r="G29" s="37">
        <v>27</v>
      </c>
      <c r="H29" s="37">
        <v>28.499999999999996</v>
      </c>
      <c r="I29" s="37">
        <v>29.5</v>
      </c>
      <c r="J29" s="37">
        <v>30</v>
      </c>
    </row>
    <row r="30" spans="4:10" x14ac:dyDescent="0.25">
      <c r="D30">
        <v>26</v>
      </c>
      <c r="E30" s="36">
        <v>67000</v>
      </c>
      <c r="F30" s="37">
        <v>26.5</v>
      </c>
      <c r="G30" s="37">
        <v>27.500000000000004</v>
      </c>
      <c r="H30" s="37">
        <v>28.499999999999996</v>
      </c>
      <c r="I30" s="37">
        <v>29.5</v>
      </c>
      <c r="J30" s="37">
        <v>30.5</v>
      </c>
    </row>
    <row r="31" spans="4:10" x14ac:dyDescent="0.25">
      <c r="D31">
        <v>27</v>
      </c>
      <c r="E31" s="36">
        <v>69000</v>
      </c>
      <c r="F31" s="37">
        <v>26.5</v>
      </c>
      <c r="G31" s="37">
        <v>27.500000000000004</v>
      </c>
      <c r="H31" s="37">
        <v>28.999999999999996</v>
      </c>
      <c r="I31" s="37">
        <v>30</v>
      </c>
      <c r="J31" s="37">
        <v>31</v>
      </c>
    </row>
    <row r="32" spans="4:10" x14ac:dyDescent="0.25">
      <c r="D32">
        <v>28</v>
      </c>
      <c r="E32" s="36">
        <v>71000</v>
      </c>
      <c r="F32" s="37">
        <v>26.5</v>
      </c>
      <c r="G32" s="37">
        <v>28.000000000000004</v>
      </c>
      <c r="H32" s="37">
        <v>28.999999999999996</v>
      </c>
      <c r="I32" s="37">
        <v>30</v>
      </c>
      <c r="J32" s="37">
        <v>31</v>
      </c>
    </row>
    <row r="33" spans="4:10" x14ac:dyDescent="0.25">
      <c r="D33">
        <v>29</v>
      </c>
      <c r="E33" s="36">
        <v>72000</v>
      </c>
      <c r="F33" s="37">
        <v>26.5</v>
      </c>
      <c r="G33" s="37">
        <v>28.000000000000004</v>
      </c>
      <c r="H33" s="37">
        <v>28.999999999999996</v>
      </c>
      <c r="I33" s="37">
        <v>30.5</v>
      </c>
      <c r="J33" s="37">
        <v>31.5</v>
      </c>
    </row>
    <row r="34" spans="4:10" x14ac:dyDescent="0.25">
      <c r="D34">
        <v>30</v>
      </c>
      <c r="E34" s="36">
        <v>74000</v>
      </c>
      <c r="F34" s="37">
        <v>26.5</v>
      </c>
      <c r="G34" s="37">
        <v>28.000000000000004</v>
      </c>
      <c r="H34" s="37">
        <v>29.5</v>
      </c>
      <c r="I34" s="37">
        <v>30.5</v>
      </c>
      <c r="J34" s="37">
        <v>31.5</v>
      </c>
    </row>
    <row r="35" spans="4:10" x14ac:dyDescent="0.25">
      <c r="D35">
        <v>31</v>
      </c>
      <c r="E35" s="36">
        <v>75000</v>
      </c>
      <c r="F35" s="37">
        <v>27</v>
      </c>
      <c r="G35" s="37">
        <v>28.000000000000004</v>
      </c>
      <c r="H35" s="37">
        <v>29.5</v>
      </c>
      <c r="I35" s="37">
        <v>30.5</v>
      </c>
      <c r="J35" s="37">
        <v>32</v>
      </c>
    </row>
    <row r="36" spans="4:10" x14ac:dyDescent="0.25">
      <c r="D36">
        <v>32</v>
      </c>
      <c r="E36" s="36">
        <v>77000</v>
      </c>
      <c r="F36" s="37">
        <v>27</v>
      </c>
      <c r="G36" s="37">
        <v>28.000000000000004</v>
      </c>
      <c r="H36" s="37">
        <v>29.5</v>
      </c>
      <c r="I36" s="37">
        <v>31</v>
      </c>
      <c r="J36" s="37">
        <v>32</v>
      </c>
    </row>
    <row r="37" spans="4:10" x14ac:dyDescent="0.25">
      <c r="D37">
        <v>33</v>
      </c>
      <c r="E37" s="36">
        <v>78000</v>
      </c>
      <c r="F37" s="37">
        <v>27</v>
      </c>
      <c r="G37" s="37">
        <v>28.499999999999996</v>
      </c>
      <c r="H37" s="37">
        <v>29.5</v>
      </c>
      <c r="I37" s="37">
        <v>31</v>
      </c>
      <c r="J37" s="37">
        <v>32</v>
      </c>
    </row>
    <row r="38" spans="4:10" x14ac:dyDescent="0.25">
      <c r="D38">
        <v>34</v>
      </c>
      <c r="E38" s="36">
        <v>81000</v>
      </c>
      <c r="F38" s="37">
        <v>27</v>
      </c>
      <c r="G38" s="37">
        <v>28.499999999999996</v>
      </c>
      <c r="H38" s="37">
        <v>30</v>
      </c>
      <c r="I38" s="37">
        <v>31</v>
      </c>
      <c r="J38" s="37">
        <v>32</v>
      </c>
    </row>
    <row r="39" spans="4:10" x14ac:dyDescent="0.25">
      <c r="D39">
        <v>35</v>
      </c>
      <c r="E39" s="36">
        <v>82000</v>
      </c>
      <c r="F39" s="37">
        <v>27</v>
      </c>
      <c r="G39" s="37">
        <v>28.499999999999996</v>
      </c>
      <c r="H39" s="37">
        <v>30</v>
      </c>
      <c r="I39" s="37">
        <v>31</v>
      </c>
      <c r="J39" s="37">
        <v>32.5</v>
      </c>
    </row>
    <row r="40" spans="4:10" x14ac:dyDescent="0.25">
      <c r="D40">
        <v>36</v>
      </c>
      <c r="E40" s="36">
        <v>83000</v>
      </c>
      <c r="F40" s="37">
        <v>27.500000000000004</v>
      </c>
      <c r="G40" s="37">
        <v>28.499999999999996</v>
      </c>
      <c r="H40" s="37">
        <v>30</v>
      </c>
      <c r="I40" s="37">
        <v>31</v>
      </c>
      <c r="J40" s="37">
        <v>32.5</v>
      </c>
    </row>
    <row r="41" spans="4:10" x14ac:dyDescent="0.25">
      <c r="D41">
        <v>37</v>
      </c>
      <c r="E41" s="36">
        <v>85000</v>
      </c>
      <c r="F41" s="37">
        <v>27.500000000000004</v>
      </c>
      <c r="G41" s="37">
        <v>28.499999999999996</v>
      </c>
      <c r="H41" s="37">
        <v>30</v>
      </c>
      <c r="I41" s="37">
        <v>31.5</v>
      </c>
      <c r="J41" s="37">
        <v>32.5</v>
      </c>
    </row>
    <row r="42" spans="4:10" x14ac:dyDescent="0.25">
      <c r="D42">
        <v>38</v>
      </c>
      <c r="E42" s="36">
        <v>86000</v>
      </c>
      <c r="F42" s="37">
        <v>27.500000000000004</v>
      </c>
      <c r="G42" s="37">
        <v>28.999999999999996</v>
      </c>
      <c r="H42" s="37">
        <v>30</v>
      </c>
      <c r="I42" s="37">
        <v>31.5</v>
      </c>
      <c r="J42" s="37">
        <v>32.5</v>
      </c>
    </row>
    <row r="43" spans="4:10" x14ac:dyDescent="0.25">
      <c r="D43">
        <v>39</v>
      </c>
      <c r="E43" s="36">
        <v>89000</v>
      </c>
      <c r="F43" s="37">
        <v>27.500000000000004</v>
      </c>
      <c r="G43" s="37">
        <v>28.999999999999996</v>
      </c>
      <c r="H43" s="37">
        <v>30.5</v>
      </c>
      <c r="I43" s="37">
        <v>31.5</v>
      </c>
      <c r="J43" s="37">
        <v>32.5</v>
      </c>
    </row>
    <row r="44" spans="4:10" x14ac:dyDescent="0.25">
      <c r="D44">
        <v>40</v>
      </c>
      <c r="E44" s="36">
        <v>90000</v>
      </c>
      <c r="F44" s="37">
        <v>27.500000000000004</v>
      </c>
      <c r="G44" s="37">
        <v>28.999999999999996</v>
      </c>
      <c r="H44" s="37">
        <v>30.5</v>
      </c>
      <c r="I44" s="37">
        <v>31.5</v>
      </c>
      <c r="J44" s="37">
        <v>33</v>
      </c>
    </row>
    <row r="45" spans="4:10" x14ac:dyDescent="0.25">
      <c r="D45">
        <v>41</v>
      </c>
      <c r="E45" s="36">
        <v>91000</v>
      </c>
      <c r="F45" s="37">
        <v>28.000000000000004</v>
      </c>
      <c r="G45" s="37">
        <v>28.999999999999996</v>
      </c>
      <c r="H45" s="37">
        <v>30.5</v>
      </c>
      <c r="I45" s="37">
        <v>31.5</v>
      </c>
      <c r="J45" s="37">
        <v>33</v>
      </c>
    </row>
    <row r="46" spans="4:10" x14ac:dyDescent="0.25">
      <c r="D46">
        <v>42</v>
      </c>
      <c r="E46" s="36">
        <v>92000</v>
      </c>
      <c r="F46" s="37">
        <v>28.000000000000004</v>
      </c>
      <c r="G46" s="37">
        <v>28.999999999999996</v>
      </c>
      <c r="H46" s="37">
        <v>30.5</v>
      </c>
      <c r="I46" s="37">
        <v>32</v>
      </c>
      <c r="J46" s="37">
        <v>33</v>
      </c>
    </row>
    <row r="47" spans="4:10" x14ac:dyDescent="0.25">
      <c r="D47">
        <v>43</v>
      </c>
      <c r="E47" s="36">
        <v>93000</v>
      </c>
      <c r="F47" s="37">
        <v>28.000000000000004</v>
      </c>
      <c r="G47" s="37">
        <v>29.5</v>
      </c>
      <c r="H47" s="37">
        <v>30.5</v>
      </c>
      <c r="I47" s="37">
        <v>32</v>
      </c>
      <c r="J47" s="37">
        <v>33</v>
      </c>
    </row>
    <row r="48" spans="4:10" x14ac:dyDescent="0.25">
      <c r="D48">
        <v>44</v>
      </c>
      <c r="E48" s="36">
        <v>95000</v>
      </c>
      <c r="F48" s="37">
        <v>28.000000000000004</v>
      </c>
      <c r="G48" s="37">
        <v>29.5</v>
      </c>
      <c r="H48" s="37">
        <v>31</v>
      </c>
      <c r="I48" s="37">
        <v>32</v>
      </c>
      <c r="J48" s="37">
        <v>33.5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82E35-03AD-42A9-BEFF-4E3FA3F1A69D}">
  <dimension ref="A1:O38"/>
  <sheetViews>
    <sheetView topLeftCell="C1" zoomScale="80" zoomScaleNormal="80" workbookViewId="0">
      <selection activeCell="C6" sqref="C6"/>
    </sheetView>
  </sheetViews>
  <sheetFormatPr defaultRowHeight="15" outlineLevelRow="1" outlineLevelCol="1" x14ac:dyDescent="0.25"/>
  <cols>
    <col min="1" max="1" width="19.28515625" style="19" hidden="1" customWidth="1" outlineLevel="1"/>
    <col min="2" max="2" width="4.42578125" hidden="1" customWidth="1" outlineLevel="1"/>
    <col min="3" max="3" width="48" bestFit="1" customWidth="1" collapsed="1"/>
    <col min="4" max="4" width="12.5703125" bestFit="1" customWidth="1"/>
    <col min="7" max="7" width="29.85546875" bestFit="1" customWidth="1"/>
    <col min="8" max="9" width="10.7109375" customWidth="1"/>
    <col min="12" max="12" width="13.7109375" bestFit="1" customWidth="1"/>
    <col min="13" max="13" width="21.5703125" bestFit="1" customWidth="1"/>
  </cols>
  <sheetData>
    <row r="1" spans="1:15" x14ac:dyDescent="0.25">
      <c r="A1" s="18" t="s">
        <v>31</v>
      </c>
      <c r="C1" t="s">
        <v>214</v>
      </c>
      <c r="D1" s="48" cm="1">
        <f t="array" ref="D1:E1">'MaxHyp Light'!B6:C6</f>
        <v>0</v>
      </c>
      <c r="E1" s="122">
        <v>0</v>
      </c>
      <c r="M1" t="s">
        <v>227</v>
      </c>
      <c r="N1" t="s">
        <v>240</v>
      </c>
      <c r="O1" t="s">
        <v>241</v>
      </c>
    </row>
    <row r="2" spans="1:15" x14ac:dyDescent="0.25">
      <c r="C2" t="s">
        <v>21</v>
      </c>
      <c r="D2" s="17">
        <f>'MaxHyp Light'!B5*(1+D1)</f>
        <v>50000</v>
      </c>
      <c r="E2" s="17">
        <f>'MaxHyp Light'!B4</f>
        <v>30</v>
      </c>
      <c r="F2" t="s">
        <v>46</v>
      </c>
      <c r="G2" t="s">
        <v>47</v>
      </c>
      <c r="H2" s="5">
        <f>IF(H6="ja",D2,MAX(D2,D3))</f>
        <v>50000</v>
      </c>
      <c r="I2" s="35">
        <f>'MaxHyp Light'!B11</f>
        <v>50000</v>
      </c>
      <c r="M2" t="s">
        <v>228</v>
      </c>
      <c r="N2">
        <v>50000</v>
      </c>
      <c r="O2">
        <v>0</v>
      </c>
    </row>
    <row r="3" spans="1:15" x14ac:dyDescent="0.25">
      <c r="A3" s="19" t="s">
        <v>28</v>
      </c>
      <c r="C3" t="s">
        <v>22</v>
      </c>
      <c r="D3" s="17">
        <f>'MaxHyp Light'!C5*(1+D1)</f>
        <v>0</v>
      </c>
      <c r="E3" s="17">
        <f>'MaxHyp Light'!C4</f>
        <v>30</v>
      </c>
      <c r="F3" t="s">
        <v>46</v>
      </c>
      <c r="G3" t="s">
        <v>48</v>
      </c>
      <c r="H3" s="5">
        <f>VLOOKUP(H2,D2:E3,2,0)</f>
        <v>30</v>
      </c>
      <c r="M3" t="s">
        <v>229</v>
      </c>
      <c r="N3">
        <v>40000</v>
      </c>
      <c r="O3">
        <v>0</v>
      </c>
    </row>
    <row r="4" spans="1:15" x14ac:dyDescent="0.25">
      <c r="A4" s="19" t="s">
        <v>29</v>
      </c>
      <c r="C4" s="8" t="s">
        <v>26</v>
      </c>
      <c r="D4" s="17">
        <f>'MaxHyp Light'!B13</f>
        <v>0</v>
      </c>
      <c r="G4" t="s">
        <v>125</v>
      </c>
      <c r="H4" s="39">
        <v>67</v>
      </c>
      <c r="M4" t="s">
        <v>230</v>
      </c>
      <c r="N4">
        <v>30000</v>
      </c>
      <c r="O4">
        <v>10000</v>
      </c>
    </row>
    <row r="5" spans="1:15" x14ac:dyDescent="0.25">
      <c r="A5" s="19" t="s">
        <v>5</v>
      </c>
      <c r="G5" t="s">
        <v>124</v>
      </c>
      <c r="H5" s="5" t="str">
        <f>IF(H3&lt;H4,"NietAow","WelAow")</f>
        <v>NietAow</v>
      </c>
      <c r="M5" t="s">
        <v>231</v>
      </c>
      <c r="N5">
        <v>20000</v>
      </c>
      <c r="O5">
        <v>10000</v>
      </c>
    </row>
    <row r="6" spans="1:15" x14ac:dyDescent="0.25">
      <c r="A6" s="19" t="s">
        <v>4</v>
      </c>
      <c r="C6" t="s">
        <v>221</v>
      </c>
      <c r="D6" s="39">
        <v>5</v>
      </c>
      <c r="G6" t="s">
        <v>126</v>
      </c>
      <c r="H6" s="17" t="str">
        <f>'MaxHyp Light'!B3</f>
        <v>ja</v>
      </c>
      <c r="M6" t="s">
        <v>232</v>
      </c>
      <c r="N6">
        <v>20000</v>
      </c>
      <c r="O6">
        <v>10000</v>
      </c>
    </row>
    <row r="7" spans="1:15" x14ac:dyDescent="0.25">
      <c r="C7" t="s">
        <v>80</v>
      </c>
      <c r="D7" s="67">
        <f>'MaxHyp Light'!B17</f>
        <v>0.05</v>
      </c>
      <c r="G7" t="s">
        <v>226</v>
      </c>
      <c r="H7" s="5">
        <v>16000</v>
      </c>
      <c r="M7" t="s">
        <v>233</v>
      </c>
      <c r="N7">
        <v>10000</v>
      </c>
      <c r="O7">
        <v>10000</v>
      </c>
    </row>
    <row r="8" spans="1:15" x14ac:dyDescent="0.25">
      <c r="A8" s="20" t="s">
        <v>6</v>
      </c>
      <c r="C8" t="s">
        <v>130</v>
      </c>
      <c r="D8" s="5">
        <f>H22</f>
        <v>25</v>
      </c>
      <c r="M8" t="s">
        <v>234</v>
      </c>
      <c r="N8">
        <v>10000</v>
      </c>
      <c r="O8">
        <v>10000</v>
      </c>
    </row>
    <row r="9" spans="1:15" x14ac:dyDescent="0.25">
      <c r="A9" s="19" t="s">
        <v>30</v>
      </c>
      <c r="C9" t="s">
        <v>129</v>
      </c>
      <c r="D9" s="5">
        <f>H23</f>
        <v>18</v>
      </c>
      <c r="E9" s="8"/>
      <c r="M9" t="s">
        <v>235</v>
      </c>
      <c r="N9">
        <v>5000</v>
      </c>
      <c r="O9">
        <v>15000</v>
      </c>
    </row>
    <row r="10" spans="1:15" x14ac:dyDescent="0.25">
      <c r="A10" s="19" t="s">
        <v>5</v>
      </c>
      <c r="M10" t="s">
        <v>236</v>
      </c>
      <c r="N10">
        <v>5000</v>
      </c>
      <c r="O10">
        <v>15000</v>
      </c>
    </row>
    <row r="11" spans="1:15" x14ac:dyDescent="0.25">
      <c r="A11" s="19" t="s">
        <v>7</v>
      </c>
      <c r="C11" t="s">
        <v>19</v>
      </c>
      <c r="D11" s="5">
        <f>IF(H6="ja",(D2-D4)*D8/100,(D2+D3-D4)*D8/100)</f>
        <v>12500</v>
      </c>
      <c r="M11" t="s">
        <v>237</v>
      </c>
      <c r="N11">
        <v>0</v>
      </c>
      <c r="O11">
        <v>20000</v>
      </c>
    </row>
    <row r="12" spans="1:15" x14ac:dyDescent="0.25">
      <c r="A12" s="20" t="s">
        <v>6</v>
      </c>
      <c r="C12" s="6" t="s">
        <v>20</v>
      </c>
      <c r="D12" s="9">
        <f>D11*D9/D8</f>
        <v>9000</v>
      </c>
      <c r="M12" t="s">
        <v>238</v>
      </c>
      <c r="N12">
        <v>0</v>
      </c>
      <c r="O12">
        <v>20000</v>
      </c>
    </row>
    <row r="13" spans="1:15" x14ac:dyDescent="0.25">
      <c r="A13" s="19" t="s">
        <v>8</v>
      </c>
      <c r="C13" s="8" t="s">
        <v>27</v>
      </c>
      <c r="D13" s="17">
        <f>'MaxHyp Light'!B15</f>
        <v>0</v>
      </c>
      <c r="M13" t="s">
        <v>239</v>
      </c>
      <c r="N13">
        <v>0</v>
      </c>
      <c r="O13">
        <v>20000</v>
      </c>
    </row>
    <row r="14" spans="1:15" x14ac:dyDescent="0.25">
      <c r="C14" t="s">
        <v>32</v>
      </c>
      <c r="D14" s="5">
        <f>D11-D13</f>
        <v>12500</v>
      </c>
    </row>
    <row r="15" spans="1:15" x14ac:dyDescent="0.25">
      <c r="C15" s="6" t="s">
        <v>33</v>
      </c>
      <c r="D15" s="9">
        <f>D12-D13</f>
        <v>9000</v>
      </c>
    </row>
    <row r="16" spans="1:15" x14ac:dyDescent="0.25">
      <c r="H16" t="s">
        <v>118</v>
      </c>
      <c r="I16" t="s">
        <v>119</v>
      </c>
    </row>
    <row r="17" spans="3:9" x14ac:dyDescent="0.25">
      <c r="C17" s="1" t="s">
        <v>1</v>
      </c>
      <c r="D17" s="21">
        <f>'MaxHyp Light'!B17</f>
        <v>0.05</v>
      </c>
      <c r="G17" t="s">
        <v>51</v>
      </c>
      <c r="H17" s="126">
        <f>HLOOKUP(D17*100,'2024JR2BX1'!F2:Q3,2,1)</f>
        <v>9</v>
      </c>
    </row>
    <row r="18" spans="3:9" x14ac:dyDescent="0.25">
      <c r="C18" s="1" t="s">
        <v>2</v>
      </c>
      <c r="D18" s="22">
        <f>'MaxHyp Light'!B18</f>
        <v>30</v>
      </c>
      <c r="G18" t="s">
        <v>120</v>
      </c>
      <c r="H18" s="5">
        <f>VLOOKUP(I2,'2024JR2BX1'!E:Q,H17,1)</f>
        <v>25</v>
      </c>
      <c r="I18" s="5">
        <f>VLOOKUP(I2,'2024SR2BX1'!E:Q,H17,1)</f>
        <v>32</v>
      </c>
    </row>
    <row r="19" spans="3:9" x14ac:dyDescent="0.25">
      <c r="C19" s="2" t="s">
        <v>3</v>
      </c>
      <c r="D19" s="3">
        <f>PV(D17/12,D18*12,-1/12,0,0)</f>
        <v>15.523468087172983</v>
      </c>
      <c r="G19" t="s">
        <v>121</v>
      </c>
      <c r="H19" s="5">
        <f>VLOOKUP(I2,'2024JR2BX3'!E:Q,H17,1)</f>
        <v>18</v>
      </c>
      <c r="I19" s="5">
        <f>VLOOKUP(I2,'2024SR2BX3'!E:Q,H17,1)</f>
        <v>26</v>
      </c>
    </row>
    <row r="20" spans="3:9" x14ac:dyDescent="0.25">
      <c r="C20" t="s">
        <v>17</v>
      </c>
      <c r="D20" s="10">
        <f>D14*D19</f>
        <v>194043.35108966229</v>
      </c>
      <c r="G20" t="s">
        <v>122</v>
      </c>
      <c r="H20" s="5">
        <f>VLOOKUP(I2,'2024JR2BX1'!E:Q,H17,1)</f>
        <v>25</v>
      </c>
      <c r="I20" s="5">
        <f>VLOOKUP(I2,'2024SR2BX1'!E:Q,H17,1)</f>
        <v>32</v>
      </c>
    </row>
    <row r="21" spans="3:9" x14ac:dyDescent="0.25">
      <c r="C21" s="6" t="s">
        <v>18</v>
      </c>
      <c r="D21" s="11">
        <f>D20*D9/D8</f>
        <v>139711.21278455685</v>
      </c>
      <c r="G21" t="s">
        <v>123</v>
      </c>
      <c r="H21" s="5">
        <f>VLOOKUP(I2,'2024JR2BX3'!E:Q,H17,1)</f>
        <v>18</v>
      </c>
      <c r="I21" s="5">
        <f>VLOOKUP(I2,'2024SR2BX3'!E:Q,H17,1)</f>
        <v>26</v>
      </c>
    </row>
    <row r="22" spans="3:9" x14ac:dyDescent="0.25">
      <c r="C22" s="6"/>
      <c r="D22" s="7"/>
      <c r="G22" t="s">
        <v>116</v>
      </c>
      <c r="H22" s="5">
        <f>IF(H6="ja",IF(H5="NietAow",H20,I20),IF(H5="NietAow",H18,I18))</f>
        <v>25</v>
      </c>
    </row>
    <row r="23" spans="3:9" x14ac:dyDescent="0.25">
      <c r="C23" s="6" t="s">
        <v>36</v>
      </c>
      <c r="D23" s="7"/>
      <c r="G23" t="s">
        <v>117</v>
      </c>
      <c r="H23" s="5">
        <f>IF(H6="ja",IF(H5="NietAow",H21,I21),IF(H5="NietAow",H19,I19))</f>
        <v>18</v>
      </c>
    </row>
    <row r="24" spans="3:9" x14ac:dyDescent="0.25">
      <c r="C24" t="s">
        <v>9</v>
      </c>
      <c r="D24" s="4"/>
    </row>
    <row r="25" spans="3:9" x14ac:dyDescent="0.25">
      <c r="C25" t="s">
        <v>10</v>
      </c>
      <c r="D25" s="10">
        <f>D20-D24</f>
        <v>194043.35108966229</v>
      </c>
    </row>
    <row r="26" spans="3:9" x14ac:dyDescent="0.25">
      <c r="C26" t="s">
        <v>11</v>
      </c>
      <c r="D26" s="10">
        <f>D25*D9/D8</f>
        <v>139711.21278455685</v>
      </c>
    </row>
    <row r="27" spans="3:9" x14ac:dyDescent="0.25">
      <c r="C27" t="s">
        <v>12</v>
      </c>
      <c r="D27" s="12">
        <f>D26+D24</f>
        <v>139711.21278455685</v>
      </c>
      <c r="G27" t="s">
        <v>227</v>
      </c>
      <c r="H27" s="17" t="str" cm="1">
        <f t="array" ref="H27:I27">'MaxHyp Light'!B8:C8</f>
        <v>A+</v>
      </c>
      <c r="I27" s="122">
        <v>0</v>
      </c>
    </row>
    <row r="28" spans="3:9" x14ac:dyDescent="0.25">
      <c r="D28" s="4"/>
      <c r="G28" t="s">
        <v>243</v>
      </c>
      <c r="H28" s="5">
        <f>VLOOKUP(H27,M1:N13,2,0)</f>
        <v>20000</v>
      </c>
    </row>
    <row r="29" spans="3:9" x14ac:dyDescent="0.25">
      <c r="C29" s="6" t="s">
        <v>37</v>
      </c>
      <c r="D29" s="4"/>
      <c r="G29" t="s">
        <v>241</v>
      </c>
      <c r="H29" s="5">
        <f>VLOOKUP(H27,M1:O13,3,0)</f>
        <v>10000</v>
      </c>
    </row>
    <row r="30" spans="3:9" x14ac:dyDescent="0.25">
      <c r="C30" t="s">
        <v>34</v>
      </c>
      <c r="D30" s="23">
        <f>'MaxHyp Light'!B19</f>
        <v>0</v>
      </c>
      <c r="G30" t="s">
        <v>242</v>
      </c>
      <c r="H30" s="17" cm="1">
        <f t="array" ref="H30:I30">'MaxHyp Light'!B9:C9</f>
        <v>0</v>
      </c>
      <c r="I30" s="122">
        <v>0</v>
      </c>
    </row>
    <row r="31" spans="3:9" x14ac:dyDescent="0.25">
      <c r="C31" t="s">
        <v>55</v>
      </c>
      <c r="D31" s="10">
        <f>D30/D19</f>
        <v>0</v>
      </c>
      <c r="G31" t="s">
        <v>244</v>
      </c>
      <c r="H31" s="5">
        <f>IF(H30&gt;H29,H29,H30)</f>
        <v>0</v>
      </c>
    </row>
    <row r="32" spans="3:9" x14ac:dyDescent="0.25">
      <c r="C32" s="6" t="s">
        <v>54</v>
      </c>
      <c r="D32" s="11">
        <f>D31*D8/D9</f>
        <v>0</v>
      </c>
    </row>
    <row r="33" spans="3:8" x14ac:dyDescent="0.25">
      <c r="C33" t="s">
        <v>16</v>
      </c>
      <c r="D33" s="10">
        <f>D14-D32</f>
        <v>12500</v>
      </c>
      <c r="G33" t="s">
        <v>245</v>
      </c>
      <c r="H33" s="5">
        <f>IF(H6="ja",H7,0)</f>
        <v>16000</v>
      </c>
    </row>
    <row r="34" spans="3:8" outlineLevel="1" x14ac:dyDescent="0.25">
      <c r="C34" s="6" t="s">
        <v>13</v>
      </c>
      <c r="D34" s="11">
        <f>D31</f>
        <v>0</v>
      </c>
    </row>
    <row r="35" spans="3:8" outlineLevel="1" x14ac:dyDescent="0.25">
      <c r="C35" t="s">
        <v>14</v>
      </c>
      <c r="D35" s="10">
        <f>D33+D34</f>
        <v>12500</v>
      </c>
    </row>
    <row r="36" spans="3:8" outlineLevel="1" x14ac:dyDescent="0.25">
      <c r="C36" t="s">
        <v>15</v>
      </c>
      <c r="D36" s="12">
        <f>D35/12</f>
        <v>1041.6666666666667</v>
      </c>
    </row>
    <row r="37" spans="3:8" x14ac:dyDescent="0.25">
      <c r="C37" t="s">
        <v>45</v>
      </c>
      <c r="D37" s="10">
        <f>D33*D19</f>
        <v>194043.35108966229</v>
      </c>
    </row>
    <row r="38" spans="3:8" x14ac:dyDescent="0.25">
      <c r="C38" s="13" t="s">
        <v>246</v>
      </c>
      <c r="D38" s="12">
        <f>D30+D37+H28+H31+H33</f>
        <v>230043.35108966229</v>
      </c>
    </row>
  </sheetData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D1:P56"/>
  <sheetViews>
    <sheetView workbookViewId="0"/>
  </sheetViews>
  <sheetFormatPr defaultRowHeight="15" x14ac:dyDescent="0.25"/>
  <sheetData>
    <row r="1" spans="4:16" x14ac:dyDescent="0.25">
      <c r="F1" s="14" t="s">
        <v>52</v>
      </c>
      <c r="G1" s="14" t="s">
        <v>52</v>
      </c>
      <c r="H1" s="14" t="s">
        <v>52</v>
      </c>
      <c r="I1" s="14" t="s">
        <v>52</v>
      </c>
      <c r="J1" s="14" t="s">
        <v>52</v>
      </c>
      <c r="L1" s="14" t="s">
        <v>114</v>
      </c>
    </row>
    <row r="2" spans="4:16" x14ac:dyDescent="0.25">
      <c r="F2" s="14">
        <v>0</v>
      </c>
      <c r="G2" s="14">
        <v>3.51</v>
      </c>
      <c r="H2" s="14">
        <v>4.01</v>
      </c>
      <c r="I2" s="14">
        <v>4.51</v>
      </c>
      <c r="J2" s="14">
        <v>5.01</v>
      </c>
    </row>
    <row r="3" spans="4:16" s="25" customFormat="1" x14ac:dyDescent="0.25">
      <c r="D3"/>
      <c r="E3" t="s">
        <v>75</v>
      </c>
      <c r="F3" s="24">
        <v>2</v>
      </c>
      <c r="G3" s="24">
        <v>3</v>
      </c>
      <c r="H3" s="24">
        <v>4</v>
      </c>
      <c r="I3" s="24">
        <v>5</v>
      </c>
      <c r="J3" s="24">
        <v>6</v>
      </c>
    </row>
    <row r="4" spans="4:16" s="25" customFormat="1" x14ac:dyDescent="0.25">
      <c r="D4">
        <v>1</v>
      </c>
      <c r="E4" s="36">
        <v>0</v>
      </c>
      <c r="F4" s="37">
        <v>13.5</v>
      </c>
      <c r="G4" s="37">
        <v>14.000000000000002</v>
      </c>
      <c r="H4" s="37">
        <v>14.000000000000002</v>
      </c>
      <c r="I4" s="37">
        <v>14.000000000000002</v>
      </c>
      <c r="J4" s="37">
        <v>14.000000000000002</v>
      </c>
      <c r="L4">
        <f>IF(F4+3&gt;F$18,F$18,F4+3)</f>
        <v>16.5</v>
      </c>
      <c r="M4">
        <f t="shared" ref="M4:P18" si="0">IF(G4+3&gt;G$18,G$18,G4+3)</f>
        <v>17</v>
      </c>
      <c r="N4">
        <f t="shared" si="0"/>
        <v>17</v>
      </c>
      <c r="O4">
        <f t="shared" si="0"/>
        <v>17</v>
      </c>
      <c r="P4">
        <f t="shared" si="0"/>
        <v>17</v>
      </c>
    </row>
    <row r="5" spans="4:16" x14ac:dyDescent="0.25">
      <c r="D5">
        <v>2</v>
      </c>
      <c r="E5" s="36">
        <v>20500</v>
      </c>
      <c r="F5" s="37">
        <v>15</v>
      </c>
      <c r="G5" s="37">
        <v>15.5</v>
      </c>
      <c r="H5" s="37">
        <v>15.5</v>
      </c>
      <c r="I5" s="37">
        <v>15.5</v>
      </c>
      <c r="J5" s="37">
        <v>16</v>
      </c>
      <c r="L5">
        <f t="shared" ref="L5:L18" si="1">IF(F5+3&gt;F$18,F$18,F5+3)</f>
        <v>18</v>
      </c>
      <c r="M5">
        <f t="shared" si="0"/>
        <v>18.5</v>
      </c>
      <c r="N5">
        <f t="shared" si="0"/>
        <v>18.5</v>
      </c>
      <c r="O5">
        <f t="shared" si="0"/>
        <v>18.5</v>
      </c>
      <c r="P5">
        <f t="shared" si="0"/>
        <v>19</v>
      </c>
    </row>
    <row r="6" spans="4:16" x14ac:dyDescent="0.25">
      <c r="D6">
        <v>3</v>
      </c>
      <c r="E6" s="36">
        <v>21000</v>
      </c>
      <c r="F6" s="37">
        <v>16.5</v>
      </c>
      <c r="G6" s="37">
        <v>17</v>
      </c>
      <c r="H6" s="37">
        <v>17</v>
      </c>
      <c r="I6" s="37">
        <v>17</v>
      </c>
      <c r="J6" s="37">
        <v>17.5</v>
      </c>
      <c r="L6">
        <f t="shared" si="1"/>
        <v>19.5</v>
      </c>
      <c r="M6">
        <f t="shared" si="0"/>
        <v>20</v>
      </c>
      <c r="N6">
        <f t="shared" si="0"/>
        <v>20</v>
      </c>
      <c r="O6">
        <f t="shared" si="0"/>
        <v>20</v>
      </c>
      <c r="P6">
        <f t="shared" si="0"/>
        <v>20.5</v>
      </c>
    </row>
    <row r="7" spans="4:16" x14ac:dyDescent="0.25">
      <c r="D7">
        <v>4</v>
      </c>
      <c r="E7" s="36">
        <v>21500</v>
      </c>
      <c r="F7" s="37">
        <v>18</v>
      </c>
      <c r="G7" s="37">
        <v>18</v>
      </c>
      <c r="H7" s="37">
        <v>18.5</v>
      </c>
      <c r="I7" s="37">
        <v>18.5</v>
      </c>
      <c r="J7" s="37">
        <v>19</v>
      </c>
      <c r="L7">
        <f t="shared" si="1"/>
        <v>21</v>
      </c>
      <c r="M7">
        <f t="shared" si="0"/>
        <v>21</v>
      </c>
      <c r="N7">
        <f t="shared" si="0"/>
        <v>21.5</v>
      </c>
      <c r="O7">
        <f t="shared" si="0"/>
        <v>21.5</v>
      </c>
      <c r="P7">
        <f t="shared" si="0"/>
        <v>22</v>
      </c>
    </row>
    <row r="8" spans="4:16" x14ac:dyDescent="0.25">
      <c r="D8">
        <v>5</v>
      </c>
      <c r="E8" s="36">
        <v>22000</v>
      </c>
      <c r="F8" s="37">
        <v>19</v>
      </c>
      <c r="G8" s="37">
        <v>19.5</v>
      </c>
      <c r="H8" s="37">
        <v>19.5</v>
      </c>
      <c r="I8" s="37">
        <v>20</v>
      </c>
      <c r="J8" s="37">
        <v>20</v>
      </c>
      <c r="L8">
        <f t="shared" si="1"/>
        <v>22</v>
      </c>
      <c r="M8">
        <f t="shared" si="0"/>
        <v>22.5</v>
      </c>
      <c r="N8">
        <f t="shared" si="0"/>
        <v>22.5</v>
      </c>
      <c r="O8">
        <f t="shared" si="0"/>
        <v>23</v>
      </c>
      <c r="P8">
        <f t="shared" si="0"/>
        <v>23</v>
      </c>
    </row>
    <row r="9" spans="4:16" x14ac:dyDescent="0.25">
      <c r="D9">
        <v>6</v>
      </c>
      <c r="E9" s="36">
        <v>22500</v>
      </c>
      <c r="F9" s="37">
        <v>20</v>
      </c>
      <c r="G9" s="37">
        <v>20.5</v>
      </c>
      <c r="H9" s="37">
        <v>21</v>
      </c>
      <c r="I9" s="37">
        <v>21</v>
      </c>
      <c r="J9" s="37">
        <v>21.5</v>
      </c>
      <c r="L9">
        <f t="shared" si="1"/>
        <v>23</v>
      </c>
      <c r="M9">
        <f t="shared" si="0"/>
        <v>23.5</v>
      </c>
      <c r="N9">
        <f t="shared" si="0"/>
        <v>24</v>
      </c>
      <c r="O9">
        <f t="shared" si="0"/>
        <v>24</v>
      </c>
      <c r="P9">
        <f t="shared" si="0"/>
        <v>24.5</v>
      </c>
    </row>
    <row r="10" spans="4:16" x14ac:dyDescent="0.25">
      <c r="D10">
        <v>7</v>
      </c>
      <c r="E10" s="36">
        <v>23000</v>
      </c>
      <c r="F10" s="37">
        <v>21.5</v>
      </c>
      <c r="G10" s="37">
        <v>21.5</v>
      </c>
      <c r="H10" s="37">
        <v>22</v>
      </c>
      <c r="I10" s="37">
        <v>22.5</v>
      </c>
      <c r="J10" s="37">
        <v>22.5</v>
      </c>
      <c r="L10">
        <f t="shared" si="1"/>
        <v>24.5</v>
      </c>
      <c r="M10">
        <f t="shared" si="0"/>
        <v>24.5</v>
      </c>
      <c r="N10">
        <f t="shared" si="0"/>
        <v>25</v>
      </c>
      <c r="O10">
        <f t="shared" si="0"/>
        <v>25.5</v>
      </c>
      <c r="P10">
        <f t="shared" si="0"/>
        <v>25.5</v>
      </c>
    </row>
    <row r="11" spans="4:16" x14ac:dyDescent="0.25">
      <c r="D11">
        <v>8</v>
      </c>
      <c r="E11" s="36">
        <v>23500</v>
      </c>
      <c r="F11" s="37">
        <v>22.5</v>
      </c>
      <c r="G11" s="37">
        <v>22.5</v>
      </c>
      <c r="H11" s="37">
        <v>23</v>
      </c>
      <c r="I11" s="37">
        <v>23.5</v>
      </c>
      <c r="J11" s="37">
        <v>23.5</v>
      </c>
      <c r="L11">
        <f t="shared" si="1"/>
        <v>25.5</v>
      </c>
      <c r="M11">
        <f t="shared" si="0"/>
        <v>25.5</v>
      </c>
      <c r="N11">
        <f t="shared" si="0"/>
        <v>26</v>
      </c>
      <c r="O11">
        <f t="shared" si="0"/>
        <v>26.5</v>
      </c>
      <c r="P11">
        <f t="shared" si="0"/>
        <v>26.5</v>
      </c>
    </row>
    <row r="12" spans="4:16" x14ac:dyDescent="0.25">
      <c r="D12">
        <v>9</v>
      </c>
      <c r="E12" s="36">
        <v>24000</v>
      </c>
      <c r="F12" s="37">
        <v>23.5</v>
      </c>
      <c r="G12" s="37">
        <v>24</v>
      </c>
      <c r="H12" s="37">
        <v>24</v>
      </c>
      <c r="I12" s="37">
        <v>24.5</v>
      </c>
      <c r="J12" s="37">
        <v>25</v>
      </c>
      <c r="L12">
        <f t="shared" si="1"/>
        <v>26.5</v>
      </c>
      <c r="M12">
        <f t="shared" si="0"/>
        <v>27</v>
      </c>
      <c r="N12">
        <f t="shared" si="0"/>
        <v>27</v>
      </c>
      <c r="O12">
        <f t="shared" si="0"/>
        <v>27.5</v>
      </c>
      <c r="P12">
        <f t="shared" si="0"/>
        <v>28</v>
      </c>
    </row>
    <row r="13" spans="4:16" x14ac:dyDescent="0.25">
      <c r="D13">
        <v>10</v>
      </c>
      <c r="E13" s="36">
        <v>25000</v>
      </c>
      <c r="F13" s="37">
        <v>25</v>
      </c>
      <c r="G13" s="37">
        <v>25.5</v>
      </c>
      <c r="H13" s="37">
        <v>26</v>
      </c>
      <c r="I13" s="37">
        <v>26.5</v>
      </c>
      <c r="J13" s="37">
        <v>27</v>
      </c>
      <c r="L13">
        <f t="shared" si="1"/>
        <v>26.5</v>
      </c>
      <c r="M13">
        <f t="shared" si="0"/>
        <v>27</v>
      </c>
      <c r="N13">
        <f t="shared" si="0"/>
        <v>28.000000000000004</v>
      </c>
      <c r="O13">
        <f t="shared" si="0"/>
        <v>28.499999999999996</v>
      </c>
      <c r="P13">
        <f t="shared" si="0"/>
        <v>28.999999999999996</v>
      </c>
    </row>
    <row r="14" spans="4:16" x14ac:dyDescent="0.25">
      <c r="D14">
        <v>11</v>
      </c>
      <c r="E14" s="36">
        <v>26000</v>
      </c>
      <c r="F14" s="37">
        <v>25</v>
      </c>
      <c r="G14" s="37">
        <v>26</v>
      </c>
      <c r="H14" s="37">
        <v>26.5</v>
      </c>
      <c r="I14" s="37">
        <v>27.500000000000004</v>
      </c>
      <c r="J14" s="37">
        <v>28.000000000000004</v>
      </c>
      <c r="L14">
        <f t="shared" si="1"/>
        <v>26.5</v>
      </c>
      <c r="M14">
        <f t="shared" si="0"/>
        <v>27</v>
      </c>
      <c r="N14">
        <f t="shared" si="0"/>
        <v>28.000000000000004</v>
      </c>
      <c r="O14">
        <f t="shared" si="0"/>
        <v>28.499999999999996</v>
      </c>
      <c r="P14">
        <f t="shared" si="0"/>
        <v>28.999999999999996</v>
      </c>
    </row>
    <row r="15" spans="4:16" x14ac:dyDescent="0.25">
      <c r="D15">
        <v>12</v>
      </c>
      <c r="E15" s="36">
        <v>27000</v>
      </c>
      <c r="F15" s="37">
        <v>25.5</v>
      </c>
      <c r="G15" s="37">
        <v>26</v>
      </c>
      <c r="H15" s="37">
        <v>27</v>
      </c>
      <c r="I15" s="37">
        <v>27.500000000000004</v>
      </c>
      <c r="J15" s="37">
        <v>28.000000000000004</v>
      </c>
      <c r="L15">
        <f t="shared" si="1"/>
        <v>26.5</v>
      </c>
      <c r="M15">
        <f t="shared" si="0"/>
        <v>27</v>
      </c>
      <c r="N15">
        <f t="shared" si="0"/>
        <v>28.000000000000004</v>
      </c>
      <c r="O15">
        <f t="shared" si="0"/>
        <v>28.499999999999996</v>
      </c>
      <c r="P15">
        <f t="shared" si="0"/>
        <v>28.999999999999996</v>
      </c>
    </row>
    <row r="16" spans="4:16" x14ac:dyDescent="0.25">
      <c r="D16">
        <v>13</v>
      </c>
      <c r="E16" s="36">
        <v>28000</v>
      </c>
      <c r="F16" s="37">
        <v>25.5</v>
      </c>
      <c r="G16" s="37">
        <v>26.5</v>
      </c>
      <c r="H16" s="37">
        <v>27</v>
      </c>
      <c r="I16" s="37">
        <v>28.000000000000004</v>
      </c>
      <c r="J16" s="37">
        <v>28.499999999999996</v>
      </c>
      <c r="L16">
        <f t="shared" si="1"/>
        <v>26.5</v>
      </c>
      <c r="M16">
        <f t="shared" si="0"/>
        <v>27</v>
      </c>
      <c r="N16">
        <f t="shared" si="0"/>
        <v>28.000000000000004</v>
      </c>
      <c r="O16">
        <f t="shared" si="0"/>
        <v>28.499999999999996</v>
      </c>
      <c r="P16">
        <f t="shared" si="0"/>
        <v>28.999999999999996</v>
      </c>
    </row>
    <row r="17" spans="4:16" x14ac:dyDescent="0.25">
      <c r="D17">
        <v>14</v>
      </c>
      <c r="E17" s="36">
        <v>29000</v>
      </c>
      <c r="F17" s="37">
        <v>26</v>
      </c>
      <c r="G17" s="37">
        <v>26.5</v>
      </c>
      <c r="H17" s="37">
        <v>27.500000000000004</v>
      </c>
      <c r="I17" s="37">
        <v>28.000000000000004</v>
      </c>
      <c r="J17" s="37">
        <v>28.499999999999996</v>
      </c>
      <c r="L17">
        <f t="shared" si="1"/>
        <v>26.5</v>
      </c>
      <c r="M17">
        <f t="shared" si="0"/>
        <v>27</v>
      </c>
      <c r="N17">
        <f t="shared" si="0"/>
        <v>28.000000000000004</v>
      </c>
      <c r="O17">
        <f t="shared" si="0"/>
        <v>28.499999999999996</v>
      </c>
      <c r="P17">
        <f t="shared" si="0"/>
        <v>28.999999999999996</v>
      </c>
    </row>
    <row r="18" spans="4:16" x14ac:dyDescent="0.25">
      <c r="D18">
        <v>15</v>
      </c>
      <c r="E18" s="36">
        <v>30000</v>
      </c>
      <c r="F18" s="37">
        <v>26.5</v>
      </c>
      <c r="G18" s="37">
        <v>27</v>
      </c>
      <c r="H18" s="37">
        <v>28.000000000000004</v>
      </c>
      <c r="I18" s="37">
        <v>28.499999999999996</v>
      </c>
      <c r="J18" s="37">
        <v>28.999999999999996</v>
      </c>
      <c r="L18">
        <f t="shared" si="1"/>
        <v>26.5</v>
      </c>
      <c r="M18">
        <f t="shared" si="0"/>
        <v>27</v>
      </c>
      <c r="N18">
        <f t="shared" si="0"/>
        <v>28.000000000000004</v>
      </c>
      <c r="O18">
        <f t="shared" si="0"/>
        <v>28.499999999999996</v>
      </c>
      <c r="P18">
        <f t="shared" si="0"/>
        <v>28.999999999999996</v>
      </c>
    </row>
    <row r="19" spans="4:16" x14ac:dyDescent="0.25">
      <c r="D19">
        <v>16</v>
      </c>
      <c r="E19" s="36">
        <v>31000</v>
      </c>
      <c r="F19" s="37">
        <v>26.5</v>
      </c>
      <c r="G19" s="37">
        <v>27.500000000000004</v>
      </c>
      <c r="H19" s="37">
        <v>28.000000000000004</v>
      </c>
      <c r="I19" s="37">
        <v>28.999999999999996</v>
      </c>
      <c r="J19" s="37">
        <v>29.5</v>
      </c>
    </row>
    <row r="20" spans="4:16" x14ac:dyDescent="0.25">
      <c r="D20">
        <v>17</v>
      </c>
      <c r="E20" s="36">
        <v>32000</v>
      </c>
      <c r="F20" s="37">
        <v>27</v>
      </c>
      <c r="G20" s="37">
        <v>28.000000000000004</v>
      </c>
      <c r="H20" s="37">
        <v>28.499999999999996</v>
      </c>
      <c r="I20" s="37">
        <v>28.999999999999996</v>
      </c>
      <c r="J20" s="37">
        <v>30</v>
      </c>
    </row>
    <row r="21" spans="4:16" x14ac:dyDescent="0.25">
      <c r="D21">
        <v>18</v>
      </c>
      <c r="E21" s="36">
        <v>33000</v>
      </c>
      <c r="F21" s="37">
        <v>27</v>
      </c>
      <c r="G21" s="37">
        <v>28.000000000000004</v>
      </c>
      <c r="H21" s="37">
        <v>28.999999999999996</v>
      </c>
      <c r="I21" s="37">
        <v>29.5</v>
      </c>
      <c r="J21" s="37">
        <v>30</v>
      </c>
    </row>
    <row r="22" spans="4:16" x14ac:dyDescent="0.25">
      <c r="D22">
        <v>19</v>
      </c>
      <c r="E22" s="36">
        <v>34000</v>
      </c>
      <c r="F22" s="37">
        <v>27.500000000000004</v>
      </c>
      <c r="G22" s="37">
        <v>28.000000000000004</v>
      </c>
      <c r="H22" s="37">
        <v>28.999999999999996</v>
      </c>
      <c r="I22" s="37">
        <v>29.5</v>
      </c>
      <c r="J22" s="37">
        <v>30.5</v>
      </c>
    </row>
    <row r="23" spans="4:16" x14ac:dyDescent="0.25">
      <c r="D23">
        <v>20</v>
      </c>
      <c r="E23" s="36">
        <v>35000</v>
      </c>
      <c r="F23" s="37">
        <v>27.500000000000004</v>
      </c>
      <c r="G23" s="37">
        <v>28.499999999999996</v>
      </c>
      <c r="H23" s="37">
        <v>28.999999999999996</v>
      </c>
      <c r="I23" s="37">
        <v>30</v>
      </c>
      <c r="J23" s="37">
        <v>30.5</v>
      </c>
    </row>
    <row r="24" spans="4:16" x14ac:dyDescent="0.25">
      <c r="D24">
        <v>21</v>
      </c>
      <c r="E24" s="36">
        <v>36000</v>
      </c>
      <c r="F24" s="37">
        <v>27.500000000000004</v>
      </c>
      <c r="G24" s="37">
        <v>28.499999999999996</v>
      </c>
      <c r="H24" s="37">
        <v>29.5</v>
      </c>
      <c r="I24" s="37">
        <v>30</v>
      </c>
      <c r="J24" s="37">
        <v>31</v>
      </c>
    </row>
    <row r="25" spans="4:16" x14ac:dyDescent="0.25">
      <c r="D25">
        <v>22</v>
      </c>
      <c r="E25" s="36">
        <v>37000</v>
      </c>
      <c r="F25" s="37">
        <v>27.500000000000004</v>
      </c>
      <c r="G25" s="37">
        <v>28.499999999999996</v>
      </c>
      <c r="H25" s="37">
        <v>29.5</v>
      </c>
      <c r="I25" s="37">
        <v>30.5</v>
      </c>
      <c r="J25" s="37">
        <v>31</v>
      </c>
    </row>
    <row r="26" spans="4:16" x14ac:dyDescent="0.25">
      <c r="D26">
        <v>23</v>
      </c>
      <c r="E26" s="36">
        <v>44000</v>
      </c>
      <c r="F26" s="37">
        <v>28.000000000000004</v>
      </c>
      <c r="G26" s="37">
        <v>28.999999999999996</v>
      </c>
      <c r="H26" s="37">
        <v>29.5</v>
      </c>
      <c r="I26" s="37">
        <v>30.5</v>
      </c>
      <c r="J26" s="37">
        <v>31.5</v>
      </c>
    </row>
    <row r="27" spans="4:16" x14ac:dyDescent="0.25">
      <c r="D27">
        <v>24</v>
      </c>
      <c r="E27" s="36">
        <v>45000</v>
      </c>
      <c r="F27" s="37">
        <v>28.499999999999996</v>
      </c>
      <c r="G27" s="37">
        <v>28.999999999999996</v>
      </c>
      <c r="H27" s="37">
        <v>30</v>
      </c>
      <c r="I27" s="37">
        <v>31</v>
      </c>
      <c r="J27" s="37">
        <v>32</v>
      </c>
    </row>
    <row r="28" spans="4:16" x14ac:dyDescent="0.25">
      <c r="D28">
        <v>25</v>
      </c>
      <c r="E28" s="36">
        <v>46000</v>
      </c>
      <c r="F28" s="37">
        <v>29.5</v>
      </c>
      <c r="G28" s="37">
        <v>30</v>
      </c>
      <c r="H28" s="37">
        <v>31</v>
      </c>
      <c r="I28" s="37">
        <v>32</v>
      </c>
      <c r="J28" s="37">
        <v>32.5</v>
      </c>
    </row>
    <row r="29" spans="4:16" x14ac:dyDescent="0.25">
      <c r="D29">
        <v>26</v>
      </c>
      <c r="E29" s="36">
        <v>47000</v>
      </c>
      <c r="F29" s="37">
        <v>30</v>
      </c>
      <c r="G29" s="37">
        <v>30.5</v>
      </c>
      <c r="H29" s="37">
        <v>31.5</v>
      </c>
      <c r="I29" s="37">
        <v>32</v>
      </c>
      <c r="J29" s="37">
        <v>33</v>
      </c>
    </row>
    <row r="30" spans="4:16" x14ac:dyDescent="0.25">
      <c r="D30">
        <v>27</v>
      </c>
      <c r="E30" s="36">
        <v>48000</v>
      </c>
      <c r="F30" s="37">
        <v>30</v>
      </c>
      <c r="G30" s="37">
        <v>31</v>
      </c>
      <c r="H30" s="37">
        <v>32</v>
      </c>
      <c r="I30" s="37">
        <v>32.5</v>
      </c>
      <c r="J30" s="37">
        <v>33.5</v>
      </c>
    </row>
    <row r="31" spans="4:16" x14ac:dyDescent="0.25">
      <c r="D31">
        <v>28</v>
      </c>
      <c r="E31" s="36">
        <v>49000</v>
      </c>
      <c r="F31" s="37">
        <v>30.5</v>
      </c>
      <c r="G31" s="37">
        <v>31.5</v>
      </c>
      <c r="H31" s="37">
        <v>32.5</v>
      </c>
      <c r="I31" s="37">
        <v>33</v>
      </c>
      <c r="J31" s="37">
        <v>33.5</v>
      </c>
    </row>
    <row r="32" spans="4:16" x14ac:dyDescent="0.25">
      <c r="D32">
        <v>29</v>
      </c>
      <c r="E32" s="36">
        <v>50000</v>
      </c>
      <c r="F32" s="37">
        <v>31</v>
      </c>
      <c r="G32" s="37">
        <v>32</v>
      </c>
      <c r="H32" s="37">
        <v>32.5</v>
      </c>
      <c r="I32" s="37">
        <v>33.5</v>
      </c>
      <c r="J32" s="37">
        <v>34</v>
      </c>
    </row>
    <row r="33" spans="4:10" x14ac:dyDescent="0.25">
      <c r="D33">
        <v>30</v>
      </c>
      <c r="E33" s="36">
        <v>51000</v>
      </c>
      <c r="F33" s="37">
        <v>31.5</v>
      </c>
      <c r="G33" s="37">
        <v>32.5</v>
      </c>
      <c r="H33" s="37">
        <v>33</v>
      </c>
      <c r="I33" s="37">
        <v>34</v>
      </c>
      <c r="J33" s="37">
        <v>34.5</v>
      </c>
    </row>
    <row r="34" spans="4:10" x14ac:dyDescent="0.25">
      <c r="D34">
        <v>31</v>
      </c>
      <c r="E34" s="36">
        <v>52000</v>
      </c>
      <c r="F34" s="37">
        <v>31.5</v>
      </c>
      <c r="G34" s="37">
        <v>32.5</v>
      </c>
      <c r="H34" s="37">
        <v>33.5</v>
      </c>
      <c r="I34" s="37">
        <v>34.5</v>
      </c>
      <c r="J34" s="37">
        <v>35</v>
      </c>
    </row>
    <row r="35" spans="4:10" x14ac:dyDescent="0.25">
      <c r="D35">
        <v>32</v>
      </c>
      <c r="E35" s="36">
        <v>53000</v>
      </c>
      <c r="F35" s="37">
        <v>31.5</v>
      </c>
      <c r="G35" s="37">
        <v>33</v>
      </c>
      <c r="H35" s="37">
        <v>34</v>
      </c>
      <c r="I35" s="37">
        <v>34.5</v>
      </c>
      <c r="J35" s="37">
        <v>35.5</v>
      </c>
    </row>
    <row r="36" spans="4:10" x14ac:dyDescent="0.25">
      <c r="D36">
        <v>33</v>
      </c>
      <c r="E36" s="36">
        <v>54000</v>
      </c>
      <c r="F36" s="37">
        <v>31.5</v>
      </c>
      <c r="G36" s="37">
        <v>33</v>
      </c>
      <c r="H36" s="37">
        <v>34</v>
      </c>
      <c r="I36" s="37">
        <v>35</v>
      </c>
      <c r="J36" s="37">
        <v>36</v>
      </c>
    </row>
    <row r="37" spans="4:10" x14ac:dyDescent="0.25">
      <c r="D37">
        <v>34</v>
      </c>
      <c r="E37" s="36">
        <v>55000</v>
      </c>
      <c r="F37" s="37">
        <v>31.5</v>
      </c>
      <c r="G37" s="37">
        <v>33</v>
      </c>
      <c r="H37" s="37">
        <v>34.5</v>
      </c>
      <c r="I37" s="37">
        <v>35.5</v>
      </c>
      <c r="J37" s="37">
        <v>36</v>
      </c>
    </row>
    <row r="38" spans="4:10" x14ac:dyDescent="0.25">
      <c r="D38">
        <v>35</v>
      </c>
      <c r="E38" s="36">
        <v>56000</v>
      </c>
      <c r="F38" s="37">
        <v>31.5</v>
      </c>
      <c r="G38" s="37">
        <v>33</v>
      </c>
      <c r="H38" s="37">
        <v>34.5</v>
      </c>
      <c r="I38" s="37">
        <v>36</v>
      </c>
      <c r="J38" s="37">
        <v>36.5</v>
      </c>
    </row>
    <row r="39" spans="4:10" x14ac:dyDescent="0.25">
      <c r="D39">
        <v>36</v>
      </c>
      <c r="E39" s="36">
        <v>57000</v>
      </c>
      <c r="F39" s="37">
        <v>31.5</v>
      </c>
      <c r="G39" s="37">
        <v>33</v>
      </c>
      <c r="H39" s="37">
        <v>34.5</v>
      </c>
      <c r="I39" s="37">
        <v>36</v>
      </c>
      <c r="J39" s="37">
        <v>37</v>
      </c>
    </row>
    <row r="40" spans="4:10" x14ac:dyDescent="0.25">
      <c r="D40">
        <v>37</v>
      </c>
      <c r="E40" s="36">
        <v>60000</v>
      </c>
      <c r="F40" s="37">
        <v>31.5</v>
      </c>
      <c r="G40" s="37">
        <v>33</v>
      </c>
      <c r="H40" s="37">
        <v>34.5</v>
      </c>
      <c r="I40" s="37">
        <v>36</v>
      </c>
      <c r="J40" s="37">
        <v>37.5</v>
      </c>
    </row>
    <row r="41" spans="4:10" x14ac:dyDescent="0.25">
      <c r="D41">
        <v>38</v>
      </c>
      <c r="E41" s="36">
        <v>67000</v>
      </c>
      <c r="F41" s="37">
        <v>32</v>
      </c>
      <c r="G41" s="37">
        <v>33</v>
      </c>
      <c r="H41" s="37">
        <v>34.5</v>
      </c>
      <c r="I41" s="37">
        <v>36</v>
      </c>
      <c r="J41" s="37">
        <v>37.5</v>
      </c>
    </row>
    <row r="42" spans="4:10" x14ac:dyDescent="0.25">
      <c r="D42">
        <v>39</v>
      </c>
      <c r="E42" s="36">
        <v>68000</v>
      </c>
      <c r="F42" s="37">
        <v>32</v>
      </c>
      <c r="G42" s="37">
        <v>33.5</v>
      </c>
      <c r="H42" s="37">
        <v>34.5</v>
      </c>
      <c r="I42" s="37">
        <v>36</v>
      </c>
      <c r="J42" s="37">
        <v>37.5</v>
      </c>
    </row>
    <row r="43" spans="4:10" x14ac:dyDescent="0.25">
      <c r="D43">
        <v>40</v>
      </c>
      <c r="E43" s="36">
        <v>69000</v>
      </c>
      <c r="F43" s="37">
        <v>32</v>
      </c>
      <c r="G43" s="37">
        <v>33.5</v>
      </c>
      <c r="H43" s="37">
        <v>35</v>
      </c>
      <c r="I43" s="37">
        <v>36</v>
      </c>
      <c r="J43" s="37">
        <v>37.5</v>
      </c>
    </row>
    <row r="44" spans="4:10" x14ac:dyDescent="0.25">
      <c r="D44">
        <v>41</v>
      </c>
      <c r="E44" s="36">
        <v>70000</v>
      </c>
      <c r="F44" s="37">
        <v>32.5</v>
      </c>
      <c r="G44" s="37">
        <v>34</v>
      </c>
      <c r="H44" s="37">
        <v>35</v>
      </c>
      <c r="I44" s="37">
        <v>36</v>
      </c>
      <c r="J44" s="37">
        <v>37.5</v>
      </c>
    </row>
    <row r="45" spans="4:10" x14ac:dyDescent="0.25">
      <c r="D45">
        <v>42</v>
      </c>
      <c r="E45" s="36">
        <v>71000</v>
      </c>
      <c r="F45" s="37">
        <v>32.5</v>
      </c>
      <c r="G45" s="37">
        <v>34</v>
      </c>
      <c r="H45" s="37">
        <v>35</v>
      </c>
      <c r="I45" s="37">
        <v>36.5</v>
      </c>
      <c r="J45" s="37">
        <v>37.5</v>
      </c>
    </row>
    <row r="46" spans="4:10" x14ac:dyDescent="0.25">
      <c r="D46">
        <v>43</v>
      </c>
      <c r="E46" s="36">
        <v>72000</v>
      </c>
      <c r="F46" s="37">
        <v>32.5</v>
      </c>
      <c r="G46" s="37">
        <v>34</v>
      </c>
      <c r="H46" s="37">
        <v>35.5</v>
      </c>
      <c r="I46" s="37">
        <v>36.5</v>
      </c>
      <c r="J46" s="37">
        <v>38</v>
      </c>
    </row>
    <row r="47" spans="4:10" x14ac:dyDescent="0.25">
      <c r="D47">
        <v>44</v>
      </c>
      <c r="E47" s="36">
        <v>73000</v>
      </c>
      <c r="F47" s="37">
        <v>33</v>
      </c>
      <c r="G47" s="37">
        <v>34.5</v>
      </c>
      <c r="H47" s="37">
        <v>35.5</v>
      </c>
      <c r="I47" s="37">
        <v>37</v>
      </c>
      <c r="J47" s="37">
        <v>38</v>
      </c>
    </row>
    <row r="48" spans="4:10" x14ac:dyDescent="0.25">
      <c r="D48">
        <v>45</v>
      </c>
      <c r="E48" s="36">
        <v>75000</v>
      </c>
      <c r="F48" s="37">
        <v>33</v>
      </c>
      <c r="G48" s="37">
        <v>34.5</v>
      </c>
      <c r="H48" s="37">
        <v>36</v>
      </c>
      <c r="I48" s="37">
        <v>37</v>
      </c>
      <c r="J48" s="37">
        <v>38.5</v>
      </c>
    </row>
    <row r="49" spans="4:10" x14ac:dyDescent="0.25">
      <c r="D49">
        <v>46</v>
      </c>
      <c r="E49" s="36">
        <v>76000</v>
      </c>
      <c r="F49" s="37">
        <v>33.5</v>
      </c>
      <c r="G49" s="37">
        <v>34.5</v>
      </c>
      <c r="H49" s="37">
        <v>36</v>
      </c>
      <c r="I49" s="37">
        <v>37.5</v>
      </c>
      <c r="J49" s="37">
        <v>38.5</v>
      </c>
    </row>
    <row r="50" spans="4:10" x14ac:dyDescent="0.25">
      <c r="D50">
        <v>47</v>
      </c>
      <c r="E50" s="36">
        <v>77000</v>
      </c>
      <c r="F50" s="37">
        <v>33.5</v>
      </c>
      <c r="G50" s="37">
        <v>35</v>
      </c>
      <c r="H50" s="37">
        <v>36</v>
      </c>
      <c r="I50" s="37">
        <v>37.5</v>
      </c>
      <c r="J50" s="37">
        <v>38.5</v>
      </c>
    </row>
    <row r="51" spans="4:10" x14ac:dyDescent="0.25">
      <c r="D51">
        <v>48</v>
      </c>
      <c r="E51" s="36">
        <v>78000</v>
      </c>
      <c r="F51" s="37">
        <v>33.5</v>
      </c>
      <c r="G51" s="37">
        <v>35</v>
      </c>
      <c r="H51" s="37">
        <v>36.5</v>
      </c>
      <c r="I51" s="37">
        <v>37.5</v>
      </c>
      <c r="J51" s="37">
        <v>39</v>
      </c>
    </row>
    <row r="52" spans="4:10" x14ac:dyDescent="0.25">
      <c r="D52">
        <v>49</v>
      </c>
      <c r="E52" s="36">
        <v>79000</v>
      </c>
      <c r="F52" s="37">
        <v>34</v>
      </c>
      <c r="G52" s="37">
        <v>35</v>
      </c>
      <c r="H52" s="37">
        <v>36.5</v>
      </c>
      <c r="I52" s="37">
        <v>37.5</v>
      </c>
      <c r="J52" s="37">
        <v>39</v>
      </c>
    </row>
    <row r="53" spans="4:10" x14ac:dyDescent="0.25">
      <c r="D53">
        <v>50</v>
      </c>
      <c r="E53" s="36">
        <v>80000</v>
      </c>
      <c r="F53" s="37">
        <v>34</v>
      </c>
      <c r="G53" s="37">
        <v>35.5</v>
      </c>
      <c r="H53" s="37">
        <v>36.5</v>
      </c>
      <c r="I53" s="37">
        <v>38</v>
      </c>
      <c r="J53" s="37">
        <v>39</v>
      </c>
    </row>
    <row r="54" spans="4:10" x14ac:dyDescent="0.25">
      <c r="D54">
        <v>51</v>
      </c>
      <c r="E54" s="36">
        <v>102000</v>
      </c>
      <c r="F54" s="37">
        <v>34</v>
      </c>
      <c r="G54" s="37">
        <v>35.5</v>
      </c>
      <c r="H54" s="37">
        <v>37</v>
      </c>
      <c r="I54" s="37">
        <v>38.5</v>
      </c>
      <c r="J54" s="37">
        <v>39.5</v>
      </c>
    </row>
    <row r="55" spans="4:10" x14ac:dyDescent="0.25">
      <c r="D55">
        <v>52</v>
      </c>
      <c r="E55" s="36">
        <v>103000</v>
      </c>
      <c r="F55" s="37">
        <v>34</v>
      </c>
      <c r="G55" s="37">
        <v>35.5</v>
      </c>
      <c r="H55" s="37">
        <v>37</v>
      </c>
      <c r="I55" s="37">
        <v>38.5</v>
      </c>
      <c r="J55" s="37">
        <v>40</v>
      </c>
    </row>
    <row r="56" spans="4:10" x14ac:dyDescent="0.25">
      <c r="D56">
        <v>53</v>
      </c>
      <c r="E56" s="36">
        <v>110000</v>
      </c>
      <c r="F56" s="37">
        <v>34</v>
      </c>
      <c r="G56" s="37">
        <v>35.5</v>
      </c>
      <c r="H56" s="37">
        <v>37</v>
      </c>
      <c r="I56" s="37">
        <v>39</v>
      </c>
      <c r="J56" s="37">
        <v>40.5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D1:J57"/>
  <sheetViews>
    <sheetView workbookViewId="0"/>
  </sheetViews>
  <sheetFormatPr defaultRowHeight="15" x14ac:dyDescent="0.25"/>
  <sheetData>
    <row r="1" spans="4:10" x14ac:dyDescent="0.25">
      <c r="F1" s="14" t="s">
        <v>52</v>
      </c>
      <c r="G1" s="14" t="s">
        <v>52</v>
      </c>
      <c r="H1" s="14" t="s">
        <v>52</v>
      </c>
      <c r="I1" s="14" t="s">
        <v>52</v>
      </c>
      <c r="J1" s="14" t="s">
        <v>52</v>
      </c>
    </row>
    <row r="2" spans="4:10" x14ac:dyDescent="0.25">
      <c r="F2" s="14">
        <v>0</v>
      </c>
      <c r="G2" s="14">
        <v>3.51</v>
      </c>
      <c r="H2" s="14">
        <v>4.01</v>
      </c>
      <c r="I2" s="14">
        <v>4.51</v>
      </c>
      <c r="J2" s="14">
        <v>5.01</v>
      </c>
    </row>
    <row r="3" spans="4:10" s="25" customFormat="1" x14ac:dyDescent="0.25">
      <c r="D3"/>
      <c r="E3" t="s">
        <v>75</v>
      </c>
      <c r="F3" s="24">
        <v>2</v>
      </c>
      <c r="G3" s="24">
        <v>3</v>
      </c>
      <c r="H3" s="24">
        <v>4</v>
      </c>
      <c r="I3" s="24">
        <v>5</v>
      </c>
      <c r="J3" s="24">
        <v>6</v>
      </c>
    </row>
    <row r="4" spans="4:10" s="25" customFormat="1" x14ac:dyDescent="0.25">
      <c r="D4">
        <v>0</v>
      </c>
      <c r="E4" s="59">
        <v>0</v>
      </c>
      <c r="F4" s="51">
        <v>13.5</v>
      </c>
      <c r="G4" s="51">
        <v>14.000000000000002</v>
      </c>
      <c r="H4" s="51">
        <v>14.000000000000002</v>
      </c>
      <c r="I4" s="51">
        <v>14.000000000000002</v>
      </c>
      <c r="J4" s="51">
        <v>14.000000000000002</v>
      </c>
    </row>
    <row r="5" spans="4:10" x14ac:dyDescent="0.25">
      <c r="D5">
        <v>1</v>
      </c>
      <c r="E5" s="36">
        <v>0</v>
      </c>
      <c r="F5" s="37">
        <v>16.5</v>
      </c>
      <c r="G5" s="37">
        <v>17</v>
      </c>
      <c r="H5" s="37">
        <v>17</v>
      </c>
      <c r="I5" s="37">
        <v>17</v>
      </c>
      <c r="J5" s="37">
        <v>17</v>
      </c>
    </row>
    <row r="6" spans="4:10" x14ac:dyDescent="0.25">
      <c r="D6">
        <v>2</v>
      </c>
      <c r="E6" s="36">
        <v>20500</v>
      </c>
      <c r="F6" s="37">
        <v>18</v>
      </c>
      <c r="G6" s="37">
        <v>18.5</v>
      </c>
      <c r="H6" s="37">
        <v>18.5</v>
      </c>
      <c r="I6" s="37">
        <v>18.5</v>
      </c>
      <c r="J6" s="37">
        <v>19</v>
      </c>
    </row>
    <row r="7" spans="4:10" x14ac:dyDescent="0.25">
      <c r="D7">
        <v>3</v>
      </c>
      <c r="E7" s="36">
        <v>21000</v>
      </c>
      <c r="F7" s="37">
        <v>19.5</v>
      </c>
      <c r="G7" s="37">
        <v>20</v>
      </c>
      <c r="H7" s="37">
        <v>20</v>
      </c>
      <c r="I7" s="37">
        <v>20</v>
      </c>
      <c r="J7" s="37">
        <v>20.5</v>
      </c>
    </row>
    <row r="8" spans="4:10" x14ac:dyDescent="0.25">
      <c r="D8">
        <v>4</v>
      </c>
      <c r="E8" s="36">
        <v>21500</v>
      </c>
      <c r="F8" s="37">
        <v>21</v>
      </c>
      <c r="G8" s="37">
        <v>21</v>
      </c>
      <c r="H8" s="37">
        <v>21.5</v>
      </c>
      <c r="I8" s="37">
        <v>21.5</v>
      </c>
      <c r="J8" s="37">
        <v>22</v>
      </c>
    </row>
    <row r="9" spans="4:10" x14ac:dyDescent="0.25">
      <c r="D9">
        <v>5</v>
      </c>
      <c r="E9" s="36">
        <v>22000</v>
      </c>
      <c r="F9" s="37">
        <v>22</v>
      </c>
      <c r="G9" s="37">
        <v>22.5</v>
      </c>
      <c r="H9" s="37">
        <v>22.5</v>
      </c>
      <c r="I9" s="37">
        <v>23</v>
      </c>
      <c r="J9" s="37">
        <v>23</v>
      </c>
    </row>
    <row r="10" spans="4:10" x14ac:dyDescent="0.25">
      <c r="D10">
        <v>6</v>
      </c>
      <c r="E10" s="36">
        <v>22500</v>
      </c>
      <c r="F10" s="37">
        <v>23</v>
      </c>
      <c r="G10" s="37">
        <v>23.5</v>
      </c>
      <c r="H10" s="37">
        <v>24</v>
      </c>
      <c r="I10" s="37">
        <v>24</v>
      </c>
      <c r="J10" s="37">
        <v>24.5</v>
      </c>
    </row>
    <row r="11" spans="4:10" x14ac:dyDescent="0.25">
      <c r="D11">
        <v>7</v>
      </c>
      <c r="E11" s="36">
        <v>23000</v>
      </c>
      <c r="F11" s="37">
        <v>24.5</v>
      </c>
      <c r="G11" s="37">
        <v>24.5</v>
      </c>
      <c r="H11" s="37">
        <v>25</v>
      </c>
      <c r="I11" s="37">
        <v>25.5</v>
      </c>
      <c r="J11" s="37">
        <v>25.5</v>
      </c>
    </row>
    <row r="12" spans="4:10" x14ac:dyDescent="0.25">
      <c r="D12">
        <v>8</v>
      </c>
      <c r="E12" s="36">
        <v>23500</v>
      </c>
      <c r="F12" s="37">
        <v>25.5</v>
      </c>
      <c r="G12" s="37">
        <v>25.5</v>
      </c>
      <c r="H12" s="37">
        <v>26</v>
      </c>
      <c r="I12" s="37">
        <v>26.5</v>
      </c>
      <c r="J12" s="37">
        <v>26.5</v>
      </c>
    </row>
    <row r="13" spans="4:10" x14ac:dyDescent="0.25">
      <c r="D13">
        <v>9</v>
      </c>
      <c r="E13" s="36">
        <v>24000</v>
      </c>
      <c r="F13" s="37">
        <v>26.5</v>
      </c>
      <c r="G13" s="37">
        <v>27</v>
      </c>
      <c r="H13" s="37">
        <v>27</v>
      </c>
      <c r="I13" s="37">
        <v>27.5</v>
      </c>
      <c r="J13" s="37">
        <v>28</v>
      </c>
    </row>
    <row r="14" spans="4:10" x14ac:dyDescent="0.25">
      <c r="D14">
        <v>10</v>
      </c>
      <c r="E14" s="36">
        <v>25000</v>
      </c>
      <c r="F14" s="37">
        <v>26.5</v>
      </c>
      <c r="G14" s="37">
        <v>27</v>
      </c>
      <c r="H14" s="37">
        <v>28.000000000000004</v>
      </c>
      <c r="I14" s="37">
        <v>28.499999999999996</v>
      </c>
      <c r="J14" s="37">
        <v>28.999999999999996</v>
      </c>
    </row>
    <row r="15" spans="4:10" x14ac:dyDescent="0.25">
      <c r="D15">
        <v>11</v>
      </c>
      <c r="E15" s="36">
        <v>26000</v>
      </c>
      <c r="F15" s="37">
        <v>26.5</v>
      </c>
      <c r="G15" s="37">
        <v>27</v>
      </c>
      <c r="H15" s="37">
        <v>28.000000000000004</v>
      </c>
      <c r="I15" s="37">
        <v>28.499999999999996</v>
      </c>
      <c r="J15" s="37">
        <v>28.999999999999996</v>
      </c>
    </row>
    <row r="16" spans="4:10" x14ac:dyDescent="0.25">
      <c r="D16">
        <v>12</v>
      </c>
      <c r="E16" s="36">
        <v>27000</v>
      </c>
      <c r="F16" s="37">
        <v>26.5</v>
      </c>
      <c r="G16" s="37">
        <v>27</v>
      </c>
      <c r="H16" s="37">
        <v>28.000000000000004</v>
      </c>
      <c r="I16" s="37">
        <v>28.499999999999996</v>
      </c>
      <c r="J16" s="37">
        <v>28.999999999999996</v>
      </c>
    </row>
    <row r="17" spans="4:10" x14ac:dyDescent="0.25">
      <c r="D17">
        <v>13</v>
      </c>
      <c r="E17" s="36">
        <v>28000</v>
      </c>
      <c r="F17" s="37">
        <v>26.5</v>
      </c>
      <c r="G17" s="37">
        <v>27</v>
      </c>
      <c r="H17" s="37">
        <v>28.000000000000004</v>
      </c>
      <c r="I17" s="37">
        <v>28.499999999999996</v>
      </c>
      <c r="J17" s="37">
        <v>28.999999999999996</v>
      </c>
    </row>
    <row r="18" spans="4:10" x14ac:dyDescent="0.25">
      <c r="D18">
        <v>14</v>
      </c>
      <c r="E18" s="36">
        <v>29000</v>
      </c>
      <c r="F18" s="37">
        <v>26.5</v>
      </c>
      <c r="G18" s="37">
        <v>27</v>
      </c>
      <c r="H18" s="37">
        <v>28.000000000000004</v>
      </c>
      <c r="I18" s="37">
        <v>28.499999999999996</v>
      </c>
      <c r="J18" s="37">
        <v>28.999999999999996</v>
      </c>
    </row>
    <row r="19" spans="4:10" x14ac:dyDescent="0.25">
      <c r="D19">
        <v>15</v>
      </c>
      <c r="E19" s="36">
        <v>30000</v>
      </c>
      <c r="F19" s="37">
        <v>26.5</v>
      </c>
      <c r="G19" s="37">
        <v>27</v>
      </c>
      <c r="H19" s="37">
        <v>28.000000000000004</v>
      </c>
      <c r="I19" s="37">
        <v>28.499999999999996</v>
      </c>
      <c r="J19" s="37">
        <v>28.999999999999996</v>
      </c>
    </row>
    <row r="20" spans="4:10" x14ac:dyDescent="0.25">
      <c r="D20">
        <v>16</v>
      </c>
      <c r="E20" s="36">
        <v>31000</v>
      </c>
      <c r="F20" s="37">
        <v>26.5</v>
      </c>
      <c r="G20" s="37">
        <v>27.500000000000004</v>
      </c>
      <c r="H20" s="37">
        <v>28.000000000000004</v>
      </c>
      <c r="I20" s="37">
        <v>28.999999999999996</v>
      </c>
      <c r="J20" s="37">
        <v>29.5</v>
      </c>
    </row>
    <row r="21" spans="4:10" x14ac:dyDescent="0.25">
      <c r="D21">
        <v>17</v>
      </c>
      <c r="E21" s="36">
        <v>32000</v>
      </c>
      <c r="F21" s="37">
        <v>27</v>
      </c>
      <c r="G21" s="37">
        <v>28.000000000000004</v>
      </c>
      <c r="H21" s="37">
        <v>28.499999999999996</v>
      </c>
      <c r="I21" s="37">
        <v>28.999999999999996</v>
      </c>
      <c r="J21" s="37">
        <v>30</v>
      </c>
    </row>
    <row r="22" spans="4:10" x14ac:dyDescent="0.25">
      <c r="D22">
        <v>18</v>
      </c>
      <c r="E22" s="36">
        <v>33000</v>
      </c>
      <c r="F22" s="37">
        <v>27</v>
      </c>
      <c r="G22" s="37">
        <v>28.000000000000004</v>
      </c>
      <c r="H22" s="37">
        <v>28.999999999999996</v>
      </c>
      <c r="I22" s="37">
        <v>29.5</v>
      </c>
      <c r="J22" s="37">
        <v>30</v>
      </c>
    </row>
    <row r="23" spans="4:10" x14ac:dyDescent="0.25">
      <c r="D23">
        <v>19</v>
      </c>
      <c r="E23" s="36">
        <v>34000</v>
      </c>
      <c r="F23" s="37">
        <v>27.500000000000004</v>
      </c>
      <c r="G23" s="37">
        <v>28.000000000000004</v>
      </c>
      <c r="H23" s="37">
        <v>28.999999999999996</v>
      </c>
      <c r="I23" s="37">
        <v>29.5</v>
      </c>
      <c r="J23" s="37">
        <v>30.5</v>
      </c>
    </row>
    <row r="24" spans="4:10" x14ac:dyDescent="0.25">
      <c r="D24">
        <v>20</v>
      </c>
      <c r="E24" s="36">
        <v>35000</v>
      </c>
      <c r="F24" s="37">
        <v>27.500000000000004</v>
      </c>
      <c r="G24" s="37">
        <v>28.499999999999996</v>
      </c>
      <c r="H24" s="37">
        <v>28.999999999999996</v>
      </c>
      <c r="I24" s="37">
        <v>30</v>
      </c>
      <c r="J24" s="37">
        <v>30.5</v>
      </c>
    </row>
    <row r="25" spans="4:10" x14ac:dyDescent="0.25">
      <c r="D25">
        <v>21</v>
      </c>
      <c r="E25" s="36">
        <v>36000</v>
      </c>
      <c r="F25" s="37">
        <v>27.500000000000004</v>
      </c>
      <c r="G25" s="37">
        <v>28.499999999999996</v>
      </c>
      <c r="H25" s="37">
        <v>29.5</v>
      </c>
      <c r="I25" s="37">
        <v>30</v>
      </c>
      <c r="J25" s="37">
        <v>31</v>
      </c>
    </row>
    <row r="26" spans="4:10" x14ac:dyDescent="0.25">
      <c r="D26">
        <v>22</v>
      </c>
      <c r="E26" s="36">
        <v>37000</v>
      </c>
      <c r="F26" s="37">
        <v>27.500000000000004</v>
      </c>
      <c r="G26" s="37">
        <v>28.499999999999996</v>
      </c>
      <c r="H26" s="37">
        <v>29.5</v>
      </c>
      <c r="I26" s="37">
        <v>30.5</v>
      </c>
      <c r="J26" s="37">
        <v>31</v>
      </c>
    </row>
    <row r="27" spans="4:10" x14ac:dyDescent="0.25">
      <c r="D27">
        <v>23</v>
      </c>
      <c r="E27" s="36">
        <v>44000</v>
      </c>
      <c r="F27" s="37">
        <v>28.000000000000004</v>
      </c>
      <c r="G27" s="37">
        <v>28.999999999999996</v>
      </c>
      <c r="H27" s="37">
        <v>29.5</v>
      </c>
      <c r="I27" s="37">
        <v>30.5</v>
      </c>
      <c r="J27" s="37">
        <v>31.5</v>
      </c>
    </row>
    <row r="28" spans="4:10" x14ac:dyDescent="0.25">
      <c r="D28">
        <v>24</v>
      </c>
      <c r="E28" s="36">
        <v>45000</v>
      </c>
      <c r="F28" s="37">
        <v>28.499999999999996</v>
      </c>
      <c r="G28" s="37">
        <v>28.999999999999996</v>
      </c>
      <c r="H28" s="37">
        <v>30</v>
      </c>
      <c r="I28" s="37">
        <v>31</v>
      </c>
      <c r="J28" s="37">
        <v>32</v>
      </c>
    </row>
    <row r="29" spans="4:10" x14ac:dyDescent="0.25">
      <c r="D29">
        <v>25</v>
      </c>
      <c r="E29" s="36">
        <v>46000</v>
      </c>
      <c r="F29" s="37">
        <v>29.5</v>
      </c>
      <c r="G29" s="37">
        <v>30</v>
      </c>
      <c r="H29" s="37">
        <v>31</v>
      </c>
      <c r="I29" s="37">
        <v>32</v>
      </c>
      <c r="J29" s="37">
        <v>32.5</v>
      </c>
    </row>
    <row r="30" spans="4:10" x14ac:dyDescent="0.25">
      <c r="D30">
        <v>26</v>
      </c>
      <c r="E30" s="36">
        <v>47000</v>
      </c>
      <c r="F30" s="37">
        <v>30</v>
      </c>
      <c r="G30" s="37">
        <v>30.5</v>
      </c>
      <c r="H30" s="37">
        <v>31.5</v>
      </c>
      <c r="I30" s="37">
        <v>32</v>
      </c>
      <c r="J30" s="37">
        <v>33</v>
      </c>
    </row>
    <row r="31" spans="4:10" x14ac:dyDescent="0.25">
      <c r="D31">
        <v>27</v>
      </c>
      <c r="E31" s="36">
        <v>48000</v>
      </c>
      <c r="F31" s="37">
        <v>30</v>
      </c>
      <c r="G31" s="37">
        <v>31</v>
      </c>
      <c r="H31" s="37">
        <v>32</v>
      </c>
      <c r="I31" s="37">
        <v>32.5</v>
      </c>
      <c r="J31" s="37">
        <v>33.5</v>
      </c>
    </row>
    <row r="32" spans="4:10" x14ac:dyDescent="0.25">
      <c r="D32">
        <v>28</v>
      </c>
      <c r="E32" s="36">
        <v>49000</v>
      </c>
      <c r="F32" s="37">
        <v>30.5</v>
      </c>
      <c r="G32" s="37">
        <v>31.5</v>
      </c>
      <c r="H32" s="37">
        <v>32.5</v>
      </c>
      <c r="I32" s="37">
        <v>33</v>
      </c>
      <c r="J32" s="37">
        <v>33.5</v>
      </c>
    </row>
    <row r="33" spans="4:10" x14ac:dyDescent="0.25">
      <c r="D33">
        <v>29</v>
      </c>
      <c r="E33" s="36">
        <v>50000</v>
      </c>
      <c r="F33" s="37">
        <v>31</v>
      </c>
      <c r="G33" s="37">
        <v>32</v>
      </c>
      <c r="H33" s="37">
        <v>32.5</v>
      </c>
      <c r="I33" s="37">
        <v>33.5</v>
      </c>
      <c r="J33" s="37">
        <v>34</v>
      </c>
    </row>
    <row r="34" spans="4:10" x14ac:dyDescent="0.25">
      <c r="D34">
        <v>30</v>
      </c>
      <c r="E34" s="36">
        <v>51000</v>
      </c>
      <c r="F34" s="37">
        <v>31.5</v>
      </c>
      <c r="G34" s="37">
        <v>32.5</v>
      </c>
      <c r="H34" s="37">
        <v>33</v>
      </c>
      <c r="I34" s="37">
        <v>34</v>
      </c>
      <c r="J34" s="37">
        <v>34.5</v>
      </c>
    </row>
    <row r="35" spans="4:10" x14ac:dyDescent="0.25">
      <c r="D35">
        <v>31</v>
      </c>
      <c r="E35" s="36">
        <v>52000</v>
      </c>
      <c r="F35" s="37">
        <v>31.5</v>
      </c>
      <c r="G35" s="37">
        <v>32.5</v>
      </c>
      <c r="H35" s="37">
        <v>33.5</v>
      </c>
      <c r="I35" s="37">
        <v>34.5</v>
      </c>
      <c r="J35" s="37">
        <v>35</v>
      </c>
    </row>
    <row r="36" spans="4:10" x14ac:dyDescent="0.25">
      <c r="D36">
        <v>32</v>
      </c>
      <c r="E36" s="36">
        <v>53000</v>
      </c>
      <c r="F36" s="37">
        <v>31.5</v>
      </c>
      <c r="G36" s="37">
        <v>33</v>
      </c>
      <c r="H36" s="37">
        <v>34</v>
      </c>
      <c r="I36" s="37">
        <v>34.5</v>
      </c>
      <c r="J36" s="37">
        <v>35.5</v>
      </c>
    </row>
    <row r="37" spans="4:10" x14ac:dyDescent="0.25">
      <c r="D37">
        <v>33</v>
      </c>
      <c r="E37" s="36">
        <v>54000</v>
      </c>
      <c r="F37" s="37">
        <v>31.5</v>
      </c>
      <c r="G37" s="37">
        <v>33</v>
      </c>
      <c r="H37" s="37">
        <v>34</v>
      </c>
      <c r="I37" s="37">
        <v>35</v>
      </c>
      <c r="J37" s="37">
        <v>36</v>
      </c>
    </row>
    <row r="38" spans="4:10" x14ac:dyDescent="0.25">
      <c r="D38">
        <v>34</v>
      </c>
      <c r="E38" s="36">
        <v>55000</v>
      </c>
      <c r="F38" s="37">
        <v>31.5</v>
      </c>
      <c r="G38" s="37">
        <v>33</v>
      </c>
      <c r="H38" s="37">
        <v>34.5</v>
      </c>
      <c r="I38" s="37">
        <v>35.5</v>
      </c>
      <c r="J38" s="37">
        <v>36</v>
      </c>
    </row>
    <row r="39" spans="4:10" x14ac:dyDescent="0.25">
      <c r="D39">
        <v>35</v>
      </c>
      <c r="E39" s="36">
        <v>56000</v>
      </c>
      <c r="F39" s="37">
        <v>31.5</v>
      </c>
      <c r="G39" s="37">
        <v>33</v>
      </c>
      <c r="H39" s="37">
        <v>34.5</v>
      </c>
      <c r="I39" s="37">
        <v>36</v>
      </c>
      <c r="J39" s="37">
        <v>36.5</v>
      </c>
    </row>
    <row r="40" spans="4:10" x14ac:dyDescent="0.25">
      <c r="D40">
        <v>36</v>
      </c>
      <c r="E40" s="36">
        <v>57000</v>
      </c>
      <c r="F40" s="37">
        <v>31.5</v>
      </c>
      <c r="G40" s="37">
        <v>33</v>
      </c>
      <c r="H40" s="37">
        <v>34.5</v>
      </c>
      <c r="I40" s="37">
        <v>36</v>
      </c>
      <c r="J40" s="37">
        <v>37</v>
      </c>
    </row>
    <row r="41" spans="4:10" x14ac:dyDescent="0.25">
      <c r="D41">
        <v>37</v>
      </c>
      <c r="E41" s="36">
        <v>60000</v>
      </c>
      <c r="F41" s="37">
        <v>31.5</v>
      </c>
      <c r="G41" s="37">
        <v>33</v>
      </c>
      <c r="H41" s="37">
        <v>34.5</v>
      </c>
      <c r="I41" s="37">
        <v>36</v>
      </c>
      <c r="J41" s="37">
        <v>37.5</v>
      </c>
    </row>
    <row r="42" spans="4:10" x14ac:dyDescent="0.25">
      <c r="D42">
        <v>38</v>
      </c>
      <c r="E42" s="36">
        <v>67000</v>
      </c>
      <c r="F42" s="37">
        <v>32</v>
      </c>
      <c r="G42" s="37">
        <v>33</v>
      </c>
      <c r="H42" s="37">
        <v>34.5</v>
      </c>
      <c r="I42" s="37">
        <v>36</v>
      </c>
      <c r="J42" s="37">
        <v>37.5</v>
      </c>
    </row>
    <row r="43" spans="4:10" x14ac:dyDescent="0.25">
      <c r="D43">
        <v>39</v>
      </c>
      <c r="E43" s="36">
        <v>68000</v>
      </c>
      <c r="F43" s="37">
        <v>32</v>
      </c>
      <c r="G43" s="37">
        <v>33.5</v>
      </c>
      <c r="H43" s="37">
        <v>34.5</v>
      </c>
      <c r="I43" s="37">
        <v>36</v>
      </c>
      <c r="J43" s="37">
        <v>37.5</v>
      </c>
    </row>
    <row r="44" spans="4:10" x14ac:dyDescent="0.25">
      <c r="D44">
        <v>40</v>
      </c>
      <c r="E44" s="36">
        <v>69000</v>
      </c>
      <c r="F44" s="37">
        <v>32</v>
      </c>
      <c r="G44" s="37">
        <v>33.5</v>
      </c>
      <c r="H44" s="37">
        <v>35</v>
      </c>
      <c r="I44" s="37">
        <v>36</v>
      </c>
      <c r="J44" s="37">
        <v>37.5</v>
      </c>
    </row>
    <row r="45" spans="4:10" x14ac:dyDescent="0.25">
      <c r="D45">
        <v>41</v>
      </c>
      <c r="E45" s="36">
        <v>70000</v>
      </c>
      <c r="F45" s="37">
        <v>32.5</v>
      </c>
      <c r="G45" s="37">
        <v>34</v>
      </c>
      <c r="H45" s="37">
        <v>35</v>
      </c>
      <c r="I45" s="37">
        <v>36</v>
      </c>
      <c r="J45" s="37">
        <v>37.5</v>
      </c>
    </row>
    <row r="46" spans="4:10" x14ac:dyDescent="0.25">
      <c r="D46">
        <v>42</v>
      </c>
      <c r="E46" s="36">
        <v>71000</v>
      </c>
      <c r="F46" s="37">
        <v>32.5</v>
      </c>
      <c r="G46" s="37">
        <v>34</v>
      </c>
      <c r="H46" s="37">
        <v>35</v>
      </c>
      <c r="I46" s="37">
        <v>36.5</v>
      </c>
      <c r="J46" s="37">
        <v>37.5</v>
      </c>
    </row>
    <row r="47" spans="4:10" x14ac:dyDescent="0.25">
      <c r="D47">
        <v>43</v>
      </c>
      <c r="E47" s="36">
        <v>72000</v>
      </c>
      <c r="F47" s="37">
        <v>32.5</v>
      </c>
      <c r="G47" s="37">
        <v>34</v>
      </c>
      <c r="H47" s="37">
        <v>35.5</v>
      </c>
      <c r="I47" s="37">
        <v>36.5</v>
      </c>
      <c r="J47" s="37">
        <v>38</v>
      </c>
    </row>
    <row r="48" spans="4:10" x14ac:dyDescent="0.25">
      <c r="D48">
        <v>44</v>
      </c>
      <c r="E48" s="36">
        <v>73000</v>
      </c>
      <c r="F48" s="37">
        <v>33</v>
      </c>
      <c r="G48" s="37">
        <v>34.5</v>
      </c>
      <c r="H48" s="37">
        <v>35.5</v>
      </c>
      <c r="I48" s="37">
        <v>37</v>
      </c>
      <c r="J48" s="37">
        <v>38</v>
      </c>
    </row>
    <row r="49" spans="4:10" x14ac:dyDescent="0.25">
      <c r="D49">
        <v>45</v>
      </c>
      <c r="E49" s="36">
        <v>75000</v>
      </c>
      <c r="F49" s="37">
        <v>33</v>
      </c>
      <c r="G49" s="37">
        <v>34.5</v>
      </c>
      <c r="H49" s="37">
        <v>36</v>
      </c>
      <c r="I49" s="37">
        <v>37</v>
      </c>
      <c r="J49" s="37">
        <v>38.5</v>
      </c>
    </row>
    <row r="50" spans="4:10" x14ac:dyDescent="0.25">
      <c r="D50">
        <v>46</v>
      </c>
      <c r="E50" s="36">
        <v>76000</v>
      </c>
      <c r="F50" s="37">
        <v>33.5</v>
      </c>
      <c r="G50" s="37">
        <v>34.5</v>
      </c>
      <c r="H50" s="37">
        <v>36</v>
      </c>
      <c r="I50" s="37">
        <v>37.5</v>
      </c>
      <c r="J50" s="37">
        <v>38.5</v>
      </c>
    </row>
    <row r="51" spans="4:10" x14ac:dyDescent="0.25">
      <c r="D51">
        <v>47</v>
      </c>
      <c r="E51" s="36">
        <v>77000</v>
      </c>
      <c r="F51" s="37">
        <v>33.5</v>
      </c>
      <c r="G51" s="37">
        <v>35</v>
      </c>
      <c r="H51" s="37">
        <v>36</v>
      </c>
      <c r="I51" s="37">
        <v>37.5</v>
      </c>
      <c r="J51" s="37">
        <v>38.5</v>
      </c>
    </row>
    <row r="52" spans="4:10" x14ac:dyDescent="0.25">
      <c r="D52">
        <v>48</v>
      </c>
      <c r="E52" s="36">
        <v>78000</v>
      </c>
      <c r="F52" s="37">
        <v>33.5</v>
      </c>
      <c r="G52" s="37">
        <v>35</v>
      </c>
      <c r="H52" s="37">
        <v>36.5</v>
      </c>
      <c r="I52" s="37">
        <v>37.5</v>
      </c>
      <c r="J52" s="37">
        <v>39</v>
      </c>
    </row>
    <row r="53" spans="4:10" x14ac:dyDescent="0.25">
      <c r="D53">
        <v>49</v>
      </c>
      <c r="E53" s="36">
        <v>79000</v>
      </c>
      <c r="F53" s="37">
        <v>34</v>
      </c>
      <c r="G53" s="37">
        <v>35</v>
      </c>
      <c r="H53" s="37">
        <v>36.5</v>
      </c>
      <c r="I53" s="37">
        <v>37.5</v>
      </c>
      <c r="J53" s="37">
        <v>39</v>
      </c>
    </row>
    <row r="54" spans="4:10" x14ac:dyDescent="0.25">
      <c r="D54">
        <v>50</v>
      </c>
      <c r="E54" s="36">
        <v>80000</v>
      </c>
      <c r="F54" s="37">
        <v>34</v>
      </c>
      <c r="G54" s="37">
        <v>35.5</v>
      </c>
      <c r="H54" s="37">
        <v>36.5</v>
      </c>
      <c r="I54" s="37">
        <v>38</v>
      </c>
      <c r="J54" s="37">
        <v>39</v>
      </c>
    </row>
    <row r="55" spans="4:10" x14ac:dyDescent="0.25">
      <c r="D55">
        <v>51</v>
      </c>
      <c r="E55" s="36">
        <v>102000</v>
      </c>
      <c r="F55" s="37">
        <v>34</v>
      </c>
      <c r="G55" s="37">
        <v>35.5</v>
      </c>
      <c r="H55" s="37">
        <v>37</v>
      </c>
      <c r="I55" s="37">
        <v>38.5</v>
      </c>
      <c r="J55" s="37">
        <v>39.5</v>
      </c>
    </row>
    <row r="56" spans="4:10" x14ac:dyDescent="0.25">
      <c r="D56">
        <v>52</v>
      </c>
      <c r="E56" s="36">
        <v>103000</v>
      </c>
      <c r="F56" s="37">
        <v>34</v>
      </c>
      <c r="G56" s="37">
        <v>35.5</v>
      </c>
      <c r="H56" s="37">
        <v>37</v>
      </c>
      <c r="I56" s="37">
        <v>38.5</v>
      </c>
      <c r="J56" s="37">
        <v>40</v>
      </c>
    </row>
    <row r="57" spans="4:10" x14ac:dyDescent="0.25">
      <c r="D57">
        <v>53</v>
      </c>
      <c r="E57" s="36">
        <v>110000</v>
      </c>
      <c r="F57" s="37">
        <v>34</v>
      </c>
      <c r="G57" s="37">
        <v>35.5</v>
      </c>
      <c r="H57" s="37">
        <v>37</v>
      </c>
      <c r="I57" s="37">
        <v>39</v>
      </c>
      <c r="J57" s="37">
        <v>40.5</v>
      </c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H18"/>
  <sheetViews>
    <sheetView workbookViewId="0"/>
  </sheetViews>
  <sheetFormatPr defaultRowHeight="15" x14ac:dyDescent="0.25"/>
  <cols>
    <col min="1" max="1" width="9.42578125" style="43" bestFit="1" customWidth="1"/>
    <col min="2" max="5" width="9.140625" style="43"/>
    <col min="6" max="6" width="9.42578125" style="43" bestFit="1" customWidth="1"/>
    <col min="7" max="16384" width="9.140625" style="43"/>
  </cols>
  <sheetData>
    <row r="1" spans="1:8" x14ac:dyDescent="0.25">
      <c r="A1" s="41">
        <v>26851</v>
      </c>
      <c r="B1" s="42">
        <f>MONTH(A1)</f>
        <v>7</v>
      </c>
      <c r="C1" s="42">
        <f>YEAR(A1)</f>
        <v>1973</v>
      </c>
    </row>
    <row r="2" spans="1:8" x14ac:dyDescent="0.25">
      <c r="A2" s="42"/>
      <c r="B2" s="42">
        <f>VLOOKUP(A1,F7:H18,3,1)</f>
        <v>0</v>
      </c>
      <c r="C2" s="42">
        <f>VLOOKUP(A1,F7:H18,2,1)</f>
        <v>67</v>
      </c>
    </row>
    <row r="3" spans="1:8" x14ac:dyDescent="0.25">
      <c r="A3" s="44">
        <f>DATE(C3,B3,1)</f>
        <v>51318</v>
      </c>
      <c r="B3" s="42">
        <f>B1+B2</f>
        <v>7</v>
      </c>
      <c r="C3" s="42">
        <f>C1+C2</f>
        <v>2040</v>
      </c>
    </row>
    <row r="4" spans="1:8" x14ac:dyDescent="0.25">
      <c r="A4" s="41"/>
    </row>
    <row r="5" spans="1:8" x14ac:dyDescent="0.25">
      <c r="B5" s="43" t="s">
        <v>84</v>
      </c>
    </row>
    <row r="6" spans="1:8" x14ac:dyDescent="0.25">
      <c r="A6" s="43" t="s">
        <v>46</v>
      </c>
      <c r="B6" s="43" t="s">
        <v>46</v>
      </c>
      <c r="C6" s="43" t="s">
        <v>85</v>
      </c>
    </row>
    <row r="7" spans="1:8" x14ac:dyDescent="0.25">
      <c r="A7" s="43">
        <v>2012</v>
      </c>
      <c r="B7" s="43">
        <v>65</v>
      </c>
      <c r="C7" s="43">
        <v>0</v>
      </c>
      <c r="D7" s="42">
        <f>IF(C7=0,1,13-C7)</f>
        <v>1</v>
      </c>
      <c r="E7" s="42">
        <f t="shared" ref="E7:E18" si="0">A7-B7-IF(C7=0,0,1)</f>
        <v>1947</v>
      </c>
      <c r="F7" s="44">
        <f t="shared" ref="F7:F18" si="1">DATE(E7,D7,1)</f>
        <v>17168</v>
      </c>
      <c r="G7" s="42">
        <f>B7</f>
        <v>65</v>
      </c>
      <c r="H7" s="42">
        <f>C7</f>
        <v>0</v>
      </c>
    </row>
    <row r="8" spans="1:8" x14ac:dyDescent="0.25">
      <c r="A8" s="45">
        <v>2013</v>
      </c>
      <c r="B8" s="43">
        <v>65</v>
      </c>
      <c r="C8" s="43">
        <v>1</v>
      </c>
      <c r="D8" s="42">
        <f>IF(C8=0,1,13-C8)</f>
        <v>12</v>
      </c>
      <c r="E8" s="42">
        <f t="shared" si="0"/>
        <v>1947</v>
      </c>
      <c r="F8" s="44">
        <f t="shared" si="1"/>
        <v>17502</v>
      </c>
      <c r="G8" s="42">
        <f t="shared" ref="G8:H18" si="2">B8</f>
        <v>65</v>
      </c>
      <c r="H8" s="42">
        <f t="shared" si="2"/>
        <v>1</v>
      </c>
    </row>
    <row r="9" spans="1:8" x14ac:dyDescent="0.25">
      <c r="A9" s="45">
        <v>2014</v>
      </c>
      <c r="B9" s="43">
        <v>65</v>
      </c>
      <c r="C9" s="43">
        <v>2</v>
      </c>
      <c r="D9" s="42">
        <f t="shared" ref="D9:D18" si="3">IF(C9=0,1,13-C9)</f>
        <v>11</v>
      </c>
      <c r="E9" s="42">
        <f t="shared" si="0"/>
        <v>1948</v>
      </c>
      <c r="F9" s="44">
        <f t="shared" si="1"/>
        <v>17838</v>
      </c>
      <c r="G9" s="42">
        <f t="shared" si="2"/>
        <v>65</v>
      </c>
      <c r="H9" s="42">
        <f t="shared" si="2"/>
        <v>2</v>
      </c>
    </row>
    <row r="10" spans="1:8" x14ac:dyDescent="0.25">
      <c r="A10" s="45">
        <v>2015</v>
      </c>
      <c r="B10" s="43">
        <v>65</v>
      </c>
      <c r="C10" s="43">
        <v>3</v>
      </c>
      <c r="D10" s="42">
        <f t="shared" si="3"/>
        <v>10</v>
      </c>
      <c r="E10" s="42">
        <f t="shared" si="0"/>
        <v>1949</v>
      </c>
      <c r="F10" s="44">
        <f t="shared" si="1"/>
        <v>18172</v>
      </c>
      <c r="G10" s="42">
        <f t="shared" si="2"/>
        <v>65</v>
      </c>
      <c r="H10" s="42">
        <f t="shared" si="2"/>
        <v>3</v>
      </c>
    </row>
    <row r="11" spans="1:8" x14ac:dyDescent="0.25">
      <c r="A11" s="45">
        <v>2016</v>
      </c>
      <c r="B11" s="43">
        <v>65</v>
      </c>
      <c r="C11" s="43">
        <v>5</v>
      </c>
      <c r="D11" s="42">
        <f t="shared" si="3"/>
        <v>8</v>
      </c>
      <c r="E11" s="42">
        <f t="shared" si="0"/>
        <v>1950</v>
      </c>
      <c r="F11" s="44">
        <f t="shared" si="1"/>
        <v>18476</v>
      </c>
      <c r="G11" s="42">
        <f t="shared" si="2"/>
        <v>65</v>
      </c>
      <c r="H11" s="42">
        <f t="shared" si="2"/>
        <v>5</v>
      </c>
    </row>
    <row r="12" spans="1:8" x14ac:dyDescent="0.25">
      <c r="A12" s="45">
        <v>2017</v>
      </c>
      <c r="B12" s="43">
        <v>65</v>
      </c>
      <c r="C12" s="43">
        <v>7</v>
      </c>
      <c r="D12" s="42">
        <f t="shared" si="3"/>
        <v>6</v>
      </c>
      <c r="E12" s="42">
        <f t="shared" si="0"/>
        <v>1951</v>
      </c>
      <c r="F12" s="44">
        <f t="shared" si="1"/>
        <v>18780</v>
      </c>
      <c r="G12" s="42">
        <f t="shared" si="2"/>
        <v>65</v>
      </c>
      <c r="H12" s="42">
        <f t="shared" si="2"/>
        <v>7</v>
      </c>
    </row>
    <row r="13" spans="1:8" x14ac:dyDescent="0.25">
      <c r="A13" s="45">
        <v>2018</v>
      </c>
      <c r="B13" s="43">
        <v>65</v>
      </c>
      <c r="C13" s="43">
        <v>9</v>
      </c>
      <c r="D13" s="42">
        <f t="shared" si="3"/>
        <v>4</v>
      </c>
      <c r="E13" s="42">
        <f t="shared" si="0"/>
        <v>1952</v>
      </c>
      <c r="F13" s="44">
        <f t="shared" si="1"/>
        <v>19085</v>
      </c>
      <c r="G13" s="42">
        <f t="shared" si="2"/>
        <v>65</v>
      </c>
      <c r="H13" s="42">
        <f t="shared" si="2"/>
        <v>9</v>
      </c>
    </row>
    <row r="14" spans="1:8" x14ac:dyDescent="0.25">
      <c r="A14" s="45">
        <v>2019</v>
      </c>
      <c r="B14" s="43">
        <v>66</v>
      </c>
      <c r="C14" s="43">
        <v>0</v>
      </c>
      <c r="D14" s="42">
        <f t="shared" si="3"/>
        <v>1</v>
      </c>
      <c r="E14" s="42">
        <f t="shared" si="0"/>
        <v>1953</v>
      </c>
      <c r="F14" s="44">
        <f t="shared" si="1"/>
        <v>19360</v>
      </c>
      <c r="G14" s="42">
        <f t="shared" si="2"/>
        <v>66</v>
      </c>
      <c r="H14" s="42">
        <f t="shared" si="2"/>
        <v>0</v>
      </c>
    </row>
    <row r="15" spans="1:8" x14ac:dyDescent="0.25">
      <c r="A15" s="45">
        <v>2020</v>
      </c>
      <c r="B15" s="43">
        <v>66</v>
      </c>
      <c r="C15" s="43">
        <v>3</v>
      </c>
      <c r="D15" s="42">
        <f t="shared" si="3"/>
        <v>10</v>
      </c>
      <c r="E15" s="42">
        <f t="shared" si="0"/>
        <v>1953</v>
      </c>
      <c r="F15" s="44">
        <f t="shared" si="1"/>
        <v>19633</v>
      </c>
      <c r="G15" s="42">
        <f t="shared" si="2"/>
        <v>66</v>
      </c>
      <c r="H15" s="42">
        <f t="shared" si="2"/>
        <v>3</v>
      </c>
    </row>
    <row r="16" spans="1:8" x14ac:dyDescent="0.25">
      <c r="A16" s="45">
        <v>2021</v>
      </c>
      <c r="B16" s="43">
        <v>66</v>
      </c>
      <c r="C16" s="43">
        <v>6</v>
      </c>
      <c r="D16" s="42">
        <f t="shared" si="3"/>
        <v>7</v>
      </c>
      <c r="E16" s="42">
        <f t="shared" si="0"/>
        <v>1954</v>
      </c>
      <c r="F16" s="44">
        <f t="shared" si="1"/>
        <v>19906</v>
      </c>
      <c r="G16" s="42">
        <f t="shared" si="2"/>
        <v>66</v>
      </c>
      <c r="H16" s="42">
        <f t="shared" si="2"/>
        <v>6</v>
      </c>
    </row>
    <row r="17" spans="1:8" x14ac:dyDescent="0.25">
      <c r="A17" s="45">
        <v>2022</v>
      </c>
      <c r="B17" s="43">
        <v>66</v>
      </c>
      <c r="C17" s="43">
        <v>9</v>
      </c>
      <c r="D17" s="42">
        <f t="shared" si="3"/>
        <v>4</v>
      </c>
      <c r="E17" s="42">
        <f t="shared" si="0"/>
        <v>1955</v>
      </c>
      <c r="F17" s="44">
        <f t="shared" si="1"/>
        <v>20180</v>
      </c>
      <c r="G17" s="42">
        <f t="shared" si="2"/>
        <v>66</v>
      </c>
      <c r="H17" s="42">
        <f t="shared" si="2"/>
        <v>9</v>
      </c>
    </row>
    <row r="18" spans="1:8" x14ac:dyDescent="0.25">
      <c r="A18" s="45">
        <v>2023</v>
      </c>
      <c r="B18" s="43">
        <v>67</v>
      </c>
      <c r="C18" s="43">
        <v>0</v>
      </c>
      <c r="D18" s="42">
        <f t="shared" si="3"/>
        <v>1</v>
      </c>
      <c r="E18" s="42">
        <f t="shared" si="0"/>
        <v>1956</v>
      </c>
      <c r="F18" s="44">
        <f t="shared" si="1"/>
        <v>20455</v>
      </c>
      <c r="G18" s="42">
        <f t="shared" si="2"/>
        <v>67</v>
      </c>
      <c r="H18" s="42">
        <f t="shared" si="2"/>
        <v>0</v>
      </c>
    </row>
  </sheetData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C7"/>
  <sheetViews>
    <sheetView workbookViewId="0"/>
  </sheetViews>
  <sheetFormatPr defaultRowHeight="15" x14ac:dyDescent="0.25"/>
  <cols>
    <col min="1" max="1" width="26.140625" style="54" bestFit="1" customWidth="1"/>
    <col min="2" max="2" width="9.140625" style="55"/>
    <col min="3" max="3" width="18.5703125" style="55" bestFit="1" customWidth="1"/>
    <col min="4" max="16384" width="9.140625" style="54"/>
  </cols>
  <sheetData>
    <row r="1" spans="1:3" x14ac:dyDescent="0.25">
      <c r="A1" s="54" t="s">
        <v>46</v>
      </c>
      <c r="B1" s="55">
        <v>2013</v>
      </c>
      <c r="C1" s="55">
        <v>2014</v>
      </c>
    </row>
    <row r="2" spans="1:3" x14ac:dyDescent="0.25">
      <c r="A2" s="54" t="s">
        <v>105</v>
      </c>
      <c r="B2" s="56">
        <v>8.5000000000000006E-3</v>
      </c>
      <c r="C2" s="56">
        <v>0.01</v>
      </c>
    </row>
    <row r="3" spans="1:3" x14ac:dyDescent="0.25">
      <c r="A3" s="54" t="s">
        <v>106</v>
      </c>
      <c r="B3" s="57">
        <v>290000</v>
      </c>
      <c r="C3" s="57">
        <v>265000</v>
      </c>
    </row>
    <row r="4" spans="1:3" x14ac:dyDescent="0.25">
      <c r="A4" s="54" t="s">
        <v>107</v>
      </c>
      <c r="B4" s="57" t="s">
        <v>108</v>
      </c>
      <c r="C4" s="57" t="s">
        <v>108</v>
      </c>
    </row>
    <row r="5" spans="1:3" x14ac:dyDescent="0.25">
      <c r="A5" s="54" t="s">
        <v>109</v>
      </c>
      <c r="B5" s="58">
        <v>1.05</v>
      </c>
      <c r="C5" s="58">
        <v>1.04</v>
      </c>
    </row>
    <row r="6" spans="1:3" x14ac:dyDescent="0.25">
      <c r="A6" s="54" t="s">
        <v>110</v>
      </c>
      <c r="B6" s="55" t="s">
        <v>111</v>
      </c>
      <c r="C6" s="55" t="s">
        <v>112</v>
      </c>
    </row>
    <row r="7" spans="1:3" x14ac:dyDescent="0.25">
      <c r="A7" s="54" t="s">
        <v>113</v>
      </c>
      <c r="B7" s="58">
        <v>0</v>
      </c>
      <c r="C7" s="58">
        <v>0.1</v>
      </c>
    </row>
  </sheetData>
  <pageMargins left="0.7" right="0.7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N198"/>
  <sheetViews>
    <sheetView zoomScale="85" zoomScaleNormal="85" workbookViewId="0"/>
  </sheetViews>
  <sheetFormatPr defaultRowHeight="15" outlineLevelCol="1" x14ac:dyDescent="0.25"/>
  <cols>
    <col min="1" max="1" width="18.5703125" bestFit="1" customWidth="1"/>
    <col min="2" max="2" width="6.140625" bestFit="1" customWidth="1"/>
    <col min="3" max="4" width="6.7109375" hidden="1" customWidth="1" outlineLevel="1"/>
    <col min="5" max="5" width="9.28515625" bestFit="1" customWidth="1" collapsed="1"/>
    <col min="6" max="7" width="7.7109375" hidden="1" customWidth="1" outlineLevel="1"/>
    <col min="8" max="8" width="9.28515625" bestFit="1" customWidth="1" collapsed="1"/>
    <col min="9" max="10" width="7" hidden="1" customWidth="1" outlineLevel="1"/>
    <col min="11" max="11" width="9.28515625" bestFit="1" customWidth="1" collapsed="1"/>
    <col min="12" max="13" width="8" hidden="1" customWidth="1" outlineLevel="1"/>
    <col min="14" max="14" width="9.28515625" bestFit="1" customWidth="1" collapsed="1"/>
  </cols>
  <sheetData>
    <row r="1" spans="1:14" x14ac:dyDescent="0.25">
      <c r="A1" t="s">
        <v>93</v>
      </c>
      <c r="B1" s="48">
        <v>0.05</v>
      </c>
    </row>
    <row r="2" spans="1:14" x14ac:dyDescent="0.25">
      <c r="A2" t="s">
        <v>51</v>
      </c>
      <c r="B2" s="5">
        <f>HLOOKUP(B1*100,nhgwq2014!F2:J3,2,1)</f>
        <v>4</v>
      </c>
    </row>
    <row r="3" spans="1:14" x14ac:dyDescent="0.25">
      <c r="A3" t="s">
        <v>94</v>
      </c>
      <c r="B3" s="17">
        <v>30</v>
      </c>
    </row>
    <row r="4" spans="1:14" x14ac:dyDescent="0.25">
      <c r="A4" t="s">
        <v>95</v>
      </c>
      <c r="B4" s="46">
        <f>PV(B1/12,B3*12,-1/12,0,0)</f>
        <v>15.523468087172983</v>
      </c>
    </row>
    <row r="5" spans="1:14" x14ac:dyDescent="0.25">
      <c r="A5" t="s">
        <v>92</v>
      </c>
      <c r="B5" s="17">
        <v>1000</v>
      </c>
    </row>
    <row r="6" spans="1:14" x14ac:dyDescent="0.25">
      <c r="A6" t="s">
        <v>97</v>
      </c>
      <c r="B6" s="51">
        <v>0.66666666666666663</v>
      </c>
    </row>
    <row r="7" spans="1:14" ht="30" x14ac:dyDescent="0.25">
      <c r="A7" t="s">
        <v>62</v>
      </c>
      <c r="C7" s="50" t="s">
        <v>86</v>
      </c>
      <c r="D7" s="50" t="s">
        <v>88</v>
      </c>
      <c r="E7" s="50" t="s">
        <v>89</v>
      </c>
      <c r="F7" s="52" t="s">
        <v>98</v>
      </c>
      <c r="G7" s="52" t="s">
        <v>99</v>
      </c>
      <c r="H7" s="52" t="s">
        <v>96</v>
      </c>
      <c r="I7" s="49" t="s">
        <v>87</v>
      </c>
      <c r="J7" s="49" t="s">
        <v>90</v>
      </c>
      <c r="K7" s="49" t="s">
        <v>91</v>
      </c>
      <c r="L7" s="53" t="s">
        <v>102</v>
      </c>
      <c r="M7" s="53" t="s">
        <v>101</v>
      </c>
      <c r="N7" s="53" t="s">
        <v>100</v>
      </c>
    </row>
    <row r="8" spans="1:14" x14ac:dyDescent="0.25">
      <c r="A8" s="17">
        <v>10000</v>
      </c>
      <c r="C8" s="5">
        <f>VLOOKUP(A8,nhgwq2014!$E$3:$J$31,$B$2)</f>
        <v>17.5</v>
      </c>
      <c r="D8" s="46">
        <f t="shared" ref="D8:D39" si="0">$B$4*C8/100</f>
        <v>2.7166069152552721</v>
      </c>
      <c r="E8" s="47">
        <f t="shared" ref="E8:E39" si="1">A8*D8</f>
        <v>27166.069152552722</v>
      </c>
      <c r="F8" s="5">
        <f>VLOOKUP(A8*$B$6,nhgwq2014!$E$3:$J$31,$B$2)</f>
        <v>17.5</v>
      </c>
      <c r="G8" s="46">
        <f t="shared" ref="G8" si="2">$B$4*F8/100</f>
        <v>2.7166069152552721</v>
      </c>
      <c r="H8" s="47">
        <f t="shared" ref="H8:H39" si="3">A8*G8</f>
        <v>27166.069152552722</v>
      </c>
      <c r="I8" s="5">
        <f>VLOOKUP(A8,nhgAOWwq2014!$E$3:$J$31,$B$2)</f>
        <v>20</v>
      </c>
      <c r="J8" s="46">
        <f t="shared" ref="J8:J39" si="4">$B$4*I8/100</f>
        <v>3.1046936174345969</v>
      </c>
      <c r="K8" s="47">
        <f t="shared" ref="K8:K39" si="5">A8*J8</f>
        <v>31046.93617434597</v>
      </c>
      <c r="L8" s="5">
        <f>VLOOKUP(A8*$B$6,nhgAOWwq2014!$E$3:$J$31,$B$2)</f>
        <v>20</v>
      </c>
      <c r="M8" s="46">
        <f t="shared" ref="M8" si="6">$B$4*L8/100</f>
        <v>3.1046936174345969</v>
      </c>
      <c r="N8" s="47">
        <f>A8*M8</f>
        <v>31046.93617434597</v>
      </c>
    </row>
    <row r="9" spans="1:14" x14ac:dyDescent="0.25">
      <c r="A9" s="5">
        <f t="shared" ref="A9:A40" si="7">+A8+$B$5</f>
        <v>11000</v>
      </c>
      <c r="C9" s="5">
        <f>VLOOKUP(A9,nhgwq2014!$E$3:$J$31,$B$2)</f>
        <v>17.5</v>
      </c>
      <c r="D9" s="46">
        <f t="shared" si="0"/>
        <v>2.7166069152552721</v>
      </c>
      <c r="E9" s="47">
        <f t="shared" si="1"/>
        <v>29882.676067807992</v>
      </c>
      <c r="F9" s="5">
        <f>VLOOKUP(A9*$B$6,nhgwq2014!$E$3:$J$31,$B$2)</f>
        <v>17.5</v>
      </c>
      <c r="G9" s="46">
        <f t="shared" ref="G9:G72" si="8">$B$4*F9/100</f>
        <v>2.7166069152552721</v>
      </c>
      <c r="H9" s="47">
        <f t="shared" si="3"/>
        <v>29882.676067807992</v>
      </c>
      <c r="I9" s="5">
        <f>VLOOKUP(A9,nhgAOWwq2014!$E$3:$J$31,$B$2)</f>
        <v>20</v>
      </c>
      <c r="J9" s="46">
        <f t="shared" si="4"/>
        <v>3.1046936174345969</v>
      </c>
      <c r="K9" s="47">
        <f t="shared" si="5"/>
        <v>34151.629791780564</v>
      </c>
      <c r="L9" s="5">
        <f>VLOOKUP(A9*$B$6,nhgAOWwq2014!$E$3:$J$31,$B$2)</f>
        <v>20</v>
      </c>
      <c r="M9" s="46">
        <f t="shared" ref="M9:M72" si="9">$B$4*L9/100</f>
        <v>3.1046936174345969</v>
      </c>
      <c r="N9" s="47">
        <f t="shared" ref="N9:N72" si="10">A9*M9</f>
        <v>34151.629791780564</v>
      </c>
    </row>
    <row r="10" spans="1:14" x14ac:dyDescent="0.25">
      <c r="A10" s="5">
        <f t="shared" si="7"/>
        <v>12000</v>
      </c>
      <c r="C10" s="5">
        <f>VLOOKUP(A10,nhgwq2014!$E$3:$J$31,$B$2)</f>
        <v>17.5</v>
      </c>
      <c r="D10" s="46">
        <f t="shared" si="0"/>
        <v>2.7166069152552721</v>
      </c>
      <c r="E10" s="47">
        <f t="shared" si="1"/>
        <v>32599.282983063265</v>
      </c>
      <c r="F10" s="5">
        <f>VLOOKUP(A10*$B$6,nhgwq2014!$E$3:$J$31,$B$2)</f>
        <v>17.5</v>
      </c>
      <c r="G10" s="46">
        <f t="shared" si="8"/>
        <v>2.7166069152552721</v>
      </c>
      <c r="H10" s="47">
        <f t="shared" si="3"/>
        <v>32599.282983063265</v>
      </c>
      <c r="I10" s="5">
        <f>VLOOKUP(A10,nhgAOWwq2014!$E$3:$J$31,$B$2)</f>
        <v>20</v>
      </c>
      <c r="J10" s="46">
        <f t="shared" si="4"/>
        <v>3.1046936174345969</v>
      </c>
      <c r="K10" s="47">
        <f t="shared" si="5"/>
        <v>37256.323409215162</v>
      </c>
      <c r="L10" s="5">
        <f>VLOOKUP(A10*$B$6,nhgAOWwq2014!$E$3:$J$31,$B$2)</f>
        <v>20</v>
      </c>
      <c r="M10" s="46">
        <f t="shared" si="9"/>
        <v>3.1046936174345969</v>
      </c>
      <c r="N10" s="47">
        <f t="shared" si="10"/>
        <v>37256.323409215162</v>
      </c>
    </row>
    <row r="11" spans="1:14" x14ac:dyDescent="0.25">
      <c r="A11" s="5">
        <f t="shared" si="7"/>
        <v>13000</v>
      </c>
      <c r="C11" s="5">
        <f>VLOOKUP(A11,nhgwq2014!$E$3:$J$31,$B$2)</f>
        <v>17.5</v>
      </c>
      <c r="D11" s="46">
        <f t="shared" si="0"/>
        <v>2.7166069152552721</v>
      </c>
      <c r="E11" s="47">
        <f t="shared" si="1"/>
        <v>35315.889898318535</v>
      </c>
      <c r="F11" s="5">
        <f>VLOOKUP(A11*$B$6,nhgwq2014!$E$3:$J$31,$B$2)</f>
        <v>17.5</v>
      </c>
      <c r="G11" s="46">
        <f t="shared" si="8"/>
        <v>2.7166069152552721</v>
      </c>
      <c r="H11" s="47">
        <f t="shared" si="3"/>
        <v>35315.889898318535</v>
      </c>
      <c r="I11" s="5">
        <f>VLOOKUP(A11,nhgAOWwq2014!$E$3:$J$31,$B$2)</f>
        <v>20</v>
      </c>
      <c r="J11" s="46">
        <f t="shared" si="4"/>
        <v>3.1046936174345969</v>
      </c>
      <c r="K11" s="47">
        <f t="shared" si="5"/>
        <v>40361.017026649759</v>
      </c>
      <c r="L11" s="5">
        <f>VLOOKUP(A11*$B$6,nhgAOWwq2014!$E$3:$J$31,$B$2)</f>
        <v>20</v>
      </c>
      <c r="M11" s="46">
        <f t="shared" si="9"/>
        <v>3.1046936174345969</v>
      </c>
      <c r="N11" s="47">
        <f t="shared" si="10"/>
        <v>40361.017026649759</v>
      </c>
    </row>
    <row r="12" spans="1:14" x14ac:dyDescent="0.25">
      <c r="A12" s="5">
        <f t="shared" si="7"/>
        <v>14000</v>
      </c>
      <c r="C12" s="5">
        <f>VLOOKUP(A12,nhgwq2014!$E$3:$J$31,$B$2)</f>
        <v>17.5</v>
      </c>
      <c r="D12" s="46">
        <f t="shared" si="0"/>
        <v>2.7166069152552721</v>
      </c>
      <c r="E12" s="47">
        <f t="shared" si="1"/>
        <v>38032.496813573809</v>
      </c>
      <c r="F12" s="5">
        <f>VLOOKUP(A12*$B$6,nhgwq2014!$E$3:$J$31,$B$2)</f>
        <v>17.5</v>
      </c>
      <c r="G12" s="46">
        <f t="shared" si="8"/>
        <v>2.7166069152552721</v>
      </c>
      <c r="H12" s="47">
        <f t="shared" si="3"/>
        <v>38032.496813573809</v>
      </c>
      <c r="I12" s="5">
        <f>VLOOKUP(A12,nhgAOWwq2014!$E$3:$J$31,$B$2)</f>
        <v>20</v>
      </c>
      <c r="J12" s="46">
        <f t="shared" si="4"/>
        <v>3.1046936174345969</v>
      </c>
      <c r="K12" s="47">
        <f t="shared" si="5"/>
        <v>43465.710644084356</v>
      </c>
      <c r="L12" s="5">
        <f>VLOOKUP(A12*$B$6,nhgAOWwq2014!$E$3:$J$31,$B$2)</f>
        <v>20</v>
      </c>
      <c r="M12" s="46">
        <f t="shared" si="9"/>
        <v>3.1046936174345969</v>
      </c>
      <c r="N12" s="47">
        <f t="shared" si="10"/>
        <v>43465.710644084356</v>
      </c>
    </row>
    <row r="13" spans="1:14" x14ac:dyDescent="0.25">
      <c r="A13" s="5">
        <f t="shared" si="7"/>
        <v>15000</v>
      </c>
      <c r="C13" s="5">
        <f>VLOOKUP(A13,nhgwq2014!$E$3:$J$31,$B$2)</f>
        <v>17.5</v>
      </c>
      <c r="D13" s="46">
        <f t="shared" si="0"/>
        <v>2.7166069152552721</v>
      </c>
      <c r="E13" s="47">
        <f t="shared" si="1"/>
        <v>40749.103728829083</v>
      </c>
      <c r="F13" s="5">
        <f>VLOOKUP(A13*$B$6,nhgwq2014!$E$3:$J$31,$B$2)</f>
        <v>17.5</v>
      </c>
      <c r="G13" s="46">
        <f t="shared" si="8"/>
        <v>2.7166069152552721</v>
      </c>
      <c r="H13" s="47">
        <f t="shared" si="3"/>
        <v>40749.103728829083</v>
      </c>
      <c r="I13" s="5">
        <f>VLOOKUP(A13,nhgAOWwq2014!$E$3:$J$31,$B$2)</f>
        <v>20</v>
      </c>
      <c r="J13" s="46">
        <f t="shared" si="4"/>
        <v>3.1046936174345969</v>
      </c>
      <c r="K13" s="47">
        <f t="shared" si="5"/>
        <v>46570.404261518954</v>
      </c>
      <c r="L13" s="5">
        <f>VLOOKUP(A13*$B$6,nhgAOWwq2014!$E$3:$J$31,$B$2)</f>
        <v>20</v>
      </c>
      <c r="M13" s="46">
        <f t="shared" si="9"/>
        <v>3.1046936174345969</v>
      </c>
      <c r="N13" s="47">
        <f t="shared" si="10"/>
        <v>46570.404261518954</v>
      </c>
    </row>
    <row r="14" spans="1:14" x14ac:dyDescent="0.25">
      <c r="A14" s="5">
        <f t="shared" si="7"/>
        <v>16000</v>
      </c>
      <c r="C14" s="5">
        <f>VLOOKUP(A14,nhgwq2014!$E$3:$J$31,$B$2)</f>
        <v>17.5</v>
      </c>
      <c r="D14" s="46">
        <f t="shared" si="0"/>
        <v>2.7166069152552721</v>
      </c>
      <c r="E14" s="47">
        <f t="shared" si="1"/>
        <v>43465.710644084356</v>
      </c>
      <c r="F14" s="5">
        <f>VLOOKUP(A14*$B$6,nhgwq2014!$E$3:$J$31,$B$2)</f>
        <v>17.5</v>
      </c>
      <c r="G14" s="46">
        <f t="shared" si="8"/>
        <v>2.7166069152552721</v>
      </c>
      <c r="H14" s="47">
        <f t="shared" si="3"/>
        <v>43465.710644084356</v>
      </c>
      <c r="I14" s="5">
        <f>VLOOKUP(A14,nhgAOWwq2014!$E$3:$J$31,$B$2)</f>
        <v>20</v>
      </c>
      <c r="J14" s="46">
        <f t="shared" si="4"/>
        <v>3.1046936174345969</v>
      </c>
      <c r="K14" s="47">
        <f t="shared" si="5"/>
        <v>49675.097878953551</v>
      </c>
      <c r="L14" s="5">
        <f>VLOOKUP(A14*$B$6,nhgAOWwq2014!$E$3:$J$31,$B$2)</f>
        <v>20</v>
      </c>
      <c r="M14" s="46">
        <f t="shared" si="9"/>
        <v>3.1046936174345969</v>
      </c>
      <c r="N14" s="47">
        <f t="shared" si="10"/>
        <v>49675.097878953551</v>
      </c>
    </row>
    <row r="15" spans="1:14" x14ac:dyDescent="0.25">
      <c r="A15" s="5">
        <f t="shared" si="7"/>
        <v>17000</v>
      </c>
      <c r="C15" s="5">
        <f>VLOOKUP(A15,nhgwq2014!$E$3:$J$31,$B$2)</f>
        <v>17.5</v>
      </c>
      <c r="D15" s="46">
        <f t="shared" si="0"/>
        <v>2.7166069152552721</v>
      </c>
      <c r="E15" s="47">
        <f t="shared" si="1"/>
        <v>46182.317559339623</v>
      </c>
      <c r="F15" s="5">
        <f>VLOOKUP(A15*$B$6,nhgwq2014!$E$3:$J$31,$B$2)</f>
        <v>17.5</v>
      </c>
      <c r="G15" s="46">
        <f t="shared" si="8"/>
        <v>2.7166069152552721</v>
      </c>
      <c r="H15" s="47">
        <f t="shared" si="3"/>
        <v>46182.317559339623</v>
      </c>
      <c r="I15" s="5">
        <f>VLOOKUP(A15,nhgAOWwq2014!$E$3:$J$31,$B$2)</f>
        <v>20</v>
      </c>
      <c r="J15" s="46">
        <f t="shared" si="4"/>
        <v>3.1046936174345969</v>
      </c>
      <c r="K15" s="47">
        <f t="shared" si="5"/>
        <v>52779.791496388149</v>
      </c>
      <c r="L15" s="5">
        <f>VLOOKUP(A15*$B$6,nhgAOWwq2014!$E$3:$J$31,$B$2)</f>
        <v>20</v>
      </c>
      <c r="M15" s="46">
        <f t="shared" si="9"/>
        <v>3.1046936174345969</v>
      </c>
      <c r="N15" s="47">
        <f t="shared" si="10"/>
        <v>52779.791496388149</v>
      </c>
    </row>
    <row r="16" spans="1:14" x14ac:dyDescent="0.25">
      <c r="A16" s="5">
        <f t="shared" si="7"/>
        <v>18000</v>
      </c>
      <c r="C16" s="5">
        <f>VLOOKUP(A16,nhgwq2014!$E$3:$J$31,$B$2)</f>
        <v>17.5</v>
      </c>
      <c r="D16" s="46">
        <f t="shared" si="0"/>
        <v>2.7166069152552721</v>
      </c>
      <c r="E16" s="47">
        <f t="shared" si="1"/>
        <v>48898.924474594896</v>
      </c>
      <c r="F16" s="5">
        <f>VLOOKUP(A16*$B$6,nhgwq2014!$E$3:$J$31,$B$2)</f>
        <v>17.5</v>
      </c>
      <c r="G16" s="46">
        <f t="shared" si="8"/>
        <v>2.7166069152552721</v>
      </c>
      <c r="H16" s="47">
        <f t="shared" si="3"/>
        <v>48898.924474594896</v>
      </c>
      <c r="I16" s="5">
        <f>VLOOKUP(A16,nhgAOWwq2014!$E$3:$J$31,$B$2)</f>
        <v>20</v>
      </c>
      <c r="J16" s="46">
        <f t="shared" si="4"/>
        <v>3.1046936174345969</v>
      </c>
      <c r="K16" s="47">
        <f t="shared" si="5"/>
        <v>55884.485113822746</v>
      </c>
      <c r="L16" s="5">
        <f>VLOOKUP(A16*$B$6,nhgAOWwq2014!$E$3:$J$31,$B$2)</f>
        <v>20</v>
      </c>
      <c r="M16" s="46">
        <f t="shared" si="9"/>
        <v>3.1046936174345969</v>
      </c>
      <c r="N16" s="47">
        <f t="shared" si="10"/>
        <v>55884.485113822746</v>
      </c>
    </row>
    <row r="17" spans="1:14" x14ac:dyDescent="0.25">
      <c r="A17" s="5">
        <f t="shared" si="7"/>
        <v>19000</v>
      </c>
      <c r="C17" s="5">
        <f>VLOOKUP(A17,nhgwq2014!$E$3:$J$31,$B$2)</f>
        <v>17.5</v>
      </c>
      <c r="D17" s="46">
        <f t="shared" si="0"/>
        <v>2.7166069152552721</v>
      </c>
      <c r="E17" s="47">
        <f t="shared" si="1"/>
        <v>51615.53138985017</v>
      </c>
      <c r="F17" s="5">
        <f>VLOOKUP(A17*$B$6,nhgwq2014!$E$3:$J$31,$B$2)</f>
        <v>17.5</v>
      </c>
      <c r="G17" s="46">
        <f t="shared" si="8"/>
        <v>2.7166069152552721</v>
      </c>
      <c r="H17" s="47">
        <f t="shared" si="3"/>
        <v>51615.53138985017</v>
      </c>
      <c r="I17" s="5">
        <f>VLOOKUP(A17,nhgAOWwq2014!$E$3:$J$31,$B$2)</f>
        <v>20</v>
      </c>
      <c r="J17" s="46">
        <f t="shared" si="4"/>
        <v>3.1046936174345969</v>
      </c>
      <c r="K17" s="47">
        <f t="shared" si="5"/>
        <v>58989.178731257343</v>
      </c>
      <c r="L17" s="5">
        <f>VLOOKUP(A17*$B$6,nhgAOWwq2014!$E$3:$J$31,$B$2)</f>
        <v>20</v>
      </c>
      <c r="M17" s="46">
        <f t="shared" si="9"/>
        <v>3.1046936174345969</v>
      </c>
      <c r="N17" s="47">
        <f t="shared" si="10"/>
        <v>58989.178731257343</v>
      </c>
    </row>
    <row r="18" spans="1:14" x14ac:dyDescent="0.25">
      <c r="A18" s="5">
        <f t="shared" si="7"/>
        <v>20000</v>
      </c>
      <c r="C18" s="5">
        <f>VLOOKUP(A18,nhgwq2014!$E$3:$J$31,$B$2)</f>
        <v>18.5</v>
      </c>
      <c r="D18" s="46">
        <f t="shared" si="0"/>
        <v>2.8718415961270018</v>
      </c>
      <c r="E18" s="47">
        <f t="shared" si="1"/>
        <v>57436.831922540034</v>
      </c>
      <c r="F18" s="5">
        <f>VLOOKUP(A18*$B$6,nhgwq2014!$E$3:$J$31,$B$2)</f>
        <v>17.5</v>
      </c>
      <c r="G18" s="46">
        <f t="shared" si="8"/>
        <v>2.7166069152552721</v>
      </c>
      <c r="H18" s="47">
        <f t="shared" si="3"/>
        <v>54332.138305105444</v>
      </c>
      <c r="I18" s="5">
        <f>VLOOKUP(A18,nhgAOWwq2014!$E$3:$J$31,$B$2)</f>
        <v>20</v>
      </c>
      <c r="J18" s="46">
        <f t="shared" si="4"/>
        <v>3.1046936174345969</v>
      </c>
      <c r="K18" s="47">
        <f t="shared" si="5"/>
        <v>62093.872348691941</v>
      </c>
      <c r="L18" s="5">
        <f>VLOOKUP(A18*$B$6,nhgAOWwq2014!$E$3:$J$31,$B$2)</f>
        <v>20</v>
      </c>
      <c r="M18" s="46">
        <f t="shared" si="9"/>
        <v>3.1046936174345969</v>
      </c>
      <c r="N18" s="47">
        <f t="shared" si="10"/>
        <v>62093.872348691941</v>
      </c>
    </row>
    <row r="19" spans="1:14" x14ac:dyDescent="0.25">
      <c r="A19" s="5">
        <f t="shared" si="7"/>
        <v>21000</v>
      </c>
      <c r="C19" s="5">
        <f>VLOOKUP(A19,nhgwq2014!$E$3:$J$31,$B$2)</f>
        <v>20.5</v>
      </c>
      <c r="D19" s="46">
        <f t="shared" si="0"/>
        <v>3.1823109578704618</v>
      </c>
      <c r="E19" s="47">
        <f t="shared" si="1"/>
        <v>66828.530115279704</v>
      </c>
      <c r="F19" s="5">
        <f>VLOOKUP(A19*$B$6,nhgwq2014!$E$3:$J$31,$B$2)</f>
        <v>17.5</v>
      </c>
      <c r="G19" s="46">
        <f t="shared" si="8"/>
        <v>2.7166069152552721</v>
      </c>
      <c r="H19" s="47">
        <f t="shared" si="3"/>
        <v>57048.745220360717</v>
      </c>
      <c r="I19" s="5">
        <f>VLOOKUP(A19,nhgAOWwq2014!$E$3:$J$31,$B$2)</f>
        <v>23.5</v>
      </c>
      <c r="J19" s="46">
        <f t="shared" si="4"/>
        <v>3.6480150004856511</v>
      </c>
      <c r="K19" s="47">
        <f t="shared" si="5"/>
        <v>76608.315010198668</v>
      </c>
      <c r="L19" s="5">
        <f>VLOOKUP(A19*$B$6,nhgAOWwq2014!$E$3:$J$31,$B$2)</f>
        <v>20</v>
      </c>
      <c r="M19" s="46">
        <f t="shared" si="9"/>
        <v>3.1046936174345969</v>
      </c>
      <c r="N19" s="47">
        <f t="shared" si="10"/>
        <v>65198.565966126538</v>
      </c>
    </row>
    <row r="20" spans="1:14" x14ac:dyDescent="0.25">
      <c r="A20" s="5">
        <f t="shared" si="7"/>
        <v>22000</v>
      </c>
      <c r="C20" s="5">
        <f>VLOOKUP(A20,nhgwq2014!$E$3:$J$31,$B$2)</f>
        <v>22</v>
      </c>
      <c r="D20" s="46">
        <f t="shared" si="0"/>
        <v>3.415162979178056</v>
      </c>
      <c r="E20" s="47">
        <f t="shared" si="1"/>
        <v>75133.585541917229</v>
      </c>
      <c r="F20" s="5">
        <f>VLOOKUP(A20*$B$6,nhgwq2014!$E$3:$J$31,$B$2)</f>
        <v>17.5</v>
      </c>
      <c r="G20" s="46">
        <f t="shared" si="8"/>
        <v>2.7166069152552721</v>
      </c>
      <c r="H20" s="47">
        <f t="shared" si="3"/>
        <v>59765.352135615984</v>
      </c>
      <c r="I20" s="5">
        <f>VLOOKUP(A20,nhgAOWwq2014!$E$3:$J$31,$B$2)</f>
        <v>25.5</v>
      </c>
      <c r="J20" s="46">
        <f t="shared" si="4"/>
        <v>3.9584843622291106</v>
      </c>
      <c r="K20" s="47">
        <f t="shared" si="5"/>
        <v>87086.655969040439</v>
      </c>
      <c r="L20" s="5">
        <f>VLOOKUP(A20*$B$6,nhgAOWwq2014!$E$3:$J$31,$B$2)</f>
        <v>20</v>
      </c>
      <c r="M20" s="46">
        <f t="shared" si="9"/>
        <v>3.1046936174345969</v>
      </c>
      <c r="N20" s="47">
        <f t="shared" si="10"/>
        <v>68303.259583561128</v>
      </c>
    </row>
    <row r="21" spans="1:14" x14ac:dyDescent="0.25">
      <c r="A21" s="5">
        <f t="shared" si="7"/>
        <v>23000</v>
      </c>
      <c r="C21" s="5">
        <f>VLOOKUP(A21,nhgwq2014!$E$3:$J$31,$B$2)</f>
        <v>24.5</v>
      </c>
      <c r="D21" s="46">
        <f t="shared" si="0"/>
        <v>3.8032496813573804</v>
      </c>
      <c r="E21" s="47">
        <f t="shared" si="1"/>
        <v>87474.742671219748</v>
      </c>
      <c r="F21" s="5">
        <f>VLOOKUP(A21*$B$6,nhgwq2014!$E$3:$J$31,$B$2)</f>
        <v>17.5</v>
      </c>
      <c r="G21" s="46">
        <f t="shared" si="8"/>
        <v>2.7166069152552721</v>
      </c>
      <c r="H21" s="47">
        <f t="shared" si="3"/>
        <v>62481.959050871257</v>
      </c>
      <c r="I21" s="5">
        <f>VLOOKUP(A21,nhgAOWwq2014!$E$3:$J$31,$B$2)</f>
        <v>26.5</v>
      </c>
      <c r="J21" s="46">
        <f t="shared" si="4"/>
        <v>4.1137190431008408</v>
      </c>
      <c r="K21" s="47">
        <f t="shared" si="5"/>
        <v>94615.537991319332</v>
      </c>
      <c r="L21" s="5">
        <f>VLOOKUP(A21*$B$6,nhgAOWwq2014!$E$3:$J$31,$B$2)</f>
        <v>20</v>
      </c>
      <c r="M21" s="46">
        <f t="shared" si="9"/>
        <v>3.1046936174345969</v>
      </c>
      <c r="N21" s="47">
        <f t="shared" si="10"/>
        <v>71407.953200995733</v>
      </c>
    </row>
    <row r="22" spans="1:14" x14ac:dyDescent="0.25">
      <c r="A22" s="5">
        <f t="shared" si="7"/>
        <v>24000</v>
      </c>
      <c r="C22" s="5">
        <f>VLOOKUP(A22,nhgwq2014!$E$3:$J$31,$B$2)</f>
        <v>25.5</v>
      </c>
      <c r="D22" s="46">
        <f t="shared" si="0"/>
        <v>3.9584843622291106</v>
      </c>
      <c r="E22" s="47">
        <f t="shared" si="1"/>
        <v>95003.624693498656</v>
      </c>
      <c r="F22" s="5">
        <f>VLOOKUP(A22*$B$6,nhgwq2014!$E$3:$J$31,$B$2)</f>
        <v>17.5</v>
      </c>
      <c r="G22" s="46">
        <f t="shared" si="8"/>
        <v>2.7166069152552721</v>
      </c>
      <c r="H22" s="47">
        <f t="shared" si="3"/>
        <v>65198.565966126531</v>
      </c>
      <c r="I22" s="5">
        <f>VLOOKUP(A22,nhgAOWwq2014!$E$3:$J$31,$B$2)</f>
        <v>27.500000000000004</v>
      </c>
      <c r="J22" s="46">
        <f t="shared" si="4"/>
        <v>4.2689537239725706</v>
      </c>
      <c r="K22" s="47">
        <f t="shared" si="5"/>
        <v>102454.88937534169</v>
      </c>
      <c r="L22" s="5">
        <f>VLOOKUP(A22*$B$6,nhgAOWwq2014!$E$3:$J$31,$B$2)</f>
        <v>20</v>
      </c>
      <c r="M22" s="46">
        <f t="shared" si="9"/>
        <v>3.1046936174345969</v>
      </c>
      <c r="N22" s="47">
        <f t="shared" si="10"/>
        <v>74512.646818430323</v>
      </c>
    </row>
    <row r="23" spans="1:14" x14ac:dyDescent="0.25">
      <c r="A23" s="5">
        <f t="shared" si="7"/>
        <v>25000</v>
      </c>
      <c r="C23" s="5">
        <f>VLOOKUP(A23,nhgwq2014!$E$3:$J$31,$B$2)</f>
        <v>26.5</v>
      </c>
      <c r="D23" s="46">
        <f t="shared" si="0"/>
        <v>4.1137190431008408</v>
      </c>
      <c r="E23" s="47">
        <f t="shared" si="1"/>
        <v>102842.97607752102</v>
      </c>
      <c r="F23" s="5">
        <f>VLOOKUP(A23*$B$6,nhgwq2014!$E$3:$J$31,$B$2)</f>
        <v>17.5</v>
      </c>
      <c r="G23" s="46">
        <f t="shared" si="8"/>
        <v>2.7166069152552721</v>
      </c>
      <c r="H23" s="47">
        <f t="shared" si="3"/>
        <v>67915.172881381804</v>
      </c>
      <c r="I23" s="5">
        <f>VLOOKUP(A23,nhgAOWwq2014!$E$3:$J$31,$B$2)</f>
        <v>28.000000000000004</v>
      </c>
      <c r="J23" s="46">
        <f t="shared" si="4"/>
        <v>4.3465710644084359</v>
      </c>
      <c r="K23" s="47">
        <f t="shared" si="5"/>
        <v>108664.2766102109</v>
      </c>
      <c r="L23" s="5">
        <f>VLOOKUP(A23*$B$6,nhgAOWwq2014!$E$3:$J$31,$B$2)</f>
        <v>20</v>
      </c>
      <c r="M23" s="46">
        <f t="shared" si="9"/>
        <v>3.1046936174345969</v>
      </c>
      <c r="N23" s="47">
        <f t="shared" si="10"/>
        <v>77617.340435864928</v>
      </c>
    </row>
    <row r="24" spans="1:14" x14ac:dyDescent="0.25">
      <c r="A24" s="5">
        <f t="shared" si="7"/>
        <v>26000</v>
      </c>
      <c r="C24" s="5">
        <f>VLOOKUP(A24,nhgwq2014!$E$3:$J$31,$B$2)</f>
        <v>27</v>
      </c>
      <c r="D24" s="46">
        <f t="shared" si="0"/>
        <v>4.1913363835367052</v>
      </c>
      <c r="E24" s="47">
        <f t="shared" si="1"/>
        <v>108974.74597195434</v>
      </c>
      <c r="F24" s="5">
        <f>VLOOKUP(A24*$B$6,nhgwq2014!$E$3:$J$31,$B$2)</f>
        <v>17.5</v>
      </c>
      <c r="G24" s="46">
        <f t="shared" si="8"/>
        <v>2.7166069152552721</v>
      </c>
      <c r="H24" s="47">
        <f t="shared" si="3"/>
        <v>70631.779796637071</v>
      </c>
      <c r="I24" s="5">
        <f>VLOOKUP(A24,nhgAOWwq2014!$E$3:$J$31,$B$2)</f>
        <v>28.499999999999996</v>
      </c>
      <c r="J24" s="46">
        <f t="shared" si="4"/>
        <v>4.4241884048442994</v>
      </c>
      <c r="K24" s="47">
        <f t="shared" si="5"/>
        <v>115028.89852595178</v>
      </c>
      <c r="L24" s="5">
        <f>VLOOKUP(A24*$B$6,nhgAOWwq2014!$E$3:$J$31,$B$2)</f>
        <v>20</v>
      </c>
      <c r="M24" s="46">
        <f t="shared" si="9"/>
        <v>3.1046936174345969</v>
      </c>
      <c r="N24" s="47">
        <f t="shared" si="10"/>
        <v>80722.034053299518</v>
      </c>
    </row>
    <row r="25" spans="1:14" x14ac:dyDescent="0.25">
      <c r="A25" s="5">
        <f t="shared" si="7"/>
        <v>27000</v>
      </c>
      <c r="C25" s="5">
        <f>VLOOKUP(A25,nhgwq2014!$E$3:$J$31,$B$2)</f>
        <v>27</v>
      </c>
      <c r="D25" s="46">
        <f t="shared" si="0"/>
        <v>4.1913363835367052</v>
      </c>
      <c r="E25" s="47">
        <f t="shared" si="1"/>
        <v>113166.08235549105</v>
      </c>
      <c r="F25" s="5">
        <f>VLOOKUP(A25*$B$6,nhgwq2014!$E$3:$J$31,$B$2)</f>
        <v>17.5</v>
      </c>
      <c r="G25" s="46">
        <f t="shared" si="8"/>
        <v>2.7166069152552721</v>
      </c>
      <c r="H25" s="47">
        <f t="shared" si="3"/>
        <v>73348.386711892352</v>
      </c>
      <c r="I25" s="5">
        <f>VLOOKUP(A25,nhgAOWwq2014!$E$3:$J$31,$B$2)</f>
        <v>28.499999999999996</v>
      </c>
      <c r="J25" s="46">
        <f t="shared" si="4"/>
        <v>4.4241884048442994</v>
      </c>
      <c r="K25" s="47">
        <f t="shared" si="5"/>
        <v>119453.08693079608</v>
      </c>
      <c r="L25" s="5">
        <f>VLOOKUP(A25*$B$6,nhgAOWwq2014!$E$3:$J$31,$B$2)</f>
        <v>20</v>
      </c>
      <c r="M25" s="46">
        <f t="shared" si="9"/>
        <v>3.1046936174345969</v>
      </c>
      <c r="N25" s="47">
        <f t="shared" si="10"/>
        <v>83826.727670734123</v>
      </c>
    </row>
    <row r="26" spans="1:14" x14ac:dyDescent="0.25">
      <c r="A26" s="5">
        <f t="shared" si="7"/>
        <v>28000</v>
      </c>
      <c r="C26" s="5">
        <f>VLOOKUP(A26,nhgwq2014!$E$3:$J$31,$B$2)</f>
        <v>27.500000000000004</v>
      </c>
      <c r="D26" s="46">
        <f t="shared" si="0"/>
        <v>4.2689537239725706</v>
      </c>
      <c r="E26" s="47">
        <f t="shared" si="1"/>
        <v>119530.70427123198</v>
      </c>
      <c r="F26" s="5">
        <f>VLOOKUP(A26*$B$6,nhgwq2014!$E$3:$J$31,$B$2)</f>
        <v>17.5</v>
      </c>
      <c r="G26" s="46">
        <f t="shared" si="8"/>
        <v>2.7166069152552721</v>
      </c>
      <c r="H26" s="47">
        <f t="shared" si="3"/>
        <v>76064.993627147618</v>
      </c>
      <c r="I26" s="5">
        <f>VLOOKUP(A26,nhgAOWwq2014!$E$3:$J$31,$B$2)</f>
        <v>28.499999999999996</v>
      </c>
      <c r="J26" s="46">
        <f t="shared" si="4"/>
        <v>4.4241884048442994</v>
      </c>
      <c r="K26" s="47">
        <f t="shared" si="5"/>
        <v>123877.27533564038</v>
      </c>
      <c r="L26" s="5">
        <f>VLOOKUP(A26*$B$6,nhgAOWwq2014!$E$3:$J$31,$B$2)</f>
        <v>20</v>
      </c>
      <c r="M26" s="46">
        <f t="shared" si="9"/>
        <v>3.1046936174345969</v>
      </c>
      <c r="N26" s="47">
        <f t="shared" si="10"/>
        <v>86931.421288168713</v>
      </c>
    </row>
    <row r="27" spans="1:14" x14ac:dyDescent="0.25">
      <c r="A27" s="5">
        <f t="shared" si="7"/>
        <v>29000</v>
      </c>
      <c r="C27" s="5">
        <f>VLOOKUP(A27,nhgwq2014!$E$3:$J$31,$B$2)</f>
        <v>27.500000000000004</v>
      </c>
      <c r="D27" s="46">
        <f t="shared" si="0"/>
        <v>4.2689537239725706</v>
      </c>
      <c r="E27" s="47">
        <f t="shared" si="1"/>
        <v>123799.65799520454</v>
      </c>
      <c r="F27" s="5">
        <f>VLOOKUP(A27*$B$6,nhgwq2014!$E$3:$J$31,$B$2)</f>
        <v>17.5</v>
      </c>
      <c r="G27" s="46">
        <f t="shared" si="8"/>
        <v>2.7166069152552721</v>
      </c>
      <c r="H27" s="47">
        <f t="shared" si="3"/>
        <v>78781.600542402884</v>
      </c>
      <c r="I27" s="5">
        <f>VLOOKUP(A27,nhgAOWwq2014!$E$3:$J$31,$B$2)</f>
        <v>28.999999999999996</v>
      </c>
      <c r="J27" s="46">
        <f t="shared" si="4"/>
        <v>4.5018057452801647</v>
      </c>
      <c r="K27" s="47">
        <f t="shared" si="5"/>
        <v>130552.36661312477</v>
      </c>
      <c r="L27" s="5">
        <f>VLOOKUP(A27*$B$6,nhgAOWwq2014!$E$3:$J$31,$B$2)</f>
        <v>20</v>
      </c>
      <c r="M27" s="46">
        <f t="shared" si="9"/>
        <v>3.1046936174345969</v>
      </c>
      <c r="N27" s="47">
        <f t="shared" si="10"/>
        <v>90036.114905603317</v>
      </c>
    </row>
    <row r="28" spans="1:14" x14ac:dyDescent="0.25">
      <c r="A28" s="5">
        <f t="shared" si="7"/>
        <v>30000</v>
      </c>
      <c r="C28" s="5">
        <f>VLOOKUP(A28,nhgwq2014!$E$3:$J$31,$B$2)</f>
        <v>27.500000000000004</v>
      </c>
      <c r="D28" s="46">
        <f t="shared" si="0"/>
        <v>4.2689537239725706</v>
      </c>
      <c r="E28" s="47">
        <f t="shared" si="1"/>
        <v>128068.61171917712</v>
      </c>
      <c r="F28" s="5">
        <f>VLOOKUP(A28*$B$6,nhgwq2014!$E$3:$J$31,$B$2)</f>
        <v>18.5</v>
      </c>
      <c r="G28" s="46">
        <f t="shared" si="8"/>
        <v>2.8718415961270018</v>
      </c>
      <c r="H28" s="47">
        <f t="shared" si="3"/>
        <v>86155.247883810051</v>
      </c>
      <c r="I28" s="5">
        <f>VLOOKUP(A28,nhgAOWwq2014!$E$3:$J$31,$B$2)</f>
        <v>28.999999999999996</v>
      </c>
      <c r="J28" s="46">
        <f t="shared" si="4"/>
        <v>4.5018057452801647</v>
      </c>
      <c r="K28" s="47">
        <f t="shared" si="5"/>
        <v>135054.17235840493</v>
      </c>
      <c r="L28" s="5">
        <f>VLOOKUP(A28*$B$6,nhgAOWwq2014!$E$3:$J$31,$B$2)</f>
        <v>20</v>
      </c>
      <c r="M28" s="46">
        <f t="shared" si="9"/>
        <v>3.1046936174345969</v>
      </c>
      <c r="N28" s="47">
        <f t="shared" si="10"/>
        <v>93140.808523037907</v>
      </c>
    </row>
    <row r="29" spans="1:14" x14ac:dyDescent="0.25">
      <c r="A29" s="5">
        <f t="shared" si="7"/>
        <v>31000</v>
      </c>
      <c r="C29" s="5">
        <f>VLOOKUP(A29,nhgwq2014!$E$3:$J$31,$B$2)</f>
        <v>27.500000000000004</v>
      </c>
      <c r="D29" s="46">
        <f t="shared" si="0"/>
        <v>4.2689537239725706</v>
      </c>
      <c r="E29" s="47">
        <f t="shared" si="1"/>
        <v>132337.56544314968</v>
      </c>
      <c r="F29" s="5">
        <f>VLOOKUP(A29*$B$6,nhgwq2014!$E$3:$J$31,$B$2)</f>
        <v>19.5</v>
      </c>
      <c r="G29" s="46">
        <f t="shared" si="8"/>
        <v>3.0270762769987316</v>
      </c>
      <c r="H29" s="47">
        <f t="shared" si="3"/>
        <v>93839.364586960684</v>
      </c>
      <c r="I29" s="5">
        <f>VLOOKUP(A29,nhgAOWwq2014!$E$3:$J$31,$B$2)</f>
        <v>29.5</v>
      </c>
      <c r="J29" s="46">
        <f t="shared" si="4"/>
        <v>4.5794230857160301</v>
      </c>
      <c r="K29" s="47">
        <f t="shared" si="5"/>
        <v>141962.11565719693</v>
      </c>
      <c r="L29" s="5">
        <f>VLOOKUP(A29*$B$6,nhgAOWwq2014!$E$3:$J$31,$B$2)</f>
        <v>21.5</v>
      </c>
      <c r="M29" s="46">
        <f t="shared" si="9"/>
        <v>3.3375456387421911</v>
      </c>
      <c r="N29" s="47">
        <f t="shared" si="10"/>
        <v>103463.91480100792</v>
      </c>
    </row>
    <row r="30" spans="1:14" x14ac:dyDescent="0.25">
      <c r="A30" s="5">
        <f t="shared" si="7"/>
        <v>32000</v>
      </c>
      <c r="C30" s="5">
        <f>VLOOKUP(A30,nhgwq2014!$E$3:$J$31,$B$2)</f>
        <v>27.500000000000004</v>
      </c>
      <c r="D30" s="46">
        <f t="shared" si="0"/>
        <v>4.2689537239725706</v>
      </c>
      <c r="E30" s="47">
        <f t="shared" si="1"/>
        <v>136606.51916712226</v>
      </c>
      <c r="F30" s="5">
        <f>VLOOKUP(A30*$B$6,nhgwq2014!$E$3:$J$31,$B$2)</f>
        <v>20.5</v>
      </c>
      <c r="G30" s="46">
        <f t="shared" si="8"/>
        <v>3.1823109578704618</v>
      </c>
      <c r="H30" s="47">
        <f t="shared" si="3"/>
        <v>101833.95065185477</v>
      </c>
      <c r="I30" s="5">
        <f>VLOOKUP(A30,nhgAOWwq2014!$E$3:$J$31,$B$2)</f>
        <v>30.5</v>
      </c>
      <c r="J30" s="46">
        <f t="shared" si="4"/>
        <v>4.7346577665877598</v>
      </c>
      <c r="K30" s="47">
        <f t="shared" si="5"/>
        <v>151509.0485308083</v>
      </c>
      <c r="L30" s="5">
        <f>VLOOKUP(A30*$B$6,nhgAOWwq2014!$E$3:$J$31,$B$2)</f>
        <v>23.5</v>
      </c>
      <c r="M30" s="46">
        <f t="shared" si="9"/>
        <v>3.6480150004856511</v>
      </c>
      <c r="N30" s="47">
        <f t="shared" si="10"/>
        <v>116736.48001554083</v>
      </c>
    </row>
    <row r="31" spans="1:14" x14ac:dyDescent="0.25">
      <c r="A31" s="5">
        <f t="shared" si="7"/>
        <v>33000</v>
      </c>
      <c r="C31" s="5">
        <f>VLOOKUP(A31,nhgwq2014!$E$3:$J$31,$B$2)</f>
        <v>27.500000000000004</v>
      </c>
      <c r="D31" s="46">
        <f t="shared" si="0"/>
        <v>4.2689537239725706</v>
      </c>
      <c r="E31" s="47">
        <f t="shared" si="1"/>
        <v>140875.47289109483</v>
      </c>
      <c r="F31" s="5">
        <f>VLOOKUP(A31*$B$6,nhgwq2014!$E$3:$J$31,$B$2)</f>
        <v>22</v>
      </c>
      <c r="G31" s="46">
        <f t="shared" si="8"/>
        <v>3.415162979178056</v>
      </c>
      <c r="H31" s="47">
        <f t="shared" si="3"/>
        <v>112700.37831287585</v>
      </c>
      <c r="I31" s="5">
        <f>VLOOKUP(A31,nhgAOWwq2014!$E$3:$J$31,$B$2)</f>
        <v>30.5</v>
      </c>
      <c r="J31" s="46">
        <f t="shared" si="4"/>
        <v>4.7346577665877598</v>
      </c>
      <c r="K31" s="47">
        <f t="shared" si="5"/>
        <v>156243.70629739607</v>
      </c>
      <c r="L31" s="5">
        <f>VLOOKUP(A31*$B$6,nhgAOWwq2014!$E$3:$J$31,$B$2)</f>
        <v>25.5</v>
      </c>
      <c r="M31" s="46">
        <f t="shared" si="9"/>
        <v>3.9584843622291106</v>
      </c>
      <c r="N31" s="47">
        <f t="shared" si="10"/>
        <v>130629.98395356064</v>
      </c>
    </row>
    <row r="32" spans="1:14" x14ac:dyDescent="0.25">
      <c r="A32" s="5">
        <f t="shared" si="7"/>
        <v>34000</v>
      </c>
      <c r="C32" s="5">
        <f>VLOOKUP(A32,nhgwq2014!$E$3:$J$31,$B$2)</f>
        <v>27.500000000000004</v>
      </c>
      <c r="D32" s="46">
        <f t="shared" si="0"/>
        <v>4.2689537239725706</v>
      </c>
      <c r="E32" s="47">
        <f t="shared" si="1"/>
        <v>145144.42661506741</v>
      </c>
      <c r="F32" s="5">
        <f>VLOOKUP(A32*$B$6,nhgwq2014!$E$3:$J$31,$B$2)</f>
        <v>23.5</v>
      </c>
      <c r="G32" s="46">
        <f t="shared" si="8"/>
        <v>3.6480150004856511</v>
      </c>
      <c r="H32" s="47">
        <f t="shared" si="3"/>
        <v>124032.51001651214</v>
      </c>
      <c r="I32" s="5">
        <f>VLOOKUP(A32,nhgAOWwq2014!$E$3:$J$31,$B$2)</f>
        <v>31</v>
      </c>
      <c r="J32" s="46">
        <f t="shared" si="4"/>
        <v>4.8122751070236243</v>
      </c>
      <c r="K32" s="47">
        <f t="shared" si="5"/>
        <v>163617.35363880324</v>
      </c>
      <c r="L32" s="5">
        <f>VLOOKUP(A32*$B$6,nhgAOWwq2014!$E$3:$J$31,$B$2)</f>
        <v>26</v>
      </c>
      <c r="M32" s="46">
        <f t="shared" si="9"/>
        <v>4.0361017026649755</v>
      </c>
      <c r="N32" s="47">
        <f t="shared" si="10"/>
        <v>137227.45789060916</v>
      </c>
    </row>
    <row r="33" spans="1:14" x14ac:dyDescent="0.25">
      <c r="A33" s="5">
        <f t="shared" si="7"/>
        <v>35000</v>
      </c>
      <c r="C33" s="5">
        <f>VLOOKUP(A33,nhgwq2014!$E$3:$J$31,$B$2)</f>
        <v>27.500000000000004</v>
      </c>
      <c r="D33" s="46">
        <f t="shared" si="0"/>
        <v>4.2689537239725706</v>
      </c>
      <c r="E33" s="47">
        <f t="shared" si="1"/>
        <v>149413.38033903996</v>
      </c>
      <c r="F33" s="5">
        <f>VLOOKUP(A33*$B$6,nhgwq2014!$E$3:$J$31,$B$2)</f>
        <v>24.5</v>
      </c>
      <c r="G33" s="46">
        <f t="shared" si="8"/>
        <v>3.8032496813573804</v>
      </c>
      <c r="H33" s="47">
        <f t="shared" si="3"/>
        <v>133113.73884750833</v>
      </c>
      <c r="I33" s="5">
        <f>VLOOKUP(A33,nhgAOWwq2014!$E$3:$J$31,$B$2)</f>
        <v>31</v>
      </c>
      <c r="J33" s="46">
        <f t="shared" si="4"/>
        <v>4.8122751070236243</v>
      </c>
      <c r="K33" s="47">
        <f t="shared" si="5"/>
        <v>168429.62874582686</v>
      </c>
      <c r="L33" s="5">
        <f>VLOOKUP(A33*$B$6,nhgAOWwq2014!$E$3:$J$31,$B$2)</f>
        <v>26.5</v>
      </c>
      <c r="M33" s="46">
        <f t="shared" si="9"/>
        <v>4.1137190431008408</v>
      </c>
      <c r="N33" s="47">
        <f t="shared" si="10"/>
        <v>143980.16650852942</v>
      </c>
    </row>
    <row r="34" spans="1:14" x14ac:dyDescent="0.25">
      <c r="A34" s="5">
        <f t="shared" si="7"/>
        <v>36000</v>
      </c>
      <c r="C34" s="5">
        <f>VLOOKUP(A34,nhgwq2014!$E$3:$J$31,$B$2)</f>
        <v>27.500000000000004</v>
      </c>
      <c r="D34" s="46">
        <f t="shared" si="0"/>
        <v>4.2689537239725706</v>
      </c>
      <c r="E34" s="47">
        <f t="shared" si="1"/>
        <v>153682.33406301253</v>
      </c>
      <c r="F34" s="5">
        <f>VLOOKUP(A34*$B$6,nhgwq2014!$E$3:$J$31,$B$2)</f>
        <v>25.5</v>
      </c>
      <c r="G34" s="46">
        <f t="shared" si="8"/>
        <v>3.9584843622291106</v>
      </c>
      <c r="H34" s="47">
        <f t="shared" si="3"/>
        <v>142505.43704024798</v>
      </c>
      <c r="I34" s="5">
        <f>VLOOKUP(A34,nhgAOWwq2014!$E$3:$J$31,$B$2)</f>
        <v>31</v>
      </c>
      <c r="J34" s="46">
        <f t="shared" si="4"/>
        <v>4.8122751070236243</v>
      </c>
      <c r="K34" s="47">
        <f t="shared" si="5"/>
        <v>173241.90385285046</v>
      </c>
      <c r="L34" s="5">
        <f>VLOOKUP(A34*$B$6,nhgAOWwq2014!$E$3:$J$31,$B$2)</f>
        <v>27.500000000000004</v>
      </c>
      <c r="M34" s="46">
        <f t="shared" si="9"/>
        <v>4.2689537239725706</v>
      </c>
      <c r="N34" s="47">
        <f t="shared" si="10"/>
        <v>153682.33406301253</v>
      </c>
    </row>
    <row r="35" spans="1:14" x14ac:dyDescent="0.25">
      <c r="A35" s="5">
        <f t="shared" si="7"/>
        <v>37000</v>
      </c>
      <c r="C35" s="5">
        <f>VLOOKUP(A35,nhgwq2014!$E$3:$J$31,$B$2)</f>
        <v>27.500000000000004</v>
      </c>
      <c r="D35" s="46">
        <f t="shared" si="0"/>
        <v>4.2689537239725706</v>
      </c>
      <c r="E35" s="47">
        <f t="shared" si="1"/>
        <v>157951.28778698511</v>
      </c>
      <c r="F35" s="5">
        <f>VLOOKUP(A35*$B$6,nhgwq2014!$E$3:$J$31,$B$2)</f>
        <v>25.5</v>
      </c>
      <c r="G35" s="46">
        <f t="shared" si="8"/>
        <v>3.9584843622291106</v>
      </c>
      <c r="H35" s="47">
        <f t="shared" si="3"/>
        <v>146463.92140247711</v>
      </c>
      <c r="I35" s="5">
        <f>VLOOKUP(A35,nhgAOWwq2014!$E$3:$J$31,$B$2)</f>
        <v>31.5</v>
      </c>
      <c r="J35" s="46">
        <f t="shared" si="4"/>
        <v>4.8898924474594896</v>
      </c>
      <c r="K35" s="47">
        <f t="shared" si="5"/>
        <v>180926.02055600111</v>
      </c>
      <c r="L35" s="5">
        <f>VLOOKUP(A35*$B$6,nhgAOWwq2014!$E$3:$J$31,$B$2)</f>
        <v>27.500000000000004</v>
      </c>
      <c r="M35" s="46">
        <f t="shared" si="9"/>
        <v>4.2689537239725706</v>
      </c>
      <c r="N35" s="47">
        <f t="shared" si="10"/>
        <v>157951.28778698511</v>
      </c>
    </row>
    <row r="36" spans="1:14" x14ac:dyDescent="0.25">
      <c r="A36" s="5">
        <f t="shared" si="7"/>
        <v>38000</v>
      </c>
      <c r="C36" s="5">
        <f>VLOOKUP(A36,nhgwq2014!$E$3:$J$31,$B$2)</f>
        <v>27.500000000000004</v>
      </c>
      <c r="D36" s="46">
        <f t="shared" si="0"/>
        <v>4.2689537239725706</v>
      </c>
      <c r="E36" s="47">
        <f t="shared" si="1"/>
        <v>162220.24151095768</v>
      </c>
      <c r="F36" s="5">
        <f>VLOOKUP(A36*$B$6,nhgwq2014!$E$3:$J$31,$B$2)</f>
        <v>26.5</v>
      </c>
      <c r="G36" s="46">
        <f t="shared" si="8"/>
        <v>4.1137190431008408</v>
      </c>
      <c r="H36" s="47">
        <f t="shared" si="3"/>
        <v>156321.32363783196</v>
      </c>
      <c r="I36" s="5">
        <f>VLOOKUP(A36,nhgAOWwq2014!$E$3:$J$31,$B$2)</f>
        <v>31.5</v>
      </c>
      <c r="J36" s="46">
        <f t="shared" si="4"/>
        <v>4.8898924474594896</v>
      </c>
      <c r="K36" s="47">
        <f t="shared" si="5"/>
        <v>185815.91300346059</v>
      </c>
      <c r="L36" s="5">
        <f>VLOOKUP(A36*$B$6,nhgAOWwq2014!$E$3:$J$31,$B$2)</f>
        <v>28.000000000000004</v>
      </c>
      <c r="M36" s="46">
        <f t="shared" si="9"/>
        <v>4.3465710644084359</v>
      </c>
      <c r="N36" s="47">
        <f t="shared" si="10"/>
        <v>165169.70044752056</v>
      </c>
    </row>
    <row r="37" spans="1:14" x14ac:dyDescent="0.25">
      <c r="A37" s="5">
        <f t="shared" si="7"/>
        <v>39000</v>
      </c>
      <c r="C37" s="5">
        <f>VLOOKUP(A37,nhgwq2014!$E$3:$J$31,$B$2)</f>
        <v>27.500000000000004</v>
      </c>
      <c r="D37" s="46">
        <f t="shared" si="0"/>
        <v>4.2689537239725706</v>
      </c>
      <c r="E37" s="47">
        <f t="shared" si="1"/>
        <v>166489.19523493026</v>
      </c>
      <c r="F37" s="5">
        <f>VLOOKUP(A37*$B$6,nhgwq2014!$E$3:$J$31,$B$2)</f>
        <v>27</v>
      </c>
      <c r="G37" s="46">
        <f t="shared" si="8"/>
        <v>4.1913363835367052</v>
      </c>
      <c r="H37" s="47">
        <f t="shared" si="3"/>
        <v>163462.1189579315</v>
      </c>
      <c r="I37" s="5">
        <f>VLOOKUP(A37,nhgAOWwq2014!$E$3:$J$31,$B$2)</f>
        <v>32</v>
      </c>
      <c r="J37" s="46">
        <f t="shared" si="4"/>
        <v>4.9675097878953549</v>
      </c>
      <c r="K37" s="47">
        <f t="shared" si="5"/>
        <v>193732.88172791884</v>
      </c>
      <c r="L37" s="5">
        <f>VLOOKUP(A37*$B$6,nhgAOWwq2014!$E$3:$J$31,$B$2)</f>
        <v>28.499999999999996</v>
      </c>
      <c r="M37" s="46">
        <f t="shared" si="9"/>
        <v>4.4241884048442994</v>
      </c>
      <c r="N37" s="47">
        <f t="shared" si="10"/>
        <v>172543.34778892767</v>
      </c>
    </row>
    <row r="38" spans="1:14" x14ac:dyDescent="0.25">
      <c r="A38" s="5">
        <f t="shared" si="7"/>
        <v>40000</v>
      </c>
      <c r="C38" s="5">
        <f>VLOOKUP(A38,nhgwq2014!$E$3:$J$31,$B$2)</f>
        <v>27.500000000000004</v>
      </c>
      <c r="D38" s="46">
        <f t="shared" si="0"/>
        <v>4.2689537239725706</v>
      </c>
      <c r="E38" s="47">
        <f t="shared" si="1"/>
        <v>170758.14895890284</v>
      </c>
      <c r="F38" s="5">
        <f>VLOOKUP(A38*$B$6,nhgwq2014!$E$3:$J$31,$B$2)</f>
        <v>27</v>
      </c>
      <c r="G38" s="46">
        <f t="shared" si="8"/>
        <v>4.1913363835367052</v>
      </c>
      <c r="H38" s="47">
        <f t="shared" si="3"/>
        <v>167653.45534146822</v>
      </c>
      <c r="I38" s="5">
        <f>VLOOKUP(A38,nhgAOWwq2014!$E$3:$J$31,$B$2)</f>
        <v>32</v>
      </c>
      <c r="J38" s="46">
        <f t="shared" si="4"/>
        <v>4.9675097878953549</v>
      </c>
      <c r="K38" s="47">
        <f t="shared" si="5"/>
        <v>198700.3915158142</v>
      </c>
      <c r="L38" s="5">
        <f>VLOOKUP(A38*$B$6,nhgAOWwq2014!$E$3:$J$31,$B$2)</f>
        <v>28.499999999999996</v>
      </c>
      <c r="M38" s="46">
        <f t="shared" si="9"/>
        <v>4.4241884048442994</v>
      </c>
      <c r="N38" s="47">
        <f t="shared" si="10"/>
        <v>176967.53619377199</v>
      </c>
    </row>
    <row r="39" spans="1:14" x14ac:dyDescent="0.25">
      <c r="A39" s="5">
        <f t="shared" si="7"/>
        <v>41000</v>
      </c>
      <c r="C39" s="5">
        <f>VLOOKUP(A39,nhgwq2014!$E$3:$J$31,$B$2)</f>
        <v>27.500000000000004</v>
      </c>
      <c r="D39" s="46">
        <f t="shared" si="0"/>
        <v>4.2689537239725706</v>
      </c>
      <c r="E39" s="47">
        <f t="shared" si="1"/>
        <v>175027.10268287538</v>
      </c>
      <c r="F39" s="5">
        <f>VLOOKUP(A39*$B$6,nhgwq2014!$E$3:$J$31,$B$2)</f>
        <v>27</v>
      </c>
      <c r="G39" s="46">
        <f t="shared" si="8"/>
        <v>4.1913363835367052</v>
      </c>
      <c r="H39" s="47">
        <f t="shared" si="3"/>
        <v>171844.79172500491</v>
      </c>
      <c r="I39" s="5">
        <f>VLOOKUP(A39,nhgAOWwq2014!$E$3:$J$31,$B$2)</f>
        <v>32</v>
      </c>
      <c r="J39" s="46">
        <f t="shared" si="4"/>
        <v>4.9675097878953549</v>
      </c>
      <c r="K39" s="47">
        <f t="shared" si="5"/>
        <v>203667.90130370954</v>
      </c>
      <c r="L39" s="5">
        <f>VLOOKUP(A39*$B$6,nhgAOWwq2014!$E$3:$J$31,$B$2)</f>
        <v>28.499999999999996</v>
      </c>
      <c r="M39" s="46">
        <f t="shared" si="9"/>
        <v>4.4241884048442994</v>
      </c>
      <c r="N39" s="47">
        <f t="shared" si="10"/>
        <v>181391.72459861627</v>
      </c>
    </row>
    <row r="40" spans="1:14" x14ac:dyDescent="0.25">
      <c r="A40" s="5">
        <f t="shared" si="7"/>
        <v>42000</v>
      </c>
      <c r="C40" s="5">
        <f>VLOOKUP(A40,nhgwq2014!$E$3:$J$31,$B$2)</f>
        <v>27.500000000000004</v>
      </c>
      <c r="D40" s="46">
        <f t="shared" ref="D40:D71" si="11">$B$4*C40/100</f>
        <v>4.2689537239725706</v>
      </c>
      <c r="E40" s="47">
        <f t="shared" ref="E40:E71" si="12">A40*D40</f>
        <v>179296.05640684796</v>
      </c>
      <c r="F40" s="5">
        <f>VLOOKUP(A40*$B$6,nhgwq2014!$E$3:$J$31,$B$2)</f>
        <v>27.500000000000004</v>
      </c>
      <c r="G40" s="46">
        <f t="shared" si="8"/>
        <v>4.2689537239725706</v>
      </c>
      <c r="H40" s="47">
        <f t="shared" ref="H40:H71" si="13">A40*G40</f>
        <v>179296.05640684796</v>
      </c>
      <c r="I40" s="5">
        <f>VLOOKUP(A40,nhgAOWwq2014!$E$3:$J$31,$B$2)</f>
        <v>32.5</v>
      </c>
      <c r="J40" s="46">
        <f t="shared" ref="J40:J71" si="14">$B$4*I40/100</f>
        <v>5.0451271283312193</v>
      </c>
      <c r="K40" s="47">
        <f t="shared" ref="K40:K71" si="15">A40*J40</f>
        <v>211895.33938991121</v>
      </c>
      <c r="L40" s="5">
        <f>VLOOKUP(A40*$B$6,nhgAOWwq2014!$E$3:$J$31,$B$2)</f>
        <v>28.499999999999996</v>
      </c>
      <c r="M40" s="46">
        <f t="shared" si="9"/>
        <v>4.4241884048442994</v>
      </c>
      <c r="N40" s="47">
        <f t="shared" si="10"/>
        <v>185815.91300346056</v>
      </c>
    </row>
    <row r="41" spans="1:14" x14ac:dyDescent="0.25">
      <c r="A41" s="5">
        <f t="shared" ref="A41:A72" si="16">+A40+$B$5</f>
        <v>43000</v>
      </c>
      <c r="C41" s="5">
        <f>VLOOKUP(A41,nhgwq2014!$E$3:$J$31,$B$2)</f>
        <v>27.500000000000004</v>
      </c>
      <c r="D41" s="46">
        <f t="shared" si="11"/>
        <v>4.2689537239725706</v>
      </c>
      <c r="E41" s="47">
        <f t="shared" si="12"/>
        <v>183565.01013082053</v>
      </c>
      <c r="F41" s="5">
        <f>VLOOKUP(A41*$B$6,nhgwq2014!$E$3:$J$31,$B$2)</f>
        <v>27.500000000000004</v>
      </c>
      <c r="G41" s="46">
        <f t="shared" si="8"/>
        <v>4.2689537239725706</v>
      </c>
      <c r="H41" s="47">
        <f t="shared" si="13"/>
        <v>183565.01013082053</v>
      </c>
      <c r="I41" s="5">
        <f>VLOOKUP(A41,nhgAOWwq2014!$E$3:$J$31,$B$2)</f>
        <v>32.5</v>
      </c>
      <c r="J41" s="46">
        <f t="shared" si="14"/>
        <v>5.0451271283312193</v>
      </c>
      <c r="K41" s="47">
        <f t="shared" si="15"/>
        <v>216940.46651824244</v>
      </c>
      <c r="L41" s="5">
        <f>VLOOKUP(A41*$B$6,nhgAOWwq2014!$E$3:$J$31,$B$2)</f>
        <v>28.499999999999996</v>
      </c>
      <c r="M41" s="46">
        <f t="shared" si="9"/>
        <v>4.4241884048442994</v>
      </c>
      <c r="N41" s="47">
        <f t="shared" si="10"/>
        <v>190240.10140830488</v>
      </c>
    </row>
    <row r="42" spans="1:14" x14ac:dyDescent="0.25">
      <c r="A42" s="5">
        <f t="shared" si="16"/>
        <v>44000</v>
      </c>
      <c r="C42" s="5">
        <f>VLOOKUP(A42,nhgwq2014!$E$3:$J$31,$B$2)</f>
        <v>27.500000000000004</v>
      </c>
      <c r="D42" s="46">
        <f t="shared" si="11"/>
        <v>4.2689537239725706</v>
      </c>
      <c r="E42" s="47">
        <f t="shared" si="12"/>
        <v>187833.96385479311</v>
      </c>
      <c r="F42" s="5">
        <f>VLOOKUP(A42*$B$6,nhgwq2014!$E$3:$J$31,$B$2)</f>
        <v>27.500000000000004</v>
      </c>
      <c r="G42" s="46">
        <f t="shared" si="8"/>
        <v>4.2689537239725706</v>
      </c>
      <c r="H42" s="47">
        <f t="shared" si="13"/>
        <v>187833.96385479311</v>
      </c>
      <c r="I42" s="5">
        <f>VLOOKUP(A42,nhgAOWwq2014!$E$3:$J$31,$B$2)</f>
        <v>32.5</v>
      </c>
      <c r="J42" s="46">
        <f t="shared" si="14"/>
        <v>5.0451271283312193</v>
      </c>
      <c r="K42" s="47">
        <f t="shared" si="15"/>
        <v>221985.59364657366</v>
      </c>
      <c r="L42" s="5">
        <f>VLOOKUP(A42*$B$6,nhgAOWwq2014!$E$3:$J$31,$B$2)</f>
        <v>28.999999999999996</v>
      </c>
      <c r="M42" s="46">
        <f t="shared" si="9"/>
        <v>4.5018057452801647</v>
      </c>
      <c r="N42" s="47">
        <f t="shared" si="10"/>
        <v>198079.45279232724</v>
      </c>
    </row>
    <row r="43" spans="1:14" x14ac:dyDescent="0.25">
      <c r="A43" s="5">
        <f t="shared" si="16"/>
        <v>45000</v>
      </c>
      <c r="C43" s="5">
        <f>VLOOKUP(A43,nhgwq2014!$E$3:$J$31,$B$2)</f>
        <v>27.500000000000004</v>
      </c>
      <c r="D43" s="46">
        <f t="shared" si="11"/>
        <v>4.2689537239725706</v>
      </c>
      <c r="E43" s="47">
        <f t="shared" si="12"/>
        <v>192102.91757876569</v>
      </c>
      <c r="F43" s="5">
        <f>VLOOKUP(A43*$B$6,nhgwq2014!$E$3:$J$31,$B$2)</f>
        <v>27.500000000000004</v>
      </c>
      <c r="G43" s="46">
        <f t="shared" si="8"/>
        <v>4.2689537239725706</v>
      </c>
      <c r="H43" s="47">
        <f t="shared" si="13"/>
        <v>192102.91757876569</v>
      </c>
      <c r="I43" s="5">
        <f>VLOOKUP(A43,nhgAOWwq2014!$E$3:$J$31,$B$2)</f>
        <v>33</v>
      </c>
      <c r="J43" s="46">
        <f t="shared" si="14"/>
        <v>5.1227444687670847</v>
      </c>
      <c r="K43" s="47">
        <f t="shared" si="15"/>
        <v>230523.50109451881</v>
      </c>
      <c r="L43" s="5">
        <f>VLOOKUP(A43*$B$6,nhgAOWwq2014!$E$3:$J$31,$B$2)</f>
        <v>28.999999999999996</v>
      </c>
      <c r="M43" s="46">
        <f t="shared" si="9"/>
        <v>4.5018057452801647</v>
      </c>
      <c r="N43" s="47">
        <f t="shared" si="10"/>
        <v>202581.25853760741</v>
      </c>
    </row>
    <row r="44" spans="1:14" x14ac:dyDescent="0.25">
      <c r="A44" s="5">
        <f t="shared" si="16"/>
        <v>46000</v>
      </c>
      <c r="C44" s="5">
        <f>VLOOKUP(A44,nhgwq2014!$E$3:$J$31,$B$2)</f>
        <v>27.500000000000004</v>
      </c>
      <c r="D44" s="46">
        <f t="shared" si="11"/>
        <v>4.2689537239725706</v>
      </c>
      <c r="E44" s="47">
        <f t="shared" si="12"/>
        <v>196371.87130273823</v>
      </c>
      <c r="F44" s="5">
        <f>VLOOKUP(A44*$B$6,nhgwq2014!$E$3:$J$31,$B$2)</f>
        <v>27.500000000000004</v>
      </c>
      <c r="G44" s="46">
        <f t="shared" si="8"/>
        <v>4.2689537239725706</v>
      </c>
      <c r="H44" s="47">
        <f t="shared" si="13"/>
        <v>196371.87130273823</v>
      </c>
      <c r="I44" s="5">
        <f>VLOOKUP(A44,nhgAOWwq2014!$E$3:$J$31,$B$2)</f>
        <v>33.5</v>
      </c>
      <c r="J44" s="46">
        <f t="shared" si="14"/>
        <v>5.2003618092029491</v>
      </c>
      <c r="K44" s="47">
        <f t="shared" si="15"/>
        <v>239216.64322333565</v>
      </c>
      <c r="L44" s="5">
        <f>VLOOKUP(A44*$B$6,nhgAOWwq2014!$E$3:$J$31,$B$2)</f>
        <v>28.999999999999996</v>
      </c>
      <c r="M44" s="46">
        <f t="shared" si="9"/>
        <v>4.5018057452801647</v>
      </c>
      <c r="N44" s="47">
        <f t="shared" si="10"/>
        <v>207083.06428288759</v>
      </c>
    </row>
    <row r="45" spans="1:14" x14ac:dyDescent="0.25">
      <c r="A45" s="5">
        <f t="shared" si="16"/>
        <v>47000</v>
      </c>
      <c r="C45" s="5">
        <f>VLOOKUP(A45,nhgwq2014!$E$3:$J$31,$B$2)</f>
        <v>27.500000000000004</v>
      </c>
      <c r="D45" s="46">
        <f t="shared" si="11"/>
        <v>4.2689537239725706</v>
      </c>
      <c r="E45" s="47">
        <f t="shared" si="12"/>
        <v>200640.82502671081</v>
      </c>
      <c r="F45" s="5">
        <f>VLOOKUP(A45*$B$6,nhgwq2014!$E$3:$J$31,$B$2)</f>
        <v>27.500000000000004</v>
      </c>
      <c r="G45" s="46">
        <f t="shared" si="8"/>
        <v>4.2689537239725706</v>
      </c>
      <c r="H45" s="47">
        <f t="shared" si="13"/>
        <v>200640.82502671081</v>
      </c>
      <c r="I45" s="5">
        <f>VLOOKUP(A45,nhgAOWwq2014!$E$3:$J$31,$B$2)</f>
        <v>34</v>
      </c>
      <c r="J45" s="46">
        <f t="shared" si="14"/>
        <v>5.2779791496388144</v>
      </c>
      <c r="K45" s="47">
        <f t="shared" si="15"/>
        <v>248065.02003302428</v>
      </c>
      <c r="L45" s="5">
        <f>VLOOKUP(A45*$B$6,nhgAOWwq2014!$E$3:$J$31,$B$2)</f>
        <v>29.5</v>
      </c>
      <c r="M45" s="46">
        <f t="shared" si="9"/>
        <v>4.5794230857160301</v>
      </c>
      <c r="N45" s="47">
        <f t="shared" si="10"/>
        <v>215232.8850286534</v>
      </c>
    </row>
    <row r="46" spans="1:14" x14ac:dyDescent="0.25">
      <c r="A46" s="5">
        <f t="shared" si="16"/>
        <v>48000</v>
      </c>
      <c r="C46" s="5">
        <f>VLOOKUP(A46,nhgwq2014!$E$3:$J$31,$B$2)</f>
        <v>27.500000000000004</v>
      </c>
      <c r="D46" s="46">
        <f t="shared" si="11"/>
        <v>4.2689537239725706</v>
      </c>
      <c r="E46" s="47">
        <f t="shared" si="12"/>
        <v>204909.77875068338</v>
      </c>
      <c r="F46" s="5">
        <f>VLOOKUP(A46*$B$6,nhgwq2014!$E$3:$J$31,$B$2)</f>
        <v>27.500000000000004</v>
      </c>
      <c r="G46" s="46">
        <f t="shared" si="8"/>
        <v>4.2689537239725706</v>
      </c>
      <c r="H46" s="47">
        <f t="shared" si="13"/>
        <v>204909.77875068338</v>
      </c>
      <c r="I46" s="5">
        <f>VLOOKUP(A46,nhgAOWwq2014!$E$3:$J$31,$B$2)</f>
        <v>34</v>
      </c>
      <c r="J46" s="46">
        <f t="shared" si="14"/>
        <v>5.2779791496388144</v>
      </c>
      <c r="K46" s="47">
        <f t="shared" si="15"/>
        <v>253342.9991826631</v>
      </c>
      <c r="L46" s="5">
        <f>VLOOKUP(A46*$B$6,nhgAOWwq2014!$E$3:$J$31,$B$2)</f>
        <v>30.5</v>
      </c>
      <c r="M46" s="46">
        <f t="shared" si="9"/>
        <v>4.7346577665877598</v>
      </c>
      <c r="N46" s="47">
        <f t="shared" si="10"/>
        <v>227263.57279621248</v>
      </c>
    </row>
    <row r="47" spans="1:14" x14ac:dyDescent="0.25">
      <c r="A47" s="5">
        <f t="shared" si="16"/>
        <v>49000</v>
      </c>
      <c r="C47" s="5">
        <f>VLOOKUP(A47,nhgwq2014!$E$3:$J$31,$B$2)</f>
        <v>27.500000000000004</v>
      </c>
      <c r="D47" s="46">
        <f t="shared" si="11"/>
        <v>4.2689537239725706</v>
      </c>
      <c r="E47" s="47">
        <f t="shared" si="12"/>
        <v>209178.73247465596</v>
      </c>
      <c r="F47" s="5">
        <f>VLOOKUP(A47*$B$6,nhgwq2014!$E$3:$J$31,$B$2)</f>
        <v>27.500000000000004</v>
      </c>
      <c r="G47" s="46">
        <f t="shared" si="8"/>
        <v>4.2689537239725706</v>
      </c>
      <c r="H47" s="47">
        <f t="shared" si="13"/>
        <v>209178.73247465596</v>
      </c>
      <c r="I47" s="5">
        <f>VLOOKUP(A47,nhgAOWwq2014!$E$3:$J$31,$B$2)</f>
        <v>34.5</v>
      </c>
      <c r="J47" s="46">
        <f t="shared" si="14"/>
        <v>5.3555964900746789</v>
      </c>
      <c r="K47" s="47">
        <f t="shared" si="15"/>
        <v>262424.22801365925</v>
      </c>
      <c r="L47" s="5">
        <f>VLOOKUP(A47*$B$6,nhgAOWwq2014!$E$3:$J$31,$B$2)</f>
        <v>30.5</v>
      </c>
      <c r="M47" s="46">
        <f t="shared" si="9"/>
        <v>4.7346577665877598</v>
      </c>
      <c r="N47" s="47">
        <f t="shared" si="10"/>
        <v>231998.23056280022</v>
      </c>
    </row>
    <row r="48" spans="1:14" x14ac:dyDescent="0.25">
      <c r="A48" s="5">
        <f t="shared" si="16"/>
        <v>50000</v>
      </c>
      <c r="C48" s="5">
        <f>VLOOKUP(A48,nhgwq2014!$E$3:$J$31,$B$2)</f>
        <v>27.500000000000004</v>
      </c>
      <c r="D48" s="46">
        <f t="shared" si="11"/>
        <v>4.2689537239725706</v>
      </c>
      <c r="E48" s="47">
        <f t="shared" si="12"/>
        <v>213447.68619862854</v>
      </c>
      <c r="F48" s="5">
        <f>VLOOKUP(A48*$B$6,nhgwq2014!$E$3:$J$31,$B$2)</f>
        <v>27.500000000000004</v>
      </c>
      <c r="G48" s="46">
        <f t="shared" si="8"/>
        <v>4.2689537239725706</v>
      </c>
      <c r="H48" s="47">
        <f t="shared" si="13"/>
        <v>213447.68619862854</v>
      </c>
      <c r="I48" s="5">
        <f>VLOOKUP(A48,nhgAOWwq2014!$E$3:$J$31,$B$2)</f>
        <v>34.5</v>
      </c>
      <c r="J48" s="46">
        <f t="shared" si="14"/>
        <v>5.3555964900746789</v>
      </c>
      <c r="K48" s="47">
        <f t="shared" si="15"/>
        <v>267779.82450373395</v>
      </c>
      <c r="L48" s="5">
        <f>VLOOKUP(A48*$B$6,nhgAOWwq2014!$E$3:$J$31,$B$2)</f>
        <v>30.5</v>
      </c>
      <c r="M48" s="46">
        <f t="shared" si="9"/>
        <v>4.7346577665877598</v>
      </c>
      <c r="N48" s="47">
        <f t="shared" si="10"/>
        <v>236732.88832938799</v>
      </c>
    </row>
    <row r="49" spans="1:14" x14ac:dyDescent="0.25">
      <c r="A49" s="5">
        <f t="shared" si="16"/>
        <v>51000</v>
      </c>
      <c r="C49" s="5">
        <f>VLOOKUP(A49,nhgwq2014!$E$3:$J$31,$B$2)</f>
        <v>27.500000000000004</v>
      </c>
      <c r="D49" s="46">
        <f t="shared" si="11"/>
        <v>4.2689537239725706</v>
      </c>
      <c r="E49" s="47">
        <f t="shared" si="12"/>
        <v>217716.63992260111</v>
      </c>
      <c r="F49" s="5">
        <f>VLOOKUP(A49*$B$6,nhgwq2014!$E$3:$J$31,$B$2)</f>
        <v>27.500000000000004</v>
      </c>
      <c r="G49" s="46">
        <f t="shared" si="8"/>
        <v>4.2689537239725706</v>
      </c>
      <c r="H49" s="47">
        <f t="shared" si="13"/>
        <v>217716.63992260111</v>
      </c>
      <c r="I49" s="5">
        <f>VLOOKUP(A49,nhgAOWwq2014!$E$3:$J$31,$B$2)</f>
        <v>35</v>
      </c>
      <c r="J49" s="46">
        <f t="shared" si="14"/>
        <v>5.4332138305105442</v>
      </c>
      <c r="K49" s="47">
        <f t="shared" si="15"/>
        <v>277093.90535603778</v>
      </c>
      <c r="L49" s="5">
        <f>VLOOKUP(A49*$B$6,nhgAOWwq2014!$E$3:$J$31,$B$2)</f>
        <v>31</v>
      </c>
      <c r="M49" s="46">
        <f t="shared" si="9"/>
        <v>4.8122751070236243</v>
      </c>
      <c r="N49" s="47">
        <f t="shared" si="10"/>
        <v>245426.03045820483</v>
      </c>
    </row>
    <row r="50" spans="1:14" x14ac:dyDescent="0.25">
      <c r="A50" s="5">
        <f t="shared" si="16"/>
        <v>52000</v>
      </c>
      <c r="C50" s="5">
        <f>VLOOKUP(A50,nhgwq2014!$E$3:$J$31,$B$2)</f>
        <v>27.500000000000004</v>
      </c>
      <c r="D50" s="46">
        <f t="shared" si="11"/>
        <v>4.2689537239725706</v>
      </c>
      <c r="E50" s="47">
        <f t="shared" si="12"/>
        <v>221985.59364657366</v>
      </c>
      <c r="F50" s="5">
        <f>VLOOKUP(A50*$B$6,nhgwq2014!$E$3:$J$31,$B$2)</f>
        <v>27.500000000000004</v>
      </c>
      <c r="G50" s="46">
        <f t="shared" si="8"/>
        <v>4.2689537239725706</v>
      </c>
      <c r="H50" s="47">
        <f t="shared" si="13"/>
        <v>221985.59364657366</v>
      </c>
      <c r="I50" s="5">
        <f>VLOOKUP(A50,nhgAOWwq2014!$E$3:$J$31,$B$2)</f>
        <v>35</v>
      </c>
      <c r="J50" s="46">
        <f t="shared" si="14"/>
        <v>5.4332138305105442</v>
      </c>
      <c r="K50" s="47">
        <f t="shared" si="15"/>
        <v>282527.11918654828</v>
      </c>
      <c r="L50" s="5">
        <f>VLOOKUP(A50*$B$6,nhgAOWwq2014!$E$3:$J$31,$B$2)</f>
        <v>31</v>
      </c>
      <c r="M50" s="46">
        <f t="shared" si="9"/>
        <v>4.8122751070236243</v>
      </c>
      <c r="N50" s="47">
        <f t="shared" si="10"/>
        <v>250238.30556522845</v>
      </c>
    </row>
    <row r="51" spans="1:14" x14ac:dyDescent="0.25">
      <c r="A51" s="5">
        <f t="shared" si="16"/>
        <v>53000</v>
      </c>
      <c r="C51" s="5">
        <f>VLOOKUP(A51,nhgwq2014!$E$3:$J$31,$B$2)</f>
        <v>27.500000000000004</v>
      </c>
      <c r="D51" s="46">
        <f t="shared" si="11"/>
        <v>4.2689537239725706</v>
      </c>
      <c r="E51" s="47">
        <f t="shared" si="12"/>
        <v>226254.54737054624</v>
      </c>
      <c r="F51" s="5">
        <f>VLOOKUP(A51*$B$6,nhgwq2014!$E$3:$J$31,$B$2)</f>
        <v>27.500000000000004</v>
      </c>
      <c r="G51" s="46">
        <f t="shared" si="8"/>
        <v>4.2689537239725706</v>
      </c>
      <c r="H51" s="47">
        <f t="shared" si="13"/>
        <v>226254.54737054624</v>
      </c>
      <c r="I51" s="5">
        <f>VLOOKUP(A51,nhgAOWwq2014!$E$3:$J$31,$B$2)</f>
        <v>35.5</v>
      </c>
      <c r="J51" s="46">
        <f t="shared" si="14"/>
        <v>5.5108311709464086</v>
      </c>
      <c r="K51" s="47">
        <f t="shared" si="15"/>
        <v>292074.05206015968</v>
      </c>
      <c r="L51" s="5">
        <f>VLOOKUP(A51*$B$6,nhgAOWwq2014!$E$3:$J$31,$B$2)</f>
        <v>31</v>
      </c>
      <c r="M51" s="46">
        <f t="shared" si="9"/>
        <v>4.8122751070236243</v>
      </c>
      <c r="N51" s="47">
        <f t="shared" si="10"/>
        <v>255050.58067225208</v>
      </c>
    </row>
    <row r="52" spans="1:14" x14ac:dyDescent="0.25">
      <c r="A52" s="5">
        <f t="shared" si="16"/>
        <v>54000</v>
      </c>
      <c r="C52" s="5">
        <f>VLOOKUP(A52,nhgwq2014!$E$3:$J$31,$B$2)</f>
        <v>27.500000000000004</v>
      </c>
      <c r="D52" s="46">
        <f t="shared" si="11"/>
        <v>4.2689537239725706</v>
      </c>
      <c r="E52" s="47">
        <f t="shared" si="12"/>
        <v>230523.50109451881</v>
      </c>
      <c r="F52" s="5">
        <f>VLOOKUP(A52*$B$6,nhgwq2014!$E$3:$J$31,$B$2)</f>
        <v>27.500000000000004</v>
      </c>
      <c r="G52" s="46">
        <f t="shared" si="8"/>
        <v>4.2689537239725706</v>
      </c>
      <c r="H52" s="47">
        <f t="shared" si="13"/>
        <v>230523.50109451881</v>
      </c>
      <c r="I52" s="5">
        <f>VLOOKUP(A52,nhgAOWwq2014!$E$3:$J$31,$B$2)</f>
        <v>35.5</v>
      </c>
      <c r="J52" s="46">
        <f t="shared" si="14"/>
        <v>5.5108311709464086</v>
      </c>
      <c r="K52" s="47">
        <f t="shared" si="15"/>
        <v>297584.88323110604</v>
      </c>
      <c r="L52" s="5">
        <f>VLOOKUP(A52*$B$6,nhgAOWwq2014!$E$3:$J$31,$B$2)</f>
        <v>31</v>
      </c>
      <c r="M52" s="46">
        <f t="shared" si="9"/>
        <v>4.8122751070236243</v>
      </c>
      <c r="N52" s="47">
        <f t="shared" si="10"/>
        <v>259862.85577927571</v>
      </c>
    </row>
    <row r="53" spans="1:14" x14ac:dyDescent="0.25">
      <c r="A53" s="5">
        <f t="shared" si="16"/>
        <v>55000</v>
      </c>
      <c r="C53" s="5">
        <f>VLOOKUP(A53,nhgwq2014!$E$3:$J$31,$B$2)</f>
        <v>28.000000000000004</v>
      </c>
      <c r="D53" s="46">
        <f t="shared" si="11"/>
        <v>4.3465710644084359</v>
      </c>
      <c r="E53" s="47">
        <f t="shared" si="12"/>
        <v>239061.40854246396</v>
      </c>
      <c r="F53" s="5">
        <f>VLOOKUP(A53*$B$6,nhgwq2014!$E$3:$J$31,$B$2)</f>
        <v>27.500000000000004</v>
      </c>
      <c r="G53" s="46">
        <f t="shared" si="8"/>
        <v>4.2689537239725706</v>
      </c>
      <c r="H53" s="47">
        <f t="shared" si="13"/>
        <v>234792.45481849139</v>
      </c>
      <c r="I53" s="5">
        <f>VLOOKUP(A53,nhgAOWwq2014!$E$3:$J$31,$B$2)</f>
        <v>35.5</v>
      </c>
      <c r="J53" s="46">
        <f t="shared" si="14"/>
        <v>5.5108311709464086</v>
      </c>
      <c r="K53" s="47">
        <f t="shared" si="15"/>
        <v>303095.71440205246</v>
      </c>
      <c r="L53" s="5">
        <f>VLOOKUP(A53*$B$6,nhgAOWwq2014!$E$3:$J$31,$B$2)</f>
        <v>31</v>
      </c>
      <c r="M53" s="46">
        <f t="shared" si="9"/>
        <v>4.8122751070236243</v>
      </c>
      <c r="N53" s="47">
        <f t="shared" si="10"/>
        <v>264675.13088629936</v>
      </c>
    </row>
    <row r="54" spans="1:14" x14ac:dyDescent="0.25">
      <c r="A54" s="5">
        <f t="shared" si="16"/>
        <v>56000</v>
      </c>
      <c r="C54" s="5">
        <f>VLOOKUP(A54,nhgwq2014!$E$3:$J$31,$B$2)</f>
        <v>28.000000000000004</v>
      </c>
      <c r="D54" s="46">
        <f t="shared" si="11"/>
        <v>4.3465710644084359</v>
      </c>
      <c r="E54" s="47">
        <f t="shared" si="12"/>
        <v>243407.9796068724</v>
      </c>
      <c r="F54" s="5">
        <f>VLOOKUP(A54*$B$6,nhgwq2014!$E$3:$J$31,$B$2)</f>
        <v>27.500000000000004</v>
      </c>
      <c r="G54" s="46">
        <f t="shared" si="8"/>
        <v>4.2689537239725706</v>
      </c>
      <c r="H54" s="47">
        <f t="shared" si="13"/>
        <v>239061.40854246396</v>
      </c>
      <c r="I54" s="5">
        <f>VLOOKUP(A54,nhgAOWwq2014!$E$3:$J$31,$B$2)</f>
        <v>35.5</v>
      </c>
      <c r="J54" s="46">
        <f t="shared" si="14"/>
        <v>5.5108311709464086</v>
      </c>
      <c r="K54" s="47">
        <f t="shared" si="15"/>
        <v>308606.54557299888</v>
      </c>
      <c r="L54" s="5">
        <f>VLOOKUP(A54*$B$6,nhgAOWwq2014!$E$3:$J$31,$B$2)</f>
        <v>31.5</v>
      </c>
      <c r="M54" s="46">
        <f t="shared" si="9"/>
        <v>4.8898924474594896</v>
      </c>
      <c r="N54" s="47">
        <f t="shared" si="10"/>
        <v>273833.97705773142</v>
      </c>
    </row>
    <row r="55" spans="1:14" x14ac:dyDescent="0.25">
      <c r="A55" s="5">
        <f t="shared" si="16"/>
        <v>57000</v>
      </c>
      <c r="C55" s="5">
        <f>VLOOKUP(A55,nhgwq2014!$E$3:$J$31,$B$2)</f>
        <v>28.000000000000004</v>
      </c>
      <c r="D55" s="46">
        <f t="shared" si="11"/>
        <v>4.3465710644084359</v>
      </c>
      <c r="E55" s="47">
        <f t="shared" si="12"/>
        <v>247754.55067128086</v>
      </c>
      <c r="F55" s="5">
        <f>VLOOKUP(A55*$B$6,nhgwq2014!$E$3:$J$31,$B$2)</f>
        <v>27.500000000000004</v>
      </c>
      <c r="G55" s="46">
        <f t="shared" si="8"/>
        <v>4.2689537239725706</v>
      </c>
      <c r="H55" s="47">
        <f t="shared" si="13"/>
        <v>243330.36226643651</v>
      </c>
      <c r="I55" s="5">
        <f>VLOOKUP(A55,nhgAOWwq2014!$E$3:$J$31,$B$2)</f>
        <v>35.5</v>
      </c>
      <c r="J55" s="46">
        <f t="shared" si="14"/>
        <v>5.5108311709464086</v>
      </c>
      <c r="K55" s="47">
        <f t="shared" si="15"/>
        <v>314117.37674394529</v>
      </c>
      <c r="L55" s="5">
        <f>VLOOKUP(A55*$B$6,nhgAOWwq2014!$E$3:$J$31,$B$2)</f>
        <v>31.5</v>
      </c>
      <c r="M55" s="46">
        <f t="shared" si="9"/>
        <v>4.8898924474594896</v>
      </c>
      <c r="N55" s="47">
        <f t="shared" si="10"/>
        <v>278723.86950519093</v>
      </c>
    </row>
    <row r="56" spans="1:14" x14ac:dyDescent="0.25">
      <c r="A56" s="5">
        <f t="shared" si="16"/>
        <v>58000</v>
      </c>
      <c r="C56" s="5">
        <f>VLOOKUP(A56,nhgwq2014!$E$3:$J$31,$B$2)</f>
        <v>28.499999999999996</v>
      </c>
      <c r="D56" s="46">
        <f t="shared" si="11"/>
        <v>4.4241884048442994</v>
      </c>
      <c r="E56" s="47">
        <f t="shared" si="12"/>
        <v>256602.92748096937</v>
      </c>
      <c r="F56" s="5">
        <f>VLOOKUP(A56*$B$6,nhgwq2014!$E$3:$J$31,$B$2)</f>
        <v>27.500000000000004</v>
      </c>
      <c r="G56" s="46">
        <f t="shared" si="8"/>
        <v>4.2689537239725706</v>
      </c>
      <c r="H56" s="47">
        <f t="shared" si="13"/>
        <v>247599.31599040909</v>
      </c>
      <c r="I56" s="5">
        <f>VLOOKUP(A56,nhgAOWwq2014!$E$3:$J$31,$B$2)</f>
        <v>36.5</v>
      </c>
      <c r="J56" s="46">
        <f t="shared" si="14"/>
        <v>5.6660658518181393</v>
      </c>
      <c r="K56" s="47">
        <f t="shared" si="15"/>
        <v>328631.81940545206</v>
      </c>
      <c r="L56" s="5">
        <f>VLOOKUP(A56*$B$6,nhgAOWwq2014!$E$3:$J$31,$B$2)</f>
        <v>31.5</v>
      </c>
      <c r="M56" s="46">
        <f t="shared" si="9"/>
        <v>4.8898924474594896</v>
      </c>
      <c r="N56" s="47">
        <f t="shared" si="10"/>
        <v>283613.76195265038</v>
      </c>
    </row>
    <row r="57" spans="1:14" x14ac:dyDescent="0.25">
      <c r="A57" s="5">
        <f t="shared" si="16"/>
        <v>59000</v>
      </c>
      <c r="C57" s="5">
        <f>VLOOKUP(A57,nhgwq2014!$E$3:$J$31,$B$2)</f>
        <v>28.499999999999996</v>
      </c>
      <c r="D57" s="46">
        <f t="shared" si="11"/>
        <v>4.4241884048442994</v>
      </c>
      <c r="E57" s="47">
        <f t="shared" si="12"/>
        <v>261027.11588581366</v>
      </c>
      <c r="F57" s="5">
        <f>VLOOKUP(A57*$B$6,nhgwq2014!$E$3:$J$31,$B$2)</f>
        <v>27.500000000000004</v>
      </c>
      <c r="G57" s="46">
        <f t="shared" si="8"/>
        <v>4.2689537239725706</v>
      </c>
      <c r="H57" s="47">
        <f t="shared" si="13"/>
        <v>251868.26971438166</v>
      </c>
      <c r="I57" s="5">
        <f>VLOOKUP(A57,nhgAOWwq2014!$E$3:$J$31,$B$2)</f>
        <v>36.5</v>
      </c>
      <c r="J57" s="46">
        <f t="shared" si="14"/>
        <v>5.6660658518181393</v>
      </c>
      <c r="K57" s="47">
        <f t="shared" si="15"/>
        <v>334297.88525727025</v>
      </c>
      <c r="L57" s="5">
        <f>VLOOKUP(A57*$B$6,nhgAOWwq2014!$E$3:$J$31,$B$2)</f>
        <v>32</v>
      </c>
      <c r="M57" s="46">
        <f t="shared" si="9"/>
        <v>4.9675097878953549</v>
      </c>
      <c r="N57" s="47">
        <f t="shared" si="10"/>
        <v>293083.07748582592</v>
      </c>
    </row>
    <row r="58" spans="1:14" x14ac:dyDescent="0.25">
      <c r="A58" s="5">
        <f t="shared" si="16"/>
        <v>60000</v>
      </c>
      <c r="C58" s="5">
        <f>VLOOKUP(A58,nhgwq2014!$E$3:$J$31,$B$2)</f>
        <v>28.499999999999996</v>
      </c>
      <c r="D58" s="46">
        <f t="shared" si="11"/>
        <v>4.4241884048442994</v>
      </c>
      <c r="E58" s="47">
        <f t="shared" si="12"/>
        <v>265451.30429065798</v>
      </c>
      <c r="F58" s="5">
        <f>VLOOKUP(A58*$B$6,nhgwq2014!$E$3:$J$31,$B$2)</f>
        <v>27.500000000000004</v>
      </c>
      <c r="G58" s="46">
        <f t="shared" si="8"/>
        <v>4.2689537239725706</v>
      </c>
      <c r="H58" s="47">
        <f t="shared" si="13"/>
        <v>256137.22343835424</v>
      </c>
      <c r="I58" s="5">
        <f>VLOOKUP(A58,nhgAOWwq2014!$E$3:$J$31,$B$2)</f>
        <v>36.5</v>
      </c>
      <c r="J58" s="46">
        <f t="shared" si="14"/>
        <v>5.6660658518181393</v>
      </c>
      <c r="K58" s="47">
        <f t="shared" si="15"/>
        <v>339963.95110908838</v>
      </c>
      <c r="L58" s="5">
        <f>VLOOKUP(A58*$B$6,nhgAOWwq2014!$E$3:$J$31,$B$2)</f>
        <v>32</v>
      </c>
      <c r="M58" s="46">
        <f t="shared" si="9"/>
        <v>4.9675097878953549</v>
      </c>
      <c r="N58" s="47">
        <f t="shared" si="10"/>
        <v>298050.58727372129</v>
      </c>
    </row>
    <row r="59" spans="1:14" x14ac:dyDescent="0.25">
      <c r="A59" s="5">
        <f t="shared" si="16"/>
        <v>61000</v>
      </c>
      <c r="C59" s="5">
        <f>VLOOKUP(A59,nhgwq2014!$E$3:$J$31,$B$2)</f>
        <v>28.999999999999996</v>
      </c>
      <c r="D59" s="46">
        <f t="shared" si="11"/>
        <v>4.5018057452801647</v>
      </c>
      <c r="E59" s="47">
        <f t="shared" si="12"/>
        <v>274610.15046209004</v>
      </c>
      <c r="F59" s="5">
        <f>VLOOKUP(A59*$B$6,nhgwq2014!$E$3:$J$31,$B$2)</f>
        <v>27.500000000000004</v>
      </c>
      <c r="G59" s="46">
        <f t="shared" si="8"/>
        <v>4.2689537239725706</v>
      </c>
      <c r="H59" s="47">
        <f t="shared" si="13"/>
        <v>260406.17716232681</v>
      </c>
      <c r="I59" s="5">
        <f>VLOOKUP(A59,nhgAOWwq2014!$E$3:$J$31,$B$2)</f>
        <v>36.5</v>
      </c>
      <c r="J59" s="46">
        <f t="shared" si="14"/>
        <v>5.6660658518181393</v>
      </c>
      <c r="K59" s="47">
        <f t="shared" si="15"/>
        <v>345630.01696090651</v>
      </c>
      <c r="L59" s="5">
        <f>VLOOKUP(A59*$B$6,nhgAOWwq2014!$E$3:$J$31,$B$2)</f>
        <v>32</v>
      </c>
      <c r="M59" s="46">
        <f t="shared" si="9"/>
        <v>4.9675097878953549</v>
      </c>
      <c r="N59" s="47">
        <f t="shared" si="10"/>
        <v>303018.09706161666</v>
      </c>
    </row>
    <row r="60" spans="1:14" x14ac:dyDescent="0.25">
      <c r="A60" s="5">
        <f t="shared" si="16"/>
        <v>62000</v>
      </c>
      <c r="C60" s="5">
        <f>VLOOKUP(A60,nhgwq2014!$E$3:$J$31,$B$2)</f>
        <v>28.999999999999996</v>
      </c>
      <c r="D60" s="46">
        <f t="shared" si="11"/>
        <v>4.5018057452801647</v>
      </c>
      <c r="E60" s="47">
        <f t="shared" si="12"/>
        <v>279111.95620737021</v>
      </c>
      <c r="F60" s="5">
        <f>VLOOKUP(A60*$B$6,nhgwq2014!$E$3:$J$31,$B$2)</f>
        <v>27.500000000000004</v>
      </c>
      <c r="G60" s="46">
        <f t="shared" si="8"/>
        <v>4.2689537239725706</v>
      </c>
      <c r="H60" s="47">
        <f t="shared" si="13"/>
        <v>264675.13088629936</v>
      </c>
      <c r="I60" s="5">
        <f>VLOOKUP(A60,nhgAOWwq2014!$E$3:$J$31,$B$2)</f>
        <v>36.5</v>
      </c>
      <c r="J60" s="46">
        <f t="shared" si="14"/>
        <v>5.6660658518181393</v>
      </c>
      <c r="K60" s="47">
        <f t="shared" si="15"/>
        <v>351296.08281272464</v>
      </c>
      <c r="L60" s="5">
        <f>VLOOKUP(A60*$B$6,nhgAOWwq2014!$E$3:$J$31,$B$2)</f>
        <v>32</v>
      </c>
      <c r="M60" s="46">
        <f t="shared" si="9"/>
        <v>4.9675097878953549</v>
      </c>
      <c r="N60" s="47">
        <f t="shared" si="10"/>
        <v>307985.60684951203</v>
      </c>
    </row>
    <row r="61" spans="1:14" x14ac:dyDescent="0.25">
      <c r="A61" s="5">
        <f t="shared" si="16"/>
        <v>63000</v>
      </c>
      <c r="C61" s="5">
        <f>VLOOKUP(A61,nhgwq2014!$E$3:$J$31,$B$2)</f>
        <v>29.5</v>
      </c>
      <c r="D61" s="46">
        <f t="shared" si="11"/>
        <v>4.5794230857160301</v>
      </c>
      <c r="E61" s="47">
        <f t="shared" si="12"/>
        <v>288503.6544001099</v>
      </c>
      <c r="F61" s="5">
        <f>VLOOKUP(A61*$B$6,nhgwq2014!$E$3:$J$31,$B$2)</f>
        <v>27.500000000000004</v>
      </c>
      <c r="G61" s="46">
        <f t="shared" si="8"/>
        <v>4.2689537239725706</v>
      </c>
      <c r="H61" s="47">
        <f t="shared" si="13"/>
        <v>268944.08461027197</v>
      </c>
      <c r="I61" s="5">
        <f>VLOOKUP(A61,nhgAOWwq2014!$E$3:$J$31,$B$2)</f>
        <v>36.5</v>
      </c>
      <c r="J61" s="46">
        <f t="shared" si="14"/>
        <v>5.6660658518181393</v>
      </c>
      <c r="K61" s="47">
        <f t="shared" si="15"/>
        <v>356962.14866454276</v>
      </c>
      <c r="L61" s="5">
        <f>VLOOKUP(A61*$B$6,nhgAOWwq2014!$E$3:$J$31,$B$2)</f>
        <v>32.5</v>
      </c>
      <c r="M61" s="46">
        <f t="shared" si="9"/>
        <v>5.0451271283312193</v>
      </c>
      <c r="N61" s="47">
        <f t="shared" si="10"/>
        <v>317843.00908486685</v>
      </c>
    </row>
    <row r="62" spans="1:14" x14ac:dyDescent="0.25">
      <c r="A62" s="5">
        <f t="shared" si="16"/>
        <v>64000</v>
      </c>
      <c r="C62" s="5">
        <f>VLOOKUP(A62,nhgwq2014!$E$3:$J$31,$B$2)</f>
        <v>29.5</v>
      </c>
      <c r="D62" s="46">
        <f t="shared" si="11"/>
        <v>4.5794230857160301</v>
      </c>
      <c r="E62" s="47">
        <f t="shared" si="12"/>
        <v>293083.07748582592</v>
      </c>
      <c r="F62" s="5">
        <f>VLOOKUP(A62*$B$6,nhgwq2014!$E$3:$J$31,$B$2)</f>
        <v>27.500000000000004</v>
      </c>
      <c r="G62" s="46">
        <f t="shared" si="8"/>
        <v>4.2689537239725706</v>
      </c>
      <c r="H62" s="47">
        <f t="shared" si="13"/>
        <v>273213.03833424451</v>
      </c>
      <c r="I62" s="5">
        <f>VLOOKUP(A62,nhgAOWwq2014!$E$3:$J$31,$B$2)</f>
        <v>36.5</v>
      </c>
      <c r="J62" s="46">
        <f t="shared" si="14"/>
        <v>5.6660658518181393</v>
      </c>
      <c r="K62" s="47">
        <f t="shared" si="15"/>
        <v>362628.21451636089</v>
      </c>
      <c r="L62" s="5">
        <f>VLOOKUP(A62*$B$6,nhgAOWwq2014!$E$3:$J$31,$B$2)</f>
        <v>32.5</v>
      </c>
      <c r="M62" s="46">
        <f t="shared" si="9"/>
        <v>5.0451271283312193</v>
      </c>
      <c r="N62" s="47">
        <f t="shared" si="10"/>
        <v>322888.13621319801</v>
      </c>
    </row>
    <row r="63" spans="1:14" x14ac:dyDescent="0.25">
      <c r="A63" s="5">
        <f t="shared" si="16"/>
        <v>65000</v>
      </c>
      <c r="C63" s="5">
        <f>VLOOKUP(A63,nhgwq2014!$E$3:$J$31,$B$2)</f>
        <v>30</v>
      </c>
      <c r="D63" s="46">
        <f t="shared" si="11"/>
        <v>4.6570404261518954</v>
      </c>
      <c r="E63" s="47">
        <f t="shared" si="12"/>
        <v>302707.62769987318</v>
      </c>
      <c r="F63" s="5">
        <f>VLOOKUP(A63*$B$6,nhgwq2014!$E$3:$J$31,$B$2)</f>
        <v>27.500000000000004</v>
      </c>
      <c r="G63" s="46">
        <f t="shared" si="8"/>
        <v>4.2689537239725706</v>
      </c>
      <c r="H63" s="47">
        <f t="shared" si="13"/>
        <v>277481.99205821706</v>
      </c>
      <c r="I63" s="5">
        <f>VLOOKUP(A63,nhgAOWwq2014!$E$3:$J$31,$B$2)</f>
        <v>36.5</v>
      </c>
      <c r="J63" s="46">
        <f t="shared" si="14"/>
        <v>5.6660658518181393</v>
      </c>
      <c r="K63" s="47">
        <f t="shared" si="15"/>
        <v>368294.28036817902</v>
      </c>
      <c r="L63" s="5">
        <f>VLOOKUP(A63*$B$6,nhgAOWwq2014!$E$3:$J$31,$B$2)</f>
        <v>32.5</v>
      </c>
      <c r="M63" s="46">
        <f t="shared" si="9"/>
        <v>5.0451271283312193</v>
      </c>
      <c r="N63" s="47">
        <f t="shared" si="10"/>
        <v>327933.26334152924</v>
      </c>
    </row>
    <row r="64" spans="1:14" x14ac:dyDescent="0.25">
      <c r="A64" s="5">
        <f t="shared" si="16"/>
        <v>66000</v>
      </c>
      <c r="C64" s="5">
        <f>VLOOKUP(A64,nhgwq2014!$E$3:$J$31,$B$2)</f>
        <v>30</v>
      </c>
      <c r="D64" s="46">
        <f t="shared" si="11"/>
        <v>4.6570404261518954</v>
      </c>
      <c r="E64" s="47">
        <f t="shared" si="12"/>
        <v>307364.66812602512</v>
      </c>
      <c r="F64" s="5">
        <f>VLOOKUP(A64*$B$6,nhgwq2014!$E$3:$J$31,$B$2)</f>
        <v>27.500000000000004</v>
      </c>
      <c r="G64" s="46">
        <f t="shared" si="8"/>
        <v>4.2689537239725706</v>
      </c>
      <c r="H64" s="47">
        <f t="shared" si="13"/>
        <v>281750.94578218966</v>
      </c>
      <c r="I64" s="5">
        <f>VLOOKUP(A64,nhgAOWwq2014!$E$3:$J$31,$B$2)</f>
        <v>36.5</v>
      </c>
      <c r="J64" s="46">
        <f t="shared" si="14"/>
        <v>5.6660658518181393</v>
      </c>
      <c r="K64" s="47">
        <f t="shared" si="15"/>
        <v>373960.34621999721</v>
      </c>
      <c r="L64" s="5">
        <f>VLOOKUP(A64*$B$6,nhgAOWwq2014!$E$3:$J$31,$B$2)</f>
        <v>32.5</v>
      </c>
      <c r="M64" s="46">
        <f t="shared" si="9"/>
        <v>5.0451271283312193</v>
      </c>
      <c r="N64" s="47">
        <f t="shared" si="10"/>
        <v>332978.39046986046</v>
      </c>
    </row>
    <row r="65" spans="1:14" x14ac:dyDescent="0.25">
      <c r="A65" s="5">
        <f t="shared" si="16"/>
        <v>67000</v>
      </c>
      <c r="C65" s="5">
        <f>VLOOKUP(A65,nhgwq2014!$E$3:$J$31,$B$2)</f>
        <v>30</v>
      </c>
      <c r="D65" s="46">
        <f t="shared" si="11"/>
        <v>4.6570404261518954</v>
      </c>
      <c r="E65" s="47">
        <f t="shared" si="12"/>
        <v>312021.70855217701</v>
      </c>
      <c r="F65" s="5">
        <f>VLOOKUP(A65*$B$6,nhgwq2014!$E$3:$J$31,$B$2)</f>
        <v>27.500000000000004</v>
      </c>
      <c r="G65" s="46">
        <f t="shared" si="8"/>
        <v>4.2689537239725706</v>
      </c>
      <c r="H65" s="47">
        <f t="shared" si="13"/>
        <v>286019.89950616221</v>
      </c>
      <c r="I65" s="5">
        <f>VLOOKUP(A65,nhgAOWwq2014!$E$3:$J$31,$B$2)</f>
        <v>37</v>
      </c>
      <c r="J65" s="46">
        <f t="shared" si="14"/>
        <v>5.7436831922540037</v>
      </c>
      <c r="K65" s="47">
        <f t="shared" si="15"/>
        <v>384826.77388101822</v>
      </c>
      <c r="L65" s="5">
        <f>VLOOKUP(A65*$B$6,nhgAOWwq2014!$E$3:$J$31,$B$2)</f>
        <v>32.5</v>
      </c>
      <c r="M65" s="46">
        <f t="shared" si="9"/>
        <v>5.0451271283312193</v>
      </c>
      <c r="N65" s="47">
        <f t="shared" si="10"/>
        <v>338023.51759819168</v>
      </c>
    </row>
    <row r="66" spans="1:14" x14ac:dyDescent="0.25">
      <c r="A66" s="5">
        <f t="shared" si="16"/>
        <v>68000</v>
      </c>
      <c r="C66" s="5">
        <f>VLOOKUP(A66,nhgwq2014!$E$3:$J$31,$B$2)</f>
        <v>30.5</v>
      </c>
      <c r="D66" s="46">
        <f t="shared" si="11"/>
        <v>4.7346577665877598</v>
      </c>
      <c r="E66" s="47">
        <f t="shared" si="12"/>
        <v>321956.72812796768</v>
      </c>
      <c r="F66" s="5">
        <f>VLOOKUP(A66*$B$6,nhgwq2014!$E$3:$J$31,$B$2)</f>
        <v>27.500000000000004</v>
      </c>
      <c r="G66" s="46">
        <f t="shared" si="8"/>
        <v>4.2689537239725706</v>
      </c>
      <c r="H66" s="47">
        <f t="shared" si="13"/>
        <v>290288.85323013482</v>
      </c>
      <c r="I66" s="5">
        <f>VLOOKUP(A66,nhgAOWwq2014!$E$3:$J$31,$B$2)</f>
        <v>37</v>
      </c>
      <c r="J66" s="46">
        <f t="shared" si="14"/>
        <v>5.7436831922540037</v>
      </c>
      <c r="K66" s="47">
        <f t="shared" si="15"/>
        <v>390570.45707327226</v>
      </c>
      <c r="L66" s="5">
        <f>VLOOKUP(A66*$B$6,nhgAOWwq2014!$E$3:$J$31,$B$2)</f>
        <v>33</v>
      </c>
      <c r="M66" s="46">
        <f t="shared" si="9"/>
        <v>5.1227444687670847</v>
      </c>
      <c r="N66" s="47">
        <f t="shared" si="10"/>
        <v>348346.62387616176</v>
      </c>
    </row>
    <row r="67" spans="1:14" x14ac:dyDescent="0.25">
      <c r="A67" s="5">
        <f t="shared" si="16"/>
        <v>69000</v>
      </c>
      <c r="C67" s="5">
        <f>VLOOKUP(A67,nhgwq2014!$E$3:$J$31,$B$2)</f>
        <v>30.5</v>
      </c>
      <c r="D67" s="46">
        <f t="shared" si="11"/>
        <v>4.7346577665877598</v>
      </c>
      <c r="E67" s="47">
        <f t="shared" si="12"/>
        <v>326691.38589455542</v>
      </c>
      <c r="F67" s="5">
        <f>VLOOKUP(A67*$B$6,nhgwq2014!$E$3:$J$31,$B$2)</f>
        <v>27.500000000000004</v>
      </c>
      <c r="G67" s="46">
        <f t="shared" si="8"/>
        <v>4.2689537239725706</v>
      </c>
      <c r="H67" s="47">
        <f t="shared" si="13"/>
        <v>294557.80695410736</v>
      </c>
      <c r="I67" s="5">
        <f>VLOOKUP(A67,nhgAOWwq2014!$E$3:$J$31,$B$2)</f>
        <v>37</v>
      </c>
      <c r="J67" s="46">
        <f t="shared" si="14"/>
        <v>5.7436831922540037</v>
      </c>
      <c r="K67" s="47">
        <f t="shared" si="15"/>
        <v>396314.14026552625</v>
      </c>
      <c r="L67" s="5">
        <f>VLOOKUP(A67*$B$6,nhgAOWwq2014!$E$3:$J$31,$B$2)</f>
        <v>33.5</v>
      </c>
      <c r="M67" s="46">
        <f t="shared" si="9"/>
        <v>5.2003618092029491</v>
      </c>
      <c r="N67" s="47">
        <f t="shared" si="10"/>
        <v>358824.96483500348</v>
      </c>
    </row>
    <row r="68" spans="1:14" x14ac:dyDescent="0.25">
      <c r="A68" s="5">
        <f t="shared" si="16"/>
        <v>70000</v>
      </c>
      <c r="C68" s="5">
        <f>VLOOKUP(A68,nhgwq2014!$E$3:$J$31,$B$2)</f>
        <v>31</v>
      </c>
      <c r="D68" s="46">
        <f t="shared" si="11"/>
        <v>4.8122751070236243</v>
      </c>
      <c r="E68" s="47">
        <f t="shared" si="12"/>
        <v>336859.25749165373</v>
      </c>
      <c r="F68" s="5">
        <f>VLOOKUP(A68*$B$6,nhgwq2014!$E$3:$J$31,$B$2)</f>
        <v>27.500000000000004</v>
      </c>
      <c r="G68" s="46">
        <f t="shared" si="8"/>
        <v>4.2689537239725706</v>
      </c>
      <c r="H68" s="47">
        <f t="shared" si="13"/>
        <v>298826.76067807991</v>
      </c>
      <c r="I68" s="5">
        <f>VLOOKUP(A68,nhgAOWwq2014!$E$3:$J$31,$B$2)</f>
        <v>37.5</v>
      </c>
      <c r="J68" s="46">
        <f t="shared" si="14"/>
        <v>5.821300532689869</v>
      </c>
      <c r="K68" s="47">
        <f t="shared" si="15"/>
        <v>407491.03728829086</v>
      </c>
      <c r="L68" s="5">
        <f>VLOOKUP(A68*$B$6,nhgAOWwq2014!$E$3:$J$31,$B$2)</f>
        <v>33.5</v>
      </c>
      <c r="M68" s="46">
        <f t="shared" si="9"/>
        <v>5.2003618092029491</v>
      </c>
      <c r="N68" s="47">
        <f t="shared" si="10"/>
        <v>364025.32664420642</v>
      </c>
    </row>
    <row r="69" spans="1:14" x14ac:dyDescent="0.25">
      <c r="A69" s="5">
        <f t="shared" si="16"/>
        <v>71000</v>
      </c>
      <c r="C69" s="5">
        <f>VLOOKUP(A69,nhgwq2014!$E$3:$J$31,$B$2)</f>
        <v>31</v>
      </c>
      <c r="D69" s="46">
        <f t="shared" si="11"/>
        <v>4.8122751070236243</v>
      </c>
      <c r="E69" s="47">
        <f t="shared" si="12"/>
        <v>341671.53259867732</v>
      </c>
      <c r="F69" s="5">
        <f>VLOOKUP(A69*$B$6,nhgwq2014!$E$3:$J$31,$B$2)</f>
        <v>27.500000000000004</v>
      </c>
      <c r="G69" s="46">
        <f t="shared" si="8"/>
        <v>4.2689537239725706</v>
      </c>
      <c r="H69" s="47">
        <f t="shared" si="13"/>
        <v>303095.71440205252</v>
      </c>
      <c r="I69" s="5">
        <f>VLOOKUP(A69,nhgAOWwq2014!$E$3:$J$31,$B$2)</f>
        <v>37.5</v>
      </c>
      <c r="J69" s="46">
        <f t="shared" si="14"/>
        <v>5.821300532689869</v>
      </c>
      <c r="K69" s="47">
        <f t="shared" si="15"/>
        <v>413312.3378209807</v>
      </c>
      <c r="L69" s="5">
        <f>VLOOKUP(A69*$B$6,nhgAOWwq2014!$E$3:$J$31,$B$2)</f>
        <v>34</v>
      </c>
      <c r="M69" s="46">
        <f t="shared" si="9"/>
        <v>5.2779791496388144</v>
      </c>
      <c r="N69" s="47">
        <f t="shared" si="10"/>
        <v>374736.51962435583</v>
      </c>
    </row>
    <row r="70" spans="1:14" x14ac:dyDescent="0.25">
      <c r="A70" s="5">
        <f t="shared" si="16"/>
        <v>72000</v>
      </c>
      <c r="C70" s="5">
        <f>VLOOKUP(A70,nhgwq2014!$E$3:$J$31,$B$2)</f>
        <v>31</v>
      </c>
      <c r="D70" s="46">
        <f t="shared" si="11"/>
        <v>4.8122751070236243</v>
      </c>
      <c r="E70" s="47">
        <f t="shared" si="12"/>
        <v>346483.80770570092</v>
      </c>
      <c r="F70" s="5">
        <f>VLOOKUP(A70*$B$6,nhgwq2014!$E$3:$J$31,$B$2)</f>
        <v>27.500000000000004</v>
      </c>
      <c r="G70" s="46">
        <f t="shared" si="8"/>
        <v>4.2689537239725706</v>
      </c>
      <c r="H70" s="47">
        <f t="shared" si="13"/>
        <v>307364.66812602506</v>
      </c>
      <c r="I70" s="5">
        <f>VLOOKUP(A70,nhgAOWwq2014!$E$3:$J$31,$B$2)</f>
        <v>37.5</v>
      </c>
      <c r="J70" s="46">
        <f t="shared" si="14"/>
        <v>5.821300532689869</v>
      </c>
      <c r="K70" s="47">
        <f t="shared" si="15"/>
        <v>419133.6383536706</v>
      </c>
      <c r="L70" s="5">
        <f>VLOOKUP(A70*$B$6,nhgAOWwq2014!$E$3:$J$31,$B$2)</f>
        <v>34</v>
      </c>
      <c r="M70" s="46">
        <f t="shared" si="9"/>
        <v>5.2779791496388144</v>
      </c>
      <c r="N70" s="47">
        <f t="shared" si="10"/>
        <v>380014.49877399462</v>
      </c>
    </row>
    <row r="71" spans="1:14" x14ac:dyDescent="0.25">
      <c r="A71" s="5">
        <f t="shared" si="16"/>
        <v>73000</v>
      </c>
      <c r="C71" s="5">
        <f>VLOOKUP(A71,nhgwq2014!$E$3:$J$31,$B$2)</f>
        <v>31</v>
      </c>
      <c r="D71" s="46">
        <f t="shared" si="11"/>
        <v>4.8122751070236243</v>
      </c>
      <c r="E71" s="47">
        <f t="shared" si="12"/>
        <v>351296.08281272458</v>
      </c>
      <c r="F71" s="5">
        <f>VLOOKUP(A71*$B$6,nhgwq2014!$E$3:$J$31,$B$2)</f>
        <v>27.500000000000004</v>
      </c>
      <c r="G71" s="46">
        <f t="shared" si="8"/>
        <v>4.2689537239725706</v>
      </c>
      <c r="H71" s="47">
        <f t="shared" si="13"/>
        <v>311633.62184999767</v>
      </c>
      <c r="I71" s="5">
        <f>VLOOKUP(A71,nhgAOWwq2014!$E$3:$J$31,$B$2)</f>
        <v>37.5</v>
      </c>
      <c r="J71" s="46">
        <f t="shared" si="14"/>
        <v>5.821300532689869</v>
      </c>
      <c r="K71" s="47">
        <f t="shared" si="15"/>
        <v>424954.93888636044</v>
      </c>
      <c r="L71" s="5">
        <f>VLOOKUP(A71*$B$6,nhgAOWwq2014!$E$3:$J$31,$B$2)</f>
        <v>34</v>
      </c>
      <c r="M71" s="46">
        <f t="shared" si="9"/>
        <v>5.2779791496388144</v>
      </c>
      <c r="N71" s="47">
        <f t="shared" si="10"/>
        <v>385292.47792363347</v>
      </c>
    </row>
    <row r="72" spans="1:14" x14ac:dyDescent="0.25">
      <c r="A72" s="5">
        <f t="shared" si="16"/>
        <v>74000</v>
      </c>
      <c r="C72" s="5">
        <f>VLOOKUP(A72,nhgwq2014!$E$3:$J$31,$B$2)</f>
        <v>31</v>
      </c>
      <c r="D72" s="46">
        <f t="shared" ref="D72:D103" si="17">$B$4*C72/100</f>
        <v>4.8122751070236243</v>
      </c>
      <c r="E72" s="47">
        <f t="shared" ref="E72:E103" si="18">A72*D72</f>
        <v>356108.35791974817</v>
      </c>
      <c r="F72" s="5">
        <f>VLOOKUP(A72*$B$6,nhgwq2014!$E$3:$J$31,$B$2)</f>
        <v>27.500000000000004</v>
      </c>
      <c r="G72" s="46">
        <f t="shared" si="8"/>
        <v>4.2689537239725706</v>
      </c>
      <c r="H72" s="47">
        <f t="shared" ref="H72:H103" si="19">A72*G72</f>
        <v>315902.57557397021</v>
      </c>
      <c r="I72" s="5">
        <f>VLOOKUP(A72,nhgAOWwq2014!$E$3:$J$31,$B$2)</f>
        <v>37.5</v>
      </c>
      <c r="J72" s="46">
        <f t="shared" ref="J72:J103" si="20">$B$4*I72/100</f>
        <v>5.821300532689869</v>
      </c>
      <c r="K72" s="47">
        <f t="shared" ref="K72:K103" si="21">A72*J72</f>
        <v>430776.23941905028</v>
      </c>
      <c r="L72" s="5">
        <f>VLOOKUP(A72*$B$6,nhgAOWwq2014!$E$3:$J$31,$B$2)</f>
        <v>34.5</v>
      </c>
      <c r="M72" s="46">
        <f t="shared" si="9"/>
        <v>5.3555964900746789</v>
      </c>
      <c r="N72" s="47">
        <f t="shared" si="10"/>
        <v>396314.14026552625</v>
      </c>
    </row>
    <row r="73" spans="1:14" x14ac:dyDescent="0.25">
      <c r="A73" s="5">
        <f t="shared" ref="A73:A104" si="22">+A72+$B$5</f>
        <v>75000</v>
      </c>
      <c r="C73" s="5">
        <f>VLOOKUP(A73,nhgwq2014!$E$3:$J$31,$B$2)</f>
        <v>31.5</v>
      </c>
      <c r="D73" s="46">
        <f t="shared" si="17"/>
        <v>4.8898924474594896</v>
      </c>
      <c r="E73" s="47">
        <f t="shared" si="18"/>
        <v>366741.93355946173</v>
      </c>
      <c r="F73" s="5">
        <f>VLOOKUP(A73*$B$6,nhgwq2014!$E$3:$J$31,$B$2)</f>
        <v>27.500000000000004</v>
      </c>
      <c r="G73" s="46">
        <f t="shared" ref="G73:G136" si="23">$B$4*F73/100</f>
        <v>4.2689537239725706</v>
      </c>
      <c r="H73" s="47">
        <f t="shared" si="19"/>
        <v>320171.52929794282</v>
      </c>
      <c r="I73" s="5">
        <f>VLOOKUP(A73,nhgAOWwq2014!$E$3:$J$31,$B$2)</f>
        <v>37.5</v>
      </c>
      <c r="J73" s="46">
        <f t="shared" si="20"/>
        <v>5.821300532689869</v>
      </c>
      <c r="K73" s="47">
        <f t="shared" si="21"/>
        <v>436597.53995174018</v>
      </c>
      <c r="L73" s="5">
        <f>VLOOKUP(A73*$B$6,nhgAOWwq2014!$E$3:$J$31,$B$2)</f>
        <v>34.5</v>
      </c>
      <c r="M73" s="46">
        <f t="shared" ref="M73:M136" si="24">$B$4*L73/100</f>
        <v>5.3555964900746789</v>
      </c>
      <c r="N73" s="47">
        <f t="shared" ref="N73:N136" si="25">A73*M73</f>
        <v>401669.7367556009</v>
      </c>
    </row>
    <row r="74" spans="1:14" x14ac:dyDescent="0.25">
      <c r="A74" s="5">
        <f t="shared" si="22"/>
        <v>76000</v>
      </c>
      <c r="C74" s="5">
        <f>VLOOKUP(A74,nhgwq2014!$E$3:$J$31,$B$2)</f>
        <v>31.5</v>
      </c>
      <c r="D74" s="46">
        <f t="shared" si="17"/>
        <v>4.8898924474594896</v>
      </c>
      <c r="E74" s="47">
        <f t="shared" si="18"/>
        <v>371631.82600692118</v>
      </c>
      <c r="F74" s="5">
        <f>VLOOKUP(A74*$B$6,nhgwq2014!$E$3:$J$31,$B$2)</f>
        <v>27.500000000000004</v>
      </c>
      <c r="G74" s="46">
        <f t="shared" si="23"/>
        <v>4.2689537239725706</v>
      </c>
      <c r="H74" s="47">
        <f t="shared" si="19"/>
        <v>324440.48302191537</v>
      </c>
      <c r="I74" s="5">
        <f>VLOOKUP(A74,nhgAOWwq2014!$E$3:$J$31,$B$2)</f>
        <v>37.5</v>
      </c>
      <c r="J74" s="46">
        <f t="shared" si="20"/>
        <v>5.821300532689869</v>
      </c>
      <c r="K74" s="47">
        <f t="shared" si="21"/>
        <v>442418.84048443002</v>
      </c>
      <c r="L74" s="5">
        <f>VLOOKUP(A74*$B$6,nhgAOWwq2014!$E$3:$J$31,$B$2)</f>
        <v>34.5</v>
      </c>
      <c r="M74" s="46">
        <f t="shared" si="24"/>
        <v>5.3555964900746789</v>
      </c>
      <c r="N74" s="47">
        <f t="shared" si="25"/>
        <v>407025.3332456756</v>
      </c>
    </row>
    <row r="75" spans="1:14" x14ac:dyDescent="0.25">
      <c r="A75" s="5">
        <f t="shared" si="22"/>
        <v>77000</v>
      </c>
      <c r="C75" s="5">
        <f>VLOOKUP(A75,nhgwq2014!$E$3:$J$31,$B$2)</f>
        <v>32.5</v>
      </c>
      <c r="D75" s="46">
        <f t="shared" si="17"/>
        <v>5.0451271283312193</v>
      </c>
      <c r="E75" s="47">
        <f t="shared" si="18"/>
        <v>388474.78888150392</v>
      </c>
      <c r="F75" s="5">
        <f>VLOOKUP(A75*$B$6,nhgwq2014!$E$3:$J$31,$B$2)</f>
        <v>27.500000000000004</v>
      </c>
      <c r="G75" s="46">
        <f t="shared" si="23"/>
        <v>4.2689537239725706</v>
      </c>
      <c r="H75" s="47">
        <f t="shared" si="19"/>
        <v>328709.43674588791</v>
      </c>
      <c r="I75" s="5">
        <f>VLOOKUP(A75,nhgAOWwq2014!$E$3:$J$31,$B$2)</f>
        <v>37.5</v>
      </c>
      <c r="J75" s="46">
        <f t="shared" si="20"/>
        <v>5.821300532689869</v>
      </c>
      <c r="K75" s="47">
        <f t="shared" si="21"/>
        <v>448240.14101711992</v>
      </c>
      <c r="L75" s="5">
        <f>VLOOKUP(A75*$B$6,nhgAOWwq2014!$E$3:$J$31,$B$2)</f>
        <v>35</v>
      </c>
      <c r="M75" s="46">
        <f t="shared" si="24"/>
        <v>5.4332138305105442</v>
      </c>
      <c r="N75" s="47">
        <f t="shared" si="25"/>
        <v>418357.46494931192</v>
      </c>
    </row>
    <row r="76" spans="1:14" x14ac:dyDescent="0.25">
      <c r="A76" s="5">
        <f t="shared" si="22"/>
        <v>78000</v>
      </c>
      <c r="C76" s="5">
        <f>VLOOKUP(A76,nhgwq2014!$E$3:$J$31,$B$2)</f>
        <v>32.5</v>
      </c>
      <c r="D76" s="46">
        <f t="shared" si="17"/>
        <v>5.0451271283312193</v>
      </c>
      <c r="E76" s="47">
        <f t="shared" si="18"/>
        <v>393519.91600983508</v>
      </c>
      <c r="F76" s="5">
        <f>VLOOKUP(A76*$B$6,nhgwq2014!$E$3:$J$31,$B$2)</f>
        <v>27.500000000000004</v>
      </c>
      <c r="G76" s="46">
        <f t="shared" si="23"/>
        <v>4.2689537239725706</v>
      </c>
      <c r="H76" s="47">
        <f t="shared" si="19"/>
        <v>332978.39046986052</v>
      </c>
      <c r="I76" s="5">
        <f>VLOOKUP(A76,nhgAOWwq2014!$E$3:$J$31,$B$2)</f>
        <v>37.5</v>
      </c>
      <c r="J76" s="46">
        <f t="shared" si="20"/>
        <v>5.821300532689869</v>
      </c>
      <c r="K76" s="47">
        <f t="shared" si="21"/>
        <v>454061.44154980977</v>
      </c>
      <c r="L76" s="5">
        <f>VLOOKUP(A76*$B$6,nhgAOWwq2014!$E$3:$J$31,$B$2)</f>
        <v>35</v>
      </c>
      <c r="M76" s="46">
        <f t="shared" si="24"/>
        <v>5.4332138305105442</v>
      </c>
      <c r="N76" s="47">
        <f t="shared" si="25"/>
        <v>423790.67877982242</v>
      </c>
    </row>
    <row r="77" spans="1:14" x14ac:dyDescent="0.25">
      <c r="A77" s="5">
        <f t="shared" si="22"/>
        <v>79000</v>
      </c>
      <c r="C77" s="5">
        <f>VLOOKUP(A77,nhgwq2014!$E$3:$J$31,$B$2)</f>
        <v>33</v>
      </c>
      <c r="D77" s="46">
        <f t="shared" si="17"/>
        <v>5.1227444687670847</v>
      </c>
      <c r="E77" s="47">
        <f t="shared" si="18"/>
        <v>404696.81303259969</v>
      </c>
      <c r="F77" s="5">
        <f>VLOOKUP(A77*$B$6,nhgwq2014!$E$3:$J$31,$B$2)</f>
        <v>27.500000000000004</v>
      </c>
      <c r="G77" s="46">
        <f t="shared" si="23"/>
        <v>4.2689537239725706</v>
      </c>
      <c r="H77" s="47">
        <f t="shared" si="19"/>
        <v>337247.34419383307</v>
      </c>
      <c r="I77" s="5">
        <f>VLOOKUP(A77,nhgAOWwq2014!$E$3:$J$31,$B$2)</f>
        <v>37.5</v>
      </c>
      <c r="J77" s="46">
        <f t="shared" si="20"/>
        <v>5.821300532689869</v>
      </c>
      <c r="K77" s="47">
        <f t="shared" si="21"/>
        <v>459882.74208249967</v>
      </c>
      <c r="L77" s="5">
        <f>VLOOKUP(A77*$B$6,nhgAOWwq2014!$E$3:$J$31,$B$2)</f>
        <v>35</v>
      </c>
      <c r="M77" s="46">
        <f t="shared" si="24"/>
        <v>5.4332138305105442</v>
      </c>
      <c r="N77" s="47">
        <f t="shared" si="25"/>
        <v>429223.89261033299</v>
      </c>
    </row>
    <row r="78" spans="1:14" x14ac:dyDescent="0.25">
      <c r="A78" s="5">
        <f t="shared" si="22"/>
        <v>80000</v>
      </c>
      <c r="C78" s="5">
        <f>VLOOKUP(A78,nhgwq2014!$E$3:$J$31,$B$2)</f>
        <v>33</v>
      </c>
      <c r="D78" s="46">
        <f t="shared" si="17"/>
        <v>5.1227444687670847</v>
      </c>
      <c r="E78" s="47">
        <f t="shared" si="18"/>
        <v>409819.55750136677</v>
      </c>
      <c r="F78" s="5">
        <f>VLOOKUP(A78*$B$6,nhgwq2014!$E$3:$J$31,$B$2)</f>
        <v>27.500000000000004</v>
      </c>
      <c r="G78" s="46">
        <f t="shared" si="23"/>
        <v>4.2689537239725706</v>
      </c>
      <c r="H78" s="47">
        <f t="shared" si="19"/>
        <v>341516.29791780567</v>
      </c>
      <c r="I78" s="5">
        <f>VLOOKUP(A78,nhgAOWwq2014!$E$3:$J$31,$B$2)</f>
        <v>37.5</v>
      </c>
      <c r="J78" s="46">
        <f t="shared" si="20"/>
        <v>5.821300532689869</v>
      </c>
      <c r="K78" s="47">
        <f t="shared" si="21"/>
        <v>465704.04261518951</v>
      </c>
      <c r="L78" s="5">
        <f>VLOOKUP(A78*$B$6,nhgAOWwq2014!$E$3:$J$31,$B$2)</f>
        <v>35.5</v>
      </c>
      <c r="M78" s="46">
        <f t="shared" si="24"/>
        <v>5.5108311709464086</v>
      </c>
      <c r="N78" s="47">
        <f t="shared" si="25"/>
        <v>440866.49367571267</v>
      </c>
    </row>
    <row r="79" spans="1:14" x14ac:dyDescent="0.25">
      <c r="A79" s="5">
        <f t="shared" si="22"/>
        <v>81000</v>
      </c>
      <c r="C79" s="5">
        <f>VLOOKUP(A79,nhgwq2014!$E$3:$J$31,$B$2)</f>
        <v>33</v>
      </c>
      <c r="D79" s="46">
        <f t="shared" si="17"/>
        <v>5.1227444687670847</v>
      </c>
      <c r="E79" s="47">
        <f t="shared" si="18"/>
        <v>414942.30197013385</v>
      </c>
      <c r="F79" s="5">
        <f>VLOOKUP(A79*$B$6,nhgwq2014!$E$3:$J$31,$B$2)</f>
        <v>27.500000000000004</v>
      </c>
      <c r="G79" s="46">
        <f t="shared" si="23"/>
        <v>4.2689537239725706</v>
      </c>
      <c r="H79" s="47">
        <f t="shared" si="19"/>
        <v>345785.25164177822</v>
      </c>
      <c r="I79" s="5">
        <f>VLOOKUP(A79,nhgAOWwq2014!$E$3:$J$31,$B$2)</f>
        <v>37.5</v>
      </c>
      <c r="J79" s="46">
        <f t="shared" si="20"/>
        <v>5.821300532689869</v>
      </c>
      <c r="K79" s="47">
        <f t="shared" si="21"/>
        <v>471525.34314787941</v>
      </c>
      <c r="L79" s="5">
        <f>VLOOKUP(A79*$B$6,nhgAOWwq2014!$E$3:$J$31,$B$2)</f>
        <v>35.5</v>
      </c>
      <c r="M79" s="46">
        <f t="shared" si="24"/>
        <v>5.5108311709464086</v>
      </c>
      <c r="N79" s="47">
        <f t="shared" si="25"/>
        <v>446377.32484665909</v>
      </c>
    </row>
    <row r="80" spans="1:14" x14ac:dyDescent="0.25">
      <c r="A80" s="5">
        <f t="shared" si="22"/>
        <v>82000</v>
      </c>
      <c r="C80" s="5">
        <f>VLOOKUP(A80,nhgwq2014!$E$3:$J$31,$B$2)</f>
        <v>33</v>
      </c>
      <c r="D80" s="46">
        <f t="shared" si="17"/>
        <v>5.1227444687670847</v>
      </c>
      <c r="E80" s="47">
        <f t="shared" si="18"/>
        <v>420065.04643890093</v>
      </c>
      <c r="F80" s="5">
        <f>VLOOKUP(A80*$B$6,nhgwq2014!$E$3:$J$31,$B$2)</f>
        <v>27.500000000000004</v>
      </c>
      <c r="G80" s="46">
        <f t="shared" si="23"/>
        <v>4.2689537239725706</v>
      </c>
      <c r="H80" s="47">
        <f t="shared" si="19"/>
        <v>350054.20536575076</v>
      </c>
      <c r="I80" s="5">
        <f>VLOOKUP(A80,nhgAOWwq2014!$E$3:$J$31,$B$2)</f>
        <v>37.5</v>
      </c>
      <c r="J80" s="46">
        <f t="shared" si="20"/>
        <v>5.821300532689869</v>
      </c>
      <c r="K80" s="47">
        <f t="shared" si="21"/>
        <v>477346.64368056925</v>
      </c>
      <c r="L80" s="5">
        <f>VLOOKUP(A80*$B$6,nhgAOWwq2014!$E$3:$J$31,$B$2)</f>
        <v>35.5</v>
      </c>
      <c r="M80" s="46">
        <f t="shared" si="24"/>
        <v>5.5108311709464086</v>
      </c>
      <c r="N80" s="47">
        <f t="shared" si="25"/>
        <v>451888.15601760551</v>
      </c>
    </row>
    <row r="81" spans="1:14" x14ac:dyDescent="0.25">
      <c r="A81" s="5">
        <f t="shared" si="22"/>
        <v>83000</v>
      </c>
      <c r="C81" s="5">
        <f>VLOOKUP(A81,nhgwq2014!$E$3:$J$31,$B$2)</f>
        <v>33</v>
      </c>
      <c r="D81" s="46">
        <f t="shared" si="17"/>
        <v>5.1227444687670847</v>
      </c>
      <c r="E81" s="47">
        <f t="shared" si="18"/>
        <v>425187.79090766801</v>
      </c>
      <c r="F81" s="5">
        <f>VLOOKUP(A81*$B$6,nhgwq2014!$E$3:$J$31,$B$2)</f>
        <v>28.000000000000004</v>
      </c>
      <c r="G81" s="46">
        <f t="shared" si="23"/>
        <v>4.3465710644084359</v>
      </c>
      <c r="H81" s="47">
        <f t="shared" si="19"/>
        <v>360765.39834590018</v>
      </c>
      <c r="I81" s="5">
        <f>VLOOKUP(A81,nhgAOWwq2014!$E$3:$J$31,$B$2)</f>
        <v>37.5</v>
      </c>
      <c r="J81" s="46">
        <f t="shared" si="20"/>
        <v>5.821300532689869</v>
      </c>
      <c r="K81" s="47">
        <f t="shared" si="21"/>
        <v>483167.94421325915</v>
      </c>
      <c r="L81" s="5">
        <f>VLOOKUP(A81*$B$6,nhgAOWwq2014!$E$3:$J$31,$B$2)</f>
        <v>35.5</v>
      </c>
      <c r="M81" s="46">
        <f t="shared" si="24"/>
        <v>5.5108311709464086</v>
      </c>
      <c r="N81" s="47">
        <f t="shared" si="25"/>
        <v>457398.98718855192</v>
      </c>
    </row>
    <row r="82" spans="1:14" x14ac:dyDescent="0.25">
      <c r="A82" s="5">
        <f t="shared" si="22"/>
        <v>84000</v>
      </c>
      <c r="C82" s="5">
        <f>VLOOKUP(A82,nhgwq2014!$E$3:$J$31,$B$2)</f>
        <v>33</v>
      </c>
      <c r="D82" s="46">
        <f t="shared" si="17"/>
        <v>5.1227444687670847</v>
      </c>
      <c r="E82" s="47">
        <f t="shared" si="18"/>
        <v>430310.53537643509</v>
      </c>
      <c r="F82" s="5">
        <f>VLOOKUP(A82*$B$6,nhgwq2014!$E$3:$J$31,$B$2)</f>
        <v>28.000000000000004</v>
      </c>
      <c r="G82" s="46">
        <f t="shared" si="23"/>
        <v>4.3465710644084359</v>
      </c>
      <c r="H82" s="47">
        <f t="shared" si="19"/>
        <v>365111.96941030864</v>
      </c>
      <c r="I82" s="5">
        <f>VLOOKUP(A82,nhgAOWwq2014!$E$3:$J$31,$B$2)</f>
        <v>37.5</v>
      </c>
      <c r="J82" s="46">
        <f t="shared" si="20"/>
        <v>5.821300532689869</v>
      </c>
      <c r="K82" s="47">
        <f t="shared" si="21"/>
        <v>488989.24474594899</v>
      </c>
      <c r="L82" s="5">
        <f>VLOOKUP(A82*$B$6,nhgAOWwq2014!$E$3:$J$31,$B$2)</f>
        <v>35.5</v>
      </c>
      <c r="M82" s="46">
        <f t="shared" si="24"/>
        <v>5.5108311709464086</v>
      </c>
      <c r="N82" s="47">
        <f t="shared" si="25"/>
        <v>462909.81835949834</v>
      </c>
    </row>
    <row r="83" spans="1:14" x14ac:dyDescent="0.25">
      <c r="A83" s="5">
        <f t="shared" si="22"/>
        <v>85000</v>
      </c>
      <c r="C83" s="5">
        <f>VLOOKUP(A83,nhgwq2014!$E$3:$J$31,$B$2)</f>
        <v>33.5</v>
      </c>
      <c r="D83" s="46">
        <f t="shared" si="17"/>
        <v>5.2003618092029491</v>
      </c>
      <c r="E83" s="47">
        <f t="shared" si="18"/>
        <v>442030.75378225069</v>
      </c>
      <c r="F83" s="5">
        <f>VLOOKUP(A83*$B$6,nhgwq2014!$E$3:$J$31,$B$2)</f>
        <v>28.000000000000004</v>
      </c>
      <c r="G83" s="46">
        <f t="shared" si="23"/>
        <v>4.3465710644084359</v>
      </c>
      <c r="H83" s="47">
        <f t="shared" si="19"/>
        <v>369458.54047471704</v>
      </c>
      <c r="I83" s="5">
        <f>VLOOKUP(A83,nhgAOWwq2014!$E$3:$J$31,$B$2)</f>
        <v>37.5</v>
      </c>
      <c r="J83" s="46">
        <f t="shared" si="20"/>
        <v>5.821300532689869</v>
      </c>
      <c r="K83" s="47">
        <f t="shared" si="21"/>
        <v>494810.54527863889</v>
      </c>
      <c r="L83" s="5">
        <f>VLOOKUP(A83*$B$6,nhgAOWwq2014!$E$3:$J$31,$B$2)</f>
        <v>35.5</v>
      </c>
      <c r="M83" s="46">
        <f t="shared" si="24"/>
        <v>5.5108311709464086</v>
      </c>
      <c r="N83" s="47">
        <f t="shared" si="25"/>
        <v>468420.64953044476</v>
      </c>
    </row>
    <row r="84" spans="1:14" x14ac:dyDescent="0.25">
      <c r="A84" s="5">
        <f t="shared" si="22"/>
        <v>86000</v>
      </c>
      <c r="C84" s="5">
        <f>VLOOKUP(A84,nhgwq2014!$E$3:$J$31,$B$2)</f>
        <v>33.5</v>
      </c>
      <c r="D84" s="46">
        <f t="shared" si="17"/>
        <v>5.2003618092029491</v>
      </c>
      <c r="E84" s="47">
        <f t="shared" si="18"/>
        <v>447231.11559145362</v>
      </c>
      <c r="F84" s="5">
        <f>VLOOKUP(A84*$B$6,nhgwq2014!$E$3:$J$31,$B$2)</f>
        <v>28.000000000000004</v>
      </c>
      <c r="G84" s="46">
        <f t="shared" si="23"/>
        <v>4.3465710644084359</v>
      </c>
      <c r="H84" s="47">
        <f t="shared" si="19"/>
        <v>373805.1115391255</v>
      </c>
      <c r="I84" s="5">
        <f>VLOOKUP(A84,nhgAOWwq2014!$E$3:$J$31,$B$2)</f>
        <v>37.5</v>
      </c>
      <c r="J84" s="46">
        <f t="shared" si="20"/>
        <v>5.821300532689869</v>
      </c>
      <c r="K84" s="47">
        <f t="shared" si="21"/>
        <v>500631.84581132873</v>
      </c>
      <c r="L84" s="5">
        <f>VLOOKUP(A84*$B$6,nhgAOWwq2014!$E$3:$J$31,$B$2)</f>
        <v>35.5</v>
      </c>
      <c r="M84" s="46">
        <f t="shared" si="24"/>
        <v>5.5108311709464086</v>
      </c>
      <c r="N84" s="47">
        <f t="shared" si="25"/>
        <v>473931.48070139112</v>
      </c>
    </row>
    <row r="85" spans="1:14" x14ac:dyDescent="0.25">
      <c r="A85" s="5">
        <f t="shared" si="22"/>
        <v>87000</v>
      </c>
      <c r="C85" s="5">
        <f>VLOOKUP(A85,nhgwq2014!$E$3:$J$31,$B$2)</f>
        <v>33.5</v>
      </c>
      <c r="D85" s="46">
        <f t="shared" si="17"/>
        <v>5.2003618092029491</v>
      </c>
      <c r="E85" s="47">
        <f t="shared" si="18"/>
        <v>452431.47740065656</v>
      </c>
      <c r="F85" s="5">
        <f>VLOOKUP(A85*$B$6,nhgwq2014!$E$3:$J$31,$B$2)</f>
        <v>28.499999999999996</v>
      </c>
      <c r="G85" s="46">
        <f t="shared" si="23"/>
        <v>4.4241884048442994</v>
      </c>
      <c r="H85" s="47">
        <f t="shared" si="19"/>
        <v>384904.39122145408</v>
      </c>
      <c r="I85" s="5">
        <f>VLOOKUP(A85,nhgAOWwq2014!$E$3:$J$31,$B$2)</f>
        <v>37.5</v>
      </c>
      <c r="J85" s="46">
        <f t="shared" si="20"/>
        <v>5.821300532689869</v>
      </c>
      <c r="K85" s="47">
        <f t="shared" si="21"/>
        <v>506453.14634401858</v>
      </c>
      <c r="L85" s="5">
        <f>VLOOKUP(A85*$B$6,nhgAOWwq2014!$E$3:$J$31,$B$2)</f>
        <v>36.5</v>
      </c>
      <c r="M85" s="46">
        <f t="shared" si="24"/>
        <v>5.6660658518181393</v>
      </c>
      <c r="N85" s="47">
        <f t="shared" si="25"/>
        <v>492947.72910817811</v>
      </c>
    </row>
    <row r="86" spans="1:14" x14ac:dyDescent="0.25">
      <c r="A86" s="5">
        <f t="shared" si="22"/>
        <v>88000</v>
      </c>
      <c r="C86" s="5">
        <f>VLOOKUP(A86,nhgwq2014!$E$3:$J$31,$B$2)</f>
        <v>33.5</v>
      </c>
      <c r="D86" s="46">
        <f t="shared" si="17"/>
        <v>5.2003618092029491</v>
      </c>
      <c r="E86" s="47">
        <f t="shared" si="18"/>
        <v>457631.83920985949</v>
      </c>
      <c r="F86" s="5">
        <f>VLOOKUP(A86*$B$6,nhgwq2014!$E$3:$J$31,$B$2)</f>
        <v>28.499999999999996</v>
      </c>
      <c r="G86" s="46">
        <f t="shared" si="23"/>
        <v>4.4241884048442994</v>
      </c>
      <c r="H86" s="47">
        <f t="shared" si="19"/>
        <v>389328.57962629833</v>
      </c>
      <c r="I86" s="5">
        <f>VLOOKUP(A86,nhgAOWwq2014!$E$3:$J$31,$B$2)</f>
        <v>37.5</v>
      </c>
      <c r="J86" s="46">
        <f t="shared" si="20"/>
        <v>5.821300532689869</v>
      </c>
      <c r="K86" s="47">
        <f t="shared" si="21"/>
        <v>512274.44687670848</v>
      </c>
      <c r="L86" s="5">
        <f>VLOOKUP(A86*$B$6,nhgAOWwq2014!$E$3:$J$31,$B$2)</f>
        <v>36.5</v>
      </c>
      <c r="M86" s="46">
        <f t="shared" si="24"/>
        <v>5.6660658518181393</v>
      </c>
      <c r="N86" s="47">
        <f t="shared" si="25"/>
        <v>498613.79495999624</v>
      </c>
    </row>
    <row r="87" spans="1:14" x14ac:dyDescent="0.25">
      <c r="A87" s="5">
        <f t="shared" si="22"/>
        <v>89000</v>
      </c>
      <c r="C87" s="5">
        <f>VLOOKUP(A87,nhgwq2014!$E$3:$J$31,$B$2)</f>
        <v>33.5</v>
      </c>
      <c r="D87" s="46">
        <f t="shared" si="17"/>
        <v>5.2003618092029491</v>
      </c>
      <c r="E87" s="47">
        <f t="shared" si="18"/>
        <v>462832.20101906249</v>
      </c>
      <c r="F87" s="5">
        <f>VLOOKUP(A87*$B$6,nhgwq2014!$E$3:$J$31,$B$2)</f>
        <v>28.499999999999996</v>
      </c>
      <c r="G87" s="46">
        <f t="shared" si="23"/>
        <v>4.4241884048442994</v>
      </c>
      <c r="H87" s="47">
        <f t="shared" si="19"/>
        <v>393752.76803114265</v>
      </c>
      <c r="I87" s="5">
        <f>VLOOKUP(A87,nhgAOWwq2014!$E$3:$J$31,$B$2)</f>
        <v>37.5</v>
      </c>
      <c r="J87" s="46">
        <f t="shared" si="20"/>
        <v>5.821300532689869</v>
      </c>
      <c r="K87" s="47">
        <f t="shared" si="21"/>
        <v>518095.74740939832</v>
      </c>
      <c r="L87" s="5">
        <f>VLOOKUP(A87*$B$6,nhgAOWwq2014!$E$3:$J$31,$B$2)</f>
        <v>36.5</v>
      </c>
      <c r="M87" s="46">
        <f t="shared" si="24"/>
        <v>5.6660658518181393</v>
      </c>
      <c r="N87" s="47">
        <f t="shared" si="25"/>
        <v>504279.86081181437</v>
      </c>
    </row>
    <row r="88" spans="1:14" x14ac:dyDescent="0.25">
      <c r="A88" s="5">
        <f t="shared" si="22"/>
        <v>90000</v>
      </c>
      <c r="C88" s="5">
        <f>VLOOKUP(A88,nhgwq2014!$E$3:$J$31,$B$2)</f>
        <v>33.5</v>
      </c>
      <c r="D88" s="46">
        <f t="shared" si="17"/>
        <v>5.2003618092029491</v>
      </c>
      <c r="E88" s="47">
        <f t="shared" si="18"/>
        <v>468032.56282826542</v>
      </c>
      <c r="F88" s="5">
        <f>VLOOKUP(A88*$B$6,nhgwq2014!$E$3:$J$31,$B$2)</f>
        <v>28.499999999999996</v>
      </c>
      <c r="G88" s="46">
        <f t="shared" si="23"/>
        <v>4.4241884048442994</v>
      </c>
      <c r="H88" s="47">
        <f t="shared" si="19"/>
        <v>398176.95643598697</v>
      </c>
      <c r="I88" s="5">
        <f>VLOOKUP(A88,nhgAOWwq2014!$E$3:$J$31,$B$2)</f>
        <v>37.5</v>
      </c>
      <c r="J88" s="46">
        <f t="shared" si="20"/>
        <v>5.821300532689869</v>
      </c>
      <c r="K88" s="47">
        <f t="shared" si="21"/>
        <v>523917.04794208822</v>
      </c>
      <c r="L88" s="5">
        <f>VLOOKUP(A88*$B$6,nhgAOWwq2014!$E$3:$J$31,$B$2)</f>
        <v>36.5</v>
      </c>
      <c r="M88" s="46">
        <f t="shared" si="24"/>
        <v>5.6660658518181393</v>
      </c>
      <c r="N88" s="47">
        <f t="shared" si="25"/>
        <v>509945.92666363256</v>
      </c>
    </row>
    <row r="89" spans="1:14" x14ac:dyDescent="0.25">
      <c r="A89" s="5">
        <f t="shared" si="22"/>
        <v>91000</v>
      </c>
      <c r="C89" s="5">
        <f>VLOOKUP(A89,nhgwq2014!$E$3:$J$31,$B$2)</f>
        <v>33.5</v>
      </c>
      <c r="D89" s="46">
        <f t="shared" si="17"/>
        <v>5.2003618092029491</v>
      </c>
      <c r="E89" s="47">
        <f t="shared" si="18"/>
        <v>473232.92463746836</v>
      </c>
      <c r="F89" s="5">
        <f>VLOOKUP(A89*$B$6,nhgwq2014!$E$3:$J$31,$B$2)</f>
        <v>28.499999999999996</v>
      </c>
      <c r="G89" s="46">
        <f t="shared" si="23"/>
        <v>4.4241884048442994</v>
      </c>
      <c r="H89" s="47">
        <f t="shared" si="19"/>
        <v>402601.14484083123</v>
      </c>
      <c r="I89" s="5">
        <f>VLOOKUP(A89,nhgAOWwq2014!$E$3:$J$31,$B$2)</f>
        <v>37.5</v>
      </c>
      <c r="J89" s="46">
        <f t="shared" si="20"/>
        <v>5.821300532689869</v>
      </c>
      <c r="K89" s="47">
        <f t="shared" si="21"/>
        <v>529738.34847477812</v>
      </c>
      <c r="L89" s="5">
        <f>VLOOKUP(A89*$B$6,nhgAOWwq2014!$E$3:$J$31,$B$2)</f>
        <v>36.5</v>
      </c>
      <c r="M89" s="46">
        <f t="shared" si="24"/>
        <v>5.6660658518181393</v>
      </c>
      <c r="N89" s="47">
        <f t="shared" si="25"/>
        <v>515611.99251545069</v>
      </c>
    </row>
    <row r="90" spans="1:14" x14ac:dyDescent="0.25">
      <c r="A90" s="5">
        <f t="shared" si="22"/>
        <v>92000</v>
      </c>
      <c r="C90" s="5">
        <f>VLOOKUP(A90,nhgwq2014!$E$3:$J$31,$B$2)</f>
        <v>33.5</v>
      </c>
      <c r="D90" s="46">
        <f t="shared" si="17"/>
        <v>5.2003618092029491</v>
      </c>
      <c r="E90" s="47">
        <f t="shared" si="18"/>
        <v>478433.28644667129</v>
      </c>
      <c r="F90" s="5">
        <f>VLOOKUP(A90*$B$6,nhgwq2014!$E$3:$J$31,$B$2)</f>
        <v>28.999999999999996</v>
      </c>
      <c r="G90" s="46">
        <f t="shared" si="23"/>
        <v>4.5018057452801647</v>
      </c>
      <c r="H90" s="47">
        <f t="shared" si="19"/>
        <v>414166.12856577517</v>
      </c>
      <c r="I90" s="5">
        <f>VLOOKUP(A90,nhgAOWwq2014!$E$3:$J$31,$B$2)</f>
        <v>37.5</v>
      </c>
      <c r="J90" s="46">
        <f t="shared" si="20"/>
        <v>5.821300532689869</v>
      </c>
      <c r="K90" s="47">
        <f t="shared" si="21"/>
        <v>535559.6490074679</v>
      </c>
      <c r="L90" s="5">
        <f>VLOOKUP(A90*$B$6,nhgAOWwq2014!$E$3:$J$31,$B$2)</f>
        <v>36.5</v>
      </c>
      <c r="M90" s="46">
        <f t="shared" si="24"/>
        <v>5.6660658518181393</v>
      </c>
      <c r="N90" s="47">
        <f t="shared" si="25"/>
        <v>521278.05836726882</v>
      </c>
    </row>
    <row r="91" spans="1:14" x14ac:dyDescent="0.25">
      <c r="A91" s="5">
        <f t="shared" si="22"/>
        <v>93000</v>
      </c>
      <c r="C91" s="5">
        <f>VLOOKUP(A91,nhgwq2014!$E$3:$J$31,$B$2)</f>
        <v>33.5</v>
      </c>
      <c r="D91" s="46">
        <f t="shared" si="17"/>
        <v>5.2003618092029491</v>
      </c>
      <c r="E91" s="47">
        <f t="shared" si="18"/>
        <v>483633.64825587429</v>
      </c>
      <c r="F91" s="5">
        <f>VLOOKUP(A91*$B$6,nhgwq2014!$E$3:$J$31,$B$2)</f>
        <v>28.999999999999996</v>
      </c>
      <c r="G91" s="46">
        <f t="shared" si="23"/>
        <v>4.5018057452801647</v>
      </c>
      <c r="H91" s="47">
        <f t="shared" si="19"/>
        <v>418667.93431105535</v>
      </c>
      <c r="I91" s="5">
        <f>VLOOKUP(A91,nhgAOWwq2014!$E$3:$J$31,$B$2)</f>
        <v>37.5</v>
      </c>
      <c r="J91" s="46">
        <f t="shared" si="20"/>
        <v>5.821300532689869</v>
      </c>
      <c r="K91" s="47">
        <f t="shared" si="21"/>
        <v>541380.9495401578</v>
      </c>
      <c r="L91" s="5">
        <f>VLOOKUP(A91*$B$6,nhgAOWwq2014!$E$3:$J$31,$B$2)</f>
        <v>36.5</v>
      </c>
      <c r="M91" s="46">
        <f t="shared" si="24"/>
        <v>5.6660658518181393</v>
      </c>
      <c r="N91" s="47">
        <f t="shared" si="25"/>
        <v>526944.12421908695</v>
      </c>
    </row>
    <row r="92" spans="1:14" x14ac:dyDescent="0.25">
      <c r="A92" s="5">
        <f t="shared" si="22"/>
        <v>94000</v>
      </c>
      <c r="C92" s="5">
        <f>VLOOKUP(A92,nhgwq2014!$E$3:$J$31,$B$2)</f>
        <v>33.5</v>
      </c>
      <c r="D92" s="46">
        <f t="shared" si="17"/>
        <v>5.2003618092029491</v>
      </c>
      <c r="E92" s="47">
        <f t="shared" si="18"/>
        <v>488834.01006507722</v>
      </c>
      <c r="F92" s="5">
        <f>VLOOKUP(A92*$B$6,nhgwq2014!$E$3:$J$31,$B$2)</f>
        <v>28.999999999999996</v>
      </c>
      <c r="G92" s="46">
        <f t="shared" si="23"/>
        <v>4.5018057452801647</v>
      </c>
      <c r="H92" s="47">
        <f t="shared" si="19"/>
        <v>423169.74005633546</v>
      </c>
      <c r="I92" s="5">
        <f>VLOOKUP(A92,nhgAOWwq2014!$E$3:$J$31,$B$2)</f>
        <v>37.5</v>
      </c>
      <c r="J92" s="46">
        <f t="shared" si="20"/>
        <v>5.821300532689869</v>
      </c>
      <c r="K92" s="47">
        <f t="shared" si="21"/>
        <v>547202.2500728477</v>
      </c>
      <c r="L92" s="5">
        <f>VLOOKUP(A92*$B$6,nhgAOWwq2014!$E$3:$J$31,$B$2)</f>
        <v>36.5</v>
      </c>
      <c r="M92" s="46">
        <f t="shared" si="24"/>
        <v>5.6660658518181393</v>
      </c>
      <c r="N92" s="47">
        <f t="shared" si="25"/>
        <v>532610.19007090514</v>
      </c>
    </row>
    <row r="93" spans="1:14" x14ac:dyDescent="0.25">
      <c r="A93" s="5">
        <f t="shared" si="22"/>
        <v>95000</v>
      </c>
      <c r="C93" s="5">
        <f>VLOOKUP(A93,nhgwq2014!$E$3:$J$31,$B$2)</f>
        <v>33.5</v>
      </c>
      <c r="D93" s="46">
        <f t="shared" si="17"/>
        <v>5.2003618092029491</v>
      </c>
      <c r="E93" s="47">
        <f t="shared" si="18"/>
        <v>494034.37187428016</v>
      </c>
      <c r="F93" s="5">
        <f>VLOOKUP(A93*$B$6,nhgwq2014!$E$3:$J$31,$B$2)</f>
        <v>29.5</v>
      </c>
      <c r="G93" s="46">
        <f t="shared" si="23"/>
        <v>4.5794230857160301</v>
      </c>
      <c r="H93" s="47">
        <f t="shared" si="19"/>
        <v>435045.19314302283</v>
      </c>
      <c r="I93" s="5">
        <f>VLOOKUP(A93,nhgAOWwq2014!$E$3:$J$31,$B$2)</f>
        <v>37.5</v>
      </c>
      <c r="J93" s="46">
        <f t="shared" si="20"/>
        <v>5.821300532689869</v>
      </c>
      <c r="K93" s="47">
        <f t="shared" si="21"/>
        <v>553023.5506055376</v>
      </c>
      <c r="L93" s="5">
        <f>VLOOKUP(A93*$B$6,nhgAOWwq2014!$E$3:$J$31,$B$2)</f>
        <v>36.5</v>
      </c>
      <c r="M93" s="46">
        <f t="shared" si="24"/>
        <v>5.6660658518181393</v>
      </c>
      <c r="N93" s="47">
        <f t="shared" si="25"/>
        <v>538276.25592272321</v>
      </c>
    </row>
    <row r="94" spans="1:14" x14ac:dyDescent="0.25">
      <c r="A94" s="5">
        <f t="shared" si="22"/>
        <v>96000</v>
      </c>
      <c r="C94" s="5">
        <f>VLOOKUP(A94,nhgwq2014!$E$3:$J$31,$B$2)</f>
        <v>34</v>
      </c>
      <c r="D94" s="46">
        <f t="shared" si="17"/>
        <v>5.2779791496388144</v>
      </c>
      <c r="E94" s="47">
        <f t="shared" si="18"/>
        <v>506685.9983653262</v>
      </c>
      <c r="F94" s="5">
        <f>VLOOKUP(A94*$B$6,nhgwq2014!$E$3:$J$31,$B$2)</f>
        <v>29.5</v>
      </c>
      <c r="G94" s="46">
        <f t="shared" si="23"/>
        <v>4.5794230857160301</v>
      </c>
      <c r="H94" s="47">
        <f t="shared" si="19"/>
        <v>439624.61622873892</v>
      </c>
      <c r="I94" s="5">
        <f>VLOOKUP(A94,nhgAOWwq2014!$E$3:$J$31,$B$2)</f>
        <v>37.5</v>
      </c>
      <c r="J94" s="46">
        <f t="shared" si="20"/>
        <v>5.821300532689869</v>
      </c>
      <c r="K94" s="47">
        <f t="shared" si="21"/>
        <v>558844.85113822739</v>
      </c>
      <c r="L94" s="5">
        <f>VLOOKUP(A94*$B$6,nhgAOWwq2014!$E$3:$J$31,$B$2)</f>
        <v>36.5</v>
      </c>
      <c r="M94" s="46">
        <f t="shared" si="24"/>
        <v>5.6660658518181393</v>
      </c>
      <c r="N94" s="47">
        <f t="shared" si="25"/>
        <v>543942.3217745414</v>
      </c>
    </row>
    <row r="95" spans="1:14" x14ac:dyDescent="0.25">
      <c r="A95" s="5">
        <f t="shared" si="22"/>
        <v>97000</v>
      </c>
      <c r="C95" s="5">
        <f>VLOOKUP(A95,nhgwq2014!$E$3:$J$31,$B$2)</f>
        <v>34</v>
      </c>
      <c r="D95" s="46">
        <f t="shared" si="17"/>
        <v>5.2779791496388144</v>
      </c>
      <c r="E95" s="47">
        <f t="shared" si="18"/>
        <v>511963.97751496499</v>
      </c>
      <c r="F95" s="5">
        <f>VLOOKUP(A95*$B$6,nhgwq2014!$E$3:$J$31,$B$2)</f>
        <v>29.5</v>
      </c>
      <c r="G95" s="46">
        <f t="shared" si="23"/>
        <v>4.5794230857160301</v>
      </c>
      <c r="H95" s="47">
        <f t="shared" si="19"/>
        <v>444204.03931445495</v>
      </c>
      <c r="I95" s="5">
        <f>VLOOKUP(A95,nhgAOWwq2014!$E$3:$J$31,$B$2)</f>
        <v>37.5</v>
      </c>
      <c r="J95" s="46">
        <f t="shared" si="20"/>
        <v>5.821300532689869</v>
      </c>
      <c r="K95" s="47">
        <f t="shared" si="21"/>
        <v>564666.15167091729</v>
      </c>
      <c r="L95" s="5">
        <f>VLOOKUP(A95*$B$6,nhgAOWwq2014!$E$3:$J$31,$B$2)</f>
        <v>36.5</v>
      </c>
      <c r="M95" s="46">
        <f t="shared" si="24"/>
        <v>5.6660658518181393</v>
      </c>
      <c r="N95" s="47">
        <f t="shared" si="25"/>
        <v>549608.38762635947</v>
      </c>
    </row>
    <row r="96" spans="1:14" x14ac:dyDescent="0.25">
      <c r="A96" s="5">
        <f t="shared" si="22"/>
        <v>98000</v>
      </c>
      <c r="C96" s="5">
        <f>VLOOKUP(A96,nhgwq2014!$E$3:$J$31,$B$2)</f>
        <v>34</v>
      </c>
      <c r="D96" s="46">
        <f t="shared" si="17"/>
        <v>5.2779791496388144</v>
      </c>
      <c r="E96" s="47">
        <f t="shared" si="18"/>
        <v>517241.95666460379</v>
      </c>
      <c r="F96" s="5">
        <f>VLOOKUP(A96*$B$6,nhgwq2014!$E$3:$J$31,$B$2)</f>
        <v>30</v>
      </c>
      <c r="G96" s="46">
        <f t="shared" si="23"/>
        <v>4.6570404261518954</v>
      </c>
      <c r="H96" s="47">
        <f t="shared" si="19"/>
        <v>456389.96176288574</v>
      </c>
      <c r="I96" s="5">
        <f>VLOOKUP(A96,nhgAOWwq2014!$E$3:$J$31,$B$2)</f>
        <v>37.5</v>
      </c>
      <c r="J96" s="46">
        <f t="shared" si="20"/>
        <v>5.821300532689869</v>
      </c>
      <c r="K96" s="47">
        <f t="shared" si="21"/>
        <v>570487.45220360719</v>
      </c>
      <c r="L96" s="5">
        <f>VLOOKUP(A96*$B$6,nhgAOWwq2014!$E$3:$J$31,$B$2)</f>
        <v>36.5</v>
      </c>
      <c r="M96" s="46">
        <f t="shared" si="24"/>
        <v>5.6660658518181393</v>
      </c>
      <c r="N96" s="47">
        <f t="shared" si="25"/>
        <v>555274.45347817766</v>
      </c>
    </row>
    <row r="97" spans="1:14" x14ac:dyDescent="0.25">
      <c r="A97" s="5">
        <f t="shared" si="22"/>
        <v>99000</v>
      </c>
      <c r="C97" s="5">
        <f>VLOOKUP(A97,nhgwq2014!$E$3:$J$31,$B$2)</f>
        <v>34</v>
      </c>
      <c r="D97" s="46">
        <f t="shared" si="17"/>
        <v>5.2779791496388144</v>
      </c>
      <c r="E97" s="47">
        <f t="shared" si="18"/>
        <v>522519.93581424264</v>
      </c>
      <c r="F97" s="5">
        <f>VLOOKUP(A97*$B$6,nhgwq2014!$E$3:$J$31,$B$2)</f>
        <v>30</v>
      </c>
      <c r="G97" s="46">
        <f t="shared" si="23"/>
        <v>4.6570404261518954</v>
      </c>
      <c r="H97" s="47">
        <f t="shared" si="19"/>
        <v>461047.00218903762</v>
      </c>
      <c r="I97" s="5">
        <f>VLOOKUP(A97,nhgAOWwq2014!$E$3:$J$31,$B$2)</f>
        <v>37.5</v>
      </c>
      <c r="J97" s="46">
        <f t="shared" si="20"/>
        <v>5.821300532689869</v>
      </c>
      <c r="K97" s="47">
        <f t="shared" si="21"/>
        <v>576308.75273629709</v>
      </c>
      <c r="L97" s="5">
        <f>VLOOKUP(A97*$B$6,nhgAOWwq2014!$E$3:$J$31,$B$2)</f>
        <v>36.5</v>
      </c>
      <c r="M97" s="46">
        <f t="shared" si="24"/>
        <v>5.6660658518181393</v>
      </c>
      <c r="N97" s="47">
        <f t="shared" si="25"/>
        <v>560940.51932999573</v>
      </c>
    </row>
    <row r="98" spans="1:14" x14ac:dyDescent="0.25">
      <c r="A98" s="5">
        <f t="shared" si="22"/>
        <v>100000</v>
      </c>
      <c r="C98" s="5">
        <f>VLOOKUP(A98,nhgwq2014!$E$3:$J$31,$B$2)</f>
        <v>34</v>
      </c>
      <c r="D98" s="46">
        <f t="shared" si="17"/>
        <v>5.2779791496388144</v>
      </c>
      <c r="E98" s="47">
        <f t="shared" si="18"/>
        <v>527797.91496388149</v>
      </c>
      <c r="F98" s="5">
        <f>VLOOKUP(A98*$B$6,nhgwq2014!$E$3:$J$31,$B$2)</f>
        <v>30</v>
      </c>
      <c r="G98" s="46">
        <f t="shared" si="23"/>
        <v>4.6570404261518954</v>
      </c>
      <c r="H98" s="47">
        <f t="shared" si="19"/>
        <v>465704.04261518957</v>
      </c>
      <c r="I98" s="5">
        <f>VLOOKUP(A98,nhgAOWwq2014!$E$3:$J$31,$B$2)</f>
        <v>37.5</v>
      </c>
      <c r="J98" s="46">
        <f t="shared" si="20"/>
        <v>5.821300532689869</v>
      </c>
      <c r="K98" s="47">
        <f t="shared" si="21"/>
        <v>582130.05326898687</v>
      </c>
      <c r="L98" s="5">
        <f>VLOOKUP(A98*$B$6,nhgAOWwq2014!$E$3:$J$31,$B$2)</f>
        <v>36.5</v>
      </c>
      <c r="M98" s="46">
        <f t="shared" si="24"/>
        <v>5.6660658518181393</v>
      </c>
      <c r="N98" s="47">
        <f t="shared" si="25"/>
        <v>566606.58518181392</v>
      </c>
    </row>
    <row r="99" spans="1:14" x14ac:dyDescent="0.25">
      <c r="A99" s="5">
        <f t="shared" si="22"/>
        <v>101000</v>
      </c>
      <c r="C99" s="5">
        <f>VLOOKUP(A99,nhgwq2014!$E$3:$J$31,$B$2)</f>
        <v>34</v>
      </c>
      <c r="D99" s="46">
        <f t="shared" si="17"/>
        <v>5.2779791496388144</v>
      </c>
      <c r="E99" s="47">
        <f t="shared" si="18"/>
        <v>533075.89411352028</v>
      </c>
      <c r="F99" s="5">
        <f>VLOOKUP(A99*$B$6,nhgwq2014!$E$3:$J$31,$B$2)</f>
        <v>30</v>
      </c>
      <c r="G99" s="46">
        <f t="shared" si="23"/>
        <v>4.6570404261518954</v>
      </c>
      <c r="H99" s="47">
        <f t="shared" si="19"/>
        <v>470361.08304134145</v>
      </c>
      <c r="I99" s="5">
        <f>VLOOKUP(A99,nhgAOWwq2014!$E$3:$J$31,$B$2)</f>
        <v>37.5</v>
      </c>
      <c r="J99" s="46">
        <f t="shared" si="20"/>
        <v>5.821300532689869</v>
      </c>
      <c r="K99" s="47">
        <f t="shared" si="21"/>
        <v>587951.35380167677</v>
      </c>
      <c r="L99" s="5">
        <f>VLOOKUP(A99*$B$6,nhgAOWwq2014!$E$3:$J$31,$B$2)</f>
        <v>37</v>
      </c>
      <c r="M99" s="46">
        <f t="shared" si="24"/>
        <v>5.7436831922540037</v>
      </c>
      <c r="N99" s="47">
        <f t="shared" si="25"/>
        <v>580112.00241765438</v>
      </c>
    </row>
    <row r="100" spans="1:14" x14ac:dyDescent="0.25">
      <c r="A100" s="5">
        <f t="shared" si="22"/>
        <v>102000</v>
      </c>
      <c r="C100" s="5">
        <f>VLOOKUP(A100,nhgwq2014!$E$3:$J$31,$B$2)</f>
        <v>34</v>
      </c>
      <c r="D100" s="46">
        <f t="shared" si="17"/>
        <v>5.2779791496388144</v>
      </c>
      <c r="E100" s="47">
        <f t="shared" si="18"/>
        <v>538353.87326315907</v>
      </c>
      <c r="F100" s="5">
        <f>VLOOKUP(A100*$B$6,nhgwq2014!$E$3:$J$31,$B$2)</f>
        <v>30.5</v>
      </c>
      <c r="G100" s="46">
        <f t="shared" si="23"/>
        <v>4.7346577665877598</v>
      </c>
      <c r="H100" s="47">
        <f t="shared" si="19"/>
        <v>482935.09219195152</v>
      </c>
      <c r="I100" s="5">
        <f>VLOOKUP(A100,nhgAOWwq2014!$E$3:$J$31,$B$2)</f>
        <v>37.5</v>
      </c>
      <c r="J100" s="46">
        <f t="shared" si="20"/>
        <v>5.821300532689869</v>
      </c>
      <c r="K100" s="47">
        <f t="shared" si="21"/>
        <v>593772.65433436667</v>
      </c>
      <c r="L100" s="5">
        <f>VLOOKUP(A100*$B$6,nhgAOWwq2014!$E$3:$J$31,$B$2)</f>
        <v>37</v>
      </c>
      <c r="M100" s="46">
        <f t="shared" si="24"/>
        <v>5.7436831922540037</v>
      </c>
      <c r="N100" s="47">
        <f t="shared" si="25"/>
        <v>585855.68560990843</v>
      </c>
    </row>
    <row r="101" spans="1:14" x14ac:dyDescent="0.25">
      <c r="A101" s="5">
        <f t="shared" si="22"/>
        <v>103000</v>
      </c>
      <c r="C101" s="5">
        <f>VLOOKUP(A101,nhgwq2014!$E$3:$J$31,$B$2)</f>
        <v>34</v>
      </c>
      <c r="D101" s="46">
        <f t="shared" si="17"/>
        <v>5.2779791496388144</v>
      </c>
      <c r="E101" s="47">
        <f t="shared" si="18"/>
        <v>543631.85241279786</v>
      </c>
      <c r="F101" s="5">
        <f>VLOOKUP(A101*$B$6,nhgwq2014!$E$3:$J$31,$B$2)</f>
        <v>30.5</v>
      </c>
      <c r="G101" s="46">
        <f t="shared" si="23"/>
        <v>4.7346577665877598</v>
      </c>
      <c r="H101" s="47">
        <f t="shared" si="19"/>
        <v>487669.74995853927</v>
      </c>
      <c r="I101" s="5">
        <f>VLOOKUP(A101,nhgAOWwq2014!$E$3:$J$31,$B$2)</f>
        <v>37.5</v>
      </c>
      <c r="J101" s="46">
        <f t="shared" si="20"/>
        <v>5.821300532689869</v>
      </c>
      <c r="K101" s="47">
        <f t="shared" si="21"/>
        <v>599593.95486705645</v>
      </c>
      <c r="L101" s="5">
        <f>VLOOKUP(A101*$B$6,nhgAOWwq2014!$E$3:$J$31,$B$2)</f>
        <v>37</v>
      </c>
      <c r="M101" s="46">
        <f t="shared" si="24"/>
        <v>5.7436831922540037</v>
      </c>
      <c r="N101" s="47">
        <f t="shared" si="25"/>
        <v>591599.36880216235</v>
      </c>
    </row>
    <row r="102" spans="1:14" x14ac:dyDescent="0.25">
      <c r="A102" s="5">
        <f t="shared" si="22"/>
        <v>104000</v>
      </c>
      <c r="C102" s="5">
        <f>VLOOKUP(A102,nhgwq2014!$E$3:$J$31,$B$2)</f>
        <v>34</v>
      </c>
      <c r="D102" s="46">
        <f t="shared" si="17"/>
        <v>5.2779791496388144</v>
      </c>
      <c r="E102" s="47">
        <f t="shared" si="18"/>
        <v>548909.83156243665</v>
      </c>
      <c r="F102" s="5">
        <f>VLOOKUP(A102*$B$6,nhgwq2014!$E$3:$J$31,$B$2)</f>
        <v>30.5</v>
      </c>
      <c r="G102" s="46">
        <f t="shared" si="23"/>
        <v>4.7346577665877598</v>
      </c>
      <c r="H102" s="47">
        <f t="shared" si="19"/>
        <v>492404.40772512701</v>
      </c>
      <c r="I102" s="5">
        <f>VLOOKUP(A102,nhgAOWwq2014!$E$3:$J$31,$B$2)</f>
        <v>37.5</v>
      </c>
      <c r="J102" s="46">
        <f t="shared" si="20"/>
        <v>5.821300532689869</v>
      </c>
      <c r="K102" s="47">
        <f t="shared" si="21"/>
        <v>605415.25539974635</v>
      </c>
      <c r="L102" s="5">
        <f>VLOOKUP(A102*$B$6,nhgAOWwq2014!$E$3:$J$31,$B$2)</f>
        <v>37</v>
      </c>
      <c r="M102" s="46">
        <f t="shared" si="24"/>
        <v>5.7436831922540037</v>
      </c>
      <c r="N102" s="47">
        <f t="shared" si="25"/>
        <v>597343.0519944164</v>
      </c>
    </row>
    <row r="103" spans="1:14" x14ac:dyDescent="0.25">
      <c r="A103" s="5">
        <f t="shared" si="22"/>
        <v>105000</v>
      </c>
      <c r="C103" s="5">
        <f>VLOOKUP(A103,nhgwq2014!$E$3:$J$31,$B$2)</f>
        <v>34</v>
      </c>
      <c r="D103" s="46">
        <f t="shared" si="17"/>
        <v>5.2779791496388144</v>
      </c>
      <c r="E103" s="47">
        <f t="shared" si="18"/>
        <v>554187.81071207556</v>
      </c>
      <c r="F103" s="5">
        <f>VLOOKUP(A103*$B$6,nhgwq2014!$E$3:$J$31,$B$2)</f>
        <v>31</v>
      </c>
      <c r="G103" s="46">
        <f t="shared" si="23"/>
        <v>4.8122751070236243</v>
      </c>
      <c r="H103" s="47">
        <f t="shared" si="19"/>
        <v>505288.88623748056</v>
      </c>
      <c r="I103" s="5">
        <f>VLOOKUP(A103,nhgAOWwq2014!$E$3:$J$31,$B$2)</f>
        <v>37.5</v>
      </c>
      <c r="J103" s="46">
        <f t="shared" si="20"/>
        <v>5.821300532689869</v>
      </c>
      <c r="K103" s="47">
        <f t="shared" si="21"/>
        <v>611236.55593243625</v>
      </c>
      <c r="L103" s="5">
        <f>VLOOKUP(A103*$B$6,nhgAOWwq2014!$E$3:$J$31,$B$2)</f>
        <v>37.5</v>
      </c>
      <c r="M103" s="46">
        <f t="shared" si="24"/>
        <v>5.821300532689869</v>
      </c>
      <c r="N103" s="47">
        <f t="shared" si="25"/>
        <v>611236.55593243625</v>
      </c>
    </row>
    <row r="104" spans="1:14" x14ac:dyDescent="0.25">
      <c r="A104" s="5">
        <f t="shared" si="22"/>
        <v>106000</v>
      </c>
      <c r="C104" s="5">
        <f>VLOOKUP(A104,nhgwq2014!$E$3:$J$31,$B$2)</f>
        <v>34</v>
      </c>
      <c r="D104" s="46">
        <f t="shared" ref="D104:D135" si="26">$B$4*C104/100</f>
        <v>5.2779791496388144</v>
      </c>
      <c r="E104" s="47">
        <f t="shared" ref="E104:E135" si="27">A104*D104</f>
        <v>559465.78986171435</v>
      </c>
      <c r="F104" s="5">
        <f>VLOOKUP(A104*$B$6,nhgwq2014!$E$3:$J$31,$B$2)</f>
        <v>31</v>
      </c>
      <c r="G104" s="46">
        <f t="shared" si="23"/>
        <v>4.8122751070236243</v>
      </c>
      <c r="H104" s="47">
        <f t="shared" ref="H104:H135" si="28">A104*G104</f>
        <v>510101.16134450416</v>
      </c>
      <c r="I104" s="5">
        <f>VLOOKUP(A104,nhgAOWwq2014!$E$3:$J$31,$B$2)</f>
        <v>37.5</v>
      </c>
      <c r="J104" s="46">
        <f t="shared" ref="J104:J135" si="29">$B$4*I104/100</f>
        <v>5.821300532689869</v>
      </c>
      <c r="K104" s="47">
        <f t="shared" ref="K104:K135" si="30">A104*J104</f>
        <v>617057.85646512615</v>
      </c>
      <c r="L104" s="5">
        <f>VLOOKUP(A104*$B$6,nhgAOWwq2014!$E$3:$J$31,$B$2)</f>
        <v>37.5</v>
      </c>
      <c r="M104" s="46">
        <f t="shared" si="24"/>
        <v>5.821300532689869</v>
      </c>
      <c r="N104" s="47">
        <f t="shared" si="25"/>
        <v>617057.85646512615</v>
      </c>
    </row>
    <row r="105" spans="1:14" x14ac:dyDescent="0.25">
      <c r="A105" s="5">
        <f t="shared" ref="A105:A136" si="31">+A104+$B$5</f>
        <v>107000</v>
      </c>
      <c r="C105" s="5">
        <f>VLOOKUP(A105,nhgwq2014!$E$3:$J$31,$B$2)</f>
        <v>34</v>
      </c>
      <c r="D105" s="46">
        <f t="shared" si="26"/>
        <v>5.2779791496388144</v>
      </c>
      <c r="E105" s="47">
        <f t="shared" si="27"/>
        <v>564743.76901135314</v>
      </c>
      <c r="F105" s="5">
        <f>VLOOKUP(A105*$B$6,nhgwq2014!$E$3:$J$31,$B$2)</f>
        <v>31</v>
      </c>
      <c r="G105" s="46">
        <f t="shared" si="23"/>
        <v>4.8122751070236243</v>
      </c>
      <c r="H105" s="47">
        <f t="shared" si="28"/>
        <v>514913.43645152781</v>
      </c>
      <c r="I105" s="5">
        <f>VLOOKUP(A105,nhgAOWwq2014!$E$3:$J$31,$B$2)</f>
        <v>37.5</v>
      </c>
      <c r="J105" s="46">
        <f t="shared" si="29"/>
        <v>5.821300532689869</v>
      </c>
      <c r="K105" s="47">
        <f t="shared" si="30"/>
        <v>622879.15699781594</v>
      </c>
      <c r="L105" s="5">
        <f>VLOOKUP(A105*$B$6,nhgAOWwq2014!$E$3:$J$31,$B$2)</f>
        <v>37.5</v>
      </c>
      <c r="M105" s="46">
        <f t="shared" si="24"/>
        <v>5.821300532689869</v>
      </c>
      <c r="N105" s="47">
        <f t="shared" si="25"/>
        <v>622879.15699781594</v>
      </c>
    </row>
    <row r="106" spans="1:14" x14ac:dyDescent="0.25">
      <c r="A106" s="5">
        <f t="shared" si="31"/>
        <v>108000</v>
      </c>
      <c r="C106" s="5">
        <f>VLOOKUP(A106,nhgwq2014!$E$3:$J$31,$B$2)</f>
        <v>34</v>
      </c>
      <c r="D106" s="46">
        <f t="shared" si="26"/>
        <v>5.2779791496388144</v>
      </c>
      <c r="E106" s="47">
        <f t="shared" si="27"/>
        <v>570021.74816099193</v>
      </c>
      <c r="F106" s="5">
        <f>VLOOKUP(A106*$B$6,nhgwq2014!$E$3:$J$31,$B$2)</f>
        <v>31</v>
      </c>
      <c r="G106" s="46">
        <f t="shared" si="23"/>
        <v>4.8122751070236243</v>
      </c>
      <c r="H106" s="47">
        <f t="shared" si="28"/>
        <v>519725.71155855141</v>
      </c>
      <c r="I106" s="5">
        <f>VLOOKUP(A106,nhgAOWwq2014!$E$3:$J$31,$B$2)</f>
        <v>37.5</v>
      </c>
      <c r="J106" s="46">
        <f t="shared" si="29"/>
        <v>5.821300532689869</v>
      </c>
      <c r="K106" s="47">
        <f t="shared" si="30"/>
        <v>628700.45753050584</v>
      </c>
      <c r="L106" s="5">
        <f>VLOOKUP(A106*$B$6,nhgAOWwq2014!$E$3:$J$31,$B$2)</f>
        <v>37.5</v>
      </c>
      <c r="M106" s="46">
        <f t="shared" si="24"/>
        <v>5.821300532689869</v>
      </c>
      <c r="N106" s="47">
        <f t="shared" si="25"/>
        <v>628700.45753050584</v>
      </c>
    </row>
    <row r="107" spans="1:14" x14ac:dyDescent="0.25">
      <c r="A107" s="5">
        <f t="shared" si="31"/>
        <v>109000</v>
      </c>
      <c r="C107" s="5">
        <f>VLOOKUP(A107,nhgwq2014!$E$3:$J$31,$B$2)</f>
        <v>34</v>
      </c>
      <c r="D107" s="46">
        <f t="shared" si="26"/>
        <v>5.2779791496388144</v>
      </c>
      <c r="E107" s="47">
        <f t="shared" si="27"/>
        <v>575299.72731063073</v>
      </c>
      <c r="F107" s="5">
        <f>VLOOKUP(A107*$B$6,nhgwq2014!$E$3:$J$31,$B$2)</f>
        <v>31</v>
      </c>
      <c r="G107" s="46">
        <f t="shared" si="23"/>
        <v>4.8122751070236243</v>
      </c>
      <c r="H107" s="47">
        <f t="shared" si="28"/>
        <v>524537.98666557507</v>
      </c>
      <c r="I107" s="5">
        <f>VLOOKUP(A107,nhgAOWwq2014!$E$3:$J$31,$B$2)</f>
        <v>37.5</v>
      </c>
      <c r="J107" s="46">
        <f t="shared" si="29"/>
        <v>5.821300532689869</v>
      </c>
      <c r="K107" s="47">
        <f t="shared" si="30"/>
        <v>634521.75806319574</v>
      </c>
      <c r="L107" s="5">
        <f>VLOOKUP(A107*$B$6,nhgAOWwq2014!$E$3:$J$31,$B$2)</f>
        <v>37.5</v>
      </c>
      <c r="M107" s="46">
        <f t="shared" si="24"/>
        <v>5.821300532689869</v>
      </c>
      <c r="N107" s="47">
        <f t="shared" si="25"/>
        <v>634521.75806319574</v>
      </c>
    </row>
    <row r="108" spans="1:14" x14ac:dyDescent="0.25">
      <c r="A108" s="5">
        <f t="shared" si="31"/>
        <v>110000</v>
      </c>
      <c r="C108" s="5">
        <f>VLOOKUP(A108,nhgwq2014!$E$3:$J$31,$B$2)</f>
        <v>34.5</v>
      </c>
      <c r="D108" s="46">
        <f t="shared" si="26"/>
        <v>5.3555964900746789</v>
      </c>
      <c r="E108" s="47">
        <f t="shared" si="27"/>
        <v>589115.61390821473</v>
      </c>
      <c r="F108" s="5">
        <f>VLOOKUP(A108*$B$6,nhgwq2014!$E$3:$J$31,$B$2)</f>
        <v>31</v>
      </c>
      <c r="G108" s="46">
        <f t="shared" si="23"/>
        <v>4.8122751070236243</v>
      </c>
      <c r="H108" s="47">
        <f t="shared" si="28"/>
        <v>529350.26177259872</v>
      </c>
      <c r="I108" s="5">
        <f>VLOOKUP(A108,nhgAOWwq2014!$E$3:$J$31,$B$2)</f>
        <v>37.5</v>
      </c>
      <c r="J108" s="46">
        <f t="shared" si="29"/>
        <v>5.821300532689869</v>
      </c>
      <c r="K108" s="47">
        <f t="shared" si="30"/>
        <v>640343.05859588564</v>
      </c>
      <c r="L108" s="5">
        <f>VLOOKUP(A108*$B$6,nhgAOWwq2014!$E$3:$J$31,$B$2)</f>
        <v>37.5</v>
      </c>
      <c r="M108" s="46">
        <f t="shared" si="24"/>
        <v>5.821300532689869</v>
      </c>
      <c r="N108" s="47">
        <f t="shared" si="25"/>
        <v>640343.05859588564</v>
      </c>
    </row>
    <row r="109" spans="1:14" x14ac:dyDescent="0.25">
      <c r="A109" s="5">
        <f t="shared" si="31"/>
        <v>111000</v>
      </c>
      <c r="C109" s="5">
        <f>VLOOKUP(A109,nhgwq2014!$E$3:$J$31,$B$2)</f>
        <v>34.5</v>
      </c>
      <c r="D109" s="46">
        <f t="shared" si="26"/>
        <v>5.3555964900746789</v>
      </c>
      <c r="E109" s="47">
        <f t="shared" si="27"/>
        <v>594471.21039828938</v>
      </c>
      <c r="F109" s="5">
        <f>VLOOKUP(A109*$B$6,nhgwq2014!$E$3:$J$31,$B$2)</f>
        <v>31</v>
      </c>
      <c r="G109" s="46">
        <f t="shared" si="23"/>
        <v>4.8122751070236243</v>
      </c>
      <c r="H109" s="47">
        <f t="shared" si="28"/>
        <v>534162.53687962226</v>
      </c>
      <c r="I109" s="5">
        <f>VLOOKUP(A109,nhgAOWwq2014!$E$3:$J$31,$B$2)</f>
        <v>37.5</v>
      </c>
      <c r="J109" s="46">
        <f t="shared" si="29"/>
        <v>5.821300532689869</v>
      </c>
      <c r="K109" s="47">
        <f t="shared" si="30"/>
        <v>646164.35912857542</v>
      </c>
      <c r="L109" s="5">
        <f>VLOOKUP(A109*$B$6,nhgAOWwq2014!$E$3:$J$31,$B$2)</f>
        <v>37.5</v>
      </c>
      <c r="M109" s="46">
        <f t="shared" si="24"/>
        <v>5.821300532689869</v>
      </c>
      <c r="N109" s="47">
        <f t="shared" si="25"/>
        <v>646164.35912857542</v>
      </c>
    </row>
    <row r="110" spans="1:14" x14ac:dyDescent="0.25">
      <c r="A110" s="5">
        <f t="shared" si="31"/>
        <v>112000</v>
      </c>
      <c r="C110" s="5">
        <f>VLOOKUP(A110,nhgwq2014!$E$3:$J$31,$B$2)</f>
        <v>34.5</v>
      </c>
      <c r="D110" s="46">
        <f t="shared" si="26"/>
        <v>5.3555964900746789</v>
      </c>
      <c r="E110" s="47">
        <f t="shared" si="27"/>
        <v>599826.80688836402</v>
      </c>
      <c r="F110" s="5">
        <f>VLOOKUP(A110*$B$6,nhgwq2014!$E$3:$J$31,$B$2)</f>
        <v>31</v>
      </c>
      <c r="G110" s="46">
        <f t="shared" si="23"/>
        <v>4.8122751070236243</v>
      </c>
      <c r="H110" s="47">
        <f t="shared" si="28"/>
        <v>538974.81198664592</v>
      </c>
      <c r="I110" s="5">
        <f>VLOOKUP(A110,nhgAOWwq2014!$E$3:$J$31,$B$2)</f>
        <v>37.5</v>
      </c>
      <c r="J110" s="46">
        <f t="shared" si="29"/>
        <v>5.821300532689869</v>
      </c>
      <c r="K110" s="47">
        <f t="shared" si="30"/>
        <v>651985.65966126532</v>
      </c>
      <c r="L110" s="5">
        <f>VLOOKUP(A110*$B$6,nhgAOWwq2014!$E$3:$J$31,$B$2)</f>
        <v>37.5</v>
      </c>
      <c r="M110" s="46">
        <f t="shared" si="24"/>
        <v>5.821300532689869</v>
      </c>
      <c r="N110" s="47">
        <f t="shared" si="25"/>
        <v>651985.65966126532</v>
      </c>
    </row>
    <row r="111" spans="1:14" x14ac:dyDescent="0.25">
      <c r="A111" s="5">
        <f t="shared" si="31"/>
        <v>113000</v>
      </c>
      <c r="C111" s="5">
        <f>VLOOKUP(A111,nhgwq2014!$E$3:$J$31,$B$2)</f>
        <v>34.5</v>
      </c>
      <c r="D111" s="46">
        <f t="shared" si="26"/>
        <v>5.3555964900746789</v>
      </c>
      <c r="E111" s="47">
        <f t="shared" si="27"/>
        <v>605182.40337843867</v>
      </c>
      <c r="F111" s="5">
        <f>VLOOKUP(A111*$B$6,nhgwq2014!$E$3:$J$31,$B$2)</f>
        <v>31.5</v>
      </c>
      <c r="G111" s="46">
        <f t="shared" si="23"/>
        <v>4.8898924474594896</v>
      </c>
      <c r="H111" s="47">
        <f t="shared" si="28"/>
        <v>552557.84656292235</v>
      </c>
      <c r="I111" s="5">
        <f>VLOOKUP(A111,nhgAOWwq2014!$E$3:$J$31,$B$2)</f>
        <v>37.5</v>
      </c>
      <c r="J111" s="46">
        <f t="shared" si="29"/>
        <v>5.821300532689869</v>
      </c>
      <c r="K111" s="47">
        <f t="shared" si="30"/>
        <v>657806.96019395522</v>
      </c>
      <c r="L111" s="5">
        <f>VLOOKUP(A111*$B$6,nhgAOWwq2014!$E$3:$J$31,$B$2)</f>
        <v>37.5</v>
      </c>
      <c r="M111" s="46">
        <f t="shared" si="24"/>
        <v>5.821300532689869</v>
      </c>
      <c r="N111" s="47">
        <f t="shared" si="25"/>
        <v>657806.96019395522</v>
      </c>
    </row>
    <row r="112" spans="1:14" x14ac:dyDescent="0.25">
      <c r="A112" s="5">
        <f t="shared" si="31"/>
        <v>114000</v>
      </c>
      <c r="C112" s="5">
        <f>VLOOKUP(A112,nhgwq2014!$E$3:$J$31,$B$2)</f>
        <v>34.5</v>
      </c>
      <c r="D112" s="46">
        <f t="shared" si="26"/>
        <v>5.3555964900746789</v>
      </c>
      <c r="E112" s="47">
        <f t="shared" si="27"/>
        <v>610537.99986851343</v>
      </c>
      <c r="F112" s="5">
        <f>VLOOKUP(A112*$B$6,nhgwq2014!$E$3:$J$31,$B$2)</f>
        <v>31.5</v>
      </c>
      <c r="G112" s="46">
        <f t="shared" si="23"/>
        <v>4.8898924474594896</v>
      </c>
      <c r="H112" s="47">
        <f t="shared" si="28"/>
        <v>557447.73901038186</v>
      </c>
      <c r="I112" s="5">
        <f>VLOOKUP(A112,nhgAOWwq2014!$E$3:$J$31,$B$2)</f>
        <v>37.5</v>
      </c>
      <c r="J112" s="46">
        <f t="shared" si="29"/>
        <v>5.821300532689869</v>
      </c>
      <c r="K112" s="47">
        <f t="shared" si="30"/>
        <v>663628.26072664512</v>
      </c>
      <c r="L112" s="5">
        <f>VLOOKUP(A112*$B$6,nhgAOWwq2014!$E$3:$J$31,$B$2)</f>
        <v>37.5</v>
      </c>
      <c r="M112" s="46">
        <f t="shared" si="24"/>
        <v>5.821300532689869</v>
      </c>
      <c r="N112" s="47">
        <f t="shared" si="25"/>
        <v>663628.26072664512</v>
      </c>
    </row>
    <row r="113" spans="1:14" x14ac:dyDescent="0.25">
      <c r="A113" s="5">
        <f t="shared" si="31"/>
        <v>115000</v>
      </c>
      <c r="C113" s="5">
        <f>VLOOKUP(A113,nhgwq2014!$E$3:$J$31,$B$2)</f>
        <v>34.5</v>
      </c>
      <c r="D113" s="46">
        <f t="shared" si="26"/>
        <v>5.3555964900746789</v>
      </c>
      <c r="E113" s="47">
        <f t="shared" si="27"/>
        <v>615893.59635858808</v>
      </c>
      <c r="F113" s="5">
        <f>VLOOKUP(A113*$B$6,nhgwq2014!$E$3:$J$31,$B$2)</f>
        <v>31.5</v>
      </c>
      <c r="G113" s="46">
        <f t="shared" si="23"/>
        <v>4.8898924474594896</v>
      </c>
      <c r="H113" s="47">
        <f t="shared" si="28"/>
        <v>562337.63145784126</v>
      </c>
      <c r="I113" s="5">
        <f>VLOOKUP(A113,nhgAOWwq2014!$E$3:$J$31,$B$2)</f>
        <v>37.5</v>
      </c>
      <c r="J113" s="46">
        <f t="shared" si="29"/>
        <v>5.821300532689869</v>
      </c>
      <c r="K113" s="47">
        <f t="shared" si="30"/>
        <v>669449.56125933491</v>
      </c>
      <c r="L113" s="5">
        <f>VLOOKUP(A113*$B$6,nhgAOWwq2014!$E$3:$J$31,$B$2)</f>
        <v>37.5</v>
      </c>
      <c r="M113" s="46">
        <f t="shared" si="24"/>
        <v>5.821300532689869</v>
      </c>
      <c r="N113" s="47">
        <f t="shared" si="25"/>
        <v>669449.56125933491</v>
      </c>
    </row>
    <row r="114" spans="1:14" x14ac:dyDescent="0.25">
      <c r="A114" s="5">
        <f t="shared" si="31"/>
        <v>116000</v>
      </c>
      <c r="C114" s="5">
        <f>VLOOKUP(A114,nhgwq2014!$E$3:$J$31,$B$2)</f>
        <v>34.5</v>
      </c>
      <c r="D114" s="46">
        <f t="shared" si="26"/>
        <v>5.3555964900746789</v>
      </c>
      <c r="E114" s="47">
        <f t="shared" si="27"/>
        <v>621249.19284866273</v>
      </c>
      <c r="F114" s="5">
        <f>VLOOKUP(A114*$B$6,nhgwq2014!$E$3:$J$31,$B$2)</f>
        <v>32.5</v>
      </c>
      <c r="G114" s="46">
        <f t="shared" si="23"/>
        <v>5.0451271283312193</v>
      </c>
      <c r="H114" s="47">
        <f t="shared" si="28"/>
        <v>585234.74688642146</v>
      </c>
      <c r="I114" s="5">
        <f>VLOOKUP(A114,nhgAOWwq2014!$E$3:$J$31,$B$2)</f>
        <v>37.5</v>
      </c>
      <c r="J114" s="46">
        <f t="shared" si="29"/>
        <v>5.821300532689869</v>
      </c>
      <c r="K114" s="47">
        <f t="shared" si="30"/>
        <v>675270.86179202481</v>
      </c>
      <c r="L114" s="5">
        <f>VLOOKUP(A114*$B$6,nhgAOWwq2014!$E$3:$J$31,$B$2)</f>
        <v>37.5</v>
      </c>
      <c r="M114" s="46">
        <f t="shared" si="24"/>
        <v>5.821300532689869</v>
      </c>
      <c r="N114" s="47">
        <f t="shared" si="25"/>
        <v>675270.86179202481</v>
      </c>
    </row>
    <row r="115" spans="1:14" x14ac:dyDescent="0.25">
      <c r="A115" s="5">
        <f t="shared" si="31"/>
        <v>117000</v>
      </c>
      <c r="C115" s="5">
        <f>VLOOKUP(A115,nhgwq2014!$E$3:$J$31,$B$2)</f>
        <v>34.5</v>
      </c>
      <c r="D115" s="46">
        <f t="shared" si="26"/>
        <v>5.3555964900746789</v>
      </c>
      <c r="E115" s="47">
        <f t="shared" si="27"/>
        <v>626604.78933873738</v>
      </c>
      <c r="F115" s="5">
        <f>VLOOKUP(A115*$B$6,nhgwq2014!$E$3:$J$31,$B$2)</f>
        <v>32.5</v>
      </c>
      <c r="G115" s="46">
        <f t="shared" si="23"/>
        <v>5.0451271283312193</v>
      </c>
      <c r="H115" s="47">
        <f t="shared" si="28"/>
        <v>590279.87401475268</v>
      </c>
      <c r="I115" s="5">
        <f>VLOOKUP(A115,nhgAOWwq2014!$E$3:$J$31,$B$2)</f>
        <v>37.5</v>
      </c>
      <c r="J115" s="46">
        <f t="shared" si="29"/>
        <v>5.821300532689869</v>
      </c>
      <c r="K115" s="47">
        <f t="shared" si="30"/>
        <v>681092.16232471471</v>
      </c>
      <c r="L115" s="5">
        <f>VLOOKUP(A115*$B$6,nhgAOWwq2014!$E$3:$J$31,$B$2)</f>
        <v>37.5</v>
      </c>
      <c r="M115" s="46">
        <f t="shared" si="24"/>
        <v>5.821300532689869</v>
      </c>
      <c r="N115" s="47">
        <f t="shared" si="25"/>
        <v>681092.16232471471</v>
      </c>
    </row>
    <row r="116" spans="1:14" x14ac:dyDescent="0.25">
      <c r="A116" s="5">
        <f t="shared" si="31"/>
        <v>118000</v>
      </c>
      <c r="C116" s="5">
        <f>VLOOKUP(A116,nhgwq2014!$E$3:$J$31,$B$2)</f>
        <v>34.5</v>
      </c>
      <c r="D116" s="46">
        <f t="shared" si="26"/>
        <v>5.3555964900746789</v>
      </c>
      <c r="E116" s="47">
        <f t="shared" si="27"/>
        <v>631960.38582881214</v>
      </c>
      <c r="F116" s="5">
        <f>VLOOKUP(A116*$B$6,nhgwq2014!$E$3:$J$31,$B$2)</f>
        <v>32.5</v>
      </c>
      <c r="G116" s="46">
        <f t="shared" si="23"/>
        <v>5.0451271283312193</v>
      </c>
      <c r="H116" s="47">
        <f t="shared" si="28"/>
        <v>595325.00114308391</v>
      </c>
      <c r="I116" s="5">
        <f>VLOOKUP(A116,nhgAOWwq2014!$E$3:$J$31,$B$2)</f>
        <v>37.5</v>
      </c>
      <c r="J116" s="46">
        <f t="shared" si="29"/>
        <v>5.821300532689869</v>
      </c>
      <c r="K116" s="47">
        <f t="shared" si="30"/>
        <v>686913.46285740449</v>
      </c>
      <c r="L116" s="5">
        <f>VLOOKUP(A116*$B$6,nhgAOWwq2014!$E$3:$J$31,$B$2)</f>
        <v>37.5</v>
      </c>
      <c r="M116" s="46">
        <f t="shared" si="24"/>
        <v>5.821300532689869</v>
      </c>
      <c r="N116" s="47">
        <f t="shared" si="25"/>
        <v>686913.46285740449</v>
      </c>
    </row>
    <row r="117" spans="1:14" x14ac:dyDescent="0.25">
      <c r="A117" s="5">
        <f t="shared" si="31"/>
        <v>119000</v>
      </c>
      <c r="C117" s="5">
        <f>VLOOKUP(A117,nhgwq2014!$E$3:$J$31,$B$2)</f>
        <v>34.5</v>
      </c>
      <c r="D117" s="46">
        <f t="shared" si="26"/>
        <v>5.3555964900746789</v>
      </c>
      <c r="E117" s="47">
        <f t="shared" si="27"/>
        <v>637315.98231888679</v>
      </c>
      <c r="F117" s="5">
        <f>VLOOKUP(A117*$B$6,nhgwq2014!$E$3:$J$31,$B$2)</f>
        <v>33</v>
      </c>
      <c r="G117" s="46">
        <f t="shared" si="23"/>
        <v>5.1227444687670847</v>
      </c>
      <c r="H117" s="47">
        <f t="shared" si="28"/>
        <v>609606.59178328305</v>
      </c>
      <c r="I117" s="5">
        <f>VLOOKUP(A117,nhgAOWwq2014!$E$3:$J$31,$B$2)</f>
        <v>37.5</v>
      </c>
      <c r="J117" s="46">
        <f t="shared" si="29"/>
        <v>5.821300532689869</v>
      </c>
      <c r="K117" s="47">
        <f t="shared" si="30"/>
        <v>692734.76339009439</v>
      </c>
      <c r="L117" s="5">
        <f>VLOOKUP(A117*$B$6,nhgAOWwq2014!$E$3:$J$31,$B$2)</f>
        <v>37.5</v>
      </c>
      <c r="M117" s="46">
        <f t="shared" si="24"/>
        <v>5.821300532689869</v>
      </c>
      <c r="N117" s="47">
        <f t="shared" si="25"/>
        <v>692734.76339009439</v>
      </c>
    </row>
    <row r="118" spans="1:14" x14ac:dyDescent="0.25">
      <c r="A118" s="5">
        <f t="shared" si="31"/>
        <v>120000</v>
      </c>
      <c r="C118" s="5">
        <f>VLOOKUP(A118,nhgwq2014!$E$3:$J$31,$B$2)</f>
        <v>34.5</v>
      </c>
      <c r="D118" s="46">
        <f t="shared" si="26"/>
        <v>5.3555964900746789</v>
      </c>
      <c r="E118" s="47">
        <f t="shared" si="27"/>
        <v>642671.57880896144</v>
      </c>
      <c r="F118" s="5">
        <f>VLOOKUP(A118*$B$6,nhgwq2014!$E$3:$J$31,$B$2)</f>
        <v>33</v>
      </c>
      <c r="G118" s="46">
        <f t="shared" si="23"/>
        <v>5.1227444687670847</v>
      </c>
      <c r="H118" s="47">
        <f t="shared" si="28"/>
        <v>614729.33625205013</v>
      </c>
      <c r="I118" s="5">
        <f>VLOOKUP(A118,nhgAOWwq2014!$E$3:$J$31,$B$2)</f>
        <v>37.5</v>
      </c>
      <c r="J118" s="46">
        <f t="shared" si="29"/>
        <v>5.821300532689869</v>
      </c>
      <c r="K118" s="47">
        <f t="shared" si="30"/>
        <v>698556.06392278429</v>
      </c>
      <c r="L118" s="5">
        <f>VLOOKUP(A118*$B$6,nhgAOWwq2014!$E$3:$J$31,$B$2)</f>
        <v>37.5</v>
      </c>
      <c r="M118" s="46">
        <f t="shared" si="24"/>
        <v>5.821300532689869</v>
      </c>
      <c r="N118" s="47">
        <f t="shared" si="25"/>
        <v>698556.06392278429</v>
      </c>
    </row>
    <row r="119" spans="1:14" x14ac:dyDescent="0.25">
      <c r="A119" s="5">
        <f t="shared" si="31"/>
        <v>121000</v>
      </c>
      <c r="C119" s="5">
        <f>VLOOKUP(A119,nhgwq2014!$E$3:$J$31,$B$2)</f>
        <v>34.5</v>
      </c>
      <c r="D119" s="46">
        <f t="shared" si="26"/>
        <v>5.3555964900746789</v>
      </c>
      <c r="E119" s="47">
        <f t="shared" si="27"/>
        <v>648027.1752990362</v>
      </c>
      <c r="F119" s="5">
        <f>VLOOKUP(A119*$B$6,nhgwq2014!$E$3:$J$31,$B$2)</f>
        <v>33</v>
      </c>
      <c r="G119" s="46">
        <f t="shared" si="23"/>
        <v>5.1227444687670847</v>
      </c>
      <c r="H119" s="47">
        <f t="shared" si="28"/>
        <v>619852.0807208172</v>
      </c>
      <c r="I119" s="5">
        <f>VLOOKUP(A119,nhgAOWwq2014!$E$3:$J$31,$B$2)</f>
        <v>37.5</v>
      </c>
      <c r="J119" s="46">
        <f t="shared" si="29"/>
        <v>5.821300532689869</v>
      </c>
      <c r="K119" s="47">
        <f t="shared" si="30"/>
        <v>704377.36445547419</v>
      </c>
      <c r="L119" s="5">
        <f>VLOOKUP(A119*$B$6,nhgAOWwq2014!$E$3:$J$31,$B$2)</f>
        <v>37.5</v>
      </c>
      <c r="M119" s="46">
        <f t="shared" si="24"/>
        <v>5.821300532689869</v>
      </c>
      <c r="N119" s="47">
        <f t="shared" si="25"/>
        <v>704377.36445547419</v>
      </c>
    </row>
    <row r="120" spans="1:14" x14ac:dyDescent="0.25">
      <c r="A120" s="5">
        <f t="shared" si="31"/>
        <v>122000</v>
      </c>
      <c r="C120" s="5">
        <f>VLOOKUP(A120,nhgwq2014!$E$3:$J$31,$B$2)</f>
        <v>34.5</v>
      </c>
      <c r="D120" s="46">
        <f t="shared" si="26"/>
        <v>5.3555964900746789</v>
      </c>
      <c r="E120" s="47">
        <f t="shared" si="27"/>
        <v>653382.77178911085</v>
      </c>
      <c r="F120" s="5">
        <f>VLOOKUP(A120*$B$6,nhgwq2014!$E$3:$J$31,$B$2)</f>
        <v>33</v>
      </c>
      <c r="G120" s="46">
        <f t="shared" si="23"/>
        <v>5.1227444687670847</v>
      </c>
      <c r="H120" s="47">
        <f t="shared" si="28"/>
        <v>624974.82518958428</v>
      </c>
      <c r="I120" s="5">
        <f>VLOOKUP(A120,nhgAOWwq2014!$E$3:$J$31,$B$2)</f>
        <v>37.5</v>
      </c>
      <c r="J120" s="46">
        <f t="shared" si="29"/>
        <v>5.821300532689869</v>
      </c>
      <c r="K120" s="47">
        <f t="shared" si="30"/>
        <v>710198.66498816398</v>
      </c>
      <c r="L120" s="5">
        <f>VLOOKUP(A120*$B$6,nhgAOWwq2014!$E$3:$J$31,$B$2)</f>
        <v>37.5</v>
      </c>
      <c r="M120" s="46">
        <f t="shared" si="24"/>
        <v>5.821300532689869</v>
      </c>
      <c r="N120" s="47">
        <f t="shared" si="25"/>
        <v>710198.66498816398</v>
      </c>
    </row>
    <row r="121" spans="1:14" x14ac:dyDescent="0.25">
      <c r="A121" s="5">
        <f t="shared" si="31"/>
        <v>123000</v>
      </c>
      <c r="C121" s="5">
        <f>VLOOKUP(A121,nhgwq2014!$E$3:$J$31,$B$2)</f>
        <v>34.5</v>
      </c>
      <c r="D121" s="46">
        <f t="shared" si="26"/>
        <v>5.3555964900746789</v>
      </c>
      <c r="E121" s="47">
        <f t="shared" si="27"/>
        <v>658738.3682791855</v>
      </c>
      <c r="F121" s="5">
        <f>VLOOKUP(A121*$B$6,nhgwq2014!$E$3:$J$31,$B$2)</f>
        <v>33</v>
      </c>
      <c r="G121" s="46">
        <f t="shared" si="23"/>
        <v>5.1227444687670847</v>
      </c>
      <c r="H121" s="47">
        <f t="shared" si="28"/>
        <v>630097.56965835136</v>
      </c>
      <c r="I121" s="5">
        <f>VLOOKUP(A121,nhgAOWwq2014!$E$3:$J$31,$B$2)</f>
        <v>37.5</v>
      </c>
      <c r="J121" s="46">
        <f t="shared" si="29"/>
        <v>5.821300532689869</v>
      </c>
      <c r="K121" s="47">
        <f t="shared" si="30"/>
        <v>716019.96552085388</v>
      </c>
      <c r="L121" s="5">
        <f>VLOOKUP(A121*$B$6,nhgAOWwq2014!$E$3:$J$31,$B$2)</f>
        <v>37.5</v>
      </c>
      <c r="M121" s="46">
        <f t="shared" si="24"/>
        <v>5.821300532689869</v>
      </c>
      <c r="N121" s="47">
        <f t="shared" si="25"/>
        <v>716019.96552085388</v>
      </c>
    </row>
    <row r="122" spans="1:14" x14ac:dyDescent="0.25">
      <c r="A122" s="5">
        <f t="shared" si="31"/>
        <v>124000</v>
      </c>
      <c r="C122" s="5">
        <f>VLOOKUP(A122,nhgwq2014!$E$3:$J$31,$B$2)</f>
        <v>34.5</v>
      </c>
      <c r="D122" s="46">
        <f t="shared" si="26"/>
        <v>5.3555964900746789</v>
      </c>
      <c r="E122" s="47">
        <f t="shared" si="27"/>
        <v>664093.96476926014</v>
      </c>
      <c r="F122" s="5">
        <f>VLOOKUP(A122*$B$6,nhgwq2014!$E$3:$J$31,$B$2)</f>
        <v>33</v>
      </c>
      <c r="G122" s="46">
        <f t="shared" si="23"/>
        <v>5.1227444687670847</v>
      </c>
      <c r="H122" s="47">
        <f t="shared" si="28"/>
        <v>635220.31412711844</v>
      </c>
      <c r="I122" s="5">
        <f>VLOOKUP(A122,nhgAOWwq2014!$E$3:$J$31,$B$2)</f>
        <v>37.5</v>
      </c>
      <c r="J122" s="46">
        <f t="shared" si="29"/>
        <v>5.821300532689869</v>
      </c>
      <c r="K122" s="47">
        <f t="shared" si="30"/>
        <v>721841.26605354378</v>
      </c>
      <c r="L122" s="5">
        <f>VLOOKUP(A122*$B$6,nhgAOWwq2014!$E$3:$J$31,$B$2)</f>
        <v>37.5</v>
      </c>
      <c r="M122" s="46">
        <f t="shared" si="24"/>
        <v>5.821300532689869</v>
      </c>
      <c r="N122" s="47">
        <f t="shared" si="25"/>
        <v>721841.26605354378</v>
      </c>
    </row>
    <row r="123" spans="1:14" x14ac:dyDescent="0.25">
      <c r="A123" s="5">
        <f t="shared" si="31"/>
        <v>125000</v>
      </c>
      <c r="C123" s="5">
        <f>VLOOKUP(A123,nhgwq2014!$E$3:$J$31,$B$2)</f>
        <v>34.5</v>
      </c>
      <c r="D123" s="46">
        <f t="shared" si="26"/>
        <v>5.3555964900746789</v>
      </c>
      <c r="E123" s="47">
        <f t="shared" si="27"/>
        <v>669449.56125933491</v>
      </c>
      <c r="F123" s="5">
        <f>VLOOKUP(A123*$B$6,nhgwq2014!$E$3:$J$31,$B$2)</f>
        <v>33</v>
      </c>
      <c r="G123" s="46">
        <f t="shared" si="23"/>
        <v>5.1227444687670847</v>
      </c>
      <c r="H123" s="47">
        <f t="shared" si="28"/>
        <v>640343.05859588564</v>
      </c>
      <c r="I123" s="5">
        <f>VLOOKUP(A123,nhgAOWwq2014!$E$3:$J$31,$B$2)</f>
        <v>37.5</v>
      </c>
      <c r="J123" s="46">
        <f t="shared" si="29"/>
        <v>5.821300532689869</v>
      </c>
      <c r="K123" s="47">
        <f t="shared" si="30"/>
        <v>727662.56658623368</v>
      </c>
      <c r="L123" s="5">
        <f>VLOOKUP(A123*$B$6,nhgAOWwq2014!$E$3:$J$31,$B$2)</f>
        <v>37.5</v>
      </c>
      <c r="M123" s="46">
        <f t="shared" si="24"/>
        <v>5.821300532689869</v>
      </c>
      <c r="N123" s="47">
        <f t="shared" si="25"/>
        <v>727662.56658623368</v>
      </c>
    </row>
    <row r="124" spans="1:14" x14ac:dyDescent="0.25">
      <c r="A124" s="5">
        <f t="shared" si="31"/>
        <v>126000</v>
      </c>
      <c r="C124" s="5">
        <f>VLOOKUP(A124,nhgwq2014!$E$3:$J$31,$B$2)</f>
        <v>34.5</v>
      </c>
      <c r="D124" s="46">
        <f t="shared" si="26"/>
        <v>5.3555964900746789</v>
      </c>
      <c r="E124" s="47">
        <f t="shared" si="27"/>
        <v>674805.15774940955</v>
      </c>
      <c r="F124" s="5">
        <f>VLOOKUP(A124*$B$6,nhgwq2014!$E$3:$J$31,$B$2)</f>
        <v>33</v>
      </c>
      <c r="G124" s="46">
        <f t="shared" si="23"/>
        <v>5.1227444687670847</v>
      </c>
      <c r="H124" s="47">
        <f t="shared" si="28"/>
        <v>645465.80306465272</v>
      </c>
      <c r="I124" s="5">
        <f>VLOOKUP(A124,nhgAOWwq2014!$E$3:$J$31,$B$2)</f>
        <v>37.5</v>
      </c>
      <c r="J124" s="46">
        <f t="shared" si="29"/>
        <v>5.821300532689869</v>
      </c>
      <c r="K124" s="47">
        <f t="shared" si="30"/>
        <v>733483.86711892346</v>
      </c>
      <c r="L124" s="5">
        <f>VLOOKUP(A124*$B$6,nhgAOWwq2014!$E$3:$J$31,$B$2)</f>
        <v>37.5</v>
      </c>
      <c r="M124" s="46">
        <f t="shared" si="24"/>
        <v>5.821300532689869</v>
      </c>
      <c r="N124" s="47">
        <f t="shared" si="25"/>
        <v>733483.86711892346</v>
      </c>
    </row>
    <row r="125" spans="1:14" x14ac:dyDescent="0.25">
      <c r="A125" s="5">
        <f t="shared" si="31"/>
        <v>127000</v>
      </c>
      <c r="C125" s="5">
        <f>VLOOKUP(A125,nhgwq2014!$E$3:$J$31,$B$2)</f>
        <v>34.5</v>
      </c>
      <c r="D125" s="46">
        <f t="shared" si="26"/>
        <v>5.3555964900746789</v>
      </c>
      <c r="E125" s="47">
        <f t="shared" si="27"/>
        <v>680160.7542394842</v>
      </c>
      <c r="F125" s="5">
        <f>VLOOKUP(A125*$B$6,nhgwq2014!$E$3:$J$31,$B$2)</f>
        <v>33</v>
      </c>
      <c r="G125" s="46">
        <f t="shared" si="23"/>
        <v>5.1227444687670847</v>
      </c>
      <c r="H125" s="47">
        <f t="shared" si="28"/>
        <v>650588.5475334198</v>
      </c>
      <c r="I125" s="5">
        <f>VLOOKUP(A125,nhgAOWwq2014!$E$3:$J$31,$B$2)</f>
        <v>37.5</v>
      </c>
      <c r="J125" s="46">
        <f t="shared" si="29"/>
        <v>5.821300532689869</v>
      </c>
      <c r="K125" s="47">
        <f t="shared" si="30"/>
        <v>739305.16765161336</v>
      </c>
      <c r="L125" s="5">
        <f>VLOOKUP(A125*$B$6,nhgAOWwq2014!$E$3:$J$31,$B$2)</f>
        <v>37.5</v>
      </c>
      <c r="M125" s="46">
        <f t="shared" si="24"/>
        <v>5.821300532689869</v>
      </c>
      <c r="N125" s="47">
        <f t="shared" si="25"/>
        <v>739305.16765161336</v>
      </c>
    </row>
    <row r="126" spans="1:14" x14ac:dyDescent="0.25">
      <c r="A126" s="5">
        <f t="shared" si="31"/>
        <v>128000</v>
      </c>
      <c r="C126" s="5">
        <f>VLOOKUP(A126,nhgwq2014!$E$3:$J$31,$B$2)</f>
        <v>34.5</v>
      </c>
      <c r="D126" s="46">
        <f t="shared" si="26"/>
        <v>5.3555964900746789</v>
      </c>
      <c r="E126" s="47">
        <f t="shared" si="27"/>
        <v>685516.35072955885</v>
      </c>
      <c r="F126" s="5">
        <f>VLOOKUP(A126*$B$6,nhgwq2014!$E$3:$J$31,$B$2)</f>
        <v>33.5</v>
      </c>
      <c r="G126" s="46">
        <f t="shared" si="23"/>
        <v>5.2003618092029491</v>
      </c>
      <c r="H126" s="47">
        <f t="shared" si="28"/>
        <v>665646.3115779775</v>
      </c>
      <c r="I126" s="5">
        <f>VLOOKUP(A126,nhgAOWwq2014!$E$3:$J$31,$B$2)</f>
        <v>37.5</v>
      </c>
      <c r="J126" s="46">
        <f t="shared" si="29"/>
        <v>5.821300532689869</v>
      </c>
      <c r="K126" s="47">
        <f t="shared" si="30"/>
        <v>745126.46818430326</v>
      </c>
      <c r="L126" s="5">
        <f>VLOOKUP(A126*$B$6,nhgAOWwq2014!$E$3:$J$31,$B$2)</f>
        <v>37.5</v>
      </c>
      <c r="M126" s="46">
        <f t="shared" si="24"/>
        <v>5.821300532689869</v>
      </c>
      <c r="N126" s="47">
        <f t="shared" si="25"/>
        <v>745126.46818430326</v>
      </c>
    </row>
    <row r="127" spans="1:14" x14ac:dyDescent="0.25">
      <c r="A127" s="5">
        <f t="shared" si="31"/>
        <v>129000</v>
      </c>
      <c r="C127" s="5">
        <f>VLOOKUP(A127,nhgwq2014!$E$3:$J$31,$B$2)</f>
        <v>34.5</v>
      </c>
      <c r="D127" s="46">
        <f t="shared" si="26"/>
        <v>5.3555964900746789</v>
      </c>
      <c r="E127" s="47">
        <f t="shared" si="27"/>
        <v>690871.94721963361</v>
      </c>
      <c r="F127" s="5">
        <f>VLOOKUP(A127*$B$6,nhgwq2014!$E$3:$J$31,$B$2)</f>
        <v>33.5</v>
      </c>
      <c r="G127" s="46">
        <f t="shared" si="23"/>
        <v>5.2003618092029491</v>
      </c>
      <c r="H127" s="47">
        <f t="shared" si="28"/>
        <v>670846.67338718043</v>
      </c>
      <c r="I127" s="5">
        <f>VLOOKUP(A127,nhgAOWwq2014!$E$3:$J$31,$B$2)</f>
        <v>37.5</v>
      </c>
      <c r="J127" s="46">
        <f t="shared" si="29"/>
        <v>5.821300532689869</v>
      </c>
      <c r="K127" s="47">
        <f t="shared" si="30"/>
        <v>750947.76871699316</v>
      </c>
      <c r="L127" s="5">
        <f>VLOOKUP(A127*$B$6,nhgAOWwq2014!$E$3:$J$31,$B$2)</f>
        <v>37.5</v>
      </c>
      <c r="M127" s="46">
        <f t="shared" si="24"/>
        <v>5.821300532689869</v>
      </c>
      <c r="N127" s="47">
        <f t="shared" si="25"/>
        <v>750947.76871699316</v>
      </c>
    </row>
    <row r="128" spans="1:14" x14ac:dyDescent="0.25">
      <c r="A128" s="5">
        <f t="shared" si="31"/>
        <v>130000</v>
      </c>
      <c r="C128" s="5">
        <f>VLOOKUP(A128,nhgwq2014!$E$3:$J$31,$B$2)</f>
        <v>34.5</v>
      </c>
      <c r="D128" s="46">
        <f t="shared" si="26"/>
        <v>5.3555964900746789</v>
      </c>
      <c r="E128" s="47">
        <f t="shared" si="27"/>
        <v>696227.54370970826</v>
      </c>
      <c r="F128" s="5">
        <f>VLOOKUP(A128*$B$6,nhgwq2014!$E$3:$J$31,$B$2)</f>
        <v>33.5</v>
      </c>
      <c r="G128" s="46">
        <f t="shared" si="23"/>
        <v>5.2003618092029491</v>
      </c>
      <c r="H128" s="47">
        <f t="shared" si="28"/>
        <v>676047.03519638337</v>
      </c>
      <c r="I128" s="5">
        <f>VLOOKUP(A128,nhgAOWwq2014!$E$3:$J$31,$B$2)</f>
        <v>37.5</v>
      </c>
      <c r="J128" s="46">
        <f t="shared" si="29"/>
        <v>5.821300532689869</v>
      </c>
      <c r="K128" s="47">
        <f t="shared" si="30"/>
        <v>756769.06924968294</v>
      </c>
      <c r="L128" s="5">
        <f>VLOOKUP(A128*$B$6,nhgAOWwq2014!$E$3:$J$31,$B$2)</f>
        <v>37.5</v>
      </c>
      <c r="M128" s="46">
        <f t="shared" si="24"/>
        <v>5.821300532689869</v>
      </c>
      <c r="N128" s="47">
        <f t="shared" si="25"/>
        <v>756769.06924968294</v>
      </c>
    </row>
    <row r="129" spans="1:14" x14ac:dyDescent="0.25">
      <c r="A129" s="5">
        <f t="shared" si="31"/>
        <v>131000</v>
      </c>
      <c r="C129" s="5">
        <f>VLOOKUP(A129,nhgwq2014!$E$3:$J$31,$B$2)</f>
        <v>34.5</v>
      </c>
      <c r="D129" s="46">
        <f t="shared" si="26"/>
        <v>5.3555964900746789</v>
      </c>
      <c r="E129" s="47">
        <f t="shared" si="27"/>
        <v>701583.14019978291</v>
      </c>
      <c r="F129" s="5">
        <f>VLOOKUP(A129*$B$6,nhgwq2014!$E$3:$J$31,$B$2)</f>
        <v>33.5</v>
      </c>
      <c r="G129" s="46">
        <f t="shared" si="23"/>
        <v>5.2003618092029491</v>
      </c>
      <c r="H129" s="47">
        <f t="shared" si="28"/>
        <v>681247.3970055863</v>
      </c>
      <c r="I129" s="5">
        <f>VLOOKUP(A129,nhgAOWwq2014!$E$3:$J$31,$B$2)</f>
        <v>37.5</v>
      </c>
      <c r="J129" s="46">
        <f t="shared" si="29"/>
        <v>5.821300532689869</v>
      </c>
      <c r="K129" s="47">
        <f t="shared" si="30"/>
        <v>762590.36978237284</v>
      </c>
      <c r="L129" s="5">
        <f>VLOOKUP(A129*$B$6,nhgAOWwq2014!$E$3:$J$31,$B$2)</f>
        <v>37.5</v>
      </c>
      <c r="M129" s="46">
        <f t="shared" si="24"/>
        <v>5.821300532689869</v>
      </c>
      <c r="N129" s="47">
        <f t="shared" si="25"/>
        <v>762590.36978237284</v>
      </c>
    </row>
    <row r="130" spans="1:14" x14ac:dyDescent="0.25">
      <c r="A130" s="5">
        <f t="shared" si="31"/>
        <v>132000</v>
      </c>
      <c r="C130" s="5">
        <f>VLOOKUP(A130,nhgwq2014!$E$3:$J$31,$B$2)</f>
        <v>34.5</v>
      </c>
      <c r="D130" s="46">
        <f t="shared" si="26"/>
        <v>5.3555964900746789</v>
      </c>
      <c r="E130" s="47">
        <f t="shared" si="27"/>
        <v>706938.73668985756</v>
      </c>
      <c r="F130" s="5">
        <f>VLOOKUP(A130*$B$6,nhgwq2014!$E$3:$J$31,$B$2)</f>
        <v>33.5</v>
      </c>
      <c r="G130" s="46">
        <f t="shared" si="23"/>
        <v>5.2003618092029491</v>
      </c>
      <c r="H130" s="47">
        <f t="shared" si="28"/>
        <v>686447.75881478924</v>
      </c>
      <c r="I130" s="5">
        <f>VLOOKUP(A130,nhgAOWwq2014!$E$3:$J$31,$B$2)</f>
        <v>37.5</v>
      </c>
      <c r="J130" s="46">
        <f t="shared" si="29"/>
        <v>5.821300532689869</v>
      </c>
      <c r="K130" s="47">
        <f t="shared" si="30"/>
        <v>768411.67031506274</v>
      </c>
      <c r="L130" s="5">
        <f>VLOOKUP(A130*$B$6,nhgAOWwq2014!$E$3:$J$31,$B$2)</f>
        <v>37.5</v>
      </c>
      <c r="M130" s="46">
        <f t="shared" si="24"/>
        <v>5.821300532689869</v>
      </c>
      <c r="N130" s="47">
        <f t="shared" si="25"/>
        <v>768411.67031506274</v>
      </c>
    </row>
    <row r="131" spans="1:14" x14ac:dyDescent="0.25">
      <c r="A131" s="5">
        <f t="shared" si="31"/>
        <v>133000</v>
      </c>
      <c r="C131" s="5">
        <f>VLOOKUP(A131,nhgwq2014!$E$3:$J$31,$B$2)</f>
        <v>34.5</v>
      </c>
      <c r="D131" s="46">
        <f t="shared" si="26"/>
        <v>5.3555964900746789</v>
      </c>
      <c r="E131" s="47">
        <f t="shared" si="27"/>
        <v>712294.33317993232</v>
      </c>
      <c r="F131" s="5">
        <f>VLOOKUP(A131*$B$6,nhgwq2014!$E$3:$J$31,$B$2)</f>
        <v>33.5</v>
      </c>
      <c r="G131" s="46">
        <f t="shared" si="23"/>
        <v>5.2003618092029491</v>
      </c>
      <c r="H131" s="47">
        <f t="shared" si="28"/>
        <v>691648.12062399217</v>
      </c>
      <c r="I131" s="5">
        <f>VLOOKUP(A131,nhgAOWwq2014!$E$3:$J$31,$B$2)</f>
        <v>37.5</v>
      </c>
      <c r="J131" s="46">
        <f t="shared" si="29"/>
        <v>5.821300532689869</v>
      </c>
      <c r="K131" s="47">
        <f t="shared" si="30"/>
        <v>774232.97084775253</v>
      </c>
      <c r="L131" s="5">
        <f>VLOOKUP(A131*$B$6,nhgAOWwq2014!$E$3:$J$31,$B$2)</f>
        <v>37.5</v>
      </c>
      <c r="M131" s="46">
        <f t="shared" si="24"/>
        <v>5.821300532689869</v>
      </c>
      <c r="N131" s="47">
        <f t="shared" si="25"/>
        <v>774232.97084775253</v>
      </c>
    </row>
    <row r="132" spans="1:14" x14ac:dyDescent="0.25">
      <c r="A132" s="5">
        <f t="shared" si="31"/>
        <v>134000</v>
      </c>
      <c r="C132" s="5">
        <f>VLOOKUP(A132,nhgwq2014!$E$3:$J$31,$B$2)</f>
        <v>34.5</v>
      </c>
      <c r="D132" s="46">
        <f t="shared" si="26"/>
        <v>5.3555964900746789</v>
      </c>
      <c r="E132" s="47">
        <f t="shared" si="27"/>
        <v>717649.92967000697</v>
      </c>
      <c r="F132" s="5">
        <f>VLOOKUP(A132*$B$6,nhgwq2014!$E$3:$J$31,$B$2)</f>
        <v>33.5</v>
      </c>
      <c r="G132" s="46">
        <f t="shared" si="23"/>
        <v>5.2003618092029491</v>
      </c>
      <c r="H132" s="47">
        <f t="shared" si="28"/>
        <v>696848.48243319523</v>
      </c>
      <c r="I132" s="5">
        <f>VLOOKUP(A132,nhgAOWwq2014!$E$3:$J$31,$B$2)</f>
        <v>37.5</v>
      </c>
      <c r="J132" s="46">
        <f t="shared" si="29"/>
        <v>5.821300532689869</v>
      </c>
      <c r="K132" s="47">
        <f t="shared" si="30"/>
        <v>780054.27138044243</v>
      </c>
      <c r="L132" s="5">
        <f>VLOOKUP(A132*$B$6,nhgAOWwq2014!$E$3:$J$31,$B$2)</f>
        <v>37.5</v>
      </c>
      <c r="M132" s="46">
        <f t="shared" si="24"/>
        <v>5.821300532689869</v>
      </c>
      <c r="N132" s="47">
        <f t="shared" si="25"/>
        <v>780054.27138044243</v>
      </c>
    </row>
    <row r="133" spans="1:14" x14ac:dyDescent="0.25">
      <c r="A133" s="5">
        <f t="shared" si="31"/>
        <v>135000</v>
      </c>
      <c r="C133" s="5">
        <f>VLOOKUP(A133,nhgwq2014!$E$3:$J$31,$B$2)</f>
        <v>34.5</v>
      </c>
      <c r="D133" s="46">
        <f t="shared" si="26"/>
        <v>5.3555964900746789</v>
      </c>
      <c r="E133" s="47">
        <f t="shared" si="27"/>
        <v>723005.52616008162</v>
      </c>
      <c r="F133" s="5">
        <f>VLOOKUP(A133*$B$6,nhgwq2014!$E$3:$J$31,$B$2)</f>
        <v>33.5</v>
      </c>
      <c r="G133" s="46">
        <f t="shared" si="23"/>
        <v>5.2003618092029491</v>
      </c>
      <c r="H133" s="47">
        <f t="shared" si="28"/>
        <v>702048.84424239816</v>
      </c>
      <c r="I133" s="5">
        <f>VLOOKUP(A133,nhgAOWwq2014!$E$3:$J$31,$B$2)</f>
        <v>37.5</v>
      </c>
      <c r="J133" s="46">
        <f t="shared" si="29"/>
        <v>5.821300532689869</v>
      </c>
      <c r="K133" s="47">
        <f t="shared" si="30"/>
        <v>785875.57191313233</v>
      </c>
      <c r="L133" s="5">
        <f>VLOOKUP(A133*$B$6,nhgAOWwq2014!$E$3:$J$31,$B$2)</f>
        <v>37.5</v>
      </c>
      <c r="M133" s="46">
        <f t="shared" si="24"/>
        <v>5.821300532689869</v>
      </c>
      <c r="N133" s="47">
        <f t="shared" si="25"/>
        <v>785875.57191313233</v>
      </c>
    </row>
    <row r="134" spans="1:14" x14ac:dyDescent="0.25">
      <c r="A134" s="5">
        <f t="shared" si="31"/>
        <v>136000</v>
      </c>
      <c r="C134" s="5">
        <f>VLOOKUP(A134,nhgwq2014!$E$3:$J$31,$B$2)</f>
        <v>34.5</v>
      </c>
      <c r="D134" s="46">
        <f t="shared" si="26"/>
        <v>5.3555964900746789</v>
      </c>
      <c r="E134" s="47">
        <f t="shared" si="27"/>
        <v>728361.12265015638</v>
      </c>
      <c r="F134" s="5">
        <f>VLOOKUP(A134*$B$6,nhgwq2014!$E$3:$J$31,$B$2)</f>
        <v>33.5</v>
      </c>
      <c r="G134" s="46">
        <f t="shared" si="23"/>
        <v>5.2003618092029491</v>
      </c>
      <c r="H134" s="47">
        <f t="shared" si="28"/>
        <v>707249.2060516011</v>
      </c>
      <c r="I134" s="5">
        <f>VLOOKUP(A134,nhgAOWwq2014!$E$3:$J$31,$B$2)</f>
        <v>37.5</v>
      </c>
      <c r="J134" s="46">
        <f t="shared" si="29"/>
        <v>5.821300532689869</v>
      </c>
      <c r="K134" s="47">
        <f t="shared" si="30"/>
        <v>791696.87244582223</v>
      </c>
      <c r="L134" s="5">
        <f>VLOOKUP(A134*$B$6,nhgAOWwq2014!$E$3:$J$31,$B$2)</f>
        <v>37.5</v>
      </c>
      <c r="M134" s="46">
        <f t="shared" si="24"/>
        <v>5.821300532689869</v>
      </c>
      <c r="N134" s="47">
        <f t="shared" si="25"/>
        <v>791696.87244582223</v>
      </c>
    </row>
    <row r="135" spans="1:14" x14ac:dyDescent="0.25">
      <c r="A135" s="5">
        <f t="shared" si="31"/>
        <v>137000</v>
      </c>
      <c r="C135" s="5">
        <f>VLOOKUP(A135,nhgwq2014!$E$3:$J$31,$B$2)</f>
        <v>34.5</v>
      </c>
      <c r="D135" s="46">
        <f t="shared" si="26"/>
        <v>5.3555964900746789</v>
      </c>
      <c r="E135" s="47">
        <f t="shared" si="27"/>
        <v>733716.71914023103</v>
      </c>
      <c r="F135" s="5">
        <f>VLOOKUP(A135*$B$6,nhgwq2014!$E$3:$J$31,$B$2)</f>
        <v>33.5</v>
      </c>
      <c r="G135" s="46">
        <f t="shared" si="23"/>
        <v>5.2003618092029491</v>
      </c>
      <c r="H135" s="47">
        <f t="shared" si="28"/>
        <v>712449.56786080403</v>
      </c>
      <c r="I135" s="5">
        <f>VLOOKUP(A135,nhgAOWwq2014!$E$3:$J$31,$B$2)</f>
        <v>37.5</v>
      </c>
      <c r="J135" s="46">
        <f t="shared" si="29"/>
        <v>5.821300532689869</v>
      </c>
      <c r="K135" s="47">
        <f t="shared" si="30"/>
        <v>797518.17297851201</v>
      </c>
      <c r="L135" s="5">
        <f>VLOOKUP(A135*$B$6,nhgAOWwq2014!$E$3:$J$31,$B$2)</f>
        <v>37.5</v>
      </c>
      <c r="M135" s="46">
        <f t="shared" si="24"/>
        <v>5.821300532689869</v>
      </c>
      <c r="N135" s="47">
        <f t="shared" si="25"/>
        <v>797518.17297851201</v>
      </c>
    </row>
    <row r="136" spans="1:14" x14ac:dyDescent="0.25">
      <c r="A136" s="5">
        <f t="shared" si="31"/>
        <v>138000</v>
      </c>
      <c r="C136" s="5">
        <f>VLOOKUP(A136,nhgwq2014!$E$3:$J$31,$B$2)</f>
        <v>34.5</v>
      </c>
      <c r="D136" s="46">
        <f t="shared" ref="D136:D167" si="32">$B$4*C136/100</f>
        <v>5.3555964900746789</v>
      </c>
      <c r="E136" s="47">
        <f t="shared" ref="E136:E167" si="33">A136*D136</f>
        <v>739072.31563030567</v>
      </c>
      <c r="F136" s="5">
        <f>VLOOKUP(A136*$B$6,nhgwq2014!$E$3:$J$31,$B$2)</f>
        <v>33.5</v>
      </c>
      <c r="G136" s="46">
        <f t="shared" si="23"/>
        <v>5.2003618092029491</v>
      </c>
      <c r="H136" s="47">
        <f t="shared" ref="H136:H167" si="34">A136*G136</f>
        <v>717649.92967000697</v>
      </c>
      <c r="I136" s="5">
        <f>VLOOKUP(A136,nhgAOWwq2014!$E$3:$J$31,$B$2)</f>
        <v>37.5</v>
      </c>
      <c r="J136" s="46">
        <f t="shared" ref="J136:J167" si="35">$B$4*I136/100</f>
        <v>5.821300532689869</v>
      </c>
      <c r="K136" s="47">
        <f t="shared" ref="K136:K167" si="36">A136*J136</f>
        <v>803339.47351120191</v>
      </c>
      <c r="L136" s="5">
        <f>VLOOKUP(A136*$B$6,nhgAOWwq2014!$E$3:$J$31,$B$2)</f>
        <v>37.5</v>
      </c>
      <c r="M136" s="46">
        <f t="shared" si="24"/>
        <v>5.821300532689869</v>
      </c>
      <c r="N136" s="47">
        <f t="shared" si="25"/>
        <v>803339.47351120191</v>
      </c>
    </row>
    <row r="137" spans="1:14" x14ac:dyDescent="0.25">
      <c r="A137" s="5">
        <f t="shared" ref="A137:A168" si="37">+A136+$B$5</f>
        <v>139000</v>
      </c>
      <c r="C137" s="5">
        <f>VLOOKUP(A137,nhgwq2014!$E$3:$J$31,$B$2)</f>
        <v>34.5</v>
      </c>
      <c r="D137" s="46">
        <f t="shared" si="32"/>
        <v>5.3555964900746789</v>
      </c>
      <c r="E137" s="47">
        <f t="shared" si="33"/>
        <v>744427.91212038032</v>
      </c>
      <c r="F137" s="5">
        <f>VLOOKUP(A137*$B$6,nhgwq2014!$E$3:$J$31,$B$2)</f>
        <v>33.5</v>
      </c>
      <c r="G137" s="46">
        <f t="shared" ref="G137:G198" si="38">$B$4*F137/100</f>
        <v>5.2003618092029491</v>
      </c>
      <c r="H137" s="47">
        <f t="shared" si="34"/>
        <v>722850.2914792099</v>
      </c>
      <c r="I137" s="5">
        <f>VLOOKUP(A137,nhgAOWwq2014!$E$3:$J$31,$B$2)</f>
        <v>37.5</v>
      </c>
      <c r="J137" s="46">
        <f t="shared" si="35"/>
        <v>5.821300532689869</v>
      </c>
      <c r="K137" s="47">
        <f t="shared" si="36"/>
        <v>809160.77404389181</v>
      </c>
      <c r="L137" s="5">
        <f>VLOOKUP(A137*$B$6,nhgAOWwq2014!$E$3:$J$31,$B$2)</f>
        <v>37.5</v>
      </c>
      <c r="M137" s="46">
        <f t="shared" ref="M137:M198" si="39">$B$4*L137/100</f>
        <v>5.821300532689869</v>
      </c>
      <c r="N137" s="47">
        <f t="shared" ref="N137:N198" si="40">A137*M137</f>
        <v>809160.77404389181</v>
      </c>
    </row>
    <row r="138" spans="1:14" x14ac:dyDescent="0.25">
      <c r="A138" s="5">
        <f t="shared" si="37"/>
        <v>140000</v>
      </c>
      <c r="C138" s="5">
        <f>VLOOKUP(A138,nhgwq2014!$E$3:$J$31,$B$2)</f>
        <v>34.5</v>
      </c>
      <c r="D138" s="46">
        <f t="shared" si="32"/>
        <v>5.3555964900746789</v>
      </c>
      <c r="E138" s="47">
        <f t="shared" si="33"/>
        <v>749783.50861045509</v>
      </c>
      <c r="F138" s="5">
        <f>VLOOKUP(A138*$B$6,nhgwq2014!$E$3:$J$31,$B$2)</f>
        <v>33.5</v>
      </c>
      <c r="G138" s="46">
        <f t="shared" si="38"/>
        <v>5.2003618092029491</v>
      </c>
      <c r="H138" s="47">
        <f t="shared" si="34"/>
        <v>728050.65328841284</v>
      </c>
      <c r="I138" s="5">
        <f>VLOOKUP(A138,nhgAOWwq2014!$E$3:$J$31,$B$2)</f>
        <v>37.5</v>
      </c>
      <c r="J138" s="46">
        <f t="shared" si="35"/>
        <v>5.821300532689869</v>
      </c>
      <c r="K138" s="47">
        <f t="shared" si="36"/>
        <v>814982.07457658171</v>
      </c>
      <c r="L138" s="5">
        <f>VLOOKUP(A138*$B$6,nhgAOWwq2014!$E$3:$J$31,$B$2)</f>
        <v>37.5</v>
      </c>
      <c r="M138" s="46">
        <f t="shared" si="39"/>
        <v>5.821300532689869</v>
      </c>
      <c r="N138" s="47">
        <f t="shared" si="40"/>
        <v>814982.07457658171</v>
      </c>
    </row>
    <row r="139" spans="1:14" x14ac:dyDescent="0.25">
      <c r="A139" s="5">
        <f t="shared" si="37"/>
        <v>141000</v>
      </c>
      <c r="C139" s="5">
        <f>VLOOKUP(A139,nhgwq2014!$E$3:$J$31,$B$2)</f>
        <v>34.5</v>
      </c>
      <c r="D139" s="46">
        <f t="shared" si="32"/>
        <v>5.3555964900746789</v>
      </c>
      <c r="E139" s="47">
        <f t="shared" si="33"/>
        <v>755139.10510052973</v>
      </c>
      <c r="F139" s="5">
        <f>VLOOKUP(A139*$B$6,nhgwq2014!$E$3:$J$31,$B$2)</f>
        <v>33.5</v>
      </c>
      <c r="G139" s="46">
        <f t="shared" si="38"/>
        <v>5.2003618092029491</v>
      </c>
      <c r="H139" s="47">
        <f t="shared" si="34"/>
        <v>733251.01509761577</v>
      </c>
      <c r="I139" s="5">
        <f>VLOOKUP(A139,nhgAOWwq2014!$E$3:$J$31,$B$2)</f>
        <v>37.5</v>
      </c>
      <c r="J139" s="46">
        <f t="shared" si="35"/>
        <v>5.821300532689869</v>
      </c>
      <c r="K139" s="47">
        <f t="shared" si="36"/>
        <v>820803.3751092715</v>
      </c>
      <c r="L139" s="5">
        <f>VLOOKUP(A139*$B$6,nhgAOWwq2014!$E$3:$J$31,$B$2)</f>
        <v>37.5</v>
      </c>
      <c r="M139" s="46">
        <f t="shared" si="39"/>
        <v>5.821300532689869</v>
      </c>
      <c r="N139" s="47">
        <f t="shared" si="40"/>
        <v>820803.3751092715</v>
      </c>
    </row>
    <row r="140" spans="1:14" x14ac:dyDescent="0.25">
      <c r="A140" s="5">
        <f t="shared" si="37"/>
        <v>142000</v>
      </c>
      <c r="C140" s="5">
        <f>VLOOKUP(A140,nhgwq2014!$E$3:$J$31,$B$2)</f>
        <v>34.5</v>
      </c>
      <c r="D140" s="46">
        <f t="shared" si="32"/>
        <v>5.3555964900746789</v>
      </c>
      <c r="E140" s="47">
        <f t="shared" si="33"/>
        <v>760494.70159060438</v>
      </c>
      <c r="F140" s="5">
        <f>VLOOKUP(A140*$B$6,nhgwq2014!$E$3:$J$31,$B$2)</f>
        <v>33.5</v>
      </c>
      <c r="G140" s="46">
        <f t="shared" si="38"/>
        <v>5.2003618092029491</v>
      </c>
      <c r="H140" s="47">
        <f t="shared" si="34"/>
        <v>738451.37690681883</v>
      </c>
      <c r="I140" s="5">
        <f>VLOOKUP(A140,nhgAOWwq2014!$E$3:$J$31,$B$2)</f>
        <v>37.5</v>
      </c>
      <c r="J140" s="46">
        <f t="shared" si="35"/>
        <v>5.821300532689869</v>
      </c>
      <c r="K140" s="47">
        <f t="shared" si="36"/>
        <v>826624.6756419614</v>
      </c>
      <c r="L140" s="5">
        <f>VLOOKUP(A140*$B$6,nhgAOWwq2014!$E$3:$J$31,$B$2)</f>
        <v>37.5</v>
      </c>
      <c r="M140" s="46">
        <f t="shared" si="39"/>
        <v>5.821300532689869</v>
      </c>
      <c r="N140" s="47">
        <f t="shared" si="40"/>
        <v>826624.6756419614</v>
      </c>
    </row>
    <row r="141" spans="1:14" x14ac:dyDescent="0.25">
      <c r="A141" s="5">
        <f t="shared" si="37"/>
        <v>143000</v>
      </c>
      <c r="C141" s="5">
        <f>VLOOKUP(A141,nhgwq2014!$E$3:$J$31,$B$2)</f>
        <v>34.5</v>
      </c>
      <c r="D141" s="46">
        <f t="shared" si="32"/>
        <v>5.3555964900746789</v>
      </c>
      <c r="E141" s="47">
        <f t="shared" si="33"/>
        <v>765850.29808067903</v>
      </c>
      <c r="F141" s="5">
        <f>VLOOKUP(A141*$B$6,nhgwq2014!$E$3:$J$31,$B$2)</f>
        <v>33.5</v>
      </c>
      <c r="G141" s="46">
        <f t="shared" si="38"/>
        <v>5.2003618092029491</v>
      </c>
      <c r="H141" s="47">
        <f t="shared" si="34"/>
        <v>743651.73871602176</v>
      </c>
      <c r="I141" s="5">
        <f>VLOOKUP(A141,nhgAOWwq2014!$E$3:$J$31,$B$2)</f>
        <v>37.5</v>
      </c>
      <c r="J141" s="46">
        <f t="shared" si="35"/>
        <v>5.821300532689869</v>
      </c>
      <c r="K141" s="47">
        <f t="shared" si="36"/>
        <v>832445.9761746513</v>
      </c>
      <c r="L141" s="5">
        <f>VLOOKUP(A141*$B$6,nhgAOWwq2014!$E$3:$J$31,$B$2)</f>
        <v>37.5</v>
      </c>
      <c r="M141" s="46">
        <f t="shared" si="39"/>
        <v>5.821300532689869</v>
      </c>
      <c r="N141" s="47">
        <f t="shared" si="40"/>
        <v>832445.9761746513</v>
      </c>
    </row>
    <row r="142" spans="1:14" x14ac:dyDescent="0.25">
      <c r="A142" s="5">
        <f t="shared" si="37"/>
        <v>144000</v>
      </c>
      <c r="C142" s="5">
        <f>VLOOKUP(A142,nhgwq2014!$E$3:$J$31,$B$2)</f>
        <v>34.5</v>
      </c>
      <c r="D142" s="46">
        <f t="shared" si="32"/>
        <v>5.3555964900746789</v>
      </c>
      <c r="E142" s="47">
        <f t="shared" si="33"/>
        <v>771205.89457075379</v>
      </c>
      <c r="F142" s="5">
        <f>VLOOKUP(A142*$B$6,nhgwq2014!$E$3:$J$31,$B$2)</f>
        <v>34</v>
      </c>
      <c r="G142" s="46">
        <f t="shared" si="38"/>
        <v>5.2779791496388144</v>
      </c>
      <c r="H142" s="47">
        <f t="shared" si="34"/>
        <v>760028.99754798925</v>
      </c>
      <c r="I142" s="5">
        <f>VLOOKUP(A142,nhgAOWwq2014!$E$3:$J$31,$B$2)</f>
        <v>37.5</v>
      </c>
      <c r="J142" s="46">
        <f t="shared" si="35"/>
        <v>5.821300532689869</v>
      </c>
      <c r="K142" s="47">
        <f t="shared" si="36"/>
        <v>838267.2767073412</v>
      </c>
      <c r="L142" s="5">
        <f>VLOOKUP(A142*$B$6,nhgAOWwq2014!$E$3:$J$31,$B$2)</f>
        <v>37.5</v>
      </c>
      <c r="M142" s="46">
        <f t="shared" si="39"/>
        <v>5.821300532689869</v>
      </c>
      <c r="N142" s="47">
        <f t="shared" si="40"/>
        <v>838267.2767073412</v>
      </c>
    </row>
    <row r="143" spans="1:14" x14ac:dyDescent="0.25">
      <c r="A143" s="5">
        <f t="shared" si="37"/>
        <v>145000</v>
      </c>
      <c r="C143" s="5">
        <f>VLOOKUP(A143,nhgwq2014!$E$3:$J$31,$B$2)</f>
        <v>34.5</v>
      </c>
      <c r="D143" s="46">
        <f t="shared" si="32"/>
        <v>5.3555964900746789</v>
      </c>
      <c r="E143" s="47">
        <f t="shared" si="33"/>
        <v>776561.49106082844</v>
      </c>
      <c r="F143" s="5">
        <f>VLOOKUP(A143*$B$6,nhgwq2014!$E$3:$J$31,$B$2)</f>
        <v>34</v>
      </c>
      <c r="G143" s="46">
        <f t="shared" si="38"/>
        <v>5.2779791496388144</v>
      </c>
      <c r="H143" s="47">
        <f t="shared" si="34"/>
        <v>765306.97669762804</v>
      </c>
      <c r="I143" s="5">
        <f>VLOOKUP(A143,nhgAOWwq2014!$E$3:$J$31,$B$2)</f>
        <v>37.5</v>
      </c>
      <c r="J143" s="46">
        <f t="shared" si="35"/>
        <v>5.821300532689869</v>
      </c>
      <c r="K143" s="47">
        <f t="shared" si="36"/>
        <v>844088.57724003098</v>
      </c>
      <c r="L143" s="5">
        <f>VLOOKUP(A143*$B$6,nhgAOWwq2014!$E$3:$J$31,$B$2)</f>
        <v>37.5</v>
      </c>
      <c r="M143" s="46">
        <f t="shared" si="39"/>
        <v>5.821300532689869</v>
      </c>
      <c r="N143" s="47">
        <f t="shared" si="40"/>
        <v>844088.57724003098</v>
      </c>
    </row>
    <row r="144" spans="1:14" x14ac:dyDescent="0.25">
      <c r="A144" s="5">
        <f t="shared" si="37"/>
        <v>146000</v>
      </c>
      <c r="C144" s="5">
        <f>VLOOKUP(A144,nhgwq2014!$E$3:$J$31,$B$2)</f>
        <v>34.5</v>
      </c>
      <c r="D144" s="46">
        <f t="shared" si="32"/>
        <v>5.3555964900746789</v>
      </c>
      <c r="E144" s="47">
        <f t="shared" si="33"/>
        <v>781917.08755090309</v>
      </c>
      <c r="F144" s="5">
        <f>VLOOKUP(A144*$B$6,nhgwq2014!$E$3:$J$31,$B$2)</f>
        <v>34</v>
      </c>
      <c r="G144" s="46">
        <f t="shared" si="38"/>
        <v>5.2779791496388144</v>
      </c>
      <c r="H144" s="47">
        <f t="shared" si="34"/>
        <v>770584.95584726695</v>
      </c>
      <c r="I144" s="5">
        <f>VLOOKUP(A144,nhgAOWwq2014!$E$3:$J$31,$B$2)</f>
        <v>37.5</v>
      </c>
      <c r="J144" s="46">
        <f t="shared" si="35"/>
        <v>5.821300532689869</v>
      </c>
      <c r="K144" s="47">
        <f t="shared" si="36"/>
        <v>849909.87777272088</v>
      </c>
      <c r="L144" s="5">
        <f>VLOOKUP(A144*$B$6,nhgAOWwq2014!$E$3:$J$31,$B$2)</f>
        <v>37.5</v>
      </c>
      <c r="M144" s="46">
        <f t="shared" si="39"/>
        <v>5.821300532689869</v>
      </c>
      <c r="N144" s="47">
        <f t="shared" si="40"/>
        <v>849909.87777272088</v>
      </c>
    </row>
    <row r="145" spans="1:14" x14ac:dyDescent="0.25">
      <c r="A145" s="5">
        <f t="shared" si="37"/>
        <v>147000</v>
      </c>
      <c r="C145" s="5">
        <f>VLOOKUP(A145,nhgwq2014!$E$3:$J$31,$B$2)</f>
        <v>34.5</v>
      </c>
      <c r="D145" s="46">
        <f t="shared" si="32"/>
        <v>5.3555964900746789</v>
      </c>
      <c r="E145" s="47">
        <f t="shared" si="33"/>
        <v>787272.68404097774</v>
      </c>
      <c r="F145" s="5">
        <f>VLOOKUP(A145*$B$6,nhgwq2014!$E$3:$J$31,$B$2)</f>
        <v>34</v>
      </c>
      <c r="G145" s="46">
        <f t="shared" si="38"/>
        <v>5.2779791496388144</v>
      </c>
      <c r="H145" s="47">
        <f t="shared" si="34"/>
        <v>775862.93499690574</v>
      </c>
      <c r="I145" s="5">
        <f>VLOOKUP(A145,nhgAOWwq2014!$E$3:$J$31,$B$2)</f>
        <v>37.5</v>
      </c>
      <c r="J145" s="46">
        <f t="shared" si="35"/>
        <v>5.821300532689869</v>
      </c>
      <c r="K145" s="47">
        <f t="shared" si="36"/>
        <v>855731.17830541078</v>
      </c>
      <c r="L145" s="5">
        <f>VLOOKUP(A145*$B$6,nhgAOWwq2014!$E$3:$J$31,$B$2)</f>
        <v>37.5</v>
      </c>
      <c r="M145" s="46">
        <f t="shared" si="39"/>
        <v>5.821300532689869</v>
      </c>
      <c r="N145" s="47">
        <f t="shared" si="40"/>
        <v>855731.17830541078</v>
      </c>
    </row>
    <row r="146" spans="1:14" x14ac:dyDescent="0.25">
      <c r="A146" s="5">
        <f t="shared" si="37"/>
        <v>148000</v>
      </c>
      <c r="C146" s="5">
        <f>VLOOKUP(A146,nhgwq2014!$E$3:$J$31,$B$2)</f>
        <v>34.5</v>
      </c>
      <c r="D146" s="46">
        <f t="shared" si="32"/>
        <v>5.3555964900746789</v>
      </c>
      <c r="E146" s="47">
        <f t="shared" si="33"/>
        <v>792628.2805310525</v>
      </c>
      <c r="F146" s="5">
        <f>VLOOKUP(A146*$B$6,nhgwq2014!$E$3:$J$31,$B$2)</f>
        <v>34</v>
      </c>
      <c r="G146" s="46">
        <f t="shared" si="38"/>
        <v>5.2779791496388144</v>
      </c>
      <c r="H146" s="47">
        <f t="shared" si="34"/>
        <v>781140.91414654453</v>
      </c>
      <c r="I146" s="5">
        <f>VLOOKUP(A146,nhgAOWwq2014!$E$3:$J$31,$B$2)</f>
        <v>37.5</v>
      </c>
      <c r="J146" s="46">
        <f t="shared" si="35"/>
        <v>5.821300532689869</v>
      </c>
      <c r="K146" s="47">
        <f t="shared" si="36"/>
        <v>861552.47883810056</v>
      </c>
      <c r="L146" s="5">
        <f>VLOOKUP(A146*$B$6,nhgAOWwq2014!$E$3:$J$31,$B$2)</f>
        <v>37.5</v>
      </c>
      <c r="M146" s="46">
        <f t="shared" si="39"/>
        <v>5.821300532689869</v>
      </c>
      <c r="N146" s="47">
        <f t="shared" si="40"/>
        <v>861552.47883810056</v>
      </c>
    </row>
    <row r="147" spans="1:14" x14ac:dyDescent="0.25">
      <c r="A147" s="5">
        <f t="shared" si="37"/>
        <v>149000</v>
      </c>
      <c r="C147" s="5">
        <f>VLOOKUP(A147,nhgwq2014!$E$3:$J$31,$B$2)</f>
        <v>34.5</v>
      </c>
      <c r="D147" s="46">
        <f t="shared" si="32"/>
        <v>5.3555964900746789</v>
      </c>
      <c r="E147" s="47">
        <f t="shared" si="33"/>
        <v>797983.87702112715</v>
      </c>
      <c r="F147" s="5">
        <f>VLOOKUP(A147*$B$6,nhgwq2014!$E$3:$J$31,$B$2)</f>
        <v>34</v>
      </c>
      <c r="G147" s="46">
        <f t="shared" si="38"/>
        <v>5.2779791496388144</v>
      </c>
      <c r="H147" s="47">
        <f t="shared" si="34"/>
        <v>786418.89329618332</v>
      </c>
      <c r="I147" s="5">
        <f>VLOOKUP(A147,nhgAOWwq2014!$E$3:$J$31,$B$2)</f>
        <v>37.5</v>
      </c>
      <c r="J147" s="46">
        <f t="shared" si="35"/>
        <v>5.821300532689869</v>
      </c>
      <c r="K147" s="47">
        <f t="shared" si="36"/>
        <v>867373.77937079046</v>
      </c>
      <c r="L147" s="5">
        <f>VLOOKUP(A147*$B$6,nhgAOWwq2014!$E$3:$J$31,$B$2)</f>
        <v>37.5</v>
      </c>
      <c r="M147" s="46">
        <f t="shared" si="39"/>
        <v>5.821300532689869</v>
      </c>
      <c r="N147" s="47">
        <f t="shared" si="40"/>
        <v>867373.77937079046</v>
      </c>
    </row>
    <row r="148" spans="1:14" x14ac:dyDescent="0.25">
      <c r="A148" s="5">
        <f t="shared" si="37"/>
        <v>150000</v>
      </c>
      <c r="C148" s="5">
        <f>VLOOKUP(A148,nhgwq2014!$E$3:$J$31,$B$2)</f>
        <v>34.5</v>
      </c>
      <c r="D148" s="46">
        <f t="shared" si="32"/>
        <v>5.3555964900746789</v>
      </c>
      <c r="E148" s="47">
        <f t="shared" si="33"/>
        <v>803339.4735112018</v>
      </c>
      <c r="F148" s="5">
        <f>VLOOKUP(A148*$B$6,nhgwq2014!$E$3:$J$31,$B$2)</f>
        <v>34</v>
      </c>
      <c r="G148" s="46">
        <f t="shared" si="38"/>
        <v>5.2779791496388144</v>
      </c>
      <c r="H148" s="47">
        <f t="shared" si="34"/>
        <v>791696.87244582211</v>
      </c>
      <c r="I148" s="5">
        <f>VLOOKUP(A148,nhgAOWwq2014!$E$3:$J$31,$B$2)</f>
        <v>37.5</v>
      </c>
      <c r="J148" s="46">
        <f t="shared" si="35"/>
        <v>5.821300532689869</v>
      </c>
      <c r="K148" s="47">
        <f t="shared" si="36"/>
        <v>873195.07990348036</v>
      </c>
      <c r="L148" s="5">
        <f>VLOOKUP(A148*$B$6,nhgAOWwq2014!$E$3:$J$31,$B$2)</f>
        <v>37.5</v>
      </c>
      <c r="M148" s="46">
        <f t="shared" si="39"/>
        <v>5.821300532689869</v>
      </c>
      <c r="N148" s="47">
        <f t="shared" si="40"/>
        <v>873195.07990348036</v>
      </c>
    </row>
    <row r="149" spans="1:14" x14ac:dyDescent="0.25">
      <c r="A149" s="5">
        <f t="shared" si="37"/>
        <v>151000</v>
      </c>
      <c r="C149" s="5">
        <f>VLOOKUP(A149,nhgwq2014!$E$3:$J$31,$B$2)</f>
        <v>34.5</v>
      </c>
      <c r="D149" s="46">
        <f t="shared" si="32"/>
        <v>5.3555964900746789</v>
      </c>
      <c r="E149" s="47">
        <f t="shared" si="33"/>
        <v>808695.07000127656</v>
      </c>
      <c r="F149" s="5">
        <f>VLOOKUP(A149*$B$6,nhgwq2014!$E$3:$J$31,$B$2)</f>
        <v>34</v>
      </c>
      <c r="G149" s="46">
        <f t="shared" si="38"/>
        <v>5.2779791496388144</v>
      </c>
      <c r="H149" s="47">
        <f t="shared" si="34"/>
        <v>796974.85159546102</v>
      </c>
      <c r="I149" s="5">
        <f>VLOOKUP(A149,nhgAOWwq2014!$E$3:$J$31,$B$2)</f>
        <v>37.5</v>
      </c>
      <c r="J149" s="46">
        <f t="shared" si="35"/>
        <v>5.821300532689869</v>
      </c>
      <c r="K149" s="47">
        <f t="shared" si="36"/>
        <v>879016.38043617026</v>
      </c>
      <c r="L149" s="5">
        <f>VLOOKUP(A149*$B$6,nhgAOWwq2014!$E$3:$J$31,$B$2)</f>
        <v>37.5</v>
      </c>
      <c r="M149" s="46">
        <f t="shared" si="39"/>
        <v>5.821300532689869</v>
      </c>
      <c r="N149" s="47">
        <f t="shared" si="40"/>
        <v>879016.38043617026</v>
      </c>
    </row>
    <row r="150" spans="1:14" x14ac:dyDescent="0.25">
      <c r="A150" s="5">
        <f t="shared" si="37"/>
        <v>152000</v>
      </c>
      <c r="C150" s="5">
        <f>VLOOKUP(A150,nhgwq2014!$E$3:$J$31,$B$2)</f>
        <v>34.5</v>
      </c>
      <c r="D150" s="46">
        <f t="shared" si="32"/>
        <v>5.3555964900746789</v>
      </c>
      <c r="E150" s="47">
        <f t="shared" si="33"/>
        <v>814050.66649135121</v>
      </c>
      <c r="F150" s="5">
        <f>VLOOKUP(A150*$B$6,nhgwq2014!$E$3:$J$31,$B$2)</f>
        <v>34</v>
      </c>
      <c r="G150" s="46">
        <f t="shared" si="38"/>
        <v>5.2779791496388144</v>
      </c>
      <c r="H150" s="47">
        <f t="shared" si="34"/>
        <v>802252.83074509981</v>
      </c>
      <c r="I150" s="5">
        <f>VLOOKUP(A150,nhgAOWwq2014!$E$3:$J$31,$B$2)</f>
        <v>37.5</v>
      </c>
      <c r="J150" s="46">
        <f t="shared" si="35"/>
        <v>5.821300532689869</v>
      </c>
      <c r="K150" s="47">
        <f t="shared" si="36"/>
        <v>884837.68096886005</v>
      </c>
      <c r="L150" s="5">
        <f>VLOOKUP(A150*$B$6,nhgAOWwq2014!$E$3:$J$31,$B$2)</f>
        <v>37.5</v>
      </c>
      <c r="M150" s="46">
        <f t="shared" si="39"/>
        <v>5.821300532689869</v>
      </c>
      <c r="N150" s="47">
        <f t="shared" si="40"/>
        <v>884837.68096886005</v>
      </c>
    </row>
    <row r="151" spans="1:14" x14ac:dyDescent="0.25">
      <c r="A151" s="5">
        <f t="shared" si="37"/>
        <v>153000</v>
      </c>
      <c r="C151" s="5">
        <f>VLOOKUP(A151,nhgwq2014!$E$3:$J$31,$B$2)</f>
        <v>34.5</v>
      </c>
      <c r="D151" s="46">
        <f t="shared" si="32"/>
        <v>5.3555964900746789</v>
      </c>
      <c r="E151" s="47">
        <f t="shared" si="33"/>
        <v>819406.26298142585</v>
      </c>
      <c r="F151" s="5">
        <f>VLOOKUP(A151*$B$6,nhgwq2014!$E$3:$J$31,$B$2)</f>
        <v>34</v>
      </c>
      <c r="G151" s="46">
        <f t="shared" si="38"/>
        <v>5.2779791496388144</v>
      </c>
      <c r="H151" s="47">
        <f t="shared" si="34"/>
        <v>807530.8098947386</v>
      </c>
      <c r="I151" s="5">
        <f>VLOOKUP(A151,nhgAOWwq2014!$E$3:$J$31,$B$2)</f>
        <v>37.5</v>
      </c>
      <c r="J151" s="46">
        <f t="shared" si="35"/>
        <v>5.821300532689869</v>
      </c>
      <c r="K151" s="47">
        <f t="shared" si="36"/>
        <v>890658.98150154995</v>
      </c>
      <c r="L151" s="5">
        <f>VLOOKUP(A151*$B$6,nhgAOWwq2014!$E$3:$J$31,$B$2)</f>
        <v>37.5</v>
      </c>
      <c r="M151" s="46">
        <f t="shared" si="39"/>
        <v>5.821300532689869</v>
      </c>
      <c r="N151" s="47">
        <f t="shared" si="40"/>
        <v>890658.98150154995</v>
      </c>
    </row>
    <row r="152" spans="1:14" x14ac:dyDescent="0.25">
      <c r="A152" s="5">
        <f t="shared" si="37"/>
        <v>154000</v>
      </c>
      <c r="C152" s="5">
        <f>VLOOKUP(A152,nhgwq2014!$E$3:$J$31,$B$2)</f>
        <v>34.5</v>
      </c>
      <c r="D152" s="46">
        <f t="shared" si="32"/>
        <v>5.3555964900746789</v>
      </c>
      <c r="E152" s="47">
        <f t="shared" si="33"/>
        <v>824761.8594715005</v>
      </c>
      <c r="F152" s="5">
        <f>VLOOKUP(A152*$B$6,nhgwq2014!$E$3:$J$31,$B$2)</f>
        <v>34</v>
      </c>
      <c r="G152" s="46">
        <f t="shared" si="38"/>
        <v>5.2779791496388144</v>
      </c>
      <c r="H152" s="47">
        <f t="shared" si="34"/>
        <v>812808.78904437739</v>
      </c>
      <c r="I152" s="5">
        <f>VLOOKUP(A152,nhgAOWwq2014!$E$3:$J$31,$B$2)</f>
        <v>37.5</v>
      </c>
      <c r="J152" s="46">
        <f t="shared" si="35"/>
        <v>5.821300532689869</v>
      </c>
      <c r="K152" s="47">
        <f t="shared" si="36"/>
        <v>896480.28203423985</v>
      </c>
      <c r="L152" s="5">
        <f>VLOOKUP(A152*$B$6,nhgAOWwq2014!$E$3:$J$31,$B$2)</f>
        <v>37.5</v>
      </c>
      <c r="M152" s="46">
        <f t="shared" si="39"/>
        <v>5.821300532689869</v>
      </c>
      <c r="N152" s="47">
        <f t="shared" si="40"/>
        <v>896480.28203423985</v>
      </c>
    </row>
    <row r="153" spans="1:14" x14ac:dyDescent="0.25">
      <c r="A153" s="5">
        <f t="shared" si="37"/>
        <v>155000</v>
      </c>
      <c r="C153" s="5">
        <f>VLOOKUP(A153,nhgwq2014!$E$3:$J$31,$B$2)</f>
        <v>34.5</v>
      </c>
      <c r="D153" s="46">
        <f t="shared" si="32"/>
        <v>5.3555964900746789</v>
      </c>
      <c r="E153" s="47">
        <f t="shared" si="33"/>
        <v>830117.45596157527</v>
      </c>
      <c r="F153" s="5">
        <f>VLOOKUP(A153*$B$6,nhgwq2014!$E$3:$J$31,$B$2)</f>
        <v>34</v>
      </c>
      <c r="G153" s="46">
        <f t="shared" si="38"/>
        <v>5.2779791496388144</v>
      </c>
      <c r="H153" s="47">
        <f t="shared" si="34"/>
        <v>818086.76819401619</v>
      </c>
      <c r="I153" s="5">
        <f>VLOOKUP(A153,nhgAOWwq2014!$E$3:$J$31,$B$2)</f>
        <v>37.5</v>
      </c>
      <c r="J153" s="46">
        <f t="shared" si="35"/>
        <v>5.821300532689869</v>
      </c>
      <c r="K153" s="47">
        <f t="shared" si="36"/>
        <v>902301.58256692975</v>
      </c>
      <c r="L153" s="5">
        <f>VLOOKUP(A153*$B$6,nhgAOWwq2014!$E$3:$J$31,$B$2)</f>
        <v>37.5</v>
      </c>
      <c r="M153" s="46">
        <f t="shared" si="39"/>
        <v>5.821300532689869</v>
      </c>
      <c r="N153" s="47">
        <f t="shared" si="40"/>
        <v>902301.58256692975</v>
      </c>
    </row>
    <row r="154" spans="1:14" x14ac:dyDescent="0.25">
      <c r="A154" s="5">
        <f t="shared" si="37"/>
        <v>156000</v>
      </c>
      <c r="C154" s="5">
        <f>VLOOKUP(A154,nhgwq2014!$E$3:$J$31,$B$2)</f>
        <v>34.5</v>
      </c>
      <c r="D154" s="46">
        <f t="shared" si="32"/>
        <v>5.3555964900746789</v>
      </c>
      <c r="E154" s="47">
        <f t="shared" si="33"/>
        <v>835473.05245164991</v>
      </c>
      <c r="F154" s="5">
        <f>VLOOKUP(A154*$B$6,nhgwq2014!$E$3:$J$31,$B$2)</f>
        <v>34</v>
      </c>
      <c r="G154" s="46">
        <f t="shared" si="38"/>
        <v>5.2779791496388144</v>
      </c>
      <c r="H154" s="47">
        <f t="shared" si="34"/>
        <v>823364.74734365509</v>
      </c>
      <c r="I154" s="5">
        <f>VLOOKUP(A154,nhgAOWwq2014!$E$3:$J$31,$B$2)</f>
        <v>37.5</v>
      </c>
      <c r="J154" s="46">
        <f t="shared" si="35"/>
        <v>5.821300532689869</v>
      </c>
      <c r="K154" s="47">
        <f t="shared" si="36"/>
        <v>908122.88309961953</v>
      </c>
      <c r="L154" s="5">
        <f>VLOOKUP(A154*$B$6,nhgAOWwq2014!$E$3:$J$31,$B$2)</f>
        <v>37.5</v>
      </c>
      <c r="M154" s="46">
        <f t="shared" si="39"/>
        <v>5.821300532689869</v>
      </c>
      <c r="N154" s="47">
        <f t="shared" si="40"/>
        <v>908122.88309961953</v>
      </c>
    </row>
    <row r="155" spans="1:14" x14ac:dyDescent="0.25">
      <c r="A155" s="5">
        <f t="shared" si="37"/>
        <v>157000</v>
      </c>
      <c r="C155" s="5">
        <f>VLOOKUP(A155,nhgwq2014!$E$3:$J$31,$B$2)</f>
        <v>34.5</v>
      </c>
      <c r="D155" s="46">
        <f t="shared" si="32"/>
        <v>5.3555964900746789</v>
      </c>
      <c r="E155" s="47">
        <f t="shared" si="33"/>
        <v>840828.64894172456</v>
      </c>
      <c r="F155" s="5">
        <f>VLOOKUP(A155*$B$6,nhgwq2014!$E$3:$J$31,$B$2)</f>
        <v>34</v>
      </c>
      <c r="G155" s="46">
        <f t="shared" si="38"/>
        <v>5.2779791496388144</v>
      </c>
      <c r="H155" s="47">
        <f t="shared" si="34"/>
        <v>828642.72649329389</v>
      </c>
      <c r="I155" s="5">
        <f>VLOOKUP(A155,nhgAOWwq2014!$E$3:$J$31,$B$2)</f>
        <v>37.5</v>
      </c>
      <c r="J155" s="46">
        <f t="shared" si="35"/>
        <v>5.821300532689869</v>
      </c>
      <c r="K155" s="47">
        <f t="shared" si="36"/>
        <v>913944.18363230943</v>
      </c>
      <c r="L155" s="5">
        <f>VLOOKUP(A155*$B$6,nhgAOWwq2014!$E$3:$J$31,$B$2)</f>
        <v>37.5</v>
      </c>
      <c r="M155" s="46">
        <f t="shared" si="39"/>
        <v>5.821300532689869</v>
      </c>
      <c r="N155" s="47">
        <f t="shared" si="40"/>
        <v>913944.18363230943</v>
      </c>
    </row>
    <row r="156" spans="1:14" x14ac:dyDescent="0.25">
      <c r="A156" s="5">
        <f t="shared" si="37"/>
        <v>158000</v>
      </c>
      <c r="C156" s="5">
        <f>VLOOKUP(A156,nhgwq2014!$E$3:$J$31,$B$2)</f>
        <v>34.5</v>
      </c>
      <c r="D156" s="46">
        <f t="shared" si="32"/>
        <v>5.3555964900746789</v>
      </c>
      <c r="E156" s="47">
        <f t="shared" si="33"/>
        <v>846184.24543179921</v>
      </c>
      <c r="F156" s="5">
        <f>VLOOKUP(A156*$B$6,nhgwq2014!$E$3:$J$31,$B$2)</f>
        <v>34</v>
      </c>
      <c r="G156" s="46">
        <f t="shared" si="38"/>
        <v>5.2779791496388144</v>
      </c>
      <c r="H156" s="47">
        <f t="shared" si="34"/>
        <v>833920.70564293268</v>
      </c>
      <c r="I156" s="5">
        <f>VLOOKUP(A156,nhgAOWwq2014!$E$3:$J$31,$B$2)</f>
        <v>37.5</v>
      </c>
      <c r="J156" s="46">
        <f t="shared" si="35"/>
        <v>5.821300532689869</v>
      </c>
      <c r="K156" s="47">
        <f t="shared" si="36"/>
        <v>919765.48416499933</v>
      </c>
      <c r="L156" s="5">
        <f>VLOOKUP(A156*$B$6,nhgAOWwq2014!$E$3:$J$31,$B$2)</f>
        <v>37.5</v>
      </c>
      <c r="M156" s="46">
        <f t="shared" si="39"/>
        <v>5.821300532689869</v>
      </c>
      <c r="N156" s="47">
        <f t="shared" si="40"/>
        <v>919765.48416499933</v>
      </c>
    </row>
    <row r="157" spans="1:14" x14ac:dyDescent="0.25">
      <c r="A157" s="5">
        <f t="shared" si="37"/>
        <v>159000</v>
      </c>
      <c r="C157" s="5">
        <f>VLOOKUP(A157,nhgwq2014!$E$3:$J$31,$B$2)</f>
        <v>34.5</v>
      </c>
      <c r="D157" s="46">
        <f t="shared" si="32"/>
        <v>5.3555964900746789</v>
      </c>
      <c r="E157" s="47">
        <f t="shared" si="33"/>
        <v>851539.84192187397</v>
      </c>
      <c r="F157" s="5">
        <f>VLOOKUP(A157*$B$6,nhgwq2014!$E$3:$J$31,$B$2)</f>
        <v>34</v>
      </c>
      <c r="G157" s="46">
        <f t="shared" si="38"/>
        <v>5.2779791496388144</v>
      </c>
      <c r="H157" s="47">
        <f t="shared" si="34"/>
        <v>839198.68479257147</v>
      </c>
      <c r="I157" s="5">
        <f>VLOOKUP(A157,nhgAOWwq2014!$E$3:$J$31,$B$2)</f>
        <v>37.5</v>
      </c>
      <c r="J157" s="46">
        <f t="shared" si="35"/>
        <v>5.821300532689869</v>
      </c>
      <c r="K157" s="47">
        <f t="shared" si="36"/>
        <v>925586.78469768923</v>
      </c>
      <c r="L157" s="5">
        <f>VLOOKUP(A157*$B$6,nhgAOWwq2014!$E$3:$J$31,$B$2)</f>
        <v>37.5</v>
      </c>
      <c r="M157" s="46">
        <f t="shared" si="39"/>
        <v>5.821300532689869</v>
      </c>
      <c r="N157" s="47">
        <f t="shared" si="40"/>
        <v>925586.78469768923</v>
      </c>
    </row>
    <row r="158" spans="1:14" x14ac:dyDescent="0.25">
      <c r="A158" s="5">
        <f t="shared" si="37"/>
        <v>160000</v>
      </c>
      <c r="C158" s="5">
        <f>VLOOKUP(A158,nhgwq2014!$E$3:$J$31,$B$2)</f>
        <v>34.5</v>
      </c>
      <c r="D158" s="46">
        <f t="shared" si="32"/>
        <v>5.3555964900746789</v>
      </c>
      <c r="E158" s="47">
        <f t="shared" si="33"/>
        <v>856895.43841194862</v>
      </c>
      <c r="F158" s="5">
        <f>VLOOKUP(A158*$B$6,nhgwq2014!$E$3:$J$31,$B$2)</f>
        <v>34</v>
      </c>
      <c r="G158" s="46">
        <f t="shared" si="38"/>
        <v>5.2779791496388144</v>
      </c>
      <c r="H158" s="47">
        <f t="shared" si="34"/>
        <v>844476.66394221026</v>
      </c>
      <c r="I158" s="5">
        <f>VLOOKUP(A158,nhgAOWwq2014!$E$3:$J$31,$B$2)</f>
        <v>37.5</v>
      </c>
      <c r="J158" s="46">
        <f t="shared" si="35"/>
        <v>5.821300532689869</v>
      </c>
      <c r="K158" s="47">
        <f t="shared" si="36"/>
        <v>931408.08523037902</v>
      </c>
      <c r="L158" s="5">
        <f>VLOOKUP(A158*$B$6,nhgAOWwq2014!$E$3:$J$31,$B$2)</f>
        <v>37.5</v>
      </c>
      <c r="M158" s="46">
        <f t="shared" si="39"/>
        <v>5.821300532689869</v>
      </c>
      <c r="N158" s="47">
        <f t="shared" si="40"/>
        <v>931408.08523037902</v>
      </c>
    </row>
    <row r="159" spans="1:14" x14ac:dyDescent="0.25">
      <c r="A159" s="5">
        <f t="shared" si="37"/>
        <v>161000</v>
      </c>
      <c r="C159" s="5">
        <f>VLOOKUP(A159,nhgwq2014!$E$3:$J$31,$B$2)</f>
        <v>34.5</v>
      </c>
      <c r="D159" s="46">
        <f t="shared" si="32"/>
        <v>5.3555964900746789</v>
      </c>
      <c r="E159" s="47">
        <f t="shared" si="33"/>
        <v>862251.03490202327</v>
      </c>
      <c r="F159" s="5">
        <f>VLOOKUP(A159*$B$6,nhgwq2014!$E$3:$J$31,$B$2)</f>
        <v>34</v>
      </c>
      <c r="G159" s="46">
        <f t="shared" si="38"/>
        <v>5.2779791496388144</v>
      </c>
      <c r="H159" s="47">
        <f t="shared" si="34"/>
        <v>849754.64309184917</v>
      </c>
      <c r="I159" s="5">
        <f>VLOOKUP(A159,nhgAOWwq2014!$E$3:$J$31,$B$2)</f>
        <v>37.5</v>
      </c>
      <c r="J159" s="46">
        <f t="shared" si="35"/>
        <v>5.821300532689869</v>
      </c>
      <c r="K159" s="47">
        <f t="shared" si="36"/>
        <v>937229.38576306892</v>
      </c>
      <c r="L159" s="5">
        <f>VLOOKUP(A159*$B$6,nhgAOWwq2014!$E$3:$J$31,$B$2)</f>
        <v>37.5</v>
      </c>
      <c r="M159" s="46">
        <f t="shared" si="39"/>
        <v>5.821300532689869</v>
      </c>
      <c r="N159" s="47">
        <f t="shared" si="40"/>
        <v>937229.38576306892</v>
      </c>
    </row>
    <row r="160" spans="1:14" x14ac:dyDescent="0.25">
      <c r="A160" s="5">
        <f t="shared" si="37"/>
        <v>162000</v>
      </c>
      <c r="C160" s="5">
        <f>VLOOKUP(A160,nhgwq2014!$E$3:$J$31,$B$2)</f>
        <v>34.5</v>
      </c>
      <c r="D160" s="46">
        <f t="shared" si="32"/>
        <v>5.3555964900746789</v>
      </c>
      <c r="E160" s="47">
        <f t="shared" si="33"/>
        <v>867606.63139209803</v>
      </c>
      <c r="F160" s="5">
        <f>VLOOKUP(A160*$B$6,nhgwq2014!$E$3:$J$31,$B$2)</f>
        <v>34</v>
      </c>
      <c r="G160" s="46">
        <f t="shared" si="38"/>
        <v>5.2779791496388144</v>
      </c>
      <c r="H160" s="47">
        <f t="shared" si="34"/>
        <v>855032.62224148796</v>
      </c>
      <c r="I160" s="5">
        <f>VLOOKUP(A160,nhgAOWwq2014!$E$3:$J$31,$B$2)</f>
        <v>37.5</v>
      </c>
      <c r="J160" s="46">
        <f t="shared" si="35"/>
        <v>5.821300532689869</v>
      </c>
      <c r="K160" s="47">
        <f t="shared" si="36"/>
        <v>943050.68629575882</v>
      </c>
      <c r="L160" s="5">
        <f>VLOOKUP(A160*$B$6,nhgAOWwq2014!$E$3:$J$31,$B$2)</f>
        <v>37.5</v>
      </c>
      <c r="M160" s="46">
        <f t="shared" si="39"/>
        <v>5.821300532689869</v>
      </c>
      <c r="N160" s="47">
        <f t="shared" si="40"/>
        <v>943050.68629575882</v>
      </c>
    </row>
    <row r="161" spans="1:14" x14ac:dyDescent="0.25">
      <c r="A161" s="5">
        <f t="shared" si="37"/>
        <v>163000</v>
      </c>
      <c r="C161" s="5">
        <f>VLOOKUP(A161,nhgwq2014!$E$3:$J$31,$B$2)</f>
        <v>34.5</v>
      </c>
      <c r="D161" s="46">
        <f t="shared" si="32"/>
        <v>5.3555964900746789</v>
      </c>
      <c r="E161" s="47">
        <f t="shared" si="33"/>
        <v>872962.22788217268</v>
      </c>
      <c r="F161" s="5">
        <f>VLOOKUP(A161*$B$6,nhgwq2014!$E$3:$J$31,$B$2)</f>
        <v>34</v>
      </c>
      <c r="G161" s="46">
        <f t="shared" si="38"/>
        <v>5.2779791496388144</v>
      </c>
      <c r="H161" s="47">
        <f t="shared" si="34"/>
        <v>860310.60139112675</v>
      </c>
      <c r="I161" s="5">
        <f>VLOOKUP(A161,nhgAOWwq2014!$E$3:$J$31,$B$2)</f>
        <v>37.5</v>
      </c>
      <c r="J161" s="46">
        <f t="shared" si="35"/>
        <v>5.821300532689869</v>
      </c>
      <c r="K161" s="47">
        <f t="shared" si="36"/>
        <v>948871.9868284486</v>
      </c>
      <c r="L161" s="5">
        <f>VLOOKUP(A161*$B$6,nhgAOWwq2014!$E$3:$J$31,$B$2)</f>
        <v>37.5</v>
      </c>
      <c r="M161" s="46">
        <f t="shared" si="39"/>
        <v>5.821300532689869</v>
      </c>
      <c r="N161" s="47">
        <f t="shared" si="40"/>
        <v>948871.9868284486</v>
      </c>
    </row>
    <row r="162" spans="1:14" x14ac:dyDescent="0.25">
      <c r="A162" s="5">
        <f t="shared" si="37"/>
        <v>164000</v>
      </c>
      <c r="C162" s="5">
        <f>VLOOKUP(A162,nhgwq2014!$E$3:$J$31,$B$2)</f>
        <v>34.5</v>
      </c>
      <c r="D162" s="46">
        <f t="shared" si="32"/>
        <v>5.3555964900746789</v>
      </c>
      <c r="E162" s="47">
        <f t="shared" si="33"/>
        <v>878317.82437224733</v>
      </c>
      <c r="F162" s="5">
        <f>VLOOKUP(A162*$B$6,nhgwq2014!$E$3:$J$31,$B$2)</f>
        <v>34</v>
      </c>
      <c r="G162" s="46">
        <f t="shared" si="38"/>
        <v>5.2779791496388144</v>
      </c>
      <c r="H162" s="47">
        <f t="shared" si="34"/>
        <v>865588.58054076554</v>
      </c>
      <c r="I162" s="5">
        <f>VLOOKUP(A162,nhgAOWwq2014!$E$3:$J$31,$B$2)</f>
        <v>37.5</v>
      </c>
      <c r="J162" s="46">
        <f t="shared" si="35"/>
        <v>5.821300532689869</v>
      </c>
      <c r="K162" s="47">
        <f t="shared" si="36"/>
        <v>954693.2873611385</v>
      </c>
      <c r="L162" s="5">
        <f>VLOOKUP(A162*$B$6,nhgAOWwq2014!$E$3:$J$31,$B$2)</f>
        <v>37.5</v>
      </c>
      <c r="M162" s="46">
        <f t="shared" si="39"/>
        <v>5.821300532689869</v>
      </c>
      <c r="N162" s="47">
        <f t="shared" si="40"/>
        <v>954693.2873611385</v>
      </c>
    </row>
    <row r="163" spans="1:14" x14ac:dyDescent="0.25">
      <c r="A163" s="5">
        <f t="shared" si="37"/>
        <v>165000</v>
      </c>
      <c r="C163" s="5">
        <f>VLOOKUP(A163,nhgwq2014!$E$3:$J$31,$B$2)</f>
        <v>34.5</v>
      </c>
      <c r="D163" s="46">
        <f t="shared" si="32"/>
        <v>5.3555964900746789</v>
      </c>
      <c r="E163" s="47">
        <f t="shared" si="33"/>
        <v>883673.42086232197</v>
      </c>
      <c r="F163" s="5">
        <f>VLOOKUP(A163*$B$6,nhgwq2014!$E$3:$J$31,$B$2)</f>
        <v>34.5</v>
      </c>
      <c r="G163" s="46">
        <f t="shared" si="38"/>
        <v>5.3555964900746789</v>
      </c>
      <c r="H163" s="47">
        <f t="shared" si="34"/>
        <v>883673.42086232197</v>
      </c>
      <c r="I163" s="5">
        <f>VLOOKUP(A163,nhgAOWwq2014!$E$3:$J$31,$B$2)</f>
        <v>37.5</v>
      </c>
      <c r="J163" s="46">
        <f t="shared" si="35"/>
        <v>5.821300532689869</v>
      </c>
      <c r="K163" s="47">
        <f t="shared" si="36"/>
        <v>960514.5878938284</v>
      </c>
      <c r="L163" s="5">
        <f>VLOOKUP(A163*$B$6,nhgAOWwq2014!$E$3:$J$31,$B$2)</f>
        <v>37.5</v>
      </c>
      <c r="M163" s="46">
        <f t="shared" si="39"/>
        <v>5.821300532689869</v>
      </c>
      <c r="N163" s="47">
        <f t="shared" si="40"/>
        <v>960514.5878938284</v>
      </c>
    </row>
    <row r="164" spans="1:14" x14ac:dyDescent="0.25">
      <c r="A164" s="5">
        <f t="shared" si="37"/>
        <v>166000</v>
      </c>
      <c r="C164" s="5">
        <f>VLOOKUP(A164,nhgwq2014!$E$3:$J$31,$B$2)</f>
        <v>34.5</v>
      </c>
      <c r="D164" s="46">
        <f t="shared" si="32"/>
        <v>5.3555964900746789</v>
      </c>
      <c r="E164" s="47">
        <f t="shared" si="33"/>
        <v>889029.01735239674</v>
      </c>
      <c r="F164" s="5">
        <f>VLOOKUP(A164*$B$6,nhgwq2014!$E$3:$J$31,$B$2)</f>
        <v>34.5</v>
      </c>
      <c r="G164" s="46">
        <f t="shared" si="38"/>
        <v>5.3555964900746789</v>
      </c>
      <c r="H164" s="47">
        <f t="shared" si="34"/>
        <v>889029.01735239674</v>
      </c>
      <c r="I164" s="5">
        <f>VLOOKUP(A164,nhgAOWwq2014!$E$3:$J$31,$B$2)</f>
        <v>37.5</v>
      </c>
      <c r="J164" s="46">
        <f t="shared" si="35"/>
        <v>5.821300532689869</v>
      </c>
      <c r="K164" s="47">
        <f t="shared" si="36"/>
        <v>966335.8884265183</v>
      </c>
      <c r="L164" s="5">
        <f>VLOOKUP(A164*$B$6,nhgAOWwq2014!$E$3:$J$31,$B$2)</f>
        <v>37.5</v>
      </c>
      <c r="M164" s="46">
        <f t="shared" si="39"/>
        <v>5.821300532689869</v>
      </c>
      <c r="N164" s="47">
        <f t="shared" si="40"/>
        <v>966335.8884265183</v>
      </c>
    </row>
    <row r="165" spans="1:14" x14ac:dyDescent="0.25">
      <c r="A165" s="5">
        <f t="shared" si="37"/>
        <v>167000</v>
      </c>
      <c r="C165" s="5">
        <f>VLOOKUP(A165,nhgwq2014!$E$3:$J$31,$B$2)</f>
        <v>34.5</v>
      </c>
      <c r="D165" s="46">
        <f t="shared" si="32"/>
        <v>5.3555964900746789</v>
      </c>
      <c r="E165" s="47">
        <f t="shared" si="33"/>
        <v>894384.61384247139</v>
      </c>
      <c r="F165" s="5">
        <f>VLOOKUP(A165*$B$6,nhgwq2014!$E$3:$J$31,$B$2)</f>
        <v>34.5</v>
      </c>
      <c r="G165" s="46">
        <f t="shared" si="38"/>
        <v>5.3555964900746789</v>
      </c>
      <c r="H165" s="47">
        <f t="shared" si="34"/>
        <v>894384.61384247139</v>
      </c>
      <c r="I165" s="5">
        <f>VLOOKUP(A165,nhgAOWwq2014!$E$3:$J$31,$B$2)</f>
        <v>37.5</v>
      </c>
      <c r="J165" s="46">
        <f t="shared" si="35"/>
        <v>5.821300532689869</v>
      </c>
      <c r="K165" s="47">
        <f t="shared" si="36"/>
        <v>972157.18895920808</v>
      </c>
      <c r="L165" s="5">
        <f>VLOOKUP(A165*$B$6,nhgAOWwq2014!$E$3:$J$31,$B$2)</f>
        <v>37.5</v>
      </c>
      <c r="M165" s="46">
        <f t="shared" si="39"/>
        <v>5.821300532689869</v>
      </c>
      <c r="N165" s="47">
        <f t="shared" si="40"/>
        <v>972157.18895920808</v>
      </c>
    </row>
    <row r="166" spans="1:14" x14ac:dyDescent="0.25">
      <c r="A166" s="5">
        <f t="shared" si="37"/>
        <v>168000</v>
      </c>
      <c r="C166" s="5">
        <f>VLOOKUP(A166,nhgwq2014!$E$3:$J$31,$B$2)</f>
        <v>34.5</v>
      </c>
      <c r="D166" s="46">
        <f t="shared" si="32"/>
        <v>5.3555964900746789</v>
      </c>
      <c r="E166" s="47">
        <f t="shared" si="33"/>
        <v>899740.21033254603</v>
      </c>
      <c r="F166" s="5">
        <f>VLOOKUP(A166*$B$6,nhgwq2014!$E$3:$J$31,$B$2)</f>
        <v>34.5</v>
      </c>
      <c r="G166" s="46">
        <f t="shared" si="38"/>
        <v>5.3555964900746789</v>
      </c>
      <c r="H166" s="47">
        <f t="shared" si="34"/>
        <v>899740.21033254603</v>
      </c>
      <c r="I166" s="5">
        <f>VLOOKUP(A166,nhgAOWwq2014!$E$3:$J$31,$B$2)</f>
        <v>37.5</v>
      </c>
      <c r="J166" s="46">
        <f t="shared" si="35"/>
        <v>5.821300532689869</v>
      </c>
      <c r="K166" s="47">
        <f t="shared" si="36"/>
        <v>977978.48949189798</v>
      </c>
      <c r="L166" s="5">
        <f>VLOOKUP(A166*$B$6,nhgAOWwq2014!$E$3:$J$31,$B$2)</f>
        <v>37.5</v>
      </c>
      <c r="M166" s="46">
        <f t="shared" si="39"/>
        <v>5.821300532689869</v>
      </c>
      <c r="N166" s="47">
        <f t="shared" si="40"/>
        <v>977978.48949189798</v>
      </c>
    </row>
    <row r="167" spans="1:14" x14ac:dyDescent="0.25">
      <c r="A167" s="5">
        <f t="shared" si="37"/>
        <v>169000</v>
      </c>
      <c r="C167" s="5">
        <f>VLOOKUP(A167,nhgwq2014!$E$3:$J$31,$B$2)</f>
        <v>34.5</v>
      </c>
      <c r="D167" s="46">
        <f t="shared" si="32"/>
        <v>5.3555964900746789</v>
      </c>
      <c r="E167" s="47">
        <f t="shared" si="33"/>
        <v>905095.80682262068</v>
      </c>
      <c r="F167" s="5">
        <f>VLOOKUP(A167*$B$6,nhgwq2014!$E$3:$J$31,$B$2)</f>
        <v>34.5</v>
      </c>
      <c r="G167" s="46">
        <f t="shared" si="38"/>
        <v>5.3555964900746789</v>
      </c>
      <c r="H167" s="47">
        <f t="shared" si="34"/>
        <v>905095.80682262068</v>
      </c>
      <c r="I167" s="5">
        <f>VLOOKUP(A167,nhgAOWwq2014!$E$3:$J$31,$B$2)</f>
        <v>37.5</v>
      </c>
      <c r="J167" s="46">
        <f t="shared" si="35"/>
        <v>5.821300532689869</v>
      </c>
      <c r="K167" s="47">
        <f t="shared" si="36"/>
        <v>983799.79002458788</v>
      </c>
      <c r="L167" s="5">
        <f>VLOOKUP(A167*$B$6,nhgAOWwq2014!$E$3:$J$31,$B$2)</f>
        <v>37.5</v>
      </c>
      <c r="M167" s="46">
        <f t="shared" si="39"/>
        <v>5.821300532689869</v>
      </c>
      <c r="N167" s="47">
        <f t="shared" si="40"/>
        <v>983799.79002458788</v>
      </c>
    </row>
    <row r="168" spans="1:14" x14ac:dyDescent="0.25">
      <c r="A168" s="5">
        <f t="shared" si="37"/>
        <v>170000</v>
      </c>
      <c r="C168" s="5">
        <f>VLOOKUP(A168,nhgwq2014!$E$3:$J$31,$B$2)</f>
        <v>34.5</v>
      </c>
      <c r="D168" s="46">
        <f t="shared" ref="D168:D198" si="41">$B$4*C168/100</f>
        <v>5.3555964900746789</v>
      </c>
      <c r="E168" s="47">
        <f t="shared" ref="E168:E198" si="42">A168*D168</f>
        <v>910451.40331269545</v>
      </c>
      <c r="F168" s="5">
        <f>VLOOKUP(A168*$B$6,nhgwq2014!$E$3:$J$31,$B$2)</f>
        <v>34.5</v>
      </c>
      <c r="G168" s="46">
        <f t="shared" si="38"/>
        <v>5.3555964900746789</v>
      </c>
      <c r="H168" s="47">
        <f t="shared" ref="H168:H198" si="43">A168*G168</f>
        <v>910451.40331269545</v>
      </c>
      <c r="I168" s="5">
        <f>VLOOKUP(A168,nhgAOWwq2014!$E$3:$J$31,$B$2)</f>
        <v>37.5</v>
      </c>
      <c r="J168" s="46">
        <f t="shared" ref="J168:J198" si="44">$B$4*I168/100</f>
        <v>5.821300532689869</v>
      </c>
      <c r="K168" s="47">
        <f t="shared" ref="K168:K198" si="45">A168*J168</f>
        <v>989621.09055727778</v>
      </c>
      <c r="L168" s="5">
        <f>VLOOKUP(A168*$B$6,nhgAOWwq2014!$E$3:$J$31,$B$2)</f>
        <v>37.5</v>
      </c>
      <c r="M168" s="46">
        <f t="shared" si="39"/>
        <v>5.821300532689869</v>
      </c>
      <c r="N168" s="47">
        <f t="shared" si="40"/>
        <v>989621.09055727778</v>
      </c>
    </row>
    <row r="169" spans="1:14" x14ac:dyDescent="0.25">
      <c r="A169" s="5">
        <f t="shared" ref="A169:A198" si="46">+A168+$B$5</f>
        <v>171000</v>
      </c>
      <c r="C169" s="5">
        <f>VLOOKUP(A169,nhgwq2014!$E$3:$J$31,$B$2)</f>
        <v>34.5</v>
      </c>
      <c r="D169" s="46">
        <f t="shared" si="41"/>
        <v>5.3555964900746789</v>
      </c>
      <c r="E169" s="47">
        <f t="shared" si="42"/>
        <v>915806.99980277009</v>
      </c>
      <c r="F169" s="5">
        <f>VLOOKUP(A169*$B$6,nhgwq2014!$E$3:$J$31,$B$2)</f>
        <v>34.5</v>
      </c>
      <c r="G169" s="46">
        <f t="shared" si="38"/>
        <v>5.3555964900746789</v>
      </c>
      <c r="H169" s="47">
        <f t="shared" si="43"/>
        <v>915806.99980277009</v>
      </c>
      <c r="I169" s="5">
        <f>VLOOKUP(A169,nhgAOWwq2014!$E$3:$J$31,$B$2)</f>
        <v>37.5</v>
      </c>
      <c r="J169" s="46">
        <f t="shared" si="44"/>
        <v>5.821300532689869</v>
      </c>
      <c r="K169" s="47">
        <f t="shared" si="45"/>
        <v>995442.39108996757</v>
      </c>
      <c r="L169" s="5">
        <f>VLOOKUP(A169*$B$6,nhgAOWwq2014!$E$3:$J$31,$B$2)</f>
        <v>37.5</v>
      </c>
      <c r="M169" s="46">
        <f t="shared" si="39"/>
        <v>5.821300532689869</v>
      </c>
      <c r="N169" s="47">
        <f t="shared" si="40"/>
        <v>995442.39108996757</v>
      </c>
    </row>
    <row r="170" spans="1:14" x14ac:dyDescent="0.25">
      <c r="A170" s="5">
        <f t="shared" si="46"/>
        <v>172000</v>
      </c>
      <c r="C170" s="5">
        <f>VLOOKUP(A170,nhgwq2014!$E$3:$J$31,$B$2)</f>
        <v>34.5</v>
      </c>
      <c r="D170" s="46">
        <f t="shared" si="41"/>
        <v>5.3555964900746789</v>
      </c>
      <c r="E170" s="47">
        <f t="shared" si="42"/>
        <v>921162.59629284474</v>
      </c>
      <c r="F170" s="5">
        <f>VLOOKUP(A170*$B$6,nhgwq2014!$E$3:$J$31,$B$2)</f>
        <v>34.5</v>
      </c>
      <c r="G170" s="46">
        <f t="shared" si="38"/>
        <v>5.3555964900746789</v>
      </c>
      <c r="H170" s="47">
        <f t="shared" si="43"/>
        <v>921162.59629284474</v>
      </c>
      <c r="I170" s="5">
        <f>VLOOKUP(A170,nhgAOWwq2014!$E$3:$J$31,$B$2)</f>
        <v>37.5</v>
      </c>
      <c r="J170" s="46">
        <f t="shared" si="44"/>
        <v>5.821300532689869</v>
      </c>
      <c r="K170" s="47">
        <f t="shared" si="45"/>
        <v>1001263.6916226575</v>
      </c>
      <c r="L170" s="5">
        <f>VLOOKUP(A170*$B$6,nhgAOWwq2014!$E$3:$J$31,$B$2)</f>
        <v>37.5</v>
      </c>
      <c r="M170" s="46">
        <f t="shared" si="39"/>
        <v>5.821300532689869</v>
      </c>
      <c r="N170" s="47">
        <f t="shared" si="40"/>
        <v>1001263.6916226575</v>
      </c>
    </row>
    <row r="171" spans="1:14" x14ac:dyDescent="0.25">
      <c r="A171" s="5">
        <f t="shared" si="46"/>
        <v>173000</v>
      </c>
      <c r="C171" s="5">
        <f>VLOOKUP(A171,nhgwq2014!$E$3:$J$31,$B$2)</f>
        <v>34.5</v>
      </c>
      <c r="D171" s="46">
        <f t="shared" si="41"/>
        <v>5.3555964900746789</v>
      </c>
      <c r="E171" s="47">
        <f t="shared" si="42"/>
        <v>926518.19278291939</v>
      </c>
      <c r="F171" s="5">
        <f>VLOOKUP(A171*$B$6,nhgwq2014!$E$3:$J$31,$B$2)</f>
        <v>34.5</v>
      </c>
      <c r="G171" s="46">
        <f t="shared" si="38"/>
        <v>5.3555964900746789</v>
      </c>
      <c r="H171" s="47">
        <f t="shared" si="43"/>
        <v>926518.19278291939</v>
      </c>
      <c r="I171" s="5">
        <f>VLOOKUP(A171,nhgAOWwq2014!$E$3:$J$31,$B$2)</f>
        <v>37.5</v>
      </c>
      <c r="J171" s="46">
        <f t="shared" si="44"/>
        <v>5.821300532689869</v>
      </c>
      <c r="K171" s="47">
        <f t="shared" si="45"/>
        <v>1007084.9921553474</v>
      </c>
      <c r="L171" s="5">
        <f>VLOOKUP(A171*$B$6,nhgAOWwq2014!$E$3:$J$31,$B$2)</f>
        <v>37.5</v>
      </c>
      <c r="M171" s="46">
        <f t="shared" si="39"/>
        <v>5.821300532689869</v>
      </c>
      <c r="N171" s="47">
        <f t="shared" si="40"/>
        <v>1007084.9921553474</v>
      </c>
    </row>
    <row r="172" spans="1:14" x14ac:dyDescent="0.25">
      <c r="A172" s="5">
        <f t="shared" si="46"/>
        <v>174000</v>
      </c>
      <c r="C172" s="5">
        <f>VLOOKUP(A172,nhgwq2014!$E$3:$J$31,$B$2)</f>
        <v>34.5</v>
      </c>
      <c r="D172" s="46">
        <f t="shared" si="41"/>
        <v>5.3555964900746789</v>
      </c>
      <c r="E172" s="47">
        <f t="shared" si="42"/>
        <v>931873.78927299415</v>
      </c>
      <c r="F172" s="5">
        <f>VLOOKUP(A172*$B$6,nhgwq2014!$E$3:$J$31,$B$2)</f>
        <v>34.5</v>
      </c>
      <c r="G172" s="46">
        <f t="shared" si="38"/>
        <v>5.3555964900746789</v>
      </c>
      <c r="H172" s="47">
        <f t="shared" si="43"/>
        <v>931873.78927299415</v>
      </c>
      <c r="I172" s="5">
        <f>VLOOKUP(A172,nhgAOWwq2014!$E$3:$J$31,$B$2)</f>
        <v>37.5</v>
      </c>
      <c r="J172" s="46">
        <f t="shared" si="44"/>
        <v>5.821300532689869</v>
      </c>
      <c r="K172" s="47">
        <f t="shared" si="45"/>
        <v>1012906.2926880372</v>
      </c>
      <c r="L172" s="5">
        <f>VLOOKUP(A172*$B$6,nhgAOWwq2014!$E$3:$J$31,$B$2)</f>
        <v>37.5</v>
      </c>
      <c r="M172" s="46">
        <f t="shared" si="39"/>
        <v>5.821300532689869</v>
      </c>
      <c r="N172" s="47">
        <f t="shared" si="40"/>
        <v>1012906.2926880372</v>
      </c>
    </row>
    <row r="173" spans="1:14" x14ac:dyDescent="0.25">
      <c r="A173" s="5">
        <f t="shared" si="46"/>
        <v>175000</v>
      </c>
      <c r="C173" s="5">
        <f>VLOOKUP(A173,nhgwq2014!$E$3:$J$31,$B$2)</f>
        <v>34.5</v>
      </c>
      <c r="D173" s="46">
        <f t="shared" si="41"/>
        <v>5.3555964900746789</v>
      </c>
      <c r="E173" s="47">
        <f t="shared" si="42"/>
        <v>937229.3857630688</v>
      </c>
      <c r="F173" s="5">
        <f>VLOOKUP(A173*$B$6,nhgwq2014!$E$3:$J$31,$B$2)</f>
        <v>34.5</v>
      </c>
      <c r="G173" s="46">
        <f t="shared" si="38"/>
        <v>5.3555964900746789</v>
      </c>
      <c r="H173" s="47">
        <f t="shared" si="43"/>
        <v>937229.3857630688</v>
      </c>
      <c r="I173" s="5">
        <f>VLOOKUP(A173,nhgAOWwq2014!$E$3:$J$31,$B$2)</f>
        <v>37.5</v>
      </c>
      <c r="J173" s="46">
        <f t="shared" si="44"/>
        <v>5.821300532689869</v>
      </c>
      <c r="K173" s="47">
        <f t="shared" si="45"/>
        <v>1018727.5932207271</v>
      </c>
      <c r="L173" s="5">
        <f>VLOOKUP(A173*$B$6,nhgAOWwq2014!$E$3:$J$31,$B$2)</f>
        <v>37.5</v>
      </c>
      <c r="M173" s="46">
        <f t="shared" si="39"/>
        <v>5.821300532689869</v>
      </c>
      <c r="N173" s="47">
        <f t="shared" si="40"/>
        <v>1018727.5932207271</v>
      </c>
    </row>
    <row r="174" spans="1:14" x14ac:dyDescent="0.25">
      <c r="A174" s="5">
        <f t="shared" si="46"/>
        <v>176000</v>
      </c>
      <c r="C174" s="5">
        <f>VLOOKUP(A174,nhgwq2014!$E$3:$J$31,$B$2)</f>
        <v>34.5</v>
      </c>
      <c r="D174" s="46">
        <f t="shared" si="41"/>
        <v>5.3555964900746789</v>
      </c>
      <c r="E174" s="47">
        <f t="shared" si="42"/>
        <v>942584.98225314345</v>
      </c>
      <c r="F174" s="5">
        <f>VLOOKUP(A174*$B$6,nhgwq2014!$E$3:$J$31,$B$2)</f>
        <v>34.5</v>
      </c>
      <c r="G174" s="46">
        <f t="shared" si="38"/>
        <v>5.3555964900746789</v>
      </c>
      <c r="H174" s="47">
        <f t="shared" si="43"/>
        <v>942584.98225314345</v>
      </c>
      <c r="I174" s="5">
        <f>VLOOKUP(A174,nhgAOWwq2014!$E$3:$J$31,$B$2)</f>
        <v>37.5</v>
      </c>
      <c r="J174" s="46">
        <f t="shared" si="44"/>
        <v>5.821300532689869</v>
      </c>
      <c r="K174" s="47">
        <f t="shared" si="45"/>
        <v>1024548.893753417</v>
      </c>
      <c r="L174" s="5">
        <f>VLOOKUP(A174*$B$6,nhgAOWwq2014!$E$3:$J$31,$B$2)</f>
        <v>37.5</v>
      </c>
      <c r="M174" s="46">
        <f t="shared" si="39"/>
        <v>5.821300532689869</v>
      </c>
      <c r="N174" s="47">
        <f t="shared" si="40"/>
        <v>1024548.893753417</v>
      </c>
    </row>
    <row r="175" spans="1:14" x14ac:dyDescent="0.25">
      <c r="A175" s="5">
        <f t="shared" si="46"/>
        <v>177000</v>
      </c>
      <c r="C175" s="5">
        <f>VLOOKUP(A175,nhgwq2014!$E$3:$J$31,$B$2)</f>
        <v>34.5</v>
      </c>
      <c r="D175" s="46">
        <f t="shared" si="41"/>
        <v>5.3555964900746789</v>
      </c>
      <c r="E175" s="47">
        <f t="shared" si="42"/>
        <v>947940.57874321821</v>
      </c>
      <c r="F175" s="5">
        <f>VLOOKUP(A175*$B$6,nhgwq2014!$E$3:$J$31,$B$2)</f>
        <v>34.5</v>
      </c>
      <c r="G175" s="46">
        <f t="shared" si="38"/>
        <v>5.3555964900746789</v>
      </c>
      <c r="H175" s="47">
        <f t="shared" si="43"/>
        <v>947940.57874321821</v>
      </c>
      <c r="I175" s="5">
        <f>VLOOKUP(A175,nhgAOWwq2014!$E$3:$J$31,$B$2)</f>
        <v>37.5</v>
      </c>
      <c r="J175" s="46">
        <f t="shared" si="44"/>
        <v>5.821300532689869</v>
      </c>
      <c r="K175" s="47">
        <f t="shared" si="45"/>
        <v>1030370.1942861069</v>
      </c>
      <c r="L175" s="5">
        <f>VLOOKUP(A175*$B$6,nhgAOWwq2014!$E$3:$J$31,$B$2)</f>
        <v>37.5</v>
      </c>
      <c r="M175" s="46">
        <f t="shared" si="39"/>
        <v>5.821300532689869</v>
      </c>
      <c r="N175" s="47">
        <f t="shared" si="40"/>
        <v>1030370.1942861069</v>
      </c>
    </row>
    <row r="176" spans="1:14" x14ac:dyDescent="0.25">
      <c r="A176" s="5">
        <f t="shared" si="46"/>
        <v>178000</v>
      </c>
      <c r="C176" s="5">
        <f>VLOOKUP(A176,nhgwq2014!$E$3:$J$31,$B$2)</f>
        <v>34.5</v>
      </c>
      <c r="D176" s="46">
        <f t="shared" si="41"/>
        <v>5.3555964900746789</v>
      </c>
      <c r="E176" s="47">
        <f t="shared" si="42"/>
        <v>953296.17523329286</v>
      </c>
      <c r="F176" s="5">
        <f>VLOOKUP(A176*$B$6,nhgwq2014!$E$3:$J$31,$B$2)</f>
        <v>34.5</v>
      </c>
      <c r="G176" s="46">
        <f t="shared" si="38"/>
        <v>5.3555964900746789</v>
      </c>
      <c r="H176" s="47">
        <f t="shared" si="43"/>
        <v>953296.17523329286</v>
      </c>
      <c r="I176" s="5">
        <f>VLOOKUP(A176,nhgAOWwq2014!$E$3:$J$31,$B$2)</f>
        <v>37.5</v>
      </c>
      <c r="J176" s="46">
        <f t="shared" si="44"/>
        <v>5.821300532689869</v>
      </c>
      <c r="K176" s="47">
        <f t="shared" si="45"/>
        <v>1036191.4948187966</v>
      </c>
      <c r="L176" s="5">
        <f>VLOOKUP(A176*$B$6,nhgAOWwq2014!$E$3:$J$31,$B$2)</f>
        <v>37.5</v>
      </c>
      <c r="M176" s="46">
        <f t="shared" si="39"/>
        <v>5.821300532689869</v>
      </c>
      <c r="N176" s="47">
        <f t="shared" si="40"/>
        <v>1036191.4948187966</v>
      </c>
    </row>
    <row r="177" spans="1:14" x14ac:dyDescent="0.25">
      <c r="A177" s="5">
        <f t="shared" si="46"/>
        <v>179000</v>
      </c>
      <c r="C177" s="5">
        <f>VLOOKUP(A177,nhgwq2014!$E$3:$J$31,$B$2)</f>
        <v>34.5</v>
      </c>
      <c r="D177" s="46">
        <f t="shared" si="41"/>
        <v>5.3555964900746789</v>
      </c>
      <c r="E177" s="47">
        <f t="shared" si="42"/>
        <v>958651.77172336751</v>
      </c>
      <c r="F177" s="5">
        <f>VLOOKUP(A177*$B$6,nhgwq2014!$E$3:$J$31,$B$2)</f>
        <v>34.5</v>
      </c>
      <c r="G177" s="46">
        <f t="shared" si="38"/>
        <v>5.3555964900746789</v>
      </c>
      <c r="H177" s="47">
        <f t="shared" si="43"/>
        <v>958651.77172336751</v>
      </c>
      <c r="I177" s="5">
        <f>VLOOKUP(A177,nhgAOWwq2014!$E$3:$J$31,$B$2)</f>
        <v>37.5</v>
      </c>
      <c r="J177" s="46">
        <f t="shared" si="44"/>
        <v>5.821300532689869</v>
      </c>
      <c r="K177" s="47">
        <f t="shared" si="45"/>
        <v>1042012.7953514865</v>
      </c>
      <c r="L177" s="5">
        <f>VLOOKUP(A177*$B$6,nhgAOWwq2014!$E$3:$J$31,$B$2)</f>
        <v>37.5</v>
      </c>
      <c r="M177" s="46">
        <f t="shared" si="39"/>
        <v>5.821300532689869</v>
      </c>
      <c r="N177" s="47">
        <f t="shared" si="40"/>
        <v>1042012.7953514865</v>
      </c>
    </row>
    <row r="178" spans="1:14" x14ac:dyDescent="0.25">
      <c r="A178" s="5">
        <f t="shared" si="46"/>
        <v>180000</v>
      </c>
      <c r="C178" s="5">
        <f>VLOOKUP(A178,nhgwq2014!$E$3:$J$31,$B$2)</f>
        <v>34.5</v>
      </c>
      <c r="D178" s="46">
        <f t="shared" si="41"/>
        <v>5.3555964900746789</v>
      </c>
      <c r="E178" s="47">
        <f t="shared" si="42"/>
        <v>964007.36821344215</v>
      </c>
      <c r="F178" s="5">
        <f>VLOOKUP(A178*$B$6,nhgwq2014!$E$3:$J$31,$B$2)</f>
        <v>34.5</v>
      </c>
      <c r="G178" s="46">
        <f t="shared" si="38"/>
        <v>5.3555964900746789</v>
      </c>
      <c r="H178" s="47">
        <f t="shared" si="43"/>
        <v>964007.36821344215</v>
      </c>
      <c r="I178" s="5">
        <f>VLOOKUP(A178,nhgAOWwq2014!$E$3:$J$31,$B$2)</f>
        <v>37.5</v>
      </c>
      <c r="J178" s="46">
        <f t="shared" si="44"/>
        <v>5.821300532689869</v>
      </c>
      <c r="K178" s="47">
        <f t="shared" si="45"/>
        <v>1047834.0958841764</v>
      </c>
      <c r="L178" s="5">
        <f>VLOOKUP(A178*$B$6,nhgAOWwq2014!$E$3:$J$31,$B$2)</f>
        <v>37.5</v>
      </c>
      <c r="M178" s="46">
        <f t="shared" si="39"/>
        <v>5.821300532689869</v>
      </c>
      <c r="N178" s="47">
        <f t="shared" si="40"/>
        <v>1047834.0958841764</v>
      </c>
    </row>
    <row r="179" spans="1:14" x14ac:dyDescent="0.25">
      <c r="A179" s="5">
        <f t="shared" si="46"/>
        <v>181000</v>
      </c>
      <c r="C179" s="5">
        <f>VLOOKUP(A179,nhgwq2014!$E$3:$J$31,$B$2)</f>
        <v>34.5</v>
      </c>
      <c r="D179" s="46">
        <f t="shared" si="41"/>
        <v>5.3555964900746789</v>
      </c>
      <c r="E179" s="47">
        <f t="shared" si="42"/>
        <v>969362.96470351692</v>
      </c>
      <c r="F179" s="5">
        <f>VLOOKUP(A179*$B$6,nhgwq2014!$E$3:$J$31,$B$2)</f>
        <v>34.5</v>
      </c>
      <c r="G179" s="46">
        <f t="shared" si="38"/>
        <v>5.3555964900746789</v>
      </c>
      <c r="H179" s="47">
        <f t="shared" si="43"/>
        <v>969362.96470351692</v>
      </c>
      <c r="I179" s="5">
        <f>VLOOKUP(A179,nhgAOWwq2014!$E$3:$J$31,$B$2)</f>
        <v>37.5</v>
      </c>
      <c r="J179" s="46">
        <f t="shared" si="44"/>
        <v>5.821300532689869</v>
      </c>
      <c r="K179" s="47">
        <f t="shared" si="45"/>
        <v>1053655.3964168662</v>
      </c>
      <c r="L179" s="5">
        <f>VLOOKUP(A179*$B$6,nhgAOWwq2014!$E$3:$J$31,$B$2)</f>
        <v>37.5</v>
      </c>
      <c r="M179" s="46">
        <f t="shared" si="39"/>
        <v>5.821300532689869</v>
      </c>
      <c r="N179" s="47">
        <f t="shared" si="40"/>
        <v>1053655.3964168662</v>
      </c>
    </row>
    <row r="180" spans="1:14" x14ac:dyDescent="0.25">
      <c r="A180" s="5">
        <f t="shared" si="46"/>
        <v>182000</v>
      </c>
      <c r="C180" s="5">
        <f>VLOOKUP(A180,nhgwq2014!$E$3:$J$31,$B$2)</f>
        <v>34.5</v>
      </c>
      <c r="D180" s="46">
        <f t="shared" si="41"/>
        <v>5.3555964900746789</v>
      </c>
      <c r="E180" s="47">
        <f t="shared" si="42"/>
        <v>974718.56119359157</v>
      </c>
      <c r="F180" s="5">
        <f>VLOOKUP(A180*$B$6,nhgwq2014!$E$3:$J$31,$B$2)</f>
        <v>34.5</v>
      </c>
      <c r="G180" s="46">
        <f t="shared" si="38"/>
        <v>5.3555964900746789</v>
      </c>
      <c r="H180" s="47">
        <f t="shared" si="43"/>
        <v>974718.56119359157</v>
      </c>
      <c r="I180" s="5">
        <f>VLOOKUP(A180,nhgAOWwq2014!$E$3:$J$31,$B$2)</f>
        <v>37.5</v>
      </c>
      <c r="J180" s="46">
        <f t="shared" si="44"/>
        <v>5.821300532689869</v>
      </c>
      <c r="K180" s="47">
        <f t="shared" si="45"/>
        <v>1059476.6969495562</v>
      </c>
      <c r="L180" s="5">
        <f>VLOOKUP(A180*$B$6,nhgAOWwq2014!$E$3:$J$31,$B$2)</f>
        <v>37.5</v>
      </c>
      <c r="M180" s="46">
        <f t="shared" si="39"/>
        <v>5.821300532689869</v>
      </c>
      <c r="N180" s="47">
        <f t="shared" si="40"/>
        <v>1059476.6969495562</v>
      </c>
    </row>
    <row r="181" spans="1:14" x14ac:dyDescent="0.25">
      <c r="A181" s="5">
        <f t="shared" si="46"/>
        <v>183000</v>
      </c>
      <c r="C181" s="5">
        <f>VLOOKUP(A181,nhgwq2014!$E$3:$J$31,$B$2)</f>
        <v>34.5</v>
      </c>
      <c r="D181" s="46">
        <f t="shared" si="41"/>
        <v>5.3555964900746789</v>
      </c>
      <c r="E181" s="47">
        <f t="shared" si="42"/>
        <v>980074.15768366621</v>
      </c>
      <c r="F181" s="5">
        <f>VLOOKUP(A181*$B$6,nhgwq2014!$E$3:$J$31,$B$2)</f>
        <v>34.5</v>
      </c>
      <c r="G181" s="46">
        <f t="shared" si="38"/>
        <v>5.3555964900746789</v>
      </c>
      <c r="H181" s="47">
        <f t="shared" si="43"/>
        <v>980074.15768366621</v>
      </c>
      <c r="I181" s="5">
        <f>VLOOKUP(A181,nhgAOWwq2014!$E$3:$J$31,$B$2)</f>
        <v>37.5</v>
      </c>
      <c r="J181" s="46">
        <f t="shared" si="44"/>
        <v>5.821300532689869</v>
      </c>
      <c r="K181" s="47">
        <f t="shared" si="45"/>
        <v>1065297.997482246</v>
      </c>
      <c r="L181" s="5">
        <f>VLOOKUP(A181*$B$6,nhgAOWwq2014!$E$3:$J$31,$B$2)</f>
        <v>37.5</v>
      </c>
      <c r="M181" s="46">
        <f t="shared" si="39"/>
        <v>5.821300532689869</v>
      </c>
      <c r="N181" s="47">
        <f t="shared" si="40"/>
        <v>1065297.997482246</v>
      </c>
    </row>
    <row r="182" spans="1:14" x14ac:dyDescent="0.25">
      <c r="A182" s="5">
        <f t="shared" si="46"/>
        <v>184000</v>
      </c>
      <c r="C182" s="5">
        <f>VLOOKUP(A182,nhgwq2014!$E$3:$J$31,$B$2)</f>
        <v>34.5</v>
      </c>
      <c r="D182" s="46">
        <f t="shared" si="41"/>
        <v>5.3555964900746789</v>
      </c>
      <c r="E182" s="47">
        <f t="shared" si="42"/>
        <v>985429.75417374086</v>
      </c>
      <c r="F182" s="5">
        <f>VLOOKUP(A182*$B$6,nhgwq2014!$E$3:$J$31,$B$2)</f>
        <v>34.5</v>
      </c>
      <c r="G182" s="46">
        <f t="shared" si="38"/>
        <v>5.3555964900746789</v>
      </c>
      <c r="H182" s="47">
        <f t="shared" si="43"/>
        <v>985429.75417374086</v>
      </c>
      <c r="I182" s="5">
        <f>VLOOKUP(A182,nhgAOWwq2014!$E$3:$J$31,$B$2)</f>
        <v>37.5</v>
      </c>
      <c r="J182" s="46">
        <f t="shared" si="44"/>
        <v>5.821300532689869</v>
      </c>
      <c r="K182" s="47">
        <f t="shared" si="45"/>
        <v>1071119.2980149358</v>
      </c>
      <c r="L182" s="5">
        <f>VLOOKUP(A182*$B$6,nhgAOWwq2014!$E$3:$J$31,$B$2)</f>
        <v>37.5</v>
      </c>
      <c r="M182" s="46">
        <f t="shared" si="39"/>
        <v>5.821300532689869</v>
      </c>
      <c r="N182" s="47">
        <f t="shared" si="40"/>
        <v>1071119.2980149358</v>
      </c>
    </row>
    <row r="183" spans="1:14" x14ac:dyDescent="0.25">
      <c r="A183" s="5">
        <f t="shared" si="46"/>
        <v>185000</v>
      </c>
      <c r="C183" s="5">
        <f>VLOOKUP(A183,nhgwq2014!$E$3:$J$31,$B$2)</f>
        <v>34.5</v>
      </c>
      <c r="D183" s="46">
        <f t="shared" si="41"/>
        <v>5.3555964900746789</v>
      </c>
      <c r="E183" s="47">
        <f t="shared" si="42"/>
        <v>990785.35066381563</v>
      </c>
      <c r="F183" s="5">
        <f>VLOOKUP(A183*$B$6,nhgwq2014!$E$3:$J$31,$B$2)</f>
        <v>34.5</v>
      </c>
      <c r="G183" s="46">
        <f t="shared" si="38"/>
        <v>5.3555964900746789</v>
      </c>
      <c r="H183" s="47">
        <f t="shared" si="43"/>
        <v>990785.35066381563</v>
      </c>
      <c r="I183" s="5">
        <f>VLOOKUP(A183,nhgAOWwq2014!$E$3:$J$31,$B$2)</f>
        <v>37.5</v>
      </c>
      <c r="J183" s="46">
        <f t="shared" si="44"/>
        <v>5.821300532689869</v>
      </c>
      <c r="K183" s="47">
        <f t="shared" si="45"/>
        <v>1076940.5985476258</v>
      </c>
      <c r="L183" s="5">
        <f>VLOOKUP(A183*$B$6,nhgAOWwq2014!$E$3:$J$31,$B$2)</f>
        <v>37.5</v>
      </c>
      <c r="M183" s="46">
        <f t="shared" si="39"/>
        <v>5.821300532689869</v>
      </c>
      <c r="N183" s="47">
        <f t="shared" si="40"/>
        <v>1076940.5985476258</v>
      </c>
    </row>
    <row r="184" spans="1:14" x14ac:dyDescent="0.25">
      <c r="A184" s="5">
        <f t="shared" si="46"/>
        <v>186000</v>
      </c>
      <c r="C184" s="5">
        <f>VLOOKUP(A184,nhgwq2014!$E$3:$J$31,$B$2)</f>
        <v>34.5</v>
      </c>
      <c r="D184" s="46">
        <f t="shared" si="41"/>
        <v>5.3555964900746789</v>
      </c>
      <c r="E184" s="47">
        <f t="shared" si="42"/>
        <v>996140.94715389027</v>
      </c>
      <c r="F184" s="5">
        <f>VLOOKUP(A184*$B$6,nhgwq2014!$E$3:$J$31,$B$2)</f>
        <v>34.5</v>
      </c>
      <c r="G184" s="46">
        <f t="shared" si="38"/>
        <v>5.3555964900746789</v>
      </c>
      <c r="H184" s="47">
        <f t="shared" si="43"/>
        <v>996140.94715389027</v>
      </c>
      <c r="I184" s="5">
        <f>VLOOKUP(A184,nhgAOWwq2014!$E$3:$J$31,$B$2)</f>
        <v>37.5</v>
      </c>
      <c r="J184" s="46">
        <f t="shared" si="44"/>
        <v>5.821300532689869</v>
      </c>
      <c r="K184" s="47">
        <f t="shared" si="45"/>
        <v>1082761.8990803156</v>
      </c>
      <c r="L184" s="5">
        <f>VLOOKUP(A184*$B$6,nhgAOWwq2014!$E$3:$J$31,$B$2)</f>
        <v>37.5</v>
      </c>
      <c r="M184" s="46">
        <f t="shared" si="39"/>
        <v>5.821300532689869</v>
      </c>
      <c r="N184" s="47">
        <f t="shared" si="40"/>
        <v>1082761.8990803156</v>
      </c>
    </row>
    <row r="185" spans="1:14" x14ac:dyDescent="0.25">
      <c r="A185" s="5">
        <f t="shared" si="46"/>
        <v>187000</v>
      </c>
      <c r="C185" s="5">
        <f>VLOOKUP(A185,nhgwq2014!$E$3:$J$31,$B$2)</f>
        <v>34.5</v>
      </c>
      <c r="D185" s="46">
        <f t="shared" si="41"/>
        <v>5.3555964900746789</v>
      </c>
      <c r="E185" s="47">
        <f t="shared" si="42"/>
        <v>1001496.5436439649</v>
      </c>
      <c r="F185" s="5">
        <f>VLOOKUP(A185*$B$6,nhgwq2014!$E$3:$J$31,$B$2)</f>
        <v>34.5</v>
      </c>
      <c r="G185" s="46">
        <f t="shared" si="38"/>
        <v>5.3555964900746789</v>
      </c>
      <c r="H185" s="47">
        <f t="shared" si="43"/>
        <v>1001496.5436439649</v>
      </c>
      <c r="I185" s="5">
        <f>VLOOKUP(A185,nhgAOWwq2014!$E$3:$J$31,$B$2)</f>
        <v>37.5</v>
      </c>
      <c r="J185" s="46">
        <f t="shared" si="44"/>
        <v>5.821300532689869</v>
      </c>
      <c r="K185" s="47">
        <f t="shared" si="45"/>
        <v>1088583.1996130056</v>
      </c>
      <c r="L185" s="5">
        <f>VLOOKUP(A185*$B$6,nhgAOWwq2014!$E$3:$J$31,$B$2)</f>
        <v>37.5</v>
      </c>
      <c r="M185" s="46">
        <f t="shared" si="39"/>
        <v>5.821300532689869</v>
      </c>
      <c r="N185" s="47">
        <f t="shared" si="40"/>
        <v>1088583.1996130056</v>
      </c>
    </row>
    <row r="186" spans="1:14" x14ac:dyDescent="0.25">
      <c r="A186" s="5">
        <f t="shared" si="46"/>
        <v>188000</v>
      </c>
      <c r="C186" s="5">
        <f>VLOOKUP(A186,nhgwq2014!$E$3:$J$31,$B$2)</f>
        <v>34.5</v>
      </c>
      <c r="D186" s="46">
        <f t="shared" si="41"/>
        <v>5.3555964900746789</v>
      </c>
      <c r="E186" s="47">
        <f t="shared" si="42"/>
        <v>1006852.1401340396</v>
      </c>
      <c r="F186" s="5">
        <f>VLOOKUP(A186*$B$6,nhgwq2014!$E$3:$J$31,$B$2)</f>
        <v>34.5</v>
      </c>
      <c r="G186" s="46">
        <f t="shared" si="38"/>
        <v>5.3555964900746789</v>
      </c>
      <c r="H186" s="47">
        <f t="shared" si="43"/>
        <v>1006852.1401340396</v>
      </c>
      <c r="I186" s="5">
        <f>VLOOKUP(A186,nhgAOWwq2014!$E$3:$J$31,$B$2)</f>
        <v>37.5</v>
      </c>
      <c r="J186" s="46">
        <f t="shared" si="44"/>
        <v>5.821300532689869</v>
      </c>
      <c r="K186" s="47">
        <f t="shared" si="45"/>
        <v>1094404.5001456954</v>
      </c>
      <c r="L186" s="5">
        <f>VLOOKUP(A186*$B$6,nhgAOWwq2014!$E$3:$J$31,$B$2)</f>
        <v>37.5</v>
      </c>
      <c r="M186" s="46">
        <f t="shared" si="39"/>
        <v>5.821300532689869</v>
      </c>
      <c r="N186" s="47">
        <f t="shared" si="40"/>
        <v>1094404.5001456954</v>
      </c>
    </row>
    <row r="187" spans="1:14" x14ac:dyDescent="0.25">
      <c r="A187" s="5">
        <f t="shared" si="46"/>
        <v>189000</v>
      </c>
      <c r="C187" s="5">
        <f>VLOOKUP(A187,nhgwq2014!$E$3:$J$31,$B$2)</f>
        <v>34.5</v>
      </c>
      <c r="D187" s="46">
        <f t="shared" si="41"/>
        <v>5.3555964900746789</v>
      </c>
      <c r="E187" s="47">
        <f t="shared" si="42"/>
        <v>1012207.7366241143</v>
      </c>
      <c r="F187" s="5">
        <f>VLOOKUP(A187*$B$6,nhgwq2014!$E$3:$J$31,$B$2)</f>
        <v>34.5</v>
      </c>
      <c r="G187" s="46">
        <f t="shared" si="38"/>
        <v>5.3555964900746789</v>
      </c>
      <c r="H187" s="47">
        <f t="shared" si="43"/>
        <v>1012207.7366241143</v>
      </c>
      <c r="I187" s="5">
        <f>VLOOKUP(A187,nhgAOWwq2014!$E$3:$J$31,$B$2)</f>
        <v>37.5</v>
      </c>
      <c r="J187" s="46">
        <f t="shared" si="44"/>
        <v>5.821300532689869</v>
      </c>
      <c r="K187" s="47">
        <f t="shared" si="45"/>
        <v>1100225.8006783852</v>
      </c>
      <c r="L187" s="5">
        <f>VLOOKUP(A187*$B$6,nhgAOWwq2014!$E$3:$J$31,$B$2)</f>
        <v>37.5</v>
      </c>
      <c r="M187" s="46">
        <f t="shared" si="39"/>
        <v>5.821300532689869</v>
      </c>
      <c r="N187" s="47">
        <f t="shared" si="40"/>
        <v>1100225.8006783852</v>
      </c>
    </row>
    <row r="188" spans="1:14" x14ac:dyDescent="0.25">
      <c r="A188" s="5">
        <f t="shared" si="46"/>
        <v>190000</v>
      </c>
      <c r="C188" s="5">
        <f>VLOOKUP(A188,nhgwq2014!$E$3:$J$31,$B$2)</f>
        <v>34.5</v>
      </c>
      <c r="D188" s="46">
        <f t="shared" si="41"/>
        <v>5.3555964900746789</v>
      </c>
      <c r="E188" s="47">
        <f t="shared" si="42"/>
        <v>1017563.333114189</v>
      </c>
      <c r="F188" s="5">
        <f>VLOOKUP(A188*$B$6,nhgwq2014!$E$3:$J$31,$B$2)</f>
        <v>34.5</v>
      </c>
      <c r="G188" s="46">
        <f t="shared" si="38"/>
        <v>5.3555964900746789</v>
      </c>
      <c r="H188" s="47">
        <f t="shared" si="43"/>
        <v>1017563.333114189</v>
      </c>
      <c r="I188" s="5">
        <f>VLOOKUP(A188,nhgAOWwq2014!$E$3:$J$31,$B$2)</f>
        <v>37.5</v>
      </c>
      <c r="J188" s="46">
        <f t="shared" si="44"/>
        <v>5.821300532689869</v>
      </c>
      <c r="K188" s="47">
        <f t="shared" si="45"/>
        <v>1106047.1012110752</v>
      </c>
      <c r="L188" s="5">
        <f>VLOOKUP(A188*$B$6,nhgAOWwq2014!$E$3:$J$31,$B$2)</f>
        <v>37.5</v>
      </c>
      <c r="M188" s="46">
        <f t="shared" si="39"/>
        <v>5.821300532689869</v>
      </c>
      <c r="N188" s="47">
        <f t="shared" si="40"/>
        <v>1106047.1012110752</v>
      </c>
    </row>
    <row r="189" spans="1:14" x14ac:dyDescent="0.25">
      <c r="A189" s="5">
        <f t="shared" si="46"/>
        <v>191000</v>
      </c>
      <c r="C189" s="5">
        <f>VLOOKUP(A189,nhgwq2014!$E$3:$J$31,$B$2)</f>
        <v>34.5</v>
      </c>
      <c r="D189" s="46">
        <f t="shared" si="41"/>
        <v>5.3555964900746789</v>
      </c>
      <c r="E189" s="47">
        <f t="shared" si="42"/>
        <v>1022918.9296042636</v>
      </c>
      <c r="F189" s="5">
        <f>VLOOKUP(A189*$B$6,nhgwq2014!$E$3:$J$31,$B$2)</f>
        <v>34.5</v>
      </c>
      <c r="G189" s="46">
        <f t="shared" si="38"/>
        <v>5.3555964900746789</v>
      </c>
      <c r="H189" s="47">
        <f t="shared" si="43"/>
        <v>1022918.9296042636</v>
      </c>
      <c r="I189" s="5">
        <f>VLOOKUP(A189,nhgAOWwq2014!$E$3:$J$31,$B$2)</f>
        <v>37.5</v>
      </c>
      <c r="J189" s="46">
        <f t="shared" si="44"/>
        <v>5.821300532689869</v>
      </c>
      <c r="K189" s="47">
        <f t="shared" si="45"/>
        <v>1111868.401743765</v>
      </c>
      <c r="L189" s="5">
        <f>VLOOKUP(A189*$B$6,nhgAOWwq2014!$E$3:$J$31,$B$2)</f>
        <v>37.5</v>
      </c>
      <c r="M189" s="46">
        <f t="shared" si="39"/>
        <v>5.821300532689869</v>
      </c>
      <c r="N189" s="47">
        <f t="shared" si="40"/>
        <v>1111868.401743765</v>
      </c>
    </row>
    <row r="190" spans="1:14" x14ac:dyDescent="0.25">
      <c r="A190" s="5">
        <f t="shared" si="46"/>
        <v>192000</v>
      </c>
      <c r="C190" s="5">
        <f>VLOOKUP(A190,nhgwq2014!$E$3:$J$31,$B$2)</f>
        <v>34.5</v>
      </c>
      <c r="D190" s="46">
        <f t="shared" si="41"/>
        <v>5.3555964900746789</v>
      </c>
      <c r="E190" s="47">
        <f t="shared" si="42"/>
        <v>1028274.5260943384</v>
      </c>
      <c r="F190" s="5">
        <f>VLOOKUP(A190*$B$6,nhgwq2014!$E$3:$J$31,$B$2)</f>
        <v>34.5</v>
      </c>
      <c r="G190" s="46">
        <f t="shared" si="38"/>
        <v>5.3555964900746789</v>
      </c>
      <c r="H190" s="47">
        <f t="shared" si="43"/>
        <v>1028274.5260943384</v>
      </c>
      <c r="I190" s="5">
        <f>VLOOKUP(A190,nhgAOWwq2014!$E$3:$J$31,$B$2)</f>
        <v>37.5</v>
      </c>
      <c r="J190" s="46">
        <f t="shared" si="44"/>
        <v>5.821300532689869</v>
      </c>
      <c r="K190" s="47">
        <f t="shared" si="45"/>
        <v>1117689.7022764548</v>
      </c>
      <c r="L190" s="5">
        <f>VLOOKUP(A190*$B$6,nhgAOWwq2014!$E$3:$J$31,$B$2)</f>
        <v>37.5</v>
      </c>
      <c r="M190" s="46">
        <f t="shared" si="39"/>
        <v>5.821300532689869</v>
      </c>
      <c r="N190" s="47">
        <f t="shared" si="40"/>
        <v>1117689.7022764548</v>
      </c>
    </row>
    <row r="191" spans="1:14" x14ac:dyDescent="0.25">
      <c r="A191" s="5">
        <f t="shared" si="46"/>
        <v>193000</v>
      </c>
      <c r="C191" s="5">
        <f>VLOOKUP(A191,nhgwq2014!$E$3:$J$31,$B$2)</f>
        <v>34.5</v>
      </c>
      <c r="D191" s="46">
        <f t="shared" si="41"/>
        <v>5.3555964900746789</v>
      </c>
      <c r="E191" s="47">
        <f t="shared" si="42"/>
        <v>1033630.122584413</v>
      </c>
      <c r="F191" s="5">
        <f>VLOOKUP(A191*$B$6,nhgwq2014!$E$3:$J$31,$B$2)</f>
        <v>34.5</v>
      </c>
      <c r="G191" s="46">
        <f t="shared" si="38"/>
        <v>5.3555964900746789</v>
      </c>
      <c r="H191" s="47">
        <f t="shared" si="43"/>
        <v>1033630.122584413</v>
      </c>
      <c r="I191" s="5">
        <f>VLOOKUP(A191,nhgAOWwq2014!$E$3:$J$31,$B$2)</f>
        <v>37.5</v>
      </c>
      <c r="J191" s="46">
        <f t="shared" si="44"/>
        <v>5.821300532689869</v>
      </c>
      <c r="K191" s="47">
        <f t="shared" si="45"/>
        <v>1123511.0028091448</v>
      </c>
      <c r="L191" s="5">
        <f>VLOOKUP(A191*$B$6,nhgAOWwq2014!$E$3:$J$31,$B$2)</f>
        <v>37.5</v>
      </c>
      <c r="M191" s="46">
        <f t="shared" si="39"/>
        <v>5.821300532689869</v>
      </c>
      <c r="N191" s="47">
        <f t="shared" si="40"/>
        <v>1123511.0028091448</v>
      </c>
    </row>
    <row r="192" spans="1:14" x14ac:dyDescent="0.25">
      <c r="A192" s="5">
        <f t="shared" si="46"/>
        <v>194000</v>
      </c>
      <c r="C192" s="5">
        <f>VLOOKUP(A192,nhgwq2014!$E$3:$J$31,$B$2)</f>
        <v>34.5</v>
      </c>
      <c r="D192" s="46">
        <f t="shared" si="41"/>
        <v>5.3555964900746789</v>
      </c>
      <c r="E192" s="47">
        <f t="shared" si="42"/>
        <v>1038985.7190744877</v>
      </c>
      <c r="F192" s="5">
        <f>VLOOKUP(A192*$B$6,nhgwq2014!$E$3:$J$31,$B$2)</f>
        <v>34.5</v>
      </c>
      <c r="G192" s="46">
        <f t="shared" si="38"/>
        <v>5.3555964900746789</v>
      </c>
      <c r="H192" s="47">
        <f t="shared" si="43"/>
        <v>1038985.7190744877</v>
      </c>
      <c r="I192" s="5">
        <f>VLOOKUP(A192,nhgAOWwq2014!$E$3:$J$31,$B$2)</f>
        <v>37.5</v>
      </c>
      <c r="J192" s="46">
        <f t="shared" si="44"/>
        <v>5.821300532689869</v>
      </c>
      <c r="K192" s="47">
        <f t="shared" si="45"/>
        <v>1129332.3033418346</v>
      </c>
      <c r="L192" s="5">
        <f>VLOOKUP(A192*$B$6,nhgAOWwq2014!$E$3:$J$31,$B$2)</f>
        <v>37.5</v>
      </c>
      <c r="M192" s="46">
        <f t="shared" si="39"/>
        <v>5.821300532689869</v>
      </c>
      <c r="N192" s="47">
        <f t="shared" si="40"/>
        <v>1129332.3033418346</v>
      </c>
    </row>
    <row r="193" spans="1:14" x14ac:dyDescent="0.25">
      <c r="A193" s="5">
        <f t="shared" si="46"/>
        <v>195000</v>
      </c>
      <c r="C193" s="5">
        <f>VLOOKUP(A193,nhgwq2014!$E$3:$J$31,$B$2)</f>
        <v>34.5</v>
      </c>
      <c r="D193" s="46">
        <f t="shared" si="41"/>
        <v>5.3555964900746789</v>
      </c>
      <c r="E193" s="47">
        <f t="shared" si="42"/>
        <v>1044341.3155645623</v>
      </c>
      <c r="F193" s="5">
        <f>VLOOKUP(A193*$B$6,nhgwq2014!$E$3:$J$31,$B$2)</f>
        <v>34.5</v>
      </c>
      <c r="G193" s="46">
        <f t="shared" si="38"/>
        <v>5.3555964900746789</v>
      </c>
      <c r="H193" s="47">
        <f t="shared" si="43"/>
        <v>1044341.3155645623</v>
      </c>
      <c r="I193" s="5">
        <f>VLOOKUP(A193,nhgAOWwq2014!$E$3:$J$31,$B$2)</f>
        <v>37.5</v>
      </c>
      <c r="J193" s="46">
        <f t="shared" si="44"/>
        <v>5.821300532689869</v>
      </c>
      <c r="K193" s="47">
        <f t="shared" si="45"/>
        <v>1135153.6038745244</v>
      </c>
      <c r="L193" s="5">
        <f>VLOOKUP(A193*$B$6,nhgAOWwq2014!$E$3:$J$31,$B$2)</f>
        <v>37.5</v>
      </c>
      <c r="M193" s="46">
        <f t="shared" si="39"/>
        <v>5.821300532689869</v>
      </c>
      <c r="N193" s="47">
        <f t="shared" si="40"/>
        <v>1135153.6038745244</v>
      </c>
    </row>
    <row r="194" spans="1:14" x14ac:dyDescent="0.25">
      <c r="A194" s="5">
        <f t="shared" si="46"/>
        <v>196000</v>
      </c>
      <c r="C194" s="5">
        <f>VLOOKUP(A194,nhgwq2014!$E$3:$J$31,$B$2)</f>
        <v>34.5</v>
      </c>
      <c r="D194" s="46">
        <f t="shared" si="41"/>
        <v>5.3555964900746789</v>
      </c>
      <c r="E194" s="47">
        <f t="shared" si="42"/>
        <v>1049696.912054637</v>
      </c>
      <c r="F194" s="5">
        <f>VLOOKUP(A194*$B$6,nhgwq2014!$E$3:$J$31,$B$2)</f>
        <v>34.5</v>
      </c>
      <c r="G194" s="46">
        <f t="shared" si="38"/>
        <v>5.3555964900746789</v>
      </c>
      <c r="H194" s="47">
        <f t="shared" si="43"/>
        <v>1049696.912054637</v>
      </c>
      <c r="I194" s="5">
        <f>VLOOKUP(A194,nhgAOWwq2014!$E$3:$J$31,$B$2)</f>
        <v>37.5</v>
      </c>
      <c r="J194" s="46">
        <f t="shared" si="44"/>
        <v>5.821300532689869</v>
      </c>
      <c r="K194" s="47">
        <f t="shared" si="45"/>
        <v>1140974.9044072144</v>
      </c>
      <c r="L194" s="5">
        <f>VLOOKUP(A194*$B$6,nhgAOWwq2014!$E$3:$J$31,$B$2)</f>
        <v>37.5</v>
      </c>
      <c r="M194" s="46">
        <f t="shared" si="39"/>
        <v>5.821300532689869</v>
      </c>
      <c r="N194" s="47">
        <f t="shared" si="40"/>
        <v>1140974.9044072144</v>
      </c>
    </row>
    <row r="195" spans="1:14" x14ac:dyDescent="0.25">
      <c r="A195" s="5">
        <f t="shared" si="46"/>
        <v>197000</v>
      </c>
      <c r="C195" s="5">
        <f>VLOOKUP(A195,nhgwq2014!$E$3:$J$31,$B$2)</f>
        <v>34.5</v>
      </c>
      <c r="D195" s="46">
        <f t="shared" si="41"/>
        <v>5.3555964900746789</v>
      </c>
      <c r="E195" s="47">
        <f t="shared" si="42"/>
        <v>1055052.5085447116</v>
      </c>
      <c r="F195" s="5">
        <f>VLOOKUP(A195*$B$6,nhgwq2014!$E$3:$J$31,$B$2)</f>
        <v>34.5</v>
      </c>
      <c r="G195" s="46">
        <f t="shared" si="38"/>
        <v>5.3555964900746789</v>
      </c>
      <c r="H195" s="47">
        <f t="shared" si="43"/>
        <v>1055052.5085447116</v>
      </c>
      <c r="I195" s="5">
        <f>VLOOKUP(A195,nhgAOWwq2014!$E$3:$J$31,$B$2)</f>
        <v>37.5</v>
      </c>
      <c r="J195" s="46">
        <f t="shared" si="44"/>
        <v>5.821300532689869</v>
      </c>
      <c r="K195" s="47">
        <f t="shared" si="45"/>
        <v>1146796.2049399042</v>
      </c>
      <c r="L195" s="5">
        <f>VLOOKUP(A195*$B$6,nhgAOWwq2014!$E$3:$J$31,$B$2)</f>
        <v>37.5</v>
      </c>
      <c r="M195" s="46">
        <f t="shared" si="39"/>
        <v>5.821300532689869</v>
      </c>
      <c r="N195" s="47">
        <f t="shared" si="40"/>
        <v>1146796.2049399042</v>
      </c>
    </row>
    <row r="196" spans="1:14" x14ac:dyDescent="0.25">
      <c r="A196" s="5">
        <f t="shared" si="46"/>
        <v>198000</v>
      </c>
      <c r="C196" s="5">
        <f>VLOOKUP(A196,nhgwq2014!$E$3:$J$31,$B$2)</f>
        <v>34.5</v>
      </c>
      <c r="D196" s="46">
        <f t="shared" si="41"/>
        <v>5.3555964900746789</v>
      </c>
      <c r="E196" s="47">
        <f t="shared" si="42"/>
        <v>1060408.1050347865</v>
      </c>
      <c r="F196" s="5">
        <f>VLOOKUP(A196*$B$6,nhgwq2014!$E$3:$J$31,$B$2)</f>
        <v>34.5</v>
      </c>
      <c r="G196" s="46">
        <f t="shared" si="38"/>
        <v>5.3555964900746789</v>
      </c>
      <c r="H196" s="47">
        <f t="shared" si="43"/>
        <v>1060408.1050347865</v>
      </c>
      <c r="I196" s="5">
        <f>VLOOKUP(A196,nhgAOWwq2014!$E$3:$J$31,$B$2)</f>
        <v>37.5</v>
      </c>
      <c r="J196" s="46">
        <f t="shared" si="44"/>
        <v>5.821300532689869</v>
      </c>
      <c r="K196" s="47">
        <f t="shared" si="45"/>
        <v>1152617.5054725942</v>
      </c>
      <c r="L196" s="5">
        <f>VLOOKUP(A196*$B$6,nhgAOWwq2014!$E$3:$J$31,$B$2)</f>
        <v>37.5</v>
      </c>
      <c r="M196" s="46">
        <f t="shared" si="39"/>
        <v>5.821300532689869</v>
      </c>
      <c r="N196" s="47">
        <f t="shared" si="40"/>
        <v>1152617.5054725942</v>
      </c>
    </row>
    <row r="197" spans="1:14" x14ac:dyDescent="0.25">
      <c r="A197" s="5">
        <f t="shared" si="46"/>
        <v>199000</v>
      </c>
      <c r="C197" s="5">
        <f>VLOOKUP(A197,nhgwq2014!$E$3:$J$31,$B$2)</f>
        <v>34.5</v>
      </c>
      <c r="D197" s="46">
        <f t="shared" si="41"/>
        <v>5.3555964900746789</v>
      </c>
      <c r="E197" s="47">
        <f t="shared" si="42"/>
        <v>1065763.7015248612</v>
      </c>
      <c r="F197" s="5">
        <f>VLOOKUP(A197*$B$6,nhgwq2014!$E$3:$J$31,$B$2)</f>
        <v>34.5</v>
      </c>
      <c r="G197" s="46">
        <f t="shared" si="38"/>
        <v>5.3555964900746789</v>
      </c>
      <c r="H197" s="47">
        <f t="shared" si="43"/>
        <v>1065763.7015248612</v>
      </c>
      <c r="I197" s="5">
        <f>VLOOKUP(A197,nhgAOWwq2014!$E$3:$J$31,$B$2)</f>
        <v>37.5</v>
      </c>
      <c r="J197" s="46">
        <f t="shared" si="44"/>
        <v>5.821300532689869</v>
      </c>
      <c r="K197" s="47">
        <f t="shared" si="45"/>
        <v>1158438.806005284</v>
      </c>
      <c r="L197" s="5">
        <f>VLOOKUP(A197*$B$6,nhgAOWwq2014!$E$3:$J$31,$B$2)</f>
        <v>37.5</v>
      </c>
      <c r="M197" s="46">
        <f t="shared" si="39"/>
        <v>5.821300532689869</v>
      </c>
      <c r="N197" s="47">
        <f t="shared" si="40"/>
        <v>1158438.806005284</v>
      </c>
    </row>
    <row r="198" spans="1:14" x14ac:dyDescent="0.25">
      <c r="A198" s="5">
        <f t="shared" si="46"/>
        <v>200000</v>
      </c>
      <c r="C198" s="5">
        <f>VLOOKUP(A198,nhgwq2014!$E$3:$J$31,$B$2)</f>
        <v>34.5</v>
      </c>
      <c r="D198" s="46">
        <f t="shared" si="41"/>
        <v>5.3555964900746789</v>
      </c>
      <c r="E198" s="47">
        <f t="shared" si="42"/>
        <v>1071119.2980149358</v>
      </c>
      <c r="F198" s="5">
        <f>VLOOKUP(A198*$B$6,nhgwq2014!$E$3:$J$31,$B$2)</f>
        <v>34.5</v>
      </c>
      <c r="G198" s="46">
        <f t="shared" si="38"/>
        <v>5.3555964900746789</v>
      </c>
      <c r="H198" s="47">
        <f t="shared" si="43"/>
        <v>1071119.2980149358</v>
      </c>
      <c r="I198" s="5">
        <f>VLOOKUP(A198,nhgAOWwq2014!$E$3:$J$31,$B$2)</f>
        <v>37.5</v>
      </c>
      <c r="J198" s="46">
        <f t="shared" si="44"/>
        <v>5.821300532689869</v>
      </c>
      <c r="K198" s="47">
        <f t="shared" si="45"/>
        <v>1164260.1065379737</v>
      </c>
      <c r="L198" s="5">
        <f>VLOOKUP(A198*$B$6,nhgAOWwq2014!$E$3:$J$31,$B$2)</f>
        <v>37.5</v>
      </c>
      <c r="M198" s="46">
        <f t="shared" si="39"/>
        <v>5.821300532689869</v>
      </c>
      <c r="N198" s="47">
        <f t="shared" si="40"/>
        <v>1164260.1065379737</v>
      </c>
    </row>
  </sheetData>
  <pageMargins left="0.7" right="0.7" top="0.75" bottom="0.75" header="0.3" footer="0.3"/>
  <pageSetup paperSize="9"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I39"/>
  <sheetViews>
    <sheetView topLeftCell="C1" zoomScale="85" zoomScaleNormal="85" workbookViewId="0"/>
  </sheetViews>
  <sheetFormatPr defaultRowHeight="15" outlineLevelRow="1" outlineLevelCol="1" x14ac:dyDescent="0.25"/>
  <cols>
    <col min="1" max="1" width="19.28515625" style="19" hidden="1" customWidth="1" outlineLevel="1"/>
    <col min="2" max="2" width="4.42578125" hidden="1" customWidth="1" outlineLevel="1"/>
    <col min="3" max="3" width="48" bestFit="1" customWidth="1" collapsed="1"/>
    <col min="4" max="4" width="12.5703125" bestFit="1" customWidth="1"/>
    <col min="7" max="7" width="29.85546875" bestFit="1" customWidth="1"/>
  </cols>
  <sheetData>
    <row r="1" spans="1:9" x14ac:dyDescent="0.25">
      <c r="A1" s="18" t="s">
        <v>31</v>
      </c>
    </row>
    <row r="2" spans="1:9" x14ac:dyDescent="0.25">
      <c r="C2" t="s">
        <v>21</v>
      </c>
      <c r="D2" s="17">
        <f>'MaxHyp Light'!B5</f>
        <v>50000</v>
      </c>
      <c r="E2" s="17">
        <f>'MaxHyp Light'!B4</f>
        <v>30</v>
      </c>
      <c r="F2" t="s">
        <v>46</v>
      </c>
      <c r="G2" t="s">
        <v>47</v>
      </c>
      <c r="H2" s="5">
        <f>MAX(D2,D3)</f>
        <v>50000</v>
      </c>
      <c r="I2" s="35">
        <f>'MaxHyp Light'!Q11</f>
        <v>50000</v>
      </c>
    </row>
    <row r="3" spans="1:9" x14ac:dyDescent="0.25">
      <c r="A3" s="19" t="s">
        <v>28</v>
      </c>
      <c r="C3" t="s">
        <v>22</v>
      </c>
      <c r="D3" s="17">
        <f>'MaxHyp Light'!C5</f>
        <v>0</v>
      </c>
      <c r="E3" s="17">
        <f>'MaxHyp Light'!C4</f>
        <v>30</v>
      </c>
      <c r="F3" t="s">
        <v>46</v>
      </c>
      <c r="G3" t="s">
        <v>48</v>
      </c>
      <c r="H3" s="5">
        <f>VLOOKUP(H2,D2:E3,2,0)</f>
        <v>30</v>
      </c>
    </row>
    <row r="4" spans="1:9" x14ac:dyDescent="0.25">
      <c r="A4" s="19" t="s">
        <v>29</v>
      </c>
      <c r="C4" s="8" t="s">
        <v>26</v>
      </c>
      <c r="D4" s="17">
        <f>'MaxHyp Light'!B13</f>
        <v>0</v>
      </c>
      <c r="G4" t="s">
        <v>50</v>
      </c>
      <c r="H4" s="5" t="str">
        <f>IF(H3&lt;65,"NHG","NHG65")</f>
        <v>NHG</v>
      </c>
    </row>
    <row r="5" spans="1:9" x14ac:dyDescent="0.25">
      <c r="A5" s="19" t="s">
        <v>5</v>
      </c>
    </row>
    <row r="6" spans="1:9" x14ac:dyDescent="0.25">
      <c r="A6" s="19" t="s">
        <v>4</v>
      </c>
      <c r="C6" t="s">
        <v>103</v>
      </c>
      <c r="D6">
        <v>5</v>
      </c>
    </row>
    <row r="7" spans="1:9" x14ac:dyDescent="0.25">
      <c r="C7" t="s">
        <v>80</v>
      </c>
      <c r="D7" s="38">
        <f>'MaxHyp Light'!B17</f>
        <v>0.05</v>
      </c>
    </row>
    <row r="8" spans="1:9" x14ac:dyDescent="0.25">
      <c r="A8" s="20" t="s">
        <v>6</v>
      </c>
      <c r="C8" t="s">
        <v>0</v>
      </c>
      <c r="D8">
        <f>H21</f>
        <v>27.500000000000004</v>
      </c>
    </row>
    <row r="9" spans="1:9" x14ac:dyDescent="0.25">
      <c r="A9" s="19" t="s">
        <v>30</v>
      </c>
      <c r="C9" t="s">
        <v>24</v>
      </c>
      <c r="D9" s="5">
        <f>D8-160*D7-0.1</f>
        <v>19.400000000000002</v>
      </c>
      <c r="E9" s="8" t="s">
        <v>104</v>
      </c>
    </row>
    <row r="10" spans="1:9" x14ac:dyDescent="0.25">
      <c r="A10" s="19" t="s">
        <v>29</v>
      </c>
      <c r="C10" t="s">
        <v>25</v>
      </c>
      <c r="D10">
        <f>D9</f>
        <v>19.400000000000002</v>
      </c>
      <c r="E10" s="39" t="s">
        <v>79</v>
      </c>
    </row>
    <row r="11" spans="1:9" x14ac:dyDescent="0.25">
      <c r="A11" s="19" t="s">
        <v>5</v>
      </c>
    </row>
    <row r="12" spans="1:9" x14ac:dyDescent="0.25">
      <c r="A12" s="19" t="s">
        <v>7</v>
      </c>
      <c r="C12" t="s">
        <v>19</v>
      </c>
      <c r="D12" s="5">
        <f>(D2+D3-D4)*D8/100</f>
        <v>13750.000000000002</v>
      </c>
    </row>
    <row r="13" spans="1:9" x14ac:dyDescent="0.25">
      <c r="A13" s="20" t="s">
        <v>6</v>
      </c>
      <c r="C13" s="6" t="s">
        <v>20</v>
      </c>
      <c r="D13" s="9">
        <f>D12*D10/D8</f>
        <v>9700</v>
      </c>
    </row>
    <row r="14" spans="1:9" x14ac:dyDescent="0.25">
      <c r="A14" s="19" t="s">
        <v>8</v>
      </c>
      <c r="C14" s="8" t="s">
        <v>27</v>
      </c>
      <c r="D14" s="17">
        <f>'MaxHyp Light'!B15</f>
        <v>0</v>
      </c>
    </row>
    <row r="15" spans="1:9" x14ac:dyDescent="0.25">
      <c r="C15" t="s">
        <v>32</v>
      </c>
      <c r="D15" s="5">
        <f>D12-D14</f>
        <v>13750.000000000002</v>
      </c>
    </row>
    <row r="16" spans="1:9" x14ac:dyDescent="0.25">
      <c r="C16" s="6" t="s">
        <v>33</v>
      </c>
      <c r="D16" s="9">
        <f>D13-D14</f>
        <v>9700</v>
      </c>
    </row>
    <row r="17" spans="3:9" x14ac:dyDescent="0.25">
      <c r="H17" t="s">
        <v>43</v>
      </c>
      <c r="I17" t="s">
        <v>49</v>
      </c>
    </row>
    <row r="18" spans="3:9" x14ac:dyDescent="0.25">
      <c r="C18" s="1" t="s">
        <v>1</v>
      </c>
      <c r="D18" s="21">
        <f>'MaxHyp Light'!B17</f>
        <v>0.05</v>
      </c>
      <c r="G18" t="s">
        <v>51</v>
      </c>
      <c r="H18" s="5">
        <f>HLOOKUP(D18*100,nhgwq2014!F2:J3,2,1)</f>
        <v>4</v>
      </c>
      <c r="I18" s="5">
        <f>HLOOKUP(D18*100,nhgAOWwq2014!F2:J3,2,1)</f>
        <v>4</v>
      </c>
    </row>
    <row r="19" spans="3:9" x14ac:dyDescent="0.25">
      <c r="C19" s="1" t="s">
        <v>2</v>
      </c>
      <c r="D19" s="22">
        <f>'MaxHyp Light'!B18</f>
        <v>30</v>
      </c>
      <c r="G19" t="s">
        <v>4</v>
      </c>
      <c r="H19" s="5">
        <f>VLOOKUP(I2,nhgwq2014!E:J,H18,1)</f>
        <v>27.500000000000004</v>
      </c>
      <c r="I19" s="5">
        <f>VLOOKUP(I2,nhgAOWwq2014!E:J,H18,1)</f>
        <v>34.5</v>
      </c>
    </row>
    <row r="20" spans="3:9" x14ac:dyDescent="0.25">
      <c r="C20" s="2" t="s">
        <v>3</v>
      </c>
      <c r="D20" s="3">
        <f>PV(D18/12,D19*12,-1/12,0,0)</f>
        <v>15.523468087172983</v>
      </c>
    </row>
    <row r="21" spans="3:9" x14ac:dyDescent="0.25">
      <c r="C21" t="s">
        <v>17</v>
      </c>
      <c r="D21" s="10">
        <f>D15*D20</f>
        <v>213447.68619862854</v>
      </c>
      <c r="G21" t="s">
        <v>53</v>
      </c>
      <c r="H21" s="5">
        <f>IF(H4="NHG",H19,I19)</f>
        <v>27.500000000000004</v>
      </c>
    </row>
    <row r="22" spans="3:9" x14ac:dyDescent="0.25">
      <c r="C22" s="6" t="s">
        <v>18</v>
      </c>
      <c r="D22" s="11">
        <f>D21*D10/D8</f>
        <v>150577.64044557794</v>
      </c>
    </row>
    <row r="23" spans="3:9" x14ac:dyDescent="0.25">
      <c r="C23" s="6"/>
      <c r="D23" s="7"/>
    </row>
    <row r="24" spans="3:9" x14ac:dyDescent="0.25">
      <c r="C24" s="6" t="s">
        <v>36</v>
      </c>
      <c r="D24" s="7"/>
    </row>
    <row r="25" spans="3:9" x14ac:dyDescent="0.25">
      <c r="C25" t="s">
        <v>9</v>
      </c>
      <c r="D25" s="4"/>
    </row>
    <row r="26" spans="3:9" x14ac:dyDescent="0.25">
      <c r="C26" t="s">
        <v>10</v>
      </c>
      <c r="D26" s="10">
        <f>D21-D25</f>
        <v>213447.68619862854</v>
      </c>
    </row>
    <row r="27" spans="3:9" x14ac:dyDescent="0.25">
      <c r="C27" t="s">
        <v>11</v>
      </c>
      <c r="D27" s="10">
        <f>D26*D10/D8</f>
        <v>150577.64044557794</v>
      </c>
    </row>
    <row r="28" spans="3:9" x14ac:dyDescent="0.25">
      <c r="C28" t="s">
        <v>12</v>
      </c>
      <c r="D28" s="12">
        <f>D27+D25</f>
        <v>150577.64044557794</v>
      </c>
    </row>
    <row r="29" spans="3:9" x14ac:dyDescent="0.25">
      <c r="D29" s="4"/>
    </row>
    <row r="30" spans="3:9" x14ac:dyDescent="0.25">
      <c r="C30" s="6" t="s">
        <v>37</v>
      </c>
      <c r="D30" s="4"/>
    </row>
    <row r="31" spans="3:9" x14ac:dyDescent="0.25">
      <c r="C31" t="s">
        <v>34</v>
      </c>
      <c r="D31" s="23">
        <f>'MaxHyp Light'!B19</f>
        <v>0</v>
      </c>
    </row>
    <row r="32" spans="3:9" x14ac:dyDescent="0.25">
      <c r="C32" t="s">
        <v>55</v>
      </c>
      <c r="D32" s="10">
        <f>D31/D20</f>
        <v>0</v>
      </c>
    </row>
    <row r="33" spans="3:4" x14ac:dyDescent="0.25">
      <c r="C33" s="6" t="s">
        <v>54</v>
      </c>
      <c r="D33" s="11">
        <f>D32*D8/D10</f>
        <v>0</v>
      </c>
    </row>
    <row r="34" spans="3:4" x14ac:dyDescent="0.25">
      <c r="C34" t="s">
        <v>16</v>
      </c>
      <c r="D34" s="10">
        <f>D15-D33</f>
        <v>13750.000000000002</v>
      </c>
    </row>
    <row r="35" spans="3:4" hidden="1" outlineLevel="1" x14ac:dyDescent="0.25">
      <c r="C35" s="6" t="s">
        <v>13</v>
      </c>
      <c r="D35" s="11">
        <f>D32</f>
        <v>0</v>
      </c>
    </row>
    <row r="36" spans="3:4" hidden="1" outlineLevel="1" x14ac:dyDescent="0.25">
      <c r="C36" t="s">
        <v>14</v>
      </c>
      <c r="D36" s="10">
        <f>D34+D35</f>
        <v>13750.000000000002</v>
      </c>
    </row>
    <row r="37" spans="3:4" hidden="1" outlineLevel="1" x14ac:dyDescent="0.25">
      <c r="C37" t="s">
        <v>15</v>
      </c>
      <c r="D37" s="12">
        <f>D36/12</f>
        <v>1145.8333333333335</v>
      </c>
    </row>
    <row r="38" spans="3:4" collapsed="1" x14ac:dyDescent="0.25">
      <c r="C38" t="s">
        <v>45</v>
      </c>
      <c r="D38" s="10">
        <f>D34*D20</f>
        <v>213447.68619862854</v>
      </c>
    </row>
    <row r="39" spans="3:4" x14ac:dyDescent="0.25">
      <c r="C39" s="13" t="s">
        <v>35</v>
      </c>
      <c r="D39" s="12">
        <f>D31+D38</f>
        <v>213447.68619862854</v>
      </c>
    </row>
  </sheetData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D1:J31"/>
  <sheetViews>
    <sheetView workbookViewId="0"/>
  </sheetViews>
  <sheetFormatPr defaultRowHeight="15" x14ac:dyDescent="0.25"/>
  <cols>
    <col min="5" max="10" width="12.7109375" style="26" customWidth="1"/>
  </cols>
  <sheetData>
    <row r="1" spans="4:10" x14ac:dyDescent="0.25">
      <c r="F1" s="14" t="s">
        <v>52</v>
      </c>
      <c r="G1" s="14" t="s">
        <v>52</v>
      </c>
      <c r="H1" s="14" t="s">
        <v>52</v>
      </c>
      <c r="I1" s="14" t="s">
        <v>52</v>
      </c>
      <c r="J1" s="14" t="s">
        <v>52</v>
      </c>
    </row>
    <row r="2" spans="4:10" x14ac:dyDescent="0.25">
      <c r="F2" s="14">
        <v>0</v>
      </c>
      <c r="G2" s="14">
        <v>4.01</v>
      </c>
      <c r="H2" s="14">
        <v>4.51</v>
      </c>
      <c r="I2" s="14">
        <v>5.01</v>
      </c>
      <c r="J2" s="14">
        <v>5.51</v>
      </c>
    </row>
    <row r="3" spans="4:10" s="25" customFormat="1" x14ac:dyDescent="0.25">
      <c r="E3" s="24" t="s">
        <v>59</v>
      </c>
      <c r="F3" s="24">
        <v>2</v>
      </c>
      <c r="G3" s="24">
        <v>3</v>
      </c>
      <c r="H3" s="24">
        <v>4</v>
      </c>
      <c r="I3" s="24">
        <v>5</v>
      </c>
      <c r="J3" s="24">
        <v>6</v>
      </c>
    </row>
    <row r="4" spans="4:10" x14ac:dyDescent="0.25">
      <c r="D4">
        <v>1</v>
      </c>
      <c r="E4">
        <v>0</v>
      </c>
      <c r="F4">
        <v>16.5</v>
      </c>
      <c r="G4">
        <v>17</v>
      </c>
      <c r="H4">
        <v>17.5</v>
      </c>
      <c r="I4">
        <v>18</v>
      </c>
      <c r="J4">
        <v>18.5</v>
      </c>
    </row>
    <row r="5" spans="4:10" x14ac:dyDescent="0.25">
      <c r="D5">
        <f>D4+1</f>
        <v>2</v>
      </c>
      <c r="E5" s="36">
        <v>19500</v>
      </c>
      <c r="F5">
        <v>16.5</v>
      </c>
      <c r="G5">
        <v>17</v>
      </c>
      <c r="H5">
        <v>17.5</v>
      </c>
      <c r="I5">
        <v>18</v>
      </c>
      <c r="J5">
        <v>18.5</v>
      </c>
    </row>
    <row r="6" spans="4:10" x14ac:dyDescent="0.25">
      <c r="D6">
        <f t="shared" ref="D6:D30" si="0">D5+1</f>
        <v>3</v>
      </c>
      <c r="E6" s="36">
        <v>20000</v>
      </c>
      <c r="F6">
        <v>17.5</v>
      </c>
      <c r="G6">
        <v>18</v>
      </c>
      <c r="H6">
        <v>18.5</v>
      </c>
      <c r="I6">
        <v>19</v>
      </c>
      <c r="J6">
        <v>19.5</v>
      </c>
    </row>
    <row r="7" spans="4:10" x14ac:dyDescent="0.25">
      <c r="D7">
        <f t="shared" si="0"/>
        <v>4</v>
      </c>
      <c r="E7" s="36">
        <v>20500</v>
      </c>
      <c r="F7">
        <v>18.5</v>
      </c>
      <c r="G7">
        <v>19</v>
      </c>
      <c r="H7">
        <v>19.5</v>
      </c>
      <c r="I7">
        <v>20</v>
      </c>
      <c r="J7">
        <v>20.5</v>
      </c>
    </row>
    <row r="8" spans="4:10" x14ac:dyDescent="0.25">
      <c r="D8">
        <f t="shared" si="0"/>
        <v>5</v>
      </c>
      <c r="E8" s="36">
        <v>21000</v>
      </c>
      <c r="F8">
        <v>19.5</v>
      </c>
      <c r="G8">
        <v>20</v>
      </c>
      <c r="H8">
        <v>20.5</v>
      </c>
      <c r="I8">
        <v>21</v>
      </c>
      <c r="J8">
        <v>21.5</v>
      </c>
    </row>
    <row r="9" spans="4:10" x14ac:dyDescent="0.25">
      <c r="D9">
        <f t="shared" si="0"/>
        <v>6</v>
      </c>
      <c r="E9" s="36">
        <v>21500</v>
      </c>
      <c r="F9">
        <v>20</v>
      </c>
      <c r="G9">
        <v>20.5</v>
      </c>
      <c r="H9">
        <v>21</v>
      </c>
      <c r="I9">
        <v>21.5</v>
      </c>
      <c r="J9">
        <v>22</v>
      </c>
    </row>
    <row r="10" spans="4:10" x14ac:dyDescent="0.25">
      <c r="D10">
        <f t="shared" si="0"/>
        <v>7</v>
      </c>
      <c r="E10" s="36">
        <v>22000</v>
      </c>
      <c r="F10">
        <v>21</v>
      </c>
      <c r="G10">
        <v>21.5</v>
      </c>
      <c r="H10">
        <v>22</v>
      </c>
      <c r="I10">
        <v>22.5</v>
      </c>
      <c r="J10">
        <v>23</v>
      </c>
    </row>
    <row r="11" spans="4:10" x14ac:dyDescent="0.25">
      <c r="D11">
        <f t="shared" si="0"/>
        <v>8</v>
      </c>
      <c r="E11" s="36">
        <v>22500</v>
      </c>
      <c r="F11">
        <v>21.5</v>
      </c>
      <c r="G11">
        <v>22.5</v>
      </c>
      <c r="H11">
        <v>23.5</v>
      </c>
      <c r="I11">
        <v>24.5</v>
      </c>
      <c r="J11">
        <v>25.5</v>
      </c>
    </row>
    <row r="12" spans="4:10" x14ac:dyDescent="0.25">
      <c r="D12">
        <f t="shared" si="0"/>
        <v>9</v>
      </c>
      <c r="E12" s="36">
        <v>23000</v>
      </c>
      <c r="F12">
        <v>22.5</v>
      </c>
      <c r="G12">
        <v>23.5</v>
      </c>
      <c r="H12">
        <v>24.5</v>
      </c>
      <c r="I12">
        <v>25.5</v>
      </c>
      <c r="J12">
        <v>26.5</v>
      </c>
    </row>
    <row r="13" spans="4:10" x14ac:dyDescent="0.25">
      <c r="D13">
        <f t="shared" si="0"/>
        <v>10</v>
      </c>
      <c r="E13" s="36">
        <v>23500</v>
      </c>
      <c r="F13">
        <v>23</v>
      </c>
      <c r="G13">
        <v>24</v>
      </c>
      <c r="H13">
        <v>25</v>
      </c>
      <c r="I13">
        <v>26</v>
      </c>
      <c r="J13">
        <v>27</v>
      </c>
    </row>
    <row r="14" spans="4:10" x14ac:dyDescent="0.25">
      <c r="D14">
        <f t="shared" si="0"/>
        <v>11</v>
      </c>
      <c r="E14" s="36">
        <v>24000</v>
      </c>
      <c r="F14">
        <v>23.5</v>
      </c>
      <c r="G14">
        <v>24.5</v>
      </c>
      <c r="H14">
        <v>25.5</v>
      </c>
      <c r="I14">
        <v>26.5</v>
      </c>
      <c r="J14">
        <v>27.500000000000004</v>
      </c>
    </row>
    <row r="15" spans="4:10" x14ac:dyDescent="0.25">
      <c r="D15">
        <f t="shared" si="0"/>
        <v>12</v>
      </c>
      <c r="E15" s="36">
        <v>25000</v>
      </c>
      <c r="F15">
        <v>24.5</v>
      </c>
      <c r="G15">
        <v>25.5</v>
      </c>
      <c r="H15">
        <v>26.5</v>
      </c>
      <c r="I15">
        <v>27.500000000000004</v>
      </c>
      <c r="J15">
        <v>28.499999999999996</v>
      </c>
    </row>
    <row r="16" spans="4:10" x14ac:dyDescent="0.25">
      <c r="D16">
        <f t="shared" si="0"/>
        <v>13</v>
      </c>
      <c r="E16" s="36">
        <v>26000</v>
      </c>
      <c r="F16">
        <v>25</v>
      </c>
      <c r="G16">
        <v>26</v>
      </c>
      <c r="H16">
        <v>27</v>
      </c>
      <c r="I16">
        <v>28.000000000000004</v>
      </c>
      <c r="J16">
        <v>28.999999999999996</v>
      </c>
    </row>
    <row r="17" spans="4:10" x14ac:dyDescent="0.25">
      <c r="D17">
        <f t="shared" si="0"/>
        <v>14</v>
      </c>
      <c r="E17" s="36">
        <v>28000</v>
      </c>
      <c r="F17">
        <v>25.5</v>
      </c>
      <c r="G17">
        <v>26.5</v>
      </c>
      <c r="H17">
        <v>27.500000000000004</v>
      </c>
      <c r="I17">
        <v>28.499999999999996</v>
      </c>
      <c r="J17">
        <v>29.5</v>
      </c>
    </row>
    <row r="18" spans="4:10" x14ac:dyDescent="0.25">
      <c r="D18">
        <f t="shared" si="0"/>
        <v>15</v>
      </c>
      <c r="E18" s="36">
        <v>55000</v>
      </c>
      <c r="F18">
        <v>26</v>
      </c>
      <c r="G18">
        <v>27</v>
      </c>
      <c r="H18">
        <v>28.000000000000004</v>
      </c>
      <c r="I18">
        <v>28.999999999999996</v>
      </c>
      <c r="J18">
        <v>30</v>
      </c>
    </row>
    <row r="19" spans="4:10" x14ac:dyDescent="0.25">
      <c r="D19">
        <f t="shared" si="0"/>
        <v>16</v>
      </c>
      <c r="E19" s="36">
        <v>58000</v>
      </c>
      <c r="F19">
        <v>26.5</v>
      </c>
      <c r="G19">
        <v>27.500000000000004</v>
      </c>
      <c r="H19">
        <v>28.499999999999996</v>
      </c>
      <c r="I19">
        <v>29.5</v>
      </c>
      <c r="J19">
        <v>30.5</v>
      </c>
    </row>
    <row r="20" spans="4:10" x14ac:dyDescent="0.25">
      <c r="D20">
        <f t="shared" si="0"/>
        <v>17</v>
      </c>
      <c r="E20" s="36">
        <v>61000</v>
      </c>
      <c r="F20">
        <v>27</v>
      </c>
      <c r="G20">
        <v>28.000000000000004</v>
      </c>
      <c r="H20">
        <v>28.999999999999996</v>
      </c>
      <c r="I20">
        <v>30</v>
      </c>
      <c r="J20">
        <v>31</v>
      </c>
    </row>
    <row r="21" spans="4:10" x14ac:dyDescent="0.25">
      <c r="D21">
        <f t="shared" si="0"/>
        <v>18</v>
      </c>
      <c r="E21" s="36">
        <v>63000</v>
      </c>
      <c r="F21">
        <v>27.500000000000004</v>
      </c>
      <c r="G21">
        <v>28.499999999999996</v>
      </c>
      <c r="H21">
        <v>29.5</v>
      </c>
      <c r="I21">
        <v>30.5</v>
      </c>
      <c r="J21">
        <v>31.5</v>
      </c>
    </row>
    <row r="22" spans="4:10" x14ac:dyDescent="0.25">
      <c r="D22">
        <f t="shared" si="0"/>
        <v>19</v>
      </c>
      <c r="E22" s="36">
        <v>65000</v>
      </c>
      <c r="F22">
        <v>28.000000000000004</v>
      </c>
      <c r="G22">
        <v>28.999999999999996</v>
      </c>
      <c r="H22">
        <v>30</v>
      </c>
      <c r="I22">
        <v>31</v>
      </c>
      <c r="J22">
        <v>32</v>
      </c>
    </row>
    <row r="23" spans="4:10" x14ac:dyDescent="0.25">
      <c r="D23">
        <f t="shared" si="0"/>
        <v>20</v>
      </c>
      <c r="E23" s="36">
        <v>68000</v>
      </c>
      <c r="F23">
        <v>28.499999999999996</v>
      </c>
      <c r="G23">
        <v>29.5</v>
      </c>
      <c r="H23">
        <v>30.5</v>
      </c>
      <c r="I23">
        <v>31.5</v>
      </c>
      <c r="J23">
        <v>32.5</v>
      </c>
    </row>
    <row r="24" spans="4:10" x14ac:dyDescent="0.25">
      <c r="D24">
        <f t="shared" si="0"/>
        <v>21</v>
      </c>
      <c r="E24" s="36">
        <v>70000</v>
      </c>
      <c r="F24">
        <v>28.999999999999996</v>
      </c>
      <c r="G24">
        <v>30</v>
      </c>
      <c r="H24">
        <v>31</v>
      </c>
      <c r="I24">
        <v>32</v>
      </c>
      <c r="J24">
        <v>33</v>
      </c>
    </row>
    <row r="25" spans="4:10" x14ac:dyDescent="0.25">
      <c r="D25">
        <f t="shared" si="0"/>
        <v>22</v>
      </c>
      <c r="E25" s="36">
        <v>75000</v>
      </c>
      <c r="F25">
        <v>29.5</v>
      </c>
      <c r="G25">
        <v>30.5</v>
      </c>
      <c r="H25">
        <v>31.5</v>
      </c>
      <c r="I25">
        <v>32.5</v>
      </c>
      <c r="J25">
        <v>33.5</v>
      </c>
    </row>
    <row r="26" spans="4:10" x14ac:dyDescent="0.25">
      <c r="D26">
        <f t="shared" si="0"/>
        <v>23</v>
      </c>
      <c r="E26" s="36">
        <v>77000</v>
      </c>
      <c r="F26">
        <v>29.5</v>
      </c>
      <c r="G26">
        <v>31</v>
      </c>
      <c r="H26">
        <v>32.5</v>
      </c>
      <c r="I26">
        <v>34</v>
      </c>
      <c r="J26">
        <v>35.5</v>
      </c>
    </row>
    <row r="27" spans="4:10" x14ac:dyDescent="0.25">
      <c r="D27">
        <f t="shared" si="0"/>
        <v>24</v>
      </c>
      <c r="E27" s="36">
        <v>79000</v>
      </c>
      <c r="F27">
        <v>30</v>
      </c>
      <c r="G27">
        <v>31.5</v>
      </c>
      <c r="H27">
        <v>33</v>
      </c>
      <c r="I27">
        <v>34.5</v>
      </c>
      <c r="J27">
        <v>36</v>
      </c>
    </row>
    <row r="28" spans="4:10" x14ac:dyDescent="0.25">
      <c r="D28">
        <f t="shared" si="0"/>
        <v>25</v>
      </c>
      <c r="E28" s="36">
        <v>85000</v>
      </c>
      <c r="F28">
        <v>30.5</v>
      </c>
      <c r="G28">
        <v>32</v>
      </c>
      <c r="H28">
        <v>33.5</v>
      </c>
      <c r="I28">
        <v>35</v>
      </c>
      <c r="J28">
        <v>36.5</v>
      </c>
    </row>
    <row r="29" spans="4:10" x14ac:dyDescent="0.25">
      <c r="D29">
        <f t="shared" si="0"/>
        <v>26</v>
      </c>
      <c r="E29" s="36">
        <v>96000</v>
      </c>
      <c r="F29">
        <v>31</v>
      </c>
      <c r="G29">
        <v>32.5</v>
      </c>
      <c r="H29">
        <v>34</v>
      </c>
      <c r="I29">
        <v>35.5</v>
      </c>
      <c r="J29">
        <v>37</v>
      </c>
    </row>
    <row r="30" spans="4:10" x14ac:dyDescent="0.25">
      <c r="D30">
        <f t="shared" si="0"/>
        <v>27</v>
      </c>
      <c r="E30" s="36">
        <v>110000</v>
      </c>
      <c r="F30">
        <v>31.5</v>
      </c>
      <c r="G30">
        <v>33</v>
      </c>
      <c r="H30">
        <v>34.5</v>
      </c>
      <c r="I30">
        <v>36</v>
      </c>
      <c r="J30">
        <v>37.5</v>
      </c>
    </row>
    <row r="31" spans="4:10" x14ac:dyDescent="0.25">
      <c r="E31" s="36"/>
      <c r="F31"/>
      <c r="G31"/>
      <c r="H31"/>
      <c r="I31"/>
      <c r="J31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D1:J43"/>
  <sheetViews>
    <sheetView workbookViewId="0"/>
  </sheetViews>
  <sheetFormatPr defaultRowHeight="15" x14ac:dyDescent="0.25"/>
  <cols>
    <col min="5" max="10" width="12.7109375" style="26" customWidth="1"/>
  </cols>
  <sheetData>
    <row r="1" spans="4:10" x14ac:dyDescent="0.25">
      <c r="F1" s="14" t="s">
        <v>52</v>
      </c>
      <c r="G1" s="14" t="s">
        <v>52</v>
      </c>
      <c r="H1" s="14" t="s">
        <v>52</v>
      </c>
      <c r="I1" s="14" t="s">
        <v>52</v>
      </c>
      <c r="J1" s="14" t="s">
        <v>52</v>
      </c>
    </row>
    <row r="2" spans="4:10" x14ac:dyDescent="0.25">
      <c r="F2" s="14">
        <v>0</v>
      </c>
      <c r="G2" s="14">
        <v>4.01</v>
      </c>
      <c r="H2" s="14">
        <v>4.51</v>
      </c>
      <c r="I2" s="14">
        <v>5.01</v>
      </c>
      <c r="J2" s="14">
        <v>5.51</v>
      </c>
    </row>
    <row r="3" spans="4:10" s="25" customFormat="1" x14ac:dyDescent="0.25">
      <c r="E3" s="24" t="s">
        <v>59</v>
      </c>
      <c r="F3" s="24">
        <v>2</v>
      </c>
      <c r="G3" s="24">
        <v>3</v>
      </c>
      <c r="H3" s="24">
        <v>4</v>
      </c>
      <c r="I3" s="24">
        <v>5</v>
      </c>
      <c r="J3" s="24">
        <v>6</v>
      </c>
    </row>
    <row r="4" spans="4:10" s="25" customFormat="1" x14ac:dyDescent="0.25">
      <c r="D4" s="40">
        <v>1</v>
      </c>
      <c r="E4">
        <v>0</v>
      </c>
      <c r="F4">
        <v>20</v>
      </c>
      <c r="G4">
        <v>20</v>
      </c>
      <c r="H4">
        <v>20</v>
      </c>
      <c r="I4">
        <v>20</v>
      </c>
      <c r="J4">
        <v>20</v>
      </c>
    </row>
    <row r="5" spans="4:10" x14ac:dyDescent="0.25">
      <c r="D5">
        <f>D4+1</f>
        <v>2</v>
      </c>
      <c r="E5" s="36">
        <v>20000</v>
      </c>
      <c r="F5">
        <v>20</v>
      </c>
      <c r="G5">
        <v>20</v>
      </c>
      <c r="H5">
        <v>20</v>
      </c>
      <c r="I5">
        <v>20</v>
      </c>
      <c r="J5">
        <v>20</v>
      </c>
    </row>
    <row r="6" spans="4:10" x14ac:dyDescent="0.25">
      <c r="D6">
        <f t="shared" ref="D6:D36" si="0">D5+1</f>
        <v>3</v>
      </c>
      <c r="E6" s="36">
        <v>20500</v>
      </c>
      <c r="F6">
        <v>21.5</v>
      </c>
      <c r="G6">
        <v>21.5</v>
      </c>
      <c r="H6">
        <v>21.5</v>
      </c>
      <c r="I6">
        <v>21.5</v>
      </c>
      <c r="J6">
        <v>21.5</v>
      </c>
    </row>
    <row r="7" spans="4:10" x14ac:dyDescent="0.25">
      <c r="D7">
        <f t="shared" si="0"/>
        <v>4</v>
      </c>
      <c r="E7" s="36">
        <v>21000</v>
      </c>
      <c r="F7">
        <v>22.5</v>
      </c>
      <c r="G7">
        <v>23</v>
      </c>
      <c r="H7">
        <v>23.5</v>
      </c>
      <c r="I7">
        <v>24</v>
      </c>
      <c r="J7">
        <v>24.5</v>
      </c>
    </row>
    <row r="8" spans="4:10" x14ac:dyDescent="0.25">
      <c r="D8">
        <f t="shared" si="0"/>
        <v>5</v>
      </c>
      <c r="E8" s="36">
        <v>21500</v>
      </c>
      <c r="F8">
        <v>24</v>
      </c>
      <c r="G8">
        <v>24.5</v>
      </c>
      <c r="H8">
        <v>25</v>
      </c>
      <c r="I8">
        <v>25.5</v>
      </c>
      <c r="J8">
        <v>26</v>
      </c>
    </row>
    <row r="9" spans="4:10" x14ac:dyDescent="0.25">
      <c r="D9">
        <f t="shared" si="0"/>
        <v>6</v>
      </c>
      <c r="E9" s="36">
        <v>22000</v>
      </c>
      <c r="F9">
        <v>24.5</v>
      </c>
      <c r="G9">
        <v>25</v>
      </c>
      <c r="H9">
        <v>25.5</v>
      </c>
      <c r="I9">
        <v>26</v>
      </c>
      <c r="J9">
        <v>26.5</v>
      </c>
    </row>
    <row r="10" spans="4:10" x14ac:dyDescent="0.25">
      <c r="D10">
        <f t="shared" si="0"/>
        <v>7</v>
      </c>
      <c r="E10" s="36">
        <v>22500</v>
      </c>
      <c r="F10">
        <v>25</v>
      </c>
      <c r="G10">
        <v>25.5</v>
      </c>
      <c r="H10">
        <v>26</v>
      </c>
      <c r="I10">
        <v>26.5</v>
      </c>
      <c r="J10">
        <v>27</v>
      </c>
    </row>
    <row r="11" spans="4:10" x14ac:dyDescent="0.25">
      <c r="D11">
        <f t="shared" si="0"/>
        <v>8</v>
      </c>
      <c r="E11" s="36">
        <v>23000</v>
      </c>
      <c r="F11">
        <v>25.5</v>
      </c>
      <c r="G11">
        <v>26</v>
      </c>
      <c r="H11">
        <v>26.5</v>
      </c>
      <c r="I11">
        <v>27</v>
      </c>
      <c r="J11">
        <v>27.500000000000004</v>
      </c>
    </row>
    <row r="12" spans="4:10" x14ac:dyDescent="0.25">
      <c r="D12">
        <f t="shared" si="0"/>
        <v>9</v>
      </c>
      <c r="E12" s="36">
        <v>23500</v>
      </c>
      <c r="F12">
        <v>26</v>
      </c>
      <c r="G12">
        <v>26.5</v>
      </c>
      <c r="H12">
        <v>27</v>
      </c>
      <c r="I12">
        <v>27.500000000000004</v>
      </c>
      <c r="J12">
        <v>28.000000000000004</v>
      </c>
    </row>
    <row r="13" spans="4:10" x14ac:dyDescent="0.25">
      <c r="D13">
        <f t="shared" si="0"/>
        <v>10</v>
      </c>
      <c r="E13" s="36">
        <v>24000</v>
      </c>
      <c r="F13">
        <v>26.5</v>
      </c>
      <c r="G13">
        <v>27</v>
      </c>
      <c r="H13">
        <v>27.500000000000004</v>
      </c>
      <c r="I13">
        <v>28.000000000000004</v>
      </c>
      <c r="J13">
        <v>28.499999999999996</v>
      </c>
    </row>
    <row r="14" spans="4:10" x14ac:dyDescent="0.25">
      <c r="D14">
        <f t="shared" si="0"/>
        <v>11</v>
      </c>
      <c r="E14" s="36">
        <v>25000</v>
      </c>
      <c r="F14">
        <v>27</v>
      </c>
      <c r="G14">
        <v>27.500000000000004</v>
      </c>
      <c r="H14">
        <v>28.000000000000004</v>
      </c>
      <c r="I14">
        <v>28.499999999999996</v>
      </c>
      <c r="J14">
        <v>28.999999999999996</v>
      </c>
    </row>
    <row r="15" spans="4:10" x14ac:dyDescent="0.25">
      <c r="D15">
        <f t="shared" si="0"/>
        <v>12</v>
      </c>
      <c r="E15" s="36">
        <v>26000</v>
      </c>
      <c r="F15">
        <v>27.500000000000004</v>
      </c>
      <c r="G15">
        <v>28.000000000000004</v>
      </c>
      <c r="H15">
        <v>28.499999999999996</v>
      </c>
      <c r="I15">
        <v>28.999999999999996</v>
      </c>
      <c r="J15">
        <v>29.5</v>
      </c>
    </row>
    <row r="16" spans="4:10" x14ac:dyDescent="0.25">
      <c r="D16">
        <f t="shared" si="0"/>
        <v>13</v>
      </c>
      <c r="E16" s="36">
        <v>29000</v>
      </c>
      <c r="F16">
        <v>28.000000000000004</v>
      </c>
      <c r="G16">
        <v>28.499999999999996</v>
      </c>
      <c r="H16">
        <v>28.999999999999996</v>
      </c>
      <c r="I16">
        <v>29.5</v>
      </c>
      <c r="J16">
        <v>30</v>
      </c>
    </row>
    <row r="17" spans="4:10" x14ac:dyDescent="0.25">
      <c r="D17">
        <f t="shared" si="0"/>
        <v>14</v>
      </c>
      <c r="E17" s="36">
        <v>31000</v>
      </c>
      <c r="F17">
        <v>28.499999999999996</v>
      </c>
      <c r="G17">
        <v>28.999999999999996</v>
      </c>
      <c r="H17">
        <v>29.5</v>
      </c>
      <c r="I17">
        <v>30</v>
      </c>
      <c r="J17">
        <v>30.5</v>
      </c>
    </row>
    <row r="18" spans="4:10" x14ac:dyDescent="0.25">
      <c r="D18">
        <f t="shared" si="0"/>
        <v>15</v>
      </c>
      <c r="E18" s="36">
        <v>32000</v>
      </c>
      <c r="F18">
        <v>28.499999999999996</v>
      </c>
      <c r="G18">
        <v>29.5</v>
      </c>
      <c r="H18">
        <v>30.5</v>
      </c>
      <c r="I18">
        <v>31.5</v>
      </c>
      <c r="J18">
        <v>32.5</v>
      </c>
    </row>
    <row r="19" spans="4:10" x14ac:dyDescent="0.25">
      <c r="D19">
        <f t="shared" si="0"/>
        <v>16</v>
      </c>
      <c r="E19" s="36">
        <v>34000</v>
      </c>
      <c r="F19">
        <v>28.999999999999996</v>
      </c>
      <c r="G19">
        <v>30</v>
      </c>
      <c r="H19">
        <v>31</v>
      </c>
      <c r="I19">
        <v>32</v>
      </c>
      <c r="J19">
        <v>33</v>
      </c>
    </row>
    <row r="20" spans="4:10" x14ac:dyDescent="0.25">
      <c r="D20">
        <f t="shared" si="0"/>
        <v>17</v>
      </c>
      <c r="E20" s="36">
        <v>37000</v>
      </c>
      <c r="F20">
        <v>29.5</v>
      </c>
      <c r="G20">
        <v>30.5</v>
      </c>
      <c r="H20">
        <v>31.5</v>
      </c>
      <c r="I20">
        <v>32.5</v>
      </c>
      <c r="J20">
        <v>33.5</v>
      </c>
    </row>
    <row r="21" spans="4:10" x14ac:dyDescent="0.25">
      <c r="D21">
        <f t="shared" si="0"/>
        <v>18</v>
      </c>
      <c r="E21" s="36">
        <v>39000</v>
      </c>
      <c r="F21">
        <v>30</v>
      </c>
      <c r="G21">
        <v>31</v>
      </c>
      <c r="H21">
        <v>32</v>
      </c>
      <c r="I21">
        <v>33</v>
      </c>
      <c r="J21">
        <v>34</v>
      </c>
    </row>
    <row r="22" spans="4:10" x14ac:dyDescent="0.25">
      <c r="D22">
        <f t="shared" si="0"/>
        <v>19</v>
      </c>
      <c r="E22" s="36">
        <v>42000</v>
      </c>
      <c r="F22">
        <v>30.5</v>
      </c>
      <c r="G22">
        <v>31.5</v>
      </c>
      <c r="H22">
        <v>32.5</v>
      </c>
      <c r="I22">
        <v>33.5</v>
      </c>
      <c r="J22">
        <v>34.5</v>
      </c>
    </row>
    <row r="23" spans="4:10" x14ac:dyDescent="0.25">
      <c r="D23">
        <f t="shared" si="0"/>
        <v>20</v>
      </c>
      <c r="E23" s="36">
        <v>45000</v>
      </c>
      <c r="F23">
        <v>31</v>
      </c>
      <c r="G23">
        <v>32</v>
      </c>
      <c r="H23">
        <v>33</v>
      </c>
      <c r="I23">
        <v>34</v>
      </c>
      <c r="J23">
        <v>35</v>
      </c>
    </row>
    <row r="24" spans="4:10" x14ac:dyDescent="0.25">
      <c r="D24">
        <f t="shared" si="0"/>
        <v>21</v>
      </c>
      <c r="E24" s="36">
        <v>46000</v>
      </c>
      <c r="F24">
        <v>31.5</v>
      </c>
      <c r="G24">
        <v>32.5</v>
      </c>
      <c r="H24">
        <v>33.5</v>
      </c>
      <c r="I24">
        <v>34.5</v>
      </c>
      <c r="J24">
        <v>35.5</v>
      </c>
    </row>
    <row r="25" spans="4:10" x14ac:dyDescent="0.25">
      <c r="D25">
        <f t="shared" si="0"/>
        <v>22</v>
      </c>
      <c r="E25" s="36">
        <v>47000</v>
      </c>
      <c r="F25">
        <v>32</v>
      </c>
      <c r="G25">
        <v>33</v>
      </c>
      <c r="H25">
        <v>34</v>
      </c>
      <c r="I25">
        <v>35</v>
      </c>
      <c r="J25">
        <v>36</v>
      </c>
    </row>
    <row r="26" spans="4:10" x14ac:dyDescent="0.25">
      <c r="D26">
        <f t="shared" si="0"/>
        <v>23</v>
      </c>
      <c r="E26" s="36">
        <v>49000</v>
      </c>
      <c r="F26">
        <v>32.5</v>
      </c>
      <c r="G26">
        <v>33.5</v>
      </c>
      <c r="H26">
        <v>34.5</v>
      </c>
      <c r="I26">
        <v>35.5</v>
      </c>
      <c r="J26">
        <v>36.5</v>
      </c>
    </row>
    <row r="27" spans="4:10" x14ac:dyDescent="0.25">
      <c r="D27">
        <f t="shared" si="0"/>
        <v>24</v>
      </c>
      <c r="E27" s="36">
        <v>51000</v>
      </c>
      <c r="F27">
        <v>33</v>
      </c>
      <c r="G27">
        <v>34</v>
      </c>
      <c r="H27">
        <v>35</v>
      </c>
      <c r="I27">
        <v>36</v>
      </c>
      <c r="J27">
        <v>37</v>
      </c>
    </row>
    <row r="28" spans="4:10" x14ac:dyDescent="0.25">
      <c r="D28">
        <f t="shared" si="0"/>
        <v>25</v>
      </c>
      <c r="E28" s="36">
        <v>53000</v>
      </c>
      <c r="F28">
        <v>33.5</v>
      </c>
      <c r="G28">
        <v>34.5</v>
      </c>
      <c r="H28">
        <v>35.5</v>
      </c>
      <c r="I28">
        <v>36.5</v>
      </c>
      <c r="J28">
        <v>37.5</v>
      </c>
    </row>
    <row r="29" spans="4:10" x14ac:dyDescent="0.25">
      <c r="D29">
        <f t="shared" si="0"/>
        <v>26</v>
      </c>
      <c r="E29" s="36">
        <v>58000</v>
      </c>
      <c r="F29">
        <v>33.5</v>
      </c>
      <c r="G29">
        <v>35</v>
      </c>
      <c r="H29">
        <v>36.5</v>
      </c>
      <c r="I29">
        <v>38</v>
      </c>
      <c r="J29">
        <v>39.5</v>
      </c>
    </row>
    <row r="30" spans="4:10" x14ac:dyDescent="0.25">
      <c r="D30">
        <f t="shared" si="0"/>
        <v>27</v>
      </c>
      <c r="E30" s="36">
        <v>67000</v>
      </c>
      <c r="F30">
        <v>34</v>
      </c>
      <c r="G30">
        <v>35.5</v>
      </c>
      <c r="H30">
        <v>37</v>
      </c>
      <c r="I30">
        <v>38.5</v>
      </c>
      <c r="J30">
        <v>40</v>
      </c>
    </row>
    <row r="31" spans="4:10" x14ac:dyDescent="0.25">
      <c r="D31">
        <f t="shared" si="0"/>
        <v>28</v>
      </c>
      <c r="E31" s="36">
        <v>70000</v>
      </c>
      <c r="F31">
        <v>34.5</v>
      </c>
      <c r="G31">
        <v>36</v>
      </c>
      <c r="H31">
        <v>37.5</v>
      </c>
      <c r="I31">
        <v>39</v>
      </c>
      <c r="J31">
        <v>40.5</v>
      </c>
    </row>
    <row r="32" spans="4:10" x14ac:dyDescent="0.25">
      <c r="D32">
        <f t="shared" si="0"/>
        <v>29</v>
      </c>
      <c r="E32" s="36">
        <v>74000</v>
      </c>
      <c r="F32">
        <v>35</v>
      </c>
      <c r="G32">
        <v>36.5</v>
      </c>
      <c r="H32">
        <v>38</v>
      </c>
      <c r="I32">
        <v>39.5</v>
      </c>
      <c r="J32">
        <v>41</v>
      </c>
    </row>
    <row r="33" spans="4:10" x14ac:dyDescent="0.25">
      <c r="D33">
        <f t="shared" si="0"/>
        <v>30</v>
      </c>
      <c r="E33" s="36">
        <v>77000</v>
      </c>
      <c r="F33">
        <v>35.5</v>
      </c>
      <c r="G33">
        <v>37</v>
      </c>
      <c r="H33">
        <v>38.5</v>
      </c>
      <c r="I33">
        <v>40</v>
      </c>
      <c r="J33">
        <v>41.5</v>
      </c>
    </row>
    <row r="34" spans="4:10" x14ac:dyDescent="0.25">
      <c r="D34">
        <f t="shared" si="0"/>
        <v>31</v>
      </c>
      <c r="E34" s="36">
        <v>81000</v>
      </c>
      <c r="F34">
        <v>36</v>
      </c>
      <c r="G34">
        <v>37.5</v>
      </c>
      <c r="H34">
        <v>39</v>
      </c>
      <c r="I34">
        <v>40.5</v>
      </c>
      <c r="J34">
        <v>42</v>
      </c>
    </row>
    <row r="35" spans="4:10" x14ac:dyDescent="0.25">
      <c r="D35">
        <f t="shared" si="0"/>
        <v>32</v>
      </c>
      <c r="E35" s="36">
        <v>104000</v>
      </c>
      <c r="F35">
        <v>36.5</v>
      </c>
      <c r="G35">
        <v>38</v>
      </c>
      <c r="H35">
        <v>39.5</v>
      </c>
      <c r="I35">
        <v>41</v>
      </c>
      <c r="J35">
        <v>42.5</v>
      </c>
    </row>
    <row r="36" spans="4:10" x14ac:dyDescent="0.25">
      <c r="D36">
        <f t="shared" si="0"/>
        <v>33</v>
      </c>
      <c r="E36" s="36">
        <v>110000</v>
      </c>
      <c r="F36">
        <v>36.5</v>
      </c>
      <c r="G36">
        <v>38</v>
      </c>
      <c r="H36">
        <v>39.5</v>
      </c>
      <c r="I36">
        <v>41</v>
      </c>
      <c r="J36">
        <v>42.5</v>
      </c>
    </row>
    <row r="37" spans="4:10" x14ac:dyDescent="0.25">
      <c r="E37" s="36"/>
      <c r="F37"/>
      <c r="G37"/>
      <c r="H37"/>
      <c r="I37"/>
      <c r="J37"/>
    </row>
    <row r="38" spans="4:10" x14ac:dyDescent="0.25">
      <c r="E38" s="36"/>
      <c r="F38"/>
      <c r="G38"/>
      <c r="H38"/>
      <c r="I38"/>
      <c r="J38"/>
    </row>
    <row r="39" spans="4:10" x14ac:dyDescent="0.25">
      <c r="E39" s="36"/>
      <c r="F39"/>
      <c r="G39"/>
      <c r="H39"/>
      <c r="I39"/>
      <c r="J39"/>
    </row>
    <row r="40" spans="4:10" x14ac:dyDescent="0.25">
      <c r="E40" s="36"/>
      <c r="F40"/>
      <c r="G40"/>
      <c r="H40"/>
      <c r="I40"/>
      <c r="J40"/>
    </row>
    <row r="41" spans="4:10" x14ac:dyDescent="0.25">
      <c r="E41" s="36"/>
      <c r="F41"/>
      <c r="G41"/>
      <c r="H41"/>
      <c r="I41"/>
      <c r="J41"/>
    </row>
    <row r="42" spans="4:10" x14ac:dyDescent="0.25">
      <c r="E42" s="36"/>
      <c r="F42"/>
      <c r="G42"/>
      <c r="H42"/>
      <c r="I42"/>
      <c r="J42"/>
    </row>
    <row r="43" spans="4:10" x14ac:dyDescent="0.25">
      <c r="E43" s="36"/>
      <c r="F43"/>
      <c r="G43"/>
      <c r="H43"/>
      <c r="I43"/>
      <c r="J43"/>
    </row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I39"/>
  <sheetViews>
    <sheetView topLeftCell="C1" zoomScale="85" zoomScaleNormal="85" workbookViewId="0"/>
  </sheetViews>
  <sheetFormatPr defaultRowHeight="15" outlineLevelRow="1" outlineLevelCol="1" x14ac:dyDescent="0.25"/>
  <cols>
    <col min="1" max="1" width="19.28515625" style="19" hidden="1" customWidth="1" outlineLevel="1"/>
    <col min="2" max="2" width="4.42578125" hidden="1" customWidth="1" outlineLevel="1"/>
    <col min="3" max="3" width="48" bestFit="1" customWidth="1" collapsed="1"/>
    <col min="4" max="4" width="12.5703125" bestFit="1" customWidth="1"/>
    <col min="7" max="7" width="29.85546875" bestFit="1" customWidth="1"/>
  </cols>
  <sheetData>
    <row r="1" spans="1:9" x14ac:dyDescent="0.25">
      <c r="A1" s="18" t="s">
        <v>31</v>
      </c>
    </row>
    <row r="2" spans="1:9" x14ac:dyDescent="0.25">
      <c r="C2" t="s">
        <v>21</v>
      </c>
      <c r="D2" s="17">
        <f>'MaxHyp Light'!B5</f>
        <v>50000</v>
      </c>
      <c r="E2" s="17">
        <f>'MaxHyp Light'!B4</f>
        <v>30</v>
      </c>
      <c r="F2" t="s">
        <v>46</v>
      </c>
      <c r="G2" t="s">
        <v>47</v>
      </c>
      <c r="H2" s="5">
        <f>MAX(D2,D3)</f>
        <v>50000</v>
      </c>
      <c r="I2" s="35">
        <f>'MaxHyp Light'!R11</f>
        <v>50000</v>
      </c>
    </row>
    <row r="3" spans="1:9" x14ac:dyDescent="0.25">
      <c r="A3" s="19" t="s">
        <v>28</v>
      </c>
      <c r="C3" t="s">
        <v>22</v>
      </c>
      <c r="D3" s="17">
        <f>'MaxHyp Light'!C5</f>
        <v>0</v>
      </c>
      <c r="E3" s="17">
        <f>'MaxHyp Light'!C4</f>
        <v>30</v>
      </c>
      <c r="F3" t="s">
        <v>46</v>
      </c>
      <c r="G3" t="s">
        <v>48</v>
      </c>
      <c r="H3" s="5">
        <f>VLOOKUP(H2,D2:E3,2,0)</f>
        <v>30</v>
      </c>
    </row>
    <row r="4" spans="1:9" x14ac:dyDescent="0.25">
      <c r="A4" s="19" t="s">
        <v>29</v>
      </c>
      <c r="C4" s="8" t="s">
        <v>26</v>
      </c>
      <c r="D4" s="17">
        <f>'MaxHyp Light'!B13</f>
        <v>0</v>
      </c>
      <c r="G4" t="s">
        <v>50</v>
      </c>
      <c r="H4" s="5" t="str">
        <f>IF(H3&lt;65,"NHG","NHG65")</f>
        <v>NHG</v>
      </c>
    </row>
    <row r="5" spans="1:9" x14ac:dyDescent="0.25">
      <c r="A5" s="19" t="s">
        <v>5</v>
      </c>
    </row>
    <row r="6" spans="1:9" x14ac:dyDescent="0.25">
      <c r="A6" s="19" t="s">
        <v>4</v>
      </c>
      <c r="C6" t="s">
        <v>83</v>
      </c>
      <c r="D6">
        <v>5.4</v>
      </c>
    </row>
    <row r="7" spans="1:9" x14ac:dyDescent="0.25">
      <c r="C7" t="s">
        <v>80</v>
      </c>
      <c r="D7" s="38">
        <f>'MaxHyp Light'!B17</f>
        <v>0.05</v>
      </c>
    </row>
    <row r="8" spans="1:9" x14ac:dyDescent="0.25">
      <c r="A8" s="20" t="s">
        <v>6</v>
      </c>
      <c r="C8" t="s">
        <v>0</v>
      </c>
      <c r="D8">
        <f>H21</f>
        <v>28.000000000000004</v>
      </c>
    </row>
    <row r="9" spans="1:9" x14ac:dyDescent="0.25">
      <c r="A9" s="19" t="s">
        <v>30</v>
      </c>
      <c r="C9" t="s">
        <v>24</v>
      </c>
      <c r="D9" s="5">
        <f>D8-150*D7-1</f>
        <v>19.500000000000004</v>
      </c>
      <c r="E9" s="8" t="s">
        <v>82</v>
      </c>
    </row>
    <row r="10" spans="1:9" x14ac:dyDescent="0.25">
      <c r="A10" s="19" t="s">
        <v>29</v>
      </c>
      <c r="C10" t="s">
        <v>25</v>
      </c>
      <c r="D10">
        <f>D9</f>
        <v>19.500000000000004</v>
      </c>
      <c r="E10" s="39" t="s">
        <v>79</v>
      </c>
    </row>
    <row r="11" spans="1:9" x14ac:dyDescent="0.25">
      <c r="A11" s="19" t="s">
        <v>5</v>
      </c>
    </row>
    <row r="12" spans="1:9" x14ac:dyDescent="0.25">
      <c r="A12" s="19" t="s">
        <v>7</v>
      </c>
      <c r="C12" t="s">
        <v>19</v>
      </c>
      <c r="D12" s="5">
        <f>(D2+D3-D4)*D8/100</f>
        <v>14000.000000000002</v>
      </c>
    </row>
    <row r="13" spans="1:9" x14ac:dyDescent="0.25">
      <c r="A13" s="20" t="s">
        <v>6</v>
      </c>
      <c r="C13" s="6" t="s">
        <v>20</v>
      </c>
      <c r="D13" s="9">
        <f>D12*D10/D8</f>
        <v>9750</v>
      </c>
    </row>
    <row r="14" spans="1:9" x14ac:dyDescent="0.25">
      <c r="A14" s="19" t="s">
        <v>8</v>
      </c>
      <c r="C14" s="8" t="s">
        <v>27</v>
      </c>
      <c r="D14" s="17">
        <f>'MaxHyp Light'!B15</f>
        <v>0</v>
      </c>
    </row>
    <row r="15" spans="1:9" x14ac:dyDescent="0.25">
      <c r="C15" t="s">
        <v>32</v>
      </c>
      <c r="D15" s="5">
        <f>D12-D14</f>
        <v>14000.000000000002</v>
      </c>
    </row>
    <row r="16" spans="1:9" x14ac:dyDescent="0.25">
      <c r="C16" s="6" t="s">
        <v>33</v>
      </c>
      <c r="D16" s="9">
        <f>D13-D14</f>
        <v>9750</v>
      </c>
    </row>
    <row r="17" spans="3:9" x14ac:dyDescent="0.25">
      <c r="H17" t="s">
        <v>43</v>
      </c>
      <c r="I17" t="s">
        <v>49</v>
      </c>
    </row>
    <row r="18" spans="3:9" x14ac:dyDescent="0.25">
      <c r="C18" s="1" t="s">
        <v>1</v>
      </c>
      <c r="D18" s="21">
        <f>'MaxHyp Light'!B17</f>
        <v>0.05</v>
      </c>
      <c r="G18" t="s">
        <v>51</v>
      </c>
      <c r="H18" s="5">
        <f>HLOOKUP(D18*100,nhgwq2013!F2:J3,2,1)</f>
        <v>2</v>
      </c>
      <c r="I18" s="5">
        <f>HLOOKUP(D18*100,nhg65wq2013!F2:J3,2,1)</f>
        <v>2</v>
      </c>
    </row>
    <row r="19" spans="3:9" x14ac:dyDescent="0.25">
      <c r="C19" s="1" t="s">
        <v>2</v>
      </c>
      <c r="D19" s="22">
        <f>'MaxHyp Light'!B18</f>
        <v>30</v>
      </c>
      <c r="G19" t="s">
        <v>4</v>
      </c>
      <c r="H19" s="5">
        <f>VLOOKUP(I2,nhgwq2013!E:J,H18,1)</f>
        <v>28.000000000000004</v>
      </c>
      <c r="I19" s="5">
        <f>VLOOKUP(I2,nhg65wq2013!E:J,H18,1)</f>
        <v>36.5</v>
      </c>
    </row>
    <row r="20" spans="3:9" x14ac:dyDescent="0.25">
      <c r="C20" s="2" t="s">
        <v>3</v>
      </c>
      <c r="D20" s="3">
        <f>PV(D18/12,D19*12,-1/12,0,0)</f>
        <v>15.523468087172983</v>
      </c>
    </row>
    <row r="21" spans="3:9" x14ac:dyDescent="0.25">
      <c r="C21" t="s">
        <v>17</v>
      </c>
      <c r="D21" s="10">
        <f>D15*D20</f>
        <v>217328.55322042177</v>
      </c>
      <c r="G21" t="s">
        <v>53</v>
      </c>
      <c r="H21" s="5">
        <f>IF(H4="NHG",H19,I19)</f>
        <v>28.000000000000004</v>
      </c>
    </row>
    <row r="22" spans="3:9" x14ac:dyDescent="0.25">
      <c r="C22" s="6" t="s">
        <v>18</v>
      </c>
      <c r="D22" s="11">
        <f>D21*D10/D8</f>
        <v>151353.81384993659</v>
      </c>
    </row>
    <row r="23" spans="3:9" x14ac:dyDescent="0.25">
      <c r="C23" s="6"/>
      <c r="D23" s="7"/>
    </row>
    <row r="24" spans="3:9" x14ac:dyDescent="0.25">
      <c r="C24" s="6" t="s">
        <v>36</v>
      </c>
      <c r="D24" s="7"/>
    </row>
    <row r="25" spans="3:9" x14ac:dyDescent="0.25">
      <c r="C25" t="s">
        <v>9</v>
      </c>
      <c r="D25" s="4"/>
    </row>
    <row r="26" spans="3:9" x14ac:dyDescent="0.25">
      <c r="C26" t="s">
        <v>10</v>
      </c>
      <c r="D26" s="10">
        <f>D21-D25</f>
        <v>217328.55322042177</v>
      </c>
    </row>
    <row r="27" spans="3:9" x14ac:dyDescent="0.25">
      <c r="C27" t="s">
        <v>11</v>
      </c>
      <c r="D27" s="10">
        <f>D26*D10/D8</f>
        <v>151353.81384993659</v>
      </c>
    </row>
    <row r="28" spans="3:9" x14ac:dyDescent="0.25">
      <c r="C28" t="s">
        <v>12</v>
      </c>
      <c r="D28" s="12">
        <f>D27+D25</f>
        <v>151353.81384993659</v>
      </c>
    </row>
    <row r="29" spans="3:9" x14ac:dyDescent="0.25">
      <c r="D29" s="4"/>
    </row>
    <row r="30" spans="3:9" x14ac:dyDescent="0.25">
      <c r="C30" s="6" t="s">
        <v>37</v>
      </c>
      <c r="D30" s="4"/>
    </row>
    <row r="31" spans="3:9" x14ac:dyDescent="0.25">
      <c r="C31" t="s">
        <v>34</v>
      </c>
      <c r="D31" s="23">
        <f>'MaxHyp Light'!B19</f>
        <v>0</v>
      </c>
    </row>
    <row r="32" spans="3:9" x14ac:dyDescent="0.25">
      <c r="C32" t="s">
        <v>55</v>
      </c>
      <c r="D32" s="10">
        <f>D31/D20</f>
        <v>0</v>
      </c>
    </row>
    <row r="33" spans="3:4" x14ac:dyDescent="0.25">
      <c r="C33" s="6" t="s">
        <v>54</v>
      </c>
      <c r="D33" s="11">
        <f>D32*D8/D10</f>
        <v>0</v>
      </c>
    </row>
    <row r="34" spans="3:4" x14ac:dyDescent="0.25">
      <c r="C34" t="s">
        <v>16</v>
      </c>
      <c r="D34" s="10">
        <f>D15-D33</f>
        <v>14000.000000000002</v>
      </c>
    </row>
    <row r="35" spans="3:4" hidden="1" outlineLevel="1" x14ac:dyDescent="0.25">
      <c r="C35" s="6" t="s">
        <v>13</v>
      </c>
      <c r="D35" s="11">
        <f>D32</f>
        <v>0</v>
      </c>
    </row>
    <row r="36" spans="3:4" hidden="1" outlineLevel="1" x14ac:dyDescent="0.25">
      <c r="C36" t="s">
        <v>14</v>
      </c>
      <c r="D36" s="10">
        <f>D34+D35</f>
        <v>14000.000000000002</v>
      </c>
    </row>
    <row r="37" spans="3:4" hidden="1" outlineLevel="1" x14ac:dyDescent="0.25">
      <c r="C37" t="s">
        <v>15</v>
      </c>
      <c r="D37" s="12">
        <f>D36/12</f>
        <v>1166.6666666666667</v>
      </c>
    </row>
    <row r="38" spans="3:4" collapsed="1" x14ac:dyDescent="0.25">
      <c r="C38" t="s">
        <v>45</v>
      </c>
      <c r="D38" s="10">
        <f>D34*D20</f>
        <v>217328.55322042177</v>
      </c>
    </row>
    <row r="39" spans="3:4" x14ac:dyDescent="0.25">
      <c r="C39" s="13" t="s">
        <v>35</v>
      </c>
      <c r="D39" s="12">
        <f>D31+D38</f>
        <v>217328.55322042177</v>
      </c>
    </row>
  </sheetData>
  <pageMargins left="0.7" right="0.7" top="0.75" bottom="0.75" header="0.3" footer="0.3"/>
  <pageSetup paperSize="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D1:J31"/>
  <sheetViews>
    <sheetView workbookViewId="0"/>
  </sheetViews>
  <sheetFormatPr defaultRowHeight="15" x14ac:dyDescent="0.25"/>
  <cols>
    <col min="5" max="10" width="12.7109375" style="26" customWidth="1"/>
  </cols>
  <sheetData>
    <row r="1" spans="4:10" x14ac:dyDescent="0.25">
      <c r="F1" s="14" t="s">
        <v>52</v>
      </c>
      <c r="G1" s="14" t="s">
        <v>52</v>
      </c>
      <c r="H1" s="14" t="s">
        <v>52</v>
      </c>
      <c r="I1" s="14" t="s">
        <v>52</v>
      </c>
      <c r="J1" s="14" t="s">
        <v>52</v>
      </c>
    </row>
    <row r="2" spans="4:10" x14ac:dyDescent="0.25">
      <c r="F2" s="14">
        <v>0</v>
      </c>
      <c r="G2" s="14">
        <v>5.0010000000000003</v>
      </c>
      <c r="H2" s="14">
        <v>5.5010000000000003</v>
      </c>
      <c r="I2" s="14">
        <v>6.0010000000000003</v>
      </c>
      <c r="J2" s="14">
        <v>6.5010000000000003</v>
      </c>
    </row>
    <row r="3" spans="4:10" s="25" customFormat="1" x14ac:dyDescent="0.25">
      <c r="E3" s="24" t="s">
        <v>59</v>
      </c>
      <c r="F3" s="24">
        <v>2</v>
      </c>
      <c r="G3" s="24">
        <v>3</v>
      </c>
      <c r="H3" s="24">
        <v>4</v>
      </c>
      <c r="I3" s="24">
        <v>5</v>
      </c>
      <c r="J3" s="24">
        <v>6</v>
      </c>
    </row>
    <row r="4" spans="4:10" x14ac:dyDescent="0.25">
      <c r="D4">
        <v>1</v>
      </c>
      <c r="E4">
        <v>0</v>
      </c>
      <c r="F4">
        <v>18.5</v>
      </c>
      <c r="G4">
        <v>19</v>
      </c>
      <c r="H4">
        <v>19.5</v>
      </c>
      <c r="I4">
        <v>20</v>
      </c>
      <c r="J4">
        <v>20.5</v>
      </c>
    </row>
    <row r="5" spans="4:10" x14ac:dyDescent="0.25">
      <c r="D5">
        <f>D4+1</f>
        <v>2</v>
      </c>
      <c r="E5" s="36">
        <v>19000</v>
      </c>
      <c r="F5">
        <v>18.5</v>
      </c>
      <c r="G5">
        <v>19</v>
      </c>
      <c r="H5">
        <v>19.5</v>
      </c>
      <c r="I5">
        <v>20</v>
      </c>
      <c r="J5">
        <v>20.5</v>
      </c>
    </row>
    <row r="6" spans="4:10" x14ac:dyDescent="0.25">
      <c r="D6">
        <f t="shared" ref="D6:D31" si="0">D5+1</f>
        <v>3</v>
      </c>
      <c r="E6" s="36">
        <v>19500</v>
      </c>
      <c r="F6">
        <v>20</v>
      </c>
      <c r="G6">
        <v>20.5</v>
      </c>
      <c r="H6">
        <v>21</v>
      </c>
      <c r="I6">
        <v>21.5</v>
      </c>
      <c r="J6">
        <v>22</v>
      </c>
    </row>
    <row r="7" spans="4:10" x14ac:dyDescent="0.25">
      <c r="D7">
        <f t="shared" si="0"/>
        <v>4</v>
      </c>
      <c r="E7" s="36">
        <v>20000</v>
      </c>
      <c r="F7">
        <v>21.5</v>
      </c>
      <c r="G7">
        <v>22</v>
      </c>
      <c r="H7">
        <v>22.5</v>
      </c>
      <c r="I7">
        <v>23</v>
      </c>
      <c r="J7">
        <v>23.5</v>
      </c>
    </row>
    <row r="8" spans="4:10" x14ac:dyDescent="0.25">
      <c r="D8">
        <f t="shared" si="0"/>
        <v>5</v>
      </c>
      <c r="E8" s="36">
        <v>20500</v>
      </c>
      <c r="F8">
        <v>22.5</v>
      </c>
      <c r="G8">
        <v>23</v>
      </c>
      <c r="H8">
        <v>23.5</v>
      </c>
      <c r="I8">
        <v>24</v>
      </c>
      <c r="J8">
        <v>24.5</v>
      </c>
    </row>
    <row r="9" spans="4:10" x14ac:dyDescent="0.25">
      <c r="D9">
        <f t="shared" si="0"/>
        <v>6</v>
      </c>
      <c r="E9" s="36">
        <v>21000</v>
      </c>
      <c r="F9">
        <v>23.5</v>
      </c>
      <c r="G9">
        <v>24</v>
      </c>
      <c r="H9">
        <v>24.5</v>
      </c>
      <c r="I9">
        <v>25</v>
      </c>
      <c r="J9">
        <v>25.5</v>
      </c>
    </row>
    <row r="10" spans="4:10" x14ac:dyDescent="0.25">
      <c r="D10">
        <f t="shared" si="0"/>
        <v>7</v>
      </c>
      <c r="E10" s="36">
        <v>21500</v>
      </c>
      <c r="F10">
        <v>24</v>
      </c>
      <c r="G10">
        <v>24.5</v>
      </c>
      <c r="H10">
        <v>25</v>
      </c>
      <c r="I10">
        <v>25.5</v>
      </c>
      <c r="J10">
        <v>26</v>
      </c>
    </row>
    <row r="11" spans="4:10" x14ac:dyDescent="0.25">
      <c r="D11">
        <f t="shared" si="0"/>
        <v>8</v>
      </c>
      <c r="E11" s="36">
        <v>22000</v>
      </c>
      <c r="F11">
        <v>24.5</v>
      </c>
      <c r="G11">
        <v>25</v>
      </c>
      <c r="H11">
        <v>25.5</v>
      </c>
      <c r="I11">
        <v>26</v>
      </c>
      <c r="J11">
        <v>26.5</v>
      </c>
    </row>
    <row r="12" spans="4:10" x14ac:dyDescent="0.25">
      <c r="D12">
        <f t="shared" si="0"/>
        <v>9</v>
      </c>
      <c r="E12" s="36">
        <v>22500</v>
      </c>
      <c r="F12">
        <v>25.5</v>
      </c>
      <c r="G12">
        <v>26</v>
      </c>
      <c r="H12">
        <v>26.5</v>
      </c>
      <c r="I12">
        <v>27</v>
      </c>
      <c r="J12">
        <v>27.500000000000004</v>
      </c>
    </row>
    <row r="13" spans="4:10" x14ac:dyDescent="0.25">
      <c r="D13">
        <f t="shared" si="0"/>
        <v>10</v>
      </c>
      <c r="E13" s="36">
        <v>23000</v>
      </c>
      <c r="F13">
        <v>26</v>
      </c>
      <c r="G13">
        <v>27</v>
      </c>
      <c r="H13">
        <v>28.000000000000004</v>
      </c>
      <c r="I13">
        <v>28.999999999999996</v>
      </c>
      <c r="J13">
        <v>30</v>
      </c>
    </row>
    <row r="14" spans="4:10" x14ac:dyDescent="0.25">
      <c r="D14">
        <f t="shared" si="0"/>
        <v>11</v>
      </c>
      <c r="E14" s="36">
        <v>23500</v>
      </c>
      <c r="F14">
        <v>26.5</v>
      </c>
      <c r="G14">
        <v>27.500000000000004</v>
      </c>
      <c r="H14">
        <v>28.499999999999996</v>
      </c>
      <c r="I14">
        <v>29.5</v>
      </c>
      <c r="J14">
        <v>30.5</v>
      </c>
    </row>
    <row r="15" spans="4:10" x14ac:dyDescent="0.25">
      <c r="D15">
        <f t="shared" si="0"/>
        <v>12</v>
      </c>
      <c r="E15" s="36">
        <v>24000</v>
      </c>
      <c r="F15">
        <v>27</v>
      </c>
      <c r="G15">
        <v>28.000000000000004</v>
      </c>
      <c r="H15">
        <v>28.999999999999996</v>
      </c>
      <c r="I15">
        <v>30</v>
      </c>
      <c r="J15">
        <v>31</v>
      </c>
    </row>
    <row r="16" spans="4:10" x14ac:dyDescent="0.25">
      <c r="D16">
        <f t="shared" si="0"/>
        <v>13</v>
      </c>
      <c r="E16" s="36">
        <v>27000</v>
      </c>
      <c r="F16">
        <v>27.500000000000004</v>
      </c>
      <c r="G16">
        <v>28.499999999999996</v>
      </c>
      <c r="H16">
        <v>29.5</v>
      </c>
      <c r="I16">
        <v>30.5</v>
      </c>
      <c r="J16">
        <v>31.5</v>
      </c>
    </row>
    <row r="17" spans="4:10" x14ac:dyDescent="0.25">
      <c r="D17">
        <f t="shared" si="0"/>
        <v>14</v>
      </c>
      <c r="E17" s="36">
        <v>44000</v>
      </c>
      <c r="F17">
        <v>28.000000000000004</v>
      </c>
      <c r="G17">
        <v>28.999999999999996</v>
      </c>
      <c r="H17">
        <v>30</v>
      </c>
      <c r="I17">
        <v>31</v>
      </c>
      <c r="J17">
        <v>32</v>
      </c>
    </row>
    <row r="18" spans="4:10" x14ac:dyDescent="0.25">
      <c r="D18">
        <f t="shared" si="0"/>
        <v>15</v>
      </c>
      <c r="E18" s="36">
        <v>51000</v>
      </c>
      <c r="F18">
        <v>28.499999999999996</v>
      </c>
      <c r="G18">
        <v>29.5</v>
      </c>
      <c r="H18">
        <v>30.5</v>
      </c>
      <c r="I18">
        <v>31.5</v>
      </c>
      <c r="J18">
        <v>32.5</v>
      </c>
    </row>
    <row r="19" spans="4:10" x14ac:dyDescent="0.25">
      <c r="D19">
        <f t="shared" si="0"/>
        <v>16</v>
      </c>
      <c r="E19" s="36">
        <v>57000</v>
      </c>
      <c r="F19">
        <v>28.999999999999996</v>
      </c>
      <c r="G19">
        <v>30</v>
      </c>
      <c r="H19">
        <v>31</v>
      </c>
      <c r="I19">
        <v>32</v>
      </c>
      <c r="J19">
        <v>33</v>
      </c>
    </row>
    <row r="20" spans="4:10" x14ac:dyDescent="0.25">
      <c r="D20">
        <f t="shared" si="0"/>
        <v>17</v>
      </c>
      <c r="E20" s="36">
        <v>59000</v>
      </c>
      <c r="F20">
        <v>29.5</v>
      </c>
      <c r="G20">
        <v>30.5</v>
      </c>
      <c r="H20">
        <v>31.5</v>
      </c>
      <c r="I20">
        <v>32.5</v>
      </c>
      <c r="J20">
        <v>33.5</v>
      </c>
    </row>
    <row r="21" spans="4:10" x14ac:dyDescent="0.25">
      <c r="D21">
        <f t="shared" si="0"/>
        <v>18</v>
      </c>
      <c r="E21" s="36">
        <v>61000</v>
      </c>
      <c r="F21">
        <v>30</v>
      </c>
      <c r="G21">
        <v>31</v>
      </c>
      <c r="H21">
        <v>32</v>
      </c>
      <c r="I21">
        <v>33</v>
      </c>
      <c r="J21">
        <v>34</v>
      </c>
    </row>
    <row r="22" spans="4:10" x14ac:dyDescent="0.25">
      <c r="D22">
        <f t="shared" si="0"/>
        <v>19</v>
      </c>
      <c r="E22" s="36">
        <v>63000</v>
      </c>
      <c r="F22">
        <v>30.5</v>
      </c>
      <c r="G22">
        <v>31.5</v>
      </c>
      <c r="H22">
        <v>32.5</v>
      </c>
      <c r="I22">
        <v>33.5</v>
      </c>
      <c r="J22">
        <v>34.5</v>
      </c>
    </row>
    <row r="23" spans="4:10" x14ac:dyDescent="0.25">
      <c r="D23">
        <f t="shared" si="0"/>
        <v>20</v>
      </c>
      <c r="E23" s="36">
        <v>65000</v>
      </c>
      <c r="F23">
        <v>31</v>
      </c>
      <c r="G23">
        <v>32</v>
      </c>
      <c r="H23">
        <v>33</v>
      </c>
      <c r="I23">
        <v>34</v>
      </c>
      <c r="J23">
        <v>35</v>
      </c>
    </row>
    <row r="24" spans="4:10" x14ac:dyDescent="0.25">
      <c r="D24">
        <f t="shared" si="0"/>
        <v>21</v>
      </c>
      <c r="E24" s="36">
        <v>68000</v>
      </c>
      <c r="F24">
        <v>31.5</v>
      </c>
      <c r="G24">
        <v>32.5</v>
      </c>
      <c r="H24">
        <v>33.5</v>
      </c>
      <c r="I24">
        <v>34.5</v>
      </c>
      <c r="J24">
        <v>35.5</v>
      </c>
    </row>
    <row r="25" spans="4:10" x14ac:dyDescent="0.25">
      <c r="D25">
        <f t="shared" si="0"/>
        <v>22</v>
      </c>
      <c r="E25" s="36">
        <v>70000</v>
      </c>
      <c r="F25">
        <v>32</v>
      </c>
      <c r="G25">
        <v>33</v>
      </c>
      <c r="H25">
        <v>34</v>
      </c>
      <c r="I25">
        <v>35</v>
      </c>
      <c r="J25">
        <v>36</v>
      </c>
    </row>
    <row r="26" spans="4:10" x14ac:dyDescent="0.25">
      <c r="D26">
        <f t="shared" si="0"/>
        <v>23</v>
      </c>
      <c r="E26" s="36">
        <v>72000</v>
      </c>
      <c r="F26">
        <v>32.5</v>
      </c>
      <c r="G26">
        <v>33.5</v>
      </c>
      <c r="H26">
        <v>34.5</v>
      </c>
      <c r="I26">
        <v>35.5</v>
      </c>
      <c r="J26">
        <v>36.5</v>
      </c>
    </row>
    <row r="27" spans="4:10" x14ac:dyDescent="0.25">
      <c r="D27">
        <f t="shared" si="0"/>
        <v>24</v>
      </c>
      <c r="E27" s="36">
        <v>76000</v>
      </c>
      <c r="F27">
        <v>33</v>
      </c>
      <c r="G27">
        <v>34</v>
      </c>
      <c r="H27">
        <v>35</v>
      </c>
      <c r="I27">
        <v>36</v>
      </c>
      <c r="J27">
        <v>37</v>
      </c>
    </row>
    <row r="28" spans="4:10" x14ac:dyDescent="0.25">
      <c r="D28">
        <f t="shared" si="0"/>
        <v>25</v>
      </c>
      <c r="E28" s="36">
        <v>81000</v>
      </c>
      <c r="F28">
        <v>33.5</v>
      </c>
      <c r="G28">
        <v>34.5</v>
      </c>
      <c r="H28">
        <v>35.5</v>
      </c>
      <c r="I28">
        <v>36.5</v>
      </c>
      <c r="J28">
        <v>37.5</v>
      </c>
    </row>
    <row r="29" spans="4:10" x14ac:dyDescent="0.25">
      <c r="D29">
        <f t="shared" si="0"/>
        <v>26</v>
      </c>
      <c r="E29" s="36">
        <v>85000</v>
      </c>
      <c r="F29">
        <v>33.5</v>
      </c>
      <c r="G29">
        <v>35</v>
      </c>
      <c r="H29">
        <v>36.5</v>
      </c>
      <c r="I29">
        <v>38</v>
      </c>
      <c r="J29">
        <v>39.5</v>
      </c>
    </row>
    <row r="30" spans="4:10" x14ac:dyDescent="0.25">
      <c r="D30">
        <f t="shared" si="0"/>
        <v>27</v>
      </c>
      <c r="E30" s="36">
        <v>90000</v>
      </c>
      <c r="F30">
        <v>34</v>
      </c>
      <c r="G30">
        <v>35.5</v>
      </c>
      <c r="H30">
        <v>37</v>
      </c>
      <c r="I30">
        <v>38.5</v>
      </c>
      <c r="J30">
        <v>40</v>
      </c>
    </row>
    <row r="31" spans="4:10" x14ac:dyDescent="0.25">
      <c r="D31">
        <f t="shared" si="0"/>
        <v>28</v>
      </c>
      <c r="E31" s="36">
        <v>110000</v>
      </c>
      <c r="F31">
        <v>34</v>
      </c>
      <c r="G31">
        <v>35.5</v>
      </c>
      <c r="H31">
        <v>37</v>
      </c>
      <c r="I31">
        <v>38.5</v>
      </c>
      <c r="J31">
        <v>40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109</vt:i4>
      </vt:variant>
      <vt:variant>
        <vt:lpstr>Named Ranges</vt:lpstr>
      </vt:variant>
      <vt:variant>
        <vt:i4>4</vt:i4>
      </vt:variant>
    </vt:vector>
  </HeadingPairs>
  <TitlesOfParts>
    <vt:vector size="113" baseType="lpstr">
      <vt:lpstr>MaxHyp Light</vt:lpstr>
      <vt:lpstr>Zaagtand</vt:lpstr>
      <vt:lpstr>Optimalisatie toetsrente</vt:lpstr>
      <vt:lpstr>berekening2025</vt:lpstr>
      <vt:lpstr>2025JR2BX1</vt:lpstr>
      <vt:lpstr>2025SR2BX1</vt:lpstr>
      <vt:lpstr>2025JR2BX3</vt:lpstr>
      <vt:lpstr>2025SR2BX3</vt:lpstr>
      <vt:lpstr>berekening2024</vt:lpstr>
      <vt:lpstr>2024JR2BX1</vt:lpstr>
      <vt:lpstr>2024SR2BX1</vt:lpstr>
      <vt:lpstr>2024JR2BX3</vt:lpstr>
      <vt:lpstr>2024SR2BX3</vt:lpstr>
      <vt:lpstr>berekening2023</vt:lpstr>
      <vt:lpstr>2023JR2BX1</vt:lpstr>
      <vt:lpstr>2023JR1BX1</vt:lpstr>
      <vt:lpstr>2023SR2BX1</vt:lpstr>
      <vt:lpstr>2023SR1BX1</vt:lpstr>
      <vt:lpstr>2023JR2BX3</vt:lpstr>
      <vt:lpstr>2023JR1BX3</vt:lpstr>
      <vt:lpstr>2023SR2BX3</vt:lpstr>
      <vt:lpstr>2023SR1BX3</vt:lpstr>
      <vt:lpstr>berekening2022</vt:lpstr>
      <vt:lpstr>2022JR2BX1</vt:lpstr>
      <vt:lpstr>2022JR1BX1</vt:lpstr>
      <vt:lpstr>2022SR2BX1</vt:lpstr>
      <vt:lpstr>2022SR1BX1</vt:lpstr>
      <vt:lpstr>2022JR2BX3</vt:lpstr>
      <vt:lpstr>2022JR1BX3</vt:lpstr>
      <vt:lpstr>2022SR2BX3</vt:lpstr>
      <vt:lpstr>2022SR1BX3</vt:lpstr>
      <vt:lpstr>berekening2021</vt:lpstr>
      <vt:lpstr>2021JR2BX1</vt:lpstr>
      <vt:lpstr>2021JR1BX1</vt:lpstr>
      <vt:lpstr>2021SR2BX1</vt:lpstr>
      <vt:lpstr>2021SR1BX1</vt:lpstr>
      <vt:lpstr>2021JR2BX3</vt:lpstr>
      <vt:lpstr>2021JR1BX3</vt:lpstr>
      <vt:lpstr>2021SR2BX3</vt:lpstr>
      <vt:lpstr>2021SR1BX3</vt:lpstr>
      <vt:lpstr>berekening2020</vt:lpstr>
      <vt:lpstr>2020JR2BX1</vt:lpstr>
      <vt:lpstr>2020JR1BX1</vt:lpstr>
      <vt:lpstr>2020SR2BX1</vt:lpstr>
      <vt:lpstr>2020SR1BX1</vt:lpstr>
      <vt:lpstr>2020JR2BX3</vt:lpstr>
      <vt:lpstr>2020JR1BX3</vt:lpstr>
      <vt:lpstr>2020SR2BX3</vt:lpstr>
      <vt:lpstr>2020SR1BX3</vt:lpstr>
      <vt:lpstr>berekening2019</vt:lpstr>
      <vt:lpstr>2019JR2BX1</vt:lpstr>
      <vt:lpstr>2019JR1BX1</vt:lpstr>
      <vt:lpstr>2019SR2BX1</vt:lpstr>
      <vt:lpstr>2019SR1BX1</vt:lpstr>
      <vt:lpstr>2019JR2BX3</vt:lpstr>
      <vt:lpstr>2019JR1BX3</vt:lpstr>
      <vt:lpstr>2019SR2BX3</vt:lpstr>
      <vt:lpstr>2019SR1BX3</vt:lpstr>
      <vt:lpstr>MaxHyp</vt:lpstr>
      <vt:lpstr>berekening2018</vt:lpstr>
      <vt:lpstr>berekening2017jan</vt:lpstr>
      <vt:lpstr>berekening2016jan</vt:lpstr>
      <vt:lpstr>2018JR2BX1</vt:lpstr>
      <vt:lpstr>2018JR1BX1</vt:lpstr>
      <vt:lpstr>2018SR2BX1</vt:lpstr>
      <vt:lpstr>2018SR1BX1</vt:lpstr>
      <vt:lpstr>2018JR2BX3</vt:lpstr>
      <vt:lpstr>2018JR1BX3</vt:lpstr>
      <vt:lpstr>2018SR2BX3</vt:lpstr>
      <vt:lpstr>2018SR1BX3</vt:lpstr>
      <vt:lpstr>berekening2015jan</vt:lpstr>
      <vt:lpstr>2017JanNietAowSamenBox1</vt:lpstr>
      <vt:lpstr>2017JanNietAowAlleenBox1</vt:lpstr>
      <vt:lpstr>2017JanWelAowSamenBox1</vt:lpstr>
      <vt:lpstr>2017JanWelAowAlleenBox1</vt:lpstr>
      <vt:lpstr>2017JanNietAowSamenBox3</vt:lpstr>
      <vt:lpstr>2017JanNietAowAlleenBox3</vt:lpstr>
      <vt:lpstr>2017JanWelAowSamenBox3</vt:lpstr>
      <vt:lpstr>2017JanWelAowAlleenBox3</vt:lpstr>
      <vt:lpstr>2016JanNietAowSamenBox1</vt:lpstr>
      <vt:lpstr>2016JanNietAowAlleenBox1</vt:lpstr>
      <vt:lpstr>2016JanWelAowSamenBox1</vt:lpstr>
      <vt:lpstr>2016JanWelAowAlleenBox1</vt:lpstr>
      <vt:lpstr>2016JanNietAowSamenBox3</vt:lpstr>
      <vt:lpstr>2016JanNietAowAlleenBox3</vt:lpstr>
      <vt:lpstr>2016JanWelAowSamenBox3</vt:lpstr>
      <vt:lpstr>2016JanWelAowAlleenBox3</vt:lpstr>
      <vt:lpstr>NHG2015totAOW</vt:lpstr>
      <vt:lpstr>NHG2015totAOWplus3</vt:lpstr>
      <vt:lpstr>NHG2015vanafAOW</vt:lpstr>
      <vt:lpstr>NHG2015vanafAOWplus3</vt:lpstr>
      <vt:lpstr>AOW67</vt:lpstr>
      <vt:lpstr>NHG2014</vt:lpstr>
      <vt:lpstr>MaxHypReeks</vt:lpstr>
      <vt:lpstr>berekening2014</vt:lpstr>
      <vt:lpstr>nhgwq2014</vt:lpstr>
      <vt:lpstr>nhgAOWwq2014</vt:lpstr>
      <vt:lpstr>berekening2013</vt:lpstr>
      <vt:lpstr>nhgwq2013</vt:lpstr>
      <vt:lpstr>nhg65wq2013</vt:lpstr>
      <vt:lpstr>berekening2012</vt:lpstr>
      <vt:lpstr>nhgwq2012</vt:lpstr>
      <vt:lpstr>nhg65wq2012</vt:lpstr>
      <vt:lpstr>berekening2011</vt:lpstr>
      <vt:lpstr>nhgwq2011</vt:lpstr>
      <vt:lpstr>nhg65wq2011</vt:lpstr>
      <vt:lpstr>berekening2010</vt:lpstr>
      <vt:lpstr>nhgwq2010</vt:lpstr>
      <vt:lpstr>nhg65wq2010</vt:lpstr>
      <vt:lpstr>'AOW67'!_MailOriginal</vt:lpstr>
      <vt:lpstr>nhg65wq2010!_WOONQUOTES_Range</vt:lpstr>
      <vt:lpstr>nhgwq2010!_WOONQUOTES_Range</vt:lpstr>
      <vt:lpstr>berekening2011!Print_Area</vt:lpstr>
    </vt:vector>
  </TitlesOfParts>
  <Company>Infa B.V.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</dc:creator>
  <cp:lastModifiedBy>Marcel Slokkers</cp:lastModifiedBy>
  <cp:lastPrinted>2011-12-14T10:09:42Z</cp:lastPrinted>
  <dcterms:created xsi:type="dcterms:W3CDTF">2010-10-15T12:19:36Z</dcterms:created>
  <dcterms:modified xsi:type="dcterms:W3CDTF">2024-11-05T15:41:52Z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c051d89-d647-4665-9440-52a933420c03_Enabled">
    <vt:lpwstr>true</vt:lpwstr>
  </property>
  <property fmtid="{D5CDD505-2E9C-101B-9397-08002B2CF9AE}" pid="3" name="MSIP_Label_2c051d89-d647-4665-9440-52a933420c03_SetDate">
    <vt:lpwstr>2024-07-02T12:59:59Z</vt:lpwstr>
  </property>
  <property fmtid="{D5CDD505-2E9C-101B-9397-08002B2CF9AE}" pid="4" name="MSIP_Label_2c051d89-d647-4665-9440-52a933420c03_Method">
    <vt:lpwstr>Standard</vt:lpwstr>
  </property>
  <property fmtid="{D5CDD505-2E9C-101B-9397-08002B2CF9AE}" pid="5" name="MSIP_Label_2c051d89-d647-4665-9440-52a933420c03_Name">
    <vt:lpwstr>defa4170-0d19-0005-0004-bc88714345d2</vt:lpwstr>
  </property>
  <property fmtid="{D5CDD505-2E9C-101B-9397-08002B2CF9AE}" pid="6" name="MSIP_Label_2c051d89-d647-4665-9440-52a933420c03_SiteId">
    <vt:lpwstr>134fa738-eba8-4721-a959-151561c6c68e</vt:lpwstr>
  </property>
  <property fmtid="{D5CDD505-2E9C-101B-9397-08002B2CF9AE}" pid="7" name="MSIP_Label_2c051d89-d647-4665-9440-52a933420c03_ActionId">
    <vt:lpwstr>2d9b8c8f-052d-43e6-a25d-8febd09c7fcb</vt:lpwstr>
  </property>
  <property fmtid="{D5CDD505-2E9C-101B-9397-08002B2CF9AE}" pid="8" name="MSIP_Label_2c051d89-d647-4665-9440-52a933420c03_ContentBits">
    <vt:lpwstr>0</vt:lpwstr>
  </property>
</Properties>
</file>